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WX536704\Desktop\E8000(USG9000)cli_nat_security-policy_qos\"/>
    </mc:Choice>
  </mc:AlternateContent>
  <workbookProtection workbookAlgorithmName="SHA-512" workbookHashValue="oR83om4GWhwSX7uoUE2umzbyv9Cm+OaByH545biu4EyQPJ7AWrM2q3SwFXz1v/5pjyanrKv7TaLCmNkZibeBHg==" workbookSaltValue="gZeEchIx6ooAOsgZp+dN3w==" workbookSpinCount="100000" lockStructure="1"/>
  <bookViews>
    <workbookView xWindow="0" yWindow="0" windowWidth="15852" windowHeight="6192"/>
  </bookViews>
  <sheets>
    <sheet name="pool" sheetId="1" r:id="rId1"/>
    <sheet name="SNAT" sheetId="5" r:id="rId2"/>
    <sheet name="p-security" sheetId="8" r:id="rId3"/>
    <sheet name="nat service" sheetId="4" r:id="rId4"/>
    <sheet name="qos" sheetId="7" r:id="rId5"/>
  </sheets>
  <calcPr calcId="152511"/>
</workbook>
</file>

<file path=xl/calcChain.xml><?xml version="1.0" encoding="utf-8"?>
<calcChain xmlns="http://schemas.openxmlformats.org/spreadsheetml/2006/main">
  <c r="D76" i="8" l="1"/>
  <c r="A58" i="4" l="1"/>
  <c r="B58" i="4"/>
  <c r="C58" i="4"/>
  <c r="E58" i="4" s="1"/>
  <c r="D58" i="4"/>
  <c r="A59" i="4"/>
  <c r="B59" i="4"/>
  <c r="C59" i="4"/>
  <c r="D59" i="4"/>
  <c r="E59" i="4" s="1"/>
  <c r="A51" i="4"/>
  <c r="B51" i="4"/>
  <c r="C51" i="4"/>
  <c r="D51" i="4"/>
  <c r="E51" i="4" s="1"/>
  <c r="A52" i="4"/>
  <c r="E52" i="4" s="1"/>
  <c r="B52" i="4"/>
  <c r="C52" i="4"/>
  <c r="D52" i="4"/>
  <c r="A53" i="4"/>
  <c r="B53" i="4"/>
  <c r="C53" i="4"/>
  <c r="D53" i="4"/>
  <c r="A54" i="4"/>
  <c r="B54" i="4"/>
  <c r="C54" i="4"/>
  <c r="E54" i="4" s="1"/>
  <c r="D54" i="4"/>
  <c r="A55" i="4"/>
  <c r="B55" i="4"/>
  <c r="C55" i="4"/>
  <c r="D55" i="4"/>
  <c r="E55" i="4" s="1"/>
  <c r="A56" i="4"/>
  <c r="E56" i="4" s="1"/>
  <c r="B56" i="4"/>
  <c r="C56" i="4"/>
  <c r="D56" i="4"/>
  <c r="A57" i="4"/>
  <c r="B57" i="4"/>
  <c r="C57" i="4"/>
  <c r="D57" i="4"/>
  <c r="A32" i="4"/>
  <c r="E32" i="4" s="1"/>
  <c r="B32" i="4"/>
  <c r="C32" i="4"/>
  <c r="D32" i="4"/>
  <c r="A33" i="4"/>
  <c r="E33" i="4" s="1"/>
  <c r="B33" i="4"/>
  <c r="C33" i="4"/>
  <c r="D33" i="4"/>
  <c r="A34" i="4"/>
  <c r="B34" i="4"/>
  <c r="C34" i="4"/>
  <c r="E34" i="4" s="1"/>
  <c r="D34" i="4"/>
  <c r="A35" i="4"/>
  <c r="B35" i="4"/>
  <c r="C35" i="4"/>
  <c r="D35" i="4"/>
  <c r="E35" i="4" s="1"/>
  <c r="A36" i="4"/>
  <c r="E36" i="4" s="1"/>
  <c r="B36" i="4"/>
  <c r="C36" i="4"/>
  <c r="D36" i="4"/>
  <c r="A37" i="4"/>
  <c r="E37" i="4" s="1"/>
  <c r="B37" i="4"/>
  <c r="C37" i="4"/>
  <c r="D37" i="4"/>
  <c r="A38" i="4"/>
  <c r="B38" i="4"/>
  <c r="C38" i="4"/>
  <c r="E38" i="4" s="1"/>
  <c r="D38" i="4"/>
  <c r="A39" i="4"/>
  <c r="B39" i="4"/>
  <c r="C39" i="4"/>
  <c r="D39" i="4"/>
  <c r="E39" i="4" s="1"/>
  <c r="A40" i="4"/>
  <c r="E40" i="4" s="1"/>
  <c r="B40" i="4"/>
  <c r="C40" i="4"/>
  <c r="D40" i="4"/>
  <c r="A41" i="4"/>
  <c r="E41" i="4" s="1"/>
  <c r="B41" i="4"/>
  <c r="C41" i="4"/>
  <c r="D41" i="4"/>
  <c r="A42" i="4"/>
  <c r="B42" i="4"/>
  <c r="C42" i="4"/>
  <c r="D42" i="4"/>
  <c r="A43" i="4"/>
  <c r="B43" i="4"/>
  <c r="C43" i="4"/>
  <c r="D43" i="4"/>
  <c r="E43" i="4" s="1"/>
  <c r="A44" i="4"/>
  <c r="E44" i="4" s="1"/>
  <c r="B44" i="4"/>
  <c r="C44" i="4"/>
  <c r="D44" i="4"/>
  <c r="A45" i="4"/>
  <c r="E45" i="4" s="1"/>
  <c r="B45" i="4"/>
  <c r="C45" i="4"/>
  <c r="D45" i="4"/>
  <c r="A46" i="4"/>
  <c r="B46" i="4"/>
  <c r="C46" i="4"/>
  <c r="D46" i="4"/>
  <c r="A47" i="4"/>
  <c r="B47" i="4"/>
  <c r="C47" i="4"/>
  <c r="D47" i="4"/>
  <c r="E47" i="4" s="1"/>
  <c r="A48" i="4"/>
  <c r="E48" i="4" s="1"/>
  <c r="B48" i="4"/>
  <c r="C48" i="4"/>
  <c r="D48" i="4"/>
  <c r="A49" i="4"/>
  <c r="E49" i="4" s="1"/>
  <c r="B49" i="4"/>
  <c r="C49" i="4"/>
  <c r="D49" i="4"/>
  <c r="A50" i="4"/>
  <c r="B50" i="4"/>
  <c r="C50" i="4"/>
  <c r="D50" i="4"/>
  <c r="E50" i="4" l="1"/>
  <c r="E46" i="4"/>
  <c r="E42" i="4"/>
  <c r="E57" i="4"/>
  <c r="E53" i="4"/>
  <c r="D79" i="8"/>
  <c r="B2" i="8"/>
  <c r="C74" i="8"/>
  <c r="C66" i="8"/>
  <c r="D72" i="8" s="1"/>
  <c r="C58" i="8"/>
  <c r="D64" i="8" s="1"/>
  <c r="C50" i="8"/>
  <c r="D56" i="8" s="1"/>
  <c r="C42" i="8"/>
  <c r="B74" i="8"/>
  <c r="B66" i="8"/>
  <c r="D71" i="8" s="1"/>
  <c r="B58" i="8"/>
  <c r="D63" i="8" s="1"/>
  <c r="B50" i="8"/>
  <c r="D55" i="8" s="1"/>
  <c r="B42" i="8"/>
  <c r="D47" i="8" s="1"/>
  <c r="D80" i="8"/>
  <c r="D68" i="8"/>
  <c r="D60" i="8"/>
  <c r="D52" i="8"/>
  <c r="D48" i="8"/>
  <c r="D44" i="8"/>
  <c r="A16" i="1"/>
  <c r="A74" i="8" s="1"/>
  <c r="D75" i="8" s="1"/>
  <c r="A15" i="1"/>
  <c r="A66" i="8" s="1"/>
  <c r="D67" i="8" s="1"/>
  <c r="A14" i="1"/>
  <c r="A58" i="8" s="1"/>
  <c r="D59" i="8" s="1"/>
  <c r="A13" i="1"/>
  <c r="A50" i="8" s="1"/>
  <c r="D51" i="8" s="1"/>
  <c r="A12" i="1"/>
  <c r="A42" i="8" s="1"/>
  <c r="D43" i="8" s="1"/>
  <c r="B24" i="7" l="1"/>
  <c r="B18" i="7"/>
  <c r="B12" i="7"/>
  <c r="B6" i="7"/>
  <c r="A20" i="7" l="1"/>
  <c r="A14" i="7"/>
  <c r="A8" i="7"/>
  <c r="A2" i="7"/>
  <c r="C74" i="5"/>
  <c r="A74" i="5"/>
  <c r="B74" i="5"/>
  <c r="B56" i="5"/>
  <c r="C56" i="5"/>
  <c r="A56" i="5"/>
  <c r="A7" i="1" l="1"/>
  <c r="B5" i="4"/>
  <c r="B4" i="4"/>
  <c r="B3" i="4"/>
  <c r="B2" i="4"/>
  <c r="A11" i="1" l="1"/>
  <c r="A10" i="1"/>
  <c r="A9" i="1"/>
  <c r="A8" i="1"/>
  <c r="B21" i="7" l="1"/>
  <c r="B15" i="7"/>
  <c r="B9" i="7"/>
  <c r="B34" i="8" l="1"/>
  <c r="D39" i="8" s="1"/>
  <c r="A3" i="4"/>
  <c r="C3" i="4"/>
  <c r="D3" i="4"/>
  <c r="A4" i="4"/>
  <c r="C4" i="4"/>
  <c r="D4" i="4"/>
  <c r="A5" i="4"/>
  <c r="C5" i="4"/>
  <c r="D5" i="4"/>
  <c r="A6" i="4"/>
  <c r="B6" i="4"/>
  <c r="C6" i="4"/>
  <c r="D6" i="4"/>
  <c r="A7" i="4"/>
  <c r="B7" i="4"/>
  <c r="C7" i="4"/>
  <c r="D7" i="4"/>
  <c r="A8" i="4"/>
  <c r="B8" i="4"/>
  <c r="C8" i="4"/>
  <c r="D8" i="4"/>
  <c r="A9" i="4"/>
  <c r="B9" i="4"/>
  <c r="C9" i="4"/>
  <c r="D9" i="4"/>
  <c r="A10" i="4"/>
  <c r="B10" i="4"/>
  <c r="C10" i="4"/>
  <c r="D10" i="4"/>
  <c r="A11" i="4"/>
  <c r="B11" i="4"/>
  <c r="C11" i="4"/>
  <c r="D11" i="4"/>
  <c r="A12" i="4"/>
  <c r="B12" i="4"/>
  <c r="C12" i="4"/>
  <c r="D12" i="4"/>
  <c r="A13" i="4"/>
  <c r="B13" i="4"/>
  <c r="C13" i="4"/>
  <c r="D13" i="4"/>
  <c r="A14" i="4"/>
  <c r="B14" i="4"/>
  <c r="C14" i="4"/>
  <c r="D14" i="4"/>
  <c r="A15" i="4"/>
  <c r="B15" i="4"/>
  <c r="C15" i="4"/>
  <c r="D15" i="4"/>
  <c r="A16" i="4"/>
  <c r="B16" i="4"/>
  <c r="C16" i="4"/>
  <c r="D16" i="4"/>
  <c r="A17" i="4"/>
  <c r="B17" i="4"/>
  <c r="C17" i="4"/>
  <c r="D17" i="4"/>
  <c r="A18" i="4"/>
  <c r="B18" i="4"/>
  <c r="C18" i="4"/>
  <c r="D18" i="4"/>
  <c r="A19" i="4"/>
  <c r="B19" i="4"/>
  <c r="C19" i="4"/>
  <c r="D19" i="4"/>
  <c r="A20" i="4"/>
  <c r="B20" i="4"/>
  <c r="C20" i="4"/>
  <c r="D20" i="4"/>
  <c r="A21" i="4"/>
  <c r="B21" i="4"/>
  <c r="C21" i="4"/>
  <c r="D21" i="4"/>
  <c r="A22" i="4"/>
  <c r="B22" i="4"/>
  <c r="C22" i="4"/>
  <c r="D22" i="4"/>
  <c r="A23" i="4"/>
  <c r="B23" i="4"/>
  <c r="C23" i="4"/>
  <c r="D23" i="4"/>
  <c r="A24" i="4"/>
  <c r="B24" i="4"/>
  <c r="C24" i="4"/>
  <c r="D24" i="4"/>
  <c r="A25" i="4"/>
  <c r="B25" i="4"/>
  <c r="C25" i="4"/>
  <c r="D25" i="4"/>
  <c r="A26" i="4"/>
  <c r="B26" i="4"/>
  <c r="C26" i="4"/>
  <c r="D26" i="4"/>
  <c r="A27" i="4"/>
  <c r="B27" i="4"/>
  <c r="C27" i="4"/>
  <c r="D27" i="4"/>
  <c r="A28" i="4"/>
  <c r="B28" i="4"/>
  <c r="C28" i="4"/>
  <c r="D28" i="4"/>
  <c r="A29" i="4"/>
  <c r="B29" i="4"/>
  <c r="C29" i="4"/>
  <c r="D29" i="4"/>
  <c r="A30" i="4"/>
  <c r="B30" i="4"/>
  <c r="C30" i="4"/>
  <c r="D30" i="4"/>
  <c r="A31" i="4"/>
  <c r="B31" i="4"/>
  <c r="C31" i="4"/>
  <c r="D31" i="4"/>
  <c r="D2" i="4"/>
  <c r="C2" i="4"/>
  <c r="A2" i="4"/>
  <c r="C34" i="8"/>
  <c r="D40" i="8" s="1"/>
  <c r="C26" i="8"/>
  <c r="D32" i="8" s="1"/>
  <c r="B18" i="8"/>
  <c r="D23" i="8" s="1"/>
  <c r="B26" i="8"/>
  <c r="D31" i="8" s="1"/>
  <c r="C18" i="8"/>
  <c r="D24" i="8" s="1"/>
  <c r="C10" i="8"/>
  <c r="D16" i="8" s="1"/>
  <c r="B10" i="8"/>
  <c r="D15" i="8" s="1"/>
  <c r="C2" i="8"/>
  <c r="D8" i="8" s="1"/>
  <c r="A34" i="8"/>
  <c r="D35" i="8" s="1"/>
  <c r="A26" i="8"/>
  <c r="D27" i="8" s="1"/>
  <c r="A18" i="8"/>
  <c r="D19" i="8" s="1"/>
  <c r="A10" i="8"/>
  <c r="D11" i="8" s="1"/>
  <c r="A2" i="8"/>
  <c r="E2" i="4" l="1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6" i="4"/>
  <c r="E5" i="4"/>
  <c r="E4" i="4"/>
  <c r="E3" i="4"/>
  <c r="E7" i="4"/>
  <c r="C38" i="5"/>
  <c r="D39" i="5" s="1"/>
  <c r="B38" i="5"/>
  <c r="D41" i="5" s="1"/>
  <c r="A38" i="5"/>
  <c r="D43" i="5" s="1"/>
  <c r="A20" i="5"/>
  <c r="D20" i="5" s="1"/>
  <c r="D56" i="5"/>
  <c r="D59" i="5"/>
  <c r="D57" i="5"/>
  <c r="D74" i="5"/>
  <c r="D77" i="5"/>
  <c r="D75" i="5"/>
  <c r="C20" i="5"/>
  <c r="D21" i="5" s="1"/>
  <c r="B20" i="5"/>
  <c r="D23" i="5" s="1"/>
  <c r="C2" i="5"/>
  <c r="B2" i="5"/>
  <c r="D65" i="5" l="1"/>
  <c r="D69" i="5"/>
  <c r="D72" i="5"/>
  <c r="D64" i="5"/>
  <c r="D67" i="5"/>
  <c r="D58" i="5"/>
  <c r="D86" i="5"/>
  <c r="D79" i="5"/>
  <c r="D47" i="5"/>
  <c r="D38" i="5"/>
  <c r="D54" i="5"/>
  <c r="D51" i="5"/>
  <c r="D85" i="5"/>
  <c r="D46" i="5"/>
  <c r="D50" i="5"/>
  <c r="D90" i="5"/>
  <c r="D83" i="5"/>
  <c r="D76" i="5"/>
  <c r="D49" i="5"/>
  <c r="D40" i="5"/>
  <c r="D87" i="5"/>
  <c r="D82" i="5"/>
  <c r="D68" i="5"/>
  <c r="D61" i="5"/>
  <c r="D25" i="5"/>
  <c r="D31" i="5"/>
  <c r="D32" i="5"/>
  <c r="D36" i="5"/>
  <c r="D29" i="5"/>
  <c r="D33" i="5"/>
  <c r="D28" i="5"/>
  <c r="D22" i="5"/>
  <c r="D5" i="5"/>
  <c r="D3" i="5"/>
  <c r="D7" i="8" l="1"/>
  <c r="A2" i="5" l="1"/>
  <c r="D28" i="8" s="1"/>
  <c r="D3" i="8"/>
  <c r="B3" i="7"/>
  <c r="D15" i="5" l="1"/>
  <c r="D36" i="8"/>
  <c r="D20" i="8"/>
  <c r="D12" i="8"/>
  <c r="D11" i="5"/>
  <c r="D14" i="5"/>
  <c r="D13" i="5"/>
  <c r="D10" i="5"/>
  <c r="D18" i="5"/>
  <c r="D4" i="8"/>
  <c r="D2" i="5"/>
  <c r="D7" i="5"/>
  <c r="D4" i="5"/>
</calcChain>
</file>

<file path=xl/sharedStrings.xml><?xml version="1.0" encoding="utf-8"?>
<sst xmlns="http://schemas.openxmlformats.org/spreadsheetml/2006/main" count="115" uniqueCount="28">
  <si>
    <t>GIP</t>
  </si>
  <si>
    <t>Gp</t>
  </si>
  <si>
    <t>IIP</t>
  </si>
  <si>
    <t>Sp</t>
  </si>
  <si>
    <t>输出</t>
  </si>
  <si>
    <t>name</t>
  </si>
  <si>
    <t>pool&amp;policy</t>
  </si>
  <si>
    <t>traffic-policy</t>
  </si>
  <si>
    <t xml:space="preserve">  source-zone untrust</t>
  </si>
  <si>
    <t xml:space="preserve">  destination-zone trust</t>
  </si>
  <si>
    <t>nat-policy</t>
  </si>
  <si>
    <t xml:space="preserve"> destination-zone untrust</t>
  </si>
  <si>
    <t xml:space="preserve"> source-zone trust</t>
  </si>
  <si>
    <t>security-policy</t>
  </si>
  <si>
    <t xml:space="preserve"> action permit</t>
  </si>
  <si>
    <t>p-security</t>
  </si>
  <si>
    <t xml:space="preserve">security-policy </t>
  </si>
  <si>
    <t xml:space="preserve"> source-zone untrust</t>
  </si>
  <si>
    <t xml:space="preserve"> destination-zone trust</t>
  </si>
  <si>
    <t xml:space="preserve">  action qos profile default</t>
  </si>
  <si>
    <r>
      <t>S</t>
    </r>
    <r>
      <rPr>
        <sz val="11"/>
        <color theme="1"/>
        <rFont val="宋体"/>
        <family val="3"/>
        <charset val="134"/>
        <scheme val="minor"/>
      </rPr>
      <t>NAT</t>
    </r>
    <phoneticPr fontId="8" type="noConversion"/>
  </si>
  <si>
    <t>p-security</t>
    <phoneticPr fontId="8" type="noConversion"/>
  </si>
  <si>
    <t>table</t>
    <phoneticPr fontId="8" type="noConversion"/>
  </si>
  <si>
    <r>
      <rPr>
        <sz val="11"/>
        <color theme="0"/>
        <rFont val="宋体"/>
        <family val="3"/>
        <charset val="134"/>
        <scheme val="minor"/>
      </rPr>
      <t>nat-policy</t>
    </r>
  </si>
  <si>
    <r>
      <rPr>
        <sz val="11"/>
        <color theme="0"/>
        <rFont val="宋体"/>
        <family val="3"/>
        <charset val="134"/>
        <scheme val="minor"/>
      </rPr>
      <t xml:space="preserve"> source-zone trust</t>
    </r>
  </si>
  <si>
    <r>
      <rPr>
        <sz val="11"/>
        <color theme="0"/>
        <rFont val="宋体"/>
        <family val="3"/>
        <charset val="134"/>
        <scheme val="minor"/>
      </rPr>
      <t xml:space="preserve"> destination-zone untrust</t>
    </r>
  </si>
  <si>
    <r>
      <rPr>
        <sz val="11"/>
        <color theme="0"/>
        <rFont val="宋体"/>
        <family val="3"/>
        <charset val="134"/>
        <scheme val="minor"/>
      </rPr>
      <t>security-policy</t>
    </r>
  </si>
  <si>
    <t>nat service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</si>
</sst>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charset val="134"/>
      <scheme val="minor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Tahoma"/>
      <family val="2"/>
    </font>
    <font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theme="1"/>
      <name val="Tahoma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/>
      <name val="宋体"/>
      <family val="2"/>
      <scheme val="minor"/>
    </font>
    <font>
      <sz val="11"/>
      <color theme="0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1"/>
      <color theme="1"/>
      <name val="宋体"/>
      <family val="1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>
      <alignment vertical="center"/>
    </xf>
    <xf numFmtId="0" fontId="6" fillId="0" borderId="0"/>
  </cellStyleXfs>
  <cellXfs count="113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/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4" fillId="0" borderId="1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top"/>
    </xf>
    <xf numFmtId="0" fontId="0" fillId="7" borderId="2" xfId="0" applyFill="1" applyBorder="1"/>
    <xf numFmtId="0" fontId="4" fillId="7" borderId="6" xfId="0" applyFont="1" applyFill="1" applyBorder="1"/>
    <xf numFmtId="0" fontId="0" fillId="7" borderId="6" xfId="0" applyFill="1" applyBorder="1"/>
    <xf numFmtId="0" fontId="0" fillId="7" borderId="7" xfId="0" applyFill="1" applyBorder="1"/>
    <xf numFmtId="0" fontId="0" fillId="4" borderId="2" xfId="0" applyFill="1" applyBorder="1"/>
    <xf numFmtId="0" fontId="0" fillId="4" borderId="6" xfId="0" applyFill="1" applyBorder="1"/>
    <xf numFmtId="0" fontId="0" fillId="5" borderId="2" xfId="0" applyFill="1" applyBorder="1"/>
    <xf numFmtId="0" fontId="0" fillId="5" borderId="6" xfId="0" applyFill="1" applyBorder="1"/>
    <xf numFmtId="0" fontId="0" fillId="5" borderId="7" xfId="0" applyFill="1" applyBorder="1"/>
    <xf numFmtId="0" fontId="0" fillId="9" borderId="1" xfId="0" applyFill="1" applyBorder="1" applyAlignment="1">
      <alignment horizontal="center"/>
    </xf>
    <xf numFmtId="0" fontId="5" fillId="4" borderId="7" xfId="0" applyFont="1" applyFill="1" applyBorder="1"/>
    <xf numFmtId="0" fontId="0" fillId="0" borderId="1" xfId="0" applyBorder="1" applyAlignment="1">
      <alignment horizontal="center"/>
    </xf>
    <xf numFmtId="0" fontId="5" fillId="4" borderId="6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0" fillId="0" borderId="0" xfId="0" applyBorder="1" applyAlignment="1">
      <alignment vertical="top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 vertical="center"/>
    </xf>
    <xf numFmtId="0" fontId="0" fillId="0" borderId="1" xfId="0" applyFill="1" applyBorder="1" applyAlignment="1">
      <alignment horizontal="center"/>
    </xf>
    <xf numFmtId="0" fontId="0" fillId="3" borderId="17" xfId="0" applyFill="1" applyBorder="1" applyAlignment="1" applyProtection="1">
      <alignment vertical="center"/>
      <protection locked="0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5" borderId="2" xfId="0" applyFont="1" applyFill="1" applyBorder="1"/>
    <xf numFmtId="0" fontId="10" fillId="5" borderId="6" xfId="0" applyFont="1" applyFill="1" applyBorder="1"/>
    <xf numFmtId="0" fontId="11" fillId="5" borderId="7" xfId="0" applyFont="1" applyFill="1" applyBorder="1"/>
    <xf numFmtId="0" fontId="0" fillId="0" borderId="1" xfId="0" applyBorder="1" applyAlignment="1">
      <alignment horizontal="center"/>
    </xf>
    <xf numFmtId="0" fontId="7" fillId="8" borderId="1" xfId="0" applyFont="1" applyFill="1" applyBorder="1" applyAlignment="1" applyProtection="1">
      <alignment vertical="top"/>
      <protection locked="0"/>
    </xf>
    <xf numFmtId="0" fontId="0" fillId="9" borderId="1" xfId="0" applyFill="1" applyBorder="1" applyAlignment="1" applyProtection="1">
      <alignment vertical="top"/>
      <protection locked="0"/>
    </xf>
    <xf numFmtId="0" fontId="0" fillId="0" borderId="0" xfId="0" applyBorder="1" applyAlignment="1">
      <alignment horizontal="center" vertical="top"/>
    </xf>
    <xf numFmtId="0" fontId="0" fillId="3" borderId="1" xfId="0" applyFill="1" applyBorder="1" applyAlignment="1" applyProtection="1">
      <alignment vertical="center"/>
      <protection locked="0"/>
    </xf>
    <xf numFmtId="0" fontId="0" fillId="3" borderId="26" xfId="0" applyFill="1" applyBorder="1" applyAlignment="1" applyProtection="1">
      <alignment vertical="center"/>
      <protection locked="0"/>
    </xf>
    <xf numFmtId="0" fontId="0" fillId="3" borderId="18" xfId="0" applyFill="1" applyBorder="1" applyAlignment="1" applyProtection="1">
      <alignment vertical="center"/>
      <protection locked="0"/>
    </xf>
    <xf numFmtId="0" fontId="0" fillId="3" borderId="15" xfId="0" applyFill="1" applyBorder="1" applyAlignment="1" applyProtection="1">
      <alignment vertical="center"/>
      <protection locked="0"/>
    </xf>
    <xf numFmtId="0" fontId="0" fillId="3" borderId="28" xfId="0" applyFill="1" applyBorder="1" applyAlignment="1" applyProtection="1">
      <alignment vertical="center"/>
      <protection locked="0"/>
    </xf>
    <xf numFmtId="0" fontId="0" fillId="9" borderId="33" xfId="0" applyFill="1" applyBorder="1" applyAlignment="1" applyProtection="1">
      <alignment vertical="top"/>
      <protection locked="0"/>
    </xf>
    <xf numFmtId="0" fontId="0" fillId="9" borderId="26" xfId="0" applyFill="1" applyBorder="1" applyAlignment="1" applyProtection="1">
      <alignment vertical="top"/>
      <protection locked="0"/>
    </xf>
    <xf numFmtId="0" fontId="0" fillId="9" borderId="25" xfId="0" applyFill="1" applyBorder="1" applyAlignment="1" applyProtection="1">
      <alignment vertical="top"/>
      <protection locked="0"/>
    </xf>
    <xf numFmtId="0" fontId="0" fillId="9" borderId="15" xfId="0" applyFill="1" applyBorder="1" applyAlignment="1" applyProtection="1">
      <alignment vertical="top"/>
      <protection locked="0"/>
    </xf>
    <xf numFmtId="0" fontId="0" fillId="9" borderId="16" xfId="0" applyFill="1" applyBorder="1" applyAlignment="1" applyProtection="1">
      <alignment vertical="top"/>
      <protection locked="0"/>
    </xf>
    <xf numFmtId="0" fontId="0" fillId="9" borderId="17" xfId="0" applyFill="1" applyBorder="1" applyAlignment="1" applyProtection="1">
      <alignment vertical="top"/>
      <protection locked="0"/>
    </xf>
    <xf numFmtId="0" fontId="0" fillId="9" borderId="18" xfId="0" applyFill="1" applyBorder="1" applyAlignment="1" applyProtection="1">
      <alignment vertical="top"/>
      <protection locked="0"/>
    </xf>
    <xf numFmtId="0" fontId="0" fillId="9" borderId="19" xfId="0" applyFill="1" applyBorder="1" applyAlignment="1" applyProtection="1">
      <alignment vertical="top"/>
      <protection locked="0"/>
    </xf>
    <xf numFmtId="0" fontId="7" fillId="8" borderId="29" xfId="0" applyFont="1" applyFill="1" applyBorder="1" applyAlignment="1" applyProtection="1">
      <alignment vertical="top"/>
      <protection locked="0"/>
    </xf>
    <xf numFmtId="0" fontId="7" fillId="8" borderId="30" xfId="0" applyFont="1" applyFill="1" applyBorder="1" applyAlignment="1" applyProtection="1">
      <alignment vertical="top"/>
      <protection locked="0"/>
    </xf>
    <xf numFmtId="0" fontId="7" fillId="8" borderId="36" xfId="0" applyFont="1" applyFill="1" applyBorder="1" applyAlignment="1" applyProtection="1">
      <alignment vertical="top"/>
      <protection locked="0"/>
    </xf>
    <xf numFmtId="0" fontId="1" fillId="2" borderId="37" xfId="0" applyFont="1" applyFill="1" applyBorder="1" applyAlignment="1">
      <alignment horizontal="center" vertical="top"/>
    </xf>
    <xf numFmtId="0" fontId="7" fillId="8" borderId="18" xfId="0" applyFont="1" applyFill="1" applyBorder="1" applyAlignment="1" applyProtection="1">
      <alignment vertical="top"/>
      <protection locked="0"/>
    </xf>
    <xf numFmtId="0" fontId="1" fillId="2" borderId="22" xfId="0" applyFont="1" applyFill="1" applyBorder="1" applyAlignment="1">
      <alignment horizontal="center" vertical="top"/>
    </xf>
    <xf numFmtId="0" fontId="7" fillId="8" borderId="26" xfId="0" applyFont="1" applyFill="1" applyBorder="1" applyAlignment="1" applyProtection="1">
      <alignment vertical="top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>
      <alignment horizontal="center" vertical="top"/>
    </xf>
    <xf numFmtId="0" fontId="0" fillId="0" borderId="31" xfId="0" applyFill="1" applyBorder="1" applyAlignment="1">
      <alignment horizontal="center" vertical="top"/>
    </xf>
    <xf numFmtId="0" fontId="0" fillId="0" borderId="32" xfId="0" applyFill="1" applyBorder="1" applyAlignment="1">
      <alignment horizontal="center" vertical="top"/>
    </xf>
    <xf numFmtId="0" fontId="13" fillId="9" borderId="22" xfId="0" applyFont="1" applyFill="1" applyBorder="1" applyAlignment="1">
      <alignment horizontal="center" vertical="center" textRotation="135"/>
    </xf>
    <xf numFmtId="0" fontId="7" fillId="9" borderId="23" xfId="0" applyFont="1" applyFill="1" applyBorder="1" applyAlignment="1">
      <alignment horizontal="center" vertical="center" textRotation="135"/>
    </xf>
    <xf numFmtId="0" fontId="7" fillId="9" borderId="24" xfId="0" applyFont="1" applyFill="1" applyBorder="1" applyAlignment="1">
      <alignment horizontal="center" vertical="center" textRotation="135"/>
    </xf>
    <xf numFmtId="0" fontId="7" fillId="8" borderId="20" xfId="0" applyFont="1" applyFill="1" applyBorder="1" applyAlignment="1">
      <alignment horizontal="center" vertical="center" textRotation="135"/>
    </xf>
    <xf numFmtId="0" fontId="0" fillId="8" borderId="21" xfId="0" applyFill="1" applyBorder="1" applyAlignment="1">
      <alignment horizontal="center" vertical="center" textRotation="135"/>
    </xf>
    <xf numFmtId="0" fontId="0" fillId="8" borderId="38" xfId="0" applyFill="1" applyBorder="1" applyAlignment="1">
      <alignment horizontal="center" vertical="center" textRotation="135"/>
    </xf>
    <xf numFmtId="0" fontId="0" fillId="0" borderId="11" xfId="0" applyFill="1" applyBorder="1" applyAlignment="1">
      <alignment horizontal="center" vertical="top"/>
    </xf>
    <xf numFmtId="0" fontId="0" fillId="0" borderId="14" xfId="0" applyFill="1" applyBorder="1" applyAlignment="1">
      <alignment horizontal="center" vertical="top"/>
    </xf>
    <xf numFmtId="0" fontId="0" fillId="0" borderId="3" xfId="0" applyFill="1" applyBorder="1" applyAlignment="1">
      <alignment horizontal="center" vertical="top"/>
    </xf>
    <xf numFmtId="0" fontId="0" fillId="0" borderId="26" xfId="0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18" xfId="0" applyFill="1" applyBorder="1" applyAlignment="1">
      <alignment vertical="top"/>
    </xf>
    <xf numFmtId="0" fontId="0" fillId="0" borderId="25" xfId="0" applyFill="1" applyBorder="1" applyAlignment="1">
      <alignment vertical="top"/>
    </xf>
    <xf numFmtId="0" fontId="0" fillId="0" borderId="16" xfId="0" applyFill="1" applyBorder="1" applyAlignment="1">
      <alignment vertical="top"/>
    </xf>
    <xf numFmtId="0" fontId="0" fillId="0" borderId="19" xfId="0" applyFill="1" applyBorder="1" applyAlignment="1">
      <alignment vertical="top"/>
    </xf>
    <xf numFmtId="0" fontId="0" fillId="0" borderId="34" xfId="0" applyFill="1" applyBorder="1" applyAlignment="1">
      <alignment vertical="top"/>
    </xf>
    <xf numFmtId="0" fontId="0" fillId="0" borderId="11" xfId="0" applyFill="1" applyBorder="1" applyAlignment="1">
      <alignment vertical="top"/>
    </xf>
    <xf numFmtId="0" fontId="0" fillId="0" borderId="5" xfId="0" applyFill="1" applyBorder="1" applyAlignment="1">
      <alignment vertical="top"/>
    </xf>
    <xf numFmtId="0" fontId="0" fillId="0" borderId="14" xfId="0" applyFill="1" applyBorder="1" applyAlignment="1">
      <alignment vertical="top"/>
    </xf>
    <xf numFmtId="0" fontId="0" fillId="0" borderId="35" xfId="0" applyFill="1" applyBorder="1" applyAlignment="1">
      <alignment vertical="top"/>
    </xf>
    <xf numFmtId="0" fontId="0" fillId="0" borderId="27" xfId="0" applyFill="1" applyBorder="1" applyAlignment="1">
      <alignment vertical="top"/>
    </xf>
    <xf numFmtId="0" fontId="7" fillId="3" borderId="25" xfId="0" applyFont="1" applyFill="1" applyBorder="1" applyAlignment="1">
      <alignment horizontal="center" vertical="center" textRotation="135"/>
    </xf>
    <xf numFmtId="0" fontId="7" fillId="3" borderId="16" xfId="0" applyFont="1" applyFill="1" applyBorder="1" applyAlignment="1">
      <alignment horizontal="center" vertical="center" textRotation="135"/>
    </xf>
    <xf numFmtId="0" fontId="7" fillId="3" borderId="19" xfId="0" applyFont="1" applyFill="1" applyBorder="1" applyAlignment="1">
      <alignment horizontal="center" vertical="center" textRotation="135"/>
    </xf>
    <xf numFmtId="0" fontId="4" fillId="6" borderId="1" xfId="0" applyFont="1" applyFill="1" applyBorder="1" applyAlignment="1">
      <alignment horizontal="center" wrapText="1"/>
    </xf>
    <xf numFmtId="0" fontId="10" fillId="6" borderId="1" xfId="0" applyFont="1" applyFill="1" applyBorder="1" applyAlignment="1">
      <alignment horizontal="center" wrapText="1"/>
    </xf>
    <xf numFmtId="0" fontId="12" fillId="2" borderId="2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4"/>
  <sheetViews>
    <sheetView tabSelected="1" zoomScale="70" zoomScaleNormal="70" workbookViewId="0">
      <pane ySplit="1" topLeftCell="A2" activePane="bottomLeft" state="frozen"/>
      <selection pane="bottomLeft" activeCell="F7" sqref="F7:F16"/>
    </sheetView>
  </sheetViews>
  <sheetFormatPr defaultColWidth="9" defaultRowHeight="14.4" x14ac:dyDescent="0.25"/>
  <cols>
    <col min="1" max="1" width="26.109375" style="48" customWidth="1"/>
    <col min="2" max="2" width="16.44140625" style="48" customWidth="1"/>
    <col min="3" max="3" width="25.77734375" style="48" customWidth="1"/>
    <col min="4" max="4" width="18.109375" style="48" customWidth="1"/>
    <col min="5" max="5" width="36.33203125" style="48" customWidth="1"/>
  </cols>
  <sheetData>
    <row r="1" spans="1:24" ht="16.8" thickBot="1" x14ac:dyDescent="0.3">
      <c r="A1" s="67" t="s">
        <v>5</v>
      </c>
      <c r="B1" s="65" t="s">
        <v>0</v>
      </c>
      <c r="C1" s="65" t="s">
        <v>1</v>
      </c>
      <c r="D1" s="65" t="s">
        <v>2</v>
      </c>
      <c r="E1" s="65" t="s">
        <v>3</v>
      </c>
      <c r="F1" s="65" t="s">
        <v>22</v>
      </c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</row>
    <row r="2" spans="1:24" ht="15" x14ac:dyDescent="0.25">
      <c r="A2" s="69"/>
      <c r="B2" s="62"/>
      <c r="C2" s="82"/>
      <c r="D2" s="68"/>
      <c r="E2" s="85"/>
      <c r="F2" s="76" t="s">
        <v>20</v>
      </c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</row>
    <row r="3" spans="1:24" x14ac:dyDescent="0.25">
      <c r="A3" s="79"/>
      <c r="B3" s="63"/>
      <c r="C3" s="83"/>
      <c r="D3" s="46"/>
      <c r="E3" s="86"/>
      <c r="F3" s="77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</row>
    <row r="4" spans="1:24" x14ac:dyDescent="0.25">
      <c r="A4" s="80"/>
      <c r="B4" s="63"/>
      <c r="C4" s="83"/>
      <c r="D4" s="46"/>
      <c r="E4" s="86"/>
      <c r="F4" s="77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</row>
    <row r="5" spans="1:24" x14ac:dyDescent="0.25">
      <c r="A5" s="80"/>
      <c r="B5" s="63"/>
      <c r="C5" s="83"/>
      <c r="D5" s="46"/>
      <c r="E5" s="86"/>
      <c r="F5" s="77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</row>
    <row r="6" spans="1:24" ht="15" thickBot="1" x14ac:dyDescent="0.3">
      <c r="A6" s="81"/>
      <c r="B6" s="64"/>
      <c r="C6" s="84"/>
      <c r="D6" s="66"/>
      <c r="E6" s="87"/>
      <c r="F6" s="78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</row>
    <row r="7" spans="1:24" ht="15" customHeight="1" x14ac:dyDescent="0.25">
      <c r="A7" s="70" t="str">
        <f>A2&amp;"_SER"&amp;RIGHT(D7,5)</f>
        <v>_SER</v>
      </c>
      <c r="B7" s="88"/>
      <c r="C7" s="89"/>
      <c r="D7" s="53"/>
      <c r="E7" s="50"/>
      <c r="F7" s="94" t="s">
        <v>21</v>
      </c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</row>
    <row r="8" spans="1:24" ht="15" customHeight="1" x14ac:dyDescent="0.25">
      <c r="A8" s="70" t="str">
        <f>A2&amp;"_SER"&amp;RIGHT(D8,5)</f>
        <v>_SER</v>
      </c>
      <c r="B8" s="90"/>
      <c r="C8" s="91"/>
      <c r="D8" s="52"/>
      <c r="E8" s="49"/>
      <c r="F8" s="95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</row>
    <row r="9" spans="1:24" x14ac:dyDescent="0.25">
      <c r="A9" s="70" t="str">
        <f>A2&amp;"_SER"&amp;RIGHT(D9,5)</f>
        <v>_SER</v>
      </c>
      <c r="B9" s="90"/>
      <c r="C9" s="91"/>
      <c r="D9" s="52"/>
      <c r="E9" s="49"/>
      <c r="F9" s="95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</row>
    <row r="10" spans="1:24" x14ac:dyDescent="0.25">
      <c r="A10" s="70" t="str">
        <f>A2&amp;"_SER"&amp;RIGHT(D10,5)</f>
        <v>_SER</v>
      </c>
      <c r="B10" s="90"/>
      <c r="C10" s="91"/>
      <c r="D10" s="52"/>
      <c r="E10" s="49"/>
      <c r="F10" s="95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</row>
    <row r="11" spans="1:24" x14ac:dyDescent="0.25">
      <c r="A11" s="70" t="str">
        <f>A2&amp;"_SER"&amp;RIGHT(D11,5)</f>
        <v>_SER</v>
      </c>
      <c r="B11" s="90"/>
      <c r="C11" s="91"/>
      <c r="D11" s="52"/>
      <c r="E11" s="49"/>
      <c r="F11" s="95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</row>
    <row r="12" spans="1:24" x14ac:dyDescent="0.25">
      <c r="A12" s="70" t="str">
        <f>A2&amp;"_SER"&amp;RIGHT(D12,5)</f>
        <v>_SER</v>
      </c>
      <c r="B12" s="90"/>
      <c r="C12" s="91"/>
      <c r="D12" s="52"/>
      <c r="E12" s="49"/>
      <c r="F12" s="95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</row>
    <row r="13" spans="1:24" x14ac:dyDescent="0.25">
      <c r="A13" s="70" t="str">
        <f>A2&amp;"_SER"&amp;RIGHT(D13,5)</f>
        <v>_SER</v>
      </c>
      <c r="B13" s="90"/>
      <c r="C13" s="91"/>
      <c r="D13" s="52"/>
      <c r="E13" s="49"/>
      <c r="F13" s="95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</row>
    <row r="14" spans="1:24" x14ac:dyDescent="0.25">
      <c r="A14" s="70" t="str">
        <f>A2&amp;"_SER"&amp;RIGHT(D14,5)</f>
        <v>_SER</v>
      </c>
      <c r="B14" s="90"/>
      <c r="C14" s="91"/>
      <c r="D14" s="52"/>
      <c r="E14" s="49"/>
      <c r="F14" s="95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</row>
    <row r="15" spans="1:24" x14ac:dyDescent="0.25">
      <c r="A15" s="70" t="str">
        <f>A2&amp;"_SER"&amp;RIGHT(D15,5)</f>
        <v>_SER</v>
      </c>
      <c r="B15" s="90"/>
      <c r="C15" s="91"/>
      <c r="D15" s="52"/>
      <c r="E15" s="49"/>
      <c r="F15" s="95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</row>
    <row r="16" spans="1:24" ht="15" thickBot="1" x14ac:dyDescent="0.3">
      <c r="A16" s="70" t="str">
        <f>A2&amp;"_SER"&amp;RIGHT(D16,5)</f>
        <v>_SER</v>
      </c>
      <c r="B16" s="92"/>
      <c r="C16" s="93"/>
      <c r="D16" s="39"/>
      <c r="E16" s="51"/>
      <c r="F16" s="96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</row>
    <row r="17" spans="1:24" ht="14.4" customHeight="1" x14ac:dyDescent="0.25">
      <c r="A17" s="71"/>
      <c r="B17" s="54"/>
      <c r="C17" s="55"/>
      <c r="D17" s="55"/>
      <c r="E17" s="56"/>
      <c r="F17" s="73" t="s">
        <v>27</v>
      </c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</row>
    <row r="18" spans="1:24" x14ac:dyDescent="0.25">
      <c r="A18" s="71"/>
      <c r="B18" s="57"/>
      <c r="C18" s="47"/>
      <c r="D18" s="47"/>
      <c r="E18" s="58"/>
      <c r="F18" s="74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</row>
    <row r="19" spans="1:24" x14ac:dyDescent="0.25">
      <c r="A19" s="71"/>
      <c r="B19" s="57"/>
      <c r="C19" s="47"/>
      <c r="D19" s="47"/>
      <c r="E19" s="58"/>
      <c r="F19" s="74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</row>
    <row r="20" spans="1:24" x14ac:dyDescent="0.25">
      <c r="A20" s="71"/>
      <c r="B20" s="57"/>
      <c r="C20" s="47"/>
      <c r="D20" s="47"/>
      <c r="E20" s="58"/>
      <c r="F20" s="74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</row>
    <row r="21" spans="1:24" x14ac:dyDescent="0.25">
      <c r="A21" s="71"/>
      <c r="B21" s="57"/>
      <c r="C21" s="47"/>
      <c r="D21" s="47"/>
      <c r="E21" s="58"/>
      <c r="F21" s="74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</row>
    <row r="22" spans="1:24" x14ac:dyDescent="0.25">
      <c r="A22" s="71"/>
      <c r="B22" s="57"/>
      <c r="C22" s="47"/>
      <c r="D22" s="47"/>
      <c r="E22" s="58"/>
      <c r="F22" s="74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 spans="1:24" x14ac:dyDescent="0.25">
      <c r="A23" s="71"/>
      <c r="B23" s="57"/>
      <c r="C23" s="47"/>
      <c r="D23" s="47"/>
      <c r="E23" s="58"/>
      <c r="F23" s="74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 spans="1:24" x14ac:dyDescent="0.25">
      <c r="A24" s="71"/>
      <c r="B24" s="57"/>
      <c r="C24" s="47"/>
      <c r="D24" s="47"/>
      <c r="E24" s="58"/>
      <c r="F24" s="74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 spans="1:24" x14ac:dyDescent="0.25">
      <c r="A25" s="71"/>
      <c r="B25" s="57"/>
      <c r="C25" s="47"/>
      <c r="D25" s="47"/>
      <c r="E25" s="58"/>
      <c r="F25" s="74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 x14ac:dyDescent="0.25">
      <c r="A26" s="71"/>
      <c r="B26" s="57"/>
      <c r="C26" s="47"/>
      <c r="D26" s="47"/>
      <c r="E26" s="58"/>
      <c r="F26" s="74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 x14ac:dyDescent="0.25">
      <c r="A27" s="71"/>
      <c r="B27" s="57"/>
      <c r="C27" s="47"/>
      <c r="D27" s="47"/>
      <c r="E27" s="58"/>
      <c r="F27" s="74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 x14ac:dyDescent="0.25">
      <c r="A28" s="71"/>
      <c r="B28" s="57"/>
      <c r="C28" s="47"/>
      <c r="D28" s="47"/>
      <c r="E28" s="58"/>
      <c r="F28" s="74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 x14ac:dyDescent="0.25">
      <c r="A29" s="71"/>
      <c r="B29" s="57"/>
      <c r="C29" s="47"/>
      <c r="D29" s="47"/>
      <c r="E29" s="58"/>
      <c r="F29" s="74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 x14ac:dyDescent="0.25">
      <c r="A30" s="71"/>
      <c r="B30" s="57"/>
      <c r="C30" s="47"/>
      <c r="D30" s="47"/>
      <c r="E30" s="58"/>
      <c r="F30" s="74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 x14ac:dyDescent="0.25">
      <c r="A31" s="71"/>
      <c r="B31" s="57"/>
      <c r="C31" s="47"/>
      <c r="D31" s="47"/>
      <c r="E31" s="58"/>
      <c r="F31" s="74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 x14ac:dyDescent="0.25">
      <c r="A32" s="71"/>
      <c r="B32" s="57"/>
      <c r="C32" s="47"/>
      <c r="D32" s="47"/>
      <c r="E32" s="58"/>
      <c r="F32" s="74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 x14ac:dyDescent="0.25">
      <c r="A33" s="71"/>
      <c r="B33" s="57"/>
      <c r="C33" s="47"/>
      <c r="D33" s="47"/>
      <c r="E33" s="58"/>
      <c r="F33" s="74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 x14ac:dyDescent="0.25">
      <c r="A34" s="71"/>
      <c r="B34" s="57"/>
      <c r="C34" s="47"/>
      <c r="D34" s="47"/>
      <c r="E34" s="58"/>
      <c r="F34" s="74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 x14ac:dyDescent="0.25">
      <c r="A35" s="71"/>
      <c r="B35" s="57"/>
      <c r="C35" s="47"/>
      <c r="D35" s="47"/>
      <c r="E35" s="58"/>
      <c r="F35" s="74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 x14ac:dyDescent="0.25">
      <c r="A36" s="71"/>
      <c r="B36" s="57"/>
      <c r="C36" s="47"/>
      <c r="D36" s="47"/>
      <c r="E36" s="58"/>
      <c r="F36" s="74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 x14ac:dyDescent="0.25">
      <c r="A37" s="71"/>
      <c r="B37" s="57"/>
      <c r="C37" s="47"/>
      <c r="D37" s="47"/>
      <c r="E37" s="58"/>
      <c r="F37" s="74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 x14ac:dyDescent="0.25">
      <c r="A38" s="71"/>
      <c r="B38" s="57"/>
      <c r="C38" s="47"/>
      <c r="D38" s="47"/>
      <c r="E38" s="58"/>
      <c r="F38" s="74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 x14ac:dyDescent="0.25">
      <c r="A39" s="71"/>
      <c r="B39" s="57"/>
      <c r="C39" s="47"/>
      <c r="D39" s="47"/>
      <c r="E39" s="58"/>
      <c r="F39" s="74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 x14ac:dyDescent="0.25">
      <c r="A40" s="71"/>
      <c r="B40" s="57"/>
      <c r="C40" s="47"/>
      <c r="D40" s="47"/>
      <c r="E40" s="58"/>
      <c r="F40" s="74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 x14ac:dyDescent="0.25">
      <c r="A41" s="71"/>
      <c r="B41" s="57"/>
      <c r="C41" s="47"/>
      <c r="D41" s="47"/>
      <c r="E41" s="58"/>
      <c r="F41" s="74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 x14ac:dyDescent="0.25">
      <c r="A42" s="71"/>
      <c r="B42" s="57"/>
      <c r="C42" s="47"/>
      <c r="D42" s="47"/>
      <c r="E42" s="58"/>
      <c r="F42" s="74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 x14ac:dyDescent="0.25">
      <c r="A43" s="71"/>
      <c r="B43" s="57"/>
      <c r="C43" s="47"/>
      <c r="D43" s="47"/>
      <c r="E43" s="58"/>
      <c r="F43" s="74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 x14ac:dyDescent="0.25">
      <c r="A44" s="71"/>
      <c r="B44" s="57"/>
      <c r="C44" s="47"/>
      <c r="D44" s="47"/>
      <c r="E44" s="58"/>
      <c r="F44" s="74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 x14ac:dyDescent="0.25">
      <c r="A45" s="71"/>
      <c r="B45" s="57"/>
      <c r="C45" s="47"/>
      <c r="D45" s="47"/>
      <c r="E45" s="58"/>
      <c r="F45" s="74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 x14ac:dyDescent="0.25">
      <c r="A46" s="71"/>
      <c r="B46" s="57"/>
      <c r="C46" s="47"/>
      <c r="D46" s="47"/>
      <c r="E46" s="58"/>
      <c r="F46" s="74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 s="30" customFormat="1" x14ac:dyDescent="0.25">
      <c r="A47" s="71"/>
      <c r="B47" s="57"/>
      <c r="C47" s="47"/>
      <c r="D47" s="47"/>
      <c r="E47" s="58"/>
      <c r="F47" s="74"/>
    </row>
    <row r="48" spans="1:24" s="30" customFormat="1" x14ac:dyDescent="0.25">
      <c r="A48" s="71"/>
      <c r="B48" s="57"/>
      <c r="C48" s="47"/>
      <c r="D48" s="47"/>
      <c r="E48" s="58"/>
      <c r="F48" s="74"/>
    </row>
    <row r="49" spans="1:6" s="30" customFormat="1" x14ac:dyDescent="0.25">
      <c r="A49" s="71"/>
      <c r="B49" s="57"/>
      <c r="C49" s="47"/>
      <c r="D49" s="47"/>
      <c r="E49" s="58"/>
      <c r="F49" s="74"/>
    </row>
    <row r="50" spans="1:6" s="30" customFormat="1" x14ac:dyDescent="0.25">
      <c r="A50" s="71"/>
      <c r="B50" s="57"/>
      <c r="C50" s="47"/>
      <c r="D50" s="47"/>
      <c r="E50" s="58"/>
      <c r="F50" s="74"/>
    </row>
    <row r="51" spans="1:6" s="30" customFormat="1" x14ac:dyDescent="0.25">
      <c r="A51" s="71"/>
      <c r="B51" s="57"/>
      <c r="C51" s="47"/>
      <c r="D51" s="47"/>
      <c r="E51" s="58"/>
      <c r="F51" s="74"/>
    </row>
    <row r="52" spans="1:6" s="30" customFormat="1" x14ac:dyDescent="0.25">
      <c r="A52" s="71"/>
      <c r="B52" s="57"/>
      <c r="C52" s="47"/>
      <c r="D52" s="47"/>
      <c r="E52" s="58"/>
      <c r="F52" s="74"/>
    </row>
    <row r="53" spans="1:6" s="30" customFormat="1" x14ac:dyDescent="0.25">
      <c r="A53" s="71"/>
      <c r="B53" s="57"/>
      <c r="C53" s="47"/>
      <c r="D53" s="47"/>
      <c r="E53" s="58"/>
      <c r="F53" s="74"/>
    </row>
    <row r="54" spans="1:6" s="30" customFormat="1" x14ac:dyDescent="0.25">
      <c r="A54" s="71"/>
      <c r="B54" s="57"/>
      <c r="C54" s="47"/>
      <c r="D54" s="47"/>
      <c r="E54" s="58"/>
      <c r="F54" s="74"/>
    </row>
    <row r="55" spans="1:6" s="30" customFormat="1" x14ac:dyDescent="0.25">
      <c r="A55" s="71"/>
      <c r="B55" s="57"/>
      <c r="C55" s="47"/>
      <c r="D55" s="47"/>
      <c r="E55" s="58"/>
      <c r="F55" s="74"/>
    </row>
    <row r="56" spans="1:6" s="30" customFormat="1" x14ac:dyDescent="0.25">
      <c r="A56" s="71"/>
      <c r="B56" s="57"/>
      <c r="C56" s="47"/>
      <c r="D56" s="47"/>
      <c r="E56" s="58"/>
      <c r="F56" s="74"/>
    </row>
    <row r="57" spans="1:6" s="30" customFormat="1" x14ac:dyDescent="0.25">
      <c r="A57" s="71"/>
      <c r="B57" s="57"/>
      <c r="C57" s="47"/>
      <c r="D57" s="47"/>
      <c r="E57" s="58"/>
      <c r="F57" s="74"/>
    </row>
    <row r="58" spans="1:6" s="30" customFormat="1" x14ac:dyDescent="0.25">
      <c r="A58" s="71"/>
      <c r="B58" s="57"/>
      <c r="C58" s="47"/>
      <c r="D58" s="47"/>
      <c r="E58" s="58"/>
      <c r="F58" s="74"/>
    </row>
    <row r="59" spans="1:6" x14ac:dyDescent="0.25">
      <c r="A59" s="71"/>
      <c r="B59" s="57"/>
      <c r="C59" s="47"/>
      <c r="D59" s="47"/>
      <c r="E59" s="58"/>
      <c r="F59" s="74"/>
    </row>
    <row r="60" spans="1:6" x14ac:dyDescent="0.25">
      <c r="A60" s="71"/>
      <c r="B60" s="57"/>
      <c r="C60" s="47"/>
      <c r="D60" s="47"/>
      <c r="E60" s="58"/>
      <c r="F60" s="74"/>
    </row>
    <row r="61" spans="1:6" x14ac:dyDescent="0.25">
      <c r="A61" s="71"/>
      <c r="B61" s="57"/>
      <c r="C61" s="47"/>
      <c r="D61" s="47"/>
      <c r="E61" s="58"/>
      <c r="F61" s="74"/>
    </row>
    <row r="62" spans="1:6" x14ac:dyDescent="0.25">
      <c r="A62" s="71"/>
      <c r="B62" s="57"/>
      <c r="C62" s="47"/>
      <c r="D62" s="47"/>
      <c r="E62" s="58"/>
      <c r="F62" s="74"/>
    </row>
    <row r="63" spans="1:6" x14ac:dyDescent="0.25">
      <c r="A63" s="71"/>
      <c r="B63" s="57"/>
      <c r="C63" s="47"/>
      <c r="D63" s="47"/>
      <c r="E63" s="58"/>
      <c r="F63" s="74"/>
    </row>
    <row r="64" spans="1:6" x14ac:dyDescent="0.25">
      <c r="A64" s="71"/>
      <c r="B64" s="57"/>
      <c r="C64" s="47"/>
      <c r="D64" s="47"/>
      <c r="E64" s="58"/>
      <c r="F64" s="74"/>
    </row>
    <row r="65" spans="1:6" x14ac:dyDescent="0.25">
      <c r="A65" s="71"/>
      <c r="B65" s="57"/>
      <c r="C65" s="47"/>
      <c r="D65" s="47"/>
      <c r="E65" s="58"/>
      <c r="F65" s="74"/>
    </row>
    <row r="66" spans="1:6" x14ac:dyDescent="0.25">
      <c r="A66" s="71"/>
      <c r="B66" s="57"/>
      <c r="C66" s="47"/>
      <c r="D66" s="47"/>
      <c r="E66" s="58"/>
      <c r="F66" s="74"/>
    </row>
    <row r="67" spans="1:6" x14ac:dyDescent="0.25">
      <c r="A67" s="71"/>
      <c r="B67" s="57"/>
      <c r="C67" s="47"/>
      <c r="D67" s="47"/>
      <c r="E67" s="58"/>
      <c r="F67" s="74"/>
    </row>
    <row r="68" spans="1:6" x14ac:dyDescent="0.25">
      <c r="A68" s="71"/>
      <c r="B68" s="57"/>
      <c r="C68" s="47"/>
      <c r="D68" s="47"/>
      <c r="E68" s="58"/>
      <c r="F68" s="74"/>
    </row>
    <row r="69" spans="1:6" x14ac:dyDescent="0.25">
      <c r="A69" s="71"/>
      <c r="B69" s="57"/>
      <c r="C69" s="47"/>
      <c r="D69" s="47"/>
      <c r="E69" s="58"/>
      <c r="F69" s="74"/>
    </row>
    <row r="70" spans="1:6" x14ac:dyDescent="0.25">
      <c r="A70" s="71"/>
      <c r="B70" s="57"/>
      <c r="C70" s="47"/>
      <c r="D70" s="47"/>
      <c r="E70" s="58"/>
      <c r="F70" s="74"/>
    </row>
    <row r="71" spans="1:6" x14ac:dyDescent="0.25">
      <c r="A71" s="71"/>
      <c r="B71" s="57"/>
      <c r="C71" s="47"/>
      <c r="D71" s="47"/>
      <c r="E71" s="58"/>
      <c r="F71" s="74"/>
    </row>
    <row r="72" spans="1:6" x14ac:dyDescent="0.25">
      <c r="A72" s="71"/>
      <c r="B72" s="57"/>
      <c r="C72" s="47"/>
      <c r="D72" s="47"/>
      <c r="E72" s="58"/>
      <c r="F72" s="74"/>
    </row>
    <row r="73" spans="1:6" x14ac:dyDescent="0.25">
      <c r="A73" s="71"/>
      <c r="B73" s="57"/>
      <c r="C73" s="47"/>
      <c r="D73" s="47"/>
      <c r="E73" s="58"/>
      <c r="F73" s="74"/>
    </row>
    <row r="74" spans="1:6" ht="15" thickBot="1" x14ac:dyDescent="0.3">
      <c r="A74" s="72"/>
      <c r="B74" s="59"/>
      <c r="C74" s="60"/>
      <c r="D74" s="60"/>
      <c r="E74" s="61"/>
      <c r="F74" s="75"/>
    </row>
  </sheetData>
  <sheetProtection algorithmName="SHA-512" hashValue="Q/BC1C9CrY6MVeSisVQXOIzkGHTGAA4iw9PUvJUL/DieOG+7Q+TjbTGaappd7mh+/b0nDADIycg0ktwonFMS8w==" saltValue="fqcmv4LKHKL8pHNgaIovIQ==" spinCount="100000" sheet="1" formatCells="0" formatColumns="0" formatRows="0" insertColumns="0" insertRows="0" insertHyperlinks="0" deleteColumns="0" deleteRows="0" pivotTables="0"/>
  <mergeCells count="8">
    <mergeCell ref="A17:A74"/>
    <mergeCell ref="F17:F74"/>
    <mergeCell ref="F2:F6"/>
    <mergeCell ref="A3:A6"/>
    <mergeCell ref="C2:C6"/>
    <mergeCell ref="E2:E6"/>
    <mergeCell ref="B7:C16"/>
    <mergeCell ref="F7:F16"/>
  </mergeCells>
  <phoneticPr fontId="8" type="noConversion"/>
  <pageMargins left="0.69930555555555596" right="0.69930555555555596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zoomScale="85" zoomScaleNormal="85" workbookViewId="0">
      <selection activeCell="D22" sqref="D22"/>
    </sheetView>
  </sheetViews>
  <sheetFormatPr defaultRowHeight="14.4" x14ac:dyDescent="0.25"/>
  <cols>
    <col min="1" max="1" width="21.21875" customWidth="1"/>
    <col min="2" max="2" width="16.109375" customWidth="1"/>
    <col min="3" max="3" width="12.44140625" customWidth="1"/>
    <col min="4" max="4" width="47.88671875" customWidth="1"/>
    <col min="5" max="5" width="46.5546875" customWidth="1"/>
  </cols>
  <sheetData>
    <row r="1" spans="1:11" ht="16.2" x14ac:dyDescent="0.25">
      <c r="A1" s="4" t="s">
        <v>5</v>
      </c>
      <c r="B1" s="4" t="s">
        <v>0</v>
      </c>
      <c r="C1" s="4" t="s">
        <v>2</v>
      </c>
      <c r="D1" s="4" t="s">
        <v>6</v>
      </c>
    </row>
    <row r="2" spans="1:11" x14ac:dyDescent="0.25">
      <c r="A2" s="11">
        <f>pool!A2</f>
        <v>0</v>
      </c>
      <c r="B2" s="3">
        <f>pool!B2</f>
        <v>0</v>
      </c>
      <c r="C2" s="3">
        <f>pool!D2</f>
        <v>0</v>
      </c>
      <c r="D2" s="19" t="str">
        <f>"ip address-set "&amp;A2&amp;" type group"</f>
        <v>ip address-set 0 type group</v>
      </c>
    </row>
    <row r="3" spans="1:11" x14ac:dyDescent="0.25">
      <c r="A3" s="97"/>
      <c r="B3" s="97"/>
      <c r="C3" s="97"/>
      <c r="D3" s="20" t="str">
        <f>" address 0 "&amp;C2&amp;" mask 24"</f>
        <v xml:space="preserve"> address 0 0 mask 24</v>
      </c>
    </row>
    <row r="4" spans="1:11" x14ac:dyDescent="0.25">
      <c r="A4" s="97"/>
      <c r="B4" s="97"/>
      <c r="C4" s="97"/>
      <c r="D4" s="20" t="str">
        <f>" nat address-group "&amp;A2</f>
        <v xml:space="preserve"> nat address-group 0</v>
      </c>
      <c r="K4" s="8"/>
    </row>
    <row r="5" spans="1:11" x14ac:dyDescent="0.25">
      <c r="A5" s="97"/>
      <c r="B5" s="97"/>
      <c r="C5" s="97"/>
      <c r="D5" s="20" t="str">
        <f>" section 0 "&amp;B2</f>
        <v xml:space="preserve"> section 0 0</v>
      </c>
    </row>
    <row r="6" spans="1:11" x14ac:dyDescent="0.25">
      <c r="A6" s="97"/>
      <c r="B6" s="97"/>
      <c r="C6" s="97"/>
      <c r="D6" s="20" t="s">
        <v>10</v>
      </c>
    </row>
    <row r="7" spans="1:11" x14ac:dyDescent="0.25">
      <c r="A7" s="97"/>
      <c r="B7" s="97"/>
      <c r="C7" s="97"/>
      <c r="D7" s="20" t="str">
        <f>" rule name "&amp;A2</f>
        <v xml:space="preserve"> rule name 0</v>
      </c>
    </row>
    <row r="8" spans="1:11" x14ac:dyDescent="0.25">
      <c r="A8" s="97"/>
      <c r="B8" s="97"/>
      <c r="C8" s="97"/>
      <c r="D8" s="20" t="s">
        <v>12</v>
      </c>
    </row>
    <row r="9" spans="1:11" x14ac:dyDescent="0.25">
      <c r="A9" s="97"/>
      <c r="B9" s="97"/>
      <c r="C9" s="97"/>
      <c r="D9" s="20" t="s">
        <v>11</v>
      </c>
    </row>
    <row r="10" spans="1:11" x14ac:dyDescent="0.25">
      <c r="A10" s="97"/>
      <c r="B10" s="97"/>
      <c r="C10" s="97"/>
      <c r="D10" s="20" t="str">
        <f>" source-address address-set "&amp;A2</f>
        <v xml:space="preserve"> source-address address-set 0</v>
      </c>
    </row>
    <row r="11" spans="1:11" x14ac:dyDescent="0.25">
      <c r="A11" s="97"/>
      <c r="B11" s="97"/>
      <c r="C11" s="97"/>
      <c r="D11" s="20" t="str">
        <f>" action nat address-group "&amp;A2</f>
        <v xml:space="preserve"> action nat address-group 0</v>
      </c>
    </row>
    <row r="12" spans="1:11" x14ac:dyDescent="0.25">
      <c r="A12" s="97"/>
      <c r="B12" s="97"/>
      <c r="C12" s="97"/>
      <c r="D12" s="20" t="s">
        <v>13</v>
      </c>
    </row>
    <row r="13" spans="1:11" x14ac:dyDescent="0.25">
      <c r="A13" s="97"/>
      <c r="B13" s="97"/>
      <c r="C13" s="97"/>
      <c r="D13" s="20" t="str">
        <f>"group name "&amp;A2</f>
        <v>group name 0</v>
      </c>
    </row>
    <row r="14" spans="1:11" x14ac:dyDescent="0.25">
      <c r="A14" s="97"/>
      <c r="B14" s="97"/>
      <c r="C14" s="97"/>
      <c r="D14" s="20" t="str">
        <f>" rule name "&amp;A2</f>
        <v xml:space="preserve"> rule name 0</v>
      </c>
    </row>
    <row r="15" spans="1:11" x14ac:dyDescent="0.25">
      <c r="A15" s="97"/>
      <c r="B15" s="97"/>
      <c r="C15" s="97"/>
      <c r="D15" s="20" t="str">
        <f>" parent-group "&amp;A2</f>
        <v xml:space="preserve"> parent-group 0</v>
      </c>
    </row>
    <row r="16" spans="1:11" x14ac:dyDescent="0.25">
      <c r="A16" s="97"/>
      <c r="B16" s="97"/>
      <c r="C16" s="97"/>
      <c r="D16" s="20" t="s">
        <v>12</v>
      </c>
    </row>
    <row r="17" spans="1:4" x14ac:dyDescent="0.25">
      <c r="A17" s="97"/>
      <c r="B17" s="97"/>
      <c r="C17" s="97"/>
      <c r="D17" s="20" t="s">
        <v>11</v>
      </c>
    </row>
    <row r="18" spans="1:4" x14ac:dyDescent="0.25">
      <c r="A18" s="97"/>
      <c r="B18" s="97"/>
      <c r="C18" s="97"/>
      <c r="D18" s="20" t="str">
        <f>" source-address address-set "&amp;A2</f>
        <v xml:space="preserve"> source-address address-set 0</v>
      </c>
    </row>
    <row r="19" spans="1:4" x14ac:dyDescent="0.25">
      <c r="A19" s="97"/>
      <c r="B19" s="97"/>
      <c r="C19" s="97"/>
      <c r="D19" s="21" t="s">
        <v>14</v>
      </c>
    </row>
    <row r="20" spans="1:4" x14ac:dyDescent="0.25">
      <c r="A20" s="40">
        <f>pool!A3</f>
        <v>0</v>
      </c>
      <c r="B20" s="41">
        <f>pool!B3</f>
        <v>0</v>
      </c>
      <c r="C20" s="41">
        <f>pool!D3</f>
        <v>0</v>
      </c>
      <c r="D20" s="42" t="str">
        <f>"ip address-set "&amp;A20&amp;" type group"</f>
        <v>ip address-set 0 type group</v>
      </c>
    </row>
    <row r="21" spans="1:4" x14ac:dyDescent="0.25">
      <c r="A21" s="98"/>
      <c r="B21" s="98"/>
      <c r="C21" s="98"/>
      <c r="D21" s="43" t="str">
        <f>" address 0 "&amp;C20&amp;" mask 24"</f>
        <v xml:space="preserve"> address 0 0 mask 24</v>
      </c>
    </row>
    <row r="22" spans="1:4" x14ac:dyDescent="0.25">
      <c r="A22" s="98"/>
      <c r="B22" s="98"/>
      <c r="C22" s="98"/>
      <c r="D22" s="43" t="str">
        <f>" nat address-group "&amp;A20</f>
        <v xml:space="preserve"> nat address-group 0</v>
      </c>
    </row>
    <row r="23" spans="1:4" x14ac:dyDescent="0.25">
      <c r="A23" s="98"/>
      <c r="B23" s="98"/>
      <c r="C23" s="98"/>
      <c r="D23" s="43" t="str">
        <f>" section 0 "&amp;B20</f>
        <v xml:space="preserve"> section 0 0</v>
      </c>
    </row>
    <row r="24" spans="1:4" x14ac:dyDescent="0.25">
      <c r="A24" s="98"/>
      <c r="B24" s="98"/>
      <c r="C24" s="98"/>
      <c r="D24" s="43" t="s">
        <v>23</v>
      </c>
    </row>
    <row r="25" spans="1:4" x14ac:dyDescent="0.25">
      <c r="A25" s="98"/>
      <c r="B25" s="98"/>
      <c r="C25" s="98"/>
      <c r="D25" s="43" t="str">
        <f>" rule name "&amp;A20</f>
        <v xml:space="preserve"> rule name 0</v>
      </c>
    </row>
    <row r="26" spans="1:4" x14ac:dyDescent="0.25">
      <c r="A26" s="98"/>
      <c r="B26" s="98"/>
      <c r="C26" s="98"/>
      <c r="D26" s="43" t="s">
        <v>24</v>
      </c>
    </row>
    <row r="27" spans="1:4" x14ac:dyDescent="0.25">
      <c r="A27" s="98"/>
      <c r="B27" s="98"/>
      <c r="C27" s="98"/>
      <c r="D27" s="43" t="s">
        <v>25</v>
      </c>
    </row>
    <row r="28" spans="1:4" x14ac:dyDescent="0.25">
      <c r="A28" s="98"/>
      <c r="B28" s="98"/>
      <c r="C28" s="98"/>
      <c r="D28" s="43" t="str">
        <f>" source-address address-set "&amp;A20</f>
        <v xml:space="preserve"> source-address address-set 0</v>
      </c>
    </row>
    <row r="29" spans="1:4" x14ac:dyDescent="0.25">
      <c r="A29" s="98"/>
      <c r="B29" s="98"/>
      <c r="C29" s="98"/>
      <c r="D29" s="43" t="str">
        <f>" action nat address-group "&amp;A20</f>
        <v xml:space="preserve"> action nat address-group 0</v>
      </c>
    </row>
    <row r="30" spans="1:4" x14ac:dyDescent="0.25">
      <c r="A30" s="98"/>
      <c r="B30" s="98"/>
      <c r="C30" s="98"/>
      <c r="D30" s="43" t="s">
        <v>26</v>
      </c>
    </row>
    <row r="31" spans="1:4" x14ac:dyDescent="0.25">
      <c r="A31" s="98"/>
      <c r="B31" s="98"/>
      <c r="C31" s="98"/>
      <c r="D31" s="43" t="str">
        <f>"group name "&amp;A20</f>
        <v>group name 0</v>
      </c>
    </row>
    <row r="32" spans="1:4" x14ac:dyDescent="0.25">
      <c r="A32" s="98"/>
      <c r="B32" s="98"/>
      <c r="C32" s="98"/>
      <c r="D32" s="43" t="str">
        <f>" rule name "&amp;A20</f>
        <v xml:space="preserve"> rule name 0</v>
      </c>
    </row>
    <row r="33" spans="1:4" x14ac:dyDescent="0.25">
      <c r="A33" s="98"/>
      <c r="B33" s="98"/>
      <c r="C33" s="98"/>
      <c r="D33" s="43" t="str">
        <f>" parent-group "&amp;A20</f>
        <v xml:space="preserve"> parent-group 0</v>
      </c>
    </row>
    <row r="34" spans="1:4" x14ac:dyDescent="0.25">
      <c r="A34" s="98"/>
      <c r="B34" s="98"/>
      <c r="C34" s="98"/>
      <c r="D34" s="43" t="s">
        <v>24</v>
      </c>
    </row>
    <row r="35" spans="1:4" x14ac:dyDescent="0.25">
      <c r="A35" s="98"/>
      <c r="B35" s="98"/>
      <c r="C35" s="98"/>
      <c r="D35" s="43" t="s">
        <v>25</v>
      </c>
    </row>
    <row r="36" spans="1:4" x14ac:dyDescent="0.25">
      <c r="A36" s="98"/>
      <c r="B36" s="98"/>
      <c r="C36" s="98"/>
      <c r="D36" s="43" t="str">
        <f>" source-address address-set "&amp;A20</f>
        <v xml:space="preserve"> source-address address-set 0</v>
      </c>
    </row>
    <row r="37" spans="1:4" x14ac:dyDescent="0.25">
      <c r="A37" s="98"/>
      <c r="B37" s="98"/>
      <c r="C37" s="98"/>
      <c r="D37" s="44" t="s">
        <v>14</v>
      </c>
    </row>
    <row r="38" spans="1:4" x14ac:dyDescent="0.25">
      <c r="A38" s="40">
        <f>pool!A4</f>
        <v>0</v>
      </c>
      <c r="B38" s="41">
        <f>pool!B4</f>
        <v>0</v>
      </c>
      <c r="C38" s="41">
        <f>pool!D4</f>
        <v>0</v>
      </c>
      <c r="D38" s="42" t="str">
        <f>"ip address-set "&amp;A38&amp;" type group"</f>
        <v>ip address-set 0 type group</v>
      </c>
    </row>
    <row r="39" spans="1:4" x14ac:dyDescent="0.25">
      <c r="A39" s="98"/>
      <c r="B39" s="98"/>
      <c r="C39" s="98"/>
      <c r="D39" s="43" t="str">
        <f>" address 0 "&amp;C38&amp;" mask 24"</f>
        <v xml:space="preserve"> address 0 0 mask 24</v>
      </c>
    </row>
    <row r="40" spans="1:4" x14ac:dyDescent="0.25">
      <c r="A40" s="98"/>
      <c r="B40" s="98"/>
      <c r="C40" s="98"/>
      <c r="D40" s="43" t="str">
        <f>" nat address-group "&amp;A38</f>
        <v xml:space="preserve"> nat address-group 0</v>
      </c>
    </row>
    <row r="41" spans="1:4" x14ac:dyDescent="0.25">
      <c r="A41" s="98"/>
      <c r="B41" s="98"/>
      <c r="C41" s="98"/>
      <c r="D41" s="43" t="str">
        <f>" section 0 "&amp;B38</f>
        <v xml:space="preserve"> section 0 0</v>
      </c>
    </row>
    <row r="42" spans="1:4" x14ac:dyDescent="0.25">
      <c r="A42" s="98"/>
      <c r="B42" s="98"/>
      <c r="C42" s="98"/>
      <c r="D42" s="43" t="s">
        <v>23</v>
      </c>
    </row>
    <row r="43" spans="1:4" x14ac:dyDescent="0.25">
      <c r="A43" s="98"/>
      <c r="B43" s="98"/>
      <c r="C43" s="98"/>
      <c r="D43" s="43" t="str">
        <f>" rule name "&amp;A38</f>
        <v xml:space="preserve"> rule name 0</v>
      </c>
    </row>
    <row r="44" spans="1:4" x14ac:dyDescent="0.25">
      <c r="A44" s="98"/>
      <c r="B44" s="98"/>
      <c r="C44" s="98"/>
      <c r="D44" s="43" t="s">
        <v>24</v>
      </c>
    </row>
    <row r="45" spans="1:4" x14ac:dyDescent="0.25">
      <c r="A45" s="98"/>
      <c r="B45" s="98"/>
      <c r="C45" s="98"/>
      <c r="D45" s="43" t="s">
        <v>25</v>
      </c>
    </row>
    <row r="46" spans="1:4" x14ac:dyDescent="0.25">
      <c r="A46" s="98"/>
      <c r="B46" s="98"/>
      <c r="C46" s="98"/>
      <c r="D46" s="43" t="str">
        <f>" source-address address-set "&amp;A38</f>
        <v xml:space="preserve"> source-address address-set 0</v>
      </c>
    </row>
    <row r="47" spans="1:4" x14ac:dyDescent="0.25">
      <c r="A47" s="98"/>
      <c r="B47" s="98"/>
      <c r="C47" s="98"/>
      <c r="D47" s="43" t="str">
        <f>" action nat address-group "&amp;A38</f>
        <v xml:space="preserve"> action nat address-group 0</v>
      </c>
    </row>
    <row r="48" spans="1:4" x14ac:dyDescent="0.25">
      <c r="A48" s="98"/>
      <c r="B48" s="98"/>
      <c r="C48" s="98"/>
      <c r="D48" s="43" t="s">
        <v>26</v>
      </c>
    </row>
    <row r="49" spans="1:4" x14ac:dyDescent="0.25">
      <c r="A49" s="98"/>
      <c r="B49" s="98"/>
      <c r="C49" s="98"/>
      <c r="D49" s="43" t="str">
        <f>"group name "&amp;A38</f>
        <v>group name 0</v>
      </c>
    </row>
    <row r="50" spans="1:4" x14ac:dyDescent="0.25">
      <c r="A50" s="98"/>
      <c r="B50" s="98"/>
      <c r="C50" s="98"/>
      <c r="D50" s="43" t="str">
        <f>" rule name "&amp;A38</f>
        <v xml:space="preserve"> rule name 0</v>
      </c>
    </row>
    <row r="51" spans="1:4" x14ac:dyDescent="0.25">
      <c r="A51" s="98"/>
      <c r="B51" s="98"/>
      <c r="C51" s="98"/>
      <c r="D51" s="43" t="str">
        <f>" parent-group "&amp;A38</f>
        <v xml:space="preserve"> parent-group 0</v>
      </c>
    </row>
    <row r="52" spans="1:4" x14ac:dyDescent="0.25">
      <c r="A52" s="98"/>
      <c r="B52" s="98"/>
      <c r="C52" s="98"/>
      <c r="D52" s="43" t="s">
        <v>24</v>
      </c>
    </row>
    <row r="53" spans="1:4" x14ac:dyDescent="0.25">
      <c r="A53" s="98"/>
      <c r="B53" s="98"/>
      <c r="C53" s="98"/>
      <c r="D53" s="43" t="s">
        <v>25</v>
      </c>
    </row>
    <row r="54" spans="1:4" x14ac:dyDescent="0.25">
      <c r="A54" s="98"/>
      <c r="B54" s="98"/>
      <c r="C54" s="98"/>
      <c r="D54" s="43" t="str">
        <f>" source-address address-set "&amp;A38</f>
        <v xml:space="preserve"> source-address address-set 0</v>
      </c>
    </row>
    <row r="55" spans="1:4" x14ac:dyDescent="0.25">
      <c r="A55" s="98"/>
      <c r="B55" s="98"/>
      <c r="C55" s="98"/>
      <c r="D55" s="44" t="s">
        <v>14</v>
      </c>
    </row>
    <row r="56" spans="1:4" x14ac:dyDescent="0.25">
      <c r="A56" s="40">
        <f>pool!A5</f>
        <v>0</v>
      </c>
      <c r="B56" s="41">
        <f>pool!B5</f>
        <v>0</v>
      </c>
      <c r="C56" s="41">
        <f>pool!D5</f>
        <v>0</v>
      </c>
      <c r="D56" s="42" t="str">
        <f>"ip address-set "&amp;A56&amp;" type group"</f>
        <v>ip address-set 0 type group</v>
      </c>
    </row>
    <row r="57" spans="1:4" x14ac:dyDescent="0.25">
      <c r="A57" s="98"/>
      <c r="B57" s="98"/>
      <c r="C57" s="98"/>
      <c r="D57" s="43" t="str">
        <f>" address 0 "&amp;C56&amp;" mask 24"</f>
        <v xml:space="preserve"> address 0 0 mask 24</v>
      </c>
    </row>
    <row r="58" spans="1:4" x14ac:dyDescent="0.25">
      <c r="A58" s="98"/>
      <c r="B58" s="98"/>
      <c r="C58" s="98"/>
      <c r="D58" s="43" t="str">
        <f>" nat address-group "&amp;A56</f>
        <v xml:space="preserve"> nat address-group 0</v>
      </c>
    </row>
    <row r="59" spans="1:4" x14ac:dyDescent="0.25">
      <c r="A59" s="98"/>
      <c r="B59" s="98"/>
      <c r="C59" s="98"/>
      <c r="D59" s="43" t="str">
        <f>" section 0 "&amp;B56</f>
        <v xml:space="preserve"> section 0 0</v>
      </c>
    </row>
    <row r="60" spans="1:4" x14ac:dyDescent="0.25">
      <c r="A60" s="98"/>
      <c r="B60" s="98"/>
      <c r="C60" s="98"/>
      <c r="D60" s="43" t="s">
        <v>23</v>
      </c>
    </row>
    <row r="61" spans="1:4" x14ac:dyDescent="0.25">
      <c r="A61" s="98"/>
      <c r="B61" s="98"/>
      <c r="C61" s="98"/>
      <c r="D61" s="43" t="str">
        <f>" rule name "&amp;A56</f>
        <v xml:space="preserve"> rule name 0</v>
      </c>
    </row>
    <row r="62" spans="1:4" x14ac:dyDescent="0.25">
      <c r="A62" s="98"/>
      <c r="B62" s="98"/>
      <c r="C62" s="98"/>
      <c r="D62" s="43" t="s">
        <v>24</v>
      </c>
    </row>
    <row r="63" spans="1:4" x14ac:dyDescent="0.25">
      <c r="A63" s="98"/>
      <c r="B63" s="98"/>
      <c r="C63" s="98"/>
      <c r="D63" s="43" t="s">
        <v>25</v>
      </c>
    </row>
    <row r="64" spans="1:4" x14ac:dyDescent="0.25">
      <c r="A64" s="98"/>
      <c r="B64" s="98"/>
      <c r="C64" s="98"/>
      <c r="D64" s="43" t="str">
        <f>" source-address address-set "&amp;A56</f>
        <v xml:space="preserve"> source-address address-set 0</v>
      </c>
    </row>
    <row r="65" spans="1:4" x14ac:dyDescent="0.25">
      <c r="A65" s="98"/>
      <c r="B65" s="98"/>
      <c r="C65" s="98"/>
      <c r="D65" s="43" t="str">
        <f>" action nat address-group "&amp;A56</f>
        <v xml:space="preserve"> action nat address-group 0</v>
      </c>
    </row>
    <row r="66" spans="1:4" x14ac:dyDescent="0.25">
      <c r="A66" s="98"/>
      <c r="B66" s="98"/>
      <c r="C66" s="98"/>
      <c r="D66" s="43" t="s">
        <v>26</v>
      </c>
    </row>
    <row r="67" spans="1:4" x14ac:dyDescent="0.25">
      <c r="A67" s="98"/>
      <c r="B67" s="98"/>
      <c r="C67" s="98"/>
      <c r="D67" s="43" t="str">
        <f>"group name "&amp;A56</f>
        <v>group name 0</v>
      </c>
    </row>
    <row r="68" spans="1:4" x14ac:dyDescent="0.25">
      <c r="A68" s="98"/>
      <c r="B68" s="98"/>
      <c r="C68" s="98"/>
      <c r="D68" s="43" t="str">
        <f>" rule name "&amp;A56</f>
        <v xml:space="preserve"> rule name 0</v>
      </c>
    </row>
    <row r="69" spans="1:4" x14ac:dyDescent="0.25">
      <c r="A69" s="98"/>
      <c r="B69" s="98"/>
      <c r="C69" s="98"/>
      <c r="D69" s="43" t="str">
        <f>" parent-group "&amp;A56</f>
        <v xml:space="preserve"> parent-group 0</v>
      </c>
    </row>
    <row r="70" spans="1:4" x14ac:dyDescent="0.25">
      <c r="A70" s="98"/>
      <c r="B70" s="98"/>
      <c r="C70" s="98"/>
      <c r="D70" s="43" t="s">
        <v>24</v>
      </c>
    </row>
    <row r="71" spans="1:4" x14ac:dyDescent="0.25">
      <c r="A71" s="98"/>
      <c r="B71" s="98"/>
      <c r="C71" s="98"/>
      <c r="D71" s="43" t="s">
        <v>25</v>
      </c>
    </row>
    <row r="72" spans="1:4" x14ac:dyDescent="0.25">
      <c r="A72" s="98"/>
      <c r="B72" s="98"/>
      <c r="C72" s="98"/>
      <c r="D72" s="43" t="str">
        <f>" source-address address-set "&amp;A56</f>
        <v xml:space="preserve"> source-address address-set 0</v>
      </c>
    </row>
    <row r="73" spans="1:4" x14ac:dyDescent="0.25">
      <c r="A73" s="98"/>
      <c r="B73" s="98"/>
      <c r="C73" s="98"/>
      <c r="D73" s="44" t="s">
        <v>14</v>
      </c>
    </row>
    <row r="74" spans="1:4" x14ac:dyDescent="0.25">
      <c r="A74" s="40">
        <f>pool!A6</f>
        <v>0</v>
      </c>
      <c r="B74" s="41">
        <f>pool!B6</f>
        <v>0</v>
      </c>
      <c r="C74" s="41">
        <f>pool!D6</f>
        <v>0</v>
      </c>
      <c r="D74" s="42" t="str">
        <f>"ip address-set "&amp;A74&amp;" type group"</f>
        <v>ip address-set 0 type group</v>
      </c>
    </row>
    <row r="75" spans="1:4" x14ac:dyDescent="0.25">
      <c r="A75" s="98"/>
      <c r="B75" s="98"/>
      <c r="C75" s="98"/>
      <c r="D75" s="43" t="str">
        <f>" address 0 "&amp;C74&amp;" mask 24"</f>
        <v xml:space="preserve"> address 0 0 mask 24</v>
      </c>
    </row>
    <row r="76" spans="1:4" x14ac:dyDescent="0.25">
      <c r="A76" s="98"/>
      <c r="B76" s="98"/>
      <c r="C76" s="98"/>
      <c r="D76" s="43" t="str">
        <f>" nat address-group "&amp;A74</f>
        <v xml:space="preserve"> nat address-group 0</v>
      </c>
    </row>
    <row r="77" spans="1:4" x14ac:dyDescent="0.25">
      <c r="A77" s="98"/>
      <c r="B77" s="98"/>
      <c r="C77" s="98"/>
      <c r="D77" s="43" t="str">
        <f>" section 0 "&amp;B74</f>
        <v xml:space="preserve"> section 0 0</v>
      </c>
    </row>
    <row r="78" spans="1:4" x14ac:dyDescent="0.25">
      <c r="A78" s="98"/>
      <c r="B78" s="98"/>
      <c r="C78" s="98"/>
      <c r="D78" s="43" t="s">
        <v>23</v>
      </c>
    </row>
    <row r="79" spans="1:4" x14ac:dyDescent="0.25">
      <c r="A79" s="98"/>
      <c r="B79" s="98"/>
      <c r="C79" s="98"/>
      <c r="D79" s="43" t="str">
        <f>" rule name "&amp;A74</f>
        <v xml:space="preserve"> rule name 0</v>
      </c>
    </row>
    <row r="80" spans="1:4" x14ac:dyDescent="0.25">
      <c r="A80" s="98"/>
      <c r="B80" s="98"/>
      <c r="C80" s="98"/>
      <c r="D80" s="43" t="s">
        <v>24</v>
      </c>
    </row>
    <row r="81" spans="1:4" x14ac:dyDescent="0.25">
      <c r="A81" s="98"/>
      <c r="B81" s="98"/>
      <c r="C81" s="98"/>
      <c r="D81" s="43" t="s">
        <v>25</v>
      </c>
    </row>
    <row r="82" spans="1:4" x14ac:dyDescent="0.25">
      <c r="A82" s="98"/>
      <c r="B82" s="98"/>
      <c r="C82" s="98"/>
      <c r="D82" s="43" t="str">
        <f>" source-address address-set "&amp;A74</f>
        <v xml:space="preserve"> source-address address-set 0</v>
      </c>
    </row>
    <row r="83" spans="1:4" x14ac:dyDescent="0.25">
      <c r="A83" s="98"/>
      <c r="B83" s="98"/>
      <c r="C83" s="98"/>
      <c r="D83" s="43" t="str">
        <f>" action nat address-group "&amp;A74</f>
        <v xml:space="preserve"> action nat address-group 0</v>
      </c>
    </row>
    <row r="84" spans="1:4" x14ac:dyDescent="0.25">
      <c r="A84" s="98"/>
      <c r="B84" s="98"/>
      <c r="C84" s="98"/>
      <c r="D84" s="43" t="s">
        <v>26</v>
      </c>
    </row>
    <row r="85" spans="1:4" x14ac:dyDescent="0.25">
      <c r="A85" s="98"/>
      <c r="B85" s="98"/>
      <c r="C85" s="98"/>
      <c r="D85" s="43" t="str">
        <f>"group name "&amp;A74</f>
        <v>group name 0</v>
      </c>
    </row>
    <row r="86" spans="1:4" x14ac:dyDescent="0.25">
      <c r="A86" s="98"/>
      <c r="B86" s="98"/>
      <c r="C86" s="98"/>
      <c r="D86" s="43" t="str">
        <f>" rule name "&amp;A74</f>
        <v xml:space="preserve"> rule name 0</v>
      </c>
    </row>
    <row r="87" spans="1:4" x14ac:dyDescent="0.25">
      <c r="A87" s="98"/>
      <c r="B87" s="98"/>
      <c r="C87" s="98"/>
      <c r="D87" s="43" t="str">
        <f>" parent-group "&amp;A74</f>
        <v xml:space="preserve"> parent-group 0</v>
      </c>
    </row>
    <row r="88" spans="1:4" x14ac:dyDescent="0.25">
      <c r="A88" s="98"/>
      <c r="B88" s="98"/>
      <c r="C88" s="98"/>
      <c r="D88" s="43" t="s">
        <v>24</v>
      </c>
    </row>
    <row r="89" spans="1:4" x14ac:dyDescent="0.25">
      <c r="A89" s="98"/>
      <c r="B89" s="98"/>
      <c r="C89" s="98"/>
      <c r="D89" s="43" t="s">
        <v>25</v>
      </c>
    </row>
    <row r="90" spans="1:4" x14ac:dyDescent="0.25">
      <c r="A90" s="98"/>
      <c r="B90" s="98"/>
      <c r="C90" s="98"/>
      <c r="D90" s="43" t="str">
        <f>" source-address address-set "&amp;A74</f>
        <v xml:space="preserve"> source-address address-set 0</v>
      </c>
    </row>
    <row r="91" spans="1:4" x14ac:dyDescent="0.25">
      <c r="A91" s="98"/>
      <c r="B91" s="98"/>
      <c r="C91" s="98"/>
      <c r="D91" s="44" t="s">
        <v>14</v>
      </c>
    </row>
  </sheetData>
  <sheetProtection algorithmName="SHA-512" hashValue="dmsSMxGhXyUQcNhldB3lcXnMeRJsQgBzzRnnoGL9xw7xV9sJW+moUoq8SvYsbxnLJzLgj34CGNRT85JIQ6Xa8w==" saltValue="lWPEt1BujR0C4Uhp2oH0kA==" spinCount="100000" sheet="1" formatCells="0" formatColumns="0" formatRows="0" insertColumns="0" insertRows="0" insertHyperlinks="0" deleteColumns="0" deleteRows="0" sort="0" autoFilter="0" pivotTables="0"/>
  <mergeCells count="5">
    <mergeCell ref="A3:C19"/>
    <mergeCell ref="A21:C37"/>
    <mergeCell ref="A39:C55"/>
    <mergeCell ref="A57:C73"/>
    <mergeCell ref="A75:C91"/>
  </mergeCells>
  <phoneticPr fontId="8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topLeftCell="A70" zoomScale="85" zoomScaleNormal="85" workbookViewId="0">
      <selection activeCell="D77" sqref="D77:D78"/>
    </sheetView>
  </sheetViews>
  <sheetFormatPr defaultRowHeight="14.4" x14ac:dyDescent="0.25"/>
  <cols>
    <col min="1" max="1" width="22.77734375" customWidth="1"/>
    <col min="2" max="2" width="13" customWidth="1"/>
    <col min="3" max="3" width="19.21875" style="6" customWidth="1"/>
    <col min="4" max="4" width="77.21875" customWidth="1"/>
    <col min="5" max="5" width="10.44140625" customWidth="1"/>
  </cols>
  <sheetData>
    <row r="1" spans="1:5" ht="16.2" x14ac:dyDescent="0.25">
      <c r="A1" s="4" t="s">
        <v>5</v>
      </c>
      <c r="B1" s="4" t="s">
        <v>2</v>
      </c>
      <c r="C1" s="26" t="s">
        <v>3</v>
      </c>
      <c r="D1" s="4" t="s">
        <v>15</v>
      </c>
      <c r="E1" s="99">
        <v>7</v>
      </c>
    </row>
    <row r="2" spans="1:5" x14ac:dyDescent="0.25">
      <c r="A2" s="9" t="str">
        <f>pool!A7</f>
        <v>_SER</v>
      </c>
      <c r="B2" s="10">
        <f>pool!D7</f>
        <v>0</v>
      </c>
      <c r="C2" s="3">
        <f>pool!E7</f>
        <v>0</v>
      </c>
      <c r="D2" s="17" t="s">
        <v>16</v>
      </c>
      <c r="E2" s="100"/>
    </row>
    <row r="3" spans="1:5" x14ac:dyDescent="0.25">
      <c r="A3" s="104"/>
      <c r="B3" s="102"/>
      <c r="C3" s="105"/>
      <c r="D3" s="18" t="str">
        <f>" rule name "&amp;A2</f>
        <v xml:space="preserve"> rule name _SER</v>
      </c>
      <c r="E3" s="100"/>
    </row>
    <row r="4" spans="1:5" x14ac:dyDescent="0.25">
      <c r="A4" s="106"/>
      <c r="B4" s="103"/>
      <c r="C4" s="107"/>
      <c r="D4" s="18" t="str">
        <f>" parent-group "&amp;SNAT!A2</f>
        <v xml:space="preserve"> parent-group 0</v>
      </c>
      <c r="E4" s="100"/>
    </row>
    <row r="5" spans="1:5" x14ac:dyDescent="0.25">
      <c r="A5" s="106"/>
      <c r="B5" s="103"/>
      <c r="C5" s="107"/>
      <c r="D5" s="18" t="s">
        <v>17</v>
      </c>
      <c r="E5" s="100"/>
    </row>
    <row r="6" spans="1:5" x14ac:dyDescent="0.25">
      <c r="A6" s="106"/>
      <c r="B6" s="103"/>
      <c r="C6" s="107"/>
      <c r="D6" s="18" t="s">
        <v>18</v>
      </c>
      <c r="E6" s="100"/>
    </row>
    <row r="7" spans="1:5" x14ac:dyDescent="0.25">
      <c r="A7" s="106"/>
      <c r="B7" s="103"/>
      <c r="C7" s="107"/>
      <c r="D7" s="18" t="str">
        <f>" destination-address "&amp;B2&amp;" mask 255.255.255.255"</f>
        <v xml:space="preserve"> destination-address 0 mask 255.255.255.255</v>
      </c>
      <c r="E7" s="100"/>
    </row>
    <row r="8" spans="1:5" x14ac:dyDescent="0.25">
      <c r="A8" s="106"/>
      <c r="B8" s="103"/>
      <c r="C8" s="107"/>
      <c r="D8" s="25" t="str">
        <f>" service protocol tcp source-port 0 to 65535 destination-port "&amp;C2</f>
        <v xml:space="preserve"> service protocol tcp source-port 0 to 65535 destination-port 0</v>
      </c>
      <c r="E8" s="100"/>
    </row>
    <row r="9" spans="1:5" x14ac:dyDescent="0.25">
      <c r="A9" s="108"/>
      <c r="B9" s="109"/>
      <c r="C9" s="110"/>
      <c r="D9" s="23" t="s">
        <v>14</v>
      </c>
      <c r="E9" s="101"/>
    </row>
    <row r="10" spans="1:5" x14ac:dyDescent="0.25">
      <c r="A10" s="24" t="str">
        <f>pool!A8</f>
        <v>_SER</v>
      </c>
      <c r="B10" s="10">
        <f>pool!D8</f>
        <v>0</v>
      </c>
      <c r="C10" s="3">
        <f>pool!E8</f>
        <v>0</v>
      </c>
      <c r="D10" s="17" t="s">
        <v>16</v>
      </c>
      <c r="E10" s="99">
        <v>8</v>
      </c>
    </row>
    <row r="11" spans="1:5" x14ac:dyDescent="0.25">
      <c r="A11" s="104"/>
      <c r="B11" s="102"/>
      <c r="C11" s="105"/>
      <c r="D11" s="18" t="str">
        <f>" rule name "&amp;A10</f>
        <v xml:space="preserve"> rule name _SER</v>
      </c>
      <c r="E11" s="100"/>
    </row>
    <row r="12" spans="1:5" x14ac:dyDescent="0.25">
      <c r="A12" s="106"/>
      <c r="B12" s="103"/>
      <c r="C12" s="107"/>
      <c r="D12" s="18" t="str">
        <f>" parent-group "&amp;SNAT!A2</f>
        <v xml:space="preserve"> parent-group 0</v>
      </c>
      <c r="E12" s="100"/>
    </row>
    <row r="13" spans="1:5" x14ac:dyDescent="0.25">
      <c r="A13" s="106"/>
      <c r="B13" s="103"/>
      <c r="C13" s="107"/>
      <c r="D13" s="18" t="s">
        <v>17</v>
      </c>
      <c r="E13" s="100"/>
    </row>
    <row r="14" spans="1:5" x14ac:dyDescent="0.25">
      <c r="A14" s="106"/>
      <c r="B14" s="103"/>
      <c r="C14" s="107"/>
      <c r="D14" s="18" t="s">
        <v>18</v>
      </c>
      <c r="E14" s="100"/>
    </row>
    <row r="15" spans="1:5" x14ac:dyDescent="0.25">
      <c r="A15" s="106"/>
      <c r="B15" s="103"/>
      <c r="C15" s="107"/>
      <c r="D15" s="18" t="str">
        <f>" destination-address "&amp;B10&amp;" mask 255.255.255.255"</f>
        <v xml:space="preserve"> destination-address 0 mask 255.255.255.255</v>
      </c>
      <c r="E15" s="100"/>
    </row>
    <row r="16" spans="1:5" x14ac:dyDescent="0.25">
      <c r="A16" s="106"/>
      <c r="B16" s="103"/>
      <c r="C16" s="107"/>
      <c r="D16" s="25" t="str">
        <f>" service protocol tcp source-port 0 to 65535 destination-port "&amp;C10</f>
        <v xml:space="preserve"> service protocol tcp source-port 0 to 65535 destination-port 0</v>
      </c>
      <c r="E16" s="100"/>
    </row>
    <row r="17" spans="1:5" x14ac:dyDescent="0.25">
      <c r="A17" s="108"/>
      <c r="B17" s="109"/>
      <c r="C17" s="110"/>
      <c r="D17" s="23" t="s">
        <v>14</v>
      </c>
      <c r="E17" s="101"/>
    </row>
    <row r="18" spans="1:5" x14ac:dyDescent="0.25">
      <c r="A18" s="24" t="str">
        <f>pool!A9</f>
        <v>_SER</v>
      </c>
      <c r="B18" s="10">
        <f>pool!D9</f>
        <v>0</v>
      </c>
      <c r="C18" s="3">
        <f>pool!E9</f>
        <v>0</v>
      </c>
      <c r="D18" s="17" t="s">
        <v>16</v>
      </c>
      <c r="E18" s="99">
        <v>9</v>
      </c>
    </row>
    <row r="19" spans="1:5" x14ac:dyDescent="0.25">
      <c r="A19" s="104"/>
      <c r="B19" s="102"/>
      <c r="C19" s="105"/>
      <c r="D19" s="18" t="str">
        <f>" rule name "&amp;A18</f>
        <v xml:space="preserve"> rule name _SER</v>
      </c>
      <c r="E19" s="100"/>
    </row>
    <row r="20" spans="1:5" x14ac:dyDescent="0.25">
      <c r="A20" s="106"/>
      <c r="B20" s="103"/>
      <c r="C20" s="107"/>
      <c r="D20" s="18" t="str">
        <f>" parent-group "&amp;SNAT!A2</f>
        <v xml:space="preserve"> parent-group 0</v>
      </c>
      <c r="E20" s="100"/>
    </row>
    <row r="21" spans="1:5" x14ac:dyDescent="0.25">
      <c r="A21" s="106"/>
      <c r="B21" s="103"/>
      <c r="C21" s="107"/>
      <c r="D21" s="18" t="s">
        <v>17</v>
      </c>
      <c r="E21" s="100"/>
    </row>
    <row r="22" spans="1:5" x14ac:dyDescent="0.25">
      <c r="A22" s="106"/>
      <c r="B22" s="103"/>
      <c r="C22" s="107"/>
      <c r="D22" s="18" t="s">
        <v>18</v>
      </c>
      <c r="E22" s="100"/>
    </row>
    <row r="23" spans="1:5" x14ac:dyDescent="0.25">
      <c r="A23" s="106"/>
      <c r="B23" s="103"/>
      <c r="C23" s="107"/>
      <c r="D23" s="18" t="str">
        <f>" destination-address "&amp;B18&amp;" mask 255.255.255.255"</f>
        <v xml:space="preserve"> destination-address 0 mask 255.255.255.255</v>
      </c>
      <c r="E23" s="100"/>
    </row>
    <row r="24" spans="1:5" x14ac:dyDescent="0.25">
      <c r="A24" s="106"/>
      <c r="B24" s="103"/>
      <c r="C24" s="103"/>
      <c r="D24" s="25" t="str">
        <f>" service protocol tcp source-port 0 to 65535 destination-port "&amp;C18</f>
        <v xml:space="preserve"> service protocol tcp source-port 0 to 65535 destination-port 0</v>
      </c>
      <c r="E24" s="100"/>
    </row>
    <row r="25" spans="1:5" x14ac:dyDescent="0.25">
      <c r="A25" s="108"/>
      <c r="B25" s="109"/>
      <c r="C25" s="110"/>
      <c r="D25" s="23" t="s">
        <v>14</v>
      </c>
      <c r="E25" s="101"/>
    </row>
    <row r="26" spans="1:5" x14ac:dyDescent="0.25">
      <c r="A26" s="24" t="str">
        <f>pool!A10</f>
        <v>_SER</v>
      </c>
      <c r="B26" s="10">
        <f>pool!D10</f>
        <v>0</v>
      </c>
      <c r="C26" s="3">
        <f>pool!E10</f>
        <v>0</v>
      </c>
      <c r="D26" s="17" t="s">
        <v>16</v>
      </c>
      <c r="E26" s="99">
        <v>10</v>
      </c>
    </row>
    <row r="27" spans="1:5" x14ac:dyDescent="0.25">
      <c r="A27" s="104"/>
      <c r="B27" s="102"/>
      <c r="C27" s="105"/>
      <c r="D27" s="18" t="str">
        <f>" rule name "&amp;A26</f>
        <v xml:space="preserve"> rule name _SER</v>
      </c>
      <c r="E27" s="100"/>
    </row>
    <row r="28" spans="1:5" x14ac:dyDescent="0.25">
      <c r="A28" s="106"/>
      <c r="B28" s="103"/>
      <c r="C28" s="107"/>
      <c r="D28" s="18" t="str">
        <f>" parent-group "&amp;SNAT!A2</f>
        <v xml:space="preserve"> parent-group 0</v>
      </c>
      <c r="E28" s="100"/>
    </row>
    <row r="29" spans="1:5" x14ac:dyDescent="0.25">
      <c r="A29" s="106"/>
      <c r="B29" s="103"/>
      <c r="C29" s="107"/>
      <c r="D29" s="18" t="s">
        <v>17</v>
      </c>
      <c r="E29" s="100"/>
    </row>
    <row r="30" spans="1:5" x14ac:dyDescent="0.25">
      <c r="A30" s="106"/>
      <c r="B30" s="103"/>
      <c r="C30" s="107"/>
      <c r="D30" s="18" t="s">
        <v>18</v>
      </c>
      <c r="E30" s="100"/>
    </row>
    <row r="31" spans="1:5" x14ac:dyDescent="0.25">
      <c r="A31" s="106"/>
      <c r="B31" s="103"/>
      <c r="C31" s="107"/>
      <c r="D31" s="18" t="str">
        <f>" destination-address "&amp;B26&amp;" mask 255.255.255.255"</f>
        <v xml:space="preserve"> destination-address 0 mask 255.255.255.255</v>
      </c>
      <c r="E31" s="100"/>
    </row>
    <row r="32" spans="1:5" x14ac:dyDescent="0.25">
      <c r="A32" s="106"/>
      <c r="B32" s="103"/>
      <c r="C32" s="107"/>
      <c r="D32" s="25" t="str">
        <f>" service protocol tcp source-port 0 to 65535 destination-port "&amp;C26</f>
        <v xml:space="preserve"> service protocol tcp source-port 0 to 65535 destination-port 0</v>
      </c>
      <c r="E32" s="100"/>
    </row>
    <row r="33" spans="1:5" x14ac:dyDescent="0.25">
      <c r="A33" s="108"/>
      <c r="B33" s="109"/>
      <c r="C33" s="110"/>
      <c r="D33" s="23" t="s">
        <v>14</v>
      </c>
      <c r="E33" s="101"/>
    </row>
    <row r="34" spans="1:5" x14ac:dyDescent="0.25">
      <c r="A34" s="24" t="str">
        <f>pool!A11</f>
        <v>_SER</v>
      </c>
      <c r="B34" s="10">
        <f>pool!D11</f>
        <v>0</v>
      </c>
      <c r="C34" s="27">
        <f>pool!E11</f>
        <v>0</v>
      </c>
      <c r="D34" s="17" t="s">
        <v>16</v>
      </c>
      <c r="E34" s="99">
        <v>11</v>
      </c>
    </row>
    <row r="35" spans="1:5" x14ac:dyDescent="0.25">
      <c r="A35" s="102"/>
      <c r="B35" s="102"/>
      <c r="C35" s="102"/>
      <c r="D35" s="18" t="str">
        <f>" rule name "&amp;A34</f>
        <v xml:space="preserve"> rule name _SER</v>
      </c>
      <c r="E35" s="100"/>
    </row>
    <row r="36" spans="1:5" x14ac:dyDescent="0.25">
      <c r="A36" s="103"/>
      <c r="B36" s="103"/>
      <c r="C36" s="103"/>
      <c r="D36" s="18" t="str">
        <f>" parent-group "&amp;SNAT!A2</f>
        <v xml:space="preserve"> parent-group 0</v>
      </c>
      <c r="E36" s="100"/>
    </row>
    <row r="37" spans="1:5" x14ac:dyDescent="0.25">
      <c r="A37" s="103"/>
      <c r="B37" s="103"/>
      <c r="C37" s="103"/>
      <c r="D37" s="18" t="s">
        <v>17</v>
      </c>
      <c r="E37" s="100"/>
    </row>
    <row r="38" spans="1:5" x14ac:dyDescent="0.25">
      <c r="A38" s="103"/>
      <c r="B38" s="103"/>
      <c r="C38" s="103"/>
      <c r="D38" s="18" t="s">
        <v>18</v>
      </c>
      <c r="E38" s="100"/>
    </row>
    <row r="39" spans="1:5" x14ac:dyDescent="0.25">
      <c r="A39" s="103"/>
      <c r="B39" s="103"/>
      <c r="C39" s="103"/>
      <c r="D39" s="18" t="str">
        <f>" destination-address "&amp;B34&amp;" mask 255.255.255.255"</f>
        <v xml:space="preserve"> destination-address 0 mask 255.255.255.255</v>
      </c>
      <c r="E39" s="100"/>
    </row>
    <row r="40" spans="1:5" x14ac:dyDescent="0.25">
      <c r="A40" s="103"/>
      <c r="B40" s="103"/>
      <c r="C40" s="103"/>
      <c r="D40" s="25" t="str">
        <f>" service protocol tcp source-port 0 to 65535 destination-port "&amp;C34</f>
        <v xml:space="preserve"> service protocol tcp source-port 0 to 65535 destination-port 0</v>
      </c>
      <c r="E40" s="100"/>
    </row>
    <row r="41" spans="1:5" x14ac:dyDescent="0.25">
      <c r="A41" s="103"/>
      <c r="B41" s="103"/>
      <c r="C41" s="103"/>
      <c r="D41" s="23" t="s">
        <v>14</v>
      </c>
      <c r="E41" s="101"/>
    </row>
    <row r="42" spans="1:5" x14ac:dyDescent="0.25">
      <c r="A42" s="45" t="str">
        <f>pool!A12</f>
        <v>_SER</v>
      </c>
      <c r="B42" s="10">
        <f>pool!D12</f>
        <v>0</v>
      </c>
      <c r="C42" s="27">
        <f>pool!E12</f>
        <v>0</v>
      </c>
      <c r="D42" s="17" t="s">
        <v>16</v>
      </c>
      <c r="E42" s="99">
        <v>12</v>
      </c>
    </row>
    <row r="43" spans="1:5" x14ac:dyDescent="0.25">
      <c r="A43" s="102"/>
      <c r="B43" s="102"/>
      <c r="C43" s="102"/>
      <c r="D43" s="18" t="str">
        <f>" rule name "&amp;A42</f>
        <v xml:space="preserve"> rule name _SER</v>
      </c>
      <c r="E43" s="100"/>
    </row>
    <row r="44" spans="1:5" x14ac:dyDescent="0.25">
      <c r="A44" s="103"/>
      <c r="B44" s="103"/>
      <c r="C44" s="103"/>
      <c r="D44" s="18" t="str">
        <f>" parent-group "&amp;SNAT!A10</f>
        <v xml:space="preserve"> parent-group </v>
      </c>
      <c r="E44" s="100"/>
    </row>
    <row r="45" spans="1:5" x14ac:dyDescent="0.25">
      <c r="A45" s="103"/>
      <c r="B45" s="103"/>
      <c r="C45" s="103"/>
      <c r="D45" s="18" t="s">
        <v>17</v>
      </c>
      <c r="E45" s="100"/>
    </row>
    <row r="46" spans="1:5" x14ac:dyDescent="0.25">
      <c r="A46" s="103"/>
      <c r="B46" s="103"/>
      <c r="C46" s="103"/>
      <c r="D46" s="18" t="s">
        <v>18</v>
      </c>
      <c r="E46" s="100"/>
    </row>
    <row r="47" spans="1:5" x14ac:dyDescent="0.25">
      <c r="A47" s="103"/>
      <c r="B47" s="103"/>
      <c r="C47" s="103"/>
      <c r="D47" s="18" t="str">
        <f>" destination-address "&amp;B42&amp;" mask 255.255.255.255"</f>
        <v xml:space="preserve"> destination-address 0 mask 255.255.255.255</v>
      </c>
      <c r="E47" s="100"/>
    </row>
    <row r="48" spans="1:5" x14ac:dyDescent="0.25">
      <c r="A48" s="103"/>
      <c r="B48" s="103"/>
      <c r="C48" s="103"/>
      <c r="D48" s="25" t="str">
        <f>" service protocol tcp source-port 0 to 65535 destination-port "&amp;C42</f>
        <v xml:space="preserve"> service protocol tcp source-port 0 to 65535 destination-port 0</v>
      </c>
      <c r="E48" s="100"/>
    </row>
    <row r="49" spans="1:5" x14ac:dyDescent="0.25">
      <c r="A49" s="103"/>
      <c r="B49" s="103"/>
      <c r="C49" s="103"/>
      <c r="D49" s="23" t="s">
        <v>14</v>
      </c>
      <c r="E49" s="101"/>
    </row>
    <row r="50" spans="1:5" x14ac:dyDescent="0.25">
      <c r="A50" s="45" t="str">
        <f>pool!A13</f>
        <v>_SER</v>
      </c>
      <c r="B50" s="10">
        <f>pool!D13</f>
        <v>0</v>
      </c>
      <c r="C50" s="27">
        <f>pool!E13</f>
        <v>0</v>
      </c>
      <c r="D50" s="17" t="s">
        <v>16</v>
      </c>
      <c r="E50" s="99">
        <v>13</v>
      </c>
    </row>
    <row r="51" spans="1:5" x14ac:dyDescent="0.25">
      <c r="A51" s="102"/>
      <c r="B51" s="102"/>
      <c r="C51" s="102"/>
      <c r="D51" s="18" t="str">
        <f>" rule name "&amp;A50</f>
        <v xml:space="preserve"> rule name _SER</v>
      </c>
      <c r="E51" s="100"/>
    </row>
    <row r="52" spans="1:5" x14ac:dyDescent="0.25">
      <c r="A52" s="103"/>
      <c r="B52" s="103"/>
      <c r="C52" s="103"/>
      <c r="D52" s="18" t="str">
        <f>" parent-group "&amp;SNAT!A18</f>
        <v xml:space="preserve"> parent-group </v>
      </c>
      <c r="E52" s="100"/>
    </row>
    <row r="53" spans="1:5" x14ac:dyDescent="0.25">
      <c r="A53" s="103"/>
      <c r="B53" s="103"/>
      <c r="C53" s="103"/>
      <c r="D53" s="18" t="s">
        <v>17</v>
      </c>
      <c r="E53" s="100"/>
    </row>
    <row r="54" spans="1:5" x14ac:dyDescent="0.25">
      <c r="A54" s="103"/>
      <c r="B54" s="103"/>
      <c r="C54" s="103"/>
      <c r="D54" s="18" t="s">
        <v>18</v>
      </c>
      <c r="E54" s="100"/>
    </row>
    <row r="55" spans="1:5" x14ac:dyDescent="0.25">
      <c r="A55" s="103"/>
      <c r="B55" s="103"/>
      <c r="C55" s="103"/>
      <c r="D55" s="18" t="str">
        <f>" destination-address "&amp;B50&amp;" mask 255.255.255.255"</f>
        <v xml:space="preserve"> destination-address 0 mask 255.255.255.255</v>
      </c>
      <c r="E55" s="100"/>
    </row>
    <row r="56" spans="1:5" x14ac:dyDescent="0.25">
      <c r="A56" s="103"/>
      <c r="B56" s="103"/>
      <c r="C56" s="103"/>
      <c r="D56" s="25" t="str">
        <f>" service protocol tcp source-port 0 to 65535 destination-port "&amp;C50</f>
        <v xml:space="preserve"> service protocol tcp source-port 0 to 65535 destination-port 0</v>
      </c>
      <c r="E56" s="100"/>
    </row>
    <row r="57" spans="1:5" x14ac:dyDescent="0.25">
      <c r="A57" s="103"/>
      <c r="B57" s="103"/>
      <c r="C57" s="103"/>
      <c r="D57" s="23" t="s">
        <v>14</v>
      </c>
      <c r="E57" s="101"/>
    </row>
    <row r="58" spans="1:5" x14ac:dyDescent="0.25">
      <c r="A58" s="45" t="str">
        <f>pool!A14</f>
        <v>_SER</v>
      </c>
      <c r="B58" s="10">
        <f>pool!D14</f>
        <v>0</v>
      </c>
      <c r="C58" s="27">
        <f>pool!E14</f>
        <v>0</v>
      </c>
      <c r="D58" s="17" t="s">
        <v>16</v>
      </c>
      <c r="E58" s="99">
        <v>14</v>
      </c>
    </row>
    <row r="59" spans="1:5" x14ac:dyDescent="0.25">
      <c r="A59" s="102"/>
      <c r="B59" s="102"/>
      <c r="C59" s="102"/>
      <c r="D59" s="18" t="str">
        <f>" rule name "&amp;A58</f>
        <v xml:space="preserve"> rule name _SER</v>
      </c>
      <c r="E59" s="100"/>
    </row>
    <row r="60" spans="1:5" x14ac:dyDescent="0.25">
      <c r="A60" s="103"/>
      <c r="B60" s="103"/>
      <c r="C60" s="103"/>
      <c r="D60" s="18" t="str">
        <f>" parent-group "&amp;SNAT!A26</f>
        <v xml:space="preserve"> parent-group </v>
      </c>
      <c r="E60" s="100"/>
    </row>
    <row r="61" spans="1:5" x14ac:dyDescent="0.25">
      <c r="A61" s="103"/>
      <c r="B61" s="103"/>
      <c r="C61" s="103"/>
      <c r="D61" s="18" t="s">
        <v>17</v>
      </c>
      <c r="E61" s="100"/>
    </row>
    <row r="62" spans="1:5" x14ac:dyDescent="0.25">
      <c r="A62" s="103"/>
      <c r="B62" s="103"/>
      <c r="C62" s="103"/>
      <c r="D62" s="18" t="s">
        <v>18</v>
      </c>
      <c r="E62" s="100"/>
    </row>
    <row r="63" spans="1:5" x14ac:dyDescent="0.25">
      <c r="A63" s="103"/>
      <c r="B63" s="103"/>
      <c r="C63" s="103"/>
      <c r="D63" s="18" t="str">
        <f>" destination-address "&amp;B58&amp;" mask 255.255.255.255"</f>
        <v xml:space="preserve"> destination-address 0 mask 255.255.255.255</v>
      </c>
      <c r="E63" s="100"/>
    </row>
    <row r="64" spans="1:5" x14ac:dyDescent="0.25">
      <c r="A64" s="103"/>
      <c r="B64" s="103"/>
      <c r="C64" s="103"/>
      <c r="D64" s="25" t="str">
        <f>" service protocol tcp source-port 0 to 65535 destination-port "&amp;C58</f>
        <v xml:space="preserve"> service protocol tcp source-port 0 to 65535 destination-port 0</v>
      </c>
      <c r="E64" s="100"/>
    </row>
    <row r="65" spans="1:5" x14ac:dyDescent="0.25">
      <c r="A65" s="103"/>
      <c r="B65" s="103"/>
      <c r="C65" s="103"/>
      <c r="D65" s="23" t="s">
        <v>14</v>
      </c>
      <c r="E65" s="101"/>
    </row>
    <row r="66" spans="1:5" x14ac:dyDescent="0.25">
      <c r="A66" s="45" t="str">
        <f>pool!A15</f>
        <v>_SER</v>
      </c>
      <c r="B66" s="10">
        <f>pool!D15</f>
        <v>0</v>
      </c>
      <c r="C66" s="27">
        <f>pool!E15</f>
        <v>0</v>
      </c>
      <c r="D66" s="17" t="s">
        <v>16</v>
      </c>
      <c r="E66" s="99">
        <v>15</v>
      </c>
    </row>
    <row r="67" spans="1:5" x14ac:dyDescent="0.25">
      <c r="A67" s="102"/>
      <c r="B67" s="102"/>
      <c r="C67" s="102"/>
      <c r="D67" s="18" t="str">
        <f>" rule name "&amp;A66</f>
        <v xml:space="preserve"> rule name _SER</v>
      </c>
      <c r="E67" s="100"/>
    </row>
    <row r="68" spans="1:5" x14ac:dyDescent="0.25">
      <c r="A68" s="103"/>
      <c r="B68" s="103"/>
      <c r="C68" s="103"/>
      <c r="D68" s="18" t="str">
        <f>" parent-group "&amp;SNAT!A34</f>
        <v xml:space="preserve"> parent-group </v>
      </c>
      <c r="E68" s="100"/>
    </row>
    <row r="69" spans="1:5" x14ac:dyDescent="0.25">
      <c r="A69" s="103"/>
      <c r="B69" s="103"/>
      <c r="C69" s="103"/>
      <c r="D69" s="18" t="s">
        <v>17</v>
      </c>
      <c r="E69" s="100"/>
    </row>
    <row r="70" spans="1:5" x14ac:dyDescent="0.25">
      <c r="A70" s="103"/>
      <c r="B70" s="103"/>
      <c r="C70" s="103"/>
      <c r="D70" s="18" t="s">
        <v>18</v>
      </c>
      <c r="E70" s="100"/>
    </row>
    <row r="71" spans="1:5" x14ac:dyDescent="0.25">
      <c r="A71" s="103"/>
      <c r="B71" s="103"/>
      <c r="C71" s="103"/>
      <c r="D71" s="18" t="str">
        <f>" destination-address "&amp;B66&amp;" mask 255.255.255.255"</f>
        <v xml:space="preserve"> destination-address 0 mask 255.255.255.255</v>
      </c>
      <c r="E71" s="100"/>
    </row>
    <row r="72" spans="1:5" x14ac:dyDescent="0.25">
      <c r="A72" s="103"/>
      <c r="B72" s="103"/>
      <c r="C72" s="103"/>
      <c r="D72" s="25" t="str">
        <f>" service protocol tcp source-port 0 to 65535 destination-port "&amp;C66</f>
        <v xml:space="preserve"> service protocol tcp source-port 0 to 65535 destination-port 0</v>
      </c>
      <c r="E72" s="100"/>
    </row>
    <row r="73" spans="1:5" x14ac:dyDescent="0.25">
      <c r="A73" s="103"/>
      <c r="B73" s="103"/>
      <c r="C73" s="103"/>
      <c r="D73" s="23" t="s">
        <v>14</v>
      </c>
      <c r="E73" s="101"/>
    </row>
    <row r="74" spans="1:5" x14ac:dyDescent="0.25">
      <c r="A74" s="45" t="str">
        <f>pool!A16</f>
        <v>_SER</v>
      </c>
      <c r="B74" s="10">
        <f>pool!D16</f>
        <v>0</v>
      </c>
      <c r="C74" s="27">
        <f>pool!E16</f>
        <v>0</v>
      </c>
      <c r="D74" s="17" t="s">
        <v>16</v>
      </c>
      <c r="E74" s="99">
        <v>16</v>
      </c>
    </row>
    <row r="75" spans="1:5" x14ac:dyDescent="0.25">
      <c r="A75" s="102"/>
      <c r="B75" s="102"/>
      <c r="C75" s="102"/>
      <c r="D75" s="18" t="str">
        <f>" rule name "&amp;A74</f>
        <v xml:space="preserve"> rule name _SER</v>
      </c>
      <c r="E75" s="100"/>
    </row>
    <row r="76" spans="1:5" x14ac:dyDescent="0.25">
      <c r="A76" s="103"/>
      <c r="B76" s="103"/>
      <c r="C76" s="103"/>
      <c r="D76" s="18" t="str">
        <f>" parent-group "&amp;SNAT!A42</f>
        <v xml:space="preserve"> parent-group </v>
      </c>
      <c r="E76" s="100"/>
    </row>
    <row r="77" spans="1:5" x14ac:dyDescent="0.25">
      <c r="A77" s="103"/>
      <c r="B77" s="103"/>
      <c r="C77" s="103"/>
      <c r="D77" s="18" t="s">
        <v>17</v>
      </c>
      <c r="E77" s="100"/>
    </row>
    <row r="78" spans="1:5" x14ac:dyDescent="0.25">
      <c r="A78" s="103"/>
      <c r="B78" s="103"/>
      <c r="C78" s="103"/>
      <c r="D78" s="18" t="s">
        <v>18</v>
      </c>
      <c r="E78" s="100"/>
    </row>
    <row r="79" spans="1:5" x14ac:dyDescent="0.25">
      <c r="A79" s="103"/>
      <c r="B79" s="103"/>
      <c r="C79" s="103"/>
      <c r="D79" s="18" t="str">
        <f>" destination-address "&amp;B74&amp;" mask 255.255.255.255"</f>
        <v xml:space="preserve"> destination-address 0 mask 255.255.255.255</v>
      </c>
      <c r="E79" s="100"/>
    </row>
    <row r="80" spans="1:5" x14ac:dyDescent="0.25">
      <c r="A80" s="103"/>
      <c r="B80" s="103"/>
      <c r="C80" s="103"/>
      <c r="D80" s="25" t="str">
        <f>" service protocol tcp source-port 0 to 65535 destination-port "&amp;C74</f>
        <v xml:space="preserve"> service protocol tcp source-port 0 to 65535 destination-port 0</v>
      </c>
      <c r="E80" s="100"/>
    </row>
    <row r="81" spans="1:5" x14ac:dyDescent="0.25">
      <c r="A81" s="103"/>
      <c r="B81" s="103"/>
      <c r="C81" s="103"/>
      <c r="D81" s="23" t="s">
        <v>14</v>
      </c>
      <c r="E81" s="101"/>
    </row>
  </sheetData>
  <sheetProtection algorithmName="SHA-512" hashValue="Yd6YVwVRMBw/sHpji9i4B22h+KCcuYmPHff4/zvJpStycoxuh2MrqtYfKYbpazNRRT0V8JbhA+sG7j36MVg0Kw==" saltValue="PljHAiJzzIdzCMraP5idlQ==" spinCount="100000" sheet="1" objects="1" scenarios="1" formatCells="0" formatColumns="0" formatRows="0" insertColumns="0" insertRows="0" insertHyperlinks="0" deleteColumns="0" deleteRows="0" sort="0" autoFilter="0" pivotTables="0"/>
  <mergeCells count="20">
    <mergeCell ref="A3:C9"/>
    <mergeCell ref="A19:C25"/>
    <mergeCell ref="A27:C33"/>
    <mergeCell ref="A35:C41"/>
    <mergeCell ref="A11:C17"/>
    <mergeCell ref="A43:C49"/>
    <mergeCell ref="A51:C57"/>
    <mergeCell ref="A59:C65"/>
    <mergeCell ref="A67:C73"/>
    <mergeCell ref="A75:C81"/>
    <mergeCell ref="E1:E9"/>
    <mergeCell ref="E10:E17"/>
    <mergeCell ref="E18:E25"/>
    <mergeCell ref="E26:E33"/>
    <mergeCell ref="E34:E41"/>
    <mergeCell ref="E42:E49"/>
    <mergeCell ref="E50:E57"/>
    <mergeCell ref="E58:E65"/>
    <mergeCell ref="E66:E73"/>
    <mergeCell ref="E74:E81"/>
  </mergeCells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4"/>
  <sheetViews>
    <sheetView zoomScale="85" zoomScaleNormal="85" workbookViewId="0">
      <pane ySplit="1" topLeftCell="A2" activePane="bottomLeft" state="frozen"/>
      <selection pane="bottomLeft" activeCell="E14" sqref="E14"/>
    </sheetView>
  </sheetViews>
  <sheetFormatPr defaultColWidth="9" defaultRowHeight="14.4" x14ac:dyDescent="0.25"/>
  <cols>
    <col min="1" max="1" width="14.77734375" style="1" customWidth="1"/>
    <col min="2" max="2" width="12.6640625" style="1" customWidth="1"/>
    <col min="3" max="3" width="14.6640625" style="1" customWidth="1"/>
    <col min="4" max="4" width="13.6640625" style="1" customWidth="1"/>
    <col min="5" max="5" width="92.33203125" style="1" customWidth="1"/>
    <col min="6" max="6" width="9.77734375" customWidth="1"/>
    <col min="7" max="7" width="34.6640625" customWidth="1"/>
  </cols>
  <sheetData>
    <row r="1" spans="1:5" ht="16.2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22">
        <f>pool!B17</f>
        <v>0</v>
      </c>
      <c r="B2" s="22">
        <f>pool!C17</f>
        <v>0</v>
      </c>
      <c r="C2" s="22">
        <f>pool!D17</f>
        <v>0</v>
      </c>
      <c r="D2" s="22">
        <f>pool!E17</f>
        <v>0</v>
      </c>
      <c r="E2" s="22" t="str">
        <f>"nat server protocol tcp global"&amp;" "&amp;A2&amp;" "&amp;B2&amp;" inside"&amp;" "&amp;C2&amp;" "&amp;D2&amp;" unr-route"</f>
        <v>nat server protocol tcp global 0 0 inside 0 0 unr-route</v>
      </c>
    </row>
    <row r="3" spans="1:5" x14ac:dyDescent="0.25">
      <c r="A3" s="22">
        <f>pool!B18</f>
        <v>0</v>
      </c>
      <c r="B3" s="22">
        <f>pool!C18</f>
        <v>0</v>
      </c>
      <c r="C3" s="22">
        <f>pool!D18</f>
        <v>0</v>
      </c>
      <c r="D3" s="22">
        <f>pool!E18</f>
        <v>0</v>
      </c>
      <c r="E3" s="22" t="str">
        <f t="shared" ref="E3:E59" si="0">"nat server protocol tcp global"&amp;" "&amp;A3&amp;" "&amp;B3&amp;" inside"&amp;" "&amp;C3&amp;" "&amp;D3&amp;" unr-route"</f>
        <v>nat server protocol tcp global 0 0 inside 0 0 unr-route</v>
      </c>
    </row>
    <row r="4" spans="1:5" x14ac:dyDescent="0.25">
      <c r="A4" s="22">
        <f>pool!B19</f>
        <v>0</v>
      </c>
      <c r="B4" s="22">
        <f>pool!C19</f>
        <v>0</v>
      </c>
      <c r="C4" s="22">
        <f>pool!D19</f>
        <v>0</v>
      </c>
      <c r="D4" s="22">
        <f>pool!E19</f>
        <v>0</v>
      </c>
      <c r="E4" s="22" t="str">
        <f t="shared" si="0"/>
        <v>nat server protocol tcp global 0 0 inside 0 0 unr-route</v>
      </c>
    </row>
    <row r="5" spans="1:5" x14ac:dyDescent="0.25">
      <c r="A5" s="22">
        <f>pool!B20</f>
        <v>0</v>
      </c>
      <c r="B5" s="22">
        <f>pool!C20</f>
        <v>0</v>
      </c>
      <c r="C5" s="22">
        <f>pool!D20</f>
        <v>0</v>
      </c>
      <c r="D5" s="22">
        <f>pool!E20</f>
        <v>0</v>
      </c>
      <c r="E5" s="22" t="str">
        <f t="shared" si="0"/>
        <v>nat server protocol tcp global 0 0 inside 0 0 unr-route</v>
      </c>
    </row>
    <row r="6" spans="1:5" x14ac:dyDescent="0.25">
      <c r="A6" s="22">
        <f>pool!B21</f>
        <v>0</v>
      </c>
      <c r="B6" s="22">
        <f>pool!C21</f>
        <v>0</v>
      </c>
      <c r="C6" s="22">
        <f>pool!D21</f>
        <v>0</v>
      </c>
      <c r="D6" s="22">
        <f>pool!E21</f>
        <v>0</v>
      </c>
      <c r="E6" s="22" t="str">
        <f t="shared" si="0"/>
        <v>nat server protocol tcp global 0 0 inside 0 0 unr-route</v>
      </c>
    </row>
    <row r="7" spans="1:5" x14ac:dyDescent="0.25">
      <c r="A7" s="22">
        <f>pool!B22</f>
        <v>0</v>
      </c>
      <c r="B7" s="22">
        <f>pool!C22</f>
        <v>0</v>
      </c>
      <c r="C7" s="22">
        <f>pool!D22</f>
        <v>0</v>
      </c>
      <c r="D7" s="22">
        <f>pool!E22</f>
        <v>0</v>
      </c>
      <c r="E7" s="22" t="str">
        <f t="shared" si="0"/>
        <v>nat server protocol tcp global 0 0 inside 0 0 unr-route</v>
      </c>
    </row>
    <row r="8" spans="1:5" x14ac:dyDescent="0.25">
      <c r="A8" s="22">
        <f>pool!B23</f>
        <v>0</v>
      </c>
      <c r="B8" s="22">
        <f>pool!C23</f>
        <v>0</v>
      </c>
      <c r="C8" s="22">
        <f>pool!D23</f>
        <v>0</v>
      </c>
      <c r="D8" s="22">
        <f>pool!E23</f>
        <v>0</v>
      </c>
      <c r="E8" s="22" t="str">
        <f t="shared" si="0"/>
        <v>nat server protocol tcp global 0 0 inside 0 0 unr-route</v>
      </c>
    </row>
    <row r="9" spans="1:5" x14ac:dyDescent="0.25">
      <c r="A9" s="22">
        <f>pool!B24</f>
        <v>0</v>
      </c>
      <c r="B9" s="22">
        <f>pool!C24</f>
        <v>0</v>
      </c>
      <c r="C9" s="22">
        <f>pool!D24</f>
        <v>0</v>
      </c>
      <c r="D9" s="22">
        <f>pool!E24</f>
        <v>0</v>
      </c>
      <c r="E9" s="22" t="str">
        <f t="shared" si="0"/>
        <v>nat server protocol tcp global 0 0 inside 0 0 unr-route</v>
      </c>
    </row>
    <row r="10" spans="1:5" x14ac:dyDescent="0.25">
      <c r="A10" s="22">
        <f>pool!B25</f>
        <v>0</v>
      </c>
      <c r="B10" s="22">
        <f>pool!C25</f>
        <v>0</v>
      </c>
      <c r="C10" s="22">
        <f>pool!D25</f>
        <v>0</v>
      </c>
      <c r="D10" s="22">
        <f>pool!E25</f>
        <v>0</v>
      </c>
      <c r="E10" s="22" t="str">
        <f t="shared" si="0"/>
        <v>nat server protocol tcp global 0 0 inside 0 0 unr-route</v>
      </c>
    </row>
    <row r="11" spans="1:5" x14ac:dyDescent="0.25">
      <c r="A11" s="22">
        <f>pool!B26</f>
        <v>0</v>
      </c>
      <c r="B11" s="22">
        <f>pool!C26</f>
        <v>0</v>
      </c>
      <c r="C11" s="22">
        <f>pool!D26</f>
        <v>0</v>
      </c>
      <c r="D11" s="22">
        <f>pool!E26</f>
        <v>0</v>
      </c>
      <c r="E11" s="22" t="str">
        <f t="shared" si="0"/>
        <v>nat server protocol tcp global 0 0 inside 0 0 unr-route</v>
      </c>
    </row>
    <row r="12" spans="1:5" x14ac:dyDescent="0.25">
      <c r="A12" s="22">
        <f>pool!B27</f>
        <v>0</v>
      </c>
      <c r="B12" s="22">
        <f>pool!C27</f>
        <v>0</v>
      </c>
      <c r="C12" s="22">
        <f>pool!D27</f>
        <v>0</v>
      </c>
      <c r="D12" s="22">
        <f>pool!E27</f>
        <v>0</v>
      </c>
      <c r="E12" s="22" t="str">
        <f t="shared" si="0"/>
        <v>nat server protocol tcp global 0 0 inside 0 0 unr-route</v>
      </c>
    </row>
    <row r="13" spans="1:5" x14ac:dyDescent="0.25">
      <c r="A13" s="22">
        <f>pool!B28</f>
        <v>0</v>
      </c>
      <c r="B13" s="22">
        <f>pool!C28</f>
        <v>0</v>
      </c>
      <c r="C13" s="22">
        <f>pool!D28</f>
        <v>0</v>
      </c>
      <c r="D13" s="22">
        <f>pool!E28</f>
        <v>0</v>
      </c>
      <c r="E13" s="22" t="str">
        <f t="shared" si="0"/>
        <v>nat server protocol tcp global 0 0 inside 0 0 unr-route</v>
      </c>
    </row>
    <row r="14" spans="1:5" x14ac:dyDescent="0.25">
      <c r="A14" s="22">
        <f>pool!B29</f>
        <v>0</v>
      </c>
      <c r="B14" s="22">
        <f>pool!C29</f>
        <v>0</v>
      </c>
      <c r="C14" s="22">
        <f>pool!D29</f>
        <v>0</v>
      </c>
      <c r="D14" s="22">
        <f>pool!E29</f>
        <v>0</v>
      </c>
      <c r="E14" s="22" t="str">
        <f t="shared" si="0"/>
        <v>nat server protocol tcp global 0 0 inside 0 0 unr-route</v>
      </c>
    </row>
    <row r="15" spans="1:5" x14ac:dyDescent="0.25">
      <c r="A15" s="22">
        <f>pool!B30</f>
        <v>0</v>
      </c>
      <c r="B15" s="22">
        <f>pool!C30</f>
        <v>0</v>
      </c>
      <c r="C15" s="22">
        <f>pool!D30</f>
        <v>0</v>
      </c>
      <c r="D15" s="22">
        <f>pool!E30</f>
        <v>0</v>
      </c>
      <c r="E15" s="22" t="str">
        <f t="shared" si="0"/>
        <v>nat server protocol tcp global 0 0 inside 0 0 unr-route</v>
      </c>
    </row>
    <row r="16" spans="1:5" x14ac:dyDescent="0.25">
      <c r="A16" s="22">
        <f>pool!B31</f>
        <v>0</v>
      </c>
      <c r="B16" s="22">
        <f>pool!C31</f>
        <v>0</v>
      </c>
      <c r="C16" s="22">
        <f>pool!D31</f>
        <v>0</v>
      </c>
      <c r="D16" s="22">
        <f>pool!E31</f>
        <v>0</v>
      </c>
      <c r="E16" s="22" t="str">
        <f t="shared" si="0"/>
        <v>nat server protocol tcp global 0 0 inside 0 0 unr-route</v>
      </c>
    </row>
    <row r="17" spans="1:5" x14ac:dyDescent="0.25">
      <c r="A17" s="22">
        <f>pool!B32</f>
        <v>0</v>
      </c>
      <c r="B17" s="22">
        <f>pool!C32</f>
        <v>0</v>
      </c>
      <c r="C17" s="22">
        <f>pool!D32</f>
        <v>0</v>
      </c>
      <c r="D17" s="22">
        <f>pool!E32</f>
        <v>0</v>
      </c>
      <c r="E17" s="22" t="str">
        <f t="shared" si="0"/>
        <v>nat server protocol tcp global 0 0 inside 0 0 unr-route</v>
      </c>
    </row>
    <row r="18" spans="1:5" x14ac:dyDescent="0.25">
      <c r="A18" s="22">
        <f>pool!B33</f>
        <v>0</v>
      </c>
      <c r="B18" s="22">
        <f>pool!C33</f>
        <v>0</v>
      </c>
      <c r="C18" s="22">
        <f>pool!D33</f>
        <v>0</v>
      </c>
      <c r="D18" s="22">
        <f>pool!E33</f>
        <v>0</v>
      </c>
      <c r="E18" s="22" t="str">
        <f t="shared" si="0"/>
        <v>nat server protocol tcp global 0 0 inside 0 0 unr-route</v>
      </c>
    </row>
    <row r="19" spans="1:5" x14ac:dyDescent="0.25">
      <c r="A19" s="22">
        <f>pool!B34</f>
        <v>0</v>
      </c>
      <c r="B19" s="22">
        <f>pool!C34</f>
        <v>0</v>
      </c>
      <c r="C19" s="22">
        <f>pool!D34</f>
        <v>0</v>
      </c>
      <c r="D19" s="22">
        <f>pool!E34</f>
        <v>0</v>
      </c>
      <c r="E19" s="22" t="str">
        <f t="shared" si="0"/>
        <v>nat server protocol tcp global 0 0 inside 0 0 unr-route</v>
      </c>
    </row>
    <row r="20" spans="1:5" x14ac:dyDescent="0.25">
      <c r="A20" s="22">
        <f>pool!B35</f>
        <v>0</v>
      </c>
      <c r="B20" s="22">
        <f>pool!C35</f>
        <v>0</v>
      </c>
      <c r="C20" s="22">
        <f>pool!D35</f>
        <v>0</v>
      </c>
      <c r="D20" s="22">
        <f>pool!E35</f>
        <v>0</v>
      </c>
      <c r="E20" s="22" t="str">
        <f t="shared" si="0"/>
        <v>nat server protocol tcp global 0 0 inside 0 0 unr-route</v>
      </c>
    </row>
    <row r="21" spans="1:5" x14ac:dyDescent="0.25">
      <c r="A21" s="22">
        <f>pool!B36</f>
        <v>0</v>
      </c>
      <c r="B21" s="22">
        <f>pool!C36</f>
        <v>0</v>
      </c>
      <c r="C21" s="22">
        <f>pool!D36</f>
        <v>0</v>
      </c>
      <c r="D21" s="22">
        <f>pool!E36</f>
        <v>0</v>
      </c>
      <c r="E21" s="22" t="str">
        <f t="shared" si="0"/>
        <v>nat server protocol tcp global 0 0 inside 0 0 unr-route</v>
      </c>
    </row>
    <row r="22" spans="1:5" x14ac:dyDescent="0.25">
      <c r="A22" s="22">
        <f>pool!B37</f>
        <v>0</v>
      </c>
      <c r="B22" s="22">
        <f>pool!C37</f>
        <v>0</v>
      </c>
      <c r="C22" s="22">
        <f>pool!D37</f>
        <v>0</v>
      </c>
      <c r="D22" s="22">
        <f>pool!E37</f>
        <v>0</v>
      </c>
      <c r="E22" s="22" t="str">
        <f t="shared" si="0"/>
        <v>nat server protocol tcp global 0 0 inside 0 0 unr-route</v>
      </c>
    </row>
    <row r="23" spans="1:5" x14ac:dyDescent="0.25">
      <c r="A23" s="22">
        <f>pool!B38</f>
        <v>0</v>
      </c>
      <c r="B23" s="22">
        <f>pool!C38</f>
        <v>0</v>
      </c>
      <c r="C23" s="22">
        <f>pool!D38</f>
        <v>0</v>
      </c>
      <c r="D23" s="22">
        <f>pool!E38</f>
        <v>0</v>
      </c>
      <c r="E23" s="22" t="str">
        <f t="shared" si="0"/>
        <v>nat server protocol tcp global 0 0 inside 0 0 unr-route</v>
      </c>
    </row>
    <row r="24" spans="1:5" x14ac:dyDescent="0.25">
      <c r="A24" s="22">
        <f>pool!B39</f>
        <v>0</v>
      </c>
      <c r="B24" s="22">
        <f>pool!C39</f>
        <v>0</v>
      </c>
      <c r="C24" s="22">
        <f>pool!D39</f>
        <v>0</v>
      </c>
      <c r="D24" s="22">
        <f>pool!E39</f>
        <v>0</v>
      </c>
      <c r="E24" s="22" t="str">
        <f t="shared" si="0"/>
        <v>nat server protocol tcp global 0 0 inside 0 0 unr-route</v>
      </c>
    </row>
    <row r="25" spans="1:5" x14ac:dyDescent="0.25">
      <c r="A25" s="22">
        <f>pool!B40</f>
        <v>0</v>
      </c>
      <c r="B25" s="22">
        <f>pool!C40</f>
        <v>0</v>
      </c>
      <c r="C25" s="22">
        <f>pool!D40</f>
        <v>0</v>
      </c>
      <c r="D25" s="22">
        <f>pool!E40</f>
        <v>0</v>
      </c>
      <c r="E25" s="22" t="str">
        <f t="shared" si="0"/>
        <v>nat server protocol tcp global 0 0 inside 0 0 unr-route</v>
      </c>
    </row>
    <row r="26" spans="1:5" x14ac:dyDescent="0.25">
      <c r="A26" s="22">
        <f>pool!B41</f>
        <v>0</v>
      </c>
      <c r="B26" s="22">
        <f>pool!C41</f>
        <v>0</v>
      </c>
      <c r="C26" s="22">
        <f>pool!D41</f>
        <v>0</v>
      </c>
      <c r="D26" s="22">
        <f>pool!E41</f>
        <v>0</v>
      </c>
      <c r="E26" s="22" t="str">
        <f t="shared" si="0"/>
        <v>nat server protocol tcp global 0 0 inside 0 0 unr-route</v>
      </c>
    </row>
    <row r="27" spans="1:5" x14ac:dyDescent="0.25">
      <c r="A27" s="22">
        <f>pool!B42</f>
        <v>0</v>
      </c>
      <c r="B27" s="22">
        <f>pool!C42</f>
        <v>0</v>
      </c>
      <c r="C27" s="22">
        <f>pool!D42</f>
        <v>0</v>
      </c>
      <c r="D27" s="22">
        <f>pool!E42</f>
        <v>0</v>
      </c>
      <c r="E27" s="22" t="str">
        <f t="shared" si="0"/>
        <v>nat server protocol tcp global 0 0 inside 0 0 unr-route</v>
      </c>
    </row>
    <row r="28" spans="1:5" x14ac:dyDescent="0.25">
      <c r="A28" s="22">
        <f>pool!B43</f>
        <v>0</v>
      </c>
      <c r="B28" s="22">
        <f>pool!C43</f>
        <v>0</v>
      </c>
      <c r="C28" s="22">
        <f>pool!D43</f>
        <v>0</v>
      </c>
      <c r="D28" s="22">
        <f>pool!E43</f>
        <v>0</v>
      </c>
      <c r="E28" s="22" t="str">
        <f t="shared" si="0"/>
        <v>nat server protocol tcp global 0 0 inside 0 0 unr-route</v>
      </c>
    </row>
    <row r="29" spans="1:5" x14ac:dyDescent="0.25">
      <c r="A29" s="22">
        <f>pool!B44</f>
        <v>0</v>
      </c>
      <c r="B29" s="22">
        <f>pool!C44</f>
        <v>0</v>
      </c>
      <c r="C29" s="22">
        <f>pool!D44</f>
        <v>0</v>
      </c>
      <c r="D29" s="22">
        <f>pool!E44</f>
        <v>0</v>
      </c>
      <c r="E29" s="22" t="str">
        <f t="shared" si="0"/>
        <v>nat server protocol tcp global 0 0 inside 0 0 unr-route</v>
      </c>
    </row>
    <row r="30" spans="1:5" x14ac:dyDescent="0.25">
      <c r="A30" s="22">
        <f>pool!B45</f>
        <v>0</v>
      </c>
      <c r="B30" s="22">
        <f>pool!C45</f>
        <v>0</v>
      </c>
      <c r="C30" s="22">
        <f>pool!D45</f>
        <v>0</v>
      </c>
      <c r="D30" s="22">
        <f>pool!E45</f>
        <v>0</v>
      </c>
      <c r="E30" s="22" t="str">
        <f t="shared" si="0"/>
        <v>nat server protocol tcp global 0 0 inside 0 0 unr-route</v>
      </c>
    </row>
    <row r="31" spans="1:5" x14ac:dyDescent="0.25">
      <c r="A31" s="22">
        <f>pool!B46</f>
        <v>0</v>
      </c>
      <c r="B31" s="22">
        <f>pool!C46</f>
        <v>0</v>
      </c>
      <c r="C31" s="22">
        <f>pool!D46</f>
        <v>0</v>
      </c>
      <c r="D31" s="22">
        <f>pool!E46</f>
        <v>0</v>
      </c>
      <c r="E31" s="22" t="str">
        <f t="shared" si="0"/>
        <v>nat server protocol tcp global 0 0 inside 0 0 unr-route</v>
      </c>
    </row>
    <row r="32" spans="1:5" x14ac:dyDescent="0.25">
      <c r="A32" s="22">
        <f>pool!B47</f>
        <v>0</v>
      </c>
      <c r="B32" s="22">
        <f>pool!C47</f>
        <v>0</v>
      </c>
      <c r="C32" s="22">
        <f>pool!D47</f>
        <v>0</v>
      </c>
      <c r="D32" s="22">
        <f>pool!E47</f>
        <v>0</v>
      </c>
      <c r="E32" s="22" t="str">
        <f t="shared" si="0"/>
        <v>nat server protocol tcp global 0 0 inside 0 0 unr-route</v>
      </c>
    </row>
    <row r="33" spans="1:5" x14ac:dyDescent="0.25">
      <c r="A33" s="22">
        <f>pool!B48</f>
        <v>0</v>
      </c>
      <c r="B33" s="22">
        <f>pool!C48</f>
        <v>0</v>
      </c>
      <c r="C33" s="22">
        <f>pool!D48</f>
        <v>0</v>
      </c>
      <c r="D33" s="22">
        <f>pool!E48</f>
        <v>0</v>
      </c>
      <c r="E33" s="22" t="str">
        <f t="shared" si="0"/>
        <v>nat server protocol tcp global 0 0 inside 0 0 unr-route</v>
      </c>
    </row>
    <row r="34" spans="1:5" x14ac:dyDescent="0.25">
      <c r="A34" s="22">
        <f>pool!B49</f>
        <v>0</v>
      </c>
      <c r="B34" s="22">
        <f>pool!C49</f>
        <v>0</v>
      </c>
      <c r="C34" s="22">
        <f>pool!D49</f>
        <v>0</v>
      </c>
      <c r="D34" s="22">
        <f>pool!E49</f>
        <v>0</v>
      </c>
      <c r="E34" s="22" t="str">
        <f t="shared" si="0"/>
        <v>nat server protocol tcp global 0 0 inside 0 0 unr-route</v>
      </c>
    </row>
    <row r="35" spans="1:5" x14ac:dyDescent="0.25">
      <c r="A35" s="22">
        <f>pool!B50</f>
        <v>0</v>
      </c>
      <c r="B35" s="22">
        <f>pool!C50</f>
        <v>0</v>
      </c>
      <c r="C35" s="22">
        <f>pool!D50</f>
        <v>0</v>
      </c>
      <c r="D35" s="22">
        <f>pool!E50</f>
        <v>0</v>
      </c>
      <c r="E35" s="22" t="str">
        <f t="shared" si="0"/>
        <v>nat server protocol tcp global 0 0 inside 0 0 unr-route</v>
      </c>
    </row>
    <row r="36" spans="1:5" x14ac:dyDescent="0.25">
      <c r="A36" s="22">
        <f>pool!B51</f>
        <v>0</v>
      </c>
      <c r="B36" s="22">
        <f>pool!C51</f>
        <v>0</v>
      </c>
      <c r="C36" s="22">
        <f>pool!D51</f>
        <v>0</v>
      </c>
      <c r="D36" s="22">
        <f>pool!E51</f>
        <v>0</v>
      </c>
      <c r="E36" s="22" t="str">
        <f t="shared" si="0"/>
        <v>nat server protocol tcp global 0 0 inside 0 0 unr-route</v>
      </c>
    </row>
    <row r="37" spans="1:5" s="34" customFormat="1" x14ac:dyDescent="0.25">
      <c r="A37" s="22">
        <f>pool!B52</f>
        <v>0</v>
      </c>
      <c r="B37" s="22">
        <f>pool!C52</f>
        <v>0</v>
      </c>
      <c r="C37" s="22">
        <f>pool!D52</f>
        <v>0</v>
      </c>
      <c r="D37" s="22">
        <f>pool!E52</f>
        <v>0</v>
      </c>
      <c r="E37" s="22" t="str">
        <f t="shared" si="0"/>
        <v>nat server protocol tcp global 0 0 inside 0 0 unr-route</v>
      </c>
    </row>
    <row r="38" spans="1:5" s="34" customFormat="1" x14ac:dyDescent="0.25">
      <c r="A38" s="22">
        <f>pool!B53</f>
        <v>0</v>
      </c>
      <c r="B38" s="22">
        <f>pool!C53</f>
        <v>0</v>
      </c>
      <c r="C38" s="22">
        <f>pool!D53</f>
        <v>0</v>
      </c>
      <c r="D38" s="22">
        <f>pool!E53</f>
        <v>0</v>
      </c>
      <c r="E38" s="22" t="str">
        <f t="shared" si="0"/>
        <v>nat server protocol tcp global 0 0 inside 0 0 unr-route</v>
      </c>
    </row>
    <row r="39" spans="1:5" s="34" customFormat="1" x14ac:dyDescent="0.25">
      <c r="A39" s="22">
        <f>pool!B54</f>
        <v>0</v>
      </c>
      <c r="B39" s="22">
        <f>pool!C54</f>
        <v>0</v>
      </c>
      <c r="C39" s="22">
        <f>pool!D54</f>
        <v>0</v>
      </c>
      <c r="D39" s="22">
        <f>pool!E54</f>
        <v>0</v>
      </c>
      <c r="E39" s="22" t="str">
        <f t="shared" si="0"/>
        <v>nat server protocol tcp global 0 0 inside 0 0 unr-route</v>
      </c>
    </row>
    <row r="40" spans="1:5" s="34" customFormat="1" x14ac:dyDescent="0.25">
      <c r="A40" s="22">
        <f>pool!B55</f>
        <v>0</v>
      </c>
      <c r="B40" s="22">
        <f>pool!C55</f>
        <v>0</v>
      </c>
      <c r="C40" s="22">
        <f>pool!D55</f>
        <v>0</v>
      </c>
      <c r="D40" s="22">
        <f>pool!E55</f>
        <v>0</v>
      </c>
      <c r="E40" s="22" t="str">
        <f t="shared" si="0"/>
        <v>nat server protocol tcp global 0 0 inside 0 0 unr-route</v>
      </c>
    </row>
    <row r="41" spans="1:5" s="34" customFormat="1" x14ac:dyDescent="0.25">
      <c r="A41" s="22">
        <f>pool!B56</f>
        <v>0</v>
      </c>
      <c r="B41" s="22">
        <f>pool!C56</f>
        <v>0</v>
      </c>
      <c r="C41" s="22">
        <f>pool!D56</f>
        <v>0</v>
      </c>
      <c r="D41" s="22">
        <f>pool!E56</f>
        <v>0</v>
      </c>
      <c r="E41" s="22" t="str">
        <f t="shared" si="0"/>
        <v>nat server protocol tcp global 0 0 inside 0 0 unr-route</v>
      </c>
    </row>
    <row r="42" spans="1:5" s="34" customFormat="1" x14ac:dyDescent="0.25">
      <c r="A42" s="22">
        <f>pool!B57</f>
        <v>0</v>
      </c>
      <c r="B42" s="22">
        <f>pool!C57</f>
        <v>0</v>
      </c>
      <c r="C42" s="22">
        <f>pool!D57</f>
        <v>0</v>
      </c>
      <c r="D42" s="22">
        <f>pool!E57</f>
        <v>0</v>
      </c>
      <c r="E42" s="22" t="str">
        <f t="shared" si="0"/>
        <v>nat server protocol tcp global 0 0 inside 0 0 unr-route</v>
      </c>
    </row>
    <row r="43" spans="1:5" s="34" customFormat="1" x14ac:dyDescent="0.25">
      <c r="A43" s="22">
        <f>pool!B58</f>
        <v>0</v>
      </c>
      <c r="B43" s="22">
        <f>pool!C58</f>
        <v>0</v>
      </c>
      <c r="C43" s="22">
        <f>pool!D58</f>
        <v>0</v>
      </c>
      <c r="D43" s="22">
        <f>pool!E58</f>
        <v>0</v>
      </c>
      <c r="E43" s="22" t="str">
        <f t="shared" si="0"/>
        <v>nat server protocol tcp global 0 0 inside 0 0 unr-route</v>
      </c>
    </row>
    <row r="44" spans="1:5" s="34" customFormat="1" x14ac:dyDescent="0.25">
      <c r="A44" s="22">
        <f>pool!B59</f>
        <v>0</v>
      </c>
      <c r="B44" s="22">
        <f>pool!C59</f>
        <v>0</v>
      </c>
      <c r="C44" s="22">
        <f>pool!D59</f>
        <v>0</v>
      </c>
      <c r="D44" s="22">
        <f>pool!E59</f>
        <v>0</v>
      </c>
      <c r="E44" s="22" t="str">
        <f t="shared" si="0"/>
        <v>nat server protocol tcp global 0 0 inside 0 0 unr-route</v>
      </c>
    </row>
    <row r="45" spans="1:5" s="34" customFormat="1" x14ac:dyDescent="0.25">
      <c r="A45" s="22">
        <f>pool!B60</f>
        <v>0</v>
      </c>
      <c r="B45" s="22">
        <f>pool!C60</f>
        <v>0</v>
      </c>
      <c r="C45" s="22">
        <f>pool!D60</f>
        <v>0</v>
      </c>
      <c r="D45" s="22">
        <f>pool!E60</f>
        <v>0</v>
      </c>
      <c r="E45" s="22" t="str">
        <f t="shared" si="0"/>
        <v>nat server protocol tcp global 0 0 inside 0 0 unr-route</v>
      </c>
    </row>
    <row r="46" spans="1:5" s="34" customFormat="1" x14ac:dyDescent="0.25">
      <c r="A46" s="22">
        <f>pool!B61</f>
        <v>0</v>
      </c>
      <c r="B46" s="22">
        <f>pool!C61</f>
        <v>0</v>
      </c>
      <c r="C46" s="22">
        <f>pool!D61</f>
        <v>0</v>
      </c>
      <c r="D46" s="22">
        <f>pool!E61</f>
        <v>0</v>
      </c>
      <c r="E46" s="22" t="str">
        <f t="shared" si="0"/>
        <v>nat server protocol tcp global 0 0 inside 0 0 unr-route</v>
      </c>
    </row>
    <row r="47" spans="1:5" s="34" customFormat="1" x14ac:dyDescent="0.25">
      <c r="A47" s="22">
        <f>pool!B62</f>
        <v>0</v>
      </c>
      <c r="B47" s="22">
        <f>pool!C62</f>
        <v>0</v>
      </c>
      <c r="C47" s="22">
        <f>pool!D62</f>
        <v>0</v>
      </c>
      <c r="D47" s="22">
        <f>pool!E62</f>
        <v>0</v>
      </c>
      <c r="E47" s="22" t="str">
        <f t="shared" si="0"/>
        <v>nat server protocol tcp global 0 0 inside 0 0 unr-route</v>
      </c>
    </row>
    <row r="48" spans="1:5" s="34" customFormat="1" x14ac:dyDescent="0.25">
      <c r="A48" s="22">
        <f>pool!B63</f>
        <v>0</v>
      </c>
      <c r="B48" s="22">
        <f>pool!C63</f>
        <v>0</v>
      </c>
      <c r="C48" s="22">
        <f>pool!D63</f>
        <v>0</v>
      </c>
      <c r="D48" s="22">
        <f>pool!E63</f>
        <v>0</v>
      </c>
      <c r="E48" s="22" t="str">
        <f t="shared" si="0"/>
        <v>nat server protocol tcp global 0 0 inside 0 0 unr-route</v>
      </c>
    </row>
    <row r="49" spans="1:5" s="34" customFormat="1" x14ac:dyDescent="0.25">
      <c r="A49" s="22">
        <f>pool!B64</f>
        <v>0</v>
      </c>
      <c r="B49" s="22">
        <f>pool!C64</f>
        <v>0</v>
      </c>
      <c r="C49" s="22">
        <f>pool!D64</f>
        <v>0</v>
      </c>
      <c r="D49" s="22">
        <f>pool!E64</f>
        <v>0</v>
      </c>
      <c r="E49" s="22" t="str">
        <f t="shared" si="0"/>
        <v>nat server protocol tcp global 0 0 inside 0 0 unr-route</v>
      </c>
    </row>
    <row r="50" spans="1:5" s="34" customFormat="1" x14ac:dyDescent="0.25">
      <c r="A50" s="22">
        <f>pool!B65</f>
        <v>0</v>
      </c>
      <c r="B50" s="22">
        <f>pool!C65</f>
        <v>0</v>
      </c>
      <c r="C50" s="22">
        <f>pool!D65</f>
        <v>0</v>
      </c>
      <c r="D50" s="22">
        <f>pool!E65</f>
        <v>0</v>
      </c>
      <c r="E50" s="22" t="str">
        <f t="shared" si="0"/>
        <v>nat server protocol tcp global 0 0 inside 0 0 unr-route</v>
      </c>
    </row>
    <row r="51" spans="1:5" s="34" customFormat="1" x14ac:dyDescent="0.25">
      <c r="A51" s="22">
        <f>pool!B66</f>
        <v>0</v>
      </c>
      <c r="B51" s="22">
        <f>pool!C66</f>
        <v>0</v>
      </c>
      <c r="C51" s="22">
        <f>pool!D66</f>
        <v>0</v>
      </c>
      <c r="D51" s="22">
        <f>pool!E66</f>
        <v>0</v>
      </c>
      <c r="E51" s="22" t="str">
        <f t="shared" si="0"/>
        <v>nat server protocol tcp global 0 0 inside 0 0 unr-route</v>
      </c>
    </row>
    <row r="52" spans="1:5" s="34" customFormat="1" x14ac:dyDescent="0.25">
      <c r="A52" s="22">
        <f>pool!B67</f>
        <v>0</v>
      </c>
      <c r="B52" s="22">
        <f>pool!C67</f>
        <v>0</v>
      </c>
      <c r="C52" s="22">
        <f>pool!D67</f>
        <v>0</v>
      </c>
      <c r="D52" s="22">
        <f>pool!E67</f>
        <v>0</v>
      </c>
      <c r="E52" s="22" t="str">
        <f t="shared" si="0"/>
        <v>nat server protocol tcp global 0 0 inside 0 0 unr-route</v>
      </c>
    </row>
    <row r="53" spans="1:5" s="34" customFormat="1" x14ac:dyDescent="0.25">
      <c r="A53" s="22">
        <f>pool!B68</f>
        <v>0</v>
      </c>
      <c r="B53" s="22">
        <f>pool!C68</f>
        <v>0</v>
      </c>
      <c r="C53" s="22">
        <f>pool!D68</f>
        <v>0</v>
      </c>
      <c r="D53" s="22">
        <f>pool!E68</f>
        <v>0</v>
      </c>
      <c r="E53" s="22" t="str">
        <f t="shared" si="0"/>
        <v>nat server protocol tcp global 0 0 inside 0 0 unr-route</v>
      </c>
    </row>
    <row r="54" spans="1:5" s="34" customFormat="1" x14ac:dyDescent="0.25">
      <c r="A54" s="22">
        <f>pool!B69</f>
        <v>0</v>
      </c>
      <c r="B54" s="22">
        <f>pool!C69</f>
        <v>0</v>
      </c>
      <c r="C54" s="22">
        <f>pool!D69</f>
        <v>0</v>
      </c>
      <c r="D54" s="22">
        <f>pool!E69</f>
        <v>0</v>
      </c>
      <c r="E54" s="22" t="str">
        <f t="shared" si="0"/>
        <v>nat server protocol tcp global 0 0 inside 0 0 unr-route</v>
      </c>
    </row>
    <row r="55" spans="1:5" s="34" customFormat="1" x14ac:dyDescent="0.25">
      <c r="A55" s="22">
        <f>pool!B70</f>
        <v>0</v>
      </c>
      <c r="B55" s="22">
        <f>pool!C70</f>
        <v>0</v>
      </c>
      <c r="C55" s="22">
        <f>pool!D70</f>
        <v>0</v>
      </c>
      <c r="D55" s="22">
        <f>pool!E70</f>
        <v>0</v>
      </c>
      <c r="E55" s="22" t="str">
        <f t="shared" si="0"/>
        <v>nat server protocol tcp global 0 0 inside 0 0 unr-route</v>
      </c>
    </row>
    <row r="56" spans="1:5" s="34" customFormat="1" x14ac:dyDescent="0.25">
      <c r="A56" s="22">
        <f>pool!B71</f>
        <v>0</v>
      </c>
      <c r="B56" s="22">
        <f>pool!C71</f>
        <v>0</v>
      </c>
      <c r="C56" s="22">
        <f>pool!D71</f>
        <v>0</v>
      </c>
      <c r="D56" s="22">
        <f>pool!E71</f>
        <v>0</v>
      </c>
      <c r="E56" s="22" t="str">
        <f t="shared" si="0"/>
        <v>nat server protocol tcp global 0 0 inside 0 0 unr-route</v>
      </c>
    </row>
    <row r="57" spans="1:5" s="34" customFormat="1" x14ac:dyDescent="0.25">
      <c r="A57" s="22">
        <f>pool!B72</f>
        <v>0</v>
      </c>
      <c r="B57" s="22">
        <f>pool!C72</f>
        <v>0</v>
      </c>
      <c r="C57" s="22">
        <f>pool!D72</f>
        <v>0</v>
      </c>
      <c r="D57" s="22">
        <f>pool!E72</f>
        <v>0</v>
      </c>
      <c r="E57" s="22" t="str">
        <f t="shared" si="0"/>
        <v>nat server protocol tcp global 0 0 inside 0 0 unr-route</v>
      </c>
    </row>
    <row r="58" spans="1:5" s="34" customFormat="1" x14ac:dyDescent="0.25">
      <c r="A58" s="22">
        <f>pool!B73</f>
        <v>0</v>
      </c>
      <c r="B58" s="22">
        <f>pool!C73</f>
        <v>0</v>
      </c>
      <c r="C58" s="22">
        <f>pool!D73</f>
        <v>0</v>
      </c>
      <c r="D58" s="22">
        <f>pool!E73</f>
        <v>0</v>
      </c>
      <c r="E58" s="22" t="str">
        <f t="shared" si="0"/>
        <v>nat server protocol tcp global 0 0 inside 0 0 unr-route</v>
      </c>
    </row>
    <row r="59" spans="1:5" s="34" customFormat="1" x14ac:dyDescent="0.25">
      <c r="A59" s="22">
        <f>pool!B74</f>
        <v>0</v>
      </c>
      <c r="B59" s="22">
        <f>pool!C74</f>
        <v>0</v>
      </c>
      <c r="C59" s="22">
        <f>pool!D74</f>
        <v>0</v>
      </c>
      <c r="D59" s="22">
        <f>pool!E74</f>
        <v>0</v>
      </c>
      <c r="E59" s="22" t="str">
        <f t="shared" si="0"/>
        <v>nat server protocol tcp global 0 0 inside 0 0 unr-route</v>
      </c>
    </row>
    <row r="60" spans="1:5" s="34" customFormat="1" ht="15" x14ac:dyDescent="0.25">
      <c r="A60" s="33"/>
      <c r="B60" s="5"/>
      <c r="C60" s="5"/>
      <c r="D60" s="5"/>
      <c r="E60" s="33"/>
    </row>
    <row r="61" spans="1:5" s="34" customFormat="1" ht="15" x14ac:dyDescent="0.25">
      <c r="A61" s="33"/>
      <c r="B61" s="5"/>
      <c r="C61" s="5"/>
      <c r="D61" s="5"/>
      <c r="E61" s="33"/>
    </row>
    <row r="62" spans="1:5" s="34" customFormat="1" x14ac:dyDescent="0.25">
      <c r="A62" s="33"/>
      <c r="B62" s="33"/>
      <c r="C62" s="33"/>
      <c r="D62" s="33"/>
      <c r="E62" s="33"/>
    </row>
    <row r="63" spans="1:5" s="34" customFormat="1" x14ac:dyDescent="0.25">
      <c r="A63" s="33"/>
      <c r="B63" s="33"/>
      <c r="C63" s="33"/>
      <c r="D63" s="33"/>
      <c r="E63" s="33"/>
    </row>
    <row r="64" spans="1:5" s="34" customFormat="1" x14ac:dyDescent="0.25">
      <c r="A64" s="33"/>
      <c r="B64" s="33"/>
      <c r="C64" s="33"/>
      <c r="D64" s="33"/>
      <c r="E64" s="33"/>
    </row>
    <row r="65" spans="1:5" s="34" customFormat="1" x14ac:dyDescent="0.25">
      <c r="A65" s="33"/>
      <c r="B65" s="33"/>
      <c r="C65" s="33"/>
      <c r="D65" s="33"/>
      <c r="E65" s="33"/>
    </row>
    <row r="66" spans="1:5" s="34" customFormat="1" x14ac:dyDescent="0.25">
      <c r="A66" s="33"/>
      <c r="B66" s="33"/>
      <c r="C66" s="33"/>
      <c r="D66" s="33"/>
      <c r="E66" s="33"/>
    </row>
    <row r="67" spans="1:5" s="34" customFormat="1" x14ac:dyDescent="0.25">
      <c r="A67" s="33"/>
      <c r="B67" s="33"/>
      <c r="C67" s="33"/>
      <c r="D67" s="33"/>
      <c r="E67" s="33"/>
    </row>
    <row r="68" spans="1:5" s="34" customFormat="1" x14ac:dyDescent="0.25">
      <c r="A68" s="33"/>
      <c r="B68" s="33"/>
      <c r="C68" s="33"/>
      <c r="D68" s="33"/>
      <c r="E68" s="33"/>
    </row>
    <row r="69" spans="1:5" s="34" customFormat="1" x14ac:dyDescent="0.25">
      <c r="A69" s="33"/>
      <c r="B69" s="33"/>
      <c r="C69" s="33"/>
      <c r="D69" s="33"/>
      <c r="E69" s="33"/>
    </row>
    <row r="70" spans="1:5" s="34" customFormat="1" x14ac:dyDescent="0.25">
      <c r="A70" s="33"/>
      <c r="B70" s="33"/>
      <c r="C70" s="33"/>
      <c r="D70" s="33"/>
      <c r="E70" s="33"/>
    </row>
    <row r="71" spans="1:5" s="34" customFormat="1" x14ac:dyDescent="0.25">
      <c r="A71" s="33"/>
      <c r="B71" s="33"/>
      <c r="C71" s="33"/>
      <c r="D71" s="33"/>
      <c r="E71" s="33"/>
    </row>
    <row r="72" spans="1:5" s="34" customFormat="1" x14ac:dyDescent="0.25">
      <c r="A72" s="33"/>
      <c r="B72" s="33"/>
      <c r="C72" s="33"/>
      <c r="D72" s="33"/>
      <c r="E72" s="33"/>
    </row>
    <row r="73" spans="1:5" s="34" customFormat="1" x14ac:dyDescent="0.25">
      <c r="A73" s="33"/>
      <c r="B73" s="33"/>
      <c r="C73" s="33"/>
      <c r="D73" s="33"/>
      <c r="E73" s="33"/>
    </row>
    <row r="74" spans="1:5" s="34" customFormat="1" x14ac:dyDescent="0.25">
      <c r="A74" s="33"/>
      <c r="B74" s="33"/>
      <c r="C74" s="33"/>
      <c r="D74" s="33"/>
      <c r="E74" s="33"/>
    </row>
    <row r="75" spans="1:5" s="34" customFormat="1" x14ac:dyDescent="0.25">
      <c r="A75" s="33"/>
      <c r="B75" s="33"/>
      <c r="C75" s="33"/>
      <c r="D75" s="33"/>
      <c r="E75" s="33"/>
    </row>
    <row r="76" spans="1:5" s="34" customFormat="1" x14ac:dyDescent="0.25">
      <c r="A76" s="31"/>
      <c r="B76" s="33"/>
      <c r="C76" s="31"/>
      <c r="D76" s="33"/>
      <c r="E76" s="33"/>
    </row>
    <row r="77" spans="1:5" s="34" customFormat="1" x14ac:dyDescent="0.25">
      <c r="A77" s="31"/>
      <c r="B77" s="33"/>
      <c r="C77" s="31"/>
      <c r="D77" s="33"/>
      <c r="E77" s="33"/>
    </row>
    <row r="78" spans="1:5" s="34" customFormat="1" x14ac:dyDescent="0.25">
      <c r="A78" s="31"/>
      <c r="B78" s="33"/>
      <c r="C78" s="31"/>
      <c r="D78" s="33"/>
      <c r="E78" s="33"/>
    </row>
    <row r="79" spans="1:5" s="34" customFormat="1" x14ac:dyDescent="0.25">
      <c r="A79" s="31"/>
      <c r="B79" s="33"/>
      <c r="C79" s="31"/>
      <c r="D79" s="33"/>
      <c r="E79" s="33"/>
    </row>
    <row r="80" spans="1:5" s="34" customFormat="1" x14ac:dyDescent="0.25">
      <c r="A80" s="31"/>
      <c r="B80" s="33"/>
      <c r="C80" s="31"/>
      <c r="D80" s="33"/>
      <c r="E80" s="33"/>
    </row>
    <row r="81" spans="1:5" s="34" customFormat="1" x14ac:dyDescent="0.25">
      <c r="A81" s="31"/>
      <c r="B81" s="33"/>
      <c r="C81" s="31"/>
      <c r="D81" s="33"/>
      <c r="E81" s="33"/>
    </row>
    <row r="82" spans="1:5" s="34" customFormat="1" x14ac:dyDescent="0.25">
      <c r="A82" s="31"/>
      <c r="B82" s="33"/>
      <c r="C82" s="31"/>
      <c r="D82" s="33"/>
      <c r="E82" s="33"/>
    </row>
    <row r="83" spans="1:5" s="34" customFormat="1" x14ac:dyDescent="0.25">
      <c r="A83" s="31"/>
      <c r="B83" s="33"/>
      <c r="C83" s="31"/>
      <c r="D83" s="33"/>
      <c r="E83" s="33"/>
    </row>
    <row r="84" spans="1:5" s="34" customFormat="1" x14ac:dyDescent="0.25">
      <c r="A84" s="33"/>
      <c r="B84" s="33"/>
      <c r="C84" s="33"/>
      <c r="D84" s="33"/>
      <c r="E84" s="33"/>
    </row>
    <row r="85" spans="1:5" s="34" customFormat="1" x14ac:dyDescent="0.25">
      <c r="A85" s="33"/>
      <c r="B85" s="33"/>
      <c r="C85" s="33"/>
      <c r="D85" s="33"/>
      <c r="E85" s="33"/>
    </row>
    <row r="86" spans="1:5" s="34" customFormat="1" x14ac:dyDescent="0.25">
      <c r="A86" s="33"/>
      <c r="B86" s="33"/>
      <c r="C86" s="33"/>
      <c r="D86" s="33"/>
      <c r="E86" s="33"/>
    </row>
    <row r="87" spans="1:5" s="34" customFormat="1" x14ac:dyDescent="0.25">
      <c r="A87" s="33"/>
      <c r="B87" s="33"/>
      <c r="C87" s="33"/>
      <c r="D87" s="33"/>
      <c r="E87" s="33"/>
    </row>
    <row r="88" spans="1:5" s="34" customFormat="1" x14ac:dyDescent="0.25">
      <c r="A88" s="31"/>
      <c r="B88" s="31"/>
      <c r="C88" s="31"/>
      <c r="D88" s="31"/>
      <c r="E88" s="33"/>
    </row>
    <row r="89" spans="1:5" s="34" customFormat="1" x14ac:dyDescent="0.25">
      <c r="A89" s="31"/>
      <c r="B89" s="31"/>
      <c r="C89" s="31"/>
      <c r="D89" s="31"/>
      <c r="E89" s="33"/>
    </row>
    <row r="90" spans="1:5" s="34" customFormat="1" x14ac:dyDescent="0.25">
      <c r="A90" s="31"/>
      <c r="B90" s="33"/>
      <c r="C90" s="31"/>
      <c r="D90" s="33"/>
      <c r="E90" s="33"/>
    </row>
    <row r="91" spans="1:5" s="34" customFormat="1" x14ac:dyDescent="0.25">
      <c r="A91" s="31"/>
      <c r="B91" s="33"/>
      <c r="C91" s="31"/>
      <c r="D91" s="33"/>
      <c r="E91" s="33"/>
    </row>
    <row r="92" spans="1:5" s="34" customFormat="1" x14ac:dyDescent="0.25">
      <c r="A92" s="31"/>
      <c r="B92" s="33"/>
      <c r="C92" s="31"/>
      <c r="D92" s="33"/>
      <c r="E92" s="33"/>
    </row>
    <row r="93" spans="1:5" s="34" customFormat="1" x14ac:dyDescent="0.25">
      <c r="A93" s="31"/>
      <c r="B93" s="33"/>
      <c r="C93" s="31"/>
      <c r="D93" s="33"/>
      <c r="E93" s="33"/>
    </row>
    <row r="94" spans="1:5" s="34" customFormat="1" x14ac:dyDescent="0.25">
      <c r="A94" s="31"/>
      <c r="B94" s="33"/>
      <c r="C94" s="31"/>
      <c r="D94" s="33"/>
      <c r="E94" s="33"/>
    </row>
    <row r="95" spans="1:5" s="34" customFormat="1" x14ac:dyDescent="0.25">
      <c r="A95" s="31"/>
      <c r="B95" s="33"/>
      <c r="C95" s="31"/>
      <c r="D95" s="33"/>
      <c r="E95" s="33"/>
    </row>
    <row r="96" spans="1:5" s="34" customFormat="1" x14ac:dyDescent="0.25">
      <c r="A96" s="31"/>
      <c r="B96" s="33"/>
      <c r="C96" s="31"/>
      <c r="D96" s="33"/>
      <c r="E96" s="33"/>
    </row>
    <row r="97" spans="1:5" s="34" customFormat="1" x14ac:dyDescent="0.25">
      <c r="A97" s="31"/>
      <c r="B97" s="33"/>
      <c r="C97" s="31"/>
      <c r="D97" s="33"/>
      <c r="E97" s="33"/>
    </row>
    <row r="98" spans="1:5" s="34" customFormat="1" x14ac:dyDescent="0.25">
      <c r="A98" s="31"/>
      <c r="B98" s="33"/>
      <c r="C98" s="31"/>
      <c r="D98" s="33"/>
      <c r="E98" s="33"/>
    </row>
    <row r="99" spans="1:5" s="34" customFormat="1" x14ac:dyDescent="0.25">
      <c r="A99" s="31"/>
      <c r="B99" s="33"/>
      <c r="C99" s="31"/>
      <c r="D99" s="33"/>
      <c r="E99" s="33"/>
    </row>
    <row r="100" spans="1:5" s="34" customFormat="1" x14ac:dyDescent="0.25">
      <c r="A100" s="31"/>
      <c r="B100" s="33"/>
      <c r="C100" s="31"/>
      <c r="D100" s="33"/>
      <c r="E100" s="33"/>
    </row>
    <row r="101" spans="1:5" s="34" customFormat="1" x14ac:dyDescent="0.25">
      <c r="A101" s="31"/>
      <c r="B101" s="33"/>
      <c r="C101" s="31"/>
      <c r="D101" s="33"/>
      <c r="E101" s="33"/>
    </row>
    <row r="102" spans="1:5" s="34" customFormat="1" x14ac:dyDescent="0.25">
      <c r="A102" s="31"/>
      <c r="B102" s="33"/>
      <c r="C102" s="31"/>
      <c r="D102" s="33"/>
      <c r="E102" s="33"/>
    </row>
    <row r="103" spans="1:5" s="34" customFormat="1" x14ac:dyDescent="0.25">
      <c r="A103" s="31"/>
      <c r="B103" s="33"/>
      <c r="C103" s="31"/>
      <c r="D103" s="33"/>
      <c r="E103" s="33"/>
    </row>
    <row r="104" spans="1:5" s="34" customFormat="1" x14ac:dyDescent="0.25">
      <c r="A104" s="31"/>
      <c r="B104" s="33"/>
      <c r="C104" s="31"/>
      <c r="D104" s="33"/>
      <c r="E104" s="33"/>
    </row>
    <row r="105" spans="1:5" s="34" customFormat="1" x14ac:dyDescent="0.25">
      <c r="A105" s="31"/>
      <c r="B105" s="33"/>
      <c r="C105" s="31"/>
      <c r="D105" s="33"/>
      <c r="E105" s="33"/>
    </row>
    <row r="106" spans="1:5" s="34" customFormat="1" x14ac:dyDescent="0.25">
      <c r="A106" s="31"/>
      <c r="B106" s="33"/>
      <c r="C106" s="31"/>
      <c r="D106" s="33"/>
      <c r="E106" s="33"/>
    </row>
    <row r="107" spans="1:5" s="34" customFormat="1" x14ac:dyDescent="0.25">
      <c r="A107" s="31"/>
      <c r="B107" s="33"/>
      <c r="C107" s="31"/>
      <c r="D107" s="33"/>
      <c r="E107" s="33"/>
    </row>
    <row r="108" spans="1:5" s="34" customFormat="1" x14ac:dyDescent="0.25">
      <c r="A108" s="31"/>
      <c r="B108" s="33"/>
      <c r="C108" s="31"/>
      <c r="D108" s="33"/>
      <c r="E108" s="33"/>
    </row>
    <row r="109" spans="1:5" s="34" customFormat="1" x14ac:dyDescent="0.25">
      <c r="A109" s="31"/>
      <c r="B109" s="33"/>
      <c r="C109" s="31"/>
      <c r="D109" s="33"/>
      <c r="E109" s="33"/>
    </row>
    <row r="110" spans="1:5" s="34" customFormat="1" x14ac:dyDescent="0.25">
      <c r="A110" s="31"/>
      <c r="B110" s="33"/>
      <c r="C110" s="31"/>
      <c r="D110" s="33"/>
      <c r="E110" s="33"/>
    </row>
    <row r="111" spans="1:5" s="34" customFormat="1" x14ac:dyDescent="0.25">
      <c r="A111" s="31"/>
      <c r="B111" s="33"/>
      <c r="C111" s="31"/>
      <c r="D111" s="33"/>
      <c r="E111" s="33"/>
    </row>
    <row r="112" spans="1:5" s="34" customFormat="1" x14ac:dyDescent="0.25">
      <c r="A112" s="31"/>
      <c r="B112" s="33"/>
      <c r="C112" s="31"/>
      <c r="D112" s="33"/>
      <c r="E112" s="33"/>
    </row>
    <row r="113" spans="1:5" s="34" customFormat="1" x14ac:dyDescent="0.25">
      <c r="A113" s="31"/>
      <c r="B113" s="33"/>
      <c r="C113" s="31"/>
      <c r="D113" s="33"/>
      <c r="E113" s="33"/>
    </row>
    <row r="114" spans="1:5" s="34" customFormat="1" x14ac:dyDescent="0.25">
      <c r="A114" s="31"/>
      <c r="B114" s="33"/>
      <c r="C114" s="31"/>
      <c r="D114" s="33"/>
      <c r="E114" s="33"/>
    </row>
    <row r="115" spans="1:5" s="34" customFormat="1" x14ac:dyDescent="0.25">
      <c r="A115" s="31"/>
      <c r="B115" s="33"/>
      <c r="C115" s="31"/>
      <c r="D115" s="33"/>
      <c r="E115" s="33"/>
    </row>
    <row r="116" spans="1:5" s="34" customFormat="1" x14ac:dyDescent="0.25">
      <c r="A116" s="31"/>
      <c r="B116" s="33"/>
      <c r="C116" s="31"/>
      <c r="D116" s="33"/>
      <c r="E116" s="33"/>
    </row>
    <row r="117" spans="1:5" s="34" customFormat="1" x14ac:dyDescent="0.25">
      <c r="A117" s="31"/>
      <c r="B117" s="33"/>
      <c r="C117" s="31"/>
      <c r="D117" s="33"/>
      <c r="E117" s="33"/>
    </row>
    <row r="118" spans="1:5" s="34" customFormat="1" x14ac:dyDescent="0.25">
      <c r="A118" s="31"/>
      <c r="B118" s="33"/>
      <c r="C118" s="31"/>
      <c r="D118" s="33"/>
      <c r="E118" s="33"/>
    </row>
    <row r="119" spans="1:5" s="34" customFormat="1" x14ac:dyDescent="0.25">
      <c r="A119" s="31"/>
      <c r="B119" s="33"/>
      <c r="C119" s="31"/>
      <c r="D119" s="33"/>
      <c r="E119" s="33"/>
    </row>
    <row r="120" spans="1:5" s="34" customFormat="1" x14ac:dyDescent="0.25">
      <c r="A120" s="31"/>
      <c r="B120" s="33"/>
      <c r="C120" s="31"/>
      <c r="D120" s="33"/>
      <c r="E120" s="33"/>
    </row>
    <row r="121" spans="1:5" s="34" customFormat="1" x14ac:dyDescent="0.25">
      <c r="A121" s="31"/>
      <c r="B121" s="33"/>
      <c r="C121" s="31"/>
      <c r="D121" s="33"/>
      <c r="E121" s="33"/>
    </row>
    <row r="122" spans="1:5" s="34" customFormat="1" x14ac:dyDescent="0.25">
      <c r="A122" s="31"/>
      <c r="B122" s="33"/>
      <c r="C122" s="31"/>
      <c r="D122" s="33"/>
      <c r="E122" s="33"/>
    </row>
    <row r="123" spans="1:5" s="34" customFormat="1" x14ac:dyDescent="0.25">
      <c r="A123" s="31"/>
      <c r="B123" s="33"/>
      <c r="C123" s="31"/>
      <c r="D123" s="33"/>
      <c r="E123" s="33"/>
    </row>
    <row r="124" spans="1:5" s="34" customFormat="1" x14ac:dyDescent="0.25">
      <c r="A124" s="31"/>
      <c r="B124" s="33"/>
      <c r="C124" s="31"/>
      <c r="D124" s="33"/>
      <c r="E124" s="33"/>
    </row>
    <row r="125" spans="1:5" s="34" customFormat="1" x14ac:dyDescent="0.25">
      <c r="A125" s="31"/>
      <c r="B125" s="33"/>
      <c r="C125" s="31"/>
      <c r="D125" s="33"/>
      <c r="E125" s="33"/>
    </row>
    <row r="126" spans="1:5" s="34" customFormat="1" x14ac:dyDescent="0.25">
      <c r="A126" s="31"/>
      <c r="B126" s="33"/>
      <c r="C126" s="31"/>
      <c r="D126" s="33"/>
      <c r="E126" s="33"/>
    </row>
    <row r="127" spans="1:5" s="34" customFormat="1" x14ac:dyDescent="0.25">
      <c r="A127" s="31"/>
      <c r="B127" s="33"/>
      <c r="C127" s="31"/>
      <c r="D127" s="33"/>
      <c r="E127" s="33"/>
    </row>
    <row r="128" spans="1:5" s="34" customFormat="1" x14ac:dyDescent="0.25">
      <c r="A128" s="33"/>
      <c r="B128" s="33"/>
      <c r="C128" s="33"/>
      <c r="D128" s="33"/>
      <c r="E128" s="33"/>
    </row>
    <row r="129" spans="1:5" s="34" customFormat="1" x14ac:dyDescent="0.25">
      <c r="A129" s="33"/>
      <c r="B129" s="33"/>
      <c r="C129" s="33"/>
      <c r="D129" s="33"/>
      <c r="E129" s="33"/>
    </row>
    <row r="130" spans="1:5" s="34" customFormat="1" ht="15" x14ac:dyDescent="0.25">
      <c r="A130" s="33"/>
      <c r="B130" s="33"/>
      <c r="C130" s="5"/>
      <c r="D130" s="33"/>
      <c r="E130" s="33"/>
    </row>
    <row r="131" spans="1:5" s="34" customFormat="1" ht="15" x14ac:dyDescent="0.25">
      <c r="A131" s="33"/>
      <c r="B131" s="33"/>
      <c r="C131" s="5"/>
      <c r="D131" s="33"/>
      <c r="E131" s="33"/>
    </row>
    <row r="132" spans="1:5" s="34" customFormat="1" ht="15" x14ac:dyDescent="0.25">
      <c r="A132" s="33"/>
      <c r="B132" s="33"/>
      <c r="C132" s="5"/>
      <c r="D132" s="33"/>
      <c r="E132" s="33"/>
    </row>
    <row r="133" spans="1:5" s="34" customFormat="1" ht="15" x14ac:dyDescent="0.25">
      <c r="A133" s="33"/>
      <c r="B133" s="33"/>
      <c r="C133" s="5"/>
      <c r="D133" s="33"/>
      <c r="E133" s="33"/>
    </row>
    <row r="134" spans="1:5" s="34" customFormat="1" x14ac:dyDescent="0.25">
      <c r="A134" s="33"/>
      <c r="B134" s="33"/>
      <c r="C134" s="33"/>
      <c r="D134" s="33"/>
      <c r="E134" s="33"/>
    </row>
    <row r="135" spans="1:5" s="34" customFormat="1" x14ac:dyDescent="0.25">
      <c r="A135" s="33"/>
      <c r="B135" s="33"/>
      <c r="C135" s="33"/>
      <c r="D135" s="33"/>
      <c r="E135" s="33"/>
    </row>
    <row r="136" spans="1:5" s="34" customFormat="1" ht="15" x14ac:dyDescent="0.25">
      <c r="A136" s="33"/>
      <c r="B136" s="33"/>
      <c r="C136" s="5"/>
      <c r="D136" s="33"/>
      <c r="E136" s="33"/>
    </row>
    <row r="137" spans="1:5" s="34" customFormat="1" ht="15" x14ac:dyDescent="0.25">
      <c r="A137" s="33"/>
      <c r="B137" s="33"/>
      <c r="C137" s="5"/>
      <c r="D137" s="33"/>
      <c r="E137" s="33"/>
    </row>
    <row r="138" spans="1:5" s="34" customFormat="1" ht="15" x14ac:dyDescent="0.25">
      <c r="A138" s="33"/>
      <c r="B138" s="33"/>
      <c r="C138" s="5"/>
      <c r="D138" s="33"/>
      <c r="E138" s="33"/>
    </row>
    <row r="139" spans="1:5" s="34" customFormat="1" ht="15" x14ac:dyDescent="0.25">
      <c r="A139" s="33"/>
      <c r="B139" s="33"/>
      <c r="C139" s="5"/>
      <c r="D139" s="33"/>
      <c r="E139" s="33"/>
    </row>
    <row r="140" spans="1:5" s="34" customFormat="1" ht="15" x14ac:dyDescent="0.25">
      <c r="A140" s="33"/>
      <c r="B140" s="33"/>
      <c r="C140" s="5"/>
      <c r="D140" s="33"/>
      <c r="E140" s="33"/>
    </row>
    <row r="141" spans="1:5" s="34" customFormat="1" ht="15" x14ac:dyDescent="0.25">
      <c r="A141" s="33"/>
      <c r="B141" s="33"/>
      <c r="C141" s="5"/>
      <c r="D141" s="33"/>
      <c r="E141" s="33"/>
    </row>
    <row r="142" spans="1:5" s="34" customFormat="1" x14ac:dyDescent="0.25">
      <c r="A142" s="33"/>
      <c r="B142" s="33"/>
      <c r="C142" s="33"/>
      <c r="D142" s="33"/>
      <c r="E142" s="33"/>
    </row>
    <row r="143" spans="1:5" s="34" customFormat="1" x14ac:dyDescent="0.25">
      <c r="A143" s="33"/>
      <c r="B143" s="33"/>
      <c r="C143" s="33"/>
      <c r="D143" s="33"/>
      <c r="E143" s="33"/>
    </row>
    <row r="144" spans="1:5" s="34" customFormat="1" x14ac:dyDescent="0.25">
      <c r="A144" s="33"/>
      <c r="B144" s="33"/>
      <c r="C144" s="33"/>
      <c r="D144" s="33"/>
      <c r="E144" s="33"/>
    </row>
    <row r="145" spans="1:5" s="34" customFormat="1" x14ac:dyDescent="0.25">
      <c r="A145" s="33"/>
      <c r="B145" s="33"/>
      <c r="C145" s="33"/>
      <c r="D145" s="33"/>
      <c r="E145" s="33"/>
    </row>
    <row r="146" spans="1:5" s="34" customFormat="1" x14ac:dyDescent="0.25">
      <c r="A146" s="33"/>
      <c r="B146" s="33"/>
      <c r="C146" s="33"/>
      <c r="D146" s="33"/>
      <c r="E146" s="33"/>
    </row>
    <row r="147" spans="1:5" s="34" customFormat="1" x14ac:dyDescent="0.25">
      <c r="A147" s="33"/>
      <c r="B147" s="33"/>
      <c r="C147" s="33"/>
      <c r="D147" s="33"/>
      <c r="E147" s="33"/>
    </row>
    <row r="148" spans="1:5" s="34" customFormat="1" x14ac:dyDescent="0.25">
      <c r="A148" s="33"/>
      <c r="B148" s="33"/>
      <c r="C148" s="33"/>
      <c r="D148" s="33"/>
      <c r="E148" s="33"/>
    </row>
    <row r="149" spans="1:5" s="34" customFormat="1" ht="15" x14ac:dyDescent="0.25">
      <c r="A149" s="33"/>
      <c r="B149" s="33"/>
      <c r="C149" s="5"/>
      <c r="D149" s="33"/>
      <c r="E149" s="33"/>
    </row>
    <row r="150" spans="1:5" s="34" customFormat="1" ht="15" x14ac:dyDescent="0.25">
      <c r="A150" s="33"/>
      <c r="B150" s="33"/>
      <c r="C150" s="5"/>
      <c r="D150" s="33"/>
      <c r="E150" s="33"/>
    </row>
    <row r="151" spans="1:5" s="34" customFormat="1" x14ac:dyDescent="0.25">
      <c r="A151" s="33"/>
      <c r="B151" s="33"/>
      <c r="C151" s="33"/>
      <c r="D151" s="33"/>
      <c r="E151" s="33"/>
    </row>
    <row r="152" spans="1:5" s="34" customFormat="1" ht="15" x14ac:dyDescent="0.25">
      <c r="A152" s="33"/>
      <c r="B152" s="32"/>
      <c r="C152" s="33"/>
      <c r="D152" s="32"/>
      <c r="E152" s="33"/>
    </row>
    <row r="153" spans="1:5" s="34" customFormat="1" x14ac:dyDescent="0.25">
      <c r="A153" s="33"/>
      <c r="B153" s="33"/>
      <c r="C153" s="33"/>
      <c r="D153" s="33"/>
      <c r="E153" s="33"/>
    </row>
    <row r="154" spans="1:5" s="34" customFormat="1" x14ac:dyDescent="0.25">
      <c r="A154" s="33"/>
      <c r="B154" s="33"/>
      <c r="C154" s="33"/>
      <c r="D154" s="33"/>
      <c r="E154" s="33"/>
    </row>
    <row r="155" spans="1:5" s="34" customFormat="1" x14ac:dyDescent="0.25">
      <c r="A155" s="33"/>
      <c r="B155" s="33"/>
      <c r="C155" s="33"/>
      <c r="D155" s="33"/>
      <c r="E155" s="33"/>
    </row>
    <row r="156" spans="1:5" s="34" customFormat="1" x14ac:dyDescent="0.25">
      <c r="A156" s="33"/>
      <c r="B156" s="33"/>
      <c r="C156" s="33"/>
      <c r="D156" s="33"/>
      <c r="E156" s="33"/>
    </row>
    <row r="157" spans="1:5" s="34" customFormat="1" x14ac:dyDescent="0.25">
      <c r="A157" s="33"/>
      <c r="B157" s="33"/>
      <c r="C157" s="33"/>
      <c r="D157" s="33"/>
      <c r="E157" s="33"/>
    </row>
    <row r="158" spans="1:5" s="34" customFormat="1" ht="15" x14ac:dyDescent="0.25">
      <c r="A158" s="33"/>
      <c r="B158" s="32"/>
      <c r="C158" s="33"/>
      <c r="D158" s="32"/>
      <c r="E158" s="33"/>
    </row>
    <row r="159" spans="1:5" s="34" customFormat="1" ht="15" x14ac:dyDescent="0.25">
      <c r="A159" s="33"/>
      <c r="B159" s="32"/>
      <c r="C159" s="33"/>
      <c r="D159" s="32"/>
      <c r="E159" s="33"/>
    </row>
    <row r="160" spans="1:5" s="34" customFormat="1" x14ac:dyDescent="0.25">
      <c r="A160" s="33"/>
      <c r="B160" s="33"/>
      <c r="C160" s="33"/>
      <c r="D160" s="33"/>
      <c r="E160" s="33"/>
    </row>
    <row r="161" spans="1:5" s="34" customFormat="1" x14ac:dyDescent="0.25">
      <c r="A161" s="33"/>
      <c r="B161" s="33"/>
      <c r="C161" s="33"/>
      <c r="D161" s="33"/>
      <c r="E161" s="33"/>
    </row>
    <row r="162" spans="1:5" s="34" customFormat="1" x14ac:dyDescent="0.25">
      <c r="A162" s="33"/>
      <c r="B162" s="35"/>
      <c r="C162" s="33"/>
      <c r="D162" s="35"/>
      <c r="E162" s="33"/>
    </row>
    <row r="163" spans="1:5" s="34" customFormat="1" x14ac:dyDescent="0.25">
      <c r="A163" s="33"/>
      <c r="B163" s="35"/>
      <c r="C163" s="33"/>
      <c r="D163" s="35"/>
      <c r="E163" s="33"/>
    </row>
    <row r="164" spans="1:5" s="34" customFormat="1" x14ac:dyDescent="0.25">
      <c r="A164" s="33"/>
      <c r="B164" s="35"/>
      <c r="C164" s="33"/>
      <c r="D164" s="35"/>
      <c r="E164" s="33"/>
    </row>
    <row r="165" spans="1:5" s="34" customFormat="1" x14ac:dyDescent="0.25">
      <c r="A165" s="33"/>
      <c r="B165" s="35"/>
      <c r="C165" s="33"/>
      <c r="D165" s="35"/>
      <c r="E165" s="33"/>
    </row>
    <row r="166" spans="1:5" s="34" customFormat="1" x14ac:dyDescent="0.25">
      <c r="A166" s="33"/>
      <c r="B166" s="35"/>
      <c r="C166" s="33"/>
      <c r="D166" s="35"/>
      <c r="E166" s="33"/>
    </row>
    <row r="167" spans="1:5" s="34" customFormat="1" x14ac:dyDescent="0.25">
      <c r="A167" s="33"/>
      <c r="B167" s="33"/>
      <c r="C167" s="33"/>
      <c r="D167" s="33"/>
      <c r="E167" s="33"/>
    </row>
    <row r="168" spans="1:5" s="34" customFormat="1" x14ac:dyDescent="0.25">
      <c r="A168" s="33"/>
      <c r="B168" s="33"/>
      <c r="C168" s="33"/>
      <c r="D168" s="33"/>
      <c r="E168" s="33"/>
    </row>
    <row r="169" spans="1:5" s="34" customFormat="1" x14ac:dyDescent="0.25">
      <c r="A169" s="33"/>
      <c r="B169" s="33"/>
      <c r="C169" s="33"/>
      <c r="D169" s="33"/>
      <c r="E169" s="33"/>
    </row>
    <row r="170" spans="1:5" s="34" customFormat="1" x14ac:dyDescent="0.25">
      <c r="A170" s="33"/>
      <c r="B170" s="33"/>
      <c r="C170" s="33"/>
      <c r="D170" s="33"/>
      <c r="E170" s="33"/>
    </row>
    <row r="171" spans="1:5" s="34" customFormat="1" x14ac:dyDescent="0.25">
      <c r="A171" s="33"/>
      <c r="B171" s="33"/>
      <c r="C171" s="33"/>
      <c r="D171" s="33"/>
      <c r="E171" s="33"/>
    </row>
    <row r="172" spans="1:5" s="34" customFormat="1" x14ac:dyDescent="0.25">
      <c r="A172" s="33"/>
      <c r="B172" s="33"/>
      <c r="C172" s="33"/>
      <c r="D172" s="33"/>
      <c r="E172" s="33"/>
    </row>
    <row r="173" spans="1:5" s="34" customFormat="1" x14ac:dyDescent="0.25">
      <c r="A173" s="33"/>
      <c r="B173" s="33"/>
      <c r="C173" s="33"/>
      <c r="D173" s="33"/>
      <c r="E173" s="33"/>
    </row>
    <row r="174" spans="1:5" s="34" customFormat="1" x14ac:dyDescent="0.25">
      <c r="A174" s="33"/>
      <c r="B174" s="33"/>
      <c r="C174" s="33"/>
      <c r="D174" s="33"/>
      <c r="E174" s="33"/>
    </row>
    <row r="175" spans="1:5" s="34" customFormat="1" x14ac:dyDescent="0.25">
      <c r="A175" s="33"/>
      <c r="B175" s="33"/>
      <c r="C175" s="33"/>
      <c r="D175" s="33"/>
      <c r="E175" s="33"/>
    </row>
    <row r="176" spans="1:5" s="34" customFormat="1" x14ac:dyDescent="0.25">
      <c r="A176" s="33"/>
      <c r="B176" s="33"/>
      <c r="C176" s="33"/>
      <c r="D176" s="33"/>
      <c r="E176" s="33"/>
    </row>
    <row r="177" spans="1:5" s="34" customFormat="1" x14ac:dyDescent="0.25">
      <c r="A177" s="33"/>
      <c r="B177" s="33"/>
      <c r="C177" s="33"/>
      <c r="D177" s="33"/>
      <c r="E177" s="33"/>
    </row>
    <row r="178" spans="1:5" s="34" customFormat="1" x14ac:dyDescent="0.25">
      <c r="A178" s="33"/>
      <c r="B178" s="33"/>
      <c r="C178" s="33"/>
      <c r="D178" s="33"/>
      <c r="E178" s="33"/>
    </row>
    <row r="179" spans="1:5" s="34" customFormat="1" x14ac:dyDescent="0.25">
      <c r="A179" s="33"/>
      <c r="B179" s="33"/>
      <c r="C179" s="33"/>
      <c r="D179" s="33"/>
      <c r="E179" s="33"/>
    </row>
    <row r="180" spans="1:5" s="34" customFormat="1" x14ac:dyDescent="0.25">
      <c r="A180" s="33"/>
      <c r="B180" s="33"/>
      <c r="C180" s="33"/>
      <c r="D180" s="33"/>
      <c r="E180" s="33"/>
    </row>
    <row r="181" spans="1:5" s="34" customFormat="1" x14ac:dyDescent="0.25">
      <c r="A181" s="33"/>
      <c r="B181" s="33"/>
      <c r="C181" s="33"/>
      <c r="D181" s="33"/>
      <c r="E181" s="33"/>
    </row>
    <row r="182" spans="1:5" s="34" customFormat="1" x14ac:dyDescent="0.25">
      <c r="A182" s="33"/>
      <c r="B182" s="33"/>
      <c r="C182" s="33"/>
      <c r="D182" s="33"/>
      <c r="E182" s="33"/>
    </row>
    <row r="183" spans="1:5" s="34" customFormat="1" x14ac:dyDescent="0.25">
      <c r="A183" s="33"/>
      <c r="B183" s="33"/>
      <c r="C183" s="33"/>
      <c r="D183" s="33"/>
      <c r="E183" s="33"/>
    </row>
    <row r="184" spans="1:5" s="34" customFormat="1" x14ac:dyDescent="0.25">
      <c r="A184" s="33"/>
      <c r="B184" s="33"/>
      <c r="C184" s="33"/>
      <c r="D184" s="33"/>
      <c r="E184" s="33"/>
    </row>
    <row r="185" spans="1:5" s="34" customFormat="1" x14ac:dyDescent="0.25">
      <c r="A185" s="33"/>
      <c r="B185" s="33"/>
      <c r="C185" s="33"/>
      <c r="D185" s="33"/>
      <c r="E185" s="33"/>
    </row>
    <row r="186" spans="1:5" s="34" customFormat="1" x14ac:dyDescent="0.25">
      <c r="A186" s="33"/>
      <c r="B186" s="33"/>
      <c r="C186" s="33"/>
      <c r="D186" s="33"/>
      <c r="E186" s="33"/>
    </row>
    <row r="187" spans="1:5" s="34" customFormat="1" x14ac:dyDescent="0.25">
      <c r="A187" s="33"/>
      <c r="B187" s="33"/>
      <c r="C187" s="33"/>
      <c r="D187" s="33"/>
      <c r="E187" s="33"/>
    </row>
    <row r="188" spans="1:5" s="34" customFormat="1" x14ac:dyDescent="0.25">
      <c r="A188" s="33"/>
      <c r="B188" s="33"/>
      <c r="C188" s="33"/>
      <c r="D188" s="33"/>
      <c r="E188" s="33"/>
    </row>
    <row r="189" spans="1:5" s="34" customFormat="1" x14ac:dyDescent="0.25">
      <c r="A189" s="33"/>
      <c r="B189" s="33"/>
      <c r="C189" s="33"/>
      <c r="D189" s="33"/>
      <c r="E189" s="33"/>
    </row>
    <row r="190" spans="1:5" s="34" customFormat="1" x14ac:dyDescent="0.25">
      <c r="A190" s="33"/>
      <c r="B190" s="33"/>
      <c r="C190" s="33"/>
      <c r="D190" s="33"/>
      <c r="E190" s="33"/>
    </row>
    <row r="191" spans="1:5" s="34" customFormat="1" x14ac:dyDescent="0.25">
      <c r="A191" s="33"/>
      <c r="B191" s="33"/>
      <c r="C191" s="33"/>
      <c r="D191" s="33"/>
      <c r="E191" s="33"/>
    </row>
    <row r="192" spans="1:5" s="34" customFormat="1" x14ac:dyDescent="0.25">
      <c r="A192" s="33"/>
      <c r="B192" s="33"/>
      <c r="C192" s="33"/>
      <c r="D192" s="33"/>
      <c r="E192" s="33"/>
    </row>
    <row r="193" spans="1:5" s="34" customFormat="1" x14ac:dyDescent="0.25">
      <c r="A193" s="33"/>
      <c r="B193" s="33"/>
      <c r="C193" s="33"/>
      <c r="D193" s="33"/>
      <c r="E193" s="33"/>
    </row>
    <row r="194" spans="1:5" s="34" customFormat="1" x14ac:dyDescent="0.25">
      <c r="A194" s="33"/>
      <c r="B194" s="33"/>
      <c r="C194" s="33"/>
      <c r="D194" s="33"/>
      <c r="E194" s="33"/>
    </row>
    <row r="195" spans="1:5" s="34" customFormat="1" x14ac:dyDescent="0.25">
      <c r="A195" s="33"/>
      <c r="B195" s="33"/>
      <c r="C195" s="33"/>
      <c r="D195" s="33"/>
      <c r="E195" s="33"/>
    </row>
    <row r="196" spans="1:5" s="34" customFormat="1" x14ac:dyDescent="0.25">
      <c r="A196" s="33"/>
      <c r="B196" s="33"/>
      <c r="C196" s="33"/>
      <c r="D196" s="33"/>
      <c r="E196" s="33"/>
    </row>
    <row r="197" spans="1:5" s="34" customFormat="1" x14ac:dyDescent="0.25">
      <c r="A197" s="33"/>
      <c r="B197" s="33"/>
      <c r="C197" s="33"/>
      <c r="D197" s="33"/>
      <c r="E197" s="33"/>
    </row>
    <row r="198" spans="1:5" s="34" customFormat="1" x14ac:dyDescent="0.25">
      <c r="A198" s="36"/>
      <c r="B198" s="35"/>
      <c r="C198" s="36"/>
      <c r="D198" s="35"/>
      <c r="E198" s="36"/>
    </row>
    <row r="199" spans="1:5" s="34" customFormat="1" x14ac:dyDescent="0.25">
      <c r="A199" s="36"/>
      <c r="B199" s="35"/>
      <c r="C199" s="36"/>
      <c r="D199" s="35"/>
      <c r="E199" s="36"/>
    </row>
    <row r="200" spans="1:5" s="34" customFormat="1" x14ac:dyDescent="0.25">
      <c r="A200" s="36"/>
      <c r="B200" s="33"/>
      <c r="C200" s="36"/>
      <c r="D200" s="33"/>
      <c r="E200" s="36"/>
    </row>
    <row r="201" spans="1:5" s="34" customFormat="1" x14ac:dyDescent="0.25">
      <c r="A201" s="36"/>
      <c r="B201" s="33"/>
      <c r="C201" s="36"/>
      <c r="D201" s="33"/>
      <c r="E201" s="36"/>
    </row>
    <row r="202" spans="1:5" s="34" customFormat="1" x14ac:dyDescent="0.25">
      <c r="A202" s="36"/>
      <c r="B202" s="33"/>
      <c r="C202" s="36"/>
      <c r="D202" s="33"/>
      <c r="E202" s="36"/>
    </row>
    <row r="203" spans="1:5" s="34" customFormat="1" x14ac:dyDescent="0.25">
      <c r="A203" s="33"/>
      <c r="B203" s="33"/>
      <c r="C203" s="33"/>
      <c r="D203" s="33"/>
      <c r="E203" s="33"/>
    </row>
    <row r="204" spans="1:5" s="34" customFormat="1" x14ac:dyDescent="0.25">
      <c r="A204" s="36"/>
      <c r="B204" s="33"/>
      <c r="C204" s="33"/>
      <c r="D204" s="33"/>
      <c r="E204" s="33"/>
    </row>
    <row r="205" spans="1:5" s="34" customFormat="1" x14ac:dyDescent="0.25">
      <c r="A205" s="36"/>
      <c r="B205" s="33"/>
      <c r="C205" s="33"/>
      <c r="D205" s="36"/>
      <c r="E205" s="33"/>
    </row>
    <row r="206" spans="1:5" s="34" customFormat="1" x14ac:dyDescent="0.25">
      <c r="A206" s="36"/>
      <c r="B206" s="33"/>
      <c r="C206" s="33"/>
      <c r="D206" s="33"/>
      <c r="E206" s="33"/>
    </row>
    <row r="207" spans="1:5" s="34" customFormat="1" x14ac:dyDescent="0.25">
      <c r="A207" s="36"/>
      <c r="B207" s="33"/>
      <c r="C207" s="33"/>
      <c r="D207" s="33"/>
      <c r="E207" s="33"/>
    </row>
    <row r="208" spans="1:5" s="34" customFormat="1" x14ac:dyDescent="0.25">
      <c r="A208" s="36"/>
      <c r="B208" s="33"/>
      <c r="C208" s="33"/>
      <c r="D208" s="33"/>
      <c r="E208" s="33"/>
    </row>
    <row r="209" spans="1:5" s="34" customFormat="1" x14ac:dyDescent="0.25">
      <c r="A209" s="33"/>
      <c r="B209" s="33"/>
      <c r="C209" s="33"/>
      <c r="D209" s="33"/>
      <c r="E209" s="33"/>
    </row>
    <row r="210" spans="1:5" s="34" customFormat="1" ht="15" x14ac:dyDescent="0.25">
      <c r="A210" s="33"/>
      <c r="B210" s="33"/>
      <c r="C210" s="5"/>
      <c r="D210" s="33"/>
      <c r="E210" s="33"/>
    </row>
    <row r="211" spans="1:5" s="34" customFormat="1" ht="15" x14ac:dyDescent="0.25">
      <c r="A211" s="33"/>
      <c r="B211" s="36"/>
      <c r="C211" s="5"/>
      <c r="D211" s="36"/>
      <c r="E211" s="33"/>
    </row>
    <row r="212" spans="1:5" s="34" customFormat="1" ht="15" x14ac:dyDescent="0.25">
      <c r="A212" s="33"/>
      <c r="B212" s="36"/>
      <c r="C212" s="5"/>
      <c r="D212" s="36"/>
      <c r="E212" s="33"/>
    </row>
    <row r="213" spans="1:5" s="34" customFormat="1" ht="15" x14ac:dyDescent="0.25">
      <c r="A213" s="33"/>
      <c r="B213" s="33"/>
      <c r="C213" s="5"/>
      <c r="D213" s="33"/>
      <c r="E213" s="33"/>
    </row>
    <row r="214" spans="1:5" s="34" customFormat="1" ht="15" x14ac:dyDescent="0.25">
      <c r="A214" s="33"/>
      <c r="B214" s="33"/>
      <c r="C214" s="5"/>
      <c r="D214" s="33"/>
      <c r="E214" s="33"/>
    </row>
    <row r="215" spans="1:5" s="34" customFormat="1" x14ac:dyDescent="0.25">
      <c r="A215" s="33"/>
      <c r="B215" s="33"/>
      <c r="C215" s="33"/>
      <c r="D215" s="33"/>
      <c r="E215" s="33"/>
    </row>
    <row r="216" spans="1:5" s="34" customFormat="1" x14ac:dyDescent="0.25">
      <c r="A216" s="33"/>
      <c r="B216" s="33"/>
      <c r="C216" s="33"/>
      <c r="D216" s="33"/>
      <c r="E216" s="33"/>
    </row>
    <row r="217" spans="1:5" s="34" customFormat="1" x14ac:dyDescent="0.25">
      <c r="A217" s="33"/>
      <c r="B217" s="33"/>
      <c r="C217" s="33"/>
      <c r="D217" s="33"/>
      <c r="E217" s="33"/>
    </row>
    <row r="218" spans="1:5" s="34" customFormat="1" x14ac:dyDescent="0.25">
      <c r="A218" s="33"/>
      <c r="B218" s="33"/>
      <c r="C218" s="33"/>
      <c r="D218" s="33"/>
      <c r="E218" s="33"/>
    </row>
    <row r="219" spans="1:5" s="34" customFormat="1" x14ac:dyDescent="0.25">
      <c r="A219" s="33"/>
      <c r="B219" s="33"/>
      <c r="C219" s="33"/>
      <c r="D219" s="33"/>
      <c r="E219" s="33"/>
    </row>
    <row r="220" spans="1:5" s="34" customFormat="1" ht="15" x14ac:dyDescent="0.25">
      <c r="A220" s="5"/>
      <c r="B220" s="37"/>
      <c r="C220" s="35"/>
      <c r="D220" s="37"/>
      <c r="E220" s="33"/>
    </row>
    <row r="221" spans="1:5" s="34" customFormat="1" ht="15" x14ac:dyDescent="0.25">
      <c r="A221" s="5"/>
      <c r="B221" s="37"/>
      <c r="C221" s="35"/>
      <c r="D221" s="37"/>
      <c r="E221" s="33"/>
    </row>
    <row r="222" spans="1:5" s="34" customFormat="1" ht="15" x14ac:dyDescent="0.25">
      <c r="A222" s="5"/>
      <c r="B222" s="37"/>
      <c r="C222" s="35"/>
      <c r="D222" s="37"/>
      <c r="E222" s="33"/>
    </row>
    <row r="223" spans="1:5" s="34" customFormat="1" ht="15" x14ac:dyDescent="0.25">
      <c r="A223" s="5"/>
      <c r="B223" s="37"/>
      <c r="C223" s="35"/>
      <c r="D223" s="37"/>
      <c r="E223" s="33"/>
    </row>
    <row r="224" spans="1:5" s="34" customFormat="1" x14ac:dyDescent="0.25">
      <c r="A224" s="33"/>
      <c r="B224" s="33"/>
      <c r="C224" s="33"/>
      <c r="D224" s="33"/>
      <c r="E224" s="33"/>
    </row>
  </sheetData>
  <sheetProtection algorithmName="SHA-512" hashValue="oRwN0yw117Z1V0XwNP5hWcbhmrJoYK1pIAZTthGOoSbvqjxEFfHIpyAraDGJRNYhRlS+FJ3DHPROnlJeBEPy0Q==" saltValue="BIXCuYyWFTOfNsIl3kcIjw==" spinCount="100000" sheet="1" objects="1" scenarios="1" formatCells="0" formatColumns="0" formatRows="0" insertColumns="0" insertRows="0" insertHyperlinks="0" deleteColumns="0" deleteRows="0" sort="0" autoFilter="0" pivotTables="0"/>
  <phoneticPr fontId="8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0"/>
  <sheetViews>
    <sheetView zoomScaleNormal="100" workbookViewId="0">
      <selection activeCell="B10" sqref="B10"/>
    </sheetView>
  </sheetViews>
  <sheetFormatPr defaultRowHeight="14.4" x14ac:dyDescent="0.25"/>
  <cols>
    <col min="1" max="1" width="37.77734375" customWidth="1"/>
    <col min="2" max="2" width="52.6640625" customWidth="1"/>
  </cols>
  <sheetData>
    <row r="1" spans="1:2" ht="16.2" x14ac:dyDescent="0.25">
      <c r="A1" s="4" t="s">
        <v>5</v>
      </c>
      <c r="B1" s="12" t="s">
        <v>7</v>
      </c>
    </row>
    <row r="2" spans="1:2" x14ac:dyDescent="0.25">
      <c r="A2" s="28" t="str">
        <f>pool!A2&amp;MID(pool!D2,8,3)&amp;".0"</f>
        <v>.0</v>
      </c>
      <c r="B2" s="13" t="s">
        <v>7</v>
      </c>
    </row>
    <row r="3" spans="1:2" x14ac:dyDescent="0.25">
      <c r="A3" s="111"/>
      <c r="B3" s="14" t="str">
        <f>" rule name "&amp;A2</f>
        <v xml:space="preserve"> rule name .0</v>
      </c>
    </row>
    <row r="4" spans="1:2" x14ac:dyDescent="0.25">
      <c r="A4" s="111"/>
      <c r="B4" s="14" t="s">
        <v>8</v>
      </c>
    </row>
    <row r="5" spans="1:2" x14ac:dyDescent="0.25">
      <c r="A5" s="111"/>
      <c r="B5" s="15" t="s">
        <v>9</v>
      </c>
    </row>
    <row r="6" spans="1:2" x14ac:dyDescent="0.25">
      <c r="A6" s="111"/>
      <c r="B6" s="14" t="str">
        <f>"  destination-address "&amp;pool!D2&amp;" 24"</f>
        <v xml:space="preserve">  destination-address  24</v>
      </c>
    </row>
    <row r="7" spans="1:2" x14ac:dyDescent="0.25">
      <c r="A7" s="111"/>
      <c r="B7" s="16" t="s">
        <v>19</v>
      </c>
    </row>
    <row r="8" spans="1:2" x14ac:dyDescent="0.25">
      <c r="A8" s="38" t="str">
        <f>pool!A2&amp;MID(pool!D3,8,3)&amp;".0"</f>
        <v>.0</v>
      </c>
      <c r="B8" s="13" t="s">
        <v>7</v>
      </c>
    </row>
    <row r="9" spans="1:2" x14ac:dyDescent="0.25">
      <c r="A9" s="112"/>
      <c r="B9" s="14" t="str">
        <f>" rule name "&amp;A8</f>
        <v xml:space="preserve"> rule name .0</v>
      </c>
    </row>
    <row r="10" spans="1:2" x14ac:dyDescent="0.25">
      <c r="A10" s="112"/>
      <c r="B10" s="14" t="s">
        <v>8</v>
      </c>
    </row>
    <row r="11" spans="1:2" x14ac:dyDescent="0.25">
      <c r="A11" s="112"/>
      <c r="B11" s="15" t="s">
        <v>9</v>
      </c>
    </row>
    <row r="12" spans="1:2" x14ac:dyDescent="0.25">
      <c r="A12" s="112"/>
      <c r="B12" s="14" t="str">
        <f>"  destination-address address-set "&amp;pool!D3&amp;" 24"</f>
        <v xml:space="preserve">  destination-address address-set  24</v>
      </c>
    </row>
    <row r="13" spans="1:2" x14ac:dyDescent="0.25">
      <c r="A13" s="112"/>
      <c r="B13" s="16" t="s">
        <v>19</v>
      </c>
    </row>
    <row r="14" spans="1:2" x14ac:dyDescent="0.25">
      <c r="A14" s="38" t="str">
        <f>pool!A2&amp;MID(pool!D4,8,3)&amp;".0"</f>
        <v>.0</v>
      </c>
      <c r="B14" s="13" t="s">
        <v>7</v>
      </c>
    </row>
    <row r="15" spans="1:2" x14ac:dyDescent="0.25">
      <c r="A15" s="112"/>
      <c r="B15" s="14" t="str">
        <f>" rule name "&amp;A14</f>
        <v xml:space="preserve"> rule name .0</v>
      </c>
    </row>
    <row r="16" spans="1:2" x14ac:dyDescent="0.25">
      <c r="A16" s="112"/>
      <c r="B16" s="14" t="s">
        <v>8</v>
      </c>
    </row>
    <row r="17" spans="1:2" x14ac:dyDescent="0.25">
      <c r="A17" s="112"/>
      <c r="B17" s="15" t="s">
        <v>9</v>
      </c>
    </row>
    <row r="18" spans="1:2" x14ac:dyDescent="0.25">
      <c r="A18" s="112"/>
      <c r="B18" s="14" t="str">
        <f>"  destination-address address-set "&amp;pool!D4&amp;" 24"</f>
        <v xml:space="preserve">  destination-address address-set  24</v>
      </c>
    </row>
    <row r="19" spans="1:2" x14ac:dyDescent="0.25">
      <c r="A19" s="112"/>
      <c r="B19" s="16" t="s">
        <v>19</v>
      </c>
    </row>
    <row r="20" spans="1:2" x14ac:dyDescent="0.25">
      <c r="A20" s="38" t="str">
        <f>pool!A2&amp;MID(pool!D3,8,3)&amp;".0"</f>
        <v>.0</v>
      </c>
      <c r="B20" s="13" t="s">
        <v>7</v>
      </c>
    </row>
    <row r="21" spans="1:2" x14ac:dyDescent="0.25">
      <c r="A21" s="112"/>
      <c r="B21" s="14" t="str">
        <f>" rule name "&amp;A20</f>
        <v xml:space="preserve"> rule name .0</v>
      </c>
    </row>
    <row r="22" spans="1:2" x14ac:dyDescent="0.25">
      <c r="A22" s="112"/>
      <c r="B22" s="14" t="s">
        <v>8</v>
      </c>
    </row>
    <row r="23" spans="1:2" x14ac:dyDescent="0.25">
      <c r="A23" s="112"/>
      <c r="B23" s="15" t="s">
        <v>9</v>
      </c>
    </row>
    <row r="24" spans="1:2" x14ac:dyDescent="0.25">
      <c r="A24" s="112"/>
      <c r="B24" s="14" t="str">
        <f>"  destination-address address-set "&amp;pool!D5&amp;" 24"</f>
        <v xml:space="preserve">  destination-address address-set  24</v>
      </c>
    </row>
    <row r="25" spans="1:2" x14ac:dyDescent="0.25">
      <c r="A25" s="112"/>
      <c r="B25" s="16" t="s">
        <v>19</v>
      </c>
    </row>
    <row r="27" spans="1:2" x14ac:dyDescent="0.25">
      <c r="B27" s="7"/>
    </row>
    <row r="28" spans="1:2" x14ac:dyDescent="0.25">
      <c r="B28" s="7"/>
    </row>
    <row r="30" spans="1:2" x14ac:dyDescent="0.25">
      <c r="B30" s="7"/>
    </row>
    <row r="32" spans="1:2" x14ac:dyDescent="0.25">
      <c r="B32" s="7"/>
    </row>
    <row r="33" spans="2:2" x14ac:dyDescent="0.25">
      <c r="B33" s="7"/>
    </row>
    <row r="35" spans="2:2" x14ac:dyDescent="0.25">
      <c r="B35" s="7"/>
    </row>
    <row r="37" spans="2:2" x14ac:dyDescent="0.25">
      <c r="B37" s="7"/>
    </row>
    <row r="38" spans="2:2" x14ac:dyDescent="0.25">
      <c r="B38" s="7"/>
    </row>
    <row r="40" spans="2:2" x14ac:dyDescent="0.25">
      <c r="B40" s="7"/>
    </row>
    <row r="42" spans="2:2" x14ac:dyDescent="0.25">
      <c r="B42" s="7"/>
    </row>
    <row r="43" spans="2:2" x14ac:dyDescent="0.25">
      <c r="B43" s="7"/>
    </row>
    <row r="45" spans="2:2" x14ac:dyDescent="0.25">
      <c r="B45" s="7"/>
    </row>
    <row r="47" spans="2:2" x14ac:dyDescent="0.25">
      <c r="B47" s="7"/>
    </row>
    <row r="48" spans="2:2" x14ac:dyDescent="0.25">
      <c r="B48" s="7"/>
    </row>
    <row r="50" spans="2:2" x14ac:dyDescent="0.25">
      <c r="B50" s="7"/>
    </row>
    <row r="52" spans="2:2" x14ac:dyDescent="0.25">
      <c r="B52" s="7"/>
    </row>
    <row r="53" spans="2:2" x14ac:dyDescent="0.25">
      <c r="B53" s="7"/>
    </row>
    <row r="55" spans="2:2" x14ac:dyDescent="0.25">
      <c r="B55" s="7"/>
    </row>
    <row r="57" spans="2:2" x14ac:dyDescent="0.25">
      <c r="B57" s="7"/>
    </row>
    <row r="58" spans="2:2" x14ac:dyDescent="0.25">
      <c r="B58" s="7"/>
    </row>
    <row r="60" spans="2:2" x14ac:dyDescent="0.25">
      <c r="B60" s="7"/>
    </row>
    <row r="62" spans="2:2" x14ac:dyDescent="0.25">
      <c r="B62" s="7"/>
    </row>
    <row r="63" spans="2:2" x14ac:dyDescent="0.25">
      <c r="B63" s="7"/>
    </row>
    <row r="65" spans="2:2" x14ac:dyDescent="0.25">
      <c r="B65" s="7"/>
    </row>
    <row r="67" spans="2:2" x14ac:dyDescent="0.25">
      <c r="B67" s="7"/>
    </row>
    <row r="68" spans="2:2" x14ac:dyDescent="0.25">
      <c r="B68" s="7"/>
    </row>
    <row r="70" spans="2:2" x14ac:dyDescent="0.25">
      <c r="B70" s="7"/>
    </row>
    <row r="72" spans="2:2" x14ac:dyDescent="0.25">
      <c r="B72" s="7"/>
    </row>
    <row r="73" spans="2:2" x14ac:dyDescent="0.25">
      <c r="B73" s="7"/>
    </row>
    <row r="75" spans="2:2" x14ac:dyDescent="0.25">
      <c r="B75" s="7"/>
    </row>
    <row r="77" spans="2:2" x14ac:dyDescent="0.25">
      <c r="B77" s="7"/>
    </row>
    <row r="78" spans="2:2" x14ac:dyDescent="0.25">
      <c r="B78" s="7"/>
    </row>
    <row r="80" spans="2:2" x14ac:dyDescent="0.25">
      <c r="B80" s="7"/>
    </row>
    <row r="82" spans="2:2" x14ac:dyDescent="0.25">
      <c r="B82" s="7"/>
    </row>
    <row r="83" spans="2:2" x14ac:dyDescent="0.25">
      <c r="B83" s="7"/>
    </row>
    <row r="85" spans="2:2" x14ac:dyDescent="0.25">
      <c r="B85" s="7"/>
    </row>
    <row r="87" spans="2:2" x14ac:dyDescent="0.25">
      <c r="B87" s="7"/>
    </row>
    <row r="88" spans="2:2" x14ac:dyDescent="0.25">
      <c r="B88" s="7"/>
    </row>
    <row r="90" spans="2:2" x14ac:dyDescent="0.25">
      <c r="B90" s="7"/>
    </row>
    <row r="92" spans="2:2" x14ac:dyDescent="0.25">
      <c r="B92" s="7"/>
    </row>
    <row r="93" spans="2:2" x14ac:dyDescent="0.25">
      <c r="B93" s="7"/>
    </row>
    <row r="95" spans="2:2" x14ac:dyDescent="0.25">
      <c r="B95" s="7"/>
    </row>
    <row r="97" spans="2:2" x14ac:dyDescent="0.25">
      <c r="B97" s="7"/>
    </row>
    <row r="98" spans="2:2" x14ac:dyDescent="0.25">
      <c r="B98" s="7"/>
    </row>
    <row r="100" spans="2:2" x14ac:dyDescent="0.25">
      <c r="B100" s="7"/>
    </row>
    <row r="102" spans="2:2" x14ac:dyDescent="0.25">
      <c r="B102" s="7"/>
    </row>
    <row r="103" spans="2:2" x14ac:dyDescent="0.25">
      <c r="B103" s="7"/>
    </row>
    <row r="105" spans="2:2" x14ac:dyDescent="0.25">
      <c r="B105" s="7"/>
    </row>
    <row r="107" spans="2:2" x14ac:dyDescent="0.25">
      <c r="B107" s="7"/>
    </row>
    <row r="108" spans="2:2" x14ac:dyDescent="0.25">
      <c r="B108" s="7"/>
    </row>
    <row r="110" spans="2:2" x14ac:dyDescent="0.25">
      <c r="B110" s="7"/>
    </row>
    <row r="112" spans="2:2" x14ac:dyDescent="0.25">
      <c r="B112" s="7"/>
    </row>
    <row r="113" spans="2:2" x14ac:dyDescent="0.25">
      <c r="B113" s="7"/>
    </row>
    <row r="115" spans="2:2" x14ac:dyDescent="0.25">
      <c r="B115" s="7"/>
    </row>
    <row r="117" spans="2:2" x14ac:dyDescent="0.25">
      <c r="B117" s="7"/>
    </row>
    <row r="118" spans="2:2" x14ac:dyDescent="0.25">
      <c r="B118" s="7"/>
    </row>
    <row r="120" spans="2:2" x14ac:dyDescent="0.25">
      <c r="B120" s="7"/>
    </row>
    <row r="122" spans="2:2" x14ac:dyDescent="0.25">
      <c r="B122" s="7"/>
    </row>
    <row r="123" spans="2:2" x14ac:dyDescent="0.25">
      <c r="B123" s="7"/>
    </row>
    <row r="125" spans="2:2" x14ac:dyDescent="0.25">
      <c r="B125" s="7"/>
    </row>
    <row r="127" spans="2:2" x14ac:dyDescent="0.25">
      <c r="B127" s="7"/>
    </row>
    <row r="128" spans="2:2" x14ac:dyDescent="0.25">
      <c r="B128" s="7"/>
    </row>
    <row r="130" spans="2:2" x14ac:dyDescent="0.25">
      <c r="B130" s="7"/>
    </row>
    <row r="132" spans="2:2" x14ac:dyDescent="0.25">
      <c r="B132" s="7"/>
    </row>
    <row r="133" spans="2:2" x14ac:dyDescent="0.25">
      <c r="B133" s="7"/>
    </row>
    <row r="135" spans="2:2" x14ac:dyDescent="0.25">
      <c r="B135" s="7"/>
    </row>
    <row r="137" spans="2:2" x14ac:dyDescent="0.25">
      <c r="B137" s="7"/>
    </row>
    <row r="138" spans="2:2" x14ac:dyDescent="0.25">
      <c r="B138" s="7"/>
    </row>
    <row r="140" spans="2:2" x14ac:dyDescent="0.25">
      <c r="B140" s="7"/>
    </row>
  </sheetData>
  <sheetProtection algorithmName="SHA-512" hashValue="SpwsIkJ11CYDzfrC2evP1Iffcz/YcpxLdRLLbKKMdiySDiirmowOMY6LF+9artOxMTy8mcDzIcG69ksQZ6W6GQ==" saltValue="XJFZGlRNGkJB9GEOvkjahg==" spinCount="100000" sheet="1" objects="1" scenarios="1" formatCells="0" formatColumns="0" formatRows="0" insertColumns="0" insertRows="0" insertHyperlinks="0" deleteColumns="0" deleteRows="0" pivotTables="0"/>
  <mergeCells count="4">
    <mergeCell ref="A3:A7"/>
    <mergeCell ref="A9:A13"/>
    <mergeCell ref="A15:A19"/>
    <mergeCell ref="A21:A25"/>
  </mergeCells>
  <phoneticPr fontId="8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pool</vt:lpstr>
      <vt:lpstr>SNAT</vt:lpstr>
      <vt:lpstr>p-security</vt:lpstr>
      <vt:lpstr>nat service</vt:lpstr>
      <vt:lpstr>qos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piqinghui</cp:lastModifiedBy>
  <dcterms:created xsi:type="dcterms:W3CDTF">2006-09-16T00:00:00Z</dcterms:created>
  <dcterms:modified xsi:type="dcterms:W3CDTF">2018-10-17T02:31:34Z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_2015_ms_pID_725343">
    <vt:lpwstr>(2)Dqyv5UxrdiVWezC6fPX4QoHZhwQ3auHas1BKd69Ud+iTesuq1IKQrWIxddVaJDgwSNxTtKHk
m/Kldt082TaE1YCLwz+zr6wW0hr5Mg6LDHxWcf9aP1xvdJw7o3+ROMCQZPW7X0Cfp/TxzOXw
eTOg4c1+IB4mmjxMyRWEADYOBTr18+FfozLhHLSvOG1dfuE8HwsBYZK3qSmBfHdTPCNzKWmD
lbiAxW9MLM9ftUUuee</vt:lpwstr>
  </property>
  <property fmtid="{D5CDD505-2E9C-101B-9397-08002B2CF9AE}" pid="4" name="_2015_ms_pID_7253431">
    <vt:lpwstr>zntQQDDVXNtp5uBnePO+eJQD+9Dtb+14H8BJxx8lQRC9GWxYsB9NUe
tYE5kcaSh09vdR1iIxjQZmQU5GKoTcpEk3deFJPWkJ0lsZ0nGBBuIm5tEjOlIGttld1xqSc9
T2zUvRrA+a129C8o8b0pBsdANm9AL5Ebb2qluIo6Iv7x7pmbAgahwhW0qBzmCIkPhb6c1Nsw
5gCjGuiObRlo4AUk</vt:lpwstr>
  </property>
</Properties>
</file>