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https://d.docs.live.net/138d8b6dc9e86afe/ShouldMove/Content/Salary-Calculation-1404/"/>
    </mc:Choice>
  </mc:AlternateContent>
  <xr:revisionPtr revIDLastSave="97" documentId="10_ncr:8000_{86E30135-7A60-4996-A056-392C62CCC3A3}" xr6:coauthVersionLast="47" xr6:coauthVersionMax="47" xr10:uidLastSave="{403192E1-0065-4B2D-905C-35420F345C19}"/>
  <bookViews>
    <workbookView xWindow="3816" yWindow="12576" windowWidth="26532" windowHeight="14616" xr2:uid="{7FF9E2ED-ED28-4798-A0B1-DEF7D5C69095}"/>
  </bookViews>
  <sheets>
    <sheet name="محاسبه حقوق" sheetId="1" r:id="rId1"/>
    <sheet name="اطلاعات پایه"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0" i="1" l="1"/>
  <c r="D15"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Q2479" i="1"/>
  <c r="Q2480" i="1"/>
  <c r="Q2481" i="1"/>
  <c r="Q2482" i="1"/>
  <c r="Q2483" i="1"/>
  <c r="Q2484" i="1"/>
  <c r="Q2485" i="1"/>
  <c r="Q2486" i="1"/>
  <c r="Q2487" i="1"/>
  <c r="Q2488" i="1"/>
  <c r="Q2489" i="1"/>
  <c r="Q2490" i="1"/>
  <c r="Q2491" i="1"/>
  <c r="Q2492" i="1"/>
  <c r="Q2493" i="1"/>
  <c r="Q2494" i="1"/>
  <c r="Q2495" i="1"/>
  <c r="Q2496" i="1"/>
  <c r="Q2497" i="1"/>
  <c r="Q2498" i="1"/>
  <c r="Q2499" i="1"/>
  <c r="Q2500" i="1"/>
  <c r="Q2501" i="1"/>
  <c r="Q2502" i="1"/>
  <c r="Q2503" i="1"/>
  <c r="Q2504" i="1"/>
  <c r="Q2505" i="1"/>
  <c r="Q2506" i="1"/>
  <c r="Q2507" i="1"/>
  <c r="Q2508" i="1"/>
  <c r="Q2509" i="1"/>
  <c r="Q2510" i="1"/>
  <c r="Q2511" i="1"/>
  <c r="Q2512" i="1"/>
  <c r="Q2513" i="1"/>
  <c r="Q2514" i="1"/>
  <c r="Q2515" i="1"/>
  <c r="Q2516" i="1"/>
  <c r="Q2517" i="1"/>
  <c r="Q2518" i="1"/>
  <c r="Q2519" i="1"/>
  <c r="Q2520"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M23" i="1"/>
  <c r="M24" i="1"/>
  <c r="M25" i="1"/>
  <c r="M26" i="1"/>
  <c r="M27" i="1"/>
  <c r="M28" i="1"/>
  <c r="M29" i="1"/>
  <c r="O29" i="1" s="1"/>
  <c r="M30" i="1"/>
  <c r="M31" i="1"/>
  <c r="M32" i="1"/>
  <c r="M33" i="1"/>
  <c r="M34" i="1"/>
  <c r="M35" i="1"/>
  <c r="M36" i="1"/>
  <c r="M37" i="1"/>
  <c r="M38" i="1"/>
  <c r="M39" i="1"/>
  <c r="M40" i="1"/>
  <c r="M41" i="1"/>
  <c r="M42" i="1"/>
  <c r="M43" i="1"/>
  <c r="M44" i="1"/>
  <c r="M45" i="1"/>
  <c r="O45" i="1" s="1"/>
  <c r="M46" i="1"/>
  <c r="M47" i="1"/>
  <c r="M48" i="1"/>
  <c r="M49" i="1"/>
  <c r="M50" i="1"/>
  <c r="M51" i="1"/>
  <c r="M52" i="1"/>
  <c r="M53" i="1"/>
  <c r="M54" i="1"/>
  <c r="M55" i="1"/>
  <c r="M56" i="1"/>
  <c r="M57" i="1"/>
  <c r="M58" i="1"/>
  <c r="M59" i="1"/>
  <c r="M60" i="1"/>
  <c r="M61" i="1"/>
  <c r="O61" i="1" s="1"/>
  <c r="M62" i="1"/>
  <c r="M63" i="1"/>
  <c r="M64" i="1"/>
  <c r="M65" i="1"/>
  <c r="M66" i="1"/>
  <c r="M67" i="1"/>
  <c r="M68" i="1"/>
  <c r="M69" i="1"/>
  <c r="M70" i="1"/>
  <c r="M71" i="1"/>
  <c r="M72" i="1"/>
  <c r="M73" i="1"/>
  <c r="M74" i="1"/>
  <c r="M75" i="1"/>
  <c r="M76" i="1"/>
  <c r="M77" i="1"/>
  <c r="O77" i="1" s="1"/>
  <c r="M78" i="1"/>
  <c r="M79" i="1"/>
  <c r="M80" i="1"/>
  <c r="M81" i="1"/>
  <c r="M82" i="1"/>
  <c r="M83" i="1"/>
  <c r="M84" i="1"/>
  <c r="M85" i="1"/>
  <c r="M86" i="1"/>
  <c r="M87" i="1"/>
  <c r="M88" i="1"/>
  <c r="M89" i="1"/>
  <c r="M90" i="1"/>
  <c r="M91" i="1"/>
  <c r="M92" i="1"/>
  <c r="M93" i="1"/>
  <c r="O93" i="1" s="1"/>
  <c r="M94" i="1"/>
  <c r="M95" i="1"/>
  <c r="M96" i="1"/>
  <c r="M97" i="1"/>
  <c r="M98" i="1"/>
  <c r="M99" i="1"/>
  <c r="M100" i="1"/>
  <c r="M101" i="1"/>
  <c r="M102" i="1"/>
  <c r="M103" i="1"/>
  <c r="M104" i="1"/>
  <c r="M105" i="1"/>
  <c r="M106" i="1"/>
  <c r="M107" i="1"/>
  <c r="M108" i="1"/>
  <c r="M109" i="1"/>
  <c r="O109" i="1" s="1"/>
  <c r="M110" i="1"/>
  <c r="M111" i="1"/>
  <c r="M112" i="1"/>
  <c r="M113" i="1"/>
  <c r="M114" i="1"/>
  <c r="M115" i="1"/>
  <c r="M116" i="1"/>
  <c r="M117" i="1"/>
  <c r="M118" i="1"/>
  <c r="M119" i="1"/>
  <c r="M120" i="1"/>
  <c r="M121" i="1"/>
  <c r="M122" i="1"/>
  <c r="M123" i="1"/>
  <c r="M124" i="1"/>
  <c r="M125" i="1"/>
  <c r="O125" i="1" s="1"/>
  <c r="M126" i="1"/>
  <c r="M127" i="1"/>
  <c r="M128" i="1"/>
  <c r="M129" i="1"/>
  <c r="M130" i="1"/>
  <c r="M131" i="1"/>
  <c r="M132" i="1"/>
  <c r="M133" i="1"/>
  <c r="M134" i="1"/>
  <c r="M135" i="1"/>
  <c r="M136" i="1"/>
  <c r="M137" i="1"/>
  <c r="M138" i="1"/>
  <c r="M139" i="1"/>
  <c r="M140" i="1"/>
  <c r="M141" i="1"/>
  <c r="O141" i="1" s="1"/>
  <c r="M142" i="1"/>
  <c r="M143" i="1"/>
  <c r="M144" i="1"/>
  <c r="M145" i="1"/>
  <c r="M146" i="1"/>
  <c r="M147" i="1"/>
  <c r="M148" i="1"/>
  <c r="M149" i="1"/>
  <c r="M150" i="1"/>
  <c r="M151" i="1"/>
  <c r="M152" i="1"/>
  <c r="M153" i="1"/>
  <c r="M154" i="1"/>
  <c r="M155" i="1"/>
  <c r="M156" i="1"/>
  <c r="M157" i="1"/>
  <c r="O157" i="1" s="1"/>
  <c r="M158" i="1"/>
  <c r="M159" i="1"/>
  <c r="M160" i="1"/>
  <c r="M161" i="1"/>
  <c r="M162" i="1"/>
  <c r="M163" i="1"/>
  <c r="M164" i="1"/>
  <c r="M165" i="1"/>
  <c r="M166" i="1"/>
  <c r="M167" i="1"/>
  <c r="M168" i="1"/>
  <c r="M169" i="1"/>
  <c r="M170" i="1"/>
  <c r="M171" i="1"/>
  <c r="M172" i="1"/>
  <c r="M173" i="1"/>
  <c r="O173" i="1" s="1"/>
  <c r="M174" i="1"/>
  <c r="M175" i="1"/>
  <c r="M176" i="1"/>
  <c r="M177" i="1"/>
  <c r="M178" i="1"/>
  <c r="M179" i="1"/>
  <c r="M180" i="1"/>
  <c r="M181" i="1"/>
  <c r="M182" i="1"/>
  <c r="M183" i="1"/>
  <c r="M184" i="1"/>
  <c r="M185" i="1"/>
  <c r="M186" i="1"/>
  <c r="M187" i="1"/>
  <c r="M188" i="1"/>
  <c r="M189" i="1"/>
  <c r="O189" i="1" s="1"/>
  <c r="M190" i="1"/>
  <c r="M191" i="1"/>
  <c r="M192" i="1"/>
  <c r="M193" i="1"/>
  <c r="M194" i="1"/>
  <c r="M195" i="1"/>
  <c r="M196" i="1"/>
  <c r="M197" i="1"/>
  <c r="M198" i="1"/>
  <c r="M199" i="1"/>
  <c r="M200" i="1"/>
  <c r="M201" i="1"/>
  <c r="M202" i="1"/>
  <c r="M203" i="1"/>
  <c r="M204" i="1"/>
  <c r="M205" i="1"/>
  <c r="O205" i="1" s="1"/>
  <c r="M206" i="1"/>
  <c r="M207" i="1"/>
  <c r="M208" i="1"/>
  <c r="M209" i="1"/>
  <c r="M210" i="1"/>
  <c r="M211" i="1"/>
  <c r="M212" i="1"/>
  <c r="M213" i="1"/>
  <c r="M214" i="1"/>
  <c r="M215" i="1"/>
  <c r="M216" i="1"/>
  <c r="M217" i="1"/>
  <c r="M218" i="1"/>
  <c r="M219" i="1"/>
  <c r="M220" i="1"/>
  <c r="M221" i="1"/>
  <c r="O221" i="1" s="1"/>
  <c r="M222" i="1"/>
  <c r="M223" i="1"/>
  <c r="M224" i="1"/>
  <c r="M225" i="1"/>
  <c r="M226" i="1"/>
  <c r="M227" i="1"/>
  <c r="M228" i="1"/>
  <c r="M229" i="1"/>
  <c r="M230" i="1"/>
  <c r="M231" i="1"/>
  <c r="M232" i="1"/>
  <c r="M233" i="1"/>
  <c r="M234" i="1"/>
  <c r="M235" i="1"/>
  <c r="M236" i="1"/>
  <c r="M237" i="1"/>
  <c r="O237" i="1" s="1"/>
  <c r="M238" i="1"/>
  <c r="M239" i="1"/>
  <c r="M240" i="1"/>
  <c r="M241" i="1"/>
  <c r="M242" i="1"/>
  <c r="M243" i="1"/>
  <c r="M244" i="1"/>
  <c r="M245" i="1"/>
  <c r="M246" i="1"/>
  <c r="M247" i="1"/>
  <c r="M248" i="1"/>
  <c r="M249" i="1"/>
  <c r="M250" i="1"/>
  <c r="M251" i="1"/>
  <c r="M252" i="1"/>
  <c r="M253" i="1"/>
  <c r="O253" i="1" s="1"/>
  <c r="M254" i="1"/>
  <c r="M255" i="1"/>
  <c r="M256" i="1"/>
  <c r="M257" i="1"/>
  <c r="M258" i="1"/>
  <c r="M259" i="1"/>
  <c r="M260" i="1"/>
  <c r="M261" i="1"/>
  <c r="M262" i="1"/>
  <c r="M263" i="1"/>
  <c r="M264" i="1"/>
  <c r="M265" i="1"/>
  <c r="M266" i="1"/>
  <c r="M267" i="1"/>
  <c r="M268" i="1"/>
  <c r="M269" i="1"/>
  <c r="O269" i="1" s="1"/>
  <c r="M270" i="1"/>
  <c r="M271" i="1"/>
  <c r="M272" i="1"/>
  <c r="M273" i="1"/>
  <c r="M274" i="1"/>
  <c r="M275" i="1"/>
  <c r="M276" i="1"/>
  <c r="M277" i="1"/>
  <c r="M278" i="1"/>
  <c r="M279" i="1"/>
  <c r="M280" i="1"/>
  <c r="M281" i="1"/>
  <c r="M282" i="1"/>
  <c r="M283" i="1"/>
  <c r="M284" i="1"/>
  <c r="M285" i="1"/>
  <c r="O285" i="1" s="1"/>
  <c r="M286" i="1"/>
  <c r="M287" i="1"/>
  <c r="M288" i="1"/>
  <c r="M289" i="1"/>
  <c r="M290" i="1"/>
  <c r="M291" i="1"/>
  <c r="M292" i="1"/>
  <c r="M293" i="1"/>
  <c r="M294" i="1"/>
  <c r="M295" i="1"/>
  <c r="M296" i="1"/>
  <c r="M297" i="1"/>
  <c r="M298" i="1"/>
  <c r="M299" i="1"/>
  <c r="M300" i="1"/>
  <c r="M301" i="1"/>
  <c r="O301" i="1" s="1"/>
  <c r="M302" i="1"/>
  <c r="M303" i="1"/>
  <c r="M304" i="1"/>
  <c r="M305" i="1"/>
  <c r="M306" i="1"/>
  <c r="M307" i="1"/>
  <c r="M308" i="1"/>
  <c r="M309" i="1"/>
  <c r="M310" i="1"/>
  <c r="M311" i="1"/>
  <c r="M312" i="1"/>
  <c r="M313" i="1"/>
  <c r="M314" i="1"/>
  <c r="M315" i="1"/>
  <c r="M316" i="1"/>
  <c r="M317" i="1"/>
  <c r="O317" i="1" s="1"/>
  <c r="M318" i="1"/>
  <c r="M319" i="1"/>
  <c r="M320" i="1"/>
  <c r="M321" i="1"/>
  <c r="M322" i="1"/>
  <c r="M323" i="1"/>
  <c r="M324" i="1"/>
  <c r="M325" i="1"/>
  <c r="M326" i="1"/>
  <c r="M327" i="1"/>
  <c r="M328" i="1"/>
  <c r="M329" i="1"/>
  <c r="M330" i="1"/>
  <c r="M331" i="1"/>
  <c r="M332" i="1"/>
  <c r="M333" i="1"/>
  <c r="O333" i="1" s="1"/>
  <c r="M334" i="1"/>
  <c r="M335" i="1"/>
  <c r="M336" i="1"/>
  <c r="M337" i="1"/>
  <c r="M338" i="1"/>
  <c r="M339" i="1"/>
  <c r="M340" i="1"/>
  <c r="M341" i="1"/>
  <c r="M342" i="1"/>
  <c r="M343" i="1"/>
  <c r="M344" i="1"/>
  <c r="M345" i="1"/>
  <c r="M346" i="1"/>
  <c r="M347" i="1"/>
  <c r="M348" i="1"/>
  <c r="M349" i="1"/>
  <c r="O349" i="1" s="1"/>
  <c r="M350" i="1"/>
  <c r="M351" i="1"/>
  <c r="M352" i="1"/>
  <c r="M353" i="1"/>
  <c r="M354" i="1"/>
  <c r="M355" i="1"/>
  <c r="M356" i="1"/>
  <c r="M357" i="1"/>
  <c r="M358" i="1"/>
  <c r="M359" i="1"/>
  <c r="M360" i="1"/>
  <c r="M361" i="1"/>
  <c r="M362" i="1"/>
  <c r="M363" i="1"/>
  <c r="M364" i="1"/>
  <c r="M365" i="1"/>
  <c r="O365" i="1" s="1"/>
  <c r="M366" i="1"/>
  <c r="M367" i="1"/>
  <c r="M368" i="1"/>
  <c r="M369" i="1"/>
  <c r="M370" i="1"/>
  <c r="M371" i="1"/>
  <c r="M372" i="1"/>
  <c r="M373" i="1"/>
  <c r="M374" i="1"/>
  <c r="M375" i="1"/>
  <c r="M376" i="1"/>
  <c r="M377" i="1"/>
  <c r="M378" i="1"/>
  <c r="M379" i="1"/>
  <c r="M380" i="1"/>
  <c r="M381" i="1"/>
  <c r="O381" i="1" s="1"/>
  <c r="M382" i="1"/>
  <c r="M383" i="1"/>
  <c r="M384" i="1"/>
  <c r="M385" i="1"/>
  <c r="M386" i="1"/>
  <c r="M387" i="1"/>
  <c r="M388" i="1"/>
  <c r="M389" i="1"/>
  <c r="M390" i="1"/>
  <c r="M391" i="1"/>
  <c r="M392" i="1"/>
  <c r="M393" i="1"/>
  <c r="M394" i="1"/>
  <c r="M395" i="1"/>
  <c r="M396" i="1"/>
  <c r="M397" i="1"/>
  <c r="O397" i="1" s="1"/>
  <c r="M398" i="1"/>
  <c r="M399" i="1"/>
  <c r="M400" i="1"/>
  <c r="M401" i="1"/>
  <c r="M402" i="1"/>
  <c r="M403" i="1"/>
  <c r="M404" i="1"/>
  <c r="M405" i="1"/>
  <c r="M406" i="1"/>
  <c r="M407" i="1"/>
  <c r="M408" i="1"/>
  <c r="M409" i="1"/>
  <c r="M410" i="1"/>
  <c r="M411" i="1"/>
  <c r="M412" i="1"/>
  <c r="M413" i="1"/>
  <c r="O413" i="1" s="1"/>
  <c r="M414" i="1"/>
  <c r="M415" i="1"/>
  <c r="M416" i="1"/>
  <c r="M417" i="1"/>
  <c r="M418" i="1"/>
  <c r="M419" i="1"/>
  <c r="M420" i="1"/>
  <c r="M421" i="1"/>
  <c r="M422" i="1"/>
  <c r="M423" i="1"/>
  <c r="M424" i="1"/>
  <c r="M425" i="1"/>
  <c r="M426" i="1"/>
  <c r="M427" i="1"/>
  <c r="M428" i="1"/>
  <c r="M429" i="1"/>
  <c r="O429" i="1" s="1"/>
  <c r="M430" i="1"/>
  <c r="M431" i="1"/>
  <c r="M432" i="1"/>
  <c r="M433" i="1"/>
  <c r="M434" i="1"/>
  <c r="M435" i="1"/>
  <c r="M436" i="1"/>
  <c r="M437" i="1"/>
  <c r="M438" i="1"/>
  <c r="M439" i="1"/>
  <c r="M440" i="1"/>
  <c r="M441" i="1"/>
  <c r="M442" i="1"/>
  <c r="M443" i="1"/>
  <c r="M444" i="1"/>
  <c r="M445" i="1"/>
  <c r="O445" i="1" s="1"/>
  <c r="M446" i="1"/>
  <c r="M447" i="1"/>
  <c r="M448" i="1"/>
  <c r="M449" i="1"/>
  <c r="M450" i="1"/>
  <c r="M451" i="1"/>
  <c r="M452" i="1"/>
  <c r="M453" i="1"/>
  <c r="M454" i="1"/>
  <c r="M455" i="1"/>
  <c r="M456" i="1"/>
  <c r="M457" i="1"/>
  <c r="M458" i="1"/>
  <c r="M459" i="1"/>
  <c r="M460" i="1"/>
  <c r="M461" i="1"/>
  <c r="O461" i="1" s="1"/>
  <c r="M462" i="1"/>
  <c r="M463" i="1"/>
  <c r="M464" i="1"/>
  <c r="M465" i="1"/>
  <c r="M466" i="1"/>
  <c r="M467" i="1"/>
  <c r="M468" i="1"/>
  <c r="M469" i="1"/>
  <c r="M470" i="1"/>
  <c r="M471" i="1"/>
  <c r="M472" i="1"/>
  <c r="M473" i="1"/>
  <c r="M474" i="1"/>
  <c r="M475" i="1"/>
  <c r="M476" i="1"/>
  <c r="M477" i="1"/>
  <c r="O477" i="1" s="1"/>
  <c r="M478" i="1"/>
  <c r="M479" i="1"/>
  <c r="M480" i="1"/>
  <c r="M481" i="1"/>
  <c r="M482" i="1"/>
  <c r="M483" i="1"/>
  <c r="M484" i="1"/>
  <c r="M485" i="1"/>
  <c r="M486" i="1"/>
  <c r="M487" i="1"/>
  <c r="M488" i="1"/>
  <c r="M489" i="1"/>
  <c r="M490" i="1"/>
  <c r="M491" i="1"/>
  <c r="M492" i="1"/>
  <c r="M493" i="1"/>
  <c r="O493" i="1" s="1"/>
  <c r="M494" i="1"/>
  <c r="M495" i="1"/>
  <c r="M496" i="1"/>
  <c r="M497" i="1"/>
  <c r="M498" i="1"/>
  <c r="M499" i="1"/>
  <c r="M500" i="1"/>
  <c r="M501" i="1"/>
  <c r="M502" i="1"/>
  <c r="M503" i="1"/>
  <c r="M504" i="1"/>
  <c r="M505" i="1"/>
  <c r="M506" i="1"/>
  <c r="M507" i="1"/>
  <c r="M508" i="1"/>
  <c r="M509" i="1"/>
  <c r="O509" i="1" s="1"/>
  <c r="M510" i="1"/>
  <c r="M511" i="1"/>
  <c r="M512" i="1"/>
  <c r="M513" i="1"/>
  <c r="M514" i="1"/>
  <c r="M515" i="1"/>
  <c r="M516" i="1"/>
  <c r="M517" i="1"/>
  <c r="M518" i="1"/>
  <c r="M519" i="1"/>
  <c r="M520" i="1"/>
  <c r="M521" i="1"/>
  <c r="M522" i="1"/>
  <c r="M523" i="1"/>
  <c r="M524" i="1"/>
  <c r="M525" i="1"/>
  <c r="O525" i="1" s="1"/>
  <c r="M526" i="1"/>
  <c r="M527" i="1"/>
  <c r="M528" i="1"/>
  <c r="M529" i="1"/>
  <c r="M530" i="1"/>
  <c r="M531" i="1"/>
  <c r="M532" i="1"/>
  <c r="M533" i="1"/>
  <c r="M534" i="1"/>
  <c r="M535" i="1"/>
  <c r="M536" i="1"/>
  <c r="M537" i="1"/>
  <c r="M538" i="1"/>
  <c r="M539" i="1"/>
  <c r="M540" i="1"/>
  <c r="M541" i="1"/>
  <c r="O541" i="1" s="1"/>
  <c r="M542" i="1"/>
  <c r="M543" i="1"/>
  <c r="M544" i="1"/>
  <c r="M545" i="1"/>
  <c r="M546" i="1"/>
  <c r="M547" i="1"/>
  <c r="M548" i="1"/>
  <c r="M549" i="1"/>
  <c r="M550" i="1"/>
  <c r="M551" i="1"/>
  <c r="M552" i="1"/>
  <c r="M553" i="1"/>
  <c r="M554" i="1"/>
  <c r="M555" i="1"/>
  <c r="M556" i="1"/>
  <c r="M557" i="1"/>
  <c r="O557" i="1" s="1"/>
  <c r="M558" i="1"/>
  <c r="M559" i="1"/>
  <c r="M560" i="1"/>
  <c r="M561" i="1"/>
  <c r="M562" i="1"/>
  <c r="M563" i="1"/>
  <c r="M564" i="1"/>
  <c r="M565" i="1"/>
  <c r="M566" i="1"/>
  <c r="M567" i="1"/>
  <c r="M568" i="1"/>
  <c r="M569" i="1"/>
  <c r="M570" i="1"/>
  <c r="M571" i="1"/>
  <c r="M572" i="1"/>
  <c r="M573" i="1"/>
  <c r="O573" i="1" s="1"/>
  <c r="M574" i="1"/>
  <c r="M575" i="1"/>
  <c r="M576" i="1"/>
  <c r="M577" i="1"/>
  <c r="M578" i="1"/>
  <c r="M579" i="1"/>
  <c r="M580" i="1"/>
  <c r="M581" i="1"/>
  <c r="M582" i="1"/>
  <c r="M583" i="1"/>
  <c r="M584" i="1"/>
  <c r="M585" i="1"/>
  <c r="M586" i="1"/>
  <c r="M587" i="1"/>
  <c r="M588" i="1"/>
  <c r="M589" i="1"/>
  <c r="O589" i="1" s="1"/>
  <c r="M590" i="1"/>
  <c r="M591" i="1"/>
  <c r="M592" i="1"/>
  <c r="M593" i="1"/>
  <c r="M594" i="1"/>
  <c r="M595" i="1"/>
  <c r="M596" i="1"/>
  <c r="M597" i="1"/>
  <c r="M598" i="1"/>
  <c r="M599" i="1"/>
  <c r="M600" i="1"/>
  <c r="M601" i="1"/>
  <c r="M602" i="1"/>
  <c r="M603" i="1"/>
  <c r="M604" i="1"/>
  <c r="M605" i="1"/>
  <c r="O605" i="1" s="1"/>
  <c r="M606" i="1"/>
  <c r="M607" i="1"/>
  <c r="M608" i="1"/>
  <c r="M609" i="1"/>
  <c r="M610" i="1"/>
  <c r="M611" i="1"/>
  <c r="M612" i="1"/>
  <c r="M613" i="1"/>
  <c r="M614" i="1"/>
  <c r="M615" i="1"/>
  <c r="M616" i="1"/>
  <c r="M617" i="1"/>
  <c r="M618" i="1"/>
  <c r="M619" i="1"/>
  <c r="M620" i="1"/>
  <c r="M621" i="1"/>
  <c r="O621" i="1" s="1"/>
  <c r="M622" i="1"/>
  <c r="M623" i="1"/>
  <c r="M624" i="1"/>
  <c r="M625" i="1"/>
  <c r="M626" i="1"/>
  <c r="M627" i="1"/>
  <c r="M628" i="1"/>
  <c r="M629" i="1"/>
  <c r="M630" i="1"/>
  <c r="M631" i="1"/>
  <c r="M632" i="1"/>
  <c r="M633" i="1"/>
  <c r="M634" i="1"/>
  <c r="M635" i="1"/>
  <c r="M636" i="1"/>
  <c r="M637" i="1"/>
  <c r="O637" i="1" s="1"/>
  <c r="M638" i="1"/>
  <c r="M639" i="1"/>
  <c r="M640" i="1"/>
  <c r="M641" i="1"/>
  <c r="M642" i="1"/>
  <c r="M643" i="1"/>
  <c r="M644" i="1"/>
  <c r="M645" i="1"/>
  <c r="M646" i="1"/>
  <c r="M647" i="1"/>
  <c r="M648" i="1"/>
  <c r="M649" i="1"/>
  <c r="M650" i="1"/>
  <c r="M651" i="1"/>
  <c r="M652" i="1"/>
  <c r="M653" i="1"/>
  <c r="O653" i="1" s="1"/>
  <c r="M654" i="1"/>
  <c r="M655" i="1"/>
  <c r="M656" i="1"/>
  <c r="M657" i="1"/>
  <c r="M658" i="1"/>
  <c r="M659" i="1"/>
  <c r="M660" i="1"/>
  <c r="M661" i="1"/>
  <c r="M662" i="1"/>
  <c r="M663" i="1"/>
  <c r="M664" i="1"/>
  <c r="M665" i="1"/>
  <c r="M666" i="1"/>
  <c r="M667" i="1"/>
  <c r="M668" i="1"/>
  <c r="M669" i="1"/>
  <c r="O669" i="1" s="1"/>
  <c r="M670" i="1"/>
  <c r="M671" i="1"/>
  <c r="M672" i="1"/>
  <c r="M673" i="1"/>
  <c r="M674" i="1"/>
  <c r="M675" i="1"/>
  <c r="M676" i="1"/>
  <c r="M677" i="1"/>
  <c r="M678" i="1"/>
  <c r="M679" i="1"/>
  <c r="M680" i="1"/>
  <c r="M681" i="1"/>
  <c r="M682" i="1"/>
  <c r="M683" i="1"/>
  <c r="M684" i="1"/>
  <c r="M685" i="1"/>
  <c r="O685" i="1" s="1"/>
  <c r="M686" i="1"/>
  <c r="M687" i="1"/>
  <c r="M688" i="1"/>
  <c r="M689" i="1"/>
  <c r="M690" i="1"/>
  <c r="M691" i="1"/>
  <c r="M692" i="1"/>
  <c r="M693" i="1"/>
  <c r="M694" i="1"/>
  <c r="M695" i="1"/>
  <c r="M696" i="1"/>
  <c r="M697" i="1"/>
  <c r="M698" i="1"/>
  <c r="M699" i="1"/>
  <c r="M700" i="1"/>
  <c r="M701" i="1"/>
  <c r="O701" i="1" s="1"/>
  <c r="M702" i="1"/>
  <c r="M703" i="1"/>
  <c r="M704" i="1"/>
  <c r="M705" i="1"/>
  <c r="M706" i="1"/>
  <c r="M707" i="1"/>
  <c r="M708" i="1"/>
  <c r="M709" i="1"/>
  <c r="M710" i="1"/>
  <c r="M711" i="1"/>
  <c r="M712" i="1"/>
  <c r="M713" i="1"/>
  <c r="M714" i="1"/>
  <c r="M715" i="1"/>
  <c r="M716" i="1"/>
  <c r="M717" i="1"/>
  <c r="O717" i="1" s="1"/>
  <c r="M718" i="1"/>
  <c r="M719" i="1"/>
  <c r="M720" i="1"/>
  <c r="M721" i="1"/>
  <c r="M722" i="1"/>
  <c r="M723" i="1"/>
  <c r="M724" i="1"/>
  <c r="M725" i="1"/>
  <c r="M726" i="1"/>
  <c r="M727" i="1"/>
  <c r="M728" i="1"/>
  <c r="M729" i="1"/>
  <c r="M730" i="1"/>
  <c r="M731" i="1"/>
  <c r="M732" i="1"/>
  <c r="M733" i="1"/>
  <c r="O733" i="1" s="1"/>
  <c r="M734" i="1"/>
  <c r="M735" i="1"/>
  <c r="M736" i="1"/>
  <c r="M737" i="1"/>
  <c r="M738" i="1"/>
  <c r="M739" i="1"/>
  <c r="M740" i="1"/>
  <c r="M741" i="1"/>
  <c r="M742" i="1"/>
  <c r="M743" i="1"/>
  <c r="M744" i="1"/>
  <c r="M745" i="1"/>
  <c r="M746" i="1"/>
  <c r="M747" i="1"/>
  <c r="M748" i="1"/>
  <c r="M749" i="1"/>
  <c r="O749" i="1" s="1"/>
  <c r="M750" i="1"/>
  <c r="M751" i="1"/>
  <c r="M752" i="1"/>
  <c r="M753" i="1"/>
  <c r="M754" i="1"/>
  <c r="M755" i="1"/>
  <c r="M756" i="1"/>
  <c r="M757" i="1"/>
  <c r="M758" i="1"/>
  <c r="M759" i="1"/>
  <c r="M760" i="1"/>
  <c r="M761" i="1"/>
  <c r="M762" i="1"/>
  <c r="M763" i="1"/>
  <c r="M764" i="1"/>
  <c r="M765" i="1"/>
  <c r="O765" i="1" s="1"/>
  <c r="M766" i="1"/>
  <c r="M767" i="1"/>
  <c r="M768" i="1"/>
  <c r="M769" i="1"/>
  <c r="M770" i="1"/>
  <c r="M771" i="1"/>
  <c r="M772" i="1"/>
  <c r="M773" i="1"/>
  <c r="M774" i="1"/>
  <c r="M775" i="1"/>
  <c r="M776" i="1"/>
  <c r="M777" i="1"/>
  <c r="M778" i="1"/>
  <c r="M779" i="1"/>
  <c r="M780" i="1"/>
  <c r="M781" i="1"/>
  <c r="O781" i="1" s="1"/>
  <c r="M782" i="1"/>
  <c r="M783" i="1"/>
  <c r="M784" i="1"/>
  <c r="M785" i="1"/>
  <c r="M786" i="1"/>
  <c r="M787" i="1"/>
  <c r="M788" i="1"/>
  <c r="M789" i="1"/>
  <c r="M790" i="1"/>
  <c r="M791" i="1"/>
  <c r="M792" i="1"/>
  <c r="M793" i="1"/>
  <c r="M794" i="1"/>
  <c r="M795" i="1"/>
  <c r="M796" i="1"/>
  <c r="M797" i="1"/>
  <c r="O797" i="1" s="1"/>
  <c r="M798" i="1"/>
  <c r="M799" i="1"/>
  <c r="M800" i="1"/>
  <c r="M801" i="1"/>
  <c r="M802" i="1"/>
  <c r="M803" i="1"/>
  <c r="M804" i="1"/>
  <c r="M805" i="1"/>
  <c r="M806" i="1"/>
  <c r="M807" i="1"/>
  <c r="M808" i="1"/>
  <c r="M809" i="1"/>
  <c r="M810" i="1"/>
  <c r="M811" i="1"/>
  <c r="M812" i="1"/>
  <c r="M813" i="1"/>
  <c r="O813" i="1" s="1"/>
  <c r="M814" i="1"/>
  <c r="M815" i="1"/>
  <c r="M816" i="1"/>
  <c r="M817" i="1"/>
  <c r="M818" i="1"/>
  <c r="M819" i="1"/>
  <c r="M820" i="1"/>
  <c r="M821" i="1"/>
  <c r="M822" i="1"/>
  <c r="M823" i="1"/>
  <c r="M824" i="1"/>
  <c r="M825" i="1"/>
  <c r="M826" i="1"/>
  <c r="M827" i="1"/>
  <c r="M828" i="1"/>
  <c r="M829" i="1"/>
  <c r="O829" i="1" s="1"/>
  <c r="M830" i="1"/>
  <c r="M831" i="1"/>
  <c r="M832" i="1"/>
  <c r="M833" i="1"/>
  <c r="M834" i="1"/>
  <c r="M835" i="1"/>
  <c r="M836" i="1"/>
  <c r="M837" i="1"/>
  <c r="M838" i="1"/>
  <c r="M839" i="1"/>
  <c r="M840" i="1"/>
  <c r="M841" i="1"/>
  <c r="M842" i="1"/>
  <c r="M843" i="1"/>
  <c r="M844" i="1"/>
  <c r="M845" i="1"/>
  <c r="O845" i="1" s="1"/>
  <c r="M846" i="1"/>
  <c r="M847" i="1"/>
  <c r="M848" i="1"/>
  <c r="M849" i="1"/>
  <c r="M850" i="1"/>
  <c r="M851" i="1"/>
  <c r="M852" i="1"/>
  <c r="M853" i="1"/>
  <c r="M854" i="1"/>
  <c r="M855" i="1"/>
  <c r="M856" i="1"/>
  <c r="M857" i="1"/>
  <c r="M858" i="1"/>
  <c r="M859" i="1"/>
  <c r="M860" i="1"/>
  <c r="M861" i="1"/>
  <c r="O861" i="1" s="1"/>
  <c r="M862" i="1"/>
  <c r="M863" i="1"/>
  <c r="M864" i="1"/>
  <c r="M865" i="1"/>
  <c r="M866" i="1"/>
  <c r="M867" i="1"/>
  <c r="M868" i="1"/>
  <c r="M869" i="1"/>
  <c r="M870" i="1"/>
  <c r="M871" i="1"/>
  <c r="M872" i="1"/>
  <c r="M873" i="1"/>
  <c r="M874" i="1"/>
  <c r="M875" i="1"/>
  <c r="M876" i="1"/>
  <c r="M877" i="1"/>
  <c r="O877" i="1" s="1"/>
  <c r="M878" i="1"/>
  <c r="M879" i="1"/>
  <c r="M880" i="1"/>
  <c r="M881" i="1"/>
  <c r="M882" i="1"/>
  <c r="M883" i="1"/>
  <c r="M884" i="1"/>
  <c r="M885" i="1"/>
  <c r="M886" i="1"/>
  <c r="M887" i="1"/>
  <c r="M888" i="1"/>
  <c r="M889" i="1"/>
  <c r="M890" i="1"/>
  <c r="M891" i="1"/>
  <c r="M892" i="1"/>
  <c r="M893" i="1"/>
  <c r="O893" i="1" s="1"/>
  <c r="M894" i="1"/>
  <c r="M895" i="1"/>
  <c r="M896" i="1"/>
  <c r="M897" i="1"/>
  <c r="M898" i="1"/>
  <c r="M899" i="1"/>
  <c r="M900" i="1"/>
  <c r="M901" i="1"/>
  <c r="M902" i="1"/>
  <c r="M903" i="1"/>
  <c r="M904" i="1"/>
  <c r="M905" i="1"/>
  <c r="M906" i="1"/>
  <c r="M907" i="1"/>
  <c r="M908" i="1"/>
  <c r="M909" i="1"/>
  <c r="O909" i="1" s="1"/>
  <c r="M910" i="1"/>
  <c r="M911" i="1"/>
  <c r="M912" i="1"/>
  <c r="M913" i="1"/>
  <c r="M914" i="1"/>
  <c r="M915" i="1"/>
  <c r="M916" i="1"/>
  <c r="M917" i="1"/>
  <c r="M918" i="1"/>
  <c r="M919" i="1"/>
  <c r="M920" i="1"/>
  <c r="M921" i="1"/>
  <c r="M922" i="1"/>
  <c r="M923" i="1"/>
  <c r="M924" i="1"/>
  <c r="M925" i="1"/>
  <c r="O925" i="1" s="1"/>
  <c r="M926" i="1"/>
  <c r="M927" i="1"/>
  <c r="M928" i="1"/>
  <c r="M929" i="1"/>
  <c r="M930" i="1"/>
  <c r="M931" i="1"/>
  <c r="M932" i="1"/>
  <c r="M933" i="1"/>
  <c r="M934" i="1"/>
  <c r="M935" i="1"/>
  <c r="M936" i="1"/>
  <c r="M937" i="1"/>
  <c r="M938" i="1"/>
  <c r="M939" i="1"/>
  <c r="M940" i="1"/>
  <c r="M941" i="1"/>
  <c r="O941" i="1" s="1"/>
  <c r="M942" i="1"/>
  <c r="M943" i="1"/>
  <c r="M944" i="1"/>
  <c r="M945" i="1"/>
  <c r="M946" i="1"/>
  <c r="M947" i="1"/>
  <c r="M948" i="1"/>
  <c r="M949" i="1"/>
  <c r="M950" i="1"/>
  <c r="M951" i="1"/>
  <c r="M952" i="1"/>
  <c r="M953" i="1"/>
  <c r="M954" i="1"/>
  <c r="M955" i="1"/>
  <c r="M956" i="1"/>
  <c r="M957" i="1"/>
  <c r="O957" i="1" s="1"/>
  <c r="M958" i="1"/>
  <c r="M959" i="1"/>
  <c r="M960" i="1"/>
  <c r="M961" i="1"/>
  <c r="M962" i="1"/>
  <c r="M963" i="1"/>
  <c r="M964" i="1"/>
  <c r="M965" i="1"/>
  <c r="M966" i="1"/>
  <c r="M967" i="1"/>
  <c r="M968" i="1"/>
  <c r="M969" i="1"/>
  <c r="M970" i="1"/>
  <c r="M971" i="1"/>
  <c r="M972" i="1"/>
  <c r="M973" i="1"/>
  <c r="O973" i="1" s="1"/>
  <c r="M974" i="1"/>
  <c r="M975" i="1"/>
  <c r="M976" i="1"/>
  <c r="M977" i="1"/>
  <c r="M978" i="1"/>
  <c r="M979" i="1"/>
  <c r="M980" i="1"/>
  <c r="M981" i="1"/>
  <c r="M982" i="1"/>
  <c r="M983" i="1"/>
  <c r="M984" i="1"/>
  <c r="M985" i="1"/>
  <c r="M986" i="1"/>
  <c r="M987" i="1"/>
  <c r="M988" i="1"/>
  <c r="M989" i="1"/>
  <c r="O989" i="1" s="1"/>
  <c r="M990" i="1"/>
  <c r="M991" i="1"/>
  <c r="M992" i="1"/>
  <c r="M993" i="1"/>
  <c r="M994" i="1"/>
  <c r="M995" i="1"/>
  <c r="M996" i="1"/>
  <c r="M997" i="1"/>
  <c r="M998" i="1"/>
  <c r="M999" i="1"/>
  <c r="M1000" i="1"/>
  <c r="M1001" i="1"/>
  <c r="M1002" i="1"/>
  <c r="M1003" i="1"/>
  <c r="M1004" i="1"/>
  <c r="M1005" i="1"/>
  <c r="O1005" i="1" s="1"/>
  <c r="M1006" i="1"/>
  <c r="M1007" i="1"/>
  <c r="M1008" i="1"/>
  <c r="M1009" i="1"/>
  <c r="M1010" i="1"/>
  <c r="M1011" i="1"/>
  <c r="M1012" i="1"/>
  <c r="M1013" i="1"/>
  <c r="M1014" i="1"/>
  <c r="M1015" i="1"/>
  <c r="M1016" i="1"/>
  <c r="M1017" i="1"/>
  <c r="M1018" i="1"/>
  <c r="M1019" i="1"/>
  <c r="M1020" i="1"/>
  <c r="M1021" i="1"/>
  <c r="O1021" i="1" s="1"/>
  <c r="M1022" i="1"/>
  <c r="M1023" i="1"/>
  <c r="M1024" i="1"/>
  <c r="M1025" i="1"/>
  <c r="M1026" i="1"/>
  <c r="M1027" i="1"/>
  <c r="M1028" i="1"/>
  <c r="M1029" i="1"/>
  <c r="M1030" i="1"/>
  <c r="M1031" i="1"/>
  <c r="M1032" i="1"/>
  <c r="M1033" i="1"/>
  <c r="M1034" i="1"/>
  <c r="M1035" i="1"/>
  <c r="M1036" i="1"/>
  <c r="M1037" i="1"/>
  <c r="O1037" i="1" s="1"/>
  <c r="M1038" i="1"/>
  <c r="M1039" i="1"/>
  <c r="M1040" i="1"/>
  <c r="M1041" i="1"/>
  <c r="M1042" i="1"/>
  <c r="M1043" i="1"/>
  <c r="M1044" i="1"/>
  <c r="M1045" i="1"/>
  <c r="M1046" i="1"/>
  <c r="M1047" i="1"/>
  <c r="M1048" i="1"/>
  <c r="M1049" i="1"/>
  <c r="M1050" i="1"/>
  <c r="M1051" i="1"/>
  <c r="M1052" i="1"/>
  <c r="M1053" i="1"/>
  <c r="O1053" i="1" s="1"/>
  <c r="M1054" i="1"/>
  <c r="M1055" i="1"/>
  <c r="M1056" i="1"/>
  <c r="M1057" i="1"/>
  <c r="M1058" i="1"/>
  <c r="M1059" i="1"/>
  <c r="M1060" i="1"/>
  <c r="M1061" i="1"/>
  <c r="M1062" i="1"/>
  <c r="M1063" i="1"/>
  <c r="M1064" i="1"/>
  <c r="M1065" i="1"/>
  <c r="M1066" i="1"/>
  <c r="M1067" i="1"/>
  <c r="M1068" i="1"/>
  <c r="M1069" i="1"/>
  <c r="O1069" i="1" s="1"/>
  <c r="M1070" i="1"/>
  <c r="M1071" i="1"/>
  <c r="M1072" i="1"/>
  <c r="M1073" i="1"/>
  <c r="M1074" i="1"/>
  <c r="M1075" i="1"/>
  <c r="M1076" i="1"/>
  <c r="M1077" i="1"/>
  <c r="M1078" i="1"/>
  <c r="M1079" i="1"/>
  <c r="M1080" i="1"/>
  <c r="M1081" i="1"/>
  <c r="M1082" i="1"/>
  <c r="M1083" i="1"/>
  <c r="M1084" i="1"/>
  <c r="M1085" i="1"/>
  <c r="O1085" i="1" s="1"/>
  <c r="M1086" i="1"/>
  <c r="M1087" i="1"/>
  <c r="M1088" i="1"/>
  <c r="M1089" i="1"/>
  <c r="M1090" i="1"/>
  <c r="M1091" i="1"/>
  <c r="M1092" i="1"/>
  <c r="M1093" i="1"/>
  <c r="M1094" i="1"/>
  <c r="M1095" i="1"/>
  <c r="M1096" i="1"/>
  <c r="M1097" i="1"/>
  <c r="M1098" i="1"/>
  <c r="M1099" i="1"/>
  <c r="M1100" i="1"/>
  <c r="M1101" i="1"/>
  <c r="O1101" i="1" s="1"/>
  <c r="M1102" i="1"/>
  <c r="M1103" i="1"/>
  <c r="M1104" i="1"/>
  <c r="M1105" i="1"/>
  <c r="M1106" i="1"/>
  <c r="M1107" i="1"/>
  <c r="M1108" i="1"/>
  <c r="M1109" i="1"/>
  <c r="M1110" i="1"/>
  <c r="M1111" i="1"/>
  <c r="M1112" i="1"/>
  <c r="M1113" i="1"/>
  <c r="M1114" i="1"/>
  <c r="M1115" i="1"/>
  <c r="M1116" i="1"/>
  <c r="M1117" i="1"/>
  <c r="O1117" i="1" s="1"/>
  <c r="M1118" i="1"/>
  <c r="M1119" i="1"/>
  <c r="M1120" i="1"/>
  <c r="M1121" i="1"/>
  <c r="M1122" i="1"/>
  <c r="M1123" i="1"/>
  <c r="M1124" i="1"/>
  <c r="M1125" i="1"/>
  <c r="M1126" i="1"/>
  <c r="M1127" i="1"/>
  <c r="M1128" i="1"/>
  <c r="M1129" i="1"/>
  <c r="M1130" i="1"/>
  <c r="M1131" i="1"/>
  <c r="M1132" i="1"/>
  <c r="M1133" i="1"/>
  <c r="O1133" i="1" s="1"/>
  <c r="M1134" i="1"/>
  <c r="M1135" i="1"/>
  <c r="M1136" i="1"/>
  <c r="M1137" i="1"/>
  <c r="M1138" i="1"/>
  <c r="M1139" i="1"/>
  <c r="M1140" i="1"/>
  <c r="M1141" i="1"/>
  <c r="M1142" i="1"/>
  <c r="M1143" i="1"/>
  <c r="M1144" i="1"/>
  <c r="M1145" i="1"/>
  <c r="M1146" i="1"/>
  <c r="M1147" i="1"/>
  <c r="M1148" i="1"/>
  <c r="M1149" i="1"/>
  <c r="O1149" i="1" s="1"/>
  <c r="M1150" i="1"/>
  <c r="M1151" i="1"/>
  <c r="M1152" i="1"/>
  <c r="M1153" i="1"/>
  <c r="M1154" i="1"/>
  <c r="M1155" i="1"/>
  <c r="M1156" i="1"/>
  <c r="M1157" i="1"/>
  <c r="M1158" i="1"/>
  <c r="M1159" i="1"/>
  <c r="M1160" i="1"/>
  <c r="M1161" i="1"/>
  <c r="M1162" i="1"/>
  <c r="M1163" i="1"/>
  <c r="M1164" i="1"/>
  <c r="M1165" i="1"/>
  <c r="O1165" i="1" s="1"/>
  <c r="M1166" i="1"/>
  <c r="M1167" i="1"/>
  <c r="M1168" i="1"/>
  <c r="M1169" i="1"/>
  <c r="M1170" i="1"/>
  <c r="M1171" i="1"/>
  <c r="M1172" i="1"/>
  <c r="M1173" i="1"/>
  <c r="M1174" i="1"/>
  <c r="M1175" i="1"/>
  <c r="M1176" i="1"/>
  <c r="M1177" i="1"/>
  <c r="M1178" i="1"/>
  <c r="M1179" i="1"/>
  <c r="M1180" i="1"/>
  <c r="M1181" i="1"/>
  <c r="O1181" i="1" s="1"/>
  <c r="M1182" i="1"/>
  <c r="M1183" i="1"/>
  <c r="M1184" i="1"/>
  <c r="M1185" i="1"/>
  <c r="M1186" i="1"/>
  <c r="M1187" i="1"/>
  <c r="M1188" i="1"/>
  <c r="M1189" i="1"/>
  <c r="M1190" i="1"/>
  <c r="M1191" i="1"/>
  <c r="M1192" i="1"/>
  <c r="M1193" i="1"/>
  <c r="M1194" i="1"/>
  <c r="M1195" i="1"/>
  <c r="M1196" i="1"/>
  <c r="M1197" i="1"/>
  <c r="O1197" i="1" s="1"/>
  <c r="M1198" i="1"/>
  <c r="M1199" i="1"/>
  <c r="M1200" i="1"/>
  <c r="M1201" i="1"/>
  <c r="M1202" i="1"/>
  <c r="M1203" i="1"/>
  <c r="M1204" i="1"/>
  <c r="M1205" i="1"/>
  <c r="M1206" i="1"/>
  <c r="M1207" i="1"/>
  <c r="M1208" i="1"/>
  <c r="M1209" i="1"/>
  <c r="M1210" i="1"/>
  <c r="M1211" i="1"/>
  <c r="M1212" i="1"/>
  <c r="M1213" i="1"/>
  <c r="O1213" i="1" s="1"/>
  <c r="M1214" i="1"/>
  <c r="M1215" i="1"/>
  <c r="M1216" i="1"/>
  <c r="M1217" i="1"/>
  <c r="M1218" i="1"/>
  <c r="M1219" i="1"/>
  <c r="M1220" i="1"/>
  <c r="M1221" i="1"/>
  <c r="M1222" i="1"/>
  <c r="M1223" i="1"/>
  <c r="M1224" i="1"/>
  <c r="M1225" i="1"/>
  <c r="M1226" i="1"/>
  <c r="M1227" i="1"/>
  <c r="M1228" i="1"/>
  <c r="M1229" i="1"/>
  <c r="O1229" i="1" s="1"/>
  <c r="M1230" i="1"/>
  <c r="M1231" i="1"/>
  <c r="M1232" i="1"/>
  <c r="M1233" i="1"/>
  <c r="M1234" i="1"/>
  <c r="M1235" i="1"/>
  <c r="M1236" i="1"/>
  <c r="M1237" i="1"/>
  <c r="M1238" i="1"/>
  <c r="M1239" i="1"/>
  <c r="M1240" i="1"/>
  <c r="M1241" i="1"/>
  <c r="M1242" i="1"/>
  <c r="M1243" i="1"/>
  <c r="M1244" i="1"/>
  <c r="M1245" i="1"/>
  <c r="O1245" i="1" s="1"/>
  <c r="M1246" i="1"/>
  <c r="M1247" i="1"/>
  <c r="M1248" i="1"/>
  <c r="M1249" i="1"/>
  <c r="M1250" i="1"/>
  <c r="M1251" i="1"/>
  <c r="M1252" i="1"/>
  <c r="M1253" i="1"/>
  <c r="M1254" i="1"/>
  <c r="M1255" i="1"/>
  <c r="M1256" i="1"/>
  <c r="M1257" i="1"/>
  <c r="M1258" i="1"/>
  <c r="M1259" i="1"/>
  <c r="M1260" i="1"/>
  <c r="M1261" i="1"/>
  <c r="O1261" i="1" s="1"/>
  <c r="M1262" i="1"/>
  <c r="M1263" i="1"/>
  <c r="M1264" i="1"/>
  <c r="M1265" i="1"/>
  <c r="M1266" i="1"/>
  <c r="M1267" i="1"/>
  <c r="M1268" i="1"/>
  <c r="M1269" i="1"/>
  <c r="M1270" i="1"/>
  <c r="M1271" i="1"/>
  <c r="M1272" i="1"/>
  <c r="M1273" i="1"/>
  <c r="M1274" i="1"/>
  <c r="M1275" i="1"/>
  <c r="M1276" i="1"/>
  <c r="M1277" i="1"/>
  <c r="O1277" i="1" s="1"/>
  <c r="M1278" i="1"/>
  <c r="M1279" i="1"/>
  <c r="M1280" i="1"/>
  <c r="M1281" i="1"/>
  <c r="M1282" i="1"/>
  <c r="M1283" i="1"/>
  <c r="M1284" i="1"/>
  <c r="M1285" i="1"/>
  <c r="M1286" i="1"/>
  <c r="M1287" i="1"/>
  <c r="M1288" i="1"/>
  <c r="M1289" i="1"/>
  <c r="M1290" i="1"/>
  <c r="M1291" i="1"/>
  <c r="M1292" i="1"/>
  <c r="M1293" i="1"/>
  <c r="O1293" i="1" s="1"/>
  <c r="M1294" i="1"/>
  <c r="M1295" i="1"/>
  <c r="M1296" i="1"/>
  <c r="M1297" i="1"/>
  <c r="M1298" i="1"/>
  <c r="M1299" i="1"/>
  <c r="M1300" i="1"/>
  <c r="M1301" i="1"/>
  <c r="M1302" i="1"/>
  <c r="M1303" i="1"/>
  <c r="M1304" i="1"/>
  <c r="M1305" i="1"/>
  <c r="M1306" i="1"/>
  <c r="M1307" i="1"/>
  <c r="M1308" i="1"/>
  <c r="M1309" i="1"/>
  <c r="O1309" i="1" s="1"/>
  <c r="M1310" i="1"/>
  <c r="M1311" i="1"/>
  <c r="M1312" i="1"/>
  <c r="M1313" i="1"/>
  <c r="M1314" i="1"/>
  <c r="M1315" i="1"/>
  <c r="M1316" i="1"/>
  <c r="M1317" i="1"/>
  <c r="M1318" i="1"/>
  <c r="M1319" i="1"/>
  <c r="M1320" i="1"/>
  <c r="M1321" i="1"/>
  <c r="M1322" i="1"/>
  <c r="M1323" i="1"/>
  <c r="M1324" i="1"/>
  <c r="M1325" i="1"/>
  <c r="O1325" i="1" s="1"/>
  <c r="M1326" i="1"/>
  <c r="M1327" i="1"/>
  <c r="M1328" i="1"/>
  <c r="M1329" i="1"/>
  <c r="M1330" i="1"/>
  <c r="M1331" i="1"/>
  <c r="M1332" i="1"/>
  <c r="M1333" i="1"/>
  <c r="M1334" i="1"/>
  <c r="M1335" i="1"/>
  <c r="M1336" i="1"/>
  <c r="M1337" i="1"/>
  <c r="M1338" i="1"/>
  <c r="M1339" i="1"/>
  <c r="M1340" i="1"/>
  <c r="M1341" i="1"/>
  <c r="O1341" i="1" s="1"/>
  <c r="M1342" i="1"/>
  <c r="M1343" i="1"/>
  <c r="M1344" i="1"/>
  <c r="M1345" i="1"/>
  <c r="M1346" i="1"/>
  <c r="M1347" i="1"/>
  <c r="M1348" i="1"/>
  <c r="M1349" i="1"/>
  <c r="M1350" i="1"/>
  <c r="M1351" i="1"/>
  <c r="M1352" i="1"/>
  <c r="M1353" i="1"/>
  <c r="M1354" i="1"/>
  <c r="M1355" i="1"/>
  <c r="M1356" i="1"/>
  <c r="M1357" i="1"/>
  <c r="O1357" i="1" s="1"/>
  <c r="M1358" i="1"/>
  <c r="M1359" i="1"/>
  <c r="M1360" i="1"/>
  <c r="M1361" i="1"/>
  <c r="M1362" i="1"/>
  <c r="M1363" i="1"/>
  <c r="M1364" i="1"/>
  <c r="M1365" i="1"/>
  <c r="M1366" i="1"/>
  <c r="M1367" i="1"/>
  <c r="M1368" i="1"/>
  <c r="M1369" i="1"/>
  <c r="M1370" i="1"/>
  <c r="M1371" i="1"/>
  <c r="M1372" i="1"/>
  <c r="M1373" i="1"/>
  <c r="O1373" i="1" s="1"/>
  <c r="M1374" i="1"/>
  <c r="M1375" i="1"/>
  <c r="M1376" i="1"/>
  <c r="M1377" i="1"/>
  <c r="M1378" i="1"/>
  <c r="M1379" i="1"/>
  <c r="M1380" i="1"/>
  <c r="M1381" i="1"/>
  <c r="M1382" i="1"/>
  <c r="M1383" i="1"/>
  <c r="M1384" i="1"/>
  <c r="M1385" i="1"/>
  <c r="M1386" i="1"/>
  <c r="M1387" i="1"/>
  <c r="M1388" i="1"/>
  <c r="M1389" i="1"/>
  <c r="O1389" i="1" s="1"/>
  <c r="M1390" i="1"/>
  <c r="M1391" i="1"/>
  <c r="M1392" i="1"/>
  <c r="M1393" i="1"/>
  <c r="M1394" i="1"/>
  <c r="M1395" i="1"/>
  <c r="M1396" i="1"/>
  <c r="M1397" i="1"/>
  <c r="M1398" i="1"/>
  <c r="M1399" i="1"/>
  <c r="M1400" i="1"/>
  <c r="M1401" i="1"/>
  <c r="M1402" i="1"/>
  <c r="M1403" i="1"/>
  <c r="M1404" i="1"/>
  <c r="M1405" i="1"/>
  <c r="O1405" i="1" s="1"/>
  <c r="M1406" i="1"/>
  <c r="M1407" i="1"/>
  <c r="M1408" i="1"/>
  <c r="M1409" i="1"/>
  <c r="M1410" i="1"/>
  <c r="M1411" i="1"/>
  <c r="M1412" i="1"/>
  <c r="M1413" i="1"/>
  <c r="M1414" i="1"/>
  <c r="M1415" i="1"/>
  <c r="M1416" i="1"/>
  <c r="M1417" i="1"/>
  <c r="M1418" i="1"/>
  <c r="M1419" i="1"/>
  <c r="M1420" i="1"/>
  <c r="M1421" i="1"/>
  <c r="O1421" i="1" s="1"/>
  <c r="M1422" i="1"/>
  <c r="M1423" i="1"/>
  <c r="M1424" i="1"/>
  <c r="M1425" i="1"/>
  <c r="M1426" i="1"/>
  <c r="M1427" i="1"/>
  <c r="M1428" i="1"/>
  <c r="M1429" i="1"/>
  <c r="M1430" i="1"/>
  <c r="M1431" i="1"/>
  <c r="M1432" i="1"/>
  <c r="M1433" i="1"/>
  <c r="M1434" i="1"/>
  <c r="M1435" i="1"/>
  <c r="M1436" i="1"/>
  <c r="M1437" i="1"/>
  <c r="O1437" i="1" s="1"/>
  <c r="M1438" i="1"/>
  <c r="M1439" i="1"/>
  <c r="M1440" i="1"/>
  <c r="M1441" i="1"/>
  <c r="M1442" i="1"/>
  <c r="M1443" i="1"/>
  <c r="M1444" i="1"/>
  <c r="M1445" i="1"/>
  <c r="M1446" i="1"/>
  <c r="M1447" i="1"/>
  <c r="M1448" i="1"/>
  <c r="M1449" i="1"/>
  <c r="M1450" i="1"/>
  <c r="M1451" i="1"/>
  <c r="M1452" i="1"/>
  <c r="M1453" i="1"/>
  <c r="O1453" i="1" s="1"/>
  <c r="M1454" i="1"/>
  <c r="M1455" i="1"/>
  <c r="M1456" i="1"/>
  <c r="M1457" i="1"/>
  <c r="M1458" i="1"/>
  <c r="M1459" i="1"/>
  <c r="M1460" i="1"/>
  <c r="M1461" i="1"/>
  <c r="M1462" i="1"/>
  <c r="M1463" i="1"/>
  <c r="M1464" i="1"/>
  <c r="M1465" i="1"/>
  <c r="M1466" i="1"/>
  <c r="M1467" i="1"/>
  <c r="M1468" i="1"/>
  <c r="M1469" i="1"/>
  <c r="O1469" i="1" s="1"/>
  <c r="M1470" i="1"/>
  <c r="M1471" i="1"/>
  <c r="M1472" i="1"/>
  <c r="M1473" i="1"/>
  <c r="M1474" i="1"/>
  <c r="M1475" i="1"/>
  <c r="M1476" i="1"/>
  <c r="M1477" i="1"/>
  <c r="M1478" i="1"/>
  <c r="M1479" i="1"/>
  <c r="M1480" i="1"/>
  <c r="M1481" i="1"/>
  <c r="M1482" i="1"/>
  <c r="M1483" i="1"/>
  <c r="M1484" i="1"/>
  <c r="M1485" i="1"/>
  <c r="O1485" i="1" s="1"/>
  <c r="M1486" i="1"/>
  <c r="M1487" i="1"/>
  <c r="M1488" i="1"/>
  <c r="M1489" i="1"/>
  <c r="M1490" i="1"/>
  <c r="M1491" i="1"/>
  <c r="M1492" i="1"/>
  <c r="M1493" i="1"/>
  <c r="M1494" i="1"/>
  <c r="M1495" i="1"/>
  <c r="M1496" i="1"/>
  <c r="M1497" i="1"/>
  <c r="M1498" i="1"/>
  <c r="M1499" i="1"/>
  <c r="M1500" i="1"/>
  <c r="M1501" i="1"/>
  <c r="O1501" i="1" s="1"/>
  <c r="M1502" i="1"/>
  <c r="M1503" i="1"/>
  <c r="M1504" i="1"/>
  <c r="M1505" i="1"/>
  <c r="M1506" i="1"/>
  <c r="M1507" i="1"/>
  <c r="M1508" i="1"/>
  <c r="M1509" i="1"/>
  <c r="M1510" i="1"/>
  <c r="M1511" i="1"/>
  <c r="M1512" i="1"/>
  <c r="M1513" i="1"/>
  <c r="M1514" i="1"/>
  <c r="M1515" i="1"/>
  <c r="M1516" i="1"/>
  <c r="M1517" i="1"/>
  <c r="O1517" i="1" s="1"/>
  <c r="M1518" i="1"/>
  <c r="M1519" i="1"/>
  <c r="M1520" i="1"/>
  <c r="M1521" i="1"/>
  <c r="M1522" i="1"/>
  <c r="M1523" i="1"/>
  <c r="M1524" i="1"/>
  <c r="M1525" i="1"/>
  <c r="M1526" i="1"/>
  <c r="M1527" i="1"/>
  <c r="M1528" i="1"/>
  <c r="M1529" i="1"/>
  <c r="M1530" i="1"/>
  <c r="M1531" i="1"/>
  <c r="M1532" i="1"/>
  <c r="M1533" i="1"/>
  <c r="O1533" i="1" s="1"/>
  <c r="M1534" i="1"/>
  <c r="M1535" i="1"/>
  <c r="M1536" i="1"/>
  <c r="M1537" i="1"/>
  <c r="M1538" i="1"/>
  <c r="M1539" i="1"/>
  <c r="M1540" i="1"/>
  <c r="M1541" i="1"/>
  <c r="M1542" i="1"/>
  <c r="M1543" i="1"/>
  <c r="M1544" i="1"/>
  <c r="M1545" i="1"/>
  <c r="M1546" i="1"/>
  <c r="M1547" i="1"/>
  <c r="M1548" i="1"/>
  <c r="M1549" i="1"/>
  <c r="O1549" i="1" s="1"/>
  <c r="M1550" i="1"/>
  <c r="M1551" i="1"/>
  <c r="M1552" i="1"/>
  <c r="M1553" i="1"/>
  <c r="M1554" i="1"/>
  <c r="M1555" i="1"/>
  <c r="M1556" i="1"/>
  <c r="M1557" i="1"/>
  <c r="M1558" i="1"/>
  <c r="M1559" i="1"/>
  <c r="M1560" i="1"/>
  <c r="M1561" i="1"/>
  <c r="M1562" i="1"/>
  <c r="M1563" i="1"/>
  <c r="M1564" i="1"/>
  <c r="M1565" i="1"/>
  <c r="O1565" i="1" s="1"/>
  <c r="M1566" i="1"/>
  <c r="M1567" i="1"/>
  <c r="M1568" i="1"/>
  <c r="M1569" i="1"/>
  <c r="M1570" i="1"/>
  <c r="M1571" i="1"/>
  <c r="M1572" i="1"/>
  <c r="M1573" i="1"/>
  <c r="M1574" i="1"/>
  <c r="M1575" i="1"/>
  <c r="M1576" i="1"/>
  <c r="M1577" i="1"/>
  <c r="M1578" i="1"/>
  <c r="M1579" i="1"/>
  <c r="M1580" i="1"/>
  <c r="M1581" i="1"/>
  <c r="O1581" i="1" s="1"/>
  <c r="M1582" i="1"/>
  <c r="M1583" i="1"/>
  <c r="M1584" i="1"/>
  <c r="M1585" i="1"/>
  <c r="M1586" i="1"/>
  <c r="M1587" i="1"/>
  <c r="M1588" i="1"/>
  <c r="M1589" i="1"/>
  <c r="M1590" i="1"/>
  <c r="M1591" i="1"/>
  <c r="M1592" i="1"/>
  <c r="M1593" i="1"/>
  <c r="M1594" i="1"/>
  <c r="M1595" i="1"/>
  <c r="M1596" i="1"/>
  <c r="M1597" i="1"/>
  <c r="O1597" i="1" s="1"/>
  <c r="M1598" i="1"/>
  <c r="M1599" i="1"/>
  <c r="M1600" i="1"/>
  <c r="M1601" i="1"/>
  <c r="M1602" i="1"/>
  <c r="M1603" i="1"/>
  <c r="M1604" i="1"/>
  <c r="M1605" i="1"/>
  <c r="M1606" i="1"/>
  <c r="M1607" i="1"/>
  <c r="M1608" i="1"/>
  <c r="M1609" i="1"/>
  <c r="M1610" i="1"/>
  <c r="M1611" i="1"/>
  <c r="M1612" i="1"/>
  <c r="M1613" i="1"/>
  <c r="O1613" i="1" s="1"/>
  <c r="M1614" i="1"/>
  <c r="M1615" i="1"/>
  <c r="M1616" i="1"/>
  <c r="M1617" i="1"/>
  <c r="M1618" i="1"/>
  <c r="M1619" i="1"/>
  <c r="M1620" i="1"/>
  <c r="M1621" i="1"/>
  <c r="M1622" i="1"/>
  <c r="M1623" i="1"/>
  <c r="M1624" i="1"/>
  <c r="M1625" i="1"/>
  <c r="M1626" i="1"/>
  <c r="M1627" i="1"/>
  <c r="M1628" i="1"/>
  <c r="M1629" i="1"/>
  <c r="O1629" i="1" s="1"/>
  <c r="M1630" i="1"/>
  <c r="M1631" i="1"/>
  <c r="M1632" i="1"/>
  <c r="M1633" i="1"/>
  <c r="M1634" i="1"/>
  <c r="M1635" i="1"/>
  <c r="M1636" i="1"/>
  <c r="M1637" i="1"/>
  <c r="M1638" i="1"/>
  <c r="M1639" i="1"/>
  <c r="M1640" i="1"/>
  <c r="M1641" i="1"/>
  <c r="M1642" i="1"/>
  <c r="M1643" i="1"/>
  <c r="M1644" i="1"/>
  <c r="M1645" i="1"/>
  <c r="O1645" i="1" s="1"/>
  <c r="M1646" i="1"/>
  <c r="M1647" i="1"/>
  <c r="M1648" i="1"/>
  <c r="M1649" i="1"/>
  <c r="M1650" i="1"/>
  <c r="M1651" i="1"/>
  <c r="M1652" i="1"/>
  <c r="M1653" i="1"/>
  <c r="M1654" i="1"/>
  <c r="M1655" i="1"/>
  <c r="M1656" i="1"/>
  <c r="M1657" i="1"/>
  <c r="M1658" i="1"/>
  <c r="M1659" i="1"/>
  <c r="M1660" i="1"/>
  <c r="M1661" i="1"/>
  <c r="O1661" i="1" s="1"/>
  <c r="M1662" i="1"/>
  <c r="M1663" i="1"/>
  <c r="M1664" i="1"/>
  <c r="M1665" i="1"/>
  <c r="M1666" i="1"/>
  <c r="M1667" i="1"/>
  <c r="M1668" i="1"/>
  <c r="M1669" i="1"/>
  <c r="M1670" i="1"/>
  <c r="M1671" i="1"/>
  <c r="M1672" i="1"/>
  <c r="M1673" i="1"/>
  <c r="M1674" i="1"/>
  <c r="M1675" i="1"/>
  <c r="M1676" i="1"/>
  <c r="M1677" i="1"/>
  <c r="O1677" i="1" s="1"/>
  <c r="M1678" i="1"/>
  <c r="M1679" i="1"/>
  <c r="M1680" i="1"/>
  <c r="M1681" i="1"/>
  <c r="M1682" i="1"/>
  <c r="M1683" i="1"/>
  <c r="M1684" i="1"/>
  <c r="M1685" i="1"/>
  <c r="M1686" i="1"/>
  <c r="M1687" i="1"/>
  <c r="M1688" i="1"/>
  <c r="M1689" i="1"/>
  <c r="M1690" i="1"/>
  <c r="M1691" i="1"/>
  <c r="M1692" i="1"/>
  <c r="M1693" i="1"/>
  <c r="O1693" i="1" s="1"/>
  <c r="M1694" i="1"/>
  <c r="M1695" i="1"/>
  <c r="M1696" i="1"/>
  <c r="M1697" i="1"/>
  <c r="M1698" i="1"/>
  <c r="M1699" i="1"/>
  <c r="M1700" i="1"/>
  <c r="M1701" i="1"/>
  <c r="M1702" i="1"/>
  <c r="M1703" i="1"/>
  <c r="M1704" i="1"/>
  <c r="M1705" i="1"/>
  <c r="M1706" i="1"/>
  <c r="M1707" i="1"/>
  <c r="M1708" i="1"/>
  <c r="M1709" i="1"/>
  <c r="O1709" i="1" s="1"/>
  <c r="M1710" i="1"/>
  <c r="M1711" i="1"/>
  <c r="M1712" i="1"/>
  <c r="M1713" i="1"/>
  <c r="M1714" i="1"/>
  <c r="M1715" i="1"/>
  <c r="M1716" i="1"/>
  <c r="M1717" i="1"/>
  <c r="M1718" i="1"/>
  <c r="M1719" i="1"/>
  <c r="M1720" i="1"/>
  <c r="M1721" i="1"/>
  <c r="M1722" i="1"/>
  <c r="M1723" i="1"/>
  <c r="M1724" i="1"/>
  <c r="M1725" i="1"/>
  <c r="O1725" i="1" s="1"/>
  <c r="M1726" i="1"/>
  <c r="M1727" i="1"/>
  <c r="M1728" i="1"/>
  <c r="M1729" i="1"/>
  <c r="M1730" i="1"/>
  <c r="M1731" i="1"/>
  <c r="M1732" i="1"/>
  <c r="M1733" i="1"/>
  <c r="M1734" i="1"/>
  <c r="M1735" i="1"/>
  <c r="M1736" i="1"/>
  <c r="M1737" i="1"/>
  <c r="M1738" i="1"/>
  <c r="M1739" i="1"/>
  <c r="M1740" i="1"/>
  <c r="M1741" i="1"/>
  <c r="O1741" i="1" s="1"/>
  <c r="M1742" i="1"/>
  <c r="M1743" i="1"/>
  <c r="M1744" i="1"/>
  <c r="M1745" i="1"/>
  <c r="M1746" i="1"/>
  <c r="M1747" i="1"/>
  <c r="M1748" i="1"/>
  <c r="M1749" i="1"/>
  <c r="M1750" i="1"/>
  <c r="M1751" i="1"/>
  <c r="M1752" i="1"/>
  <c r="M1753" i="1"/>
  <c r="M1754" i="1"/>
  <c r="M1755" i="1"/>
  <c r="M1756" i="1"/>
  <c r="M1757" i="1"/>
  <c r="O1757" i="1" s="1"/>
  <c r="M1758" i="1"/>
  <c r="M1759" i="1"/>
  <c r="M1760" i="1"/>
  <c r="M1761" i="1"/>
  <c r="M1762" i="1"/>
  <c r="M1763" i="1"/>
  <c r="M1764" i="1"/>
  <c r="M1765" i="1"/>
  <c r="M1766" i="1"/>
  <c r="M1767" i="1"/>
  <c r="M1768" i="1"/>
  <c r="M1769" i="1"/>
  <c r="M1770" i="1"/>
  <c r="M1771" i="1"/>
  <c r="M1772" i="1"/>
  <c r="M1773" i="1"/>
  <c r="O1773" i="1" s="1"/>
  <c r="M1774" i="1"/>
  <c r="M1775" i="1"/>
  <c r="M1776" i="1"/>
  <c r="M1777" i="1"/>
  <c r="M1778" i="1"/>
  <c r="M1779" i="1"/>
  <c r="M1780" i="1"/>
  <c r="M1781" i="1"/>
  <c r="M1782" i="1"/>
  <c r="M1783" i="1"/>
  <c r="M1784" i="1"/>
  <c r="M1785" i="1"/>
  <c r="M1786" i="1"/>
  <c r="M1787" i="1"/>
  <c r="M1788" i="1"/>
  <c r="M1789" i="1"/>
  <c r="O1789" i="1" s="1"/>
  <c r="M1790" i="1"/>
  <c r="M1791" i="1"/>
  <c r="M1792" i="1"/>
  <c r="M1793" i="1"/>
  <c r="M1794" i="1"/>
  <c r="M1795" i="1"/>
  <c r="M1796" i="1"/>
  <c r="M1797" i="1"/>
  <c r="M1798" i="1"/>
  <c r="M1799" i="1"/>
  <c r="M1800" i="1"/>
  <c r="M1801" i="1"/>
  <c r="M1802" i="1"/>
  <c r="M1803" i="1"/>
  <c r="M1804" i="1"/>
  <c r="M1805" i="1"/>
  <c r="O1805" i="1" s="1"/>
  <c r="M1806" i="1"/>
  <c r="M1807" i="1"/>
  <c r="M1808" i="1"/>
  <c r="M1809" i="1"/>
  <c r="M1810" i="1"/>
  <c r="M1811" i="1"/>
  <c r="M1812" i="1"/>
  <c r="M1813" i="1"/>
  <c r="M1814" i="1"/>
  <c r="M1815" i="1"/>
  <c r="M1816" i="1"/>
  <c r="M1817" i="1"/>
  <c r="M1818" i="1"/>
  <c r="M1819" i="1"/>
  <c r="M1820" i="1"/>
  <c r="M1821" i="1"/>
  <c r="O1821" i="1" s="1"/>
  <c r="M1822" i="1"/>
  <c r="M1823" i="1"/>
  <c r="M1824" i="1"/>
  <c r="M1825" i="1"/>
  <c r="M1826" i="1"/>
  <c r="M1827" i="1"/>
  <c r="M1828" i="1"/>
  <c r="M1829" i="1"/>
  <c r="M1830" i="1"/>
  <c r="M1831" i="1"/>
  <c r="M1832" i="1"/>
  <c r="M1833" i="1"/>
  <c r="M1834" i="1"/>
  <c r="M1835" i="1"/>
  <c r="M1836" i="1"/>
  <c r="M1837" i="1"/>
  <c r="O1837" i="1" s="1"/>
  <c r="M1838" i="1"/>
  <c r="M1839" i="1"/>
  <c r="M1840" i="1"/>
  <c r="M1841" i="1"/>
  <c r="M1842" i="1"/>
  <c r="M1843" i="1"/>
  <c r="M1844" i="1"/>
  <c r="M1845" i="1"/>
  <c r="M1846" i="1"/>
  <c r="M1847" i="1"/>
  <c r="M1848" i="1"/>
  <c r="M1849" i="1"/>
  <c r="M1850" i="1"/>
  <c r="M1851" i="1"/>
  <c r="M1852" i="1"/>
  <c r="M1853" i="1"/>
  <c r="O1853" i="1" s="1"/>
  <c r="M1854" i="1"/>
  <c r="M1855" i="1"/>
  <c r="M1856" i="1"/>
  <c r="M1857" i="1"/>
  <c r="M1858" i="1"/>
  <c r="M1859" i="1"/>
  <c r="M1860" i="1"/>
  <c r="M1861" i="1"/>
  <c r="M1862" i="1"/>
  <c r="M1863" i="1"/>
  <c r="M1864" i="1"/>
  <c r="M1865" i="1"/>
  <c r="M1866" i="1"/>
  <c r="M1867" i="1"/>
  <c r="M1868" i="1"/>
  <c r="M1869" i="1"/>
  <c r="O1869" i="1" s="1"/>
  <c r="M1870" i="1"/>
  <c r="M1871" i="1"/>
  <c r="M1872" i="1"/>
  <c r="M1873" i="1"/>
  <c r="M1874" i="1"/>
  <c r="M1875" i="1"/>
  <c r="M1876" i="1"/>
  <c r="M1877" i="1"/>
  <c r="M1878" i="1"/>
  <c r="M1879" i="1"/>
  <c r="M1880" i="1"/>
  <c r="M1881" i="1"/>
  <c r="M1882" i="1"/>
  <c r="M1883" i="1"/>
  <c r="M1884" i="1"/>
  <c r="M1885" i="1"/>
  <c r="O1885" i="1" s="1"/>
  <c r="M1886" i="1"/>
  <c r="M1887" i="1"/>
  <c r="M1888" i="1"/>
  <c r="M1889" i="1"/>
  <c r="M1890" i="1"/>
  <c r="M1891" i="1"/>
  <c r="M1892" i="1"/>
  <c r="M1893" i="1"/>
  <c r="M1894" i="1"/>
  <c r="M1895" i="1"/>
  <c r="M1896" i="1"/>
  <c r="M1897" i="1"/>
  <c r="M1898" i="1"/>
  <c r="M1899" i="1"/>
  <c r="M1900" i="1"/>
  <c r="M1901" i="1"/>
  <c r="O1901" i="1" s="1"/>
  <c r="M1902" i="1"/>
  <c r="M1903" i="1"/>
  <c r="M1904" i="1"/>
  <c r="M1905" i="1"/>
  <c r="M1906" i="1"/>
  <c r="M1907" i="1"/>
  <c r="M1908" i="1"/>
  <c r="M1909" i="1"/>
  <c r="M1910" i="1"/>
  <c r="M1911" i="1"/>
  <c r="M1912" i="1"/>
  <c r="M1913" i="1"/>
  <c r="M1914" i="1"/>
  <c r="M1915" i="1"/>
  <c r="M1916" i="1"/>
  <c r="M1917" i="1"/>
  <c r="O1917" i="1" s="1"/>
  <c r="M1918" i="1"/>
  <c r="M1919" i="1"/>
  <c r="M1920" i="1"/>
  <c r="M1921" i="1"/>
  <c r="M1922" i="1"/>
  <c r="M1923" i="1"/>
  <c r="M1924" i="1"/>
  <c r="M1925" i="1"/>
  <c r="M1926" i="1"/>
  <c r="M1927" i="1"/>
  <c r="M1928" i="1"/>
  <c r="M1929" i="1"/>
  <c r="M1930" i="1"/>
  <c r="M1931" i="1"/>
  <c r="M1932" i="1"/>
  <c r="M1933" i="1"/>
  <c r="O1933" i="1" s="1"/>
  <c r="M1934" i="1"/>
  <c r="M1935" i="1"/>
  <c r="M1936" i="1"/>
  <c r="M1937" i="1"/>
  <c r="M1938" i="1"/>
  <c r="M1939" i="1"/>
  <c r="M1940" i="1"/>
  <c r="M1941" i="1"/>
  <c r="M1942" i="1"/>
  <c r="M1943" i="1"/>
  <c r="M1944" i="1"/>
  <c r="M1945" i="1"/>
  <c r="M1946" i="1"/>
  <c r="M1947" i="1"/>
  <c r="M1948" i="1"/>
  <c r="M1949" i="1"/>
  <c r="O1949" i="1" s="1"/>
  <c r="M1950" i="1"/>
  <c r="M1951" i="1"/>
  <c r="M1952" i="1"/>
  <c r="M1953" i="1"/>
  <c r="M1954" i="1"/>
  <c r="M1955" i="1"/>
  <c r="M1956" i="1"/>
  <c r="M1957" i="1"/>
  <c r="M1958" i="1"/>
  <c r="M1959" i="1"/>
  <c r="M1960" i="1"/>
  <c r="M1961" i="1"/>
  <c r="M1962" i="1"/>
  <c r="M1963" i="1"/>
  <c r="M1964" i="1"/>
  <c r="M1965" i="1"/>
  <c r="O1965" i="1" s="1"/>
  <c r="M1966" i="1"/>
  <c r="M1967" i="1"/>
  <c r="M1968" i="1"/>
  <c r="M1969" i="1"/>
  <c r="M1970" i="1"/>
  <c r="M1971" i="1"/>
  <c r="M1972" i="1"/>
  <c r="M1973" i="1"/>
  <c r="M1974" i="1"/>
  <c r="M1975" i="1"/>
  <c r="M1976" i="1"/>
  <c r="M1977" i="1"/>
  <c r="M1978" i="1"/>
  <c r="M1979" i="1"/>
  <c r="M1980" i="1"/>
  <c r="M1981" i="1"/>
  <c r="O1981" i="1" s="1"/>
  <c r="M1982" i="1"/>
  <c r="M1983" i="1"/>
  <c r="M1984" i="1"/>
  <c r="M1985" i="1"/>
  <c r="M1986" i="1"/>
  <c r="M1987" i="1"/>
  <c r="M1988" i="1"/>
  <c r="M1989" i="1"/>
  <c r="M1990" i="1"/>
  <c r="M1991" i="1"/>
  <c r="M1992" i="1"/>
  <c r="M1993" i="1"/>
  <c r="M1994" i="1"/>
  <c r="M1995" i="1"/>
  <c r="M1996" i="1"/>
  <c r="M1997" i="1"/>
  <c r="O1997" i="1" s="1"/>
  <c r="M1998" i="1"/>
  <c r="M1999" i="1"/>
  <c r="M2000" i="1"/>
  <c r="M2001" i="1"/>
  <c r="M2002" i="1"/>
  <c r="M2003" i="1"/>
  <c r="M2004" i="1"/>
  <c r="M2005" i="1"/>
  <c r="M2006" i="1"/>
  <c r="M2007" i="1"/>
  <c r="M2008" i="1"/>
  <c r="M2009" i="1"/>
  <c r="M2010" i="1"/>
  <c r="M2011" i="1"/>
  <c r="M2012" i="1"/>
  <c r="M2013" i="1"/>
  <c r="O2013" i="1" s="1"/>
  <c r="M2014" i="1"/>
  <c r="M2015" i="1"/>
  <c r="M2016" i="1"/>
  <c r="M2017" i="1"/>
  <c r="M2018" i="1"/>
  <c r="M2019" i="1"/>
  <c r="M2020" i="1"/>
  <c r="M2021" i="1"/>
  <c r="M2022" i="1"/>
  <c r="M2023" i="1"/>
  <c r="M2024" i="1"/>
  <c r="M2025" i="1"/>
  <c r="M2026" i="1"/>
  <c r="M2027" i="1"/>
  <c r="M2028" i="1"/>
  <c r="M2029" i="1"/>
  <c r="O2029" i="1" s="1"/>
  <c r="M2030" i="1"/>
  <c r="M2031" i="1"/>
  <c r="M2032" i="1"/>
  <c r="M2033" i="1"/>
  <c r="M2034" i="1"/>
  <c r="M2035" i="1"/>
  <c r="M2036" i="1"/>
  <c r="M2037" i="1"/>
  <c r="M2038" i="1"/>
  <c r="M2039" i="1"/>
  <c r="M2040" i="1"/>
  <c r="M2041" i="1"/>
  <c r="M2042" i="1"/>
  <c r="M2043" i="1"/>
  <c r="M2044" i="1"/>
  <c r="M2045" i="1"/>
  <c r="O2045" i="1" s="1"/>
  <c r="M2046" i="1"/>
  <c r="M2047" i="1"/>
  <c r="M2048" i="1"/>
  <c r="M2049" i="1"/>
  <c r="M2050" i="1"/>
  <c r="M2051" i="1"/>
  <c r="M2052" i="1"/>
  <c r="M2053" i="1"/>
  <c r="M2054" i="1"/>
  <c r="M2055" i="1"/>
  <c r="M2056" i="1"/>
  <c r="M2057" i="1"/>
  <c r="M2058" i="1"/>
  <c r="M2059" i="1"/>
  <c r="M2060" i="1"/>
  <c r="M2061" i="1"/>
  <c r="O2061" i="1" s="1"/>
  <c r="M2062" i="1"/>
  <c r="M2063" i="1"/>
  <c r="M2064" i="1"/>
  <c r="M2065" i="1"/>
  <c r="M2066" i="1"/>
  <c r="M2067" i="1"/>
  <c r="M2068" i="1"/>
  <c r="M2069" i="1"/>
  <c r="M2070" i="1"/>
  <c r="M2071" i="1"/>
  <c r="M2072" i="1"/>
  <c r="M2073" i="1"/>
  <c r="M2074" i="1"/>
  <c r="M2075" i="1"/>
  <c r="M2076" i="1"/>
  <c r="M2077" i="1"/>
  <c r="O2077" i="1" s="1"/>
  <c r="M2078" i="1"/>
  <c r="M2079" i="1"/>
  <c r="M2080" i="1"/>
  <c r="M2081" i="1"/>
  <c r="M2082" i="1"/>
  <c r="M2083" i="1"/>
  <c r="M2084" i="1"/>
  <c r="M2085" i="1"/>
  <c r="M2086" i="1"/>
  <c r="M2087" i="1"/>
  <c r="M2088" i="1"/>
  <c r="M2089" i="1"/>
  <c r="M2090" i="1"/>
  <c r="M2091" i="1"/>
  <c r="M2092" i="1"/>
  <c r="M2093" i="1"/>
  <c r="O2093" i="1" s="1"/>
  <c r="M2094" i="1"/>
  <c r="M2095" i="1"/>
  <c r="M2096" i="1"/>
  <c r="M2097" i="1"/>
  <c r="M2098" i="1"/>
  <c r="M2099" i="1"/>
  <c r="M2100" i="1"/>
  <c r="M2101" i="1"/>
  <c r="M2102" i="1"/>
  <c r="M2103" i="1"/>
  <c r="M2104" i="1"/>
  <c r="M2105" i="1"/>
  <c r="M2106" i="1"/>
  <c r="M2107" i="1"/>
  <c r="M2108" i="1"/>
  <c r="M2109" i="1"/>
  <c r="O2109" i="1" s="1"/>
  <c r="M2110" i="1"/>
  <c r="M2111" i="1"/>
  <c r="M2112" i="1"/>
  <c r="M2113" i="1"/>
  <c r="M2114" i="1"/>
  <c r="M2115" i="1"/>
  <c r="M2116" i="1"/>
  <c r="M2117" i="1"/>
  <c r="M2118" i="1"/>
  <c r="M2119" i="1"/>
  <c r="M2120" i="1"/>
  <c r="M2121" i="1"/>
  <c r="M2122" i="1"/>
  <c r="M2123" i="1"/>
  <c r="M2124" i="1"/>
  <c r="M2125" i="1"/>
  <c r="O2125" i="1" s="1"/>
  <c r="M2126" i="1"/>
  <c r="M2127" i="1"/>
  <c r="M2128" i="1"/>
  <c r="M2129" i="1"/>
  <c r="M2130" i="1"/>
  <c r="M2131" i="1"/>
  <c r="M2132" i="1"/>
  <c r="M2133" i="1"/>
  <c r="M2134" i="1"/>
  <c r="M2135" i="1"/>
  <c r="M2136" i="1"/>
  <c r="M2137" i="1"/>
  <c r="M2138" i="1"/>
  <c r="M2139" i="1"/>
  <c r="M2140" i="1"/>
  <c r="M2141" i="1"/>
  <c r="O2141" i="1" s="1"/>
  <c r="M2142" i="1"/>
  <c r="M2143" i="1"/>
  <c r="M2144" i="1"/>
  <c r="M2145" i="1"/>
  <c r="M2146" i="1"/>
  <c r="M2147" i="1"/>
  <c r="M2148" i="1"/>
  <c r="M2149" i="1"/>
  <c r="M2150" i="1"/>
  <c r="M2151" i="1"/>
  <c r="M2152" i="1"/>
  <c r="M2153" i="1"/>
  <c r="M2154" i="1"/>
  <c r="M2155" i="1"/>
  <c r="M2156" i="1"/>
  <c r="M2157" i="1"/>
  <c r="O2157" i="1" s="1"/>
  <c r="M2158" i="1"/>
  <c r="M2159" i="1"/>
  <c r="M2160" i="1"/>
  <c r="M2161" i="1"/>
  <c r="M2162" i="1"/>
  <c r="M2163" i="1"/>
  <c r="M2164" i="1"/>
  <c r="M2165" i="1"/>
  <c r="M2166" i="1"/>
  <c r="M2167" i="1"/>
  <c r="M2168" i="1"/>
  <c r="M2169" i="1"/>
  <c r="M2170" i="1"/>
  <c r="M2171" i="1"/>
  <c r="M2172" i="1"/>
  <c r="M2173" i="1"/>
  <c r="O2173" i="1" s="1"/>
  <c r="M2174" i="1"/>
  <c r="M2175" i="1"/>
  <c r="M2176" i="1"/>
  <c r="M2177" i="1"/>
  <c r="M2178" i="1"/>
  <c r="M2179" i="1"/>
  <c r="M2180" i="1"/>
  <c r="M2181" i="1"/>
  <c r="M2182" i="1"/>
  <c r="M2183" i="1"/>
  <c r="M2184" i="1"/>
  <c r="M2185" i="1"/>
  <c r="M2186" i="1"/>
  <c r="M2187" i="1"/>
  <c r="M2188" i="1"/>
  <c r="M2189" i="1"/>
  <c r="O2189" i="1" s="1"/>
  <c r="M2190" i="1"/>
  <c r="M2191" i="1"/>
  <c r="M2192" i="1"/>
  <c r="M2193" i="1"/>
  <c r="M2194" i="1"/>
  <c r="M2195" i="1"/>
  <c r="M2196" i="1"/>
  <c r="M2197" i="1"/>
  <c r="M2198" i="1"/>
  <c r="M2199" i="1"/>
  <c r="M2200" i="1"/>
  <c r="M2201" i="1"/>
  <c r="M2202" i="1"/>
  <c r="M2203" i="1"/>
  <c r="M2204" i="1"/>
  <c r="M2205" i="1"/>
  <c r="O2205" i="1" s="1"/>
  <c r="M2206" i="1"/>
  <c r="M2207" i="1"/>
  <c r="M2208" i="1"/>
  <c r="M2209" i="1"/>
  <c r="M2210" i="1"/>
  <c r="M2211" i="1"/>
  <c r="M2212" i="1"/>
  <c r="M2213" i="1"/>
  <c r="M2214" i="1"/>
  <c r="M2215" i="1"/>
  <c r="M2216" i="1"/>
  <c r="M2217" i="1"/>
  <c r="M2218" i="1"/>
  <c r="M2219" i="1"/>
  <c r="M2220" i="1"/>
  <c r="M2221" i="1"/>
  <c r="O2221" i="1" s="1"/>
  <c r="M2222" i="1"/>
  <c r="M2223" i="1"/>
  <c r="M2224" i="1"/>
  <c r="M2225" i="1"/>
  <c r="M2226" i="1"/>
  <c r="M2227" i="1"/>
  <c r="M2228" i="1"/>
  <c r="M2229" i="1"/>
  <c r="M2230" i="1"/>
  <c r="M2231" i="1"/>
  <c r="M2232" i="1"/>
  <c r="M2233" i="1"/>
  <c r="M2234" i="1"/>
  <c r="M2235" i="1"/>
  <c r="M2236" i="1"/>
  <c r="M2237" i="1"/>
  <c r="O2237" i="1" s="1"/>
  <c r="M2238" i="1"/>
  <c r="M2239" i="1"/>
  <c r="M2240" i="1"/>
  <c r="M2241" i="1"/>
  <c r="M2242" i="1"/>
  <c r="M2243" i="1"/>
  <c r="M2244" i="1"/>
  <c r="M2245" i="1"/>
  <c r="M2246" i="1"/>
  <c r="M2247" i="1"/>
  <c r="M2248" i="1"/>
  <c r="M2249" i="1"/>
  <c r="M2250" i="1"/>
  <c r="M2251" i="1"/>
  <c r="M2252" i="1"/>
  <c r="M2253" i="1"/>
  <c r="O2253" i="1" s="1"/>
  <c r="M2254" i="1"/>
  <c r="M2255" i="1"/>
  <c r="M2256" i="1"/>
  <c r="M2257" i="1"/>
  <c r="M2258" i="1"/>
  <c r="M2259" i="1"/>
  <c r="M2260" i="1"/>
  <c r="M2261" i="1"/>
  <c r="M2262" i="1"/>
  <c r="M2263" i="1"/>
  <c r="M2264" i="1"/>
  <c r="M2265" i="1"/>
  <c r="M2266" i="1"/>
  <c r="M2267" i="1"/>
  <c r="M2268" i="1"/>
  <c r="M2269" i="1"/>
  <c r="O2269" i="1" s="1"/>
  <c r="M2270" i="1"/>
  <c r="M2271" i="1"/>
  <c r="M2272" i="1"/>
  <c r="M2273" i="1"/>
  <c r="M2274" i="1"/>
  <c r="M2275" i="1"/>
  <c r="M2276" i="1"/>
  <c r="M2277" i="1"/>
  <c r="M2278" i="1"/>
  <c r="M2279" i="1"/>
  <c r="M2280" i="1"/>
  <c r="M2281" i="1"/>
  <c r="M2282" i="1"/>
  <c r="M2283" i="1"/>
  <c r="M2284" i="1"/>
  <c r="M2285" i="1"/>
  <c r="O2285" i="1" s="1"/>
  <c r="M2286" i="1"/>
  <c r="M2287" i="1"/>
  <c r="M2288" i="1"/>
  <c r="M2289" i="1"/>
  <c r="M2290" i="1"/>
  <c r="M2291" i="1"/>
  <c r="M2292" i="1"/>
  <c r="M2293" i="1"/>
  <c r="M2294" i="1"/>
  <c r="M2295" i="1"/>
  <c r="M2296" i="1"/>
  <c r="M2297" i="1"/>
  <c r="M2298" i="1"/>
  <c r="M2299" i="1"/>
  <c r="M2300" i="1"/>
  <c r="M2301" i="1"/>
  <c r="O2301" i="1" s="1"/>
  <c r="M2302" i="1"/>
  <c r="M2303" i="1"/>
  <c r="M2304" i="1"/>
  <c r="M2305" i="1"/>
  <c r="M2306" i="1"/>
  <c r="M2307" i="1"/>
  <c r="M2308" i="1"/>
  <c r="M2309" i="1"/>
  <c r="M2310" i="1"/>
  <c r="M2311" i="1"/>
  <c r="M2312" i="1"/>
  <c r="M2313" i="1"/>
  <c r="M2314" i="1"/>
  <c r="M2315" i="1"/>
  <c r="M2316" i="1"/>
  <c r="M2317" i="1"/>
  <c r="O2317" i="1" s="1"/>
  <c r="M2318" i="1"/>
  <c r="M2319" i="1"/>
  <c r="M2320" i="1"/>
  <c r="M2321" i="1"/>
  <c r="M2322" i="1"/>
  <c r="M2323" i="1"/>
  <c r="M2324" i="1"/>
  <c r="M2325" i="1"/>
  <c r="M2326" i="1"/>
  <c r="M2327" i="1"/>
  <c r="M2328" i="1"/>
  <c r="M2329" i="1"/>
  <c r="M2330" i="1"/>
  <c r="M2331" i="1"/>
  <c r="M2332" i="1"/>
  <c r="M2333" i="1"/>
  <c r="O2333" i="1" s="1"/>
  <c r="M2334" i="1"/>
  <c r="M2335" i="1"/>
  <c r="M2336" i="1"/>
  <c r="M2337" i="1"/>
  <c r="M2338" i="1"/>
  <c r="M2339" i="1"/>
  <c r="M2340" i="1"/>
  <c r="M2341" i="1"/>
  <c r="M2342" i="1"/>
  <c r="M2343" i="1"/>
  <c r="M2344" i="1"/>
  <c r="M2345" i="1"/>
  <c r="M2346" i="1"/>
  <c r="M2347" i="1"/>
  <c r="M2348" i="1"/>
  <c r="M2349" i="1"/>
  <c r="O2349" i="1" s="1"/>
  <c r="M2350" i="1"/>
  <c r="M2351" i="1"/>
  <c r="M2352" i="1"/>
  <c r="M2353" i="1"/>
  <c r="M2354" i="1"/>
  <c r="M2355" i="1"/>
  <c r="M2356" i="1"/>
  <c r="M2357" i="1"/>
  <c r="M2358" i="1"/>
  <c r="M2359" i="1"/>
  <c r="M2360" i="1"/>
  <c r="M2361" i="1"/>
  <c r="M2362" i="1"/>
  <c r="M2363" i="1"/>
  <c r="M2364" i="1"/>
  <c r="M2365" i="1"/>
  <c r="O2365" i="1" s="1"/>
  <c r="M2366" i="1"/>
  <c r="M2367" i="1"/>
  <c r="M2368" i="1"/>
  <c r="M2369" i="1"/>
  <c r="M2370" i="1"/>
  <c r="M2371" i="1"/>
  <c r="M2372" i="1"/>
  <c r="M2373" i="1"/>
  <c r="M2374" i="1"/>
  <c r="M2375" i="1"/>
  <c r="M2376" i="1"/>
  <c r="M2377" i="1"/>
  <c r="M2378" i="1"/>
  <c r="M2379" i="1"/>
  <c r="M2380" i="1"/>
  <c r="M2381" i="1"/>
  <c r="O2381" i="1" s="1"/>
  <c r="M2382" i="1"/>
  <c r="M2383" i="1"/>
  <c r="M2384" i="1"/>
  <c r="M2385" i="1"/>
  <c r="M2386" i="1"/>
  <c r="M2387" i="1"/>
  <c r="M2388" i="1"/>
  <c r="M2389" i="1"/>
  <c r="M2390" i="1"/>
  <c r="M2391" i="1"/>
  <c r="M2392" i="1"/>
  <c r="M2393" i="1"/>
  <c r="M2394" i="1"/>
  <c r="M2395" i="1"/>
  <c r="M2396" i="1"/>
  <c r="M2397" i="1"/>
  <c r="O2397" i="1" s="1"/>
  <c r="M2398" i="1"/>
  <c r="M2399" i="1"/>
  <c r="M2400" i="1"/>
  <c r="M2401" i="1"/>
  <c r="M2402" i="1"/>
  <c r="M2403" i="1"/>
  <c r="M2404" i="1"/>
  <c r="M2405" i="1"/>
  <c r="M2406" i="1"/>
  <c r="M2407" i="1"/>
  <c r="M2408" i="1"/>
  <c r="M2409" i="1"/>
  <c r="M2410" i="1"/>
  <c r="M2411" i="1"/>
  <c r="M2412" i="1"/>
  <c r="M2413" i="1"/>
  <c r="O2413" i="1" s="1"/>
  <c r="M2414" i="1"/>
  <c r="M2415" i="1"/>
  <c r="M2416" i="1"/>
  <c r="M2417" i="1"/>
  <c r="M2418" i="1"/>
  <c r="M2419" i="1"/>
  <c r="M2420" i="1"/>
  <c r="M2421" i="1"/>
  <c r="M2422" i="1"/>
  <c r="M2423" i="1"/>
  <c r="M2424" i="1"/>
  <c r="M2425" i="1"/>
  <c r="M2426" i="1"/>
  <c r="M2427" i="1"/>
  <c r="M2428" i="1"/>
  <c r="M2429" i="1"/>
  <c r="O2429" i="1" s="1"/>
  <c r="M2430" i="1"/>
  <c r="M2431" i="1"/>
  <c r="M2432" i="1"/>
  <c r="M2433" i="1"/>
  <c r="M2434" i="1"/>
  <c r="M2435" i="1"/>
  <c r="M2436" i="1"/>
  <c r="M2437" i="1"/>
  <c r="M2438" i="1"/>
  <c r="M2439" i="1"/>
  <c r="M2440" i="1"/>
  <c r="M2441" i="1"/>
  <c r="M2442" i="1"/>
  <c r="M2443" i="1"/>
  <c r="M2444" i="1"/>
  <c r="M2445" i="1"/>
  <c r="O2445" i="1" s="1"/>
  <c r="M2446" i="1"/>
  <c r="M2447" i="1"/>
  <c r="M2448" i="1"/>
  <c r="M2449" i="1"/>
  <c r="M2450" i="1"/>
  <c r="M2451" i="1"/>
  <c r="M2452" i="1"/>
  <c r="M2453" i="1"/>
  <c r="M2454" i="1"/>
  <c r="M2455" i="1"/>
  <c r="M2456" i="1"/>
  <c r="M2457" i="1"/>
  <c r="M2458" i="1"/>
  <c r="M2459" i="1"/>
  <c r="M2460" i="1"/>
  <c r="M2461" i="1"/>
  <c r="O2461" i="1" s="1"/>
  <c r="M2462" i="1"/>
  <c r="M2463" i="1"/>
  <c r="M2464" i="1"/>
  <c r="M2465" i="1"/>
  <c r="M2466" i="1"/>
  <c r="M2467" i="1"/>
  <c r="M2468" i="1"/>
  <c r="M2469" i="1"/>
  <c r="M2470" i="1"/>
  <c r="M2471" i="1"/>
  <c r="M2472" i="1"/>
  <c r="M2473" i="1"/>
  <c r="M2474" i="1"/>
  <c r="M2475" i="1"/>
  <c r="M2476" i="1"/>
  <c r="M2477" i="1"/>
  <c r="O2477" i="1" s="1"/>
  <c r="M2478" i="1"/>
  <c r="M2479" i="1"/>
  <c r="M2480" i="1"/>
  <c r="M2481" i="1"/>
  <c r="M2482" i="1"/>
  <c r="M2483" i="1"/>
  <c r="M2484" i="1"/>
  <c r="M2485" i="1"/>
  <c r="M2486" i="1"/>
  <c r="M2487" i="1"/>
  <c r="M2488" i="1"/>
  <c r="M2489" i="1"/>
  <c r="M2490" i="1"/>
  <c r="M2491" i="1"/>
  <c r="M2492" i="1"/>
  <c r="M2493" i="1"/>
  <c r="O2493" i="1" s="1"/>
  <c r="M2494" i="1"/>
  <c r="M2495" i="1"/>
  <c r="M2496" i="1"/>
  <c r="M2497" i="1"/>
  <c r="M2498" i="1"/>
  <c r="M2499" i="1"/>
  <c r="M2500" i="1"/>
  <c r="M2501" i="1"/>
  <c r="M2502" i="1"/>
  <c r="M2503" i="1"/>
  <c r="M2504" i="1"/>
  <c r="M2505" i="1"/>
  <c r="M2506" i="1"/>
  <c r="M2507" i="1"/>
  <c r="M2508" i="1"/>
  <c r="M2509" i="1"/>
  <c r="O2509" i="1" s="1"/>
  <c r="M2510" i="1"/>
  <c r="M2511" i="1"/>
  <c r="M2512" i="1"/>
  <c r="M2513" i="1"/>
  <c r="M2514" i="1"/>
  <c r="M2515" i="1"/>
  <c r="M2516" i="1"/>
  <c r="M2517" i="1"/>
  <c r="M2518" i="1"/>
  <c r="M2519" i="1"/>
  <c r="M2520" i="1"/>
  <c r="L23" i="1"/>
  <c r="L24" i="1"/>
  <c r="L25" i="1"/>
  <c r="L26" i="1"/>
  <c r="L27" i="1"/>
  <c r="L28" i="1"/>
  <c r="L29" i="1"/>
  <c r="L30" i="1"/>
  <c r="N30" i="1" s="1"/>
  <c r="L31" i="1"/>
  <c r="L32" i="1"/>
  <c r="N32" i="1" s="1"/>
  <c r="L33" i="1"/>
  <c r="L34" i="1"/>
  <c r="N34" i="1" s="1"/>
  <c r="L35" i="1"/>
  <c r="L36" i="1"/>
  <c r="L37" i="1"/>
  <c r="L38" i="1"/>
  <c r="L39" i="1"/>
  <c r="L40" i="1"/>
  <c r="L41" i="1"/>
  <c r="L42" i="1"/>
  <c r="L43" i="1"/>
  <c r="L44" i="1"/>
  <c r="L45" i="1"/>
  <c r="L46" i="1"/>
  <c r="N46" i="1" s="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N110" i="1" s="1"/>
  <c r="L111" i="1"/>
  <c r="L112" i="1"/>
  <c r="N112" i="1" s="1"/>
  <c r="L113" i="1"/>
  <c r="L114" i="1"/>
  <c r="N114" i="1" s="1"/>
  <c r="L115" i="1"/>
  <c r="L116" i="1"/>
  <c r="L117" i="1"/>
  <c r="L118" i="1"/>
  <c r="L119" i="1"/>
  <c r="L120" i="1"/>
  <c r="L121" i="1"/>
  <c r="L122" i="1"/>
  <c r="L123" i="1"/>
  <c r="L124" i="1"/>
  <c r="L125" i="1"/>
  <c r="L126" i="1"/>
  <c r="N126" i="1" s="1"/>
  <c r="L127" i="1"/>
  <c r="L128" i="1"/>
  <c r="N128" i="1" s="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N162" i="1" s="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N190" i="1" s="1"/>
  <c r="L191" i="1"/>
  <c r="L192" i="1"/>
  <c r="N192" i="1" s="1"/>
  <c r="L193" i="1"/>
  <c r="L194" i="1"/>
  <c r="N194" i="1" s="1"/>
  <c r="L195" i="1"/>
  <c r="L196" i="1"/>
  <c r="L197" i="1"/>
  <c r="L198" i="1"/>
  <c r="L199" i="1"/>
  <c r="L200" i="1"/>
  <c r="L201" i="1"/>
  <c r="L202" i="1"/>
  <c r="L203" i="1"/>
  <c r="L204" i="1"/>
  <c r="L205" i="1"/>
  <c r="L206" i="1"/>
  <c r="N206" i="1" s="1"/>
  <c r="L207" i="1"/>
  <c r="L208" i="1"/>
  <c r="N208" i="1" s="1"/>
  <c r="L209" i="1"/>
  <c r="L210" i="1"/>
  <c r="N210" i="1" s="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N258" i="1" s="1"/>
  <c r="L259" i="1"/>
  <c r="L260" i="1"/>
  <c r="L261" i="1"/>
  <c r="L262" i="1"/>
  <c r="L263" i="1"/>
  <c r="L264" i="1"/>
  <c r="L265" i="1"/>
  <c r="L266" i="1"/>
  <c r="L267" i="1"/>
  <c r="L268" i="1"/>
  <c r="L269" i="1"/>
  <c r="L270" i="1"/>
  <c r="L271" i="1"/>
  <c r="L272" i="1"/>
  <c r="L273" i="1"/>
  <c r="L274" i="1"/>
  <c r="N274" i="1" s="1"/>
  <c r="L275" i="1"/>
  <c r="L276" i="1"/>
  <c r="L277" i="1"/>
  <c r="L278" i="1"/>
  <c r="L279" i="1"/>
  <c r="L280" i="1"/>
  <c r="L281" i="1"/>
  <c r="L282" i="1"/>
  <c r="L283" i="1"/>
  <c r="L284" i="1"/>
  <c r="L285" i="1"/>
  <c r="L286" i="1"/>
  <c r="N286" i="1" s="1"/>
  <c r="L287" i="1"/>
  <c r="L288" i="1"/>
  <c r="N288" i="1" s="1"/>
  <c r="L289" i="1"/>
  <c r="L290" i="1"/>
  <c r="N290" i="1" s="1"/>
  <c r="L291" i="1"/>
  <c r="L292" i="1"/>
  <c r="L293" i="1"/>
  <c r="L294" i="1"/>
  <c r="L295" i="1"/>
  <c r="L296" i="1"/>
  <c r="L297" i="1"/>
  <c r="L298" i="1"/>
  <c r="L299" i="1"/>
  <c r="L300" i="1"/>
  <c r="L301" i="1"/>
  <c r="L302" i="1"/>
  <c r="N302" i="1" s="1"/>
  <c r="L303" i="1"/>
  <c r="L304" i="1"/>
  <c r="L305" i="1"/>
  <c r="L306" i="1"/>
  <c r="N306" i="1" s="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N338" i="1" s="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N366" i="1" s="1"/>
  <c r="L367" i="1"/>
  <c r="L368" i="1"/>
  <c r="N368" i="1" s="1"/>
  <c r="L369" i="1"/>
  <c r="L370" i="1"/>
  <c r="L371" i="1"/>
  <c r="L372" i="1"/>
  <c r="L373" i="1"/>
  <c r="L374" i="1"/>
  <c r="L375" i="1"/>
  <c r="L376" i="1"/>
  <c r="L377" i="1"/>
  <c r="L378" i="1"/>
  <c r="L379" i="1"/>
  <c r="L380" i="1"/>
  <c r="L381" i="1"/>
  <c r="L382" i="1"/>
  <c r="N382" i="1" s="1"/>
  <c r="L383" i="1"/>
  <c r="L384" i="1"/>
  <c r="N384" i="1" s="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N446" i="1" s="1"/>
  <c r="L447" i="1"/>
  <c r="L448" i="1"/>
  <c r="N448" i="1" s="1"/>
  <c r="L449" i="1"/>
  <c r="L450" i="1"/>
  <c r="N450" i="1" s="1"/>
  <c r="L451" i="1"/>
  <c r="L452" i="1"/>
  <c r="L453" i="1"/>
  <c r="L454" i="1"/>
  <c r="L455" i="1"/>
  <c r="L456" i="1"/>
  <c r="L457" i="1"/>
  <c r="L458" i="1"/>
  <c r="L459" i="1"/>
  <c r="L460" i="1"/>
  <c r="L461" i="1"/>
  <c r="L462" i="1"/>
  <c r="N462" i="1" s="1"/>
  <c r="L463" i="1"/>
  <c r="L464" i="1"/>
  <c r="N464" i="1" s="1"/>
  <c r="L465" i="1"/>
  <c r="L466" i="1"/>
  <c r="N466" i="1" s="1"/>
  <c r="L467" i="1"/>
  <c r="L468" i="1"/>
  <c r="L469" i="1"/>
  <c r="L470" i="1"/>
  <c r="L471" i="1"/>
  <c r="L472" i="1"/>
  <c r="L473" i="1"/>
  <c r="L474" i="1"/>
  <c r="L475" i="1"/>
  <c r="L476" i="1"/>
  <c r="L477" i="1"/>
  <c r="L478" i="1"/>
  <c r="L479" i="1"/>
  <c r="L480" i="1"/>
  <c r="L481" i="1"/>
  <c r="L482" i="1"/>
  <c r="N482" i="1" s="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N514" i="1" s="1"/>
  <c r="L515" i="1"/>
  <c r="L516" i="1"/>
  <c r="L517" i="1"/>
  <c r="L518" i="1"/>
  <c r="L519" i="1"/>
  <c r="L520" i="1"/>
  <c r="L521" i="1"/>
  <c r="L522" i="1"/>
  <c r="L523" i="1"/>
  <c r="L524" i="1"/>
  <c r="L525" i="1"/>
  <c r="L526" i="1"/>
  <c r="L527" i="1"/>
  <c r="L528" i="1"/>
  <c r="L529" i="1"/>
  <c r="L530" i="1"/>
  <c r="N530" i="1" s="1"/>
  <c r="L531" i="1"/>
  <c r="L532" i="1"/>
  <c r="L533" i="1"/>
  <c r="L534" i="1"/>
  <c r="L535" i="1"/>
  <c r="L536" i="1"/>
  <c r="L537" i="1"/>
  <c r="L538" i="1"/>
  <c r="L539" i="1"/>
  <c r="L540" i="1"/>
  <c r="L541" i="1"/>
  <c r="L542" i="1"/>
  <c r="N542" i="1" s="1"/>
  <c r="L543" i="1"/>
  <c r="L544" i="1"/>
  <c r="N544" i="1" s="1"/>
  <c r="L545" i="1"/>
  <c r="L546" i="1"/>
  <c r="N546" i="1" s="1"/>
  <c r="L547" i="1"/>
  <c r="L548" i="1"/>
  <c r="L549" i="1"/>
  <c r="L550" i="1"/>
  <c r="L551" i="1"/>
  <c r="L552" i="1"/>
  <c r="L553" i="1"/>
  <c r="L554" i="1"/>
  <c r="L555" i="1"/>
  <c r="L556" i="1"/>
  <c r="L557" i="1"/>
  <c r="L558" i="1"/>
  <c r="N558" i="1" s="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N594" i="1" s="1"/>
  <c r="L595" i="1"/>
  <c r="L596" i="1"/>
  <c r="L597" i="1"/>
  <c r="L598" i="1"/>
  <c r="L599" i="1"/>
  <c r="L600" i="1"/>
  <c r="L601" i="1"/>
  <c r="L602" i="1"/>
  <c r="L603" i="1"/>
  <c r="L604" i="1"/>
  <c r="L605" i="1"/>
  <c r="L606" i="1"/>
  <c r="L607" i="1"/>
  <c r="L608" i="1"/>
  <c r="L609" i="1"/>
  <c r="L610" i="1"/>
  <c r="N610" i="1" s="1"/>
  <c r="L611" i="1"/>
  <c r="L612" i="1"/>
  <c r="L613" i="1"/>
  <c r="L614" i="1"/>
  <c r="L615" i="1"/>
  <c r="L616" i="1"/>
  <c r="L617" i="1"/>
  <c r="L618" i="1"/>
  <c r="L619" i="1"/>
  <c r="L620" i="1"/>
  <c r="L621" i="1"/>
  <c r="L622" i="1"/>
  <c r="N622" i="1" s="1"/>
  <c r="L623" i="1"/>
  <c r="L624" i="1"/>
  <c r="N624" i="1" s="1"/>
  <c r="L625" i="1"/>
  <c r="L626" i="1"/>
  <c r="N626" i="1" s="1"/>
  <c r="L627" i="1"/>
  <c r="L628" i="1"/>
  <c r="L629" i="1"/>
  <c r="L630" i="1"/>
  <c r="L631" i="1"/>
  <c r="L632" i="1"/>
  <c r="L633" i="1"/>
  <c r="L634" i="1"/>
  <c r="L635" i="1"/>
  <c r="L636" i="1"/>
  <c r="L637" i="1"/>
  <c r="L638" i="1"/>
  <c r="N638" i="1" s="1"/>
  <c r="L639" i="1"/>
  <c r="L640" i="1"/>
  <c r="N640" i="1" s="1"/>
  <c r="L641" i="1"/>
  <c r="L642" i="1"/>
  <c r="L643" i="1"/>
  <c r="L644" i="1"/>
  <c r="L645" i="1"/>
  <c r="L646" i="1"/>
  <c r="L647" i="1"/>
  <c r="L648" i="1"/>
  <c r="L649" i="1"/>
  <c r="L650" i="1"/>
  <c r="L651" i="1"/>
  <c r="L652" i="1"/>
  <c r="L653" i="1"/>
  <c r="L654" i="1"/>
  <c r="L655" i="1"/>
  <c r="L656" i="1"/>
  <c r="L657" i="1"/>
  <c r="L658" i="1"/>
  <c r="N658" i="1" s="1"/>
  <c r="L659" i="1"/>
  <c r="L660" i="1"/>
  <c r="L661" i="1"/>
  <c r="L662" i="1"/>
  <c r="L663" i="1"/>
  <c r="L664" i="1"/>
  <c r="L665" i="1"/>
  <c r="L666" i="1"/>
  <c r="L667" i="1"/>
  <c r="L668" i="1"/>
  <c r="L669" i="1"/>
  <c r="L670" i="1"/>
  <c r="L671" i="1"/>
  <c r="L672" i="1"/>
  <c r="L673" i="1"/>
  <c r="L674" i="1"/>
  <c r="N674" i="1" s="1"/>
  <c r="L675" i="1"/>
  <c r="L676" i="1"/>
  <c r="L677" i="1"/>
  <c r="L678" i="1"/>
  <c r="L679" i="1"/>
  <c r="L680" i="1"/>
  <c r="L681" i="1"/>
  <c r="L682" i="1"/>
  <c r="L683" i="1"/>
  <c r="L684" i="1"/>
  <c r="L685" i="1"/>
  <c r="L686" i="1"/>
  <c r="L687" i="1"/>
  <c r="L688" i="1"/>
  <c r="L689" i="1"/>
  <c r="L690" i="1"/>
  <c r="N690" i="1" s="1"/>
  <c r="L691" i="1"/>
  <c r="L692" i="1"/>
  <c r="L693" i="1"/>
  <c r="L694" i="1"/>
  <c r="L695" i="1"/>
  <c r="L696" i="1"/>
  <c r="L697" i="1"/>
  <c r="L698" i="1"/>
  <c r="L699" i="1"/>
  <c r="L700" i="1"/>
  <c r="L701" i="1"/>
  <c r="L702" i="1"/>
  <c r="N702" i="1" s="1"/>
  <c r="L703" i="1"/>
  <c r="L704" i="1"/>
  <c r="N704" i="1" s="1"/>
  <c r="L705" i="1"/>
  <c r="L706" i="1"/>
  <c r="L707" i="1"/>
  <c r="L708" i="1"/>
  <c r="L709" i="1"/>
  <c r="L710" i="1"/>
  <c r="L711" i="1"/>
  <c r="L712" i="1"/>
  <c r="L713" i="1"/>
  <c r="L714" i="1"/>
  <c r="L715" i="1"/>
  <c r="L716" i="1"/>
  <c r="L717" i="1"/>
  <c r="L718" i="1"/>
  <c r="N718" i="1" s="1"/>
  <c r="L719" i="1"/>
  <c r="L720" i="1"/>
  <c r="N720" i="1" s="1"/>
  <c r="L721" i="1"/>
  <c r="L722" i="1"/>
  <c r="N722" i="1" s="1"/>
  <c r="L723" i="1"/>
  <c r="L724" i="1"/>
  <c r="L725" i="1"/>
  <c r="L726" i="1"/>
  <c r="L727" i="1"/>
  <c r="L728" i="1"/>
  <c r="L729" i="1"/>
  <c r="L730" i="1"/>
  <c r="L731" i="1"/>
  <c r="L732" i="1"/>
  <c r="L733" i="1"/>
  <c r="L734" i="1"/>
  <c r="L735" i="1"/>
  <c r="L736" i="1"/>
  <c r="L737" i="1"/>
  <c r="L738" i="1"/>
  <c r="N738" i="1" s="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N786" i="1" s="1"/>
  <c r="L787" i="1"/>
  <c r="L788" i="1"/>
  <c r="L789" i="1"/>
  <c r="L790" i="1"/>
  <c r="L791" i="1"/>
  <c r="L792" i="1"/>
  <c r="L793" i="1"/>
  <c r="L794" i="1"/>
  <c r="L795" i="1"/>
  <c r="L796" i="1"/>
  <c r="L797" i="1"/>
  <c r="L798" i="1"/>
  <c r="N798" i="1" s="1"/>
  <c r="L799" i="1"/>
  <c r="L800" i="1"/>
  <c r="N800" i="1" s="1"/>
  <c r="L801" i="1"/>
  <c r="L802" i="1"/>
  <c r="N802" i="1" s="1"/>
  <c r="L803" i="1"/>
  <c r="L804" i="1"/>
  <c r="L805" i="1"/>
  <c r="L806" i="1"/>
  <c r="L807" i="1"/>
  <c r="L808" i="1"/>
  <c r="L809" i="1"/>
  <c r="L810" i="1"/>
  <c r="L811" i="1"/>
  <c r="L812" i="1"/>
  <c r="L813" i="1"/>
  <c r="L814" i="1"/>
  <c r="N814" i="1" s="1"/>
  <c r="L815" i="1"/>
  <c r="L816" i="1"/>
  <c r="L817" i="1"/>
  <c r="L818" i="1"/>
  <c r="N818" i="1" s="1"/>
  <c r="L819" i="1"/>
  <c r="L820" i="1"/>
  <c r="L821" i="1"/>
  <c r="L822" i="1"/>
  <c r="L823" i="1"/>
  <c r="L824" i="1"/>
  <c r="L825" i="1"/>
  <c r="L826" i="1"/>
  <c r="L827" i="1"/>
  <c r="L828" i="1"/>
  <c r="L829" i="1"/>
  <c r="L830" i="1"/>
  <c r="L831" i="1"/>
  <c r="L832" i="1"/>
  <c r="L833" i="1"/>
  <c r="L834" i="1"/>
  <c r="N834" i="1" s="1"/>
  <c r="L835" i="1"/>
  <c r="L836" i="1"/>
  <c r="L837" i="1"/>
  <c r="L838" i="1"/>
  <c r="L839" i="1"/>
  <c r="L840" i="1"/>
  <c r="L841" i="1"/>
  <c r="L842" i="1"/>
  <c r="L843" i="1"/>
  <c r="L844" i="1"/>
  <c r="L845" i="1"/>
  <c r="L846" i="1"/>
  <c r="L847" i="1"/>
  <c r="L848" i="1"/>
  <c r="L849" i="1"/>
  <c r="L850" i="1"/>
  <c r="N850" i="1" s="1"/>
  <c r="L851" i="1"/>
  <c r="L852" i="1"/>
  <c r="L853" i="1"/>
  <c r="L854" i="1"/>
  <c r="L855" i="1"/>
  <c r="L856" i="1"/>
  <c r="L857" i="1"/>
  <c r="L858" i="1"/>
  <c r="L859" i="1"/>
  <c r="L860" i="1"/>
  <c r="L861" i="1"/>
  <c r="L862" i="1"/>
  <c r="L863" i="1"/>
  <c r="L864" i="1"/>
  <c r="L865" i="1"/>
  <c r="L866" i="1"/>
  <c r="N866" i="1" s="1"/>
  <c r="L867" i="1"/>
  <c r="L868" i="1"/>
  <c r="L869" i="1"/>
  <c r="L870" i="1"/>
  <c r="L871" i="1"/>
  <c r="L872" i="1"/>
  <c r="L873" i="1"/>
  <c r="L874" i="1"/>
  <c r="L875" i="1"/>
  <c r="L876" i="1"/>
  <c r="L877" i="1"/>
  <c r="L878" i="1"/>
  <c r="N878" i="1" s="1"/>
  <c r="L879" i="1"/>
  <c r="L880" i="1"/>
  <c r="N880" i="1" s="1"/>
  <c r="L881" i="1"/>
  <c r="L882" i="1"/>
  <c r="N882" i="1" s="1"/>
  <c r="L883" i="1"/>
  <c r="L884" i="1"/>
  <c r="L885" i="1"/>
  <c r="L886" i="1"/>
  <c r="L887" i="1"/>
  <c r="L888" i="1"/>
  <c r="L889" i="1"/>
  <c r="L890" i="1"/>
  <c r="L891" i="1"/>
  <c r="L892" i="1"/>
  <c r="L893" i="1"/>
  <c r="L894" i="1"/>
  <c r="N894" i="1" s="1"/>
  <c r="L895" i="1"/>
  <c r="L896" i="1"/>
  <c r="N896" i="1" s="1"/>
  <c r="L897" i="1"/>
  <c r="L898" i="1"/>
  <c r="L899" i="1"/>
  <c r="L900" i="1"/>
  <c r="L901" i="1"/>
  <c r="L902" i="1"/>
  <c r="L903" i="1"/>
  <c r="L904" i="1"/>
  <c r="L905" i="1"/>
  <c r="L906" i="1"/>
  <c r="L907" i="1"/>
  <c r="L908" i="1"/>
  <c r="L909" i="1"/>
  <c r="L910" i="1"/>
  <c r="L911" i="1"/>
  <c r="L912" i="1"/>
  <c r="L913" i="1"/>
  <c r="L914" i="1"/>
  <c r="N914" i="1" s="1"/>
  <c r="L915" i="1"/>
  <c r="L916" i="1"/>
  <c r="L917" i="1"/>
  <c r="L918" i="1"/>
  <c r="L919" i="1"/>
  <c r="L920" i="1"/>
  <c r="L921" i="1"/>
  <c r="L922" i="1"/>
  <c r="L923" i="1"/>
  <c r="L924" i="1"/>
  <c r="L925" i="1"/>
  <c r="L926" i="1"/>
  <c r="L927" i="1"/>
  <c r="L928" i="1"/>
  <c r="L929" i="1"/>
  <c r="L930" i="1"/>
  <c r="L931" i="1"/>
  <c r="L932" i="1"/>
  <c r="L933" i="1"/>
  <c r="L934" i="1"/>
  <c r="R934" i="1" s="1"/>
  <c r="L935" i="1"/>
  <c r="L936" i="1"/>
  <c r="L937" i="1"/>
  <c r="L938" i="1"/>
  <c r="L939" i="1"/>
  <c r="L940" i="1"/>
  <c r="L941" i="1"/>
  <c r="L942" i="1"/>
  <c r="L943" i="1"/>
  <c r="L944" i="1"/>
  <c r="L945" i="1"/>
  <c r="L946" i="1"/>
  <c r="N946" i="1" s="1"/>
  <c r="L947" i="1"/>
  <c r="L948" i="1"/>
  <c r="L949" i="1"/>
  <c r="L950" i="1"/>
  <c r="L951" i="1"/>
  <c r="L952" i="1"/>
  <c r="L953" i="1"/>
  <c r="L954" i="1"/>
  <c r="L955" i="1"/>
  <c r="L956" i="1"/>
  <c r="L957" i="1"/>
  <c r="L958" i="1"/>
  <c r="N958" i="1" s="1"/>
  <c r="L959" i="1"/>
  <c r="L960" i="1"/>
  <c r="N960" i="1" s="1"/>
  <c r="L961" i="1"/>
  <c r="L962" i="1"/>
  <c r="N962" i="1" s="1"/>
  <c r="L963" i="1"/>
  <c r="L964" i="1"/>
  <c r="L965" i="1"/>
  <c r="L966" i="1"/>
  <c r="L967" i="1"/>
  <c r="R967" i="1" s="1"/>
  <c r="L968" i="1"/>
  <c r="L969" i="1"/>
  <c r="L970" i="1"/>
  <c r="L971" i="1"/>
  <c r="L972" i="1"/>
  <c r="L973" i="1"/>
  <c r="L974" i="1"/>
  <c r="L975" i="1"/>
  <c r="L976" i="1"/>
  <c r="N976" i="1" s="1"/>
  <c r="L977" i="1"/>
  <c r="L978" i="1"/>
  <c r="N978" i="1" s="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N1026" i="1" s="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N1054" i="1" s="1"/>
  <c r="L1055" i="1"/>
  <c r="L1056" i="1"/>
  <c r="N1056" i="1" s="1"/>
  <c r="L1057" i="1"/>
  <c r="L1058" i="1"/>
  <c r="N1058" i="1" s="1"/>
  <c r="L1059" i="1"/>
  <c r="L1060" i="1"/>
  <c r="L1061" i="1"/>
  <c r="L1062" i="1"/>
  <c r="L1063" i="1"/>
  <c r="L1064" i="1"/>
  <c r="L1065" i="1"/>
  <c r="L1066" i="1"/>
  <c r="L1067" i="1"/>
  <c r="L1068" i="1"/>
  <c r="L1069" i="1"/>
  <c r="L1070" i="1"/>
  <c r="N1070" i="1" s="1"/>
  <c r="L1071" i="1"/>
  <c r="L1072" i="1"/>
  <c r="L1073" i="1"/>
  <c r="L1074" i="1"/>
  <c r="N1074" i="1" s="1"/>
  <c r="L1075" i="1"/>
  <c r="L1076" i="1"/>
  <c r="L1077" i="1"/>
  <c r="L1078" i="1"/>
  <c r="L1079" i="1"/>
  <c r="L1080" i="1"/>
  <c r="L1081" i="1"/>
  <c r="L1082" i="1"/>
  <c r="L1083" i="1"/>
  <c r="L1084" i="1"/>
  <c r="L1085" i="1"/>
  <c r="L1086" i="1"/>
  <c r="L1087" i="1"/>
  <c r="L1088" i="1"/>
  <c r="L1089" i="1"/>
  <c r="L1090" i="1"/>
  <c r="N1090" i="1" s="1"/>
  <c r="L1091" i="1"/>
  <c r="L1092" i="1"/>
  <c r="L1093" i="1"/>
  <c r="L1094" i="1"/>
  <c r="L1095" i="1"/>
  <c r="L1096" i="1"/>
  <c r="L1097" i="1"/>
  <c r="L1098" i="1"/>
  <c r="L1099" i="1"/>
  <c r="L1100" i="1"/>
  <c r="L1101" i="1"/>
  <c r="L1102" i="1"/>
  <c r="L1103" i="1"/>
  <c r="L1104" i="1"/>
  <c r="L1105" i="1"/>
  <c r="L1106" i="1"/>
  <c r="N1106" i="1" s="1"/>
  <c r="L1107" i="1"/>
  <c r="L1108" i="1"/>
  <c r="L1109" i="1"/>
  <c r="L1110" i="1"/>
  <c r="L1111" i="1"/>
  <c r="L1112" i="1"/>
  <c r="L1113" i="1"/>
  <c r="L1114" i="1"/>
  <c r="L1115" i="1"/>
  <c r="L1116" i="1"/>
  <c r="L1117" i="1"/>
  <c r="L1118" i="1"/>
  <c r="L1119" i="1"/>
  <c r="L1120" i="1"/>
  <c r="L1121" i="1"/>
  <c r="L1122" i="1"/>
  <c r="N1122" i="1" s="1"/>
  <c r="L1123" i="1"/>
  <c r="L1124" i="1"/>
  <c r="L1125" i="1"/>
  <c r="L1126" i="1"/>
  <c r="L1127" i="1"/>
  <c r="L1128" i="1"/>
  <c r="L1129" i="1"/>
  <c r="L1130" i="1"/>
  <c r="L1131" i="1"/>
  <c r="L1132" i="1"/>
  <c r="L1133" i="1"/>
  <c r="L1134" i="1"/>
  <c r="N1134" i="1" s="1"/>
  <c r="L1135" i="1"/>
  <c r="L1136" i="1"/>
  <c r="N1136" i="1" s="1"/>
  <c r="L1137" i="1"/>
  <c r="L1138" i="1"/>
  <c r="L1139" i="1"/>
  <c r="L1140" i="1"/>
  <c r="L1141" i="1"/>
  <c r="L1142" i="1"/>
  <c r="L1143" i="1"/>
  <c r="L1144" i="1"/>
  <c r="L1145" i="1"/>
  <c r="L1146" i="1"/>
  <c r="L1147" i="1"/>
  <c r="L1148" i="1"/>
  <c r="L1149" i="1"/>
  <c r="L1150" i="1"/>
  <c r="N1150" i="1" s="1"/>
  <c r="L1151" i="1"/>
  <c r="L1152" i="1"/>
  <c r="N1152" i="1" s="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N1186" i="1" s="1"/>
  <c r="L1187" i="1"/>
  <c r="L1188" i="1"/>
  <c r="L1189" i="1"/>
  <c r="L1190" i="1"/>
  <c r="L1191" i="1"/>
  <c r="L1192" i="1"/>
  <c r="L1193" i="1"/>
  <c r="L1194" i="1"/>
  <c r="L1195" i="1"/>
  <c r="L1196" i="1"/>
  <c r="L1197" i="1"/>
  <c r="L1198" i="1"/>
  <c r="L1199" i="1"/>
  <c r="L1200" i="1"/>
  <c r="L1201" i="1"/>
  <c r="L1202" i="1"/>
  <c r="N1202" i="1" s="1"/>
  <c r="L1203" i="1"/>
  <c r="L1204" i="1"/>
  <c r="L1205" i="1"/>
  <c r="L1206" i="1"/>
  <c r="L1207" i="1"/>
  <c r="L1208" i="1"/>
  <c r="L1209" i="1"/>
  <c r="L1210" i="1"/>
  <c r="L1211" i="1"/>
  <c r="L1212" i="1"/>
  <c r="L1213" i="1"/>
  <c r="L1214" i="1"/>
  <c r="N1214" i="1" s="1"/>
  <c r="L1215" i="1"/>
  <c r="L1216" i="1"/>
  <c r="N1216" i="1" s="1"/>
  <c r="L1217" i="1"/>
  <c r="L1218" i="1"/>
  <c r="N1218" i="1" s="1"/>
  <c r="L1219" i="1"/>
  <c r="L1220" i="1"/>
  <c r="L1221" i="1"/>
  <c r="L1222" i="1"/>
  <c r="L1223" i="1"/>
  <c r="L1224" i="1"/>
  <c r="L1225" i="1"/>
  <c r="L1226" i="1"/>
  <c r="L1227" i="1"/>
  <c r="L1228" i="1"/>
  <c r="L1229" i="1"/>
  <c r="L1230" i="1"/>
  <c r="N1230" i="1" s="1"/>
  <c r="L1231" i="1"/>
  <c r="L1232" i="1"/>
  <c r="N1232" i="1" s="1"/>
  <c r="L1233" i="1"/>
  <c r="L1234" i="1"/>
  <c r="N1234" i="1" s="1"/>
  <c r="L1235" i="1"/>
  <c r="L1236" i="1"/>
  <c r="L1237" i="1"/>
  <c r="L1238" i="1"/>
  <c r="L1239" i="1"/>
  <c r="L1240" i="1"/>
  <c r="L1241" i="1"/>
  <c r="L1242" i="1"/>
  <c r="L1243" i="1"/>
  <c r="L1244" i="1"/>
  <c r="L1245" i="1"/>
  <c r="L1246" i="1"/>
  <c r="L1247" i="1"/>
  <c r="L1248" i="1"/>
  <c r="L1249" i="1"/>
  <c r="L1250" i="1"/>
  <c r="N1250" i="1" s="1"/>
  <c r="L1251" i="1"/>
  <c r="L1252" i="1"/>
  <c r="L1253" i="1"/>
  <c r="L1254" i="1"/>
  <c r="L1255" i="1"/>
  <c r="L1256" i="1"/>
  <c r="L1257" i="1"/>
  <c r="L1258" i="1"/>
  <c r="L1259" i="1"/>
  <c r="L1260" i="1"/>
  <c r="L1261" i="1"/>
  <c r="L1262" i="1"/>
  <c r="L1263" i="1"/>
  <c r="L1264" i="1"/>
  <c r="L1265" i="1"/>
  <c r="L1266" i="1"/>
  <c r="N1266" i="1" s="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N1296" i="1" s="1"/>
  <c r="L1297" i="1"/>
  <c r="L1298" i="1"/>
  <c r="N1298" i="1" s="1"/>
  <c r="L1299" i="1"/>
  <c r="L1300" i="1"/>
  <c r="L1301" i="1"/>
  <c r="L1302" i="1"/>
  <c r="L1303" i="1"/>
  <c r="L1304" i="1"/>
  <c r="L1305" i="1"/>
  <c r="L1306" i="1"/>
  <c r="L1307" i="1"/>
  <c r="L1308" i="1"/>
  <c r="L1309" i="1"/>
  <c r="L1310" i="1"/>
  <c r="N1310" i="1" s="1"/>
  <c r="L1311" i="1"/>
  <c r="L1312" i="1"/>
  <c r="N1312" i="1" s="1"/>
  <c r="L1313" i="1"/>
  <c r="L1314" i="1"/>
  <c r="N1314" i="1" s="1"/>
  <c r="L1315" i="1"/>
  <c r="L1316" i="1"/>
  <c r="L1317" i="1"/>
  <c r="L1318" i="1"/>
  <c r="L1319" i="1"/>
  <c r="L1320" i="1"/>
  <c r="L1321" i="1"/>
  <c r="L1322" i="1"/>
  <c r="L1323" i="1"/>
  <c r="L1324" i="1"/>
  <c r="L1325" i="1"/>
  <c r="L1326" i="1"/>
  <c r="N1326" i="1" s="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N1362" i="1" s="1"/>
  <c r="L1363" i="1"/>
  <c r="L1364" i="1"/>
  <c r="L1365" i="1"/>
  <c r="L1366" i="1"/>
  <c r="S1366" i="1" s="1"/>
  <c r="L1367" i="1"/>
  <c r="L1368" i="1"/>
  <c r="L1369" i="1"/>
  <c r="L1370" i="1"/>
  <c r="L1371" i="1"/>
  <c r="L1372" i="1"/>
  <c r="L1373" i="1"/>
  <c r="L1374" i="1"/>
  <c r="L1375" i="1"/>
  <c r="L1376" i="1"/>
  <c r="N1376" i="1" s="1"/>
  <c r="L1377" i="1"/>
  <c r="L1378" i="1"/>
  <c r="N1378" i="1" s="1"/>
  <c r="L1379" i="1"/>
  <c r="L1380" i="1"/>
  <c r="L1381" i="1"/>
  <c r="L1382" i="1"/>
  <c r="L1383" i="1"/>
  <c r="L1384" i="1"/>
  <c r="L1385" i="1"/>
  <c r="L1386" i="1"/>
  <c r="L1387" i="1"/>
  <c r="L1388" i="1"/>
  <c r="L1389" i="1"/>
  <c r="L1390" i="1"/>
  <c r="N1390" i="1" s="1"/>
  <c r="L1391" i="1"/>
  <c r="L1392" i="1"/>
  <c r="N1392" i="1" s="1"/>
  <c r="L1393" i="1"/>
  <c r="L1394" i="1"/>
  <c r="N1394" i="1" s="1"/>
  <c r="L1395" i="1"/>
  <c r="L1396" i="1"/>
  <c r="L1397" i="1"/>
  <c r="L1398" i="1"/>
  <c r="L1399" i="1"/>
  <c r="L1400" i="1"/>
  <c r="L1401" i="1"/>
  <c r="L1402" i="1"/>
  <c r="L1403" i="1"/>
  <c r="L1404" i="1"/>
  <c r="L1405" i="1"/>
  <c r="L1406" i="1"/>
  <c r="N1406" i="1" s="1"/>
  <c r="L1407" i="1"/>
  <c r="L1408" i="1"/>
  <c r="N1408" i="1" s="1"/>
  <c r="L1409" i="1"/>
  <c r="L1410" i="1"/>
  <c r="L1411" i="1"/>
  <c r="L1412" i="1"/>
  <c r="L1413" i="1"/>
  <c r="L1414" i="1"/>
  <c r="L1415" i="1"/>
  <c r="L1416" i="1"/>
  <c r="L1417" i="1"/>
  <c r="L1418" i="1"/>
  <c r="L1419" i="1"/>
  <c r="L1420" i="1"/>
  <c r="L1421" i="1"/>
  <c r="L1422" i="1"/>
  <c r="L1423" i="1"/>
  <c r="L1424" i="1"/>
  <c r="L1425" i="1"/>
  <c r="L1426" i="1"/>
  <c r="N1426" i="1" s="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N1458" i="1" s="1"/>
  <c r="L1459" i="1"/>
  <c r="L1460" i="1"/>
  <c r="L1461" i="1"/>
  <c r="L1462" i="1"/>
  <c r="L1463" i="1"/>
  <c r="L1464" i="1"/>
  <c r="L1465" i="1"/>
  <c r="L1466" i="1"/>
  <c r="L1467" i="1"/>
  <c r="L1468" i="1"/>
  <c r="L1469" i="1"/>
  <c r="L1470" i="1"/>
  <c r="N1470" i="1" s="1"/>
  <c r="L1471" i="1"/>
  <c r="L1472" i="1"/>
  <c r="N1472" i="1" s="1"/>
  <c r="L1473" i="1"/>
  <c r="L1474" i="1"/>
  <c r="N1474" i="1" s="1"/>
  <c r="L1475" i="1"/>
  <c r="L1476" i="1"/>
  <c r="L1477" i="1"/>
  <c r="L1478" i="1"/>
  <c r="L1479" i="1"/>
  <c r="L1480" i="1"/>
  <c r="L1481" i="1"/>
  <c r="L1482" i="1"/>
  <c r="L1483" i="1"/>
  <c r="L1484" i="1"/>
  <c r="L1485" i="1"/>
  <c r="L1486" i="1"/>
  <c r="N1486" i="1" s="1"/>
  <c r="L1487" i="1"/>
  <c r="L1488" i="1"/>
  <c r="N1488" i="1" s="1"/>
  <c r="L1489" i="1"/>
  <c r="L1490" i="1"/>
  <c r="N1490" i="1" s="1"/>
  <c r="L1491" i="1"/>
  <c r="L1492" i="1"/>
  <c r="L1493" i="1"/>
  <c r="L1494" i="1"/>
  <c r="L1495" i="1"/>
  <c r="L1496" i="1"/>
  <c r="L1497" i="1"/>
  <c r="L1498" i="1"/>
  <c r="L1499" i="1"/>
  <c r="L1500" i="1"/>
  <c r="L1501" i="1"/>
  <c r="L1502" i="1"/>
  <c r="L1503" i="1"/>
  <c r="L1504" i="1"/>
  <c r="L1505" i="1"/>
  <c r="L1506" i="1"/>
  <c r="N1506" i="1" s="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N1552" i="1" s="1"/>
  <c r="L1553" i="1"/>
  <c r="L1554" i="1"/>
  <c r="N1554" i="1" s="1"/>
  <c r="L1555" i="1"/>
  <c r="L1556" i="1"/>
  <c r="L1557" i="1"/>
  <c r="L1558" i="1"/>
  <c r="L1559" i="1"/>
  <c r="L1560" i="1"/>
  <c r="L1561" i="1"/>
  <c r="L1562" i="1"/>
  <c r="L1563" i="1"/>
  <c r="L1564" i="1"/>
  <c r="L1565" i="1"/>
  <c r="L1566" i="1"/>
  <c r="N1566" i="1" s="1"/>
  <c r="L1567" i="1"/>
  <c r="L1568" i="1"/>
  <c r="N1568" i="1" s="1"/>
  <c r="L1569" i="1"/>
  <c r="L1570" i="1"/>
  <c r="N1570" i="1" s="1"/>
  <c r="L1571" i="1"/>
  <c r="L1572" i="1"/>
  <c r="L1573" i="1"/>
  <c r="L1574" i="1"/>
  <c r="L1575" i="1"/>
  <c r="L1576" i="1"/>
  <c r="L1577" i="1"/>
  <c r="L1578" i="1"/>
  <c r="L1579" i="1"/>
  <c r="L1580" i="1"/>
  <c r="L1581" i="1"/>
  <c r="L1582" i="1"/>
  <c r="N1582" i="1" s="1"/>
  <c r="L1583" i="1"/>
  <c r="L1584" i="1"/>
  <c r="L1585" i="1"/>
  <c r="L1586" i="1"/>
  <c r="N1586" i="1" s="1"/>
  <c r="L1587" i="1"/>
  <c r="L1588" i="1"/>
  <c r="L1589" i="1"/>
  <c r="L1590" i="1"/>
  <c r="L1591" i="1"/>
  <c r="L1592" i="1"/>
  <c r="L1593" i="1"/>
  <c r="L1594" i="1"/>
  <c r="L1595" i="1"/>
  <c r="L1596" i="1"/>
  <c r="L1597" i="1"/>
  <c r="L1598" i="1"/>
  <c r="L1599" i="1"/>
  <c r="L1600" i="1"/>
  <c r="L1601" i="1"/>
  <c r="L1602" i="1"/>
  <c r="R1602" i="1" s="1"/>
  <c r="L1603" i="1"/>
  <c r="L1604" i="1"/>
  <c r="L1605" i="1"/>
  <c r="L1606" i="1"/>
  <c r="L1607" i="1"/>
  <c r="L1608" i="1"/>
  <c r="L1609" i="1"/>
  <c r="L1610" i="1"/>
  <c r="L1611" i="1"/>
  <c r="L1612" i="1"/>
  <c r="L1613" i="1"/>
  <c r="L1614" i="1"/>
  <c r="L1615" i="1"/>
  <c r="L1616" i="1"/>
  <c r="L1617" i="1"/>
  <c r="L1618" i="1"/>
  <c r="N1618" i="1" s="1"/>
  <c r="L1619" i="1"/>
  <c r="R1619" i="1" s="1"/>
  <c r="L1620" i="1"/>
  <c r="L1621" i="1"/>
  <c r="L1622" i="1"/>
  <c r="L1623" i="1"/>
  <c r="L1624" i="1"/>
  <c r="L1625" i="1"/>
  <c r="L1626" i="1"/>
  <c r="L1627" i="1"/>
  <c r="L1628" i="1"/>
  <c r="L1629" i="1"/>
  <c r="L1630" i="1"/>
  <c r="L1631" i="1"/>
  <c r="L1632" i="1"/>
  <c r="N1632" i="1" s="1"/>
  <c r="L1633" i="1"/>
  <c r="L1634" i="1"/>
  <c r="N1634" i="1" s="1"/>
  <c r="L1635" i="1"/>
  <c r="L1636" i="1"/>
  <c r="L1637" i="1"/>
  <c r="L1638" i="1"/>
  <c r="L1639" i="1"/>
  <c r="L1640" i="1"/>
  <c r="L1641" i="1"/>
  <c r="L1642" i="1"/>
  <c r="L1643" i="1"/>
  <c r="L1644" i="1"/>
  <c r="L1645" i="1"/>
  <c r="L1646" i="1"/>
  <c r="N1646" i="1" s="1"/>
  <c r="L1647" i="1"/>
  <c r="L1648" i="1"/>
  <c r="N1648" i="1" s="1"/>
  <c r="L1649" i="1"/>
  <c r="L1650" i="1"/>
  <c r="L1651" i="1"/>
  <c r="L1652" i="1"/>
  <c r="L1653" i="1"/>
  <c r="L1654" i="1"/>
  <c r="L1655" i="1"/>
  <c r="L1656" i="1"/>
  <c r="L1657" i="1"/>
  <c r="L1658" i="1"/>
  <c r="L1659" i="1"/>
  <c r="L1660" i="1"/>
  <c r="L1661" i="1"/>
  <c r="L1662" i="1"/>
  <c r="N1662" i="1" s="1"/>
  <c r="L1663" i="1"/>
  <c r="L1664" i="1"/>
  <c r="N1664" i="1" s="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N1714" i="1" s="1"/>
  <c r="L1715" i="1"/>
  <c r="L1716" i="1"/>
  <c r="L1717" i="1"/>
  <c r="L1718" i="1"/>
  <c r="L1719" i="1"/>
  <c r="L1720" i="1"/>
  <c r="L1721" i="1"/>
  <c r="L1722" i="1"/>
  <c r="L1723" i="1"/>
  <c r="L1724" i="1"/>
  <c r="L1725" i="1"/>
  <c r="L1726" i="1"/>
  <c r="N1726" i="1" s="1"/>
  <c r="L1727" i="1"/>
  <c r="L1728" i="1"/>
  <c r="N1728" i="1" s="1"/>
  <c r="L1729" i="1"/>
  <c r="L1730" i="1"/>
  <c r="N1730" i="1" s="1"/>
  <c r="L1731" i="1"/>
  <c r="L1732" i="1"/>
  <c r="L1733" i="1"/>
  <c r="L1734" i="1"/>
  <c r="L1735" i="1"/>
  <c r="L1736" i="1"/>
  <c r="L1737" i="1"/>
  <c r="L1738" i="1"/>
  <c r="L1739" i="1"/>
  <c r="L1740" i="1"/>
  <c r="L1741" i="1"/>
  <c r="L1742" i="1"/>
  <c r="N1742" i="1" s="1"/>
  <c r="L1743" i="1"/>
  <c r="L1744" i="1"/>
  <c r="N1744" i="1" s="1"/>
  <c r="L1745" i="1"/>
  <c r="L1746" i="1"/>
  <c r="N1746" i="1" s="1"/>
  <c r="L1747" i="1"/>
  <c r="L1748" i="1"/>
  <c r="L1749" i="1"/>
  <c r="L1750" i="1"/>
  <c r="L1751" i="1"/>
  <c r="L1752" i="1"/>
  <c r="L1753" i="1"/>
  <c r="L1754" i="1"/>
  <c r="L1755" i="1"/>
  <c r="L1756" i="1"/>
  <c r="L1757" i="1"/>
  <c r="L1758" i="1"/>
  <c r="L1759" i="1"/>
  <c r="L1760" i="1"/>
  <c r="L1761" i="1"/>
  <c r="L1762" i="1"/>
  <c r="N1762" i="1" s="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N1794" i="1" s="1"/>
  <c r="L1795" i="1"/>
  <c r="L1796" i="1"/>
  <c r="L1797" i="1"/>
  <c r="L1798" i="1"/>
  <c r="L1799" i="1"/>
  <c r="L1800" i="1"/>
  <c r="L1801" i="1"/>
  <c r="L1802" i="1"/>
  <c r="L1803" i="1"/>
  <c r="L1804" i="1"/>
  <c r="L1805" i="1"/>
  <c r="L1806" i="1"/>
  <c r="L1807" i="1"/>
  <c r="L1808" i="1"/>
  <c r="N1808" i="1" s="1"/>
  <c r="L1809" i="1"/>
  <c r="L1810" i="1"/>
  <c r="N1810" i="1" s="1"/>
  <c r="L1811" i="1"/>
  <c r="L1812" i="1"/>
  <c r="L1813" i="1"/>
  <c r="L1814" i="1"/>
  <c r="L1815" i="1"/>
  <c r="L1816" i="1"/>
  <c r="L1817" i="1"/>
  <c r="L1818" i="1"/>
  <c r="L1819" i="1"/>
  <c r="L1820" i="1"/>
  <c r="L1821" i="1"/>
  <c r="L1822" i="1"/>
  <c r="N1822" i="1" s="1"/>
  <c r="L1823" i="1"/>
  <c r="L1824" i="1"/>
  <c r="N1824" i="1" s="1"/>
  <c r="L1825" i="1"/>
  <c r="L1826" i="1"/>
  <c r="N1826" i="1" s="1"/>
  <c r="L1827" i="1"/>
  <c r="L1828" i="1"/>
  <c r="L1829" i="1"/>
  <c r="L1830" i="1"/>
  <c r="L1831" i="1"/>
  <c r="L1832" i="1"/>
  <c r="L1833" i="1"/>
  <c r="L1834" i="1"/>
  <c r="L1835" i="1"/>
  <c r="L1836" i="1"/>
  <c r="L1837" i="1"/>
  <c r="L1838" i="1"/>
  <c r="N1838" i="1" s="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N1888" i="1" s="1"/>
  <c r="L1889" i="1"/>
  <c r="L1890" i="1"/>
  <c r="N1890" i="1" s="1"/>
  <c r="L1891" i="1"/>
  <c r="L1892" i="1"/>
  <c r="L1893" i="1"/>
  <c r="L1894" i="1"/>
  <c r="L1895" i="1"/>
  <c r="L1896" i="1"/>
  <c r="L1897" i="1"/>
  <c r="L1898" i="1"/>
  <c r="L1899" i="1"/>
  <c r="L1900" i="1"/>
  <c r="L1901" i="1"/>
  <c r="L1902" i="1"/>
  <c r="N1902" i="1" s="1"/>
  <c r="L1903" i="1"/>
  <c r="L1904" i="1"/>
  <c r="N1904" i="1" s="1"/>
  <c r="L1905" i="1"/>
  <c r="L1906" i="1"/>
  <c r="S1906" i="1" s="1"/>
  <c r="L1907" i="1"/>
  <c r="L1908" i="1"/>
  <c r="L1909" i="1"/>
  <c r="L1910" i="1"/>
  <c r="L1911" i="1"/>
  <c r="L1912" i="1"/>
  <c r="L1913" i="1"/>
  <c r="L1914" i="1"/>
  <c r="L1915" i="1"/>
  <c r="L1916" i="1"/>
  <c r="L1917" i="1"/>
  <c r="L1918" i="1"/>
  <c r="N1918" i="1" s="1"/>
  <c r="L1919" i="1"/>
  <c r="L1920" i="1"/>
  <c r="N1920" i="1" s="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N1954" i="1" s="1"/>
  <c r="L1955" i="1"/>
  <c r="L1956" i="1"/>
  <c r="L1957" i="1"/>
  <c r="L1958" i="1"/>
  <c r="L1959" i="1"/>
  <c r="L1960" i="1"/>
  <c r="L1961" i="1"/>
  <c r="L1962" i="1"/>
  <c r="L1963" i="1"/>
  <c r="L1964" i="1"/>
  <c r="L1965" i="1"/>
  <c r="L1966" i="1"/>
  <c r="L1967" i="1"/>
  <c r="L1968" i="1"/>
  <c r="L1969" i="1"/>
  <c r="L1970" i="1"/>
  <c r="N1970" i="1" s="1"/>
  <c r="L1971" i="1"/>
  <c r="L1972" i="1"/>
  <c r="L1973" i="1"/>
  <c r="L1974" i="1"/>
  <c r="L1975" i="1"/>
  <c r="L1976" i="1"/>
  <c r="L1977" i="1"/>
  <c r="L1978" i="1"/>
  <c r="L1979" i="1"/>
  <c r="L1980" i="1"/>
  <c r="L1981" i="1"/>
  <c r="L1982" i="1"/>
  <c r="N1982" i="1" s="1"/>
  <c r="L1983" i="1"/>
  <c r="L1984" i="1"/>
  <c r="N1984" i="1" s="1"/>
  <c r="L1985" i="1"/>
  <c r="L1986" i="1"/>
  <c r="N1986" i="1" s="1"/>
  <c r="L1987" i="1"/>
  <c r="L1988" i="1"/>
  <c r="L1989" i="1"/>
  <c r="L1990" i="1"/>
  <c r="L1991" i="1"/>
  <c r="L1992" i="1"/>
  <c r="L1993" i="1"/>
  <c r="L1994" i="1"/>
  <c r="L1995" i="1"/>
  <c r="L1996" i="1"/>
  <c r="L1997" i="1"/>
  <c r="L1998" i="1"/>
  <c r="N1998" i="1" s="1"/>
  <c r="L1999" i="1"/>
  <c r="L2000" i="1"/>
  <c r="N2000" i="1" s="1"/>
  <c r="L2001" i="1"/>
  <c r="L2002" i="1"/>
  <c r="N2002" i="1" s="1"/>
  <c r="L2003" i="1"/>
  <c r="L2004" i="1"/>
  <c r="L2005" i="1"/>
  <c r="L2006" i="1"/>
  <c r="L2007" i="1"/>
  <c r="L2008" i="1"/>
  <c r="L2009" i="1"/>
  <c r="L2010" i="1"/>
  <c r="L2011" i="1"/>
  <c r="L2012" i="1"/>
  <c r="L2013" i="1"/>
  <c r="L2014" i="1"/>
  <c r="L2015" i="1"/>
  <c r="L2016" i="1"/>
  <c r="L2017" i="1"/>
  <c r="L2018" i="1"/>
  <c r="L2019" i="1"/>
  <c r="L2020" i="1"/>
  <c r="L2021" i="1"/>
  <c r="L2022" i="1"/>
  <c r="S2022" i="1" s="1"/>
  <c r="L2023" i="1"/>
  <c r="L2024" i="1"/>
  <c r="L2025" i="1"/>
  <c r="L2026" i="1"/>
  <c r="L2027" i="1"/>
  <c r="L2028" i="1"/>
  <c r="L2029" i="1"/>
  <c r="L2030" i="1"/>
  <c r="L2031" i="1"/>
  <c r="L2032" i="1"/>
  <c r="L2033" i="1"/>
  <c r="L2034" i="1"/>
  <c r="N2034" i="1" s="1"/>
  <c r="L2035" i="1"/>
  <c r="L2036" i="1"/>
  <c r="L2037" i="1"/>
  <c r="L2038" i="1"/>
  <c r="S2038" i="1" s="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N2064" i="1" s="1"/>
  <c r="L2065" i="1"/>
  <c r="L2066" i="1"/>
  <c r="N2066" i="1" s="1"/>
  <c r="L2067" i="1"/>
  <c r="L2068" i="1"/>
  <c r="L2069" i="1"/>
  <c r="L2070" i="1"/>
  <c r="L2071" i="1"/>
  <c r="L2072" i="1"/>
  <c r="L2073" i="1"/>
  <c r="L2074" i="1"/>
  <c r="L2075" i="1"/>
  <c r="L2076" i="1"/>
  <c r="L2077" i="1"/>
  <c r="L2078" i="1"/>
  <c r="N2078" i="1" s="1"/>
  <c r="L2079" i="1"/>
  <c r="L2080" i="1"/>
  <c r="N2080" i="1" s="1"/>
  <c r="L2081" i="1"/>
  <c r="L2082" i="1"/>
  <c r="N2082" i="1" s="1"/>
  <c r="L2083" i="1"/>
  <c r="L2084" i="1"/>
  <c r="L2085" i="1"/>
  <c r="L2086" i="1"/>
  <c r="L2087" i="1"/>
  <c r="L2088" i="1"/>
  <c r="L2089" i="1"/>
  <c r="L2090" i="1"/>
  <c r="L2091" i="1"/>
  <c r="L2092" i="1"/>
  <c r="L2093" i="1"/>
  <c r="L2094" i="1"/>
  <c r="N2094" i="1" s="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N2130" i="1" s="1"/>
  <c r="L2131" i="1"/>
  <c r="L2132" i="1"/>
  <c r="L2133" i="1"/>
  <c r="L2134" i="1"/>
  <c r="L2135" i="1"/>
  <c r="L2136" i="1"/>
  <c r="L2137" i="1"/>
  <c r="L2138" i="1"/>
  <c r="L2139" i="1"/>
  <c r="L2140" i="1"/>
  <c r="L2141" i="1"/>
  <c r="L2142" i="1"/>
  <c r="L2143" i="1"/>
  <c r="L2144" i="1"/>
  <c r="L2145" i="1"/>
  <c r="L2146" i="1"/>
  <c r="N2146" i="1" s="1"/>
  <c r="L2147" i="1"/>
  <c r="L2148" i="1"/>
  <c r="L2149" i="1"/>
  <c r="L2150" i="1"/>
  <c r="L2151" i="1"/>
  <c r="L2152" i="1"/>
  <c r="L2153" i="1"/>
  <c r="L2154" i="1"/>
  <c r="L2155" i="1"/>
  <c r="L2156" i="1"/>
  <c r="L2157" i="1"/>
  <c r="L2158" i="1"/>
  <c r="N2158" i="1" s="1"/>
  <c r="L2159" i="1"/>
  <c r="L2160" i="1"/>
  <c r="N2160" i="1" s="1"/>
  <c r="L2161" i="1"/>
  <c r="L2162" i="1"/>
  <c r="L2163" i="1"/>
  <c r="L2164" i="1"/>
  <c r="L2165" i="1"/>
  <c r="L2166" i="1"/>
  <c r="L2167" i="1"/>
  <c r="L2168" i="1"/>
  <c r="L2169" i="1"/>
  <c r="L2170" i="1"/>
  <c r="L2171" i="1"/>
  <c r="L2172" i="1"/>
  <c r="L2173" i="1"/>
  <c r="L2174" i="1"/>
  <c r="N2174" i="1" s="1"/>
  <c r="L2175" i="1"/>
  <c r="L2176" i="1"/>
  <c r="N2176" i="1" s="1"/>
  <c r="L2177" i="1"/>
  <c r="L2178" i="1"/>
  <c r="L2179" i="1"/>
  <c r="L2180" i="1"/>
  <c r="L2181" i="1"/>
  <c r="L2182" i="1"/>
  <c r="L2183" i="1"/>
  <c r="L2184" i="1"/>
  <c r="L2185" i="1"/>
  <c r="L2186" i="1"/>
  <c r="L2187" i="1"/>
  <c r="L2188" i="1"/>
  <c r="L2189" i="1"/>
  <c r="L2190" i="1"/>
  <c r="L2191" i="1"/>
  <c r="L2192" i="1"/>
  <c r="L2193" i="1"/>
  <c r="L2194" i="1"/>
  <c r="N2194" i="1" s="1"/>
  <c r="L2195" i="1"/>
  <c r="L2196" i="1"/>
  <c r="L2197" i="1"/>
  <c r="L2198" i="1"/>
  <c r="L2199" i="1"/>
  <c r="L2200" i="1"/>
  <c r="L2201" i="1"/>
  <c r="L2202" i="1"/>
  <c r="L2203" i="1"/>
  <c r="L2204" i="1"/>
  <c r="L2205" i="1"/>
  <c r="L2206" i="1"/>
  <c r="L2207" i="1"/>
  <c r="L2208" i="1"/>
  <c r="L2209" i="1"/>
  <c r="L2210" i="1"/>
  <c r="N2210" i="1" s="1"/>
  <c r="L2211" i="1"/>
  <c r="L2212" i="1"/>
  <c r="L2213" i="1"/>
  <c r="L2214" i="1"/>
  <c r="L2215" i="1"/>
  <c r="L2216" i="1"/>
  <c r="L2217" i="1"/>
  <c r="L2218" i="1"/>
  <c r="L2219" i="1"/>
  <c r="L2220" i="1"/>
  <c r="L2221" i="1"/>
  <c r="L2222" i="1"/>
  <c r="L2223" i="1"/>
  <c r="L2224" i="1"/>
  <c r="L2225" i="1"/>
  <c r="L2226" i="1"/>
  <c r="N2226" i="1" s="1"/>
  <c r="L2227" i="1"/>
  <c r="L2228" i="1"/>
  <c r="L2229" i="1"/>
  <c r="L2230" i="1"/>
  <c r="L2231" i="1"/>
  <c r="L2232" i="1"/>
  <c r="L2233" i="1"/>
  <c r="L2234" i="1"/>
  <c r="L2235" i="1"/>
  <c r="L2236" i="1"/>
  <c r="L2237" i="1"/>
  <c r="L2238" i="1"/>
  <c r="N2238" i="1" s="1"/>
  <c r="L2239" i="1"/>
  <c r="L2240" i="1"/>
  <c r="L2241" i="1"/>
  <c r="L2242" i="1"/>
  <c r="N2242" i="1" s="1"/>
  <c r="L2243" i="1"/>
  <c r="L2244" i="1"/>
  <c r="L2245" i="1"/>
  <c r="L2246" i="1"/>
  <c r="L2247" i="1"/>
  <c r="L2248" i="1"/>
  <c r="L2249" i="1"/>
  <c r="L2250" i="1"/>
  <c r="L2251" i="1"/>
  <c r="L2252" i="1"/>
  <c r="L2253" i="1"/>
  <c r="L2254" i="1"/>
  <c r="N2254" i="1" s="1"/>
  <c r="L2255" i="1"/>
  <c r="L2256" i="1"/>
  <c r="N2256" i="1" s="1"/>
  <c r="L2257" i="1"/>
  <c r="L2258" i="1"/>
  <c r="N2258" i="1" s="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N2290" i="1" s="1"/>
  <c r="L2291" i="1"/>
  <c r="L2292" i="1"/>
  <c r="L2293" i="1"/>
  <c r="L2294" i="1"/>
  <c r="L2295" i="1"/>
  <c r="L2296" i="1"/>
  <c r="L2297" i="1"/>
  <c r="L2298" i="1"/>
  <c r="L2299" i="1"/>
  <c r="L2300" i="1"/>
  <c r="L2301" i="1"/>
  <c r="L2302" i="1"/>
  <c r="L2303" i="1"/>
  <c r="L2304" i="1"/>
  <c r="L2305" i="1"/>
  <c r="L2306" i="1"/>
  <c r="N2306" i="1" s="1"/>
  <c r="L2307" i="1"/>
  <c r="L2308" i="1"/>
  <c r="L2309" i="1"/>
  <c r="L2310" i="1"/>
  <c r="L2311" i="1"/>
  <c r="L2312" i="1"/>
  <c r="L2313" i="1"/>
  <c r="L2314" i="1"/>
  <c r="L2315" i="1"/>
  <c r="L2316" i="1"/>
  <c r="L2317" i="1"/>
  <c r="L2318" i="1"/>
  <c r="L2319" i="1"/>
  <c r="L2320" i="1"/>
  <c r="L2321" i="1"/>
  <c r="L2322" i="1"/>
  <c r="N2322" i="1" s="1"/>
  <c r="L2323" i="1"/>
  <c r="L2324" i="1"/>
  <c r="L2325" i="1"/>
  <c r="L2326" i="1"/>
  <c r="L2327" i="1"/>
  <c r="L2328" i="1"/>
  <c r="L2329" i="1"/>
  <c r="L2330" i="1"/>
  <c r="L2331" i="1"/>
  <c r="L2332" i="1"/>
  <c r="L2333" i="1"/>
  <c r="L2334" i="1"/>
  <c r="N2334" i="1" s="1"/>
  <c r="L2335" i="1"/>
  <c r="L2336" i="1"/>
  <c r="N2336" i="1" s="1"/>
  <c r="L2337" i="1"/>
  <c r="L2338" i="1"/>
  <c r="N2338" i="1" s="1"/>
  <c r="L2339" i="1"/>
  <c r="L2340" i="1"/>
  <c r="L2341" i="1"/>
  <c r="L2342" i="1"/>
  <c r="L2343" i="1"/>
  <c r="L2344" i="1"/>
  <c r="L2345" i="1"/>
  <c r="L2346" i="1"/>
  <c r="L2347" i="1"/>
  <c r="L2348" i="1"/>
  <c r="L2349" i="1"/>
  <c r="L2350" i="1"/>
  <c r="N2350" i="1" s="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N2386" i="1" s="1"/>
  <c r="L2387" i="1"/>
  <c r="L2388" i="1"/>
  <c r="L2389" i="1"/>
  <c r="L2390" i="1"/>
  <c r="L2391" i="1"/>
  <c r="L2392" i="1"/>
  <c r="L2393" i="1"/>
  <c r="L2394" i="1"/>
  <c r="L2395" i="1"/>
  <c r="L2396" i="1"/>
  <c r="L2397" i="1"/>
  <c r="L2398" i="1"/>
  <c r="L2399" i="1"/>
  <c r="L2400" i="1"/>
  <c r="L2401" i="1"/>
  <c r="L2402" i="1"/>
  <c r="N2402" i="1" s="1"/>
  <c r="L2403" i="1"/>
  <c r="L2404" i="1"/>
  <c r="L2405" i="1"/>
  <c r="L2406" i="1"/>
  <c r="L2407" i="1"/>
  <c r="L2408" i="1"/>
  <c r="L2409" i="1"/>
  <c r="L2410" i="1"/>
  <c r="L2411" i="1"/>
  <c r="L2412" i="1"/>
  <c r="L2413" i="1"/>
  <c r="L2414" i="1"/>
  <c r="N2414" i="1" s="1"/>
  <c r="L2415" i="1"/>
  <c r="L2416" i="1"/>
  <c r="N2416" i="1" s="1"/>
  <c r="L2417" i="1"/>
  <c r="L2418" i="1"/>
  <c r="N2418" i="1" s="1"/>
  <c r="L2419" i="1"/>
  <c r="L2420" i="1"/>
  <c r="L2421" i="1"/>
  <c r="L2422" i="1"/>
  <c r="L2423" i="1"/>
  <c r="L2424" i="1"/>
  <c r="L2425" i="1"/>
  <c r="L2426" i="1"/>
  <c r="L2427" i="1"/>
  <c r="L2428" i="1"/>
  <c r="L2429" i="1"/>
  <c r="L2430" i="1"/>
  <c r="N2430" i="1" s="1"/>
  <c r="L2431" i="1"/>
  <c r="L2432" i="1"/>
  <c r="N2432" i="1" s="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N2494" i="1" s="1"/>
  <c r="L2495" i="1"/>
  <c r="L2496" i="1"/>
  <c r="N2496" i="1" s="1"/>
  <c r="L2497" i="1"/>
  <c r="L2498" i="1"/>
  <c r="L2499" i="1"/>
  <c r="L2500" i="1"/>
  <c r="L2501" i="1"/>
  <c r="L2502" i="1"/>
  <c r="L2503" i="1"/>
  <c r="L2504" i="1"/>
  <c r="L2505" i="1"/>
  <c r="L2506" i="1"/>
  <c r="L2507" i="1"/>
  <c r="L2508" i="1"/>
  <c r="L2509" i="1"/>
  <c r="L2510" i="1"/>
  <c r="N2510" i="1" s="1"/>
  <c r="L2511" i="1"/>
  <c r="L2512" i="1"/>
  <c r="N2512" i="1" s="1"/>
  <c r="L2513" i="1"/>
  <c r="L2514" i="1"/>
  <c r="N2514" i="1" s="1"/>
  <c r="L2515" i="1"/>
  <c r="L2516" i="1"/>
  <c r="L2517" i="1"/>
  <c r="L2518" i="1"/>
  <c r="L2519" i="1"/>
  <c r="L2520"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1" i="1"/>
  <c r="D35" i="2"/>
  <c r="A36" i="2"/>
  <c r="D36" i="2" s="1"/>
  <c r="A37" i="2"/>
  <c r="D37" i="2" s="1"/>
  <c r="A38" i="2"/>
  <c r="D38" i="2" s="1"/>
  <c r="A39" i="2"/>
  <c r="D39" i="2" s="1"/>
  <c r="A40" i="2"/>
  <c r="X20" i="1"/>
  <c r="O2510" i="1" l="1"/>
  <c r="O2494" i="1"/>
  <c r="O2478" i="1"/>
  <c r="O2462" i="1"/>
  <c r="O2446" i="1"/>
  <c r="O2430" i="1"/>
  <c r="O2414" i="1"/>
  <c r="O2398" i="1"/>
  <c r="O2382" i="1"/>
  <c r="O2366" i="1"/>
  <c r="O2350" i="1"/>
  <c r="T2350" i="1" s="1"/>
  <c r="V2350" i="1" s="1"/>
  <c r="O2334" i="1"/>
  <c r="O2318" i="1"/>
  <c r="O2302" i="1"/>
  <c r="O2286" i="1"/>
  <c r="O2270" i="1"/>
  <c r="O2254" i="1"/>
  <c r="O2238" i="1"/>
  <c r="O2222" i="1"/>
  <c r="O2206" i="1"/>
  <c r="O2190" i="1"/>
  <c r="O2174" i="1"/>
  <c r="O2158" i="1"/>
  <c r="O2142" i="1"/>
  <c r="O2126" i="1"/>
  <c r="O2110" i="1"/>
  <c r="O2094" i="1"/>
  <c r="T2094" i="1" s="1"/>
  <c r="V2094" i="1" s="1"/>
  <c r="O2078" i="1"/>
  <c r="O2062" i="1"/>
  <c r="O2046" i="1"/>
  <c r="O2030" i="1"/>
  <c r="O2014" i="1"/>
  <c r="O1998" i="1"/>
  <c r="O1982" i="1"/>
  <c r="O1966" i="1"/>
  <c r="O1950" i="1"/>
  <c r="O1934" i="1"/>
  <c r="O1918" i="1"/>
  <c r="O1902" i="1"/>
  <c r="O1886" i="1"/>
  <c r="O1870" i="1"/>
  <c r="O1854" i="1"/>
  <c r="O1838" i="1"/>
  <c r="T1838" i="1" s="1"/>
  <c r="V1838" i="1" s="1"/>
  <c r="O1822" i="1"/>
  <c r="O1806" i="1"/>
  <c r="O1790" i="1"/>
  <c r="O1774" i="1"/>
  <c r="O1758" i="1"/>
  <c r="O1742" i="1"/>
  <c r="O1726" i="1"/>
  <c r="O1710" i="1"/>
  <c r="O1694" i="1"/>
  <c r="O1678" i="1"/>
  <c r="O1662" i="1"/>
  <c r="O1646" i="1"/>
  <c r="O1630" i="1"/>
  <c r="O1614" i="1"/>
  <c r="O1598" i="1"/>
  <c r="O1582" i="1"/>
  <c r="O1566" i="1"/>
  <c r="O1550" i="1"/>
  <c r="O1534" i="1"/>
  <c r="O1518" i="1"/>
  <c r="O1502" i="1"/>
  <c r="O1486" i="1"/>
  <c r="O1470" i="1"/>
  <c r="O1454" i="1"/>
  <c r="O1438" i="1"/>
  <c r="O1422" i="1"/>
  <c r="O1406" i="1"/>
  <c r="O1390" i="1"/>
  <c r="O2508" i="1"/>
  <c r="O2492" i="1"/>
  <c r="O2476" i="1"/>
  <c r="O2460" i="1"/>
  <c r="O2444" i="1"/>
  <c r="O2428" i="1"/>
  <c r="O2412" i="1"/>
  <c r="O2396" i="1"/>
  <c r="O2380" i="1"/>
  <c r="O2364" i="1"/>
  <c r="O2348" i="1"/>
  <c r="O2332" i="1"/>
  <c r="O2316" i="1"/>
  <c r="O2300" i="1"/>
  <c r="O2284" i="1"/>
  <c r="O2268" i="1"/>
  <c r="O2252" i="1"/>
  <c r="O2236" i="1"/>
  <c r="O2220" i="1"/>
  <c r="O2204" i="1"/>
  <c r="O2188" i="1"/>
  <c r="O2172" i="1"/>
  <c r="O2156" i="1"/>
  <c r="O2140" i="1"/>
  <c r="O2124" i="1"/>
  <c r="O2108" i="1"/>
  <c r="O2092" i="1"/>
  <c r="O2076" i="1"/>
  <c r="O2060" i="1"/>
  <c r="O2044" i="1"/>
  <c r="O2028" i="1"/>
  <c r="O2012" i="1"/>
  <c r="O1996" i="1"/>
  <c r="O1980" i="1"/>
  <c r="O1964" i="1"/>
  <c r="O1948" i="1"/>
  <c r="O1932" i="1"/>
  <c r="O1916" i="1"/>
  <c r="O1900" i="1"/>
  <c r="O1884" i="1"/>
  <c r="O1868" i="1"/>
  <c r="O1852" i="1"/>
  <c r="O1836" i="1"/>
  <c r="O1820" i="1"/>
  <c r="O1804" i="1"/>
  <c r="O1788" i="1"/>
  <c r="O1772" i="1"/>
  <c r="O1756" i="1"/>
  <c r="O1740" i="1"/>
  <c r="O1724" i="1"/>
  <c r="O1708" i="1"/>
  <c r="O1692" i="1"/>
  <c r="O1676" i="1"/>
  <c r="O1660" i="1"/>
  <c r="O1644" i="1"/>
  <c r="O1628" i="1"/>
  <c r="O1612" i="1"/>
  <c r="O1596" i="1"/>
  <c r="O1580" i="1"/>
  <c r="O1564" i="1"/>
  <c r="O1548" i="1"/>
  <c r="O1532" i="1"/>
  <c r="O1516" i="1"/>
  <c r="O1500" i="1"/>
  <c r="O1484" i="1"/>
  <c r="O1468" i="1"/>
  <c r="O1452" i="1"/>
  <c r="O1436" i="1"/>
  <c r="O1420" i="1"/>
  <c r="O1404" i="1"/>
  <c r="O1388" i="1"/>
  <c r="O1374" i="1"/>
  <c r="O1358" i="1"/>
  <c r="O1342" i="1"/>
  <c r="O1326" i="1"/>
  <c r="O1310" i="1"/>
  <c r="T1310" i="1" s="1"/>
  <c r="V1310" i="1" s="1"/>
  <c r="O1294" i="1"/>
  <c r="O1278" i="1"/>
  <c r="O1262" i="1"/>
  <c r="O1246" i="1"/>
  <c r="O1230" i="1"/>
  <c r="O1214" i="1"/>
  <c r="O1198" i="1"/>
  <c r="O1182" i="1"/>
  <c r="O1166" i="1"/>
  <c r="O1150" i="1"/>
  <c r="O1134" i="1"/>
  <c r="O1118" i="1"/>
  <c r="O1102" i="1"/>
  <c r="O1086" i="1"/>
  <c r="O1070" i="1"/>
  <c r="O1054" i="1"/>
  <c r="O1038" i="1"/>
  <c r="O1022" i="1"/>
  <c r="O1006" i="1"/>
  <c r="O990" i="1"/>
  <c r="O974" i="1"/>
  <c r="O958" i="1"/>
  <c r="O942" i="1"/>
  <c r="O926" i="1"/>
  <c r="O910" i="1"/>
  <c r="O894" i="1"/>
  <c r="O878" i="1"/>
  <c r="O862" i="1"/>
  <c r="O846" i="1"/>
  <c r="O830" i="1"/>
  <c r="O814" i="1"/>
  <c r="O798" i="1"/>
  <c r="O782" i="1"/>
  <c r="O766" i="1"/>
  <c r="O750" i="1"/>
  <c r="O734" i="1"/>
  <c r="O718" i="1"/>
  <c r="O702" i="1"/>
  <c r="O686" i="1"/>
  <c r="O670" i="1"/>
  <c r="O654" i="1"/>
  <c r="O638" i="1"/>
  <c r="T638" i="1" s="1"/>
  <c r="V638" i="1" s="1"/>
  <c r="O622" i="1"/>
  <c r="T622" i="1" s="1"/>
  <c r="V622" i="1" s="1"/>
  <c r="O606" i="1"/>
  <c r="O590" i="1"/>
  <c r="O574" i="1"/>
  <c r="O558" i="1"/>
  <c r="O542" i="1"/>
  <c r="T542" i="1" s="1"/>
  <c r="V542" i="1" s="1"/>
  <c r="O526" i="1"/>
  <c r="O510" i="1"/>
  <c r="O494" i="1"/>
  <c r="O478" i="1"/>
  <c r="O462" i="1"/>
  <c r="O446" i="1"/>
  <c r="O430" i="1"/>
  <c r="O414" i="1"/>
  <c r="O398" i="1"/>
  <c r="O382" i="1"/>
  <c r="O366" i="1"/>
  <c r="O350" i="1"/>
  <c r="O334" i="1"/>
  <c r="O318" i="1"/>
  <c r="O302" i="1"/>
  <c r="O286" i="1"/>
  <c r="O270" i="1"/>
  <c r="O254" i="1"/>
  <c r="O238" i="1"/>
  <c r="O222" i="1"/>
  <c r="O206" i="1"/>
  <c r="O190" i="1"/>
  <c r="O174" i="1"/>
  <c r="O158" i="1"/>
  <c r="O142" i="1"/>
  <c r="O126" i="1"/>
  <c r="O110" i="1"/>
  <c r="O94" i="1"/>
  <c r="O78" i="1"/>
  <c r="O62" i="1"/>
  <c r="O46" i="1"/>
  <c r="O30" i="1"/>
  <c r="T30" i="1" s="1"/>
  <c r="V30" i="1" s="1"/>
  <c r="O2507" i="1"/>
  <c r="O2491" i="1"/>
  <c r="O2475" i="1"/>
  <c r="O2459" i="1"/>
  <c r="O2443" i="1"/>
  <c r="O2427" i="1"/>
  <c r="O2411" i="1"/>
  <c r="O2395" i="1"/>
  <c r="O2379" i="1"/>
  <c r="O2363" i="1"/>
  <c r="O2347" i="1"/>
  <c r="O2331" i="1"/>
  <c r="O2315" i="1"/>
  <c r="O2299" i="1"/>
  <c r="O2283" i="1"/>
  <c r="O2267" i="1"/>
  <c r="O2251" i="1"/>
  <c r="O2235" i="1"/>
  <c r="O2219" i="1"/>
  <c r="O2203" i="1"/>
  <c r="O2187" i="1"/>
  <c r="O2171" i="1"/>
  <c r="O2155" i="1"/>
  <c r="O2139" i="1"/>
  <c r="O2123" i="1"/>
  <c r="O2107" i="1"/>
  <c r="O2091" i="1"/>
  <c r="O2075" i="1"/>
  <c r="O2059" i="1"/>
  <c r="O2043" i="1"/>
  <c r="O2027" i="1"/>
  <c r="O2011" i="1"/>
  <c r="O1995" i="1"/>
  <c r="O1979" i="1"/>
  <c r="O1963" i="1"/>
  <c r="O1947" i="1"/>
  <c r="O1931" i="1"/>
  <c r="O1915" i="1"/>
  <c r="O1899" i="1"/>
  <c r="O1883" i="1"/>
  <c r="O1867" i="1"/>
  <c r="O1851" i="1"/>
  <c r="O1835" i="1"/>
  <c r="O1819" i="1"/>
  <c r="O1803" i="1"/>
  <c r="O1787" i="1"/>
  <c r="O1771" i="1"/>
  <c r="O1755" i="1"/>
  <c r="O1739" i="1"/>
  <c r="O1723" i="1"/>
  <c r="O1707" i="1"/>
  <c r="O1691" i="1"/>
  <c r="O1675" i="1"/>
  <c r="O1659" i="1"/>
  <c r="O1643" i="1"/>
  <c r="O1627" i="1"/>
  <c r="O1611" i="1"/>
  <c r="O1595" i="1"/>
  <c r="O1579" i="1"/>
  <c r="O1563" i="1"/>
  <c r="O1547" i="1"/>
  <c r="O1531" i="1"/>
  <c r="O1515" i="1"/>
  <c r="O1499" i="1"/>
  <c r="O1483" i="1"/>
  <c r="O1467" i="1"/>
  <c r="O1451" i="1"/>
  <c r="O1435" i="1"/>
  <c r="O1419" i="1"/>
  <c r="O1403" i="1"/>
  <c r="O1387" i="1"/>
  <c r="O2506" i="1"/>
  <c r="O2490" i="1"/>
  <c r="O2474" i="1"/>
  <c r="O2458" i="1"/>
  <c r="O2442" i="1"/>
  <c r="O2426" i="1"/>
  <c r="O2410" i="1"/>
  <c r="O2394" i="1"/>
  <c r="O2378" i="1"/>
  <c r="O2362" i="1"/>
  <c r="O2346" i="1"/>
  <c r="O2330" i="1"/>
  <c r="O2314" i="1"/>
  <c r="O2298" i="1"/>
  <c r="O2282" i="1"/>
  <c r="O2266" i="1"/>
  <c r="O2250" i="1"/>
  <c r="O2234" i="1"/>
  <c r="O2218" i="1"/>
  <c r="O2202" i="1"/>
  <c r="O2186" i="1"/>
  <c r="O2170" i="1"/>
  <c r="O2154" i="1"/>
  <c r="O2138" i="1"/>
  <c r="O2122" i="1"/>
  <c r="O2106" i="1"/>
  <c r="O2090" i="1"/>
  <c r="O2074" i="1"/>
  <c r="O2058" i="1"/>
  <c r="O2042" i="1"/>
  <c r="O2026" i="1"/>
  <c r="O2010" i="1"/>
  <c r="O1994" i="1"/>
  <c r="O1978" i="1"/>
  <c r="O1962" i="1"/>
  <c r="O1946" i="1"/>
  <c r="O1930" i="1"/>
  <c r="O1914" i="1"/>
  <c r="O1898" i="1"/>
  <c r="O1882" i="1"/>
  <c r="O1866" i="1"/>
  <c r="O1850" i="1"/>
  <c r="O1834" i="1"/>
  <c r="O1818" i="1"/>
  <c r="O1802" i="1"/>
  <c r="O1786" i="1"/>
  <c r="O1770" i="1"/>
  <c r="O1754" i="1"/>
  <c r="O1738" i="1"/>
  <c r="O1722" i="1"/>
  <c r="O1706" i="1"/>
  <c r="O1690" i="1"/>
  <c r="O1674" i="1"/>
  <c r="O1658" i="1"/>
  <c r="O1642" i="1"/>
  <c r="O1626" i="1"/>
  <c r="O1610" i="1"/>
  <c r="O1594" i="1"/>
  <c r="O1578" i="1"/>
  <c r="O1562" i="1"/>
  <c r="O1546" i="1"/>
  <c r="O1530" i="1"/>
  <c r="O1514" i="1"/>
  <c r="O1498" i="1"/>
  <c r="O1482" i="1"/>
  <c r="O1466" i="1"/>
  <c r="O1450" i="1"/>
  <c r="O1434" i="1"/>
  <c r="O1418" i="1"/>
  <c r="O1402" i="1"/>
  <c r="O1386" i="1"/>
  <c r="O2505" i="1"/>
  <c r="O2489" i="1"/>
  <c r="O2473" i="1"/>
  <c r="O2457" i="1"/>
  <c r="O2441" i="1"/>
  <c r="O2425" i="1"/>
  <c r="O2409" i="1"/>
  <c r="O2393" i="1"/>
  <c r="O2377" i="1"/>
  <c r="O2361" i="1"/>
  <c r="O2345" i="1"/>
  <c r="O2329" i="1"/>
  <c r="O2313" i="1"/>
  <c r="O2297" i="1"/>
  <c r="O2281" i="1"/>
  <c r="O2265" i="1"/>
  <c r="O2249" i="1"/>
  <c r="O2233" i="1"/>
  <c r="O2217" i="1"/>
  <c r="O2201" i="1"/>
  <c r="O2185" i="1"/>
  <c r="O2169" i="1"/>
  <c r="O2153" i="1"/>
  <c r="O2137" i="1"/>
  <c r="O2121" i="1"/>
  <c r="O2105" i="1"/>
  <c r="O2089" i="1"/>
  <c r="O2073" i="1"/>
  <c r="O2057" i="1"/>
  <c r="O2041" i="1"/>
  <c r="O2025" i="1"/>
  <c r="O2009" i="1"/>
  <c r="O1993" i="1"/>
  <c r="O1977" i="1"/>
  <c r="O1961" i="1"/>
  <c r="O1945" i="1"/>
  <c r="O1929" i="1"/>
  <c r="O1913" i="1"/>
  <c r="O1897" i="1"/>
  <c r="O1881" i="1"/>
  <c r="O1865" i="1"/>
  <c r="O1849" i="1"/>
  <c r="O1833" i="1"/>
  <c r="O1817" i="1"/>
  <c r="O1801" i="1"/>
  <c r="O1785" i="1"/>
  <c r="O1769" i="1"/>
  <c r="O1753" i="1"/>
  <c r="O1737" i="1"/>
  <c r="O1721" i="1"/>
  <c r="O1705" i="1"/>
  <c r="O1689" i="1"/>
  <c r="O1673" i="1"/>
  <c r="O1657" i="1"/>
  <c r="O1641" i="1"/>
  <c r="O1625" i="1"/>
  <c r="O1609" i="1"/>
  <c r="O1593" i="1"/>
  <c r="O1577" i="1"/>
  <c r="O1561" i="1"/>
  <c r="O1545" i="1"/>
  <c r="O1529" i="1"/>
  <c r="O1513" i="1"/>
  <c r="O1497" i="1"/>
  <c r="O1481" i="1"/>
  <c r="O1465" i="1"/>
  <c r="O1449" i="1"/>
  <c r="O1433" i="1"/>
  <c r="O1417" i="1"/>
  <c r="O1401" i="1"/>
  <c r="O1385" i="1"/>
  <c r="O1369" i="1"/>
  <c r="O1353" i="1"/>
  <c r="O1337" i="1"/>
  <c r="O1321" i="1"/>
  <c r="O1305" i="1"/>
  <c r="O1289" i="1"/>
  <c r="O1273" i="1"/>
  <c r="O1257" i="1"/>
  <c r="O1241" i="1"/>
  <c r="O1225" i="1"/>
  <c r="O2520" i="1"/>
  <c r="O2504" i="1"/>
  <c r="O2488" i="1"/>
  <c r="O2472" i="1"/>
  <c r="O2456" i="1"/>
  <c r="O2440" i="1"/>
  <c r="O2424" i="1"/>
  <c r="O2408" i="1"/>
  <c r="O2392" i="1"/>
  <c r="O2376" i="1"/>
  <c r="O2360" i="1"/>
  <c r="O2344" i="1"/>
  <c r="O2328" i="1"/>
  <c r="O2312" i="1"/>
  <c r="O2296" i="1"/>
  <c r="O2280" i="1"/>
  <c r="O2264" i="1"/>
  <c r="O2248" i="1"/>
  <c r="O2232" i="1"/>
  <c r="O2216" i="1"/>
  <c r="O2200" i="1"/>
  <c r="O2184" i="1"/>
  <c r="O2168" i="1"/>
  <c r="O2152" i="1"/>
  <c r="O2136" i="1"/>
  <c r="O2120" i="1"/>
  <c r="O2104" i="1"/>
  <c r="O2088" i="1"/>
  <c r="O2072" i="1"/>
  <c r="O2056" i="1"/>
  <c r="O2040" i="1"/>
  <c r="O2024" i="1"/>
  <c r="O2008" i="1"/>
  <c r="O1992" i="1"/>
  <c r="O1976" i="1"/>
  <c r="O1960" i="1"/>
  <c r="O1944" i="1"/>
  <c r="O1928" i="1"/>
  <c r="O1912" i="1"/>
  <c r="O1896" i="1"/>
  <c r="O1880" i="1"/>
  <c r="O1864" i="1"/>
  <c r="O1848" i="1"/>
  <c r="O1832" i="1"/>
  <c r="O1816" i="1"/>
  <c r="O1800" i="1"/>
  <c r="O1784" i="1"/>
  <c r="O1768" i="1"/>
  <c r="O1752" i="1"/>
  <c r="O1736" i="1"/>
  <c r="O1720" i="1"/>
  <c r="O1704" i="1"/>
  <c r="O1688" i="1"/>
  <c r="O1672" i="1"/>
  <c r="O1656" i="1"/>
  <c r="O1640" i="1"/>
  <c r="O1624" i="1"/>
  <c r="O1608" i="1"/>
  <c r="O1592" i="1"/>
  <c r="O1576" i="1"/>
  <c r="O1560" i="1"/>
  <c r="O1544" i="1"/>
  <c r="O1528" i="1"/>
  <c r="O1512" i="1"/>
  <c r="O1496" i="1"/>
  <c r="O1480" i="1"/>
  <c r="O1464" i="1"/>
  <c r="O1448" i="1"/>
  <c r="O1432" i="1"/>
  <c r="O1416" i="1"/>
  <c r="O1400" i="1"/>
  <c r="O1384" i="1"/>
  <c r="O2519" i="1"/>
  <c r="O2503" i="1"/>
  <c r="O2487" i="1"/>
  <c r="O2471" i="1"/>
  <c r="O2455" i="1"/>
  <c r="O2439" i="1"/>
  <c r="O2423" i="1"/>
  <c r="O2407" i="1"/>
  <c r="O2391" i="1"/>
  <c r="O2375" i="1"/>
  <c r="O2359" i="1"/>
  <c r="O2343" i="1"/>
  <c r="O2327" i="1"/>
  <c r="O2311" i="1"/>
  <c r="O2295" i="1"/>
  <c r="O2279" i="1"/>
  <c r="O2263" i="1"/>
  <c r="O2247" i="1"/>
  <c r="O2231" i="1"/>
  <c r="O2215" i="1"/>
  <c r="O2199" i="1"/>
  <c r="O2183" i="1"/>
  <c r="O2167" i="1"/>
  <c r="O2151" i="1"/>
  <c r="O2135" i="1"/>
  <c r="O2119" i="1"/>
  <c r="O2103" i="1"/>
  <c r="O2087" i="1"/>
  <c r="O2071" i="1"/>
  <c r="O2055" i="1"/>
  <c r="O2039" i="1"/>
  <c r="O2023" i="1"/>
  <c r="O2007" i="1"/>
  <c r="O1991" i="1"/>
  <c r="O1975" i="1"/>
  <c r="O1959" i="1"/>
  <c r="O1943" i="1"/>
  <c r="O1927" i="1"/>
  <c r="O1911" i="1"/>
  <c r="O1895" i="1"/>
  <c r="O1879" i="1"/>
  <c r="O1863" i="1"/>
  <c r="O1847" i="1"/>
  <c r="O1831" i="1"/>
  <c r="O1815" i="1"/>
  <c r="O1799" i="1"/>
  <c r="O1783" i="1"/>
  <c r="O1767" i="1"/>
  <c r="O1751" i="1"/>
  <c r="O1735" i="1"/>
  <c r="O1719" i="1"/>
  <c r="O1703" i="1"/>
  <c r="O1687" i="1"/>
  <c r="O1671" i="1"/>
  <c r="O1655" i="1"/>
  <c r="O1639" i="1"/>
  <c r="O1623" i="1"/>
  <c r="O1607" i="1"/>
  <c r="O1591" i="1"/>
  <c r="O1575" i="1"/>
  <c r="O1559" i="1"/>
  <c r="O1543" i="1"/>
  <c r="O1527" i="1"/>
  <c r="O1511" i="1"/>
  <c r="O1495" i="1"/>
  <c r="O1479" i="1"/>
  <c r="O1463" i="1"/>
  <c r="O1447" i="1"/>
  <c r="O1431" i="1"/>
  <c r="O1415" i="1"/>
  <c r="O1399" i="1"/>
  <c r="O1383" i="1"/>
  <c r="O2518" i="1"/>
  <c r="O2502" i="1"/>
  <c r="O2486" i="1"/>
  <c r="O2470" i="1"/>
  <c r="O2454" i="1"/>
  <c r="O2438" i="1"/>
  <c r="O2422" i="1"/>
  <c r="O2406" i="1"/>
  <c r="O2390" i="1"/>
  <c r="O2374" i="1"/>
  <c r="O2358" i="1"/>
  <c r="O2342" i="1"/>
  <c r="O2326" i="1"/>
  <c r="O2310" i="1"/>
  <c r="O2294" i="1"/>
  <c r="O2278" i="1"/>
  <c r="O2262" i="1"/>
  <c r="O2246" i="1"/>
  <c r="O2230" i="1"/>
  <c r="O2214" i="1"/>
  <c r="O2198" i="1"/>
  <c r="O2182" i="1"/>
  <c r="O2166" i="1"/>
  <c r="O2150" i="1"/>
  <c r="O2134" i="1"/>
  <c r="O2118" i="1"/>
  <c r="O2102" i="1"/>
  <c r="O2086" i="1"/>
  <c r="O2070" i="1"/>
  <c r="O2054" i="1"/>
  <c r="O2038" i="1"/>
  <c r="O2022" i="1"/>
  <c r="O2006" i="1"/>
  <c r="O1990" i="1"/>
  <c r="O1974" i="1"/>
  <c r="O1958" i="1"/>
  <c r="O1942" i="1"/>
  <c r="O1926" i="1"/>
  <c r="O1910" i="1"/>
  <c r="O1894" i="1"/>
  <c r="O1878" i="1"/>
  <c r="O1862" i="1"/>
  <c r="O1846" i="1"/>
  <c r="O1830" i="1"/>
  <c r="O1814" i="1"/>
  <c r="O1798" i="1"/>
  <c r="O1782" i="1"/>
  <c r="O1766" i="1"/>
  <c r="O1750" i="1"/>
  <c r="O1734" i="1"/>
  <c r="O1718" i="1"/>
  <c r="O1702" i="1"/>
  <c r="O1686" i="1"/>
  <c r="O1670" i="1"/>
  <c r="O1654" i="1"/>
  <c r="O1638" i="1"/>
  <c r="O1622" i="1"/>
  <c r="O1606" i="1"/>
  <c r="O1590" i="1"/>
  <c r="O1574" i="1"/>
  <c r="O1558" i="1"/>
  <c r="O1542" i="1"/>
  <c r="O1526" i="1"/>
  <c r="O1510" i="1"/>
  <c r="O1494" i="1"/>
  <c r="O1478" i="1"/>
  <c r="O1462" i="1"/>
  <c r="O1446" i="1"/>
  <c r="O1430" i="1"/>
  <c r="O1414" i="1"/>
  <c r="O1398" i="1"/>
  <c r="O1382" i="1"/>
  <c r="O2517" i="1"/>
  <c r="O2501" i="1"/>
  <c r="O2485" i="1"/>
  <c r="O2469" i="1"/>
  <c r="O2453" i="1"/>
  <c r="O2437" i="1"/>
  <c r="O2421" i="1"/>
  <c r="O2405" i="1"/>
  <c r="O2389" i="1"/>
  <c r="O2373" i="1"/>
  <c r="O2357" i="1"/>
  <c r="O2341" i="1"/>
  <c r="O2325" i="1"/>
  <c r="O2309" i="1"/>
  <c r="O2293" i="1"/>
  <c r="O2277" i="1"/>
  <c r="O2261" i="1"/>
  <c r="O2245" i="1"/>
  <c r="O2229" i="1"/>
  <c r="O2213" i="1"/>
  <c r="O2197" i="1"/>
  <c r="O2181" i="1"/>
  <c r="O2165" i="1"/>
  <c r="O2149" i="1"/>
  <c r="O2133" i="1"/>
  <c r="O2117" i="1"/>
  <c r="O2101" i="1"/>
  <c r="O2085" i="1"/>
  <c r="O2069" i="1"/>
  <c r="O2053" i="1"/>
  <c r="O2037" i="1"/>
  <c r="O2021" i="1"/>
  <c r="O2005" i="1"/>
  <c r="O1989" i="1"/>
  <c r="O1973" i="1"/>
  <c r="O1957" i="1"/>
  <c r="O1941" i="1"/>
  <c r="O1925" i="1"/>
  <c r="O1909" i="1"/>
  <c r="O1893" i="1"/>
  <c r="O1877" i="1"/>
  <c r="O1861" i="1"/>
  <c r="O1845" i="1"/>
  <c r="O1829" i="1"/>
  <c r="O1813" i="1"/>
  <c r="O1797" i="1"/>
  <c r="O1781" i="1"/>
  <c r="O1765" i="1"/>
  <c r="O1749" i="1"/>
  <c r="O1733" i="1"/>
  <c r="O1717" i="1"/>
  <c r="O1701" i="1"/>
  <c r="O1685" i="1"/>
  <c r="O1669" i="1"/>
  <c r="O1653" i="1"/>
  <c r="O1637" i="1"/>
  <c r="O1621" i="1"/>
  <c r="O1605" i="1"/>
  <c r="O1589" i="1"/>
  <c r="O1573" i="1"/>
  <c r="O1557" i="1"/>
  <c r="O1541" i="1"/>
  <c r="O1525" i="1"/>
  <c r="O1509" i="1"/>
  <c r="O1493" i="1"/>
  <c r="O1477" i="1"/>
  <c r="O1461" i="1"/>
  <c r="O1445" i="1"/>
  <c r="O1429" i="1"/>
  <c r="O1413" i="1"/>
  <c r="O1397" i="1"/>
  <c r="O1381" i="1"/>
  <c r="O2516" i="1"/>
  <c r="O2500" i="1"/>
  <c r="O2484" i="1"/>
  <c r="O2468" i="1"/>
  <c r="O2452" i="1"/>
  <c r="O2436" i="1"/>
  <c r="O2420" i="1"/>
  <c r="O2404" i="1"/>
  <c r="O2388" i="1"/>
  <c r="O2372" i="1"/>
  <c r="O2356" i="1"/>
  <c r="O2340" i="1"/>
  <c r="O2324" i="1"/>
  <c r="O2308" i="1"/>
  <c r="O2292" i="1"/>
  <c r="O2276" i="1"/>
  <c r="O2260" i="1"/>
  <c r="O2244" i="1"/>
  <c r="O2228" i="1"/>
  <c r="O2212" i="1"/>
  <c r="O2196" i="1"/>
  <c r="O2180" i="1"/>
  <c r="O2164" i="1"/>
  <c r="O2148" i="1"/>
  <c r="O2132" i="1"/>
  <c r="O2116" i="1"/>
  <c r="O2100" i="1"/>
  <c r="O2084" i="1"/>
  <c r="O2068" i="1"/>
  <c r="O2052" i="1"/>
  <c r="O2036" i="1"/>
  <c r="O2020" i="1"/>
  <c r="O2004" i="1"/>
  <c r="O1988" i="1"/>
  <c r="O1972" i="1"/>
  <c r="O1956" i="1"/>
  <c r="O1940" i="1"/>
  <c r="O1924" i="1"/>
  <c r="O1908" i="1"/>
  <c r="O1892" i="1"/>
  <c r="O1876" i="1"/>
  <c r="O1860" i="1"/>
  <c r="O1844" i="1"/>
  <c r="O1828" i="1"/>
  <c r="O1812" i="1"/>
  <c r="O1796" i="1"/>
  <c r="O1780" i="1"/>
  <c r="O1764" i="1"/>
  <c r="O1748" i="1"/>
  <c r="O1732" i="1"/>
  <c r="O1716" i="1"/>
  <c r="O1700" i="1"/>
  <c r="O1684" i="1"/>
  <c r="O1668" i="1"/>
  <c r="O1652" i="1"/>
  <c r="O1636" i="1"/>
  <c r="O1620" i="1"/>
  <c r="O1604" i="1"/>
  <c r="O1588" i="1"/>
  <c r="O1572" i="1"/>
  <c r="O1556" i="1"/>
  <c r="O1540" i="1"/>
  <c r="O1524" i="1"/>
  <c r="O1508" i="1"/>
  <c r="O1492" i="1"/>
  <c r="O1476" i="1"/>
  <c r="O1460" i="1"/>
  <c r="O1444" i="1"/>
  <c r="O1428" i="1"/>
  <c r="O1412" i="1"/>
  <c r="O1396" i="1"/>
  <c r="O1380" i="1"/>
  <c r="O1364" i="1"/>
  <c r="O1348" i="1"/>
  <c r="O1332" i="1"/>
  <c r="O1316" i="1"/>
  <c r="O1300" i="1"/>
  <c r="O2515" i="1"/>
  <c r="O2499" i="1"/>
  <c r="O2483" i="1"/>
  <c r="O2467" i="1"/>
  <c r="O2451" i="1"/>
  <c r="O2435" i="1"/>
  <c r="O2419" i="1"/>
  <c r="O2403" i="1"/>
  <c r="O2387" i="1"/>
  <c r="O2371" i="1"/>
  <c r="O2355" i="1"/>
  <c r="O2339" i="1"/>
  <c r="O2323" i="1"/>
  <c r="O2307" i="1"/>
  <c r="O2291" i="1"/>
  <c r="O2275" i="1"/>
  <c r="O2259" i="1"/>
  <c r="O2243" i="1"/>
  <c r="O2227" i="1"/>
  <c r="O2211" i="1"/>
  <c r="O2195" i="1"/>
  <c r="O2179" i="1"/>
  <c r="O2163" i="1"/>
  <c r="O2147" i="1"/>
  <c r="O2131" i="1"/>
  <c r="O2115" i="1"/>
  <c r="O2099" i="1"/>
  <c r="O2083" i="1"/>
  <c r="O2067" i="1"/>
  <c r="O2051" i="1"/>
  <c r="O2035" i="1"/>
  <c r="O2019" i="1"/>
  <c r="O2003" i="1"/>
  <c r="O1987" i="1"/>
  <c r="O1971" i="1"/>
  <c r="O1955" i="1"/>
  <c r="O1939" i="1"/>
  <c r="O1923" i="1"/>
  <c r="O1907" i="1"/>
  <c r="O1891" i="1"/>
  <c r="O1875" i="1"/>
  <c r="O1859" i="1"/>
  <c r="O1843" i="1"/>
  <c r="O1827" i="1"/>
  <c r="O1811" i="1"/>
  <c r="O1795" i="1"/>
  <c r="O1779" i="1"/>
  <c r="O1763" i="1"/>
  <c r="O1747" i="1"/>
  <c r="O1731" i="1"/>
  <c r="O1715" i="1"/>
  <c r="O1699" i="1"/>
  <c r="O1683" i="1"/>
  <c r="O1667" i="1"/>
  <c r="O1651" i="1"/>
  <c r="O1635" i="1"/>
  <c r="O1619" i="1"/>
  <c r="O1603" i="1"/>
  <c r="O1587" i="1"/>
  <c r="O1571" i="1"/>
  <c r="O1555" i="1"/>
  <c r="O1539" i="1"/>
  <c r="O1523" i="1"/>
  <c r="O1507" i="1"/>
  <c r="O1491" i="1"/>
  <c r="O1475" i="1"/>
  <c r="O1459" i="1"/>
  <c r="O1443" i="1"/>
  <c r="O1427" i="1"/>
  <c r="O1411" i="1"/>
  <c r="O1395" i="1"/>
  <c r="O1379" i="1"/>
  <c r="O1363" i="1"/>
  <c r="O1347" i="1"/>
  <c r="O1331" i="1"/>
  <c r="O1315" i="1"/>
  <c r="O1299" i="1"/>
  <c r="O1283" i="1"/>
  <c r="O2514" i="1"/>
  <c r="T2514" i="1" s="1"/>
  <c r="V2514" i="1" s="1"/>
  <c r="O2498" i="1"/>
  <c r="O2482" i="1"/>
  <c r="O2466" i="1"/>
  <c r="O2450" i="1"/>
  <c r="O2434" i="1"/>
  <c r="O2418" i="1"/>
  <c r="O2402" i="1"/>
  <c r="O2386" i="1"/>
  <c r="T2386" i="1" s="1"/>
  <c r="V2386" i="1" s="1"/>
  <c r="O2370" i="1"/>
  <c r="O2354" i="1"/>
  <c r="O2338" i="1"/>
  <c r="O2322" i="1"/>
  <c r="O2306" i="1"/>
  <c r="O2290" i="1"/>
  <c r="O2274" i="1"/>
  <c r="O2258" i="1"/>
  <c r="O2242" i="1"/>
  <c r="O2226" i="1"/>
  <c r="O2210" i="1"/>
  <c r="O2194" i="1"/>
  <c r="O2178" i="1"/>
  <c r="O2162" i="1"/>
  <c r="O2146" i="1"/>
  <c r="O2130" i="1"/>
  <c r="O2114" i="1"/>
  <c r="O2098" i="1"/>
  <c r="O2082" i="1"/>
  <c r="O2066" i="1"/>
  <c r="O2050" i="1"/>
  <c r="O2034" i="1"/>
  <c r="O2018" i="1"/>
  <c r="O2002" i="1"/>
  <c r="O1986" i="1"/>
  <c r="T1986" i="1" s="1"/>
  <c r="V1986" i="1" s="1"/>
  <c r="O1970" i="1"/>
  <c r="O1954" i="1"/>
  <c r="O1938" i="1"/>
  <c r="O1922" i="1"/>
  <c r="O1906" i="1"/>
  <c r="O1890" i="1"/>
  <c r="O1874" i="1"/>
  <c r="O1858" i="1"/>
  <c r="O1842" i="1"/>
  <c r="O1826" i="1"/>
  <c r="O1810" i="1"/>
  <c r="O1794" i="1"/>
  <c r="O1778" i="1"/>
  <c r="O1762" i="1"/>
  <c r="O1746" i="1"/>
  <c r="O1730" i="1"/>
  <c r="O1714" i="1"/>
  <c r="O1698" i="1"/>
  <c r="O1682" i="1"/>
  <c r="O1666" i="1"/>
  <c r="O1650" i="1"/>
  <c r="O1634" i="1"/>
  <c r="O1618" i="1"/>
  <c r="O1602" i="1"/>
  <c r="O1586" i="1"/>
  <c r="O1570" i="1"/>
  <c r="O1554" i="1"/>
  <c r="O1538" i="1"/>
  <c r="O1522" i="1"/>
  <c r="O1506" i="1"/>
  <c r="O1490" i="1"/>
  <c r="T1490" i="1" s="1"/>
  <c r="V1490" i="1" s="1"/>
  <c r="O1474" i="1"/>
  <c r="O1458" i="1"/>
  <c r="O1442" i="1"/>
  <c r="O1426" i="1"/>
  <c r="O1410" i="1"/>
  <c r="O1394" i="1"/>
  <c r="O1378" i="1"/>
  <c r="O2513" i="1"/>
  <c r="O2497" i="1"/>
  <c r="O2481" i="1"/>
  <c r="O2465" i="1"/>
  <c r="O2449" i="1"/>
  <c r="O2433" i="1"/>
  <c r="O2417" i="1"/>
  <c r="O2401" i="1"/>
  <c r="O2385" i="1"/>
  <c r="O2369" i="1"/>
  <c r="O2353" i="1"/>
  <c r="O2337" i="1"/>
  <c r="O2321" i="1"/>
  <c r="O2305" i="1"/>
  <c r="O2289" i="1"/>
  <c r="O2273" i="1"/>
  <c r="O2257" i="1"/>
  <c r="O2241" i="1"/>
  <c r="O2225" i="1"/>
  <c r="O2209" i="1"/>
  <c r="O2193" i="1"/>
  <c r="O2177" i="1"/>
  <c r="O2161" i="1"/>
  <c r="O2145" i="1"/>
  <c r="O2129" i="1"/>
  <c r="O2113" i="1"/>
  <c r="O2097" i="1"/>
  <c r="O2081" i="1"/>
  <c r="O2065" i="1"/>
  <c r="O2049" i="1"/>
  <c r="O2033" i="1"/>
  <c r="O2017" i="1"/>
  <c r="O2001" i="1"/>
  <c r="O1985" i="1"/>
  <c r="O1969" i="1"/>
  <c r="O1953" i="1"/>
  <c r="O1937" i="1"/>
  <c r="O1921" i="1"/>
  <c r="O1905" i="1"/>
  <c r="O1889" i="1"/>
  <c r="O1873" i="1"/>
  <c r="O1857" i="1"/>
  <c r="O1841" i="1"/>
  <c r="O1825" i="1"/>
  <c r="O1809" i="1"/>
  <c r="O1793" i="1"/>
  <c r="O1777" i="1"/>
  <c r="O1761" i="1"/>
  <c r="O1745" i="1"/>
  <c r="O1729" i="1"/>
  <c r="O1713" i="1"/>
  <c r="O1697" i="1"/>
  <c r="O1681" i="1"/>
  <c r="O1665" i="1"/>
  <c r="O1649" i="1"/>
  <c r="O1633" i="1"/>
  <c r="O1617" i="1"/>
  <c r="O1601" i="1"/>
  <c r="O1585" i="1"/>
  <c r="O1569" i="1"/>
  <c r="O1553" i="1"/>
  <c r="O1537" i="1"/>
  <c r="O1521" i="1"/>
  <c r="O1505" i="1"/>
  <c r="O1489" i="1"/>
  <c r="O1473" i="1"/>
  <c r="O1457" i="1"/>
  <c r="O1441" i="1"/>
  <c r="O1425" i="1"/>
  <c r="O1409" i="1"/>
  <c r="O1393" i="1"/>
  <c r="O1377" i="1"/>
  <c r="O1361" i="1"/>
  <c r="O1345" i="1"/>
  <c r="O1329" i="1"/>
  <c r="O1313" i="1"/>
  <c r="O2512" i="1"/>
  <c r="O2496" i="1"/>
  <c r="O2480" i="1"/>
  <c r="O2464" i="1"/>
  <c r="O2448" i="1"/>
  <c r="O2432" i="1"/>
  <c r="O2416" i="1"/>
  <c r="O2400" i="1"/>
  <c r="O2384" i="1"/>
  <c r="O2368" i="1"/>
  <c r="O2352" i="1"/>
  <c r="O2336" i="1"/>
  <c r="O2320" i="1"/>
  <c r="O2304" i="1"/>
  <c r="O2288" i="1"/>
  <c r="O2272" i="1"/>
  <c r="O2256" i="1"/>
  <c r="O2240" i="1"/>
  <c r="O2224" i="1"/>
  <c r="O2208" i="1"/>
  <c r="O2192" i="1"/>
  <c r="O2176" i="1"/>
  <c r="O2160" i="1"/>
  <c r="O2144" i="1"/>
  <c r="O2128" i="1"/>
  <c r="O2112" i="1"/>
  <c r="O2096" i="1"/>
  <c r="O2080" i="1"/>
  <c r="T2080" i="1" s="1"/>
  <c r="V2080" i="1" s="1"/>
  <c r="O2064" i="1"/>
  <c r="O2048" i="1"/>
  <c r="O2032" i="1"/>
  <c r="O2016" i="1"/>
  <c r="O2000" i="1"/>
  <c r="O1984" i="1"/>
  <c r="O1968" i="1"/>
  <c r="O1952" i="1"/>
  <c r="O1936" i="1"/>
  <c r="O1920" i="1"/>
  <c r="O1904" i="1"/>
  <c r="O1888" i="1"/>
  <c r="O1872" i="1"/>
  <c r="O1856" i="1"/>
  <c r="O1840" i="1"/>
  <c r="O1824" i="1"/>
  <c r="T1824" i="1" s="1"/>
  <c r="V1824" i="1" s="1"/>
  <c r="O1808" i="1"/>
  <c r="T1808" i="1" s="1"/>
  <c r="V1808" i="1" s="1"/>
  <c r="O1792" i="1"/>
  <c r="O1776" i="1"/>
  <c r="O1760" i="1"/>
  <c r="O1744" i="1"/>
  <c r="O1728" i="1"/>
  <c r="O1712" i="1"/>
  <c r="O1696" i="1"/>
  <c r="O1680" i="1"/>
  <c r="O1664" i="1"/>
  <c r="O1648" i="1"/>
  <c r="O1632" i="1"/>
  <c r="O1616" i="1"/>
  <c r="O1600" i="1"/>
  <c r="O1584" i="1"/>
  <c r="O1568" i="1"/>
  <c r="T1568" i="1" s="1"/>
  <c r="V1568" i="1" s="1"/>
  <c r="O1552" i="1"/>
  <c r="O1536" i="1"/>
  <c r="O1520" i="1"/>
  <c r="O1504" i="1"/>
  <c r="O1488" i="1"/>
  <c r="O1472" i="1"/>
  <c r="O1456" i="1"/>
  <c r="O1440" i="1"/>
  <c r="O1424" i="1"/>
  <c r="O1408" i="1"/>
  <c r="O1392" i="1"/>
  <c r="O1376" i="1"/>
  <c r="O2511" i="1"/>
  <c r="O2495" i="1"/>
  <c r="O2479" i="1"/>
  <c r="O2463" i="1"/>
  <c r="O2447" i="1"/>
  <c r="O2431" i="1"/>
  <c r="O2415" i="1"/>
  <c r="O2399" i="1"/>
  <c r="O2383" i="1"/>
  <c r="O2367" i="1"/>
  <c r="O2351" i="1"/>
  <c r="O2335" i="1"/>
  <c r="O2319" i="1"/>
  <c r="O2303" i="1"/>
  <c r="O2287" i="1"/>
  <c r="O2271" i="1"/>
  <c r="O2255" i="1"/>
  <c r="O2239" i="1"/>
  <c r="O2223" i="1"/>
  <c r="O2207" i="1"/>
  <c r="O2191" i="1"/>
  <c r="O2175" i="1"/>
  <c r="O2159" i="1"/>
  <c r="O2143" i="1"/>
  <c r="O2127" i="1"/>
  <c r="O2111" i="1"/>
  <c r="O2095" i="1"/>
  <c r="O2079" i="1"/>
  <c r="O2063" i="1"/>
  <c r="O2047" i="1"/>
  <c r="O2031" i="1"/>
  <c r="O2015" i="1"/>
  <c r="O1999" i="1"/>
  <c r="O1983" i="1"/>
  <c r="O1967" i="1"/>
  <c r="O1951" i="1"/>
  <c r="O1935" i="1"/>
  <c r="O1919" i="1"/>
  <c r="O1903" i="1"/>
  <c r="O1887" i="1"/>
  <c r="O1871" i="1"/>
  <c r="O1855" i="1"/>
  <c r="O1839" i="1"/>
  <c r="O1823" i="1"/>
  <c r="O1807" i="1"/>
  <c r="O1791" i="1"/>
  <c r="O1775" i="1"/>
  <c r="O1759" i="1"/>
  <c r="O1743" i="1"/>
  <c r="O1727" i="1"/>
  <c r="O1711" i="1"/>
  <c r="O1695" i="1"/>
  <c r="O1679" i="1"/>
  <c r="O1663" i="1"/>
  <c r="O1647" i="1"/>
  <c r="O1631" i="1"/>
  <c r="O1615" i="1"/>
  <c r="O1599" i="1"/>
  <c r="O1583" i="1"/>
  <c r="O1567" i="1"/>
  <c r="O1551" i="1"/>
  <c r="O1535" i="1"/>
  <c r="O1519" i="1"/>
  <c r="O1503" i="1"/>
  <c r="O1487" i="1"/>
  <c r="O1471" i="1"/>
  <c r="O1455" i="1"/>
  <c r="O1439" i="1"/>
  <c r="O1423" i="1"/>
  <c r="O1407" i="1"/>
  <c r="O1391" i="1"/>
  <c r="O1375" i="1"/>
  <c r="O1372" i="1"/>
  <c r="O1356" i="1"/>
  <c r="O1340" i="1"/>
  <c r="O1324" i="1"/>
  <c r="O1308" i="1"/>
  <c r="O1292" i="1"/>
  <c r="O1276" i="1"/>
  <c r="O1260" i="1"/>
  <c r="O1244" i="1"/>
  <c r="O1228" i="1"/>
  <c r="O1212" i="1"/>
  <c r="O1196" i="1"/>
  <c r="O1180" i="1"/>
  <c r="O1164" i="1"/>
  <c r="O1148" i="1"/>
  <c r="O1132" i="1"/>
  <c r="O1116" i="1"/>
  <c r="O1100" i="1"/>
  <c r="O1084" i="1"/>
  <c r="O1068" i="1"/>
  <c r="O1052" i="1"/>
  <c r="O1036" i="1"/>
  <c r="O1020" i="1"/>
  <c r="O1004" i="1"/>
  <c r="O988" i="1"/>
  <c r="O972" i="1"/>
  <c r="O956" i="1"/>
  <c r="O940" i="1"/>
  <c r="O924" i="1"/>
  <c r="O908" i="1"/>
  <c r="O892" i="1"/>
  <c r="O876" i="1"/>
  <c r="O860" i="1"/>
  <c r="O844" i="1"/>
  <c r="O828" i="1"/>
  <c r="O812" i="1"/>
  <c r="O796" i="1"/>
  <c r="O780" i="1"/>
  <c r="O764" i="1"/>
  <c r="O748" i="1"/>
  <c r="O732" i="1"/>
  <c r="O716" i="1"/>
  <c r="O700" i="1"/>
  <c r="O684" i="1"/>
  <c r="O668" i="1"/>
  <c r="O652" i="1"/>
  <c r="O636" i="1"/>
  <c r="O620" i="1"/>
  <c r="O604" i="1"/>
  <c r="O588" i="1"/>
  <c r="O572" i="1"/>
  <c r="O556" i="1"/>
  <c r="O540" i="1"/>
  <c r="O524" i="1"/>
  <c r="O508" i="1"/>
  <c r="O492" i="1"/>
  <c r="O476" i="1"/>
  <c r="O460" i="1"/>
  <c r="O444" i="1"/>
  <c r="O428" i="1"/>
  <c r="O412" i="1"/>
  <c r="O396" i="1"/>
  <c r="O380" i="1"/>
  <c r="O364" i="1"/>
  <c r="O348" i="1"/>
  <c r="O332" i="1"/>
  <c r="O316" i="1"/>
  <c r="O300" i="1"/>
  <c r="O284" i="1"/>
  <c r="O268" i="1"/>
  <c r="O252" i="1"/>
  <c r="O236" i="1"/>
  <c r="O220" i="1"/>
  <c r="O204" i="1"/>
  <c r="O188" i="1"/>
  <c r="O172" i="1"/>
  <c r="O156" i="1"/>
  <c r="O140" i="1"/>
  <c r="O124" i="1"/>
  <c r="O108" i="1"/>
  <c r="O92" i="1"/>
  <c r="O76" i="1"/>
  <c r="O60" i="1"/>
  <c r="O44" i="1"/>
  <c r="O28" i="1"/>
  <c r="O1371" i="1"/>
  <c r="O1355" i="1"/>
  <c r="O1339" i="1"/>
  <c r="O1323" i="1"/>
  <c r="O1307" i="1"/>
  <c r="O1291" i="1"/>
  <c r="O1275" i="1"/>
  <c r="O1259" i="1"/>
  <c r="O1243" i="1"/>
  <c r="O1227" i="1"/>
  <c r="O1211" i="1"/>
  <c r="O1195" i="1"/>
  <c r="O1179" i="1"/>
  <c r="O1163" i="1"/>
  <c r="O1147" i="1"/>
  <c r="O1131" i="1"/>
  <c r="O1115" i="1"/>
  <c r="O1099" i="1"/>
  <c r="O1083" i="1"/>
  <c r="O1067" i="1"/>
  <c r="O1051" i="1"/>
  <c r="O1035" i="1"/>
  <c r="O1019" i="1"/>
  <c r="O1003" i="1"/>
  <c r="O987" i="1"/>
  <c r="O971" i="1"/>
  <c r="O955" i="1"/>
  <c r="O939" i="1"/>
  <c r="O923" i="1"/>
  <c r="O907" i="1"/>
  <c r="O891" i="1"/>
  <c r="O875" i="1"/>
  <c r="O859" i="1"/>
  <c r="O843" i="1"/>
  <c r="O827" i="1"/>
  <c r="O811" i="1"/>
  <c r="O795" i="1"/>
  <c r="O779" i="1"/>
  <c r="O763" i="1"/>
  <c r="O747" i="1"/>
  <c r="O731" i="1"/>
  <c r="O715" i="1"/>
  <c r="O699" i="1"/>
  <c r="O683" i="1"/>
  <c r="O667" i="1"/>
  <c r="O651" i="1"/>
  <c r="O635" i="1"/>
  <c r="O619" i="1"/>
  <c r="O603" i="1"/>
  <c r="O587" i="1"/>
  <c r="O571" i="1"/>
  <c r="O555" i="1"/>
  <c r="O539" i="1"/>
  <c r="O523" i="1"/>
  <c r="O507" i="1"/>
  <c r="O491" i="1"/>
  <c r="O475" i="1"/>
  <c r="O459" i="1"/>
  <c r="O443" i="1"/>
  <c r="O427" i="1"/>
  <c r="O411" i="1"/>
  <c r="O395" i="1"/>
  <c r="O379" i="1"/>
  <c r="O363" i="1"/>
  <c r="O347" i="1"/>
  <c r="O331" i="1"/>
  <c r="O315" i="1"/>
  <c r="O299" i="1"/>
  <c r="O283" i="1"/>
  <c r="O267" i="1"/>
  <c r="O251" i="1"/>
  <c r="O235" i="1"/>
  <c r="O219" i="1"/>
  <c r="O203" i="1"/>
  <c r="O187" i="1"/>
  <c r="O171" i="1"/>
  <c r="O155" i="1"/>
  <c r="O139" i="1"/>
  <c r="O123" i="1"/>
  <c r="O107" i="1"/>
  <c r="O91" i="1"/>
  <c r="O75" i="1"/>
  <c r="O59" i="1"/>
  <c r="O43" i="1"/>
  <c r="O27" i="1"/>
  <c r="O1370" i="1"/>
  <c r="O1354" i="1"/>
  <c r="O1338" i="1"/>
  <c r="O1322" i="1"/>
  <c r="O1306" i="1"/>
  <c r="O1290" i="1"/>
  <c r="O1274" i="1"/>
  <c r="O1258" i="1"/>
  <c r="O1242" i="1"/>
  <c r="O1226" i="1"/>
  <c r="O1210" i="1"/>
  <c r="O1194" i="1"/>
  <c r="O1178" i="1"/>
  <c r="O1162" i="1"/>
  <c r="O1146" i="1"/>
  <c r="O1130" i="1"/>
  <c r="O1114" i="1"/>
  <c r="O1098" i="1"/>
  <c r="O1082" i="1"/>
  <c r="O1066" i="1"/>
  <c r="O1050" i="1"/>
  <c r="O1034" i="1"/>
  <c r="O1018" i="1"/>
  <c r="O1002" i="1"/>
  <c r="O986" i="1"/>
  <c r="O970" i="1"/>
  <c r="O954" i="1"/>
  <c r="O938" i="1"/>
  <c r="O922" i="1"/>
  <c r="O906" i="1"/>
  <c r="O890" i="1"/>
  <c r="O874" i="1"/>
  <c r="O858" i="1"/>
  <c r="O842" i="1"/>
  <c r="O826" i="1"/>
  <c r="O810" i="1"/>
  <c r="O794" i="1"/>
  <c r="O778" i="1"/>
  <c r="O762" i="1"/>
  <c r="O746" i="1"/>
  <c r="O730" i="1"/>
  <c r="O714" i="1"/>
  <c r="O698" i="1"/>
  <c r="O682" i="1"/>
  <c r="O666" i="1"/>
  <c r="O650" i="1"/>
  <c r="O634" i="1"/>
  <c r="O618" i="1"/>
  <c r="O602" i="1"/>
  <c r="O586" i="1"/>
  <c r="O570" i="1"/>
  <c r="O554" i="1"/>
  <c r="O538" i="1"/>
  <c r="O522" i="1"/>
  <c r="O506" i="1"/>
  <c r="O490" i="1"/>
  <c r="O474" i="1"/>
  <c r="O458" i="1"/>
  <c r="O442" i="1"/>
  <c r="O426" i="1"/>
  <c r="O410" i="1"/>
  <c r="O394" i="1"/>
  <c r="O378" i="1"/>
  <c r="O362" i="1"/>
  <c r="O346" i="1"/>
  <c r="O330" i="1"/>
  <c r="O314" i="1"/>
  <c r="O298" i="1"/>
  <c r="O282" i="1"/>
  <c r="O266" i="1"/>
  <c r="O250" i="1"/>
  <c r="O234" i="1"/>
  <c r="O218" i="1"/>
  <c r="O202" i="1"/>
  <c r="O186" i="1"/>
  <c r="O170" i="1"/>
  <c r="O154" i="1"/>
  <c r="O138" i="1"/>
  <c r="O122" i="1"/>
  <c r="O106" i="1"/>
  <c r="O90" i="1"/>
  <c r="O74" i="1"/>
  <c r="O58" i="1"/>
  <c r="O42" i="1"/>
  <c r="O26" i="1"/>
  <c r="O1209" i="1"/>
  <c r="O1193" i="1"/>
  <c r="O1177" i="1"/>
  <c r="O1161" i="1"/>
  <c r="O1145" i="1"/>
  <c r="O1129" i="1"/>
  <c r="O1113" i="1"/>
  <c r="O1097" i="1"/>
  <c r="O1081" i="1"/>
  <c r="O1065" i="1"/>
  <c r="O1049" i="1"/>
  <c r="O1033" i="1"/>
  <c r="O1017" i="1"/>
  <c r="O1001" i="1"/>
  <c r="O985" i="1"/>
  <c r="O969" i="1"/>
  <c r="O953" i="1"/>
  <c r="O937" i="1"/>
  <c r="O921" i="1"/>
  <c r="O905" i="1"/>
  <c r="O889" i="1"/>
  <c r="O873" i="1"/>
  <c r="O857" i="1"/>
  <c r="O841" i="1"/>
  <c r="O825" i="1"/>
  <c r="O809" i="1"/>
  <c r="O793" i="1"/>
  <c r="O777" i="1"/>
  <c r="O761" i="1"/>
  <c r="O745" i="1"/>
  <c r="O729" i="1"/>
  <c r="O713" i="1"/>
  <c r="O697" i="1"/>
  <c r="O681" i="1"/>
  <c r="O665" i="1"/>
  <c r="O649" i="1"/>
  <c r="O633" i="1"/>
  <c r="O617" i="1"/>
  <c r="O601" i="1"/>
  <c r="O585" i="1"/>
  <c r="O569" i="1"/>
  <c r="O553" i="1"/>
  <c r="O537" i="1"/>
  <c r="O521" i="1"/>
  <c r="O505" i="1"/>
  <c r="O489" i="1"/>
  <c r="O473" i="1"/>
  <c r="O457" i="1"/>
  <c r="O441" i="1"/>
  <c r="O425" i="1"/>
  <c r="O409" i="1"/>
  <c r="O393" i="1"/>
  <c r="O377" i="1"/>
  <c r="O361" i="1"/>
  <c r="O345" i="1"/>
  <c r="O329" i="1"/>
  <c r="O313" i="1"/>
  <c r="O297" i="1"/>
  <c r="O281" i="1"/>
  <c r="O265" i="1"/>
  <c r="O249" i="1"/>
  <c r="O233" i="1"/>
  <c r="O217" i="1"/>
  <c r="O201" i="1"/>
  <c r="O185" i="1"/>
  <c r="O169" i="1"/>
  <c r="O153" i="1"/>
  <c r="O137" i="1"/>
  <c r="O121" i="1"/>
  <c r="O105" i="1"/>
  <c r="O89" i="1"/>
  <c r="O73" i="1"/>
  <c r="O57" i="1"/>
  <c r="O41" i="1"/>
  <c r="O25" i="1"/>
  <c r="O1368" i="1"/>
  <c r="O1352" i="1"/>
  <c r="O1336" i="1"/>
  <c r="O1320" i="1"/>
  <c r="O1304" i="1"/>
  <c r="O1288" i="1"/>
  <c r="O1272" i="1"/>
  <c r="O1256" i="1"/>
  <c r="O1240" i="1"/>
  <c r="O1224" i="1"/>
  <c r="O1208" i="1"/>
  <c r="O1192" i="1"/>
  <c r="O1176" i="1"/>
  <c r="O1160" i="1"/>
  <c r="O1144" i="1"/>
  <c r="O1128" i="1"/>
  <c r="O1112" i="1"/>
  <c r="O1096" i="1"/>
  <c r="O1080" i="1"/>
  <c r="O1064" i="1"/>
  <c r="O1048" i="1"/>
  <c r="O1032" i="1"/>
  <c r="O1016" i="1"/>
  <c r="O1000" i="1"/>
  <c r="O984" i="1"/>
  <c r="O968" i="1"/>
  <c r="O952" i="1"/>
  <c r="O936" i="1"/>
  <c r="O920" i="1"/>
  <c r="O904" i="1"/>
  <c r="O888" i="1"/>
  <c r="O872" i="1"/>
  <c r="O856" i="1"/>
  <c r="O840" i="1"/>
  <c r="O824" i="1"/>
  <c r="O808" i="1"/>
  <c r="O792" i="1"/>
  <c r="O776" i="1"/>
  <c r="O760" i="1"/>
  <c r="O744" i="1"/>
  <c r="O728" i="1"/>
  <c r="O712" i="1"/>
  <c r="O696" i="1"/>
  <c r="O680" i="1"/>
  <c r="O664" i="1"/>
  <c r="O648" i="1"/>
  <c r="O632" i="1"/>
  <c r="O616" i="1"/>
  <c r="O600" i="1"/>
  <c r="O584" i="1"/>
  <c r="O568" i="1"/>
  <c r="O552" i="1"/>
  <c r="O536" i="1"/>
  <c r="O520" i="1"/>
  <c r="O504" i="1"/>
  <c r="O488" i="1"/>
  <c r="O472" i="1"/>
  <c r="O456" i="1"/>
  <c r="O440" i="1"/>
  <c r="O424" i="1"/>
  <c r="O408" i="1"/>
  <c r="O392" i="1"/>
  <c r="O376" i="1"/>
  <c r="O360" i="1"/>
  <c r="O344" i="1"/>
  <c r="O328" i="1"/>
  <c r="O312" i="1"/>
  <c r="O296" i="1"/>
  <c r="O280" i="1"/>
  <c r="O264" i="1"/>
  <c r="O248" i="1"/>
  <c r="O232" i="1"/>
  <c r="O216" i="1"/>
  <c r="O200" i="1"/>
  <c r="O184" i="1"/>
  <c r="O168" i="1"/>
  <c r="O152" i="1"/>
  <c r="O136" i="1"/>
  <c r="O120" i="1"/>
  <c r="O104" i="1"/>
  <c r="O88" i="1"/>
  <c r="O72" i="1"/>
  <c r="O56" i="1"/>
  <c r="O40" i="1"/>
  <c r="O24" i="1"/>
  <c r="O1367" i="1"/>
  <c r="O1351" i="1"/>
  <c r="O1335" i="1"/>
  <c r="O1319" i="1"/>
  <c r="O1303" i="1"/>
  <c r="O1287" i="1"/>
  <c r="O1271" i="1"/>
  <c r="O1255" i="1"/>
  <c r="O1239" i="1"/>
  <c r="O1223" i="1"/>
  <c r="O1207" i="1"/>
  <c r="O1191" i="1"/>
  <c r="O1175" i="1"/>
  <c r="O1159" i="1"/>
  <c r="O1143" i="1"/>
  <c r="O1127" i="1"/>
  <c r="O1111" i="1"/>
  <c r="O1095" i="1"/>
  <c r="O1079" i="1"/>
  <c r="O1063" i="1"/>
  <c r="O1047" i="1"/>
  <c r="O1031" i="1"/>
  <c r="O1015" i="1"/>
  <c r="O999" i="1"/>
  <c r="O983" i="1"/>
  <c r="O967" i="1"/>
  <c r="O951" i="1"/>
  <c r="O935" i="1"/>
  <c r="O919" i="1"/>
  <c r="O903" i="1"/>
  <c r="O887" i="1"/>
  <c r="O871" i="1"/>
  <c r="O855" i="1"/>
  <c r="O839" i="1"/>
  <c r="O823" i="1"/>
  <c r="O807" i="1"/>
  <c r="O791" i="1"/>
  <c r="O775" i="1"/>
  <c r="O759" i="1"/>
  <c r="O743" i="1"/>
  <c r="O727" i="1"/>
  <c r="O711" i="1"/>
  <c r="O695" i="1"/>
  <c r="O679" i="1"/>
  <c r="O663" i="1"/>
  <c r="O647" i="1"/>
  <c r="O631" i="1"/>
  <c r="O615" i="1"/>
  <c r="O599" i="1"/>
  <c r="O583" i="1"/>
  <c r="O567" i="1"/>
  <c r="O551" i="1"/>
  <c r="O535" i="1"/>
  <c r="O519" i="1"/>
  <c r="O503" i="1"/>
  <c r="O487" i="1"/>
  <c r="O471" i="1"/>
  <c r="O455" i="1"/>
  <c r="O439" i="1"/>
  <c r="O423" i="1"/>
  <c r="O407" i="1"/>
  <c r="O391" i="1"/>
  <c r="O375" i="1"/>
  <c r="O359" i="1"/>
  <c r="O343" i="1"/>
  <c r="O327" i="1"/>
  <c r="O311" i="1"/>
  <c r="O295" i="1"/>
  <c r="O279" i="1"/>
  <c r="O263" i="1"/>
  <c r="O247" i="1"/>
  <c r="O231" i="1"/>
  <c r="O215" i="1"/>
  <c r="O199" i="1"/>
  <c r="O183" i="1"/>
  <c r="O167" i="1"/>
  <c r="O151" i="1"/>
  <c r="O135" i="1"/>
  <c r="O119" i="1"/>
  <c r="O103" i="1"/>
  <c r="O87" i="1"/>
  <c r="O71" i="1"/>
  <c r="O55" i="1"/>
  <c r="O39" i="1"/>
  <c r="O23" i="1"/>
  <c r="O1366" i="1"/>
  <c r="O1350" i="1"/>
  <c r="O1334" i="1"/>
  <c r="O1318" i="1"/>
  <c r="O1302" i="1"/>
  <c r="O1286" i="1"/>
  <c r="O1270" i="1"/>
  <c r="O1254" i="1"/>
  <c r="O1238" i="1"/>
  <c r="O1222" i="1"/>
  <c r="O1206" i="1"/>
  <c r="O1190" i="1"/>
  <c r="O1174" i="1"/>
  <c r="O1158" i="1"/>
  <c r="O1142" i="1"/>
  <c r="O1126" i="1"/>
  <c r="O1110" i="1"/>
  <c r="O1094" i="1"/>
  <c r="O1078" i="1"/>
  <c r="O1062" i="1"/>
  <c r="O1046" i="1"/>
  <c r="O1030" i="1"/>
  <c r="O1014" i="1"/>
  <c r="O998" i="1"/>
  <c r="O982" i="1"/>
  <c r="O966" i="1"/>
  <c r="O950" i="1"/>
  <c r="O934" i="1"/>
  <c r="O918" i="1"/>
  <c r="O902" i="1"/>
  <c r="O886" i="1"/>
  <c r="O870" i="1"/>
  <c r="O854" i="1"/>
  <c r="O838" i="1"/>
  <c r="O822" i="1"/>
  <c r="O806" i="1"/>
  <c r="O790" i="1"/>
  <c r="O774" i="1"/>
  <c r="O758" i="1"/>
  <c r="O742" i="1"/>
  <c r="O726" i="1"/>
  <c r="O710" i="1"/>
  <c r="O694" i="1"/>
  <c r="O678" i="1"/>
  <c r="O662" i="1"/>
  <c r="O646" i="1"/>
  <c r="O630" i="1"/>
  <c r="O614" i="1"/>
  <c r="O598" i="1"/>
  <c r="O582" i="1"/>
  <c r="O566" i="1"/>
  <c r="O550" i="1"/>
  <c r="O534" i="1"/>
  <c r="O518" i="1"/>
  <c r="O502" i="1"/>
  <c r="O486" i="1"/>
  <c r="O470" i="1"/>
  <c r="O454" i="1"/>
  <c r="O438" i="1"/>
  <c r="O422" i="1"/>
  <c r="O406" i="1"/>
  <c r="O390" i="1"/>
  <c r="O374" i="1"/>
  <c r="O358" i="1"/>
  <c r="O342" i="1"/>
  <c r="O326" i="1"/>
  <c r="O310" i="1"/>
  <c r="O294" i="1"/>
  <c r="O278" i="1"/>
  <c r="O262" i="1"/>
  <c r="O246" i="1"/>
  <c r="O230" i="1"/>
  <c r="O214" i="1"/>
  <c r="O198" i="1"/>
  <c r="O182" i="1"/>
  <c r="O166" i="1"/>
  <c r="O150" i="1"/>
  <c r="O134" i="1"/>
  <c r="O118" i="1"/>
  <c r="O102" i="1"/>
  <c r="O86" i="1"/>
  <c r="O70" i="1"/>
  <c r="O54" i="1"/>
  <c r="O38" i="1"/>
  <c r="O1365" i="1"/>
  <c r="O1349" i="1"/>
  <c r="O1333" i="1"/>
  <c r="O1317" i="1"/>
  <c r="O1301" i="1"/>
  <c r="O1285" i="1"/>
  <c r="O1269" i="1"/>
  <c r="O1253" i="1"/>
  <c r="O1237" i="1"/>
  <c r="O1221" i="1"/>
  <c r="O1205" i="1"/>
  <c r="O1189" i="1"/>
  <c r="O1173" i="1"/>
  <c r="O1157" i="1"/>
  <c r="O1141" i="1"/>
  <c r="O1125" i="1"/>
  <c r="O1109" i="1"/>
  <c r="O1093" i="1"/>
  <c r="O1077" i="1"/>
  <c r="O1061" i="1"/>
  <c r="O1045" i="1"/>
  <c r="O1029" i="1"/>
  <c r="O1013" i="1"/>
  <c r="O997" i="1"/>
  <c r="O981" i="1"/>
  <c r="O965" i="1"/>
  <c r="O949" i="1"/>
  <c r="O933" i="1"/>
  <c r="O917" i="1"/>
  <c r="O901" i="1"/>
  <c r="O885" i="1"/>
  <c r="O869" i="1"/>
  <c r="O853" i="1"/>
  <c r="O837" i="1"/>
  <c r="O821" i="1"/>
  <c r="O805" i="1"/>
  <c r="O789" i="1"/>
  <c r="O773" i="1"/>
  <c r="O757" i="1"/>
  <c r="O741" i="1"/>
  <c r="O725" i="1"/>
  <c r="O709" i="1"/>
  <c r="O693" i="1"/>
  <c r="O677" i="1"/>
  <c r="O661" i="1"/>
  <c r="O645" i="1"/>
  <c r="O629" i="1"/>
  <c r="O613" i="1"/>
  <c r="O597" i="1"/>
  <c r="O581" i="1"/>
  <c r="O565" i="1"/>
  <c r="O549" i="1"/>
  <c r="O533" i="1"/>
  <c r="O517" i="1"/>
  <c r="O501" i="1"/>
  <c r="O485" i="1"/>
  <c r="O469" i="1"/>
  <c r="O453" i="1"/>
  <c r="O437" i="1"/>
  <c r="O421" i="1"/>
  <c r="O405" i="1"/>
  <c r="O389" i="1"/>
  <c r="O373" i="1"/>
  <c r="O357" i="1"/>
  <c r="O341" i="1"/>
  <c r="O325" i="1"/>
  <c r="O309" i="1"/>
  <c r="O293" i="1"/>
  <c r="O277" i="1"/>
  <c r="O261" i="1"/>
  <c r="O245" i="1"/>
  <c r="O229" i="1"/>
  <c r="O213" i="1"/>
  <c r="O197" i="1"/>
  <c r="O181" i="1"/>
  <c r="O165" i="1"/>
  <c r="O149" i="1"/>
  <c r="O133" i="1"/>
  <c r="O117" i="1"/>
  <c r="O101" i="1"/>
  <c r="O85" i="1"/>
  <c r="O69" i="1"/>
  <c r="O53" i="1"/>
  <c r="O37" i="1"/>
  <c r="O1284" i="1"/>
  <c r="O1268" i="1"/>
  <c r="O1252" i="1"/>
  <c r="O1236" i="1"/>
  <c r="O1220" i="1"/>
  <c r="O1204" i="1"/>
  <c r="O1188" i="1"/>
  <c r="O1172" i="1"/>
  <c r="O1156" i="1"/>
  <c r="O1140" i="1"/>
  <c r="O1124" i="1"/>
  <c r="O1108" i="1"/>
  <c r="O1092" i="1"/>
  <c r="O1076" i="1"/>
  <c r="O1060" i="1"/>
  <c r="O1044" i="1"/>
  <c r="O1028" i="1"/>
  <c r="O1012" i="1"/>
  <c r="O996" i="1"/>
  <c r="O980" i="1"/>
  <c r="O964" i="1"/>
  <c r="O948" i="1"/>
  <c r="O932" i="1"/>
  <c r="O916" i="1"/>
  <c r="O900" i="1"/>
  <c r="O884" i="1"/>
  <c r="O868" i="1"/>
  <c r="O852" i="1"/>
  <c r="O836" i="1"/>
  <c r="O820" i="1"/>
  <c r="O804" i="1"/>
  <c r="O788" i="1"/>
  <c r="O772" i="1"/>
  <c r="O756" i="1"/>
  <c r="O740" i="1"/>
  <c r="O724" i="1"/>
  <c r="O708" i="1"/>
  <c r="O692" i="1"/>
  <c r="O676" i="1"/>
  <c r="O660" i="1"/>
  <c r="O644" i="1"/>
  <c r="O628" i="1"/>
  <c r="O612" i="1"/>
  <c r="O596" i="1"/>
  <c r="O580" i="1"/>
  <c r="O564" i="1"/>
  <c r="O548" i="1"/>
  <c r="O532" i="1"/>
  <c r="O516" i="1"/>
  <c r="O500" i="1"/>
  <c r="O484" i="1"/>
  <c r="O468" i="1"/>
  <c r="O452" i="1"/>
  <c r="O436" i="1"/>
  <c r="O420" i="1"/>
  <c r="O404" i="1"/>
  <c r="O388" i="1"/>
  <c r="O372" i="1"/>
  <c r="O356" i="1"/>
  <c r="O340" i="1"/>
  <c r="O324" i="1"/>
  <c r="O308" i="1"/>
  <c r="O292" i="1"/>
  <c r="O276" i="1"/>
  <c r="O260" i="1"/>
  <c r="O244" i="1"/>
  <c r="O228" i="1"/>
  <c r="O212" i="1"/>
  <c r="O196" i="1"/>
  <c r="O180" i="1"/>
  <c r="O164" i="1"/>
  <c r="O148" i="1"/>
  <c r="O132" i="1"/>
  <c r="O116" i="1"/>
  <c r="O100" i="1"/>
  <c r="O84" i="1"/>
  <c r="O68" i="1"/>
  <c r="O52" i="1"/>
  <c r="O36" i="1"/>
  <c r="O1267" i="1"/>
  <c r="O1251" i="1"/>
  <c r="O1235" i="1"/>
  <c r="O1219" i="1"/>
  <c r="O1203" i="1"/>
  <c r="O1187" i="1"/>
  <c r="O1171" i="1"/>
  <c r="O1155" i="1"/>
  <c r="O1139" i="1"/>
  <c r="O1123" i="1"/>
  <c r="O1107" i="1"/>
  <c r="O1091" i="1"/>
  <c r="O1075" i="1"/>
  <c r="O1059" i="1"/>
  <c r="O1043" i="1"/>
  <c r="O1027" i="1"/>
  <c r="O1011" i="1"/>
  <c r="O995" i="1"/>
  <c r="O979" i="1"/>
  <c r="O963" i="1"/>
  <c r="O947" i="1"/>
  <c r="O931" i="1"/>
  <c r="O915" i="1"/>
  <c r="O899" i="1"/>
  <c r="O883" i="1"/>
  <c r="O867" i="1"/>
  <c r="O851" i="1"/>
  <c r="O835" i="1"/>
  <c r="O819" i="1"/>
  <c r="O803" i="1"/>
  <c r="O787" i="1"/>
  <c r="O771" i="1"/>
  <c r="O755" i="1"/>
  <c r="O739" i="1"/>
  <c r="O723" i="1"/>
  <c r="O707" i="1"/>
  <c r="O691" i="1"/>
  <c r="O675" i="1"/>
  <c r="O659" i="1"/>
  <c r="O643" i="1"/>
  <c r="O627" i="1"/>
  <c r="O611" i="1"/>
  <c r="O595" i="1"/>
  <c r="O579" i="1"/>
  <c r="O563" i="1"/>
  <c r="O547" i="1"/>
  <c r="O531" i="1"/>
  <c r="O515" i="1"/>
  <c r="O499" i="1"/>
  <c r="O483" i="1"/>
  <c r="O467" i="1"/>
  <c r="O451" i="1"/>
  <c r="O435" i="1"/>
  <c r="O419" i="1"/>
  <c r="O403" i="1"/>
  <c r="O387" i="1"/>
  <c r="O371" i="1"/>
  <c r="O355" i="1"/>
  <c r="O339" i="1"/>
  <c r="O323" i="1"/>
  <c r="O307" i="1"/>
  <c r="O291" i="1"/>
  <c r="O275" i="1"/>
  <c r="O259" i="1"/>
  <c r="O243" i="1"/>
  <c r="O227" i="1"/>
  <c r="O211" i="1"/>
  <c r="O195" i="1"/>
  <c r="O179" i="1"/>
  <c r="O163" i="1"/>
  <c r="O147" i="1"/>
  <c r="O131" i="1"/>
  <c r="O115" i="1"/>
  <c r="O99" i="1"/>
  <c r="O83" i="1"/>
  <c r="O67" i="1"/>
  <c r="O51" i="1"/>
  <c r="O35" i="1"/>
  <c r="O1362" i="1"/>
  <c r="O1346" i="1"/>
  <c r="O1330" i="1"/>
  <c r="O1314" i="1"/>
  <c r="T1314" i="1" s="1"/>
  <c r="V1314" i="1" s="1"/>
  <c r="O1298" i="1"/>
  <c r="O1282" i="1"/>
  <c r="O1266" i="1"/>
  <c r="O1250" i="1"/>
  <c r="O1234" i="1"/>
  <c r="T1234" i="1" s="1"/>
  <c r="V1234" i="1" s="1"/>
  <c r="O1218" i="1"/>
  <c r="T1218" i="1" s="1"/>
  <c r="V1218" i="1" s="1"/>
  <c r="O1202" i="1"/>
  <c r="O1186" i="1"/>
  <c r="O1170" i="1"/>
  <c r="O1154" i="1"/>
  <c r="O1138" i="1"/>
  <c r="O1122" i="1"/>
  <c r="O1106" i="1"/>
  <c r="O1090" i="1"/>
  <c r="O1074" i="1"/>
  <c r="O1058" i="1"/>
  <c r="O1042" i="1"/>
  <c r="O1026" i="1"/>
  <c r="T1026" i="1" s="1"/>
  <c r="V1026" i="1" s="1"/>
  <c r="O1010" i="1"/>
  <c r="O994" i="1"/>
  <c r="O978" i="1"/>
  <c r="O962" i="1"/>
  <c r="O946" i="1"/>
  <c r="O930" i="1"/>
  <c r="O914" i="1"/>
  <c r="O898" i="1"/>
  <c r="O882" i="1"/>
  <c r="O866" i="1"/>
  <c r="O850" i="1"/>
  <c r="T850" i="1" s="1"/>
  <c r="V850" i="1" s="1"/>
  <c r="O834" i="1"/>
  <c r="O818" i="1"/>
  <c r="O802" i="1"/>
  <c r="O786" i="1"/>
  <c r="O770" i="1"/>
  <c r="O754" i="1"/>
  <c r="O738" i="1"/>
  <c r="O722" i="1"/>
  <c r="O706" i="1"/>
  <c r="O690" i="1"/>
  <c r="O674" i="1"/>
  <c r="O658" i="1"/>
  <c r="O642" i="1"/>
  <c r="O626" i="1"/>
  <c r="O610" i="1"/>
  <c r="O594" i="1"/>
  <c r="O578" i="1"/>
  <c r="O562" i="1"/>
  <c r="O546" i="1"/>
  <c r="O530" i="1"/>
  <c r="O514" i="1"/>
  <c r="O498" i="1"/>
  <c r="O482" i="1"/>
  <c r="O466" i="1"/>
  <c r="T466" i="1" s="1"/>
  <c r="V466" i="1" s="1"/>
  <c r="O450" i="1"/>
  <c r="O434" i="1"/>
  <c r="O418" i="1"/>
  <c r="O402" i="1"/>
  <c r="O386" i="1"/>
  <c r="O370" i="1"/>
  <c r="O354" i="1"/>
  <c r="O338" i="1"/>
  <c r="O322" i="1"/>
  <c r="O306" i="1"/>
  <c r="O290" i="1"/>
  <c r="O274" i="1"/>
  <c r="O258" i="1"/>
  <c r="O242" i="1"/>
  <c r="O226" i="1"/>
  <c r="O210" i="1"/>
  <c r="T210" i="1" s="1"/>
  <c r="V210" i="1" s="1"/>
  <c r="O194" i="1"/>
  <c r="T194" i="1" s="1"/>
  <c r="V194" i="1" s="1"/>
  <c r="O178" i="1"/>
  <c r="O162" i="1"/>
  <c r="O146" i="1"/>
  <c r="O130" i="1"/>
  <c r="O114" i="1"/>
  <c r="O98" i="1"/>
  <c r="O82" i="1"/>
  <c r="O66" i="1"/>
  <c r="O50" i="1"/>
  <c r="O34" i="1"/>
  <c r="O1297" i="1"/>
  <c r="O1281" i="1"/>
  <c r="O1265" i="1"/>
  <c r="O1249" i="1"/>
  <c r="O1233" i="1"/>
  <c r="O1217" i="1"/>
  <c r="O1201" i="1"/>
  <c r="O1185" i="1"/>
  <c r="O1169" i="1"/>
  <c r="O1153" i="1"/>
  <c r="O1137" i="1"/>
  <c r="O1121" i="1"/>
  <c r="O1105" i="1"/>
  <c r="O1089" i="1"/>
  <c r="O1073" i="1"/>
  <c r="O1057" i="1"/>
  <c r="O1041" i="1"/>
  <c r="O1025" i="1"/>
  <c r="O1009" i="1"/>
  <c r="O993" i="1"/>
  <c r="O977" i="1"/>
  <c r="O961" i="1"/>
  <c r="O945" i="1"/>
  <c r="O929" i="1"/>
  <c r="O913" i="1"/>
  <c r="O897" i="1"/>
  <c r="O881" i="1"/>
  <c r="O865" i="1"/>
  <c r="O849" i="1"/>
  <c r="O833" i="1"/>
  <c r="O817" i="1"/>
  <c r="O801" i="1"/>
  <c r="O785" i="1"/>
  <c r="O769" i="1"/>
  <c r="O753" i="1"/>
  <c r="O737" i="1"/>
  <c r="O721" i="1"/>
  <c r="O705" i="1"/>
  <c r="O689" i="1"/>
  <c r="O673" i="1"/>
  <c r="O657" i="1"/>
  <c r="O641" i="1"/>
  <c r="O625" i="1"/>
  <c r="O609" i="1"/>
  <c r="O593" i="1"/>
  <c r="O577" i="1"/>
  <c r="O561" i="1"/>
  <c r="O545" i="1"/>
  <c r="O529" i="1"/>
  <c r="O513" i="1"/>
  <c r="O497" i="1"/>
  <c r="O481" i="1"/>
  <c r="O465" i="1"/>
  <c r="O449" i="1"/>
  <c r="O433" i="1"/>
  <c r="O417" i="1"/>
  <c r="O401" i="1"/>
  <c r="O385" i="1"/>
  <c r="O369" i="1"/>
  <c r="O353" i="1"/>
  <c r="O337" i="1"/>
  <c r="O321" i="1"/>
  <c r="O305" i="1"/>
  <c r="O289" i="1"/>
  <c r="O273" i="1"/>
  <c r="O257" i="1"/>
  <c r="O241" i="1"/>
  <c r="O225" i="1"/>
  <c r="O209" i="1"/>
  <c r="O193" i="1"/>
  <c r="O177" i="1"/>
  <c r="O161" i="1"/>
  <c r="O145" i="1"/>
  <c r="O129" i="1"/>
  <c r="O113" i="1"/>
  <c r="O97" i="1"/>
  <c r="O81" i="1"/>
  <c r="O65" i="1"/>
  <c r="O49" i="1"/>
  <c r="O33" i="1"/>
  <c r="O1360" i="1"/>
  <c r="O1344" i="1"/>
  <c r="O1328" i="1"/>
  <c r="O1312" i="1"/>
  <c r="T1312" i="1" s="1"/>
  <c r="V1312" i="1" s="1"/>
  <c r="O1296" i="1"/>
  <c r="T1296" i="1" s="1"/>
  <c r="V1296" i="1" s="1"/>
  <c r="O1280" i="1"/>
  <c r="O1264" i="1"/>
  <c r="O1248" i="1"/>
  <c r="O1232" i="1"/>
  <c r="O1216" i="1"/>
  <c r="O1200" i="1"/>
  <c r="O1184" i="1"/>
  <c r="O1168" i="1"/>
  <c r="O1152" i="1"/>
  <c r="O1136" i="1"/>
  <c r="O1120" i="1"/>
  <c r="O1104" i="1"/>
  <c r="O1088" i="1"/>
  <c r="O1072" i="1"/>
  <c r="O1056" i="1"/>
  <c r="T1056" i="1" s="1"/>
  <c r="V1056" i="1" s="1"/>
  <c r="O1040" i="1"/>
  <c r="O1024" i="1"/>
  <c r="O1008" i="1"/>
  <c r="O992" i="1"/>
  <c r="O976" i="1"/>
  <c r="O960" i="1"/>
  <c r="O944" i="1"/>
  <c r="O928" i="1"/>
  <c r="O912" i="1"/>
  <c r="O896" i="1"/>
  <c r="O880" i="1"/>
  <c r="T880" i="1" s="1"/>
  <c r="V880" i="1" s="1"/>
  <c r="O864" i="1"/>
  <c r="O848" i="1"/>
  <c r="O832" i="1"/>
  <c r="O816" i="1"/>
  <c r="O800" i="1"/>
  <c r="T800" i="1" s="1"/>
  <c r="V800" i="1" s="1"/>
  <c r="O784" i="1"/>
  <c r="O768" i="1"/>
  <c r="O752" i="1"/>
  <c r="O736" i="1"/>
  <c r="O720" i="1"/>
  <c r="O704" i="1"/>
  <c r="O688" i="1"/>
  <c r="O672" i="1"/>
  <c r="O656" i="1"/>
  <c r="O640" i="1"/>
  <c r="O624" i="1"/>
  <c r="T624" i="1" s="1"/>
  <c r="V624" i="1" s="1"/>
  <c r="O608" i="1"/>
  <c r="O592" i="1"/>
  <c r="O576" i="1"/>
  <c r="O560" i="1"/>
  <c r="O544" i="1"/>
  <c r="T544" i="1" s="1"/>
  <c r="V544" i="1" s="1"/>
  <c r="O528" i="1"/>
  <c r="O512" i="1"/>
  <c r="O496" i="1"/>
  <c r="O480" i="1"/>
  <c r="O464" i="1"/>
  <c r="O448" i="1"/>
  <c r="O432" i="1"/>
  <c r="O416" i="1"/>
  <c r="O400" i="1"/>
  <c r="O384" i="1"/>
  <c r="O368" i="1"/>
  <c r="O352" i="1"/>
  <c r="O336" i="1"/>
  <c r="O320" i="1"/>
  <c r="O304" i="1"/>
  <c r="O288" i="1"/>
  <c r="T288" i="1" s="1"/>
  <c r="V288" i="1" s="1"/>
  <c r="O272" i="1"/>
  <c r="O256" i="1"/>
  <c r="O240" i="1"/>
  <c r="O224" i="1"/>
  <c r="O208" i="1"/>
  <c r="O192" i="1"/>
  <c r="O176" i="1"/>
  <c r="O160" i="1"/>
  <c r="O144" i="1"/>
  <c r="O128" i="1"/>
  <c r="O112" i="1"/>
  <c r="T112" i="1" s="1"/>
  <c r="V112" i="1" s="1"/>
  <c r="O96" i="1"/>
  <c r="O80" i="1"/>
  <c r="O64" i="1"/>
  <c r="O48" i="1"/>
  <c r="O32" i="1"/>
  <c r="O1359" i="1"/>
  <c r="O1343" i="1"/>
  <c r="O1327" i="1"/>
  <c r="O1311" i="1"/>
  <c r="O1295" i="1"/>
  <c r="O1279" i="1"/>
  <c r="O1263" i="1"/>
  <c r="O1247" i="1"/>
  <c r="O1231" i="1"/>
  <c r="O1215" i="1"/>
  <c r="O1199" i="1"/>
  <c r="O1183" i="1"/>
  <c r="O1167" i="1"/>
  <c r="O1151" i="1"/>
  <c r="O1135" i="1"/>
  <c r="O1119" i="1"/>
  <c r="O1103" i="1"/>
  <c r="O1087" i="1"/>
  <c r="O1071" i="1"/>
  <c r="O1055" i="1"/>
  <c r="O1039" i="1"/>
  <c r="O1023" i="1"/>
  <c r="O1007" i="1"/>
  <c r="O991" i="1"/>
  <c r="O975" i="1"/>
  <c r="O959" i="1"/>
  <c r="O943" i="1"/>
  <c r="O927" i="1"/>
  <c r="O911" i="1"/>
  <c r="O895" i="1"/>
  <c r="O879" i="1"/>
  <c r="O863" i="1"/>
  <c r="O847" i="1"/>
  <c r="O831" i="1"/>
  <c r="O815" i="1"/>
  <c r="O799" i="1"/>
  <c r="O783" i="1"/>
  <c r="O767" i="1"/>
  <c r="O751" i="1"/>
  <c r="O735" i="1"/>
  <c r="O719" i="1"/>
  <c r="O703" i="1"/>
  <c r="O687" i="1"/>
  <c r="O671" i="1"/>
  <c r="O655" i="1"/>
  <c r="O639" i="1"/>
  <c r="O623" i="1"/>
  <c r="O607" i="1"/>
  <c r="O591" i="1"/>
  <c r="O575" i="1"/>
  <c r="O559" i="1"/>
  <c r="O543" i="1"/>
  <c r="O527" i="1"/>
  <c r="O511" i="1"/>
  <c r="O495" i="1"/>
  <c r="O479" i="1"/>
  <c r="O463" i="1"/>
  <c r="O447" i="1"/>
  <c r="O431" i="1"/>
  <c r="O415" i="1"/>
  <c r="O399" i="1"/>
  <c r="O383" i="1"/>
  <c r="O367" i="1"/>
  <c r="O351" i="1"/>
  <c r="O335" i="1"/>
  <c r="O319" i="1"/>
  <c r="O303" i="1"/>
  <c r="O287" i="1"/>
  <c r="O271" i="1"/>
  <c r="O255" i="1"/>
  <c r="O239" i="1"/>
  <c r="O223" i="1"/>
  <c r="O207" i="1"/>
  <c r="O191" i="1"/>
  <c r="O175" i="1"/>
  <c r="O159" i="1"/>
  <c r="O143" i="1"/>
  <c r="O127" i="1"/>
  <c r="O111" i="1"/>
  <c r="O95" i="1"/>
  <c r="O79" i="1"/>
  <c r="O63" i="1"/>
  <c r="O47" i="1"/>
  <c r="O31" i="1"/>
  <c r="R1429" i="1"/>
  <c r="R974" i="1"/>
  <c r="N974" i="1"/>
  <c r="T2494" i="1"/>
  <c r="V2494" i="1" s="1"/>
  <c r="T2430" i="1"/>
  <c r="V2430" i="1" s="1"/>
  <c r="T2414" i="1"/>
  <c r="V2414" i="1" s="1"/>
  <c r="T2334" i="1"/>
  <c r="V2334" i="1" s="1"/>
  <c r="T2238" i="1"/>
  <c r="V2238" i="1" s="1"/>
  <c r="T2174" i="1"/>
  <c r="V2174" i="1" s="1"/>
  <c r="T2158" i="1"/>
  <c r="V2158" i="1" s="1"/>
  <c r="T2078" i="1"/>
  <c r="V2078" i="1" s="1"/>
  <c r="T1982" i="1"/>
  <c r="V1982" i="1" s="1"/>
  <c r="T1902" i="1"/>
  <c r="V1902" i="1" s="1"/>
  <c r="S2516" i="1"/>
  <c r="N2516" i="1"/>
  <c r="R2516" i="1"/>
  <c r="S2500" i="1"/>
  <c r="N2500" i="1"/>
  <c r="R2500" i="1"/>
  <c r="S2484" i="1"/>
  <c r="N2484" i="1"/>
  <c r="R2484" i="1"/>
  <c r="S2468" i="1"/>
  <c r="N2468" i="1"/>
  <c r="S2452" i="1"/>
  <c r="N2452" i="1"/>
  <c r="R2452" i="1"/>
  <c r="S2436" i="1"/>
  <c r="N2436" i="1"/>
  <c r="R2436" i="1"/>
  <c r="S2420" i="1"/>
  <c r="N2420" i="1"/>
  <c r="R2420" i="1"/>
  <c r="S2404" i="1"/>
  <c r="N2404" i="1"/>
  <c r="R2404" i="1"/>
  <c r="S2388" i="1"/>
  <c r="N2388" i="1"/>
  <c r="R2388" i="1"/>
  <c r="S2372" i="1"/>
  <c r="N2372" i="1"/>
  <c r="S2356" i="1"/>
  <c r="N2356" i="1"/>
  <c r="R2356" i="1"/>
  <c r="S2340" i="1"/>
  <c r="N2340" i="1"/>
  <c r="R2340" i="1"/>
  <c r="S2324" i="1"/>
  <c r="N2324" i="1"/>
  <c r="R2324" i="1"/>
  <c r="S2308" i="1"/>
  <c r="R2308" i="1"/>
  <c r="N2308" i="1"/>
  <c r="S2292" i="1"/>
  <c r="N2292" i="1"/>
  <c r="R2292" i="1"/>
  <c r="S2276" i="1"/>
  <c r="N2276" i="1"/>
  <c r="S2260" i="1"/>
  <c r="N2260" i="1"/>
  <c r="R2260" i="1"/>
  <c r="S2244" i="1"/>
  <c r="N2244" i="1"/>
  <c r="R2244" i="1"/>
  <c r="S2228" i="1"/>
  <c r="N2228" i="1"/>
  <c r="R2228" i="1"/>
  <c r="S2212" i="1"/>
  <c r="N2212" i="1"/>
  <c r="S2196" i="1"/>
  <c r="N2196" i="1"/>
  <c r="R2196" i="1"/>
  <c r="S2180" i="1"/>
  <c r="N2180" i="1"/>
  <c r="R2180" i="1"/>
  <c r="S2164" i="1"/>
  <c r="N2164" i="1"/>
  <c r="R2164" i="1"/>
  <c r="S2148" i="1"/>
  <c r="N2148" i="1"/>
  <c r="R2148" i="1"/>
  <c r="S2132" i="1"/>
  <c r="N2132" i="1"/>
  <c r="R2132" i="1"/>
  <c r="S2116" i="1"/>
  <c r="N2116" i="1"/>
  <c r="S2100" i="1"/>
  <c r="N2100" i="1"/>
  <c r="R2100" i="1"/>
  <c r="S2084" i="1"/>
  <c r="N2084" i="1"/>
  <c r="R2084" i="1"/>
  <c r="S2068" i="1"/>
  <c r="N2068" i="1"/>
  <c r="R2068" i="1"/>
  <c r="S2052" i="1"/>
  <c r="R2052" i="1"/>
  <c r="N2052" i="1"/>
  <c r="S2036" i="1"/>
  <c r="N2036" i="1"/>
  <c r="R2036" i="1"/>
  <c r="S2020" i="1"/>
  <c r="N2020" i="1"/>
  <c r="S2004" i="1"/>
  <c r="N2004" i="1"/>
  <c r="R2004" i="1"/>
  <c r="S1988" i="1"/>
  <c r="N1988" i="1"/>
  <c r="R1988" i="1"/>
  <c r="S1972" i="1"/>
  <c r="N1972" i="1"/>
  <c r="R1972" i="1"/>
  <c r="S1956" i="1"/>
  <c r="N1956" i="1"/>
  <c r="S1940" i="1"/>
  <c r="N1940" i="1"/>
  <c r="R1940" i="1"/>
  <c r="S1924" i="1"/>
  <c r="N1924" i="1"/>
  <c r="R1924" i="1"/>
  <c r="S1908" i="1"/>
  <c r="N1908" i="1"/>
  <c r="R1908" i="1"/>
  <c r="S1892" i="1"/>
  <c r="N1892" i="1"/>
  <c r="R1892" i="1"/>
  <c r="S1876" i="1"/>
  <c r="N1876" i="1"/>
  <c r="R1876" i="1"/>
  <c r="S1860" i="1"/>
  <c r="N1860" i="1"/>
  <c r="S1844" i="1"/>
  <c r="N1844" i="1"/>
  <c r="R1844" i="1"/>
  <c r="S1828" i="1"/>
  <c r="N1828" i="1"/>
  <c r="R1828" i="1"/>
  <c r="S1812" i="1"/>
  <c r="N1812" i="1"/>
  <c r="R1812" i="1"/>
  <c r="S1796" i="1"/>
  <c r="R1796" i="1"/>
  <c r="N1796" i="1"/>
  <c r="S1780" i="1"/>
  <c r="N1780" i="1"/>
  <c r="R1780" i="1"/>
  <c r="S1764" i="1"/>
  <c r="N1764" i="1"/>
  <c r="S1748" i="1"/>
  <c r="N1748" i="1"/>
  <c r="R1748" i="1"/>
  <c r="S1732" i="1"/>
  <c r="N1732" i="1"/>
  <c r="R1732" i="1"/>
  <c r="S1716" i="1"/>
  <c r="N1716" i="1"/>
  <c r="R1716" i="1"/>
  <c r="S1700" i="1"/>
  <c r="N1700" i="1"/>
  <c r="S1684" i="1"/>
  <c r="N1684" i="1"/>
  <c r="R1684" i="1"/>
  <c r="S1668" i="1"/>
  <c r="N1668" i="1"/>
  <c r="R1668" i="1"/>
  <c r="S1652" i="1"/>
  <c r="N1652" i="1"/>
  <c r="R1652" i="1"/>
  <c r="S1636" i="1"/>
  <c r="N1636" i="1"/>
  <c r="R1636" i="1"/>
  <c r="S1620" i="1"/>
  <c r="N1620" i="1"/>
  <c r="R1620" i="1"/>
  <c r="S1604" i="1"/>
  <c r="N1604" i="1"/>
  <c r="S1588" i="1"/>
  <c r="N1588" i="1"/>
  <c r="R1588" i="1"/>
  <c r="S1572" i="1"/>
  <c r="N1572" i="1"/>
  <c r="R1572" i="1"/>
  <c r="S1556" i="1"/>
  <c r="N1556" i="1"/>
  <c r="R1556" i="1"/>
  <c r="S1540" i="1"/>
  <c r="R1540" i="1"/>
  <c r="N1540" i="1"/>
  <c r="S1524" i="1"/>
  <c r="N1524" i="1"/>
  <c r="R1524" i="1"/>
  <c r="S1508" i="1"/>
  <c r="N1508" i="1"/>
  <c r="S1492" i="1"/>
  <c r="R1492" i="1"/>
  <c r="N1492" i="1"/>
  <c r="S1476" i="1"/>
  <c r="R1476" i="1"/>
  <c r="N1476" i="1"/>
  <c r="S1460" i="1"/>
  <c r="R1460" i="1"/>
  <c r="N1460" i="1"/>
  <c r="S1444" i="1"/>
  <c r="R1444" i="1"/>
  <c r="N1444" i="1"/>
  <c r="S1428" i="1"/>
  <c r="N1428" i="1"/>
  <c r="R1428" i="1"/>
  <c r="S1412" i="1"/>
  <c r="R1412" i="1"/>
  <c r="N1412" i="1"/>
  <c r="S1396" i="1"/>
  <c r="R1396" i="1"/>
  <c r="N1396" i="1"/>
  <c r="S1380" i="1"/>
  <c r="R1380" i="1"/>
  <c r="N1380" i="1"/>
  <c r="S1364" i="1"/>
  <c r="N1364" i="1"/>
  <c r="R1364" i="1"/>
  <c r="S1348" i="1"/>
  <c r="R1348" i="1"/>
  <c r="N1348" i="1"/>
  <c r="S1332" i="1"/>
  <c r="R1332" i="1"/>
  <c r="N1332" i="1"/>
  <c r="S1316" i="1"/>
  <c r="R1316" i="1"/>
  <c r="N1316" i="1"/>
  <c r="S1300" i="1"/>
  <c r="R1300" i="1"/>
  <c r="N1300" i="1"/>
  <c r="S1284" i="1"/>
  <c r="R1284" i="1"/>
  <c r="N1284" i="1"/>
  <c r="R1268" i="1"/>
  <c r="S1268" i="1"/>
  <c r="N1268" i="1"/>
  <c r="S1252" i="1"/>
  <c r="R1252" i="1"/>
  <c r="N1252" i="1"/>
  <c r="S1236" i="1"/>
  <c r="R1236" i="1"/>
  <c r="N1236" i="1"/>
  <c r="S1220" i="1"/>
  <c r="R1220" i="1"/>
  <c r="N1220" i="1"/>
  <c r="S1204" i="1"/>
  <c r="R1204" i="1"/>
  <c r="N1204" i="1"/>
  <c r="S1188" i="1"/>
  <c r="R1188" i="1"/>
  <c r="N1188" i="1"/>
  <c r="S1172" i="1"/>
  <c r="R1172" i="1"/>
  <c r="N1172" i="1"/>
  <c r="S1156" i="1"/>
  <c r="R1156" i="1"/>
  <c r="N1156" i="1"/>
  <c r="S1140" i="1"/>
  <c r="R1140" i="1"/>
  <c r="N1140" i="1"/>
  <c r="S1124" i="1"/>
  <c r="R1124" i="1"/>
  <c r="N1124" i="1"/>
  <c r="S1108" i="1"/>
  <c r="R1108" i="1"/>
  <c r="N1108" i="1"/>
  <c r="S1092" i="1"/>
  <c r="R1092" i="1"/>
  <c r="N1092" i="1"/>
  <c r="R1076" i="1"/>
  <c r="S1076" i="1"/>
  <c r="N1076" i="1"/>
  <c r="S1060" i="1"/>
  <c r="R1060" i="1"/>
  <c r="N1060" i="1"/>
  <c r="S1044" i="1"/>
  <c r="R1044" i="1"/>
  <c r="N1044" i="1"/>
  <c r="S1028" i="1"/>
  <c r="R1028" i="1"/>
  <c r="N1028" i="1"/>
  <c r="R1012" i="1"/>
  <c r="S1012" i="1"/>
  <c r="N1012" i="1"/>
  <c r="S996" i="1"/>
  <c r="R996" i="1"/>
  <c r="N996" i="1"/>
  <c r="S980" i="1"/>
  <c r="R980" i="1"/>
  <c r="N980" i="1"/>
  <c r="S964" i="1"/>
  <c r="R964" i="1"/>
  <c r="N964" i="1"/>
  <c r="S948" i="1"/>
  <c r="R948" i="1"/>
  <c r="N948" i="1"/>
  <c r="S932" i="1"/>
  <c r="N932" i="1"/>
  <c r="R932" i="1"/>
  <c r="S916" i="1"/>
  <c r="R916" i="1"/>
  <c r="N916" i="1"/>
  <c r="S900" i="1"/>
  <c r="R900" i="1"/>
  <c r="N900" i="1"/>
  <c r="S884" i="1"/>
  <c r="N884" i="1"/>
  <c r="R884" i="1"/>
  <c r="S868" i="1"/>
  <c r="R868" i="1"/>
  <c r="N868" i="1"/>
  <c r="S852" i="1"/>
  <c r="R852" i="1"/>
  <c r="N852" i="1"/>
  <c r="S836" i="1"/>
  <c r="R836" i="1"/>
  <c r="N836" i="1"/>
  <c r="S820" i="1"/>
  <c r="N820" i="1"/>
  <c r="R820" i="1"/>
  <c r="S804" i="1"/>
  <c r="R804" i="1"/>
  <c r="N804" i="1"/>
  <c r="S788" i="1"/>
  <c r="R788" i="1"/>
  <c r="N788" i="1"/>
  <c r="S772" i="1"/>
  <c r="R772" i="1"/>
  <c r="N772" i="1"/>
  <c r="S756" i="1"/>
  <c r="N756" i="1"/>
  <c r="R756" i="1"/>
  <c r="S740" i="1"/>
  <c r="R740" i="1"/>
  <c r="N740" i="1"/>
  <c r="S724" i="1"/>
  <c r="R724" i="1"/>
  <c r="N724" i="1"/>
  <c r="S708" i="1"/>
  <c r="R708" i="1"/>
  <c r="N708" i="1"/>
  <c r="S692" i="1"/>
  <c r="R692" i="1"/>
  <c r="N692" i="1"/>
  <c r="S676" i="1"/>
  <c r="N676" i="1"/>
  <c r="R676" i="1"/>
  <c r="S660" i="1"/>
  <c r="R660" i="1"/>
  <c r="N660" i="1"/>
  <c r="S644" i="1"/>
  <c r="R644" i="1"/>
  <c r="N644" i="1"/>
  <c r="S628" i="1"/>
  <c r="R628" i="1"/>
  <c r="N628" i="1"/>
  <c r="S612" i="1"/>
  <c r="R612" i="1"/>
  <c r="N612" i="1"/>
  <c r="S596" i="1"/>
  <c r="R596" i="1"/>
  <c r="N596" i="1"/>
  <c r="S580" i="1"/>
  <c r="N580" i="1"/>
  <c r="S564" i="1"/>
  <c r="R564" i="1"/>
  <c r="N564" i="1"/>
  <c r="S548" i="1"/>
  <c r="R548" i="1"/>
  <c r="N548" i="1"/>
  <c r="S532" i="1"/>
  <c r="R532" i="1"/>
  <c r="N532" i="1"/>
  <c r="S516" i="1"/>
  <c r="R516" i="1"/>
  <c r="N516" i="1"/>
  <c r="S500" i="1"/>
  <c r="N500" i="1"/>
  <c r="R500" i="1"/>
  <c r="S484" i="1"/>
  <c r="R484" i="1"/>
  <c r="N484" i="1"/>
  <c r="S468" i="1"/>
  <c r="R468" i="1"/>
  <c r="N468" i="1"/>
  <c r="S452" i="1"/>
  <c r="R452" i="1"/>
  <c r="N452" i="1"/>
  <c r="S436" i="1"/>
  <c r="R436" i="1"/>
  <c r="N436" i="1"/>
  <c r="S420" i="1"/>
  <c r="N420" i="1"/>
  <c r="R420" i="1"/>
  <c r="S404" i="1"/>
  <c r="R404" i="1"/>
  <c r="N404" i="1"/>
  <c r="S388" i="1"/>
  <c r="R388" i="1"/>
  <c r="N388" i="1"/>
  <c r="S372" i="1"/>
  <c r="R372" i="1"/>
  <c r="N372" i="1"/>
  <c r="S356" i="1"/>
  <c r="R356" i="1"/>
  <c r="N356" i="1"/>
  <c r="S340" i="1"/>
  <c r="R340" i="1"/>
  <c r="N340" i="1"/>
  <c r="S324" i="1"/>
  <c r="N324" i="1"/>
  <c r="R324" i="1"/>
  <c r="S308" i="1"/>
  <c r="R308" i="1"/>
  <c r="N308" i="1"/>
  <c r="S292" i="1"/>
  <c r="R292" i="1"/>
  <c r="N292" i="1"/>
  <c r="S276" i="1"/>
  <c r="R276" i="1"/>
  <c r="N276" i="1"/>
  <c r="S260" i="1"/>
  <c r="R260" i="1"/>
  <c r="N260" i="1"/>
  <c r="S244" i="1"/>
  <c r="N244" i="1"/>
  <c r="R244" i="1"/>
  <c r="S228" i="1"/>
  <c r="R228" i="1"/>
  <c r="N228" i="1"/>
  <c r="S212" i="1"/>
  <c r="R212" i="1"/>
  <c r="N212" i="1"/>
  <c r="S196" i="1"/>
  <c r="R196" i="1"/>
  <c r="N196" i="1"/>
  <c r="S180" i="1"/>
  <c r="R180" i="1"/>
  <c r="N180" i="1"/>
  <c r="S164" i="1"/>
  <c r="N164" i="1"/>
  <c r="R164" i="1"/>
  <c r="S148" i="1"/>
  <c r="R148" i="1"/>
  <c r="N148" i="1"/>
  <c r="S132" i="1"/>
  <c r="R132" i="1"/>
  <c r="N132" i="1"/>
  <c r="S116" i="1"/>
  <c r="R116" i="1"/>
  <c r="N116" i="1"/>
  <c r="S100" i="1"/>
  <c r="R100" i="1"/>
  <c r="N100" i="1"/>
  <c r="S84" i="1"/>
  <c r="R84" i="1"/>
  <c r="N84" i="1"/>
  <c r="S68" i="1"/>
  <c r="R68" i="1"/>
  <c r="N68" i="1"/>
  <c r="S52" i="1"/>
  <c r="N52" i="1"/>
  <c r="S36" i="1"/>
  <c r="N36" i="1"/>
  <c r="R36" i="1"/>
  <c r="S2515" i="1"/>
  <c r="R2515" i="1"/>
  <c r="N2515" i="1"/>
  <c r="S2499" i="1"/>
  <c r="R2499" i="1"/>
  <c r="N2499" i="1"/>
  <c r="S2483" i="1"/>
  <c r="R2483" i="1"/>
  <c r="N2483" i="1"/>
  <c r="S2467" i="1"/>
  <c r="R2467" i="1"/>
  <c r="N2467" i="1"/>
  <c r="S2451" i="1"/>
  <c r="N2451" i="1"/>
  <c r="S2435" i="1"/>
  <c r="R2435" i="1"/>
  <c r="N2435" i="1"/>
  <c r="S2419" i="1"/>
  <c r="R2419" i="1"/>
  <c r="N2419" i="1"/>
  <c r="S2403" i="1"/>
  <c r="R2403" i="1"/>
  <c r="N2403" i="1"/>
  <c r="S2387" i="1"/>
  <c r="N2387" i="1"/>
  <c r="S2371" i="1"/>
  <c r="R2371" i="1"/>
  <c r="N2371" i="1"/>
  <c r="S2355" i="1"/>
  <c r="R2355" i="1"/>
  <c r="N2355" i="1"/>
  <c r="S2339" i="1"/>
  <c r="R2339" i="1"/>
  <c r="N2339" i="1"/>
  <c r="S2323" i="1"/>
  <c r="R2323" i="1"/>
  <c r="N2323" i="1"/>
  <c r="S2307" i="1"/>
  <c r="R2307" i="1"/>
  <c r="N2307" i="1"/>
  <c r="S2291" i="1"/>
  <c r="N2291" i="1"/>
  <c r="S2275" i="1"/>
  <c r="R2275" i="1"/>
  <c r="N2275" i="1"/>
  <c r="S2259" i="1"/>
  <c r="R2259" i="1"/>
  <c r="N2259" i="1"/>
  <c r="S2243" i="1"/>
  <c r="R2243" i="1"/>
  <c r="N2243" i="1"/>
  <c r="S2227" i="1"/>
  <c r="R2227" i="1"/>
  <c r="N2227" i="1"/>
  <c r="S2211" i="1"/>
  <c r="R2211" i="1"/>
  <c r="N2211" i="1"/>
  <c r="S2195" i="1"/>
  <c r="N2195" i="1"/>
  <c r="S2179" i="1"/>
  <c r="R2179" i="1"/>
  <c r="N2179" i="1"/>
  <c r="S2163" i="1"/>
  <c r="R2163" i="1"/>
  <c r="N2163" i="1"/>
  <c r="S2147" i="1"/>
  <c r="R2147" i="1"/>
  <c r="N2147" i="1"/>
  <c r="S2131" i="1"/>
  <c r="N2131" i="1"/>
  <c r="S2115" i="1"/>
  <c r="R2115" i="1"/>
  <c r="N2115" i="1"/>
  <c r="S2099" i="1"/>
  <c r="R2099" i="1"/>
  <c r="N2099" i="1"/>
  <c r="S2083" i="1"/>
  <c r="R2083" i="1"/>
  <c r="N2083" i="1"/>
  <c r="S2067" i="1"/>
  <c r="R2067" i="1"/>
  <c r="N2067" i="1"/>
  <c r="S2051" i="1"/>
  <c r="R2051" i="1"/>
  <c r="N2051" i="1"/>
  <c r="S2035" i="1"/>
  <c r="N2035" i="1"/>
  <c r="S2019" i="1"/>
  <c r="R2019" i="1"/>
  <c r="N2019" i="1"/>
  <c r="S2003" i="1"/>
  <c r="R2003" i="1"/>
  <c r="N2003" i="1"/>
  <c r="S1987" i="1"/>
  <c r="R1987" i="1"/>
  <c r="N1987" i="1"/>
  <c r="S1971" i="1"/>
  <c r="R1971" i="1"/>
  <c r="N1971" i="1"/>
  <c r="S1955" i="1"/>
  <c r="R1955" i="1"/>
  <c r="N1955" i="1"/>
  <c r="S1939" i="1"/>
  <c r="N1939" i="1"/>
  <c r="S1923" i="1"/>
  <c r="R1923" i="1"/>
  <c r="N1923" i="1"/>
  <c r="S1907" i="1"/>
  <c r="R1907" i="1"/>
  <c r="N1907" i="1"/>
  <c r="S1891" i="1"/>
  <c r="R1891" i="1"/>
  <c r="N1891" i="1"/>
  <c r="S1875" i="1"/>
  <c r="N1875" i="1"/>
  <c r="S1859" i="1"/>
  <c r="R1859" i="1"/>
  <c r="N1859" i="1"/>
  <c r="S1843" i="1"/>
  <c r="R1843" i="1"/>
  <c r="N1843" i="1"/>
  <c r="S1827" i="1"/>
  <c r="R1827" i="1"/>
  <c r="N1827" i="1"/>
  <c r="S1811" i="1"/>
  <c r="R1811" i="1"/>
  <c r="N1811" i="1"/>
  <c r="S1795" i="1"/>
  <c r="R1795" i="1"/>
  <c r="N1795" i="1"/>
  <c r="S1779" i="1"/>
  <c r="N1779" i="1"/>
  <c r="S1763" i="1"/>
  <c r="R1763" i="1"/>
  <c r="N1763" i="1"/>
  <c r="S1747" i="1"/>
  <c r="R1747" i="1"/>
  <c r="N1747" i="1"/>
  <c r="S1731" i="1"/>
  <c r="R1731" i="1"/>
  <c r="N1731" i="1"/>
  <c r="S1715" i="1"/>
  <c r="R1715" i="1"/>
  <c r="N1715" i="1"/>
  <c r="S1699" i="1"/>
  <c r="R1699" i="1"/>
  <c r="N1699" i="1"/>
  <c r="S1683" i="1"/>
  <c r="N1683" i="1"/>
  <c r="S1667" i="1"/>
  <c r="R1667" i="1"/>
  <c r="N1667" i="1"/>
  <c r="S1651" i="1"/>
  <c r="R1651" i="1"/>
  <c r="N1651" i="1"/>
  <c r="S1635" i="1"/>
  <c r="R1635" i="1"/>
  <c r="N1635" i="1"/>
  <c r="S1619" i="1"/>
  <c r="N1619" i="1"/>
  <c r="S1603" i="1"/>
  <c r="R1603" i="1"/>
  <c r="N1603" i="1"/>
  <c r="S1587" i="1"/>
  <c r="R1587" i="1"/>
  <c r="N1587" i="1"/>
  <c r="S1571" i="1"/>
  <c r="R1571" i="1"/>
  <c r="N1571" i="1"/>
  <c r="S1555" i="1"/>
  <c r="R1555" i="1"/>
  <c r="N1555" i="1"/>
  <c r="S1539" i="1"/>
  <c r="R1539" i="1"/>
  <c r="N1539" i="1"/>
  <c r="S1523" i="1"/>
  <c r="N1523" i="1"/>
  <c r="S1507" i="1"/>
  <c r="R1507" i="1"/>
  <c r="N1507" i="1"/>
  <c r="S1491" i="1"/>
  <c r="R1491" i="1"/>
  <c r="N1491" i="1"/>
  <c r="S1475" i="1"/>
  <c r="R1475" i="1"/>
  <c r="N1475" i="1"/>
  <c r="S1459" i="1"/>
  <c r="R1459" i="1"/>
  <c r="N1459" i="1"/>
  <c r="S1443" i="1"/>
  <c r="R1443" i="1"/>
  <c r="N1443" i="1"/>
  <c r="S1427" i="1"/>
  <c r="N1427" i="1"/>
  <c r="S1411" i="1"/>
  <c r="R1411" i="1"/>
  <c r="N1411" i="1"/>
  <c r="S1395" i="1"/>
  <c r="R1395" i="1"/>
  <c r="N1395" i="1"/>
  <c r="S1379" i="1"/>
  <c r="R1379" i="1"/>
  <c r="N1379" i="1"/>
  <c r="S1363" i="1"/>
  <c r="R1363" i="1"/>
  <c r="N1363" i="1"/>
  <c r="S1347" i="1"/>
  <c r="R1347" i="1"/>
  <c r="N1347" i="1"/>
  <c r="S1331" i="1"/>
  <c r="R1331" i="1"/>
  <c r="N1331" i="1"/>
  <c r="S1315" i="1"/>
  <c r="R1315" i="1"/>
  <c r="N1315" i="1"/>
  <c r="S1299" i="1"/>
  <c r="R1299" i="1"/>
  <c r="N1299" i="1"/>
  <c r="S1283" i="1"/>
  <c r="R1283" i="1"/>
  <c r="N1283" i="1"/>
  <c r="S1267" i="1"/>
  <c r="R1267" i="1"/>
  <c r="N1267" i="1"/>
  <c r="S1251" i="1"/>
  <c r="R1251" i="1"/>
  <c r="N1251" i="1"/>
  <c r="S1235" i="1"/>
  <c r="R1235" i="1"/>
  <c r="N1235" i="1"/>
  <c r="S1219" i="1"/>
  <c r="R1219" i="1"/>
  <c r="N1219" i="1"/>
  <c r="S1203" i="1"/>
  <c r="R1203" i="1"/>
  <c r="N1203" i="1"/>
  <c r="S1187" i="1"/>
  <c r="R1187" i="1"/>
  <c r="N1187" i="1"/>
  <c r="S1171" i="1"/>
  <c r="R1171" i="1"/>
  <c r="N1171" i="1"/>
  <c r="R1155" i="1"/>
  <c r="S1155" i="1"/>
  <c r="N1155" i="1"/>
  <c r="S1139" i="1"/>
  <c r="R1139" i="1"/>
  <c r="N1139" i="1"/>
  <c r="S1123" i="1"/>
  <c r="R1123" i="1"/>
  <c r="N1123" i="1"/>
  <c r="S1107" i="1"/>
  <c r="R1107" i="1"/>
  <c r="N1107" i="1"/>
  <c r="S1091" i="1"/>
  <c r="R1091" i="1"/>
  <c r="N1091" i="1"/>
  <c r="S1075" i="1"/>
  <c r="R1075" i="1"/>
  <c r="N1075" i="1"/>
  <c r="S1059" i="1"/>
  <c r="R1059" i="1"/>
  <c r="N1059" i="1"/>
  <c r="S1043" i="1"/>
  <c r="R1043" i="1"/>
  <c r="N1043" i="1"/>
  <c r="S1027" i="1"/>
  <c r="R1027" i="1"/>
  <c r="N1027" i="1"/>
  <c r="S1011" i="1"/>
  <c r="R1011" i="1"/>
  <c r="N1011" i="1"/>
  <c r="S995" i="1"/>
  <c r="R995" i="1"/>
  <c r="N995" i="1"/>
  <c r="S979" i="1"/>
  <c r="R979" i="1"/>
  <c r="N979" i="1"/>
  <c r="S963" i="1"/>
  <c r="R963" i="1"/>
  <c r="N963" i="1"/>
  <c r="S947" i="1"/>
  <c r="R947" i="1"/>
  <c r="N947" i="1"/>
  <c r="S931" i="1"/>
  <c r="R931" i="1"/>
  <c r="N931" i="1"/>
  <c r="R915" i="1"/>
  <c r="S915" i="1"/>
  <c r="N915" i="1"/>
  <c r="S899" i="1"/>
  <c r="R899" i="1"/>
  <c r="N899" i="1"/>
  <c r="S883" i="1"/>
  <c r="R883" i="1"/>
  <c r="N883" i="1"/>
  <c r="S867" i="1"/>
  <c r="R867" i="1"/>
  <c r="N867" i="1"/>
  <c r="R851" i="1"/>
  <c r="S851" i="1"/>
  <c r="N851" i="1"/>
  <c r="S835" i="1"/>
  <c r="R835" i="1"/>
  <c r="N835" i="1"/>
  <c r="S819" i="1"/>
  <c r="R819" i="1"/>
  <c r="N819" i="1"/>
  <c r="S803" i="1"/>
  <c r="R803" i="1"/>
  <c r="N803" i="1"/>
  <c r="S787" i="1"/>
  <c r="R787" i="1"/>
  <c r="N787" i="1"/>
  <c r="S771" i="1"/>
  <c r="R771" i="1"/>
  <c r="N771" i="1"/>
  <c r="S755" i="1"/>
  <c r="R755" i="1"/>
  <c r="N755" i="1"/>
  <c r="S739" i="1"/>
  <c r="R739" i="1"/>
  <c r="N739" i="1"/>
  <c r="S723" i="1"/>
  <c r="R723" i="1"/>
  <c r="N723" i="1"/>
  <c r="S707" i="1"/>
  <c r="R707" i="1"/>
  <c r="N707" i="1"/>
  <c r="S691" i="1"/>
  <c r="R691" i="1"/>
  <c r="N691" i="1"/>
  <c r="S675" i="1"/>
  <c r="N675" i="1"/>
  <c r="S659" i="1"/>
  <c r="R659" i="1"/>
  <c r="N659" i="1"/>
  <c r="S643" i="1"/>
  <c r="R643" i="1"/>
  <c r="N643" i="1"/>
  <c r="S627" i="1"/>
  <c r="R627" i="1"/>
  <c r="N627" i="1"/>
  <c r="S611" i="1"/>
  <c r="R611" i="1"/>
  <c r="N611" i="1"/>
  <c r="S595" i="1"/>
  <c r="N595" i="1"/>
  <c r="S579" i="1"/>
  <c r="R579" i="1"/>
  <c r="N579" i="1"/>
  <c r="S563" i="1"/>
  <c r="R563" i="1"/>
  <c r="N563" i="1"/>
  <c r="S547" i="1"/>
  <c r="R547" i="1"/>
  <c r="N547" i="1"/>
  <c r="S531" i="1"/>
  <c r="R531" i="1"/>
  <c r="N531" i="1"/>
  <c r="S515" i="1"/>
  <c r="R515" i="1"/>
  <c r="N515" i="1"/>
  <c r="S499" i="1"/>
  <c r="R499" i="1"/>
  <c r="N499" i="1"/>
  <c r="S483" i="1"/>
  <c r="R483" i="1"/>
  <c r="N483" i="1"/>
  <c r="S467" i="1"/>
  <c r="R467" i="1"/>
  <c r="N467" i="1"/>
  <c r="S451" i="1"/>
  <c r="R451" i="1"/>
  <c r="N451" i="1"/>
  <c r="S435" i="1"/>
  <c r="R435" i="1"/>
  <c r="N435" i="1"/>
  <c r="S419" i="1"/>
  <c r="R419" i="1"/>
  <c r="N419" i="1"/>
  <c r="S403" i="1"/>
  <c r="R403" i="1"/>
  <c r="N403" i="1"/>
  <c r="S387" i="1"/>
  <c r="R387" i="1"/>
  <c r="N387" i="1"/>
  <c r="S371" i="1"/>
  <c r="R371" i="1"/>
  <c r="N371" i="1"/>
  <c r="S355" i="1"/>
  <c r="R355" i="1"/>
  <c r="N355" i="1"/>
  <c r="S339" i="1"/>
  <c r="R339" i="1"/>
  <c r="N339" i="1"/>
  <c r="S323" i="1"/>
  <c r="R323" i="1"/>
  <c r="N323" i="1"/>
  <c r="S307" i="1"/>
  <c r="R307" i="1"/>
  <c r="N307" i="1"/>
  <c r="S291" i="1"/>
  <c r="R291" i="1"/>
  <c r="N291" i="1"/>
  <c r="S275" i="1"/>
  <c r="R275" i="1"/>
  <c r="N275" i="1"/>
  <c r="S259" i="1"/>
  <c r="R259" i="1"/>
  <c r="N259" i="1"/>
  <c r="S243" i="1"/>
  <c r="N243" i="1"/>
  <c r="S227" i="1"/>
  <c r="R227" i="1"/>
  <c r="N227" i="1"/>
  <c r="S211" i="1"/>
  <c r="R211" i="1"/>
  <c r="N211" i="1"/>
  <c r="S195" i="1"/>
  <c r="R195" i="1"/>
  <c r="N195" i="1"/>
  <c r="S179" i="1"/>
  <c r="R179" i="1"/>
  <c r="N179" i="1"/>
  <c r="S163" i="1"/>
  <c r="N163" i="1"/>
  <c r="S147" i="1"/>
  <c r="R147" i="1"/>
  <c r="N147" i="1"/>
  <c r="S131" i="1"/>
  <c r="R131" i="1"/>
  <c r="N131" i="1"/>
  <c r="S115" i="1"/>
  <c r="R115" i="1"/>
  <c r="N115" i="1"/>
  <c r="S99" i="1"/>
  <c r="R99" i="1"/>
  <c r="N99" i="1"/>
  <c r="S83" i="1"/>
  <c r="R83" i="1"/>
  <c r="N83" i="1"/>
  <c r="S67" i="1"/>
  <c r="R67" i="1"/>
  <c r="N67" i="1"/>
  <c r="S51" i="1"/>
  <c r="R51" i="1"/>
  <c r="N51" i="1"/>
  <c r="S35" i="1"/>
  <c r="R35" i="1"/>
  <c r="N35" i="1"/>
  <c r="R2116" i="1"/>
  <c r="R1683" i="1"/>
  <c r="S2482" i="1"/>
  <c r="R2482" i="1"/>
  <c r="S2274" i="1"/>
  <c r="R2274" i="1"/>
  <c r="S2082" i="1"/>
  <c r="R2082" i="1"/>
  <c r="S1874" i="1"/>
  <c r="R1874" i="1"/>
  <c r="S1698" i="1"/>
  <c r="S1538" i="1"/>
  <c r="S1346" i="1"/>
  <c r="R1346" i="1"/>
  <c r="S1170" i="1"/>
  <c r="R1170" i="1"/>
  <c r="S1042" i="1"/>
  <c r="R1042" i="1"/>
  <c r="S898" i="1"/>
  <c r="R898" i="1"/>
  <c r="S722" i="1"/>
  <c r="R722" i="1"/>
  <c r="S546" i="1"/>
  <c r="R546" i="1"/>
  <c r="S370" i="1"/>
  <c r="R370" i="1"/>
  <c r="S210" i="1"/>
  <c r="R210" i="1"/>
  <c r="S98" i="1"/>
  <c r="R98" i="1"/>
  <c r="S2385" i="1"/>
  <c r="R2385" i="1"/>
  <c r="N2385" i="1"/>
  <c r="S1137" i="1"/>
  <c r="R1137" i="1"/>
  <c r="N1137" i="1"/>
  <c r="S977" i="1"/>
  <c r="R977" i="1"/>
  <c r="N977" i="1"/>
  <c r="S833" i="1"/>
  <c r="R833" i="1"/>
  <c r="N833" i="1"/>
  <c r="S673" i="1"/>
  <c r="R673" i="1"/>
  <c r="N673" i="1"/>
  <c r="R513" i="1"/>
  <c r="S513" i="1"/>
  <c r="N513" i="1"/>
  <c r="S385" i="1"/>
  <c r="R385" i="1"/>
  <c r="N385" i="1"/>
  <c r="R257" i="1"/>
  <c r="S257" i="1"/>
  <c r="N257" i="1"/>
  <c r="R145" i="1"/>
  <c r="S145" i="1"/>
  <c r="N145" i="1"/>
  <c r="S2464" i="1"/>
  <c r="R2464" i="1"/>
  <c r="S2400" i="1"/>
  <c r="R2400" i="1"/>
  <c r="S2336" i="1"/>
  <c r="R2336" i="1"/>
  <c r="S2240" i="1"/>
  <c r="R2240" i="1"/>
  <c r="S2176" i="1"/>
  <c r="R2176" i="1"/>
  <c r="S2096" i="1"/>
  <c r="R2096" i="1"/>
  <c r="S2032" i="1"/>
  <c r="R2032" i="1"/>
  <c r="S1968" i="1"/>
  <c r="R1968" i="1"/>
  <c r="S1904" i="1"/>
  <c r="R1904" i="1"/>
  <c r="S1840" i="1"/>
  <c r="R1840" i="1"/>
  <c r="S1776" i="1"/>
  <c r="R1776" i="1"/>
  <c r="S1712" i="1"/>
  <c r="R1712" i="1"/>
  <c r="S1648" i="1"/>
  <c r="R1648" i="1"/>
  <c r="S1584" i="1"/>
  <c r="R1584" i="1"/>
  <c r="S1520" i="1"/>
  <c r="R1520" i="1"/>
  <c r="S1456" i="1"/>
  <c r="R1456" i="1"/>
  <c r="S1392" i="1"/>
  <c r="R1392" i="1"/>
  <c r="S1328" i="1"/>
  <c r="R1328" i="1"/>
  <c r="S1264" i="1"/>
  <c r="R1264" i="1"/>
  <c r="S1200" i="1"/>
  <c r="R1200" i="1"/>
  <c r="S1168" i="1"/>
  <c r="R1168" i="1"/>
  <c r="S1104" i="1"/>
  <c r="S1072" i="1"/>
  <c r="R1072" i="1"/>
  <c r="S1040" i="1"/>
  <c r="R1040" i="1"/>
  <c r="S1008" i="1"/>
  <c r="R1008" i="1"/>
  <c r="S976" i="1"/>
  <c r="R976" i="1"/>
  <c r="S944" i="1"/>
  <c r="R944" i="1"/>
  <c r="S880" i="1"/>
  <c r="R880" i="1"/>
  <c r="S848" i="1"/>
  <c r="R848" i="1"/>
  <c r="S816" i="1"/>
  <c r="R816" i="1"/>
  <c r="S784" i="1"/>
  <c r="R784" i="1"/>
  <c r="S752" i="1"/>
  <c r="R752" i="1"/>
  <c r="S720" i="1"/>
  <c r="R720" i="1"/>
  <c r="S688" i="1"/>
  <c r="R688" i="1"/>
  <c r="S656" i="1"/>
  <c r="R656" i="1"/>
  <c r="S624" i="1"/>
  <c r="R624" i="1"/>
  <c r="S592" i="1"/>
  <c r="R592" i="1"/>
  <c r="S560" i="1"/>
  <c r="R560" i="1"/>
  <c r="S528" i="1"/>
  <c r="R528" i="1"/>
  <c r="S496" i="1"/>
  <c r="R496" i="1"/>
  <c r="S464" i="1"/>
  <c r="R464" i="1"/>
  <c r="S432" i="1"/>
  <c r="R432" i="1"/>
  <c r="S400" i="1"/>
  <c r="R400" i="1"/>
  <c r="S368" i="1"/>
  <c r="R368" i="1"/>
  <c r="S336" i="1"/>
  <c r="R336" i="1"/>
  <c r="S304" i="1"/>
  <c r="R304" i="1"/>
  <c r="S272" i="1"/>
  <c r="R272" i="1"/>
  <c r="S240" i="1"/>
  <c r="R240" i="1"/>
  <c r="S208" i="1"/>
  <c r="R208" i="1"/>
  <c r="S176" i="1"/>
  <c r="R176" i="1"/>
  <c r="S144" i="1"/>
  <c r="R144" i="1"/>
  <c r="S112" i="1"/>
  <c r="R112" i="1"/>
  <c r="S80" i="1"/>
  <c r="R80" i="1"/>
  <c r="S48" i="1"/>
  <c r="R48" i="1"/>
  <c r="T2034" i="1"/>
  <c r="V2034" i="1" s="1"/>
  <c r="T1826" i="1"/>
  <c r="V1826" i="1" s="1"/>
  <c r="T834" i="1"/>
  <c r="V834" i="1" s="1"/>
  <c r="N2240" i="1"/>
  <c r="N1042" i="1"/>
  <c r="R2468" i="1"/>
  <c r="R2035" i="1"/>
  <c r="R675" i="1"/>
  <c r="S2466" i="1"/>
  <c r="S2258" i="1"/>
  <c r="R2258" i="1"/>
  <c r="S2050" i="1"/>
  <c r="S1858" i="1"/>
  <c r="S1682" i="1"/>
  <c r="R1682" i="1"/>
  <c r="S1490" i="1"/>
  <c r="R1490" i="1"/>
  <c r="S1330" i="1"/>
  <c r="R1330" i="1"/>
  <c r="S1154" i="1"/>
  <c r="R1154" i="1"/>
  <c r="S994" i="1"/>
  <c r="R994" i="1"/>
  <c r="S882" i="1"/>
  <c r="R882" i="1"/>
  <c r="S706" i="1"/>
  <c r="R706" i="1"/>
  <c r="S530" i="1"/>
  <c r="R530" i="1"/>
  <c r="S354" i="1"/>
  <c r="R354" i="1"/>
  <c r="S178" i="1"/>
  <c r="R178" i="1"/>
  <c r="S82" i="1"/>
  <c r="R82" i="1"/>
  <c r="T2510" i="1"/>
  <c r="V2510" i="1" s="1"/>
  <c r="T1998" i="1"/>
  <c r="V1998" i="1" s="1"/>
  <c r="S2401" i="1"/>
  <c r="R2401" i="1"/>
  <c r="N2401" i="1"/>
  <c r="S2193" i="1"/>
  <c r="R2193" i="1"/>
  <c r="N2193" i="1"/>
  <c r="S2001" i="1"/>
  <c r="R2001" i="1"/>
  <c r="N2001" i="1"/>
  <c r="S1857" i="1"/>
  <c r="R1857" i="1"/>
  <c r="N1857" i="1"/>
  <c r="S1713" i="1"/>
  <c r="R1713" i="1"/>
  <c r="N1713" i="1"/>
  <c r="S1553" i="1"/>
  <c r="R1553" i="1"/>
  <c r="N1553" i="1"/>
  <c r="S1361" i="1"/>
  <c r="R1361" i="1"/>
  <c r="N1361" i="1"/>
  <c r="S1121" i="1"/>
  <c r="R1121" i="1"/>
  <c r="N1121" i="1"/>
  <c r="R961" i="1"/>
  <c r="S961" i="1"/>
  <c r="N961" i="1"/>
  <c r="S801" i="1"/>
  <c r="R801" i="1"/>
  <c r="N801" i="1"/>
  <c r="S657" i="1"/>
  <c r="R657" i="1"/>
  <c r="N657" i="1"/>
  <c r="R497" i="1"/>
  <c r="S497" i="1"/>
  <c r="N497" i="1"/>
  <c r="R353" i="1"/>
  <c r="S353" i="1"/>
  <c r="N353" i="1"/>
  <c r="S225" i="1"/>
  <c r="R225" i="1"/>
  <c r="N225" i="1"/>
  <c r="R129" i="1"/>
  <c r="S129" i="1"/>
  <c r="N129" i="1"/>
  <c r="N706" i="1"/>
  <c r="R2050" i="1"/>
  <c r="S2496" i="1"/>
  <c r="R2496" i="1"/>
  <c r="S2448" i="1"/>
  <c r="R2448" i="1"/>
  <c r="S2384" i="1"/>
  <c r="R2384" i="1"/>
  <c r="S2320" i="1"/>
  <c r="R2320" i="1"/>
  <c r="S2224" i="1"/>
  <c r="R2224" i="1"/>
  <c r="S2160" i="1"/>
  <c r="R2160" i="1"/>
  <c r="S2112" i="1"/>
  <c r="R2112" i="1"/>
  <c r="S2048" i="1"/>
  <c r="R2048" i="1"/>
  <c r="S1984" i="1"/>
  <c r="R1984" i="1"/>
  <c r="S1920" i="1"/>
  <c r="R1920" i="1"/>
  <c r="S1856" i="1"/>
  <c r="R1856" i="1"/>
  <c r="S1792" i="1"/>
  <c r="R1792" i="1"/>
  <c r="S1728" i="1"/>
  <c r="R1728" i="1"/>
  <c r="S1664" i="1"/>
  <c r="R1664" i="1"/>
  <c r="S1600" i="1"/>
  <c r="R1600" i="1"/>
  <c r="S1536" i="1"/>
  <c r="R1536" i="1"/>
  <c r="S1472" i="1"/>
  <c r="R1472" i="1"/>
  <c r="S1408" i="1"/>
  <c r="S1344" i="1"/>
  <c r="R1344" i="1"/>
  <c r="S1280" i="1"/>
  <c r="R1280" i="1"/>
  <c r="S1216" i="1"/>
  <c r="R1216" i="1"/>
  <c r="R1184" i="1"/>
  <c r="S1184" i="1"/>
  <c r="S1120" i="1"/>
  <c r="R1120" i="1"/>
  <c r="S1088" i="1"/>
  <c r="R1088" i="1"/>
  <c r="S1056" i="1"/>
  <c r="R1056" i="1"/>
  <c r="S1024" i="1"/>
  <c r="R1024" i="1"/>
  <c r="S992" i="1"/>
  <c r="R992" i="1"/>
  <c r="S960" i="1"/>
  <c r="R960" i="1"/>
  <c r="S896" i="1"/>
  <c r="R896" i="1"/>
  <c r="S864" i="1"/>
  <c r="R864" i="1"/>
  <c r="S832" i="1"/>
  <c r="R832" i="1"/>
  <c r="S800" i="1"/>
  <c r="R800" i="1"/>
  <c r="R768" i="1"/>
  <c r="S768" i="1"/>
  <c r="S736" i="1"/>
  <c r="R736" i="1"/>
  <c r="S704" i="1"/>
  <c r="R704" i="1"/>
  <c r="S672" i="1"/>
  <c r="R672" i="1"/>
  <c r="S640" i="1"/>
  <c r="R640" i="1"/>
  <c r="R608" i="1"/>
  <c r="S608" i="1"/>
  <c r="S576" i="1"/>
  <c r="R576" i="1"/>
  <c r="S544" i="1"/>
  <c r="R544" i="1"/>
  <c r="S512" i="1"/>
  <c r="R512" i="1"/>
  <c r="S480" i="1"/>
  <c r="R480" i="1"/>
  <c r="S448" i="1"/>
  <c r="R448" i="1"/>
  <c r="R416" i="1"/>
  <c r="S416" i="1"/>
  <c r="S384" i="1"/>
  <c r="R384" i="1"/>
  <c r="R352" i="1"/>
  <c r="S352" i="1"/>
  <c r="S320" i="1"/>
  <c r="R320" i="1"/>
  <c r="S288" i="1"/>
  <c r="R288" i="1"/>
  <c r="S256" i="1"/>
  <c r="R256" i="1"/>
  <c r="S224" i="1"/>
  <c r="R224" i="1"/>
  <c r="S192" i="1"/>
  <c r="R192" i="1"/>
  <c r="S160" i="1"/>
  <c r="R160" i="1"/>
  <c r="S128" i="1"/>
  <c r="R128" i="1"/>
  <c r="S96" i="1"/>
  <c r="R96" i="1"/>
  <c r="S64" i="1"/>
  <c r="R64" i="1"/>
  <c r="S32" i="1"/>
  <c r="R32" i="1"/>
  <c r="T2082" i="1"/>
  <c r="V2082" i="1" s="1"/>
  <c r="T1810" i="1"/>
  <c r="V1810" i="1" s="1"/>
  <c r="S2511" i="1"/>
  <c r="R2511" i="1"/>
  <c r="N2511" i="1"/>
  <c r="S2495" i="1"/>
  <c r="R2495" i="1"/>
  <c r="N2495" i="1"/>
  <c r="S2479" i="1"/>
  <c r="R2479" i="1"/>
  <c r="N2479" i="1"/>
  <c r="S2463" i="1"/>
  <c r="R2463" i="1"/>
  <c r="N2463" i="1"/>
  <c r="S2447" i="1"/>
  <c r="R2447" i="1"/>
  <c r="N2447" i="1"/>
  <c r="S2431" i="1"/>
  <c r="R2431" i="1"/>
  <c r="N2431" i="1"/>
  <c r="S2415" i="1"/>
  <c r="R2415" i="1"/>
  <c r="N2415" i="1"/>
  <c r="S2399" i="1"/>
  <c r="R2399" i="1"/>
  <c r="N2399" i="1"/>
  <c r="S2383" i="1"/>
  <c r="R2383" i="1"/>
  <c r="N2383" i="1"/>
  <c r="S2367" i="1"/>
  <c r="R2367" i="1"/>
  <c r="N2367" i="1"/>
  <c r="S2351" i="1"/>
  <c r="R2351" i="1"/>
  <c r="N2351" i="1"/>
  <c r="S2335" i="1"/>
  <c r="R2335" i="1"/>
  <c r="N2335" i="1"/>
  <c r="S2319" i="1"/>
  <c r="R2319" i="1"/>
  <c r="N2319" i="1"/>
  <c r="S2303" i="1"/>
  <c r="R2303" i="1"/>
  <c r="N2303" i="1"/>
  <c r="S2287" i="1"/>
  <c r="R2287" i="1"/>
  <c r="N2287" i="1"/>
  <c r="S2271" i="1"/>
  <c r="R2271" i="1"/>
  <c r="N2271" i="1"/>
  <c r="S2255" i="1"/>
  <c r="R2255" i="1"/>
  <c r="N2255" i="1"/>
  <c r="S2239" i="1"/>
  <c r="R2239" i="1"/>
  <c r="N2239" i="1"/>
  <c r="S2223" i="1"/>
  <c r="R2223" i="1"/>
  <c r="N2223" i="1"/>
  <c r="S2207" i="1"/>
  <c r="R2207" i="1"/>
  <c r="N2207" i="1"/>
  <c r="S2191" i="1"/>
  <c r="R2191" i="1"/>
  <c r="N2191" i="1"/>
  <c r="S2175" i="1"/>
  <c r="R2175" i="1"/>
  <c r="N2175" i="1"/>
  <c r="S2159" i="1"/>
  <c r="R2159" i="1"/>
  <c r="N2159" i="1"/>
  <c r="S2143" i="1"/>
  <c r="R2143" i="1"/>
  <c r="N2143" i="1"/>
  <c r="S2127" i="1"/>
  <c r="R2127" i="1"/>
  <c r="N2127" i="1"/>
  <c r="S2111" i="1"/>
  <c r="R2111" i="1"/>
  <c r="N2111" i="1"/>
  <c r="S2095" i="1"/>
  <c r="R2095" i="1"/>
  <c r="N2095" i="1"/>
  <c r="S2079" i="1"/>
  <c r="R2079" i="1"/>
  <c r="N2079" i="1"/>
  <c r="S2063" i="1"/>
  <c r="R2063" i="1"/>
  <c r="N2063" i="1"/>
  <c r="S2047" i="1"/>
  <c r="R2047" i="1"/>
  <c r="N2047" i="1"/>
  <c r="S2031" i="1"/>
  <c r="R2031" i="1"/>
  <c r="N2031" i="1"/>
  <c r="S2015" i="1"/>
  <c r="R2015" i="1"/>
  <c r="N2015" i="1"/>
  <c r="S1999" i="1"/>
  <c r="R1999" i="1"/>
  <c r="N1999" i="1"/>
  <c r="S1983" i="1"/>
  <c r="R1983" i="1"/>
  <c r="N1983" i="1"/>
  <c r="S1967" i="1"/>
  <c r="R1967" i="1"/>
  <c r="N1967" i="1"/>
  <c r="S1951" i="1"/>
  <c r="R1951" i="1"/>
  <c r="N1951" i="1"/>
  <c r="S1935" i="1"/>
  <c r="R1935" i="1"/>
  <c r="N1935" i="1"/>
  <c r="S1919" i="1"/>
  <c r="R1919" i="1"/>
  <c r="N1919" i="1"/>
  <c r="S1903" i="1"/>
  <c r="R1903" i="1"/>
  <c r="N1903" i="1"/>
  <c r="S1887" i="1"/>
  <c r="R1887" i="1"/>
  <c r="N1887" i="1"/>
  <c r="S1871" i="1"/>
  <c r="R1871" i="1"/>
  <c r="N1871" i="1"/>
  <c r="S1855" i="1"/>
  <c r="R1855" i="1"/>
  <c r="N1855" i="1"/>
  <c r="S1839" i="1"/>
  <c r="R1839" i="1"/>
  <c r="N1839" i="1"/>
  <c r="S1823" i="1"/>
  <c r="R1823" i="1"/>
  <c r="N1823" i="1"/>
  <c r="S1807" i="1"/>
  <c r="R1807" i="1"/>
  <c r="N1807" i="1"/>
  <c r="S1791" i="1"/>
  <c r="R1791" i="1"/>
  <c r="N1791" i="1"/>
  <c r="S1775" i="1"/>
  <c r="R1775" i="1"/>
  <c r="N1775" i="1"/>
  <c r="S1759" i="1"/>
  <c r="R1759" i="1"/>
  <c r="N1759" i="1"/>
  <c r="S1743" i="1"/>
  <c r="R1743" i="1"/>
  <c r="N1743" i="1"/>
  <c r="S1727" i="1"/>
  <c r="R1727" i="1"/>
  <c r="N1727" i="1"/>
  <c r="S1711" i="1"/>
  <c r="R1711" i="1"/>
  <c r="N1711" i="1"/>
  <c r="S1695" i="1"/>
  <c r="R1695" i="1"/>
  <c r="N1695" i="1"/>
  <c r="S1679" i="1"/>
  <c r="R1679" i="1"/>
  <c r="N1679" i="1"/>
  <c r="S1663" i="1"/>
  <c r="R1663" i="1"/>
  <c r="N1663" i="1"/>
  <c r="S1647" i="1"/>
  <c r="R1647" i="1"/>
  <c r="N1647" i="1"/>
  <c r="S1631" i="1"/>
  <c r="R1631" i="1"/>
  <c r="N1631" i="1"/>
  <c r="S1615" i="1"/>
  <c r="R1615" i="1"/>
  <c r="N1615" i="1"/>
  <c r="S1599" i="1"/>
  <c r="R1599" i="1"/>
  <c r="N1599" i="1"/>
  <c r="S1583" i="1"/>
  <c r="R1583" i="1"/>
  <c r="N1583" i="1"/>
  <c r="S1567" i="1"/>
  <c r="R1567" i="1"/>
  <c r="N1567" i="1"/>
  <c r="S1551" i="1"/>
  <c r="R1551" i="1"/>
  <c r="N1551" i="1"/>
  <c r="R1535" i="1"/>
  <c r="S1535" i="1"/>
  <c r="N1535" i="1"/>
  <c r="S1519" i="1"/>
  <c r="R1519" i="1"/>
  <c r="N1519" i="1"/>
  <c r="R1503" i="1"/>
  <c r="S1503" i="1"/>
  <c r="N1503" i="1"/>
  <c r="R1487" i="1"/>
  <c r="S1487" i="1"/>
  <c r="N1487" i="1"/>
  <c r="R1471" i="1"/>
  <c r="S1471" i="1"/>
  <c r="N1471" i="1"/>
  <c r="R1455" i="1"/>
  <c r="S1455" i="1"/>
  <c r="N1455" i="1"/>
  <c r="S1439" i="1"/>
  <c r="R1439" i="1"/>
  <c r="N1439" i="1"/>
  <c r="S1423" i="1"/>
  <c r="R1423" i="1"/>
  <c r="N1423" i="1"/>
  <c r="S1407" i="1"/>
  <c r="R1407" i="1"/>
  <c r="N1407" i="1"/>
  <c r="R1391" i="1"/>
  <c r="S1391" i="1"/>
  <c r="N1391" i="1"/>
  <c r="R1375" i="1"/>
  <c r="S1375" i="1"/>
  <c r="N1375" i="1"/>
  <c r="S1359" i="1"/>
  <c r="R1359" i="1"/>
  <c r="N1359" i="1"/>
  <c r="S1343" i="1"/>
  <c r="R1343" i="1"/>
  <c r="N1343" i="1"/>
  <c r="R1327" i="1"/>
  <c r="S1327" i="1"/>
  <c r="N1327" i="1"/>
  <c r="S1311" i="1"/>
  <c r="R1311" i="1"/>
  <c r="N1311" i="1"/>
  <c r="S1295" i="1"/>
  <c r="R1295" i="1"/>
  <c r="N1295" i="1"/>
  <c r="R1279" i="1"/>
  <c r="S1279" i="1"/>
  <c r="N1279" i="1"/>
  <c r="S1263" i="1"/>
  <c r="R1263" i="1"/>
  <c r="N1263" i="1"/>
  <c r="R1247" i="1"/>
  <c r="S1247" i="1"/>
  <c r="N1247" i="1"/>
  <c r="S1231" i="1"/>
  <c r="R1231" i="1"/>
  <c r="N1231" i="1"/>
  <c r="R1215" i="1"/>
  <c r="S1215" i="1"/>
  <c r="N1215" i="1"/>
  <c r="S1199" i="1"/>
  <c r="R1199" i="1"/>
  <c r="N1199" i="1"/>
  <c r="S1183" i="1"/>
  <c r="R1183" i="1"/>
  <c r="N1183" i="1"/>
  <c r="S1167" i="1"/>
  <c r="R1167" i="1"/>
  <c r="N1167" i="1"/>
  <c r="S1151" i="1"/>
  <c r="R1151" i="1"/>
  <c r="N1151" i="1"/>
  <c r="R1135" i="1"/>
  <c r="N1135" i="1"/>
  <c r="S1119" i="1"/>
  <c r="R1119" i="1"/>
  <c r="N1119" i="1"/>
  <c r="R1103" i="1"/>
  <c r="S1103" i="1"/>
  <c r="N1103" i="1"/>
  <c r="S1087" i="1"/>
  <c r="R1087" i="1"/>
  <c r="N1087" i="1"/>
  <c r="R1071" i="1"/>
  <c r="S1071" i="1"/>
  <c r="N1071" i="1"/>
  <c r="S1055" i="1"/>
  <c r="R1055" i="1"/>
  <c r="N1055" i="1"/>
  <c r="S1039" i="1"/>
  <c r="R1039" i="1"/>
  <c r="N1039" i="1"/>
  <c r="R1023" i="1"/>
  <c r="S1023" i="1"/>
  <c r="N1023" i="1"/>
  <c r="S1007" i="1"/>
  <c r="R1007" i="1"/>
  <c r="N1007" i="1"/>
  <c r="R991" i="1"/>
  <c r="S991" i="1"/>
  <c r="N991" i="1"/>
  <c r="S975" i="1"/>
  <c r="R975" i="1"/>
  <c r="N975" i="1"/>
  <c r="R959" i="1"/>
  <c r="S959" i="1"/>
  <c r="N959" i="1"/>
  <c r="S943" i="1"/>
  <c r="R943" i="1"/>
  <c r="N943" i="1"/>
  <c r="R927" i="1"/>
  <c r="S927" i="1"/>
  <c r="N927" i="1"/>
  <c r="S911" i="1"/>
  <c r="R911" i="1"/>
  <c r="N911" i="1"/>
  <c r="S895" i="1"/>
  <c r="R895" i="1"/>
  <c r="N895" i="1"/>
  <c r="S879" i="1"/>
  <c r="R879" i="1"/>
  <c r="N879" i="1"/>
  <c r="S863" i="1"/>
  <c r="R863" i="1"/>
  <c r="N863" i="1"/>
  <c r="R847" i="1"/>
  <c r="S847" i="1"/>
  <c r="N847" i="1"/>
  <c r="S831" i="1"/>
  <c r="R831" i="1"/>
  <c r="N831" i="1"/>
  <c r="R815" i="1"/>
  <c r="S815" i="1"/>
  <c r="N815" i="1"/>
  <c r="S799" i="1"/>
  <c r="R799" i="1"/>
  <c r="N799" i="1"/>
  <c r="S783" i="1"/>
  <c r="R783" i="1"/>
  <c r="N783" i="1"/>
  <c r="R767" i="1"/>
  <c r="S767" i="1"/>
  <c r="N767" i="1"/>
  <c r="S751" i="1"/>
  <c r="R751" i="1"/>
  <c r="N751" i="1"/>
  <c r="S735" i="1"/>
  <c r="R735" i="1"/>
  <c r="N735" i="1"/>
  <c r="S719" i="1"/>
  <c r="R719" i="1"/>
  <c r="N719" i="1"/>
  <c r="R703" i="1"/>
  <c r="S703" i="1"/>
  <c r="N703" i="1"/>
  <c r="R687" i="1"/>
  <c r="S687" i="1"/>
  <c r="N687" i="1"/>
  <c r="S671" i="1"/>
  <c r="R671" i="1"/>
  <c r="N671" i="1"/>
  <c r="S655" i="1"/>
  <c r="R655" i="1"/>
  <c r="N655" i="1"/>
  <c r="S639" i="1"/>
  <c r="R639" i="1"/>
  <c r="N639" i="1"/>
  <c r="S623" i="1"/>
  <c r="R623" i="1"/>
  <c r="N623" i="1"/>
  <c r="R607" i="1"/>
  <c r="S607" i="1"/>
  <c r="N607" i="1"/>
  <c r="R591" i="1"/>
  <c r="S591" i="1"/>
  <c r="N591" i="1"/>
  <c r="S575" i="1"/>
  <c r="R575" i="1"/>
  <c r="N575" i="1"/>
  <c r="S559" i="1"/>
  <c r="R559" i="1"/>
  <c r="N559" i="1"/>
  <c r="S543" i="1"/>
  <c r="R543" i="1"/>
  <c r="N543" i="1"/>
  <c r="R527" i="1"/>
  <c r="S527" i="1"/>
  <c r="N527" i="1"/>
  <c r="R511" i="1"/>
  <c r="S511" i="1"/>
  <c r="N511" i="1"/>
  <c r="S495" i="1"/>
  <c r="R495" i="1"/>
  <c r="N495" i="1"/>
  <c r="S479" i="1"/>
  <c r="R479" i="1"/>
  <c r="N479" i="1"/>
  <c r="S463" i="1"/>
  <c r="R463" i="1"/>
  <c r="N463" i="1"/>
  <c r="R447" i="1"/>
  <c r="S447" i="1"/>
  <c r="N447" i="1"/>
  <c r="R431" i="1"/>
  <c r="S431" i="1"/>
  <c r="N431" i="1"/>
  <c r="S415" i="1"/>
  <c r="R415" i="1"/>
  <c r="N415" i="1"/>
  <c r="S399" i="1"/>
  <c r="R399" i="1"/>
  <c r="N399" i="1"/>
  <c r="S383" i="1"/>
  <c r="R383" i="1"/>
  <c r="N383" i="1"/>
  <c r="S367" i="1"/>
  <c r="R367" i="1"/>
  <c r="N367" i="1"/>
  <c r="R351" i="1"/>
  <c r="S351" i="1"/>
  <c r="N351" i="1"/>
  <c r="R335" i="1"/>
  <c r="S335" i="1"/>
  <c r="N335" i="1"/>
  <c r="S319" i="1"/>
  <c r="R319" i="1"/>
  <c r="N319" i="1"/>
  <c r="S303" i="1"/>
  <c r="R303" i="1"/>
  <c r="N303" i="1"/>
  <c r="S287" i="1"/>
  <c r="R287" i="1"/>
  <c r="N287" i="1"/>
  <c r="R271" i="1"/>
  <c r="S271" i="1"/>
  <c r="N271" i="1"/>
  <c r="R255" i="1"/>
  <c r="S255" i="1"/>
  <c r="N255" i="1"/>
  <c r="S239" i="1"/>
  <c r="R239" i="1"/>
  <c r="N239" i="1"/>
  <c r="S223" i="1"/>
  <c r="R223" i="1"/>
  <c r="N223" i="1"/>
  <c r="S207" i="1"/>
  <c r="R207" i="1"/>
  <c r="N207" i="1"/>
  <c r="S191" i="1"/>
  <c r="R191" i="1"/>
  <c r="N191" i="1"/>
  <c r="R175" i="1"/>
  <c r="S175" i="1"/>
  <c r="N175" i="1"/>
  <c r="R159" i="1"/>
  <c r="S159" i="1"/>
  <c r="N159" i="1"/>
  <c r="R143" i="1"/>
  <c r="S143" i="1"/>
  <c r="N143" i="1"/>
  <c r="S127" i="1"/>
  <c r="R127" i="1"/>
  <c r="N127" i="1"/>
  <c r="S111" i="1"/>
  <c r="R111" i="1"/>
  <c r="N111" i="1"/>
  <c r="S95" i="1"/>
  <c r="R95" i="1"/>
  <c r="N95" i="1"/>
  <c r="S79" i="1"/>
  <c r="R79" i="1"/>
  <c r="N79" i="1"/>
  <c r="S63" i="1"/>
  <c r="R63" i="1"/>
  <c r="N63" i="1"/>
  <c r="R47" i="1"/>
  <c r="S47" i="1"/>
  <c r="N47" i="1"/>
  <c r="S31" i="1"/>
  <c r="R31" i="1"/>
  <c r="N31" i="1"/>
  <c r="N2320" i="1"/>
  <c r="N1040" i="1"/>
  <c r="N784" i="1"/>
  <c r="N528" i="1"/>
  <c r="N354" i="1"/>
  <c r="N272" i="1"/>
  <c r="N98" i="1"/>
  <c r="R2466" i="1"/>
  <c r="R2020" i="1"/>
  <c r="R1538" i="1"/>
  <c r="R595" i="1"/>
  <c r="S2498" i="1"/>
  <c r="R2498" i="1"/>
  <c r="S2338" i="1"/>
  <c r="R2338" i="1"/>
  <c r="S2162" i="1"/>
  <c r="R2162" i="1"/>
  <c r="S1986" i="1"/>
  <c r="R1986" i="1"/>
  <c r="S1778" i="1"/>
  <c r="R1778" i="1"/>
  <c r="S1602" i="1"/>
  <c r="S1442" i="1"/>
  <c r="R1442" i="1"/>
  <c r="S1282" i="1"/>
  <c r="R1282" i="1"/>
  <c r="S1122" i="1"/>
  <c r="R1122" i="1"/>
  <c r="S930" i="1"/>
  <c r="R930" i="1"/>
  <c r="S754" i="1"/>
  <c r="R754" i="1"/>
  <c r="S578" i="1"/>
  <c r="R578" i="1"/>
  <c r="S434" i="1"/>
  <c r="R434" i="1"/>
  <c r="S290" i="1"/>
  <c r="R290" i="1"/>
  <c r="S146" i="1"/>
  <c r="R146" i="1"/>
  <c r="S2497" i="1"/>
  <c r="R2497" i="1"/>
  <c r="N2497" i="1"/>
  <c r="S2353" i="1"/>
  <c r="R2353" i="1"/>
  <c r="N2353" i="1"/>
  <c r="S2257" i="1"/>
  <c r="R2257" i="1"/>
  <c r="N2257" i="1"/>
  <c r="S2129" i="1"/>
  <c r="R2129" i="1"/>
  <c r="N2129" i="1"/>
  <c r="S1953" i="1"/>
  <c r="R1953" i="1"/>
  <c r="N1953" i="1"/>
  <c r="S1777" i="1"/>
  <c r="R1777" i="1"/>
  <c r="N1777" i="1"/>
  <c r="S1585" i="1"/>
  <c r="R1585" i="1"/>
  <c r="N1585" i="1"/>
  <c r="S1425" i="1"/>
  <c r="R1425" i="1"/>
  <c r="N1425" i="1"/>
  <c r="R1249" i="1"/>
  <c r="S1249" i="1"/>
  <c r="N1249" i="1"/>
  <c r="S1089" i="1"/>
  <c r="R1089" i="1"/>
  <c r="N1089" i="1"/>
  <c r="S929" i="1"/>
  <c r="R929" i="1"/>
  <c r="N929" i="1"/>
  <c r="R753" i="1"/>
  <c r="S753" i="1"/>
  <c r="N753" i="1"/>
  <c r="R609" i="1"/>
  <c r="S609" i="1"/>
  <c r="N609" i="1"/>
  <c r="S465" i="1"/>
  <c r="R465" i="1"/>
  <c r="N465" i="1"/>
  <c r="S273" i="1"/>
  <c r="R273" i="1"/>
  <c r="N273" i="1"/>
  <c r="R33" i="1"/>
  <c r="S33" i="1"/>
  <c r="N33" i="1"/>
  <c r="N2498" i="1"/>
  <c r="R1604" i="1"/>
  <c r="S2512" i="1"/>
  <c r="R2512" i="1"/>
  <c r="S2432" i="1"/>
  <c r="R2432" i="1"/>
  <c r="S2368" i="1"/>
  <c r="R2368" i="1"/>
  <c r="S2304" i="1"/>
  <c r="R2304" i="1"/>
  <c r="S2272" i="1"/>
  <c r="R2272" i="1"/>
  <c r="S2208" i="1"/>
  <c r="R2208" i="1"/>
  <c r="S2144" i="1"/>
  <c r="R2144" i="1"/>
  <c r="S2064" i="1"/>
  <c r="R2064" i="1"/>
  <c r="S2000" i="1"/>
  <c r="R2000" i="1"/>
  <c r="S1936" i="1"/>
  <c r="R1936" i="1"/>
  <c r="S1872" i="1"/>
  <c r="R1872" i="1"/>
  <c r="S1808" i="1"/>
  <c r="R1808" i="1"/>
  <c r="S1744" i="1"/>
  <c r="R1744" i="1"/>
  <c r="S1680" i="1"/>
  <c r="R1680" i="1"/>
  <c r="S1616" i="1"/>
  <c r="R1616" i="1"/>
  <c r="S1552" i="1"/>
  <c r="R1552" i="1"/>
  <c r="S1488" i="1"/>
  <c r="R1488" i="1"/>
  <c r="S1424" i="1"/>
  <c r="R1424" i="1"/>
  <c r="S1360" i="1"/>
  <c r="R1360" i="1"/>
  <c r="S1296" i="1"/>
  <c r="S1232" i="1"/>
  <c r="R1232" i="1"/>
  <c r="S1136" i="1"/>
  <c r="R1136" i="1"/>
  <c r="S928" i="1"/>
  <c r="R928" i="1"/>
  <c r="S2510" i="1"/>
  <c r="R2510" i="1"/>
  <c r="S2478" i="1"/>
  <c r="R2478" i="1"/>
  <c r="S2446" i="1"/>
  <c r="R2446" i="1"/>
  <c r="S2414" i="1"/>
  <c r="R2414" i="1"/>
  <c r="S2382" i="1"/>
  <c r="R2382" i="1"/>
  <c r="S2350" i="1"/>
  <c r="R2350" i="1"/>
  <c r="S2318" i="1"/>
  <c r="R2318" i="1"/>
  <c r="S2286" i="1"/>
  <c r="R2286" i="1"/>
  <c r="S2254" i="1"/>
  <c r="R2254" i="1"/>
  <c r="S2222" i="1"/>
  <c r="R2222" i="1"/>
  <c r="S2190" i="1"/>
  <c r="R2190" i="1"/>
  <c r="S2158" i="1"/>
  <c r="R2158" i="1"/>
  <c r="S2126" i="1"/>
  <c r="R2126" i="1"/>
  <c r="S2110" i="1"/>
  <c r="R2110" i="1"/>
  <c r="S2078" i="1"/>
  <c r="R2078" i="1"/>
  <c r="S2062" i="1"/>
  <c r="R2062" i="1"/>
  <c r="S2046" i="1"/>
  <c r="R2046" i="1"/>
  <c r="S2030" i="1"/>
  <c r="R2030" i="1"/>
  <c r="S2014" i="1"/>
  <c r="R2014" i="1"/>
  <c r="S1998" i="1"/>
  <c r="R1998" i="1"/>
  <c r="S1982" i="1"/>
  <c r="R1982" i="1"/>
  <c r="S1966" i="1"/>
  <c r="R1966" i="1"/>
  <c r="S1950" i="1"/>
  <c r="R1950" i="1"/>
  <c r="S1934" i="1"/>
  <c r="R1934" i="1"/>
  <c r="S1918" i="1"/>
  <c r="R1918" i="1"/>
  <c r="S1902" i="1"/>
  <c r="R1902" i="1"/>
  <c r="S1886" i="1"/>
  <c r="R1886" i="1"/>
  <c r="S1870" i="1"/>
  <c r="R1870" i="1"/>
  <c r="S1854" i="1"/>
  <c r="R1854" i="1"/>
  <c r="S1838" i="1"/>
  <c r="R1838" i="1"/>
  <c r="S1822" i="1"/>
  <c r="R1822" i="1"/>
  <c r="S1806" i="1"/>
  <c r="R1806" i="1"/>
  <c r="S1790" i="1"/>
  <c r="R1790" i="1"/>
  <c r="S1774" i="1"/>
  <c r="R1774" i="1"/>
  <c r="S1758" i="1"/>
  <c r="R1758" i="1"/>
  <c r="S1726" i="1"/>
  <c r="R1726" i="1"/>
  <c r="S1710" i="1"/>
  <c r="R1710" i="1"/>
  <c r="S1694" i="1"/>
  <c r="R1694" i="1"/>
  <c r="S1678" i="1"/>
  <c r="R1678" i="1"/>
  <c r="S1662" i="1"/>
  <c r="R1662" i="1"/>
  <c r="S1646" i="1"/>
  <c r="R1646" i="1"/>
  <c r="S1630" i="1"/>
  <c r="R1630" i="1"/>
  <c r="S1614" i="1"/>
  <c r="R1614" i="1"/>
  <c r="S1598" i="1"/>
  <c r="R1598" i="1"/>
  <c r="S1582" i="1"/>
  <c r="R1582" i="1"/>
  <c r="S1566" i="1"/>
  <c r="R1566" i="1"/>
  <c r="S1550" i="1"/>
  <c r="R1550" i="1"/>
  <c r="S1534" i="1"/>
  <c r="R1534" i="1"/>
  <c r="R1518" i="1"/>
  <c r="S1518" i="1"/>
  <c r="S1502" i="1"/>
  <c r="R1502" i="1"/>
  <c r="S1486" i="1"/>
  <c r="R1486" i="1"/>
  <c r="S1470" i="1"/>
  <c r="R1470" i="1"/>
  <c r="R1454" i="1"/>
  <c r="S1454" i="1"/>
  <c r="S1438" i="1"/>
  <c r="R1438" i="1"/>
  <c r="S1422" i="1"/>
  <c r="R1422" i="1"/>
  <c r="S1406" i="1"/>
  <c r="R1406" i="1"/>
  <c r="R1390" i="1"/>
  <c r="S1390" i="1"/>
  <c r="R1374" i="1"/>
  <c r="S1374" i="1"/>
  <c r="S1358" i="1"/>
  <c r="R1358" i="1"/>
  <c r="S1342" i="1"/>
  <c r="R1342" i="1"/>
  <c r="S1326" i="1"/>
  <c r="R1326" i="1"/>
  <c r="S1310" i="1"/>
  <c r="R1310" i="1"/>
  <c r="S1294" i="1"/>
  <c r="R1294" i="1"/>
  <c r="S1278" i="1"/>
  <c r="R1278" i="1"/>
  <c r="S1262" i="1"/>
  <c r="R1262" i="1"/>
  <c r="S1246" i="1"/>
  <c r="R1246" i="1"/>
  <c r="S1230" i="1"/>
  <c r="R1230" i="1"/>
  <c r="S1214" i="1"/>
  <c r="R1214" i="1"/>
  <c r="S1198" i="1"/>
  <c r="R1198" i="1"/>
  <c r="S1182" i="1"/>
  <c r="R1182" i="1"/>
  <c r="S1166" i="1"/>
  <c r="R1166" i="1"/>
  <c r="S1150" i="1"/>
  <c r="R1150" i="1"/>
  <c r="S1134" i="1"/>
  <c r="S1118" i="1"/>
  <c r="R1118" i="1"/>
  <c r="S1102" i="1"/>
  <c r="R1102" i="1"/>
  <c r="S1086" i="1"/>
  <c r="R1086" i="1"/>
  <c r="S1070" i="1"/>
  <c r="R1070" i="1"/>
  <c r="S1054" i="1"/>
  <c r="R1054" i="1"/>
  <c r="S1038" i="1"/>
  <c r="R1038" i="1"/>
  <c r="S1022" i="1"/>
  <c r="R1022" i="1"/>
  <c r="S1006" i="1"/>
  <c r="R1006" i="1"/>
  <c r="S990" i="1"/>
  <c r="R990" i="1"/>
  <c r="S974" i="1"/>
  <c r="S958" i="1"/>
  <c r="R958" i="1"/>
  <c r="S942" i="1"/>
  <c r="R942" i="1"/>
  <c r="S926" i="1"/>
  <c r="R926" i="1"/>
  <c r="S910" i="1"/>
  <c r="R910" i="1"/>
  <c r="S894" i="1"/>
  <c r="R894" i="1"/>
  <c r="S878" i="1"/>
  <c r="R878" i="1"/>
  <c r="S862" i="1"/>
  <c r="R862" i="1"/>
  <c r="S846" i="1"/>
  <c r="R846" i="1"/>
  <c r="S830" i="1"/>
  <c r="R830" i="1"/>
  <c r="S814" i="1"/>
  <c r="R814" i="1"/>
  <c r="S798" i="1"/>
  <c r="R798" i="1"/>
  <c r="S782" i="1"/>
  <c r="R782" i="1"/>
  <c r="S766" i="1"/>
  <c r="R766" i="1"/>
  <c r="S750" i="1"/>
  <c r="R750" i="1"/>
  <c r="S734" i="1"/>
  <c r="R734" i="1"/>
  <c r="S718" i="1"/>
  <c r="R718" i="1"/>
  <c r="S702" i="1"/>
  <c r="R702" i="1"/>
  <c r="S686" i="1"/>
  <c r="R686" i="1"/>
  <c r="S670" i="1"/>
  <c r="R670" i="1"/>
  <c r="S654" i="1"/>
  <c r="R654" i="1"/>
  <c r="S638" i="1"/>
  <c r="R638" i="1"/>
  <c r="S622" i="1"/>
  <c r="R622" i="1"/>
  <c r="S606" i="1"/>
  <c r="R606" i="1"/>
  <c r="S590" i="1"/>
  <c r="R590" i="1"/>
  <c r="S574" i="1"/>
  <c r="R574" i="1"/>
  <c r="S558" i="1"/>
  <c r="R558" i="1"/>
  <c r="S542" i="1"/>
  <c r="R542" i="1"/>
  <c r="S526" i="1"/>
  <c r="R526" i="1"/>
  <c r="S510" i="1"/>
  <c r="R510" i="1"/>
  <c r="S494" i="1"/>
  <c r="R494" i="1"/>
  <c r="S478" i="1"/>
  <c r="R478" i="1"/>
  <c r="S462" i="1"/>
  <c r="R462" i="1"/>
  <c r="S446" i="1"/>
  <c r="R446" i="1"/>
  <c r="S430" i="1"/>
  <c r="R430" i="1"/>
  <c r="S414" i="1"/>
  <c r="R414" i="1"/>
  <c r="S398" i="1"/>
  <c r="R398" i="1"/>
  <c r="S382" i="1"/>
  <c r="R382" i="1"/>
  <c r="S366" i="1"/>
  <c r="R366" i="1"/>
  <c r="S350" i="1"/>
  <c r="R350" i="1"/>
  <c r="S334" i="1"/>
  <c r="R334" i="1"/>
  <c r="S318" i="1"/>
  <c r="R318" i="1"/>
  <c r="S302" i="1"/>
  <c r="R302" i="1"/>
  <c r="S286" i="1"/>
  <c r="R286" i="1"/>
  <c r="S270" i="1"/>
  <c r="R270" i="1"/>
  <c r="S254" i="1"/>
  <c r="R254" i="1"/>
  <c r="S238" i="1"/>
  <c r="R238" i="1"/>
  <c r="S222" i="1"/>
  <c r="R222" i="1"/>
  <c r="S206" i="1"/>
  <c r="R206" i="1"/>
  <c r="S190" i="1"/>
  <c r="R190" i="1"/>
  <c r="S174" i="1"/>
  <c r="R174" i="1"/>
  <c r="S158" i="1"/>
  <c r="R158" i="1"/>
  <c r="S142" i="1"/>
  <c r="R142" i="1"/>
  <c r="S126" i="1"/>
  <c r="R126" i="1"/>
  <c r="S110" i="1"/>
  <c r="R110" i="1"/>
  <c r="S94" i="1"/>
  <c r="R94" i="1"/>
  <c r="S78" i="1"/>
  <c r="R78" i="1"/>
  <c r="S62" i="1"/>
  <c r="R62" i="1"/>
  <c r="S46" i="1"/>
  <c r="R46" i="1"/>
  <c r="R30" i="1"/>
  <c r="S30" i="1"/>
  <c r="T2416" i="1"/>
  <c r="V2416" i="1" s="1"/>
  <c r="T2336" i="1"/>
  <c r="V2336" i="1" s="1"/>
  <c r="T2176" i="1"/>
  <c r="V2176" i="1" s="1"/>
  <c r="T1888" i="1"/>
  <c r="V1888" i="1" s="1"/>
  <c r="T1376" i="1"/>
  <c r="V1376" i="1" s="1"/>
  <c r="T1152" i="1"/>
  <c r="V1152" i="1" s="1"/>
  <c r="T464" i="1"/>
  <c r="V464" i="1" s="1"/>
  <c r="T448" i="1"/>
  <c r="V448" i="1" s="1"/>
  <c r="T128" i="1"/>
  <c r="V128" i="1" s="1"/>
  <c r="N2482" i="1"/>
  <c r="N2400" i="1"/>
  <c r="N2318" i="1"/>
  <c r="N2144" i="1"/>
  <c r="N2062" i="1"/>
  <c r="N1806" i="1"/>
  <c r="N1550" i="1"/>
  <c r="N1294" i="1"/>
  <c r="N1120" i="1"/>
  <c r="N1038" i="1"/>
  <c r="N864" i="1"/>
  <c r="N782" i="1"/>
  <c r="N608" i="1"/>
  <c r="N526" i="1"/>
  <c r="N434" i="1"/>
  <c r="N352" i="1"/>
  <c r="N270" i="1"/>
  <c r="N178" i="1"/>
  <c r="N96" i="1"/>
  <c r="R2451" i="1"/>
  <c r="R1956" i="1"/>
  <c r="R1523" i="1"/>
  <c r="R580" i="1"/>
  <c r="S2370" i="1"/>
  <c r="S2178" i="1"/>
  <c r="R2178" i="1"/>
  <c r="S2002" i="1"/>
  <c r="R2002" i="1"/>
  <c r="S1810" i="1"/>
  <c r="R1810" i="1"/>
  <c r="R1650" i="1"/>
  <c r="S1650" i="1"/>
  <c r="S1474" i="1"/>
  <c r="R1474" i="1"/>
  <c r="S1298" i="1"/>
  <c r="R1298" i="1"/>
  <c r="S1138" i="1"/>
  <c r="R1138" i="1"/>
  <c r="S962" i="1"/>
  <c r="R962" i="1"/>
  <c r="S770" i="1"/>
  <c r="R770" i="1"/>
  <c r="S610" i="1"/>
  <c r="R610" i="1"/>
  <c r="S418" i="1"/>
  <c r="R418" i="1"/>
  <c r="S274" i="1"/>
  <c r="R274" i="1"/>
  <c r="S130" i="1"/>
  <c r="R130" i="1"/>
  <c r="N1650" i="1"/>
  <c r="S2513" i="1"/>
  <c r="R2513" i="1"/>
  <c r="N2513" i="1"/>
  <c r="S2369" i="1"/>
  <c r="R2369" i="1"/>
  <c r="N2369" i="1"/>
  <c r="S2273" i="1"/>
  <c r="R2273" i="1"/>
  <c r="N2273" i="1"/>
  <c r="S2145" i="1"/>
  <c r="R2145" i="1"/>
  <c r="N2145" i="1"/>
  <c r="S1985" i="1"/>
  <c r="R1985" i="1"/>
  <c r="N1985" i="1"/>
  <c r="S1825" i="1"/>
  <c r="R1825" i="1"/>
  <c r="N1825" i="1"/>
  <c r="S1633" i="1"/>
  <c r="R1633" i="1"/>
  <c r="N1633" i="1"/>
  <c r="S1457" i="1"/>
  <c r="R1457" i="1"/>
  <c r="N1457" i="1"/>
  <c r="S1265" i="1"/>
  <c r="R1265" i="1"/>
  <c r="N1265" i="1"/>
  <c r="R1105" i="1"/>
  <c r="S1105" i="1"/>
  <c r="N1105" i="1"/>
  <c r="S945" i="1"/>
  <c r="R945" i="1"/>
  <c r="N945" i="1"/>
  <c r="S785" i="1"/>
  <c r="R785" i="1"/>
  <c r="N785" i="1"/>
  <c r="S641" i="1"/>
  <c r="R641" i="1"/>
  <c r="N641" i="1"/>
  <c r="S481" i="1"/>
  <c r="R481" i="1"/>
  <c r="N481" i="1"/>
  <c r="S289" i="1"/>
  <c r="R289" i="1"/>
  <c r="N289" i="1"/>
  <c r="S65" i="1"/>
  <c r="R65" i="1"/>
  <c r="N65" i="1"/>
  <c r="S2480" i="1"/>
  <c r="R2480" i="1"/>
  <c r="S2416" i="1"/>
  <c r="R2416" i="1"/>
  <c r="S2352" i="1"/>
  <c r="R2352" i="1"/>
  <c r="S2288" i="1"/>
  <c r="R2288" i="1"/>
  <c r="S2256" i="1"/>
  <c r="R2256" i="1"/>
  <c r="S2192" i="1"/>
  <c r="R2192" i="1"/>
  <c r="S2128" i="1"/>
  <c r="R2128" i="1"/>
  <c r="S2080" i="1"/>
  <c r="R2080" i="1"/>
  <c r="S2016" i="1"/>
  <c r="R2016" i="1"/>
  <c r="S1952" i="1"/>
  <c r="R1952" i="1"/>
  <c r="S1888" i="1"/>
  <c r="R1888" i="1"/>
  <c r="S1824" i="1"/>
  <c r="R1824" i="1"/>
  <c r="S1760" i="1"/>
  <c r="R1760" i="1"/>
  <c r="S1696" i="1"/>
  <c r="R1696" i="1"/>
  <c r="S1632" i="1"/>
  <c r="R1632" i="1"/>
  <c r="S1568" i="1"/>
  <c r="R1568" i="1"/>
  <c r="S1504" i="1"/>
  <c r="R1504" i="1"/>
  <c r="S1440" i="1"/>
  <c r="R1440" i="1"/>
  <c r="S1376" i="1"/>
  <c r="R1376" i="1"/>
  <c r="S1312" i="1"/>
  <c r="R1312" i="1"/>
  <c r="S1248" i="1"/>
  <c r="R1248" i="1"/>
  <c r="S1152" i="1"/>
  <c r="R1152" i="1"/>
  <c r="S912" i="1"/>
  <c r="R912" i="1"/>
  <c r="S2494" i="1"/>
  <c r="R2494" i="1"/>
  <c r="S2462" i="1"/>
  <c r="R2462" i="1"/>
  <c r="S2430" i="1"/>
  <c r="R2430" i="1"/>
  <c r="S2398" i="1"/>
  <c r="R2398" i="1"/>
  <c r="S2366" i="1"/>
  <c r="R2366" i="1"/>
  <c r="S2334" i="1"/>
  <c r="R2334" i="1"/>
  <c r="S2302" i="1"/>
  <c r="R2302" i="1"/>
  <c r="S2270" i="1"/>
  <c r="R2270" i="1"/>
  <c r="S2238" i="1"/>
  <c r="R2238" i="1"/>
  <c r="S2206" i="1"/>
  <c r="R2206" i="1"/>
  <c r="S2174" i="1"/>
  <c r="R2174" i="1"/>
  <c r="S2142" i="1"/>
  <c r="R2142" i="1"/>
  <c r="S2094" i="1"/>
  <c r="R2094" i="1"/>
  <c r="S1742" i="1"/>
  <c r="R1742" i="1"/>
  <c r="S2509" i="1"/>
  <c r="R2509" i="1"/>
  <c r="N2509" i="1"/>
  <c r="S2493" i="1"/>
  <c r="R2493" i="1"/>
  <c r="N2493" i="1"/>
  <c r="S2477" i="1"/>
  <c r="R2477" i="1"/>
  <c r="N2477" i="1"/>
  <c r="S2461" i="1"/>
  <c r="R2461" i="1"/>
  <c r="N2461" i="1"/>
  <c r="S2445" i="1"/>
  <c r="R2445" i="1"/>
  <c r="N2445" i="1"/>
  <c r="S2429" i="1"/>
  <c r="R2429" i="1"/>
  <c r="N2429" i="1"/>
  <c r="S2413" i="1"/>
  <c r="R2413" i="1"/>
  <c r="N2413" i="1"/>
  <c r="S2397" i="1"/>
  <c r="R2397" i="1"/>
  <c r="N2397" i="1"/>
  <c r="S2381" i="1"/>
  <c r="R2381" i="1"/>
  <c r="N2381" i="1"/>
  <c r="S2365" i="1"/>
  <c r="R2365" i="1"/>
  <c r="N2365" i="1"/>
  <c r="S2349" i="1"/>
  <c r="R2349" i="1"/>
  <c r="N2349" i="1"/>
  <c r="S2333" i="1"/>
  <c r="R2333" i="1"/>
  <c r="N2333" i="1"/>
  <c r="S2317" i="1"/>
  <c r="R2317" i="1"/>
  <c r="N2317" i="1"/>
  <c r="S2301" i="1"/>
  <c r="R2301" i="1"/>
  <c r="N2301" i="1"/>
  <c r="S2285" i="1"/>
  <c r="R2285" i="1"/>
  <c r="N2285" i="1"/>
  <c r="S2269" i="1"/>
  <c r="R2269" i="1"/>
  <c r="N2269" i="1"/>
  <c r="S2253" i="1"/>
  <c r="R2253" i="1"/>
  <c r="N2253" i="1"/>
  <c r="S2237" i="1"/>
  <c r="R2237" i="1"/>
  <c r="N2237" i="1"/>
  <c r="S2221" i="1"/>
  <c r="R2221" i="1"/>
  <c r="N2221" i="1"/>
  <c r="S2205" i="1"/>
  <c r="R2205" i="1"/>
  <c r="N2205" i="1"/>
  <c r="S2189" i="1"/>
  <c r="R2189" i="1"/>
  <c r="N2189" i="1"/>
  <c r="S2173" i="1"/>
  <c r="R2173" i="1"/>
  <c r="N2173" i="1"/>
  <c r="S2157" i="1"/>
  <c r="R2157" i="1"/>
  <c r="N2157" i="1"/>
  <c r="S2141" i="1"/>
  <c r="R2141" i="1"/>
  <c r="N2141" i="1"/>
  <c r="S2125" i="1"/>
  <c r="R2125" i="1"/>
  <c r="N2125" i="1"/>
  <c r="S2109" i="1"/>
  <c r="R2109" i="1"/>
  <c r="N2109" i="1"/>
  <c r="S2093" i="1"/>
  <c r="R2093" i="1"/>
  <c r="N2093" i="1"/>
  <c r="S2077" i="1"/>
  <c r="R2077" i="1"/>
  <c r="N2077" i="1"/>
  <c r="S2061" i="1"/>
  <c r="R2061" i="1"/>
  <c r="N2061" i="1"/>
  <c r="S2045" i="1"/>
  <c r="R2045" i="1"/>
  <c r="N2045" i="1"/>
  <c r="S2029" i="1"/>
  <c r="R2029" i="1"/>
  <c r="N2029" i="1"/>
  <c r="S2013" i="1"/>
  <c r="R2013" i="1"/>
  <c r="N2013" i="1"/>
  <c r="S1997" i="1"/>
  <c r="R1997" i="1"/>
  <c r="N1997" i="1"/>
  <c r="S1981" i="1"/>
  <c r="R1981" i="1"/>
  <c r="N1981" i="1"/>
  <c r="S1965" i="1"/>
  <c r="R1965" i="1"/>
  <c r="N1965" i="1"/>
  <c r="S1949" i="1"/>
  <c r="R1949" i="1"/>
  <c r="N1949" i="1"/>
  <c r="S1933" i="1"/>
  <c r="R1933" i="1"/>
  <c r="N1933" i="1"/>
  <c r="S1917" i="1"/>
  <c r="R1917" i="1"/>
  <c r="N1917" i="1"/>
  <c r="S1901" i="1"/>
  <c r="R1901" i="1"/>
  <c r="N1901" i="1"/>
  <c r="S1885" i="1"/>
  <c r="R1885" i="1"/>
  <c r="N1885" i="1"/>
  <c r="S1869" i="1"/>
  <c r="R1869" i="1"/>
  <c r="N1869" i="1"/>
  <c r="S1853" i="1"/>
  <c r="R1853" i="1"/>
  <c r="N1853" i="1"/>
  <c r="S1837" i="1"/>
  <c r="R1837" i="1"/>
  <c r="N1837" i="1"/>
  <c r="S1821" i="1"/>
  <c r="R1821" i="1"/>
  <c r="N1821" i="1"/>
  <c r="S1805" i="1"/>
  <c r="R1805" i="1"/>
  <c r="N1805" i="1"/>
  <c r="S1789" i="1"/>
  <c r="R1789" i="1"/>
  <c r="N1789" i="1"/>
  <c r="S1773" i="1"/>
  <c r="R1773" i="1"/>
  <c r="N1773" i="1"/>
  <c r="S1757" i="1"/>
  <c r="R1757" i="1"/>
  <c r="N1757" i="1"/>
  <c r="S1741" i="1"/>
  <c r="R1741" i="1"/>
  <c r="N1741" i="1"/>
  <c r="S1725" i="1"/>
  <c r="R1725" i="1"/>
  <c r="N1725" i="1"/>
  <c r="S1709" i="1"/>
  <c r="R1709" i="1"/>
  <c r="N1709" i="1"/>
  <c r="S1693" i="1"/>
  <c r="R1693" i="1"/>
  <c r="N1693" i="1"/>
  <c r="S1677" i="1"/>
  <c r="R1677" i="1"/>
  <c r="N1677" i="1"/>
  <c r="S1661" i="1"/>
  <c r="R1661" i="1"/>
  <c r="N1661" i="1"/>
  <c r="S1645" i="1"/>
  <c r="R1645" i="1"/>
  <c r="N1645" i="1"/>
  <c r="S1629" i="1"/>
  <c r="R1629" i="1"/>
  <c r="N1629" i="1"/>
  <c r="S1613" i="1"/>
  <c r="R1613" i="1"/>
  <c r="N1613" i="1"/>
  <c r="S1597" i="1"/>
  <c r="R1597" i="1"/>
  <c r="N1597" i="1"/>
  <c r="S1581" i="1"/>
  <c r="R1581" i="1"/>
  <c r="N1581" i="1"/>
  <c r="S1565" i="1"/>
  <c r="R1565" i="1"/>
  <c r="N1565" i="1"/>
  <c r="S1549" i="1"/>
  <c r="R1549" i="1"/>
  <c r="N1549" i="1"/>
  <c r="S1533" i="1"/>
  <c r="R1533" i="1"/>
  <c r="N1533" i="1"/>
  <c r="S1517" i="1"/>
  <c r="R1517" i="1"/>
  <c r="N1517" i="1"/>
  <c r="S1501" i="1"/>
  <c r="R1501" i="1"/>
  <c r="N1501" i="1"/>
  <c r="S1485" i="1"/>
  <c r="R1485" i="1"/>
  <c r="N1485" i="1"/>
  <c r="S1469" i="1"/>
  <c r="R1469" i="1"/>
  <c r="N1469" i="1"/>
  <c r="S1453" i="1"/>
  <c r="R1453" i="1"/>
  <c r="N1453" i="1"/>
  <c r="S1437" i="1"/>
  <c r="R1437" i="1"/>
  <c r="N1437" i="1"/>
  <c r="S1421" i="1"/>
  <c r="R1421" i="1"/>
  <c r="N1421" i="1"/>
  <c r="S1405" i="1"/>
  <c r="R1405" i="1"/>
  <c r="N1405" i="1"/>
  <c r="S1389" i="1"/>
  <c r="R1389" i="1"/>
  <c r="N1389" i="1"/>
  <c r="S1373" i="1"/>
  <c r="R1373" i="1"/>
  <c r="N1373" i="1"/>
  <c r="S1357" i="1"/>
  <c r="R1357" i="1"/>
  <c r="N1357" i="1"/>
  <c r="S1341" i="1"/>
  <c r="R1341" i="1"/>
  <c r="N1341" i="1"/>
  <c r="S1325" i="1"/>
  <c r="R1325" i="1"/>
  <c r="N1325" i="1"/>
  <c r="S1309" i="1"/>
  <c r="R1309" i="1"/>
  <c r="N1309" i="1"/>
  <c r="S1293" i="1"/>
  <c r="R1293" i="1"/>
  <c r="N1293" i="1"/>
  <c r="S1277" i="1"/>
  <c r="R1277" i="1"/>
  <c r="N1277" i="1"/>
  <c r="S1261" i="1"/>
  <c r="R1261" i="1"/>
  <c r="N1261" i="1"/>
  <c r="S1245" i="1"/>
  <c r="R1245" i="1"/>
  <c r="N1245" i="1"/>
  <c r="S1229" i="1"/>
  <c r="R1229" i="1"/>
  <c r="N1229" i="1"/>
  <c r="S1213" i="1"/>
  <c r="R1213" i="1"/>
  <c r="N1213" i="1"/>
  <c r="S1197" i="1"/>
  <c r="R1197" i="1"/>
  <c r="N1197" i="1"/>
  <c r="S1181" i="1"/>
  <c r="R1181" i="1"/>
  <c r="N1181" i="1"/>
  <c r="S1165" i="1"/>
  <c r="R1165" i="1"/>
  <c r="N1165" i="1"/>
  <c r="S1149" i="1"/>
  <c r="R1149" i="1"/>
  <c r="N1149" i="1"/>
  <c r="S1133" i="1"/>
  <c r="R1133" i="1"/>
  <c r="N1133" i="1"/>
  <c r="S1117" i="1"/>
  <c r="R1117" i="1"/>
  <c r="N1117" i="1"/>
  <c r="S1101" i="1"/>
  <c r="R1101" i="1"/>
  <c r="N1101" i="1"/>
  <c r="S1085" i="1"/>
  <c r="R1085" i="1"/>
  <c r="N1085" i="1"/>
  <c r="S1069" i="1"/>
  <c r="R1069" i="1"/>
  <c r="N1069" i="1"/>
  <c r="S1053" i="1"/>
  <c r="R1053" i="1"/>
  <c r="N1053" i="1"/>
  <c r="S1037" i="1"/>
  <c r="R1037" i="1"/>
  <c r="N1037" i="1"/>
  <c r="S1021" i="1"/>
  <c r="R1021" i="1"/>
  <c r="N1021" i="1"/>
  <c r="S1005" i="1"/>
  <c r="R1005" i="1"/>
  <c r="N1005" i="1"/>
  <c r="S989" i="1"/>
  <c r="R989" i="1"/>
  <c r="N989" i="1"/>
  <c r="S973" i="1"/>
  <c r="R973" i="1"/>
  <c r="N973" i="1"/>
  <c r="S957" i="1"/>
  <c r="R957" i="1"/>
  <c r="N957" i="1"/>
  <c r="S941" i="1"/>
  <c r="R941" i="1"/>
  <c r="N941" i="1"/>
  <c r="S925" i="1"/>
  <c r="R925" i="1"/>
  <c r="N925" i="1"/>
  <c r="S909" i="1"/>
  <c r="R909" i="1"/>
  <c r="N909" i="1"/>
  <c r="S893" i="1"/>
  <c r="R893" i="1"/>
  <c r="N893" i="1"/>
  <c r="S877" i="1"/>
  <c r="R877" i="1"/>
  <c r="N877" i="1"/>
  <c r="S861" i="1"/>
  <c r="R861" i="1"/>
  <c r="N861" i="1"/>
  <c r="S845" i="1"/>
  <c r="R845" i="1"/>
  <c r="N845" i="1"/>
  <c r="S829" i="1"/>
  <c r="R829" i="1"/>
  <c r="N829" i="1"/>
  <c r="S813" i="1"/>
  <c r="R813" i="1"/>
  <c r="N813" i="1"/>
  <c r="S797" i="1"/>
  <c r="R797" i="1"/>
  <c r="N797" i="1"/>
  <c r="S781" i="1"/>
  <c r="R781" i="1"/>
  <c r="N781" i="1"/>
  <c r="S765" i="1"/>
  <c r="R765" i="1"/>
  <c r="N765" i="1"/>
  <c r="S749" i="1"/>
  <c r="R749" i="1"/>
  <c r="N749" i="1"/>
  <c r="S733" i="1"/>
  <c r="R733" i="1"/>
  <c r="N733" i="1"/>
  <c r="S717" i="1"/>
  <c r="R717" i="1"/>
  <c r="N717" i="1"/>
  <c r="S701" i="1"/>
  <c r="R701" i="1"/>
  <c r="N701" i="1"/>
  <c r="S685" i="1"/>
  <c r="R685" i="1"/>
  <c r="N685" i="1"/>
  <c r="S669" i="1"/>
  <c r="R669" i="1"/>
  <c r="N669" i="1"/>
  <c r="S653" i="1"/>
  <c r="R653" i="1"/>
  <c r="N653" i="1"/>
  <c r="S637" i="1"/>
  <c r="R637" i="1"/>
  <c r="N637" i="1"/>
  <c r="S621" i="1"/>
  <c r="R621" i="1"/>
  <c r="N621" i="1"/>
  <c r="S605" i="1"/>
  <c r="R605" i="1"/>
  <c r="N605" i="1"/>
  <c r="S589" i="1"/>
  <c r="R589" i="1"/>
  <c r="N589" i="1"/>
  <c r="S573" i="1"/>
  <c r="R573" i="1"/>
  <c r="N573" i="1"/>
  <c r="S557" i="1"/>
  <c r="R557" i="1"/>
  <c r="N557" i="1"/>
  <c r="S541" i="1"/>
  <c r="R541" i="1"/>
  <c r="N541" i="1"/>
  <c r="S525" i="1"/>
  <c r="R525" i="1"/>
  <c r="N525" i="1"/>
  <c r="S509" i="1"/>
  <c r="R509" i="1"/>
  <c r="N509" i="1"/>
  <c r="S493" i="1"/>
  <c r="R493" i="1"/>
  <c r="N493" i="1"/>
  <c r="S477" i="1"/>
  <c r="R477" i="1"/>
  <c r="N477" i="1"/>
  <c r="S461" i="1"/>
  <c r="R461" i="1"/>
  <c r="N461" i="1"/>
  <c r="S445" i="1"/>
  <c r="R445" i="1"/>
  <c r="N445" i="1"/>
  <c r="S429" i="1"/>
  <c r="R429" i="1"/>
  <c r="N429" i="1"/>
  <c r="S413" i="1"/>
  <c r="R413" i="1"/>
  <c r="N413" i="1"/>
  <c r="S397" i="1"/>
  <c r="R397" i="1"/>
  <c r="N397" i="1"/>
  <c r="S381" i="1"/>
  <c r="R381" i="1"/>
  <c r="N381" i="1"/>
  <c r="S365" i="1"/>
  <c r="R365" i="1"/>
  <c r="N365" i="1"/>
  <c r="S349" i="1"/>
  <c r="R349" i="1"/>
  <c r="N349" i="1"/>
  <c r="S333" i="1"/>
  <c r="R333" i="1"/>
  <c r="N333" i="1"/>
  <c r="S317" i="1"/>
  <c r="R317" i="1"/>
  <c r="N317" i="1"/>
  <c r="S301" i="1"/>
  <c r="R301" i="1"/>
  <c r="N301" i="1"/>
  <c r="S285" i="1"/>
  <c r="R285" i="1"/>
  <c r="N285" i="1"/>
  <c r="S269" i="1"/>
  <c r="R269" i="1"/>
  <c r="N269" i="1"/>
  <c r="S253" i="1"/>
  <c r="R253" i="1"/>
  <c r="N253" i="1"/>
  <c r="S237" i="1"/>
  <c r="R237" i="1"/>
  <c r="N237" i="1"/>
  <c r="S221" i="1"/>
  <c r="R221" i="1"/>
  <c r="N221" i="1"/>
  <c r="S205" i="1"/>
  <c r="R205" i="1"/>
  <c r="N205" i="1"/>
  <c r="S189" i="1"/>
  <c r="R189" i="1"/>
  <c r="N189" i="1"/>
  <c r="S173" i="1"/>
  <c r="R173" i="1"/>
  <c r="N173" i="1"/>
  <c r="S157" i="1"/>
  <c r="R157" i="1"/>
  <c r="N157" i="1"/>
  <c r="S141" i="1"/>
  <c r="R141" i="1"/>
  <c r="N141" i="1"/>
  <c r="S125" i="1"/>
  <c r="R125" i="1"/>
  <c r="N125" i="1"/>
  <c r="S109" i="1"/>
  <c r="R109" i="1"/>
  <c r="N109" i="1"/>
  <c r="S93" i="1"/>
  <c r="R93" i="1"/>
  <c r="N93" i="1"/>
  <c r="S77" i="1"/>
  <c r="R77" i="1"/>
  <c r="N77" i="1"/>
  <c r="S61" i="1"/>
  <c r="R61" i="1"/>
  <c r="N61" i="1"/>
  <c r="S45" i="1"/>
  <c r="R45" i="1"/>
  <c r="N45" i="1"/>
  <c r="S29" i="1"/>
  <c r="R29" i="1"/>
  <c r="N29" i="1"/>
  <c r="N2480" i="1"/>
  <c r="N2398" i="1"/>
  <c r="N2224" i="1"/>
  <c r="N2142" i="1"/>
  <c r="N2050" i="1"/>
  <c r="N1968" i="1"/>
  <c r="N1886" i="1"/>
  <c r="N1712" i="1"/>
  <c r="N1630" i="1"/>
  <c r="N1538" i="1"/>
  <c r="N1456" i="1"/>
  <c r="N1374" i="1"/>
  <c r="N1282" i="1"/>
  <c r="N1200" i="1"/>
  <c r="N1118" i="1"/>
  <c r="N944" i="1"/>
  <c r="N862" i="1"/>
  <c r="N770" i="1"/>
  <c r="N688" i="1"/>
  <c r="N606" i="1"/>
  <c r="N432" i="1"/>
  <c r="N350" i="1"/>
  <c r="N176" i="1"/>
  <c r="N94" i="1"/>
  <c r="R2387" i="1"/>
  <c r="R1954" i="1"/>
  <c r="R1508" i="1"/>
  <c r="R243" i="1"/>
  <c r="S2242" i="1"/>
  <c r="R2242" i="1"/>
  <c r="S498" i="1"/>
  <c r="R498" i="1"/>
  <c r="T2254" i="1"/>
  <c r="V2254" i="1" s="1"/>
  <c r="R849" i="1"/>
  <c r="S849" i="1"/>
  <c r="N849" i="1"/>
  <c r="S2476" i="1"/>
  <c r="R2476" i="1"/>
  <c r="N2476" i="1"/>
  <c r="S2380" i="1"/>
  <c r="R2380" i="1"/>
  <c r="N2380" i="1"/>
  <c r="S2284" i="1"/>
  <c r="R2284" i="1"/>
  <c r="N2284" i="1"/>
  <c r="S2140" i="1"/>
  <c r="R2140" i="1"/>
  <c r="N2140" i="1"/>
  <c r="S1996" i="1"/>
  <c r="R1996" i="1"/>
  <c r="N1996" i="1"/>
  <c r="S1852" i="1"/>
  <c r="R1852" i="1"/>
  <c r="N1852" i="1"/>
  <c r="S1740" i="1"/>
  <c r="R1740" i="1"/>
  <c r="N1740" i="1"/>
  <c r="S1628" i="1"/>
  <c r="R1628" i="1"/>
  <c r="N1628" i="1"/>
  <c r="S1516" i="1"/>
  <c r="R1516" i="1"/>
  <c r="N1516" i="1"/>
  <c r="S1356" i="1"/>
  <c r="R1356" i="1"/>
  <c r="N1356" i="1"/>
  <c r="S1260" i="1"/>
  <c r="R1260" i="1"/>
  <c r="N1260" i="1"/>
  <c r="R1164" i="1"/>
  <c r="S1164" i="1"/>
  <c r="N1164" i="1"/>
  <c r="S1084" i="1"/>
  <c r="R1084" i="1"/>
  <c r="N1084" i="1"/>
  <c r="R988" i="1"/>
  <c r="S988" i="1"/>
  <c r="N988" i="1"/>
  <c r="R892" i="1"/>
  <c r="S892" i="1"/>
  <c r="N892" i="1"/>
  <c r="S780" i="1"/>
  <c r="R780" i="1"/>
  <c r="N780" i="1"/>
  <c r="S684" i="1"/>
  <c r="R684" i="1"/>
  <c r="N684" i="1"/>
  <c r="S588" i="1"/>
  <c r="R588" i="1"/>
  <c r="N588" i="1"/>
  <c r="S476" i="1"/>
  <c r="R476" i="1"/>
  <c r="N476" i="1"/>
  <c r="S364" i="1"/>
  <c r="R364" i="1"/>
  <c r="N364" i="1"/>
  <c r="S156" i="1"/>
  <c r="R156" i="1"/>
  <c r="N156" i="1"/>
  <c r="T1486" i="1"/>
  <c r="V1486" i="1" s="1"/>
  <c r="T1214" i="1"/>
  <c r="V1214" i="1" s="1"/>
  <c r="N2478" i="1"/>
  <c r="N2304" i="1"/>
  <c r="N2222" i="1"/>
  <c r="N2048" i="1"/>
  <c r="N1966" i="1"/>
  <c r="N1874" i="1"/>
  <c r="N1792" i="1"/>
  <c r="N1710" i="1"/>
  <c r="N1536" i="1"/>
  <c r="N1454" i="1"/>
  <c r="N1280" i="1"/>
  <c r="N1198" i="1"/>
  <c r="N1024" i="1"/>
  <c r="N942" i="1"/>
  <c r="N768" i="1"/>
  <c r="N686" i="1"/>
  <c r="N512" i="1"/>
  <c r="N430" i="1"/>
  <c r="N256" i="1"/>
  <c r="N174" i="1"/>
  <c r="N82" i="1"/>
  <c r="R2372" i="1"/>
  <c r="R1939" i="1"/>
  <c r="R163" i="1"/>
  <c r="S2354" i="1"/>
  <c r="R2354" i="1"/>
  <c r="S2114" i="1"/>
  <c r="S1938" i="1"/>
  <c r="R1938" i="1"/>
  <c r="S1730" i="1"/>
  <c r="R1730" i="1"/>
  <c r="S1522" i="1"/>
  <c r="R1522" i="1"/>
  <c r="S1314" i="1"/>
  <c r="R1314" i="1"/>
  <c r="S1058" i="1"/>
  <c r="R1058" i="1"/>
  <c r="S802" i="1"/>
  <c r="R802" i="1"/>
  <c r="S594" i="1"/>
  <c r="R594" i="1"/>
  <c r="S322" i="1"/>
  <c r="R322" i="1"/>
  <c r="S2081" i="1"/>
  <c r="R2081" i="1"/>
  <c r="N2081" i="1"/>
  <c r="S1281" i="1"/>
  <c r="R1281" i="1"/>
  <c r="N1281" i="1"/>
  <c r="S2444" i="1"/>
  <c r="R2444" i="1"/>
  <c r="N2444" i="1"/>
  <c r="S2348" i="1"/>
  <c r="R2348" i="1"/>
  <c r="N2348" i="1"/>
  <c r="S2252" i="1"/>
  <c r="R2252" i="1"/>
  <c r="N2252" i="1"/>
  <c r="S2156" i="1"/>
  <c r="R2156" i="1"/>
  <c r="N2156" i="1"/>
  <c r="S2012" i="1"/>
  <c r="R2012" i="1"/>
  <c r="N2012" i="1"/>
  <c r="S1916" i="1"/>
  <c r="R1916" i="1"/>
  <c r="N1916" i="1"/>
  <c r="S1820" i="1"/>
  <c r="R1820" i="1"/>
  <c r="N1820" i="1"/>
  <c r="S1724" i="1"/>
  <c r="R1724" i="1"/>
  <c r="N1724" i="1"/>
  <c r="S1644" i="1"/>
  <c r="R1644" i="1"/>
  <c r="N1644" i="1"/>
  <c r="S1548" i="1"/>
  <c r="R1548" i="1"/>
  <c r="N1548" i="1"/>
  <c r="S1420" i="1"/>
  <c r="R1420" i="1"/>
  <c r="N1420" i="1"/>
  <c r="R1340" i="1"/>
  <c r="S1340" i="1"/>
  <c r="N1340" i="1"/>
  <c r="R1244" i="1"/>
  <c r="S1244" i="1"/>
  <c r="N1244" i="1"/>
  <c r="R1132" i="1"/>
  <c r="S1132" i="1"/>
  <c r="N1132" i="1"/>
  <c r="R1020" i="1"/>
  <c r="S1020" i="1"/>
  <c r="N1020" i="1"/>
  <c r="R924" i="1"/>
  <c r="S924" i="1"/>
  <c r="N924" i="1"/>
  <c r="R812" i="1"/>
  <c r="S812" i="1"/>
  <c r="N812" i="1"/>
  <c r="S716" i="1"/>
  <c r="R716" i="1"/>
  <c r="N716" i="1"/>
  <c r="S620" i="1"/>
  <c r="R620" i="1"/>
  <c r="N620" i="1"/>
  <c r="S540" i="1"/>
  <c r="R540" i="1"/>
  <c r="N540" i="1"/>
  <c r="S492" i="1"/>
  <c r="R492" i="1"/>
  <c r="N492" i="1"/>
  <c r="S428" i="1"/>
  <c r="R428" i="1"/>
  <c r="N428" i="1"/>
  <c r="S412" i="1"/>
  <c r="R412" i="1"/>
  <c r="N412" i="1"/>
  <c r="S380" i="1"/>
  <c r="R380" i="1"/>
  <c r="N380" i="1"/>
  <c r="S300" i="1"/>
  <c r="R300" i="1"/>
  <c r="N300" i="1"/>
  <c r="S284" i="1"/>
  <c r="R284" i="1"/>
  <c r="N284" i="1"/>
  <c r="S268" i="1"/>
  <c r="R268" i="1"/>
  <c r="N268" i="1"/>
  <c r="S252" i="1"/>
  <c r="R252" i="1"/>
  <c r="N252" i="1"/>
  <c r="S236" i="1"/>
  <c r="R236" i="1"/>
  <c r="N236" i="1"/>
  <c r="S220" i="1"/>
  <c r="R220" i="1"/>
  <c r="N220" i="1"/>
  <c r="S204" i="1"/>
  <c r="R204" i="1"/>
  <c r="N204" i="1"/>
  <c r="S188" i="1"/>
  <c r="R188" i="1"/>
  <c r="N188" i="1"/>
  <c r="S172" i="1"/>
  <c r="R172" i="1"/>
  <c r="N172" i="1"/>
  <c r="S140" i="1"/>
  <c r="R140" i="1"/>
  <c r="N140" i="1"/>
  <c r="S124" i="1"/>
  <c r="R124" i="1"/>
  <c r="N124" i="1"/>
  <c r="S108" i="1"/>
  <c r="R108" i="1"/>
  <c r="N108" i="1"/>
  <c r="S92" i="1"/>
  <c r="R92" i="1"/>
  <c r="N92" i="1"/>
  <c r="S76" i="1"/>
  <c r="R76" i="1"/>
  <c r="N76" i="1"/>
  <c r="S60" i="1"/>
  <c r="R60" i="1"/>
  <c r="N60" i="1"/>
  <c r="S44" i="1"/>
  <c r="R44" i="1"/>
  <c r="N44" i="1"/>
  <c r="S2507" i="1"/>
  <c r="R2507" i="1"/>
  <c r="N2507" i="1"/>
  <c r="S2491" i="1"/>
  <c r="R2491" i="1"/>
  <c r="N2491" i="1"/>
  <c r="S2475" i="1"/>
  <c r="R2475" i="1"/>
  <c r="N2475" i="1"/>
  <c r="S2459" i="1"/>
  <c r="R2459" i="1"/>
  <c r="N2459" i="1"/>
  <c r="S2443" i="1"/>
  <c r="R2443" i="1"/>
  <c r="N2443" i="1"/>
  <c r="S2427" i="1"/>
  <c r="R2427" i="1"/>
  <c r="N2427" i="1"/>
  <c r="S2411" i="1"/>
  <c r="R2411" i="1"/>
  <c r="N2411" i="1"/>
  <c r="S2395" i="1"/>
  <c r="R2395" i="1"/>
  <c r="N2395" i="1"/>
  <c r="S2379" i="1"/>
  <c r="R2379" i="1"/>
  <c r="N2379" i="1"/>
  <c r="S2363" i="1"/>
  <c r="R2363" i="1"/>
  <c r="N2363" i="1"/>
  <c r="S2347" i="1"/>
  <c r="R2347" i="1"/>
  <c r="N2347" i="1"/>
  <c r="S2331" i="1"/>
  <c r="R2331" i="1"/>
  <c r="N2331" i="1"/>
  <c r="S2315" i="1"/>
  <c r="R2315" i="1"/>
  <c r="N2315" i="1"/>
  <c r="S2299" i="1"/>
  <c r="R2299" i="1"/>
  <c r="N2299" i="1"/>
  <c r="S2283" i="1"/>
  <c r="R2283" i="1"/>
  <c r="N2283" i="1"/>
  <c r="S2267" i="1"/>
  <c r="R2267" i="1"/>
  <c r="N2267" i="1"/>
  <c r="S2251" i="1"/>
  <c r="R2251" i="1"/>
  <c r="N2251" i="1"/>
  <c r="S2235" i="1"/>
  <c r="R2235" i="1"/>
  <c r="N2235" i="1"/>
  <c r="S2219" i="1"/>
  <c r="R2219" i="1"/>
  <c r="N2219" i="1"/>
  <c r="S2203" i="1"/>
  <c r="R2203" i="1"/>
  <c r="N2203" i="1"/>
  <c r="S2187" i="1"/>
  <c r="R2187" i="1"/>
  <c r="N2187" i="1"/>
  <c r="S2171" i="1"/>
  <c r="R2171" i="1"/>
  <c r="N2171" i="1"/>
  <c r="S2155" i="1"/>
  <c r="R2155" i="1"/>
  <c r="N2155" i="1"/>
  <c r="S2139" i="1"/>
  <c r="R2139" i="1"/>
  <c r="N2139" i="1"/>
  <c r="S2123" i="1"/>
  <c r="R2123" i="1"/>
  <c r="N2123" i="1"/>
  <c r="S2107" i="1"/>
  <c r="R2107" i="1"/>
  <c r="N2107" i="1"/>
  <c r="S2091" i="1"/>
  <c r="R2091" i="1"/>
  <c r="N2091" i="1"/>
  <c r="S2075" i="1"/>
  <c r="R2075" i="1"/>
  <c r="N2075" i="1"/>
  <c r="S2059" i="1"/>
  <c r="R2059" i="1"/>
  <c r="N2059" i="1"/>
  <c r="S2043" i="1"/>
  <c r="R2043" i="1"/>
  <c r="N2043" i="1"/>
  <c r="S2027" i="1"/>
  <c r="R2027" i="1"/>
  <c r="N2027" i="1"/>
  <c r="S2011" i="1"/>
  <c r="R2011" i="1"/>
  <c r="N2011" i="1"/>
  <c r="S1995" i="1"/>
  <c r="R1995" i="1"/>
  <c r="N1995" i="1"/>
  <c r="S1979" i="1"/>
  <c r="R1979" i="1"/>
  <c r="N1979" i="1"/>
  <c r="S1963" i="1"/>
  <c r="R1963" i="1"/>
  <c r="N1963" i="1"/>
  <c r="S1947" i="1"/>
  <c r="R1947" i="1"/>
  <c r="N1947" i="1"/>
  <c r="S1931" i="1"/>
  <c r="R1931" i="1"/>
  <c r="N1931" i="1"/>
  <c r="S1915" i="1"/>
  <c r="R1915" i="1"/>
  <c r="N1915" i="1"/>
  <c r="S1899" i="1"/>
  <c r="R1899" i="1"/>
  <c r="N1899" i="1"/>
  <c r="S1883" i="1"/>
  <c r="R1883" i="1"/>
  <c r="N1883" i="1"/>
  <c r="S1867" i="1"/>
  <c r="R1867" i="1"/>
  <c r="N1867" i="1"/>
  <c r="S1851" i="1"/>
  <c r="R1851" i="1"/>
  <c r="N1851" i="1"/>
  <c r="S1835" i="1"/>
  <c r="R1835" i="1"/>
  <c r="N1835" i="1"/>
  <c r="S1819" i="1"/>
  <c r="R1819" i="1"/>
  <c r="N1819" i="1"/>
  <c r="S1803" i="1"/>
  <c r="R1803" i="1"/>
  <c r="N1803" i="1"/>
  <c r="S1787" i="1"/>
  <c r="R1787" i="1"/>
  <c r="N1787" i="1"/>
  <c r="S1771" i="1"/>
  <c r="R1771" i="1"/>
  <c r="N1771" i="1"/>
  <c r="S1755" i="1"/>
  <c r="R1755" i="1"/>
  <c r="N1755" i="1"/>
  <c r="S1739" i="1"/>
  <c r="R1739" i="1"/>
  <c r="N1739" i="1"/>
  <c r="S1723" i="1"/>
  <c r="R1723" i="1"/>
  <c r="N1723" i="1"/>
  <c r="S1707" i="1"/>
  <c r="R1707" i="1"/>
  <c r="N1707" i="1"/>
  <c r="S1691" i="1"/>
  <c r="R1691" i="1"/>
  <c r="N1691" i="1"/>
  <c r="S1675" i="1"/>
  <c r="R1675" i="1"/>
  <c r="N1675" i="1"/>
  <c r="S1659" i="1"/>
  <c r="R1659" i="1"/>
  <c r="N1659" i="1"/>
  <c r="S1643" i="1"/>
  <c r="R1643" i="1"/>
  <c r="N1643" i="1"/>
  <c r="S1627" i="1"/>
  <c r="R1627" i="1"/>
  <c r="N1627" i="1"/>
  <c r="S1611" i="1"/>
  <c r="R1611" i="1"/>
  <c r="N1611" i="1"/>
  <c r="S1595" i="1"/>
  <c r="R1595" i="1"/>
  <c r="N1595" i="1"/>
  <c r="S1579" i="1"/>
  <c r="R1579" i="1"/>
  <c r="N1579" i="1"/>
  <c r="S1563" i="1"/>
  <c r="R1563" i="1"/>
  <c r="N1563" i="1"/>
  <c r="S1547" i="1"/>
  <c r="R1547" i="1"/>
  <c r="N1547" i="1"/>
  <c r="S1531" i="1"/>
  <c r="R1531" i="1"/>
  <c r="N1531" i="1"/>
  <c r="S1515" i="1"/>
  <c r="R1515" i="1"/>
  <c r="N1515" i="1"/>
  <c r="S1499" i="1"/>
  <c r="R1499" i="1"/>
  <c r="N1499" i="1"/>
  <c r="S1483" i="1"/>
  <c r="R1483" i="1"/>
  <c r="N1483" i="1"/>
  <c r="S1467" i="1"/>
  <c r="R1467" i="1"/>
  <c r="N1467" i="1"/>
  <c r="S1451" i="1"/>
  <c r="R1451" i="1"/>
  <c r="N1451" i="1"/>
  <c r="R1435" i="1"/>
  <c r="S1435" i="1"/>
  <c r="N1435" i="1"/>
  <c r="S1419" i="1"/>
  <c r="R1419" i="1"/>
  <c r="N1419" i="1"/>
  <c r="S1403" i="1"/>
  <c r="R1403" i="1"/>
  <c r="N1403" i="1"/>
  <c r="S1387" i="1"/>
  <c r="N1387" i="1"/>
  <c r="R1387" i="1"/>
  <c r="S1371" i="1"/>
  <c r="R1371" i="1"/>
  <c r="N1371" i="1"/>
  <c r="S1355" i="1"/>
  <c r="R1355" i="1"/>
  <c r="N1355" i="1"/>
  <c r="S1339" i="1"/>
  <c r="R1339" i="1"/>
  <c r="N1339" i="1"/>
  <c r="S1323" i="1"/>
  <c r="N1323" i="1"/>
  <c r="R1323" i="1"/>
  <c r="S1307" i="1"/>
  <c r="R1307" i="1"/>
  <c r="N1307" i="1"/>
  <c r="S1291" i="1"/>
  <c r="N1291" i="1"/>
  <c r="S1275" i="1"/>
  <c r="R1275" i="1"/>
  <c r="N1275" i="1"/>
  <c r="S1259" i="1"/>
  <c r="R1259" i="1"/>
  <c r="N1259" i="1"/>
  <c r="S1243" i="1"/>
  <c r="R1243" i="1"/>
  <c r="N1243" i="1"/>
  <c r="S1227" i="1"/>
  <c r="R1227" i="1"/>
  <c r="N1227" i="1"/>
  <c r="S1211" i="1"/>
  <c r="R1211" i="1"/>
  <c r="N1211" i="1"/>
  <c r="S1195" i="1"/>
  <c r="R1195" i="1"/>
  <c r="N1195" i="1"/>
  <c r="S1179" i="1"/>
  <c r="R1179" i="1"/>
  <c r="N1179" i="1"/>
  <c r="S1163" i="1"/>
  <c r="N1163" i="1"/>
  <c r="S1147" i="1"/>
  <c r="R1147" i="1"/>
  <c r="N1147" i="1"/>
  <c r="S1131" i="1"/>
  <c r="N1131" i="1"/>
  <c r="R1131" i="1"/>
  <c r="S1115" i="1"/>
  <c r="R1115" i="1"/>
  <c r="N1115" i="1"/>
  <c r="S1099" i="1"/>
  <c r="N1099" i="1"/>
  <c r="R1099" i="1"/>
  <c r="S1083" i="1"/>
  <c r="R1083" i="1"/>
  <c r="N1083" i="1"/>
  <c r="S1067" i="1"/>
  <c r="R1067" i="1"/>
  <c r="N1067" i="1"/>
  <c r="S1051" i="1"/>
  <c r="R1051" i="1"/>
  <c r="N1051" i="1"/>
  <c r="S1035" i="1"/>
  <c r="R1035" i="1"/>
  <c r="N1035" i="1"/>
  <c r="S1019" i="1"/>
  <c r="R1019" i="1"/>
  <c r="N1019" i="1"/>
  <c r="S1003" i="1"/>
  <c r="N1003" i="1"/>
  <c r="R1003" i="1"/>
  <c r="S987" i="1"/>
  <c r="R987" i="1"/>
  <c r="N987" i="1"/>
  <c r="S971" i="1"/>
  <c r="R971" i="1"/>
  <c r="N971" i="1"/>
  <c r="S955" i="1"/>
  <c r="R955" i="1"/>
  <c r="N955" i="1"/>
  <c r="S939" i="1"/>
  <c r="R939" i="1"/>
  <c r="N939" i="1"/>
  <c r="S923" i="1"/>
  <c r="R923" i="1"/>
  <c r="N923" i="1"/>
  <c r="S907" i="1"/>
  <c r="R907" i="1"/>
  <c r="N907" i="1"/>
  <c r="S891" i="1"/>
  <c r="R891" i="1"/>
  <c r="N891" i="1"/>
  <c r="S875" i="1"/>
  <c r="R875" i="1"/>
  <c r="N875" i="1"/>
  <c r="S859" i="1"/>
  <c r="R859" i="1"/>
  <c r="N859" i="1"/>
  <c r="S843" i="1"/>
  <c r="R843" i="1"/>
  <c r="N843" i="1"/>
  <c r="S827" i="1"/>
  <c r="R827" i="1"/>
  <c r="N827" i="1"/>
  <c r="S811" i="1"/>
  <c r="R811" i="1"/>
  <c r="N811" i="1"/>
  <c r="S795" i="1"/>
  <c r="R795" i="1"/>
  <c r="N795" i="1"/>
  <c r="S779" i="1"/>
  <c r="R779" i="1"/>
  <c r="N779" i="1"/>
  <c r="S763" i="1"/>
  <c r="R763" i="1"/>
  <c r="N763" i="1"/>
  <c r="S747" i="1"/>
  <c r="R747" i="1"/>
  <c r="N747" i="1"/>
  <c r="S731" i="1"/>
  <c r="R731" i="1"/>
  <c r="N731" i="1"/>
  <c r="S715" i="1"/>
  <c r="R715" i="1"/>
  <c r="N715" i="1"/>
  <c r="S699" i="1"/>
  <c r="R699" i="1"/>
  <c r="N699" i="1"/>
  <c r="S683" i="1"/>
  <c r="R683" i="1"/>
  <c r="N683" i="1"/>
  <c r="S667" i="1"/>
  <c r="R667" i="1"/>
  <c r="N667" i="1"/>
  <c r="S651" i="1"/>
  <c r="R651" i="1"/>
  <c r="N651" i="1"/>
  <c r="S635" i="1"/>
  <c r="R635" i="1"/>
  <c r="N635" i="1"/>
  <c r="S619" i="1"/>
  <c r="R619" i="1"/>
  <c r="N619" i="1"/>
  <c r="S603" i="1"/>
  <c r="R603" i="1"/>
  <c r="N603" i="1"/>
  <c r="S587" i="1"/>
  <c r="R587" i="1"/>
  <c r="N587" i="1"/>
  <c r="S571" i="1"/>
  <c r="R571" i="1"/>
  <c r="N571" i="1"/>
  <c r="S555" i="1"/>
  <c r="R555" i="1"/>
  <c r="N555" i="1"/>
  <c r="S539" i="1"/>
  <c r="R539" i="1"/>
  <c r="N539" i="1"/>
  <c r="S523" i="1"/>
  <c r="R523" i="1"/>
  <c r="N523" i="1"/>
  <c r="S507" i="1"/>
  <c r="R507" i="1"/>
  <c r="N507" i="1"/>
  <c r="S491" i="1"/>
  <c r="R491" i="1"/>
  <c r="N491" i="1"/>
  <c r="S475" i="1"/>
  <c r="R475" i="1"/>
  <c r="N475" i="1"/>
  <c r="S459" i="1"/>
  <c r="R459" i="1"/>
  <c r="N459" i="1"/>
  <c r="S443" i="1"/>
  <c r="R443" i="1"/>
  <c r="N443" i="1"/>
  <c r="S427" i="1"/>
  <c r="R427" i="1"/>
  <c r="N427" i="1"/>
  <c r="S411" i="1"/>
  <c r="R411" i="1"/>
  <c r="N411" i="1"/>
  <c r="S395" i="1"/>
  <c r="R395" i="1"/>
  <c r="N395" i="1"/>
  <c r="S379" i="1"/>
  <c r="R379" i="1"/>
  <c r="N379" i="1"/>
  <c r="S363" i="1"/>
  <c r="R363" i="1"/>
  <c r="N363" i="1"/>
  <c r="S347" i="1"/>
  <c r="R347" i="1"/>
  <c r="N347" i="1"/>
  <c r="S331" i="1"/>
  <c r="R331" i="1"/>
  <c r="N331" i="1"/>
  <c r="S315" i="1"/>
  <c r="R315" i="1"/>
  <c r="N315" i="1"/>
  <c r="S299" i="1"/>
  <c r="R299" i="1"/>
  <c r="N299" i="1"/>
  <c r="S283" i="1"/>
  <c r="R283" i="1"/>
  <c r="N283" i="1"/>
  <c r="S267" i="1"/>
  <c r="R267" i="1"/>
  <c r="N267" i="1"/>
  <c r="S251" i="1"/>
  <c r="R251" i="1"/>
  <c r="N251" i="1"/>
  <c r="S235" i="1"/>
  <c r="R235" i="1"/>
  <c r="N235" i="1"/>
  <c r="S219" i="1"/>
  <c r="R219" i="1"/>
  <c r="N219" i="1"/>
  <c r="S203" i="1"/>
  <c r="R203" i="1"/>
  <c r="N203" i="1"/>
  <c r="S187" i="1"/>
  <c r="R187" i="1"/>
  <c r="N187" i="1"/>
  <c r="S171" i="1"/>
  <c r="R171" i="1"/>
  <c r="N171" i="1"/>
  <c r="S155" i="1"/>
  <c r="R155" i="1"/>
  <c r="N155" i="1"/>
  <c r="S139" i="1"/>
  <c r="R139" i="1"/>
  <c r="N139" i="1"/>
  <c r="S123" i="1"/>
  <c r="R123" i="1"/>
  <c r="N123" i="1"/>
  <c r="S107" i="1"/>
  <c r="R107" i="1"/>
  <c r="N107" i="1"/>
  <c r="S91" i="1"/>
  <c r="R91" i="1"/>
  <c r="N91" i="1"/>
  <c r="S75" i="1"/>
  <c r="R75" i="1"/>
  <c r="N75" i="1"/>
  <c r="S59" i="1"/>
  <c r="R59" i="1"/>
  <c r="N59" i="1"/>
  <c r="S43" i="1"/>
  <c r="R43" i="1"/>
  <c r="N43" i="1"/>
  <c r="S27" i="1"/>
  <c r="R27" i="1"/>
  <c r="N27" i="1"/>
  <c r="N2466" i="1"/>
  <c r="N2384" i="1"/>
  <c r="N2302" i="1"/>
  <c r="N2128" i="1"/>
  <c r="N2046" i="1"/>
  <c r="N1872" i="1"/>
  <c r="N1790" i="1"/>
  <c r="N1698" i="1"/>
  <c r="N1616" i="1"/>
  <c r="N1534" i="1"/>
  <c r="N1442" i="1"/>
  <c r="N1360" i="1"/>
  <c r="N1278" i="1"/>
  <c r="N1104" i="1"/>
  <c r="N1022" i="1"/>
  <c r="N930" i="1"/>
  <c r="N848" i="1"/>
  <c r="N766" i="1"/>
  <c r="N592" i="1"/>
  <c r="N510" i="1"/>
  <c r="N418" i="1"/>
  <c r="N336" i="1"/>
  <c r="N254" i="1"/>
  <c r="N80" i="1"/>
  <c r="R2370" i="1"/>
  <c r="R1875" i="1"/>
  <c r="R1427" i="1"/>
  <c r="R52" i="1"/>
  <c r="S2514" i="1"/>
  <c r="R2514" i="1"/>
  <c r="S2306" i="1"/>
  <c r="S2066" i="1"/>
  <c r="R2066" i="1"/>
  <c r="S1890" i="1"/>
  <c r="R1890" i="1"/>
  <c r="S1714" i="1"/>
  <c r="R1714" i="1"/>
  <c r="S1554" i="1"/>
  <c r="R1554" i="1"/>
  <c r="S1362" i="1"/>
  <c r="R1362" i="1"/>
  <c r="S1186" i="1"/>
  <c r="R1186" i="1"/>
  <c r="S1010" i="1"/>
  <c r="R1010" i="1"/>
  <c r="S866" i="1"/>
  <c r="R866" i="1"/>
  <c r="S674" i="1"/>
  <c r="R674" i="1"/>
  <c r="S450" i="1"/>
  <c r="R450" i="1"/>
  <c r="S242" i="1"/>
  <c r="R242" i="1"/>
  <c r="S50" i="1"/>
  <c r="R50" i="1"/>
  <c r="N1906" i="1"/>
  <c r="N1138" i="1"/>
  <c r="S2433" i="1"/>
  <c r="R2433" i="1"/>
  <c r="N2433" i="1"/>
  <c r="S2209" i="1"/>
  <c r="R2209" i="1"/>
  <c r="N2209" i="1"/>
  <c r="S2033" i="1"/>
  <c r="R2033" i="1"/>
  <c r="N2033" i="1"/>
  <c r="S1873" i="1"/>
  <c r="R1873" i="1"/>
  <c r="N1873" i="1"/>
  <c r="S1729" i="1"/>
  <c r="R1729" i="1"/>
  <c r="N1729" i="1"/>
  <c r="S1601" i="1"/>
  <c r="R1601" i="1"/>
  <c r="N1601" i="1"/>
  <c r="S1441" i="1"/>
  <c r="R1441" i="1"/>
  <c r="N1441" i="1"/>
  <c r="S1313" i="1"/>
  <c r="R1313" i="1"/>
  <c r="N1313" i="1"/>
  <c r="S1185" i="1"/>
  <c r="R1185" i="1"/>
  <c r="N1185" i="1"/>
  <c r="S1025" i="1"/>
  <c r="R1025" i="1"/>
  <c r="N1025" i="1"/>
  <c r="S865" i="1"/>
  <c r="R865" i="1"/>
  <c r="N865" i="1"/>
  <c r="R689" i="1"/>
  <c r="S689" i="1"/>
  <c r="N689" i="1"/>
  <c r="S529" i="1"/>
  <c r="R529" i="1"/>
  <c r="N529" i="1"/>
  <c r="S369" i="1"/>
  <c r="R369" i="1"/>
  <c r="N369" i="1"/>
  <c r="S193" i="1"/>
  <c r="R193" i="1"/>
  <c r="N193" i="1"/>
  <c r="S81" i="1"/>
  <c r="R81" i="1"/>
  <c r="N81" i="1"/>
  <c r="S2412" i="1"/>
  <c r="R2412" i="1"/>
  <c r="N2412" i="1"/>
  <c r="S2316" i="1"/>
  <c r="R2316" i="1"/>
  <c r="N2316" i="1"/>
  <c r="S2236" i="1"/>
  <c r="R2236" i="1"/>
  <c r="N2236" i="1"/>
  <c r="S2172" i="1"/>
  <c r="R2172" i="1"/>
  <c r="N2172" i="1"/>
  <c r="S2076" i="1"/>
  <c r="R2076" i="1"/>
  <c r="N2076" i="1"/>
  <c r="S1964" i="1"/>
  <c r="R1964" i="1"/>
  <c r="N1964" i="1"/>
  <c r="S1900" i="1"/>
  <c r="R1900" i="1"/>
  <c r="N1900" i="1"/>
  <c r="S1788" i="1"/>
  <c r="R1788" i="1"/>
  <c r="N1788" i="1"/>
  <c r="S1692" i="1"/>
  <c r="R1692" i="1"/>
  <c r="N1692" i="1"/>
  <c r="S1596" i="1"/>
  <c r="R1596" i="1"/>
  <c r="N1596" i="1"/>
  <c r="S1484" i="1"/>
  <c r="R1484" i="1"/>
  <c r="N1484" i="1"/>
  <c r="R1388" i="1"/>
  <c r="S1388" i="1"/>
  <c r="N1388" i="1"/>
  <c r="S1308" i="1"/>
  <c r="R1308" i="1"/>
  <c r="N1308" i="1"/>
  <c r="R1212" i="1"/>
  <c r="S1212" i="1"/>
  <c r="N1212" i="1"/>
  <c r="R1100" i="1"/>
  <c r="S1100" i="1"/>
  <c r="N1100" i="1"/>
  <c r="S1004" i="1"/>
  <c r="R1004" i="1"/>
  <c r="N1004" i="1"/>
  <c r="S908" i="1"/>
  <c r="R908" i="1"/>
  <c r="N908" i="1"/>
  <c r="S828" i="1"/>
  <c r="R828" i="1"/>
  <c r="N828" i="1"/>
  <c r="S732" i="1"/>
  <c r="R732" i="1"/>
  <c r="N732" i="1"/>
  <c r="S636" i="1"/>
  <c r="R636" i="1"/>
  <c r="N636" i="1"/>
  <c r="S524" i="1"/>
  <c r="R524" i="1"/>
  <c r="N524" i="1"/>
  <c r="S444" i="1"/>
  <c r="R444" i="1"/>
  <c r="N444" i="1"/>
  <c r="S316" i="1"/>
  <c r="R316" i="1"/>
  <c r="N316" i="1"/>
  <c r="S2506" i="1"/>
  <c r="R2506" i="1"/>
  <c r="N2506" i="1"/>
  <c r="S2442" i="1"/>
  <c r="R2442" i="1"/>
  <c r="N2442" i="1"/>
  <c r="S2378" i="1"/>
  <c r="R2378" i="1"/>
  <c r="N2378" i="1"/>
  <c r="S2330" i="1"/>
  <c r="R2330" i="1"/>
  <c r="N2330" i="1"/>
  <c r="S2282" i="1"/>
  <c r="R2282" i="1"/>
  <c r="N2282" i="1"/>
  <c r="S2250" i="1"/>
  <c r="R2250" i="1"/>
  <c r="N2250" i="1"/>
  <c r="S2202" i="1"/>
  <c r="R2202" i="1"/>
  <c r="N2202" i="1"/>
  <c r="S2170" i="1"/>
  <c r="R2170" i="1"/>
  <c r="N2170" i="1"/>
  <c r="S2154" i="1"/>
  <c r="R2154" i="1"/>
  <c r="N2154" i="1"/>
  <c r="S2138" i="1"/>
  <c r="R2138" i="1"/>
  <c r="N2138" i="1"/>
  <c r="S2122" i="1"/>
  <c r="R2122" i="1"/>
  <c r="N2122" i="1"/>
  <c r="S2106" i="1"/>
  <c r="R2106" i="1"/>
  <c r="N2106" i="1"/>
  <c r="S2090" i="1"/>
  <c r="R2090" i="1"/>
  <c r="N2090" i="1"/>
  <c r="S2074" i="1"/>
  <c r="R2074" i="1"/>
  <c r="N2074" i="1"/>
  <c r="S2058" i="1"/>
  <c r="R2058" i="1"/>
  <c r="N2058" i="1"/>
  <c r="S2042" i="1"/>
  <c r="R2042" i="1"/>
  <c r="N2042" i="1"/>
  <c r="S2026" i="1"/>
  <c r="R2026" i="1"/>
  <c r="N2026" i="1"/>
  <c r="S2010" i="1"/>
  <c r="R2010" i="1"/>
  <c r="N2010" i="1"/>
  <c r="S1994" i="1"/>
  <c r="R1994" i="1"/>
  <c r="N1994" i="1"/>
  <c r="S1978" i="1"/>
  <c r="R1978" i="1"/>
  <c r="N1978" i="1"/>
  <c r="S1962" i="1"/>
  <c r="R1962" i="1"/>
  <c r="N1962" i="1"/>
  <c r="S1946" i="1"/>
  <c r="R1946" i="1"/>
  <c r="N1946" i="1"/>
  <c r="S1930" i="1"/>
  <c r="R1930" i="1"/>
  <c r="N1930" i="1"/>
  <c r="S1914" i="1"/>
  <c r="R1914" i="1"/>
  <c r="N1914" i="1"/>
  <c r="S1898" i="1"/>
  <c r="R1898" i="1"/>
  <c r="N1898" i="1"/>
  <c r="S1882" i="1"/>
  <c r="R1882" i="1"/>
  <c r="N1882" i="1"/>
  <c r="S1866" i="1"/>
  <c r="R1866" i="1"/>
  <c r="N1866" i="1"/>
  <c r="S1818" i="1"/>
  <c r="R1818" i="1"/>
  <c r="N1818" i="1"/>
  <c r="S1786" i="1"/>
  <c r="R1786" i="1"/>
  <c r="N1786" i="1"/>
  <c r="S1770" i="1"/>
  <c r="R1770" i="1"/>
  <c r="N1770" i="1"/>
  <c r="S1754" i="1"/>
  <c r="R1754" i="1"/>
  <c r="N1754" i="1"/>
  <c r="S1738" i="1"/>
  <c r="R1738" i="1"/>
  <c r="N1738" i="1"/>
  <c r="S1722" i="1"/>
  <c r="R1722" i="1"/>
  <c r="N1722" i="1"/>
  <c r="S1706" i="1"/>
  <c r="R1706" i="1"/>
  <c r="N1706" i="1"/>
  <c r="S1690" i="1"/>
  <c r="R1690" i="1"/>
  <c r="N1690" i="1"/>
  <c r="S1674" i="1"/>
  <c r="R1674" i="1"/>
  <c r="N1674" i="1"/>
  <c r="S1658" i="1"/>
  <c r="R1658" i="1"/>
  <c r="N1658" i="1"/>
  <c r="S1642" i="1"/>
  <c r="R1642" i="1"/>
  <c r="N1642" i="1"/>
  <c r="S1626" i="1"/>
  <c r="R1626" i="1"/>
  <c r="N1626" i="1"/>
  <c r="S1610" i="1"/>
  <c r="R1610" i="1"/>
  <c r="N1610" i="1"/>
  <c r="S1594" i="1"/>
  <c r="R1594" i="1"/>
  <c r="N1594" i="1"/>
  <c r="S1578" i="1"/>
  <c r="R1578" i="1"/>
  <c r="N1578" i="1"/>
  <c r="S1562" i="1"/>
  <c r="R1562" i="1"/>
  <c r="N1562" i="1"/>
  <c r="S1546" i="1"/>
  <c r="R1546" i="1"/>
  <c r="N1546" i="1"/>
  <c r="S1530" i="1"/>
  <c r="R1530" i="1"/>
  <c r="N1530" i="1"/>
  <c r="S1514" i="1"/>
  <c r="R1514" i="1"/>
  <c r="N1514" i="1"/>
  <c r="S1498" i="1"/>
  <c r="R1498" i="1"/>
  <c r="N1498" i="1"/>
  <c r="S1482" i="1"/>
  <c r="R1482" i="1"/>
  <c r="N1482" i="1"/>
  <c r="S1466" i="1"/>
  <c r="R1466" i="1"/>
  <c r="N1466" i="1"/>
  <c r="S1450" i="1"/>
  <c r="R1450" i="1"/>
  <c r="N1450" i="1"/>
  <c r="S1434" i="1"/>
  <c r="R1434" i="1"/>
  <c r="N1434" i="1"/>
  <c r="S1418" i="1"/>
  <c r="R1418" i="1"/>
  <c r="N1418" i="1"/>
  <c r="S1402" i="1"/>
  <c r="R1402" i="1"/>
  <c r="N1402" i="1"/>
  <c r="S1386" i="1"/>
  <c r="N1386" i="1"/>
  <c r="R1386" i="1"/>
  <c r="S1370" i="1"/>
  <c r="R1370" i="1"/>
  <c r="N1370" i="1"/>
  <c r="S1354" i="1"/>
  <c r="R1354" i="1"/>
  <c r="N1354" i="1"/>
  <c r="S1338" i="1"/>
  <c r="R1338" i="1"/>
  <c r="N1338" i="1"/>
  <c r="S1322" i="1"/>
  <c r="N1322" i="1"/>
  <c r="S1306" i="1"/>
  <c r="R1306" i="1"/>
  <c r="N1306" i="1"/>
  <c r="S1290" i="1"/>
  <c r="R1290" i="1"/>
  <c r="N1290" i="1"/>
  <c r="S1274" i="1"/>
  <c r="R1274" i="1"/>
  <c r="N1274" i="1"/>
  <c r="S1258" i="1"/>
  <c r="R1258" i="1"/>
  <c r="N1258" i="1"/>
  <c r="S1242" i="1"/>
  <c r="R1242" i="1"/>
  <c r="N1242" i="1"/>
  <c r="S1226" i="1"/>
  <c r="R1226" i="1"/>
  <c r="N1226" i="1"/>
  <c r="S1210" i="1"/>
  <c r="R1210" i="1"/>
  <c r="N1210" i="1"/>
  <c r="S1194" i="1"/>
  <c r="R1194" i="1"/>
  <c r="N1194" i="1"/>
  <c r="S1178" i="1"/>
  <c r="R1178" i="1"/>
  <c r="N1178" i="1"/>
  <c r="S1162" i="1"/>
  <c r="R1162" i="1"/>
  <c r="N1162" i="1"/>
  <c r="S1146" i="1"/>
  <c r="R1146" i="1"/>
  <c r="N1146" i="1"/>
  <c r="S1130" i="1"/>
  <c r="R1130" i="1"/>
  <c r="N1130" i="1"/>
  <c r="S1114" i="1"/>
  <c r="R1114" i="1"/>
  <c r="N1114" i="1"/>
  <c r="S1098" i="1"/>
  <c r="R1098" i="1"/>
  <c r="N1098" i="1"/>
  <c r="S1082" i="1"/>
  <c r="R1082" i="1"/>
  <c r="N1082" i="1"/>
  <c r="S1066" i="1"/>
  <c r="R1066" i="1"/>
  <c r="N1066" i="1"/>
  <c r="S1050" i="1"/>
  <c r="R1050" i="1"/>
  <c r="N1050" i="1"/>
  <c r="S1034" i="1"/>
  <c r="R1034" i="1"/>
  <c r="N1034" i="1"/>
  <c r="S1018" i="1"/>
  <c r="R1018" i="1"/>
  <c r="N1018" i="1"/>
  <c r="S1002" i="1"/>
  <c r="R1002" i="1"/>
  <c r="N1002" i="1"/>
  <c r="S986" i="1"/>
  <c r="R986" i="1"/>
  <c r="N986" i="1"/>
  <c r="S970" i="1"/>
  <c r="N970" i="1"/>
  <c r="R970" i="1"/>
  <c r="S954" i="1"/>
  <c r="R954" i="1"/>
  <c r="N954" i="1"/>
  <c r="S938" i="1"/>
  <c r="R938" i="1"/>
  <c r="N938" i="1"/>
  <c r="S922" i="1"/>
  <c r="R922" i="1"/>
  <c r="N922" i="1"/>
  <c r="S906" i="1"/>
  <c r="R906" i="1"/>
  <c r="N906" i="1"/>
  <c r="S890" i="1"/>
  <c r="R890" i="1"/>
  <c r="N890" i="1"/>
  <c r="S874" i="1"/>
  <c r="R874" i="1"/>
  <c r="N874" i="1"/>
  <c r="S858" i="1"/>
  <c r="R858" i="1"/>
  <c r="N858" i="1"/>
  <c r="S842" i="1"/>
  <c r="R842" i="1"/>
  <c r="N842" i="1"/>
  <c r="S826" i="1"/>
  <c r="R826" i="1"/>
  <c r="N826" i="1"/>
  <c r="S810" i="1"/>
  <c r="R810" i="1"/>
  <c r="N810" i="1"/>
  <c r="S794" i="1"/>
  <c r="R794" i="1"/>
  <c r="N794" i="1"/>
  <c r="S778" i="1"/>
  <c r="R778" i="1"/>
  <c r="N778" i="1"/>
  <c r="S762" i="1"/>
  <c r="R762" i="1"/>
  <c r="N762" i="1"/>
  <c r="S746" i="1"/>
  <c r="R746" i="1"/>
  <c r="N746" i="1"/>
  <c r="S730" i="1"/>
  <c r="R730" i="1"/>
  <c r="N730" i="1"/>
  <c r="S714" i="1"/>
  <c r="R714" i="1"/>
  <c r="N714" i="1"/>
  <c r="S698" i="1"/>
  <c r="R698" i="1"/>
  <c r="N698" i="1"/>
  <c r="S682" i="1"/>
  <c r="R682" i="1"/>
  <c r="N682" i="1"/>
  <c r="S666" i="1"/>
  <c r="R666" i="1"/>
  <c r="N666" i="1"/>
  <c r="S650" i="1"/>
  <c r="R650" i="1"/>
  <c r="N650" i="1"/>
  <c r="S634" i="1"/>
  <c r="R634" i="1"/>
  <c r="N634" i="1"/>
  <c r="S618" i="1"/>
  <c r="R618" i="1"/>
  <c r="N618" i="1"/>
  <c r="S602" i="1"/>
  <c r="R602" i="1"/>
  <c r="N602" i="1"/>
  <c r="S586" i="1"/>
  <c r="R586" i="1"/>
  <c r="N586" i="1"/>
  <c r="S570" i="1"/>
  <c r="R570" i="1"/>
  <c r="N570" i="1"/>
  <c r="S554" i="1"/>
  <c r="R554" i="1"/>
  <c r="N554" i="1"/>
  <c r="S538" i="1"/>
  <c r="R538" i="1"/>
  <c r="N538" i="1"/>
  <c r="S522" i="1"/>
  <c r="R522" i="1"/>
  <c r="N522" i="1"/>
  <c r="S506" i="1"/>
  <c r="R506" i="1"/>
  <c r="N506" i="1"/>
  <c r="S490" i="1"/>
  <c r="R490" i="1"/>
  <c r="N490" i="1"/>
  <c r="S474" i="1"/>
  <c r="R474" i="1"/>
  <c r="N474" i="1"/>
  <c r="S458" i="1"/>
  <c r="R458" i="1"/>
  <c r="N458" i="1"/>
  <c r="S442" i="1"/>
  <c r="R442" i="1"/>
  <c r="N442" i="1"/>
  <c r="S426" i="1"/>
  <c r="R426" i="1"/>
  <c r="N426" i="1"/>
  <c r="S410" i="1"/>
  <c r="R410" i="1"/>
  <c r="N410" i="1"/>
  <c r="S394" i="1"/>
  <c r="R394" i="1"/>
  <c r="N394" i="1"/>
  <c r="S378" i="1"/>
  <c r="R378" i="1"/>
  <c r="N378" i="1"/>
  <c r="S362" i="1"/>
  <c r="R362" i="1"/>
  <c r="N362" i="1"/>
  <c r="S346" i="1"/>
  <c r="R346" i="1"/>
  <c r="N346" i="1"/>
  <c r="S330" i="1"/>
  <c r="R330" i="1"/>
  <c r="N330" i="1"/>
  <c r="S314" i="1"/>
  <c r="R314" i="1"/>
  <c r="N314" i="1"/>
  <c r="S298" i="1"/>
  <c r="R298" i="1"/>
  <c r="N298" i="1"/>
  <c r="S282" i="1"/>
  <c r="R282" i="1"/>
  <c r="N282" i="1"/>
  <c r="S266" i="1"/>
  <c r="R266" i="1"/>
  <c r="N266" i="1"/>
  <c r="S250" i="1"/>
  <c r="R250" i="1"/>
  <c r="N250" i="1"/>
  <c r="S234" i="1"/>
  <c r="R234" i="1"/>
  <c r="N234" i="1"/>
  <c r="S218" i="1"/>
  <c r="R218" i="1"/>
  <c r="N218" i="1"/>
  <c r="S202" i="1"/>
  <c r="R202" i="1"/>
  <c r="N202" i="1"/>
  <c r="S186" i="1"/>
  <c r="R186" i="1"/>
  <c r="N186" i="1"/>
  <c r="S170" i="1"/>
  <c r="R170" i="1"/>
  <c r="N170" i="1"/>
  <c r="S154" i="1"/>
  <c r="R154" i="1"/>
  <c r="N154" i="1"/>
  <c r="S138" i="1"/>
  <c r="R138" i="1"/>
  <c r="N138" i="1"/>
  <c r="S122" i="1"/>
  <c r="R122" i="1"/>
  <c r="N122" i="1"/>
  <c r="S106" i="1"/>
  <c r="R106" i="1"/>
  <c r="N106" i="1"/>
  <c r="S90" i="1"/>
  <c r="R90" i="1"/>
  <c r="N90" i="1"/>
  <c r="S74" i="1"/>
  <c r="R74" i="1"/>
  <c r="N74" i="1"/>
  <c r="S58" i="1"/>
  <c r="R58" i="1"/>
  <c r="N58" i="1"/>
  <c r="S42" i="1"/>
  <c r="R42" i="1"/>
  <c r="N42" i="1"/>
  <c r="S26" i="1"/>
  <c r="R26" i="1"/>
  <c r="N26" i="1"/>
  <c r="N2464" i="1"/>
  <c r="N2382" i="1"/>
  <c r="N2208" i="1"/>
  <c r="N2126" i="1"/>
  <c r="N1952" i="1"/>
  <c r="N1870" i="1"/>
  <c r="N1778" i="1"/>
  <c r="N1696" i="1"/>
  <c r="N1614" i="1"/>
  <c r="N1522" i="1"/>
  <c r="N1440" i="1"/>
  <c r="N1358" i="1"/>
  <c r="N1184" i="1"/>
  <c r="N1102" i="1"/>
  <c r="N1010" i="1"/>
  <c r="N928" i="1"/>
  <c r="N846" i="1"/>
  <c r="N754" i="1"/>
  <c r="N672" i="1"/>
  <c r="N590" i="1"/>
  <c r="N498" i="1"/>
  <c r="N416" i="1"/>
  <c r="N334" i="1"/>
  <c r="N242" i="1"/>
  <c r="N160" i="1"/>
  <c r="N78" i="1"/>
  <c r="R2306" i="1"/>
  <c r="R1860" i="1"/>
  <c r="R1408" i="1"/>
  <c r="S2450" i="1"/>
  <c r="R2450" i="1"/>
  <c r="S2322" i="1"/>
  <c r="R2322" i="1"/>
  <c r="S2146" i="1"/>
  <c r="R2146" i="1"/>
  <c r="S1954" i="1"/>
  <c r="S1794" i="1"/>
  <c r="S1634" i="1"/>
  <c r="R1634" i="1"/>
  <c r="S1458" i="1"/>
  <c r="R1458" i="1"/>
  <c r="S1266" i="1"/>
  <c r="R1266" i="1"/>
  <c r="S1106" i="1"/>
  <c r="R1106" i="1"/>
  <c r="S946" i="1"/>
  <c r="R946" i="1"/>
  <c r="S786" i="1"/>
  <c r="R786" i="1"/>
  <c r="S626" i="1"/>
  <c r="R626" i="1"/>
  <c r="S402" i="1"/>
  <c r="R402" i="1"/>
  <c r="S258" i="1"/>
  <c r="R258" i="1"/>
  <c r="S66" i="1"/>
  <c r="R66" i="1"/>
  <c r="N370" i="1"/>
  <c r="S2481" i="1"/>
  <c r="R2481" i="1"/>
  <c r="N2481" i="1"/>
  <c r="S2321" i="1"/>
  <c r="R2321" i="1"/>
  <c r="N2321" i="1"/>
  <c r="S2225" i="1"/>
  <c r="R2225" i="1"/>
  <c r="N2225" i="1"/>
  <c r="S2113" i="1"/>
  <c r="R2113" i="1"/>
  <c r="N2113" i="1"/>
  <c r="S1969" i="1"/>
  <c r="R1969" i="1"/>
  <c r="N1969" i="1"/>
  <c r="S1841" i="1"/>
  <c r="R1841" i="1"/>
  <c r="N1841" i="1"/>
  <c r="S1681" i="1"/>
  <c r="R1681" i="1"/>
  <c r="N1681" i="1"/>
  <c r="S1521" i="1"/>
  <c r="R1521" i="1"/>
  <c r="N1521" i="1"/>
  <c r="S1377" i="1"/>
  <c r="R1377" i="1"/>
  <c r="N1377" i="1"/>
  <c r="R1217" i="1"/>
  <c r="S1217" i="1"/>
  <c r="N1217" i="1"/>
  <c r="R1073" i="1"/>
  <c r="S1073" i="1"/>
  <c r="N1073" i="1"/>
  <c r="S913" i="1"/>
  <c r="R913" i="1"/>
  <c r="N913" i="1"/>
  <c r="S737" i="1"/>
  <c r="R737" i="1"/>
  <c r="N737" i="1"/>
  <c r="R593" i="1"/>
  <c r="S593" i="1"/>
  <c r="N593" i="1"/>
  <c r="S449" i="1"/>
  <c r="R449" i="1"/>
  <c r="N449" i="1"/>
  <c r="S321" i="1"/>
  <c r="R321" i="1"/>
  <c r="N321" i="1"/>
  <c r="R161" i="1"/>
  <c r="S161" i="1"/>
  <c r="N161" i="1"/>
  <c r="S2492" i="1"/>
  <c r="R2492" i="1"/>
  <c r="N2492" i="1"/>
  <c r="S2396" i="1"/>
  <c r="R2396" i="1"/>
  <c r="N2396" i="1"/>
  <c r="S2300" i="1"/>
  <c r="R2300" i="1"/>
  <c r="N2300" i="1"/>
  <c r="S2204" i="1"/>
  <c r="R2204" i="1"/>
  <c r="N2204" i="1"/>
  <c r="S2124" i="1"/>
  <c r="R2124" i="1"/>
  <c r="N2124" i="1"/>
  <c r="S2044" i="1"/>
  <c r="R2044" i="1"/>
  <c r="N2044" i="1"/>
  <c r="S1932" i="1"/>
  <c r="R1932" i="1"/>
  <c r="N1932" i="1"/>
  <c r="S1836" i="1"/>
  <c r="R1836" i="1"/>
  <c r="N1836" i="1"/>
  <c r="S1756" i="1"/>
  <c r="R1756" i="1"/>
  <c r="N1756" i="1"/>
  <c r="S1660" i="1"/>
  <c r="R1660" i="1"/>
  <c r="N1660" i="1"/>
  <c r="S1564" i="1"/>
  <c r="R1564" i="1"/>
  <c r="N1564" i="1"/>
  <c r="S1436" i="1"/>
  <c r="R1436" i="1"/>
  <c r="N1436" i="1"/>
  <c r="R1292" i="1"/>
  <c r="S1292" i="1"/>
  <c r="N1292" i="1"/>
  <c r="R1180" i="1"/>
  <c r="S1180" i="1"/>
  <c r="N1180" i="1"/>
  <c r="R1068" i="1"/>
  <c r="S1068" i="1"/>
  <c r="N1068" i="1"/>
  <c r="S972" i="1"/>
  <c r="R972" i="1"/>
  <c r="N972" i="1"/>
  <c r="R876" i="1"/>
  <c r="S876" i="1"/>
  <c r="N876" i="1"/>
  <c r="S796" i="1"/>
  <c r="R796" i="1"/>
  <c r="N796" i="1"/>
  <c r="S700" i="1"/>
  <c r="R700" i="1"/>
  <c r="N700" i="1"/>
  <c r="S604" i="1"/>
  <c r="R604" i="1"/>
  <c r="N604" i="1"/>
  <c r="S508" i="1"/>
  <c r="R508" i="1"/>
  <c r="N508" i="1"/>
  <c r="S348" i="1"/>
  <c r="R348" i="1"/>
  <c r="N348" i="1"/>
  <c r="S2474" i="1"/>
  <c r="R2474" i="1"/>
  <c r="N2474" i="1"/>
  <c r="S2394" i="1"/>
  <c r="R2394" i="1"/>
  <c r="N2394" i="1"/>
  <c r="S2298" i="1"/>
  <c r="R2298" i="1"/>
  <c r="N2298" i="1"/>
  <c r="S2218" i="1"/>
  <c r="R2218" i="1"/>
  <c r="N2218" i="1"/>
  <c r="S1802" i="1"/>
  <c r="R1802" i="1"/>
  <c r="N1802" i="1"/>
  <c r="S2505" i="1"/>
  <c r="R2505" i="1"/>
  <c r="N2505" i="1"/>
  <c r="S2489" i="1"/>
  <c r="R2489" i="1"/>
  <c r="N2489" i="1"/>
  <c r="S2473" i="1"/>
  <c r="R2473" i="1"/>
  <c r="N2473" i="1"/>
  <c r="S2457" i="1"/>
  <c r="R2457" i="1"/>
  <c r="N2457" i="1"/>
  <c r="S2441" i="1"/>
  <c r="R2441" i="1"/>
  <c r="N2441" i="1"/>
  <c r="S2425" i="1"/>
  <c r="R2425" i="1"/>
  <c r="N2425" i="1"/>
  <c r="S2409" i="1"/>
  <c r="R2409" i="1"/>
  <c r="N2409" i="1"/>
  <c r="S2393" i="1"/>
  <c r="R2393" i="1"/>
  <c r="N2393" i="1"/>
  <c r="S2377" i="1"/>
  <c r="R2377" i="1"/>
  <c r="N2377" i="1"/>
  <c r="S2361" i="1"/>
  <c r="R2361" i="1"/>
  <c r="N2361" i="1"/>
  <c r="S2345" i="1"/>
  <c r="R2345" i="1"/>
  <c r="N2345" i="1"/>
  <c r="S2329" i="1"/>
  <c r="R2329" i="1"/>
  <c r="N2329" i="1"/>
  <c r="S2313" i="1"/>
  <c r="R2313" i="1"/>
  <c r="N2313" i="1"/>
  <c r="S2297" i="1"/>
  <c r="R2297" i="1"/>
  <c r="N2297" i="1"/>
  <c r="S2281" i="1"/>
  <c r="R2281" i="1"/>
  <c r="N2281" i="1"/>
  <c r="S2265" i="1"/>
  <c r="R2265" i="1"/>
  <c r="N2265" i="1"/>
  <c r="S2249" i="1"/>
  <c r="R2249" i="1"/>
  <c r="N2249" i="1"/>
  <c r="S2233" i="1"/>
  <c r="R2233" i="1"/>
  <c r="N2233" i="1"/>
  <c r="S2217" i="1"/>
  <c r="R2217" i="1"/>
  <c r="N2217" i="1"/>
  <c r="S2201" i="1"/>
  <c r="R2201" i="1"/>
  <c r="N2201" i="1"/>
  <c r="S2185" i="1"/>
  <c r="R2185" i="1"/>
  <c r="N2185" i="1"/>
  <c r="S2169" i="1"/>
  <c r="R2169" i="1"/>
  <c r="N2169" i="1"/>
  <c r="S2153" i="1"/>
  <c r="R2153" i="1"/>
  <c r="N2153" i="1"/>
  <c r="S2137" i="1"/>
  <c r="R2137" i="1"/>
  <c r="N2137" i="1"/>
  <c r="S2121" i="1"/>
  <c r="R2121" i="1"/>
  <c r="N2121" i="1"/>
  <c r="S2105" i="1"/>
  <c r="R2105" i="1"/>
  <c r="N2105" i="1"/>
  <c r="S2089" i="1"/>
  <c r="R2089" i="1"/>
  <c r="N2089" i="1"/>
  <c r="S2073" i="1"/>
  <c r="R2073" i="1"/>
  <c r="N2073" i="1"/>
  <c r="S2057" i="1"/>
  <c r="R2057" i="1"/>
  <c r="N2057" i="1"/>
  <c r="S2041" i="1"/>
  <c r="R2041" i="1"/>
  <c r="N2041" i="1"/>
  <c r="S2025" i="1"/>
  <c r="R2025" i="1"/>
  <c r="N2025" i="1"/>
  <c r="S2009" i="1"/>
  <c r="R2009" i="1"/>
  <c r="N2009" i="1"/>
  <c r="S1993" i="1"/>
  <c r="R1993" i="1"/>
  <c r="N1993" i="1"/>
  <c r="S1977" i="1"/>
  <c r="R1977" i="1"/>
  <c r="N1977" i="1"/>
  <c r="S1961" i="1"/>
  <c r="R1961" i="1"/>
  <c r="N1961" i="1"/>
  <c r="S1945" i="1"/>
  <c r="R1945" i="1"/>
  <c r="N1945" i="1"/>
  <c r="S1929" i="1"/>
  <c r="R1929" i="1"/>
  <c r="N1929" i="1"/>
  <c r="S1913" i="1"/>
  <c r="R1913" i="1"/>
  <c r="N1913" i="1"/>
  <c r="S1897" i="1"/>
  <c r="R1897" i="1"/>
  <c r="N1897" i="1"/>
  <c r="S1881" i="1"/>
  <c r="R1881" i="1"/>
  <c r="N1881" i="1"/>
  <c r="S1865" i="1"/>
  <c r="R1865" i="1"/>
  <c r="N1865" i="1"/>
  <c r="S1849" i="1"/>
  <c r="R1849" i="1"/>
  <c r="N1849" i="1"/>
  <c r="S1833" i="1"/>
  <c r="R1833" i="1"/>
  <c r="N1833" i="1"/>
  <c r="S1817" i="1"/>
  <c r="R1817" i="1"/>
  <c r="N1817" i="1"/>
  <c r="S1801" i="1"/>
  <c r="R1801" i="1"/>
  <c r="N1801" i="1"/>
  <c r="S1785" i="1"/>
  <c r="R1785" i="1"/>
  <c r="N1785" i="1"/>
  <c r="S1769" i="1"/>
  <c r="R1769" i="1"/>
  <c r="N1769" i="1"/>
  <c r="S1753" i="1"/>
  <c r="R1753" i="1"/>
  <c r="N1753" i="1"/>
  <c r="S1737" i="1"/>
  <c r="R1737" i="1"/>
  <c r="N1737" i="1"/>
  <c r="S1721" i="1"/>
  <c r="R1721" i="1"/>
  <c r="N1721" i="1"/>
  <c r="S1705" i="1"/>
  <c r="R1705" i="1"/>
  <c r="N1705" i="1"/>
  <c r="S1689" i="1"/>
  <c r="R1689" i="1"/>
  <c r="N1689" i="1"/>
  <c r="S1673" i="1"/>
  <c r="R1673" i="1"/>
  <c r="N1673" i="1"/>
  <c r="S1657" i="1"/>
  <c r="R1657" i="1"/>
  <c r="N1657" i="1"/>
  <c r="S1641" i="1"/>
  <c r="R1641" i="1"/>
  <c r="N1641" i="1"/>
  <c r="S1625" i="1"/>
  <c r="R1625" i="1"/>
  <c r="N1625" i="1"/>
  <c r="S1609" i="1"/>
  <c r="R1609" i="1"/>
  <c r="N1609" i="1"/>
  <c r="S1593" i="1"/>
  <c r="R1593" i="1"/>
  <c r="N1593" i="1"/>
  <c r="S1577" i="1"/>
  <c r="R1577" i="1"/>
  <c r="N1577" i="1"/>
  <c r="S1561" i="1"/>
  <c r="R1561" i="1"/>
  <c r="N1561" i="1"/>
  <c r="S1545" i="1"/>
  <c r="R1545" i="1"/>
  <c r="N1545" i="1"/>
  <c r="S1529" i="1"/>
  <c r="R1529" i="1"/>
  <c r="N1529" i="1"/>
  <c r="S1513" i="1"/>
  <c r="R1513" i="1"/>
  <c r="N1513" i="1"/>
  <c r="R1497" i="1"/>
  <c r="S1497" i="1"/>
  <c r="N1497" i="1"/>
  <c r="R1481" i="1"/>
  <c r="S1481" i="1"/>
  <c r="N1481" i="1"/>
  <c r="R1465" i="1"/>
  <c r="S1465" i="1"/>
  <c r="N1465" i="1"/>
  <c r="R1449" i="1"/>
  <c r="S1449" i="1"/>
  <c r="N1449" i="1"/>
  <c r="R1433" i="1"/>
  <c r="S1433" i="1"/>
  <c r="N1433" i="1"/>
  <c r="S1417" i="1"/>
  <c r="R1417" i="1"/>
  <c r="N1417" i="1"/>
  <c r="R1401" i="1"/>
  <c r="S1401" i="1"/>
  <c r="N1401" i="1"/>
  <c r="R1385" i="1"/>
  <c r="S1385" i="1"/>
  <c r="N1385" i="1"/>
  <c r="R1369" i="1"/>
  <c r="S1369" i="1"/>
  <c r="N1369" i="1"/>
  <c r="S1353" i="1"/>
  <c r="R1353" i="1"/>
  <c r="N1353" i="1"/>
  <c r="R1337" i="1"/>
  <c r="S1337" i="1"/>
  <c r="N1337" i="1"/>
  <c r="R1321" i="1"/>
  <c r="S1321" i="1"/>
  <c r="N1321" i="1"/>
  <c r="S1305" i="1"/>
  <c r="R1305" i="1"/>
  <c r="N1305" i="1"/>
  <c r="R1289" i="1"/>
  <c r="S1289" i="1"/>
  <c r="N1289" i="1"/>
  <c r="R1273" i="1"/>
  <c r="S1273" i="1"/>
  <c r="N1273" i="1"/>
  <c r="R1257" i="1"/>
  <c r="S1257" i="1"/>
  <c r="N1257" i="1"/>
  <c r="R1241" i="1"/>
  <c r="S1241" i="1"/>
  <c r="N1241" i="1"/>
  <c r="S1225" i="1"/>
  <c r="R1225" i="1"/>
  <c r="N1225" i="1"/>
  <c r="R1209" i="1"/>
  <c r="S1209" i="1"/>
  <c r="N1209" i="1"/>
  <c r="S1193" i="1"/>
  <c r="R1193" i="1"/>
  <c r="N1193" i="1"/>
  <c r="R1177" i="1"/>
  <c r="S1177" i="1"/>
  <c r="N1177" i="1"/>
  <c r="R1161" i="1"/>
  <c r="N1161" i="1"/>
  <c r="R1145" i="1"/>
  <c r="S1145" i="1"/>
  <c r="N1145" i="1"/>
  <c r="R1129" i="1"/>
  <c r="S1129" i="1"/>
  <c r="N1129" i="1"/>
  <c r="S1113" i="1"/>
  <c r="R1113" i="1"/>
  <c r="N1113" i="1"/>
  <c r="R1097" i="1"/>
  <c r="S1097" i="1"/>
  <c r="N1097" i="1"/>
  <c r="S1081" i="1"/>
  <c r="R1081" i="1"/>
  <c r="N1081" i="1"/>
  <c r="R1065" i="1"/>
  <c r="S1065" i="1"/>
  <c r="N1065" i="1"/>
  <c r="R1049" i="1"/>
  <c r="S1049" i="1"/>
  <c r="N1049" i="1"/>
  <c r="R1033" i="1"/>
  <c r="S1033" i="1"/>
  <c r="N1033" i="1"/>
  <c r="R1017" i="1"/>
  <c r="S1017" i="1"/>
  <c r="N1017" i="1"/>
  <c r="R1001" i="1"/>
  <c r="S1001" i="1"/>
  <c r="N1001" i="1"/>
  <c r="R985" i="1"/>
  <c r="S985" i="1"/>
  <c r="N985" i="1"/>
  <c r="S969" i="1"/>
  <c r="R969" i="1"/>
  <c r="N969" i="1"/>
  <c r="S953" i="1"/>
  <c r="R953" i="1"/>
  <c r="N953" i="1"/>
  <c r="S937" i="1"/>
  <c r="R937" i="1"/>
  <c r="N937" i="1"/>
  <c r="S921" i="1"/>
  <c r="R921" i="1"/>
  <c r="N921" i="1"/>
  <c r="S905" i="1"/>
  <c r="R905" i="1"/>
  <c r="N905" i="1"/>
  <c r="S889" i="1"/>
  <c r="R889" i="1"/>
  <c r="N889" i="1"/>
  <c r="S873" i="1"/>
  <c r="R873" i="1"/>
  <c r="N873" i="1"/>
  <c r="S857" i="1"/>
  <c r="R857" i="1"/>
  <c r="N857" i="1"/>
  <c r="S841" i="1"/>
  <c r="R841" i="1"/>
  <c r="N841" i="1"/>
  <c r="S825" i="1"/>
  <c r="R825" i="1"/>
  <c r="N825" i="1"/>
  <c r="S809" i="1"/>
  <c r="R809" i="1"/>
  <c r="N809" i="1"/>
  <c r="S793" i="1"/>
  <c r="R793" i="1"/>
  <c r="N793" i="1"/>
  <c r="S777" i="1"/>
  <c r="R777" i="1"/>
  <c r="N777" i="1"/>
  <c r="S761" i="1"/>
  <c r="R761" i="1"/>
  <c r="N761" i="1"/>
  <c r="S745" i="1"/>
  <c r="R745" i="1"/>
  <c r="N745" i="1"/>
  <c r="S729" i="1"/>
  <c r="R729" i="1"/>
  <c r="N729" i="1"/>
  <c r="S713" i="1"/>
  <c r="R713" i="1"/>
  <c r="N713" i="1"/>
  <c r="S697" i="1"/>
  <c r="R697" i="1"/>
  <c r="N697" i="1"/>
  <c r="S681" i="1"/>
  <c r="R681" i="1"/>
  <c r="N681" i="1"/>
  <c r="S665" i="1"/>
  <c r="R665" i="1"/>
  <c r="N665" i="1"/>
  <c r="S649" i="1"/>
  <c r="R649" i="1"/>
  <c r="N649" i="1"/>
  <c r="S633" i="1"/>
  <c r="R633" i="1"/>
  <c r="N633" i="1"/>
  <c r="S617" i="1"/>
  <c r="R617" i="1"/>
  <c r="N617" i="1"/>
  <c r="S601" i="1"/>
  <c r="R601" i="1"/>
  <c r="N601" i="1"/>
  <c r="S585" i="1"/>
  <c r="R585" i="1"/>
  <c r="N585" i="1"/>
  <c r="S569" i="1"/>
  <c r="R569" i="1"/>
  <c r="N569" i="1"/>
  <c r="S553" i="1"/>
  <c r="R553" i="1"/>
  <c r="N553" i="1"/>
  <c r="S537" i="1"/>
  <c r="R537" i="1"/>
  <c r="N537" i="1"/>
  <c r="S521" i="1"/>
  <c r="R521" i="1"/>
  <c r="N521" i="1"/>
  <c r="S505" i="1"/>
  <c r="R505" i="1"/>
  <c r="N505" i="1"/>
  <c r="S489" i="1"/>
  <c r="R489" i="1"/>
  <c r="N489" i="1"/>
  <c r="S473" i="1"/>
  <c r="R473" i="1"/>
  <c r="N473" i="1"/>
  <c r="S457" i="1"/>
  <c r="R457" i="1"/>
  <c r="N457" i="1"/>
  <c r="S441" i="1"/>
  <c r="R441" i="1"/>
  <c r="N441" i="1"/>
  <c r="S425" i="1"/>
  <c r="R425" i="1"/>
  <c r="N425" i="1"/>
  <c r="S409" i="1"/>
  <c r="R409" i="1"/>
  <c r="N409" i="1"/>
  <c r="S393" i="1"/>
  <c r="R393" i="1"/>
  <c r="N393" i="1"/>
  <c r="S377" i="1"/>
  <c r="R377" i="1"/>
  <c r="N377" i="1"/>
  <c r="S361" i="1"/>
  <c r="R361" i="1"/>
  <c r="N361" i="1"/>
  <c r="S345" i="1"/>
  <c r="R345" i="1"/>
  <c r="N345" i="1"/>
  <c r="S329" i="1"/>
  <c r="R329" i="1"/>
  <c r="N329" i="1"/>
  <c r="S313" i="1"/>
  <c r="R313" i="1"/>
  <c r="N313" i="1"/>
  <c r="S297" i="1"/>
  <c r="R297" i="1"/>
  <c r="N297" i="1"/>
  <c r="S281" i="1"/>
  <c r="R281" i="1"/>
  <c r="N281" i="1"/>
  <c r="S265" i="1"/>
  <c r="R265" i="1"/>
  <c r="N265" i="1"/>
  <c r="S249" i="1"/>
  <c r="R249" i="1"/>
  <c r="N249" i="1"/>
  <c r="S233" i="1"/>
  <c r="R233" i="1"/>
  <c r="N233" i="1"/>
  <c r="S217" i="1"/>
  <c r="R217" i="1"/>
  <c r="N217" i="1"/>
  <c r="S201" i="1"/>
  <c r="R201" i="1"/>
  <c r="N201" i="1"/>
  <c r="S185" i="1"/>
  <c r="R185" i="1"/>
  <c r="N185" i="1"/>
  <c r="S169" i="1"/>
  <c r="R169" i="1"/>
  <c r="N169" i="1"/>
  <c r="S153" i="1"/>
  <c r="R153" i="1"/>
  <c r="N153" i="1"/>
  <c r="S137" i="1"/>
  <c r="R137" i="1"/>
  <c r="N137" i="1"/>
  <c r="S121" i="1"/>
  <c r="R121" i="1"/>
  <c r="N121" i="1"/>
  <c r="S105" i="1"/>
  <c r="R105" i="1"/>
  <c r="N105" i="1"/>
  <c r="S89" i="1"/>
  <c r="R89" i="1"/>
  <c r="N89" i="1"/>
  <c r="S73" i="1"/>
  <c r="R73" i="1"/>
  <c r="N73" i="1"/>
  <c r="S57" i="1"/>
  <c r="R57" i="1"/>
  <c r="N57" i="1"/>
  <c r="S41" i="1"/>
  <c r="R41" i="1"/>
  <c r="N41" i="1"/>
  <c r="S25" i="1"/>
  <c r="R25" i="1"/>
  <c r="N25" i="1"/>
  <c r="N2462" i="1"/>
  <c r="N2370" i="1"/>
  <c r="N2288" i="1"/>
  <c r="N2206" i="1"/>
  <c r="N2114" i="1"/>
  <c r="N2032" i="1"/>
  <c r="N1950" i="1"/>
  <c r="N1858" i="1"/>
  <c r="N1776" i="1"/>
  <c r="N1694" i="1"/>
  <c r="N1602" i="1"/>
  <c r="N1520" i="1"/>
  <c r="N1438" i="1"/>
  <c r="N1346" i="1"/>
  <c r="N1264" i="1"/>
  <c r="N1182" i="1"/>
  <c r="N1008" i="1"/>
  <c r="N926" i="1"/>
  <c r="N752" i="1"/>
  <c r="N670" i="1"/>
  <c r="N578" i="1"/>
  <c r="N496" i="1"/>
  <c r="N414" i="1"/>
  <c r="N322" i="1"/>
  <c r="N240" i="1"/>
  <c r="N158" i="1"/>
  <c r="N66" i="1"/>
  <c r="R2291" i="1"/>
  <c r="R1858" i="1"/>
  <c r="R1322" i="1"/>
  <c r="S2402" i="1"/>
  <c r="R2402" i="1"/>
  <c r="S2226" i="1"/>
  <c r="R2226" i="1"/>
  <c r="S2098" i="1"/>
  <c r="R2098" i="1"/>
  <c r="S1922" i="1"/>
  <c r="R1922" i="1"/>
  <c r="S1746" i="1"/>
  <c r="R1746" i="1"/>
  <c r="S1570" i="1"/>
  <c r="R1570" i="1"/>
  <c r="S1394" i="1"/>
  <c r="R1394" i="1"/>
  <c r="S1218" i="1"/>
  <c r="R1218" i="1"/>
  <c r="S1026" i="1"/>
  <c r="R1026" i="1"/>
  <c r="S850" i="1"/>
  <c r="R850" i="1"/>
  <c r="S690" i="1"/>
  <c r="R690" i="1"/>
  <c r="S514" i="1"/>
  <c r="R514" i="1"/>
  <c r="S338" i="1"/>
  <c r="R338" i="1"/>
  <c r="S162" i="1"/>
  <c r="R162" i="1"/>
  <c r="S2449" i="1"/>
  <c r="R2449" i="1"/>
  <c r="N2449" i="1"/>
  <c r="S2305" i="1"/>
  <c r="R2305" i="1"/>
  <c r="N2305" i="1"/>
  <c r="S2177" i="1"/>
  <c r="R2177" i="1"/>
  <c r="N2177" i="1"/>
  <c r="S2049" i="1"/>
  <c r="R2049" i="1"/>
  <c r="N2049" i="1"/>
  <c r="S1921" i="1"/>
  <c r="R1921" i="1"/>
  <c r="N1921" i="1"/>
  <c r="S1793" i="1"/>
  <c r="R1793" i="1"/>
  <c r="N1793" i="1"/>
  <c r="S1697" i="1"/>
  <c r="R1697" i="1"/>
  <c r="N1697" i="1"/>
  <c r="S1569" i="1"/>
  <c r="R1569" i="1"/>
  <c r="N1569" i="1"/>
  <c r="S1489" i="1"/>
  <c r="R1489" i="1"/>
  <c r="N1489" i="1"/>
  <c r="S1345" i="1"/>
  <c r="R1345" i="1"/>
  <c r="N1345" i="1"/>
  <c r="S1169" i="1"/>
  <c r="R1169" i="1"/>
  <c r="N1169" i="1"/>
  <c r="S1009" i="1"/>
  <c r="R1009" i="1"/>
  <c r="N1009" i="1"/>
  <c r="R817" i="1"/>
  <c r="S817" i="1"/>
  <c r="N817" i="1"/>
  <c r="S625" i="1"/>
  <c r="R625" i="1"/>
  <c r="N625" i="1"/>
  <c r="S417" i="1"/>
  <c r="R417" i="1"/>
  <c r="N417" i="1"/>
  <c r="S209" i="1"/>
  <c r="R209" i="1"/>
  <c r="N209" i="1"/>
  <c r="S49" i="1"/>
  <c r="R49" i="1"/>
  <c r="N49" i="1"/>
  <c r="S2460" i="1"/>
  <c r="R2460" i="1"/>
  <c r="N2460" i="1"/>
  <c r="S2364" i="1"/>
  <c r="R2364" i="1"/>
  <c r="N2364" i="1"/>
  <c r="S2220" i="1"/>
  <c r="R2220" i="1"/>
  <c r="N2220" i="1"/>
  <c r="S2108" i="1"/>
  <c r="R2108" i="1"/>
  <c r="N2108" i="1"/>
  <c r="S2028" i="1"/>
  <c r="R2028" i="1"/>
  <c r="N2028" i="1"/>
  <c r="S1948" i="1"/>
  <c r="R1948" i="1"/>
  <c r="N1948" i="1"/>
  <c r="S1868" i="1"/>
  <c r="R1868" i="1"/>
  <c r="N1868" i="1"/>
  <c r="S1804" i="1"/>
  <c r="R1804" i="1"/>
  <c r="N1804" i="1"/>
  <c r="S1708" i="1"/>
  <c r="R1708" i="1"/>
  <c r="N1708" i="1"/>
  <c r="S1612" i="1"/>
  <c r="R1612" i="1"/>
  <c r="N1612" i="1"/>
  <c r="S1532" i="1"/>
  <c r="R1532" i="1"/>
  <c r="N1532" i="1"/>
  <c r="S1404" i="1"/>
  <c r="R1404" i="1"/>
  <c r="N1404" i="1"/>
  <c r="R1324" i="1"/>
  <c r="S1324" i="1"/>
  <c r="N1324" i="1"/>
  <c r="S1228" i="1"/>
  <c r="R1228" i="1"/>
  <c r="N1228" i="1"/>
  <c r="S1148" i="1"/>
  <c r="R1148" i="1"/>
  <c r="N1148" i="1"/>
  <c r="S1052" i="1"/>
  <c r="R1052" i="1"/>
  <c r="N1052" i="1"/>
  <c r="R956" i="1"/>
  <c r="S956" i="1"/>
  <c r="N956" i="1"/>
  <c r="S860" i="1"/>
  <c r="R860" i="1"/>
  <c r="N860" i="1"/>
  <c r="S764" i="1"/>
  <c r="R764" i="1"/>
  <c r="N764" i="1"/>
  <c r="S668" i="1"/>
  <c r="R668" i="1"/>
  <c r="N668" i="1"/>
  <c r="S556" i="1"/>
  <c r="R556" i="1"/>
  <c r="N556" i="1"/>
  <c r="S396" i="1"/>
  <c r="R396" i="1"/>
  <c r="N396" i="1"/>
  <c r="S2458" i="1"/>
  <c r="R2458" i="1"/>
  <c r="N2458" i="1"/>
  <c r="S2410" i="1"/>
  <c r="R2410" i="1"/>
  <c r="N2410" i="1"/>
  <c r="S2346" i="1"/>
  <c r="R2346" i="1"/>
  <c r="N2346" i="1"/>
  <c r="S2234" i="1"/>
  <c r="R2234" i="1"/>
  <c r="N2234" i="1"/>
  <c r="S1834" i="1"/>
  <c r="R1834" i="1"/>
  <c r="N1834" i="1"/>
  <c r="S2520" i="1"/>
  <c r="R2520" i="1"/>
  <c r="N2520" i="1"/>
  <c r="S2504" i="1"/>
  <c r="R2504" i="1"/>
  <c r="N2504" i="1"/>
  <c r="S2488" i="1"/>
  <c r="R2488" i="1"/>
  <c r="N2488" i="1"/>
  <c r="S2472" i="1"/>
  <c r="R2472" i="1"/>
  <c r="N2472" i="1"/>
  <c r="S2456" i="1"/>
  <c r="R2456" i="1"/>
  <c r="N2456" i="1"/>
  <c r="S2440" i="1"/>
  <c r="R2440" i="1"/>
  <c r="N2440" i="1"/>
  <c r="S2408" i="1"/>
  <c r="R2408" i="1"/>
  <c r="N2408" i="1"/>
  <c r="S2392" i="1"/>
  <c r="R2392" i="1"/>
  <c r="N2392" i="1"/>
  <c r="S2376" i="1"/>
  <c r="R2376" i="1"/>
  <c r="N2376" i="1"/>
  <c r="S2360" i="1"/>
  <c r="R2360" i="1"/>
  <c r="N2360" i="1"/>
  <c r="S2344" i="1"/>
  <c r="R2344" i="1"/>
  <c r="N2344" i="1"/>
  <c r="S2328" i="1"/>
  <c r="R2328" i="1"/>
  <c r="N2328" i="1"/>
  <c r="S2312" i="1"/>
  <c r="R2312" i="1"/>
  <c r="N2312" i="1"/>
  <c r="S2296" i="1"/>
  <c r="R2296" i="1"/>
  <c r="N2296" i="1"/>
  <c r="S2280" i="1"/>
  <c r="R2280" i="1"/>
  <c r="N2280" i="1"/>
  <c r="S2264" i="1"/>
  <c r="R2264" i="1"/>
  <c r="N2264" i="1"/>
  <c r="S2248" i="1"/>
  <c r="R2248" i="1"/>
  <c r="N2248" i="1"/>
  <c r="S2232" i="1"/>
  <c r="R2232" i="1"/>
  <c r="N2232" i="1"/>
  <c r="S2216" i="1"/>
  <c r="R2216" i="1"/>
  <c r="N2216" i="1"/>
  <c r="S2200" i="1"/>
  <c r="R2200" i="1"/>
  <c r="N2200" i="1"/>
  <c r="S2184" i="1"/>
  <c r="R2184" i="1"/>
  <c r="N2184" i="1"/>
  <c r="S2168" i="1"/>
  <c r="R2168" i="1"/>
  <c r="N2168" i="1"/>
  <c r="S2152" i="1"/>
  <c r="R2152" i="1"/>
  <c r="N2152" i="1"/>
  <c r="S2136" i="1"/>
  <c r="R2136" i="1"/>
  <c r="N2136" i="1"/>
  <c r="S2120" i="1"/>
  <c r="R2120" i="1"/>
  <c r="N2120" i="1"/>
  <c r="S2104" i="1"/>
  <c r="R2104" i="1"/>
  <c r="N2104" i="1"/>
  <c r="S2088" i="1"/>
  <c r="R2088" i="1"/>
  <c r="N2088" i="1"/>
  <c r="S2072" i="1"/>
  <c r="R2072" i="1"/>
  <c r="N2072" i="1"/>
  <c r="S2056" i="1"/>
  <c r="R2056" i="1"/>
  <c r="N2056" i="1"/>
  <c r="S2040" i="1"/>
  <c r="R2040" i="1"/>
  <c r="N2040" i="1"/>
  <c r="S2024" i="1"/>
  <c r="R2024" i="1"/>
  <c r="N2024" i="1"/>
  <c r="S2008" i="1"/>
  <c r="R2008" i="1"/>
  <c r="N2008" i="1"/>
  <c r="S1992" i="1"/>
  <c r="R1992" i="1"/>
  <c r="N1992" i="1"/>
  <c r="S1976" i="1"/>
  <c r="R1976" i="1"/>
  <c r="N1976" i="1"/>
  <c r="S1960" i="1"/>
  <c r="R1960" i="1"/>
  <c r="N1960" i="1"/>
  <c r="S1944" i="1"/>
  <c r="R1944" i="1"/>
  <c r="N1944" i="1"/>
  <c r="S1928" i="1"/>
  <c r="R1928" i="1"/>
  <c r="N1928" i="1"/>
  <c r="S1912" i="1"/>
  <c r="R1912" i="1"/>
  <c r="N1912" i="1"/>
  <c r="S1896" i="1"/>
  <c r="R1896" i="1"/>
  <c r="N1896" i="1"/>
  <c r="S1880" i="1"/>
  <c r="R1880" i="1"/>
  <c r="N1880" i="1"/>
  <c r="S1864" i="1"/>
  <c r="R1864" i="1"/>
  <c r="N1864" i="1"/>
  <c r="S1848" i="1"/>
  <c r="R1848" i="1"/>
  <c r="N1848" i="1"/>
  <c r="S1832" i="1"/>
  <c r="R1832" i="1"/>
  <c r="N1832" i="1"/>
  <c r="S1816" i="1"/>
  <c r="R1816" i="1"/>
  <c r="N1816" i="1"/>
  <c r="S1800" i="1"/>
  <c r="R1800" i="1"/>
  <c r="N1800" i="1"/>
  <c r="S1784" i="1"/>
  <c r="R1784" i="1"/>
  <c r="N1784" i="1"/>
  <c r="S1768" i="1"/>
  <c r="R1768" i="1"/>
  <c r="N1768" i="1"/>
  <c r="S1752" i="1"/>
  <c r="R1752" i="1"/>
  <c r="N1752" i="1"/>
  <c r="S1736" i="1"/>
  <c r="R1736" i="1"/>
  <c r="N1736" i="1"/>
  <c r="S1720" i="1"/>
  <c r="R1720" i="1"/>
  <c r="N1720" i="1"/>
  <c r="S1704" i="1"/>
  <c r="R1704" i="1"/>
  <c r="N1704" i="1"/>
  <c r="S1688" i="1"/>
  <c r="R1688" i="1"/>
  <c r="N1688" i="1"/>
  <c r="S1672" i="1"/>
  <c r="R1672" i="1"/>
  <c r="N1672" i="1"/>
  <c r="S1656" i="1"/>
  <c r="R1656" i="1"/>
  <c r="N1656" i="1"/>
  <c r="S1640" i="1"/>
  <c r="R1640" i="1"/>
  <c r="N1640" i="1"/>
  <c r="S1624" i="1"/>
  <c r="R1624" i="1"/>
  <c r="N1624" i="1"/>
  <c r="S1608" i="1"/>
  <c r="R1608" i="1"/>
  <c r="N1608" i="1"/>
  <c r="S1592" i="1"/>
  <c r="R1592" i="1"/>
  <c r="N1592" i="1"/>
  <c r="S1576" i="1"/>
  <c r="R1576" i="1"/>
  <c r="N1576" i="1"/>
  <c r="S1560" i="1"/>
  <c r="R1560" i="1"/>
  <c r="N1560" i="1"/>
  <c r="S1544" i="1"/>
  <c r="R1544" i="1"/>
  <c r="N1544" i="1"/>
  <c r="S1528" i="1"/>
  <c r="R1528" i="1"/>
  <c r="N1528" i="1"/>
  <c r="S1512" i="1"/>
  <c r="R1512" i="1"/>
  <c r="N1512" i="1"/>
  <c r="R1496" i="1"/>
  <c r="S1496" i="1"/>
  <c r="N1496" i="1"/>
  <c r="R1480" i="1"/>
  <c r="S1480" i="1"/>
  <c r="N1480" i="1"/>
  <c r="R1464" i="1"/>
  <c r="S1464" i="1"/>
  <c r="N1464" i="1"/>
  <c r="R1448" i="1"/>
  <c r="S1448" i="1"/>
  <c r="N1448" i="1"/>
  <c r="R1432" i="1"/>
  <c r="S1432" i="1"/>
  <c r="N1432" i="1"/>
  <c r="R1416" i="1"/>
  <c r="S1416" i="1"/>
  <c r="N1416" i="1"/>
  <c r="R1400" i="1"/>
  <c r="S1400" i="1"/>
  <c r="N1400" i="1"/>
  <c r="R1384" i="1"/>
  <c r="S1384" i="1"/>
  <c r="N1384" i="1"/>
  <c r="R1368" i="1"/>
  <c r="S1368" i="1"/>
  <c r="N1368" i="1"/>
  <c r="S1352" i="1"/>
  <c r="R1352" i="1"/>
  <c r="N1352" i="1"/>
  <c r="R1336" i="1"/>
  <c r="S1336" i="1"/>
  <c r="N1336" i="1"/>
  <c r="R1320" i="1"/>
  <c r="S1320" i="1"/>
  <c r="N1320" i="1"/>
  <c r="R1304" i="1"/>
  <c r="S1304" i="1"/>
  <c r="N1304" i="1"/>
  <c r="S1288" i="1"/>
  <c r="R1288" i="1"/>
  <c r="N1288" i="1"/>
  <c r="S1272" i="1"/>
  <c r="R1272" i="1"/>
  <c r="N1272" i="1"/>
  <c r="S1256" i="1"/>
  <c r="R1256" i="1"/>
  <c r="N1256" i="1"/>
  <c r="S1240" i="1"/>
  <c r="R1240" i="1"/>
  <c r="N1240" i="1"/>
  <c r="S1224" i="1"/>
  <c r="R1224" i="1"/>
  <c r="N1224" i="1"/>
  <c r="S1208" i="1"/>
  <c r="R1208" i="1"/>
  <c r="N1208" i="1"/>
  <c r="S1192" i="1"/>
  <c r="R1192" i="1"/>
  <c r="N1192" i="1"/>
  <c r="S1176" i="1"/>
  <c r="R1176" i="1"/>
  <c r="N1176" i="1"/>
  <c r="S1160" i="1"/>
  <c r="R1160" i="1"/>
  <c r="N1160" i="1"/>
  <c r="S1144" i="1"/>
  <c r="R1144" i="1"/>
  <c r="N1144" i="1"/>
  <c r="S1128" i="1"/>
  <c r="R1128" i="1"/>
  <c r="N1128" i="1"/>
  <c r="S1112" i="1"/>
  <c r="R1112" i="1"/>
  <c r="N1112" i="1"/>
  <c r="S1096" i="1"/>
  <c r="R1096" i="1"/>
  <c r="N1096" i="1"/>
  <c r="S1080" i="1"/>
  <c r="R1080" i="1"/>
  <c r="N1080" i="1"/>
  <c r="S1064" i="1"/>
  <c r="R1064" i="1"/>
  <c r="N1064" i="1"/>
  <c r="S1048" i="1"/>
  <c r="R1048" i="1"/>
  <c r="N1048" i="1"/>
  <c r="S1032" i="1"/>
  <c r="R1032" i="1"/>
  <c r="N1032" i="1"/>
  <c r="S1016" i="1"/>
  <c r="R1016" i="1"/>
  <c r="N1016" i="1"/>
  <c r="S1000" i="1"/>
  <c r="R1000" i="1"/>
  <c r="N1000" i="1"/>
  <c r="S984" i="1"/>
  <c r="R984" i="1"/>
  <c r="N984" i="1"/>
  <c r="S968" i="1"/>
  <c r="R968" i="1"/>
  <c r="N968" i="1"/>
  <c r="S952" i="1"/>
  <c r="R952" i="1"/>
  <c r="N952" i="1"/>
  <c r="S936" i="1"/>
  <c r="R936" i="1"/>
  <c r="N936" i="1"/>
  <c r="S920" i="1"/>
  <c r="R920" i="1"/>
  <c r="N920" i="1"/>
  <c r="S904" i="1"/>
  <c r="R904" i="1"/>
  <c r="N904" i="1"/>
  <c r="S888" i="1"/>
  <c r="R888" i="1"/>
  <c r="N888" i="1"/>
  <c r="S872" i="1"/>
  <c r="R872" i="1"/>
  <c r="N872" i="1"/>
  <c r="S856" i="1"/>
  <c r="R856" i="1"/>
  <c r="N856" i="1"/>
  <c r="S840" i="1"/>
  <c r="R840" i="1"/>
  <c r="N840" i="1"/>
  <c r="S824" i="1"/>
  <c r="R824" i="1"/>
  <c r="N824" i="1"/>
  <c r="S808" i="1"/>
  <c r="R808" i="1"/>
  <c r="N808" i="1"/>
  <c r="S792" i="1"/>
  <c r="R792" i="1"/>
  <c r="N792" i="1"/>
  <c r="S776" i="1"/>
  <c r="R776" i="1"/>
  <c r="N776" i="1"/>
  <c r="S760" i="1"/>
  <c r="R760" i="1"/>
  <c r="N760" i="1"/>
  <c r="S744" i="1"/>
  <c r="R744" i="1"/>
  <c r="N744" i="1"/>
  <c r="S728" i="1"/>
  <c r="R728" i="1"/>
  <c r="N728" i="1"/>
  <c r="S712" i="1"/>
  <c r="R712" i="1"/>
  <c r="N712" i="1"/>
  <c r="S696" i="1"/>
  <c r="R696" i="1"/>
  <c r="N696" i="1"/>
  <c r="S680" i="1"/>
  <c r="R680" i="1"/>
  <c r="N680" i="1"/>
  <c r="S664" i="1"/>
  <c r="R664" i="1"/>
  <c r="N664" i="1"/>
  <c r="S648" i="1"/>
  <c r="R648" i="1"/>
  <c r="N648" i="1"/>
  <c r="S632" i="1"/>
  <c r="R632" i="1"/>
  <c r="N632" i="1"/>
  <c r="S616" i="1"/>
  <c r="R616" i="1"/>
  <c r="N616" i="1"/>
  <c r="S600" i="1"/>
  <c r="R600" i="1"/>
  <c r="N600" i="1"/>
  <c r="S584" i="1"/>
  <c r="R584" i="1"/>
  <c r="N584" i="1"/>
  <c r="S568" i="1"/>
  <c r="R568" i="1"/>
  <c r="N568" i="1"/>
  <c r="S552" i="1"/>
  <c r="R552" i="1"/>
  <c r="N552" i="1"/>
  <c r="S536" i="1"/>
  <c r="R536" i="1"/>
  <c r="N536" i="1"/>
  <c r="S520" i="1"/>
  <c r="R520" i="1"/>
  <c r="N520" i="1"/>
  <c r="S504" i="1"/>
  <c r="R504" i="1"/>
  <c r="N504" i="1"/>
  <c r="S488" i="1"/>
  <c r="R488" i="1"/>
  <c r="N488" i="1"/>
  <c r="S472" i="1"/>
  <c r="R472" i="1"/>
  <c r="N472" i="1"/>
  <c r="S456" i="1"/>
  <c r="R456" i="1"/>
  <c r="N456" i="1"/>
  <c r="S440" i="1"/>
  <c r="R440" i="1"/>
  <c r="N440" i="1"/>
  <c r="S424" i="1"/>
  <c r="R424" i="1"/>
  <c r="N424" i="1"/>
  <c r="S408" i="1"/>
  <c r="R408" i="1"/>
  <c r="N408" i="1"/>
  <c r="S392" i="1"/>
  <c r="R392" i="1"/>
  <c r="N392" i="1"/>
  <c r="S376" i="1"/>
  <c r="R376" i="1"/>
  <c r="N376" i="1"/>
  <c r="S360" i="1"/>
  <c r="R360" i="1"/>
  <c r="N360" i="1"/>
  <c r="S344" i="1"/>
  <c r="R344" i="1"/>
  <c r="N344" i="1"/>
  <c r="S328" i="1"/>
  <c r="R328" i="1"/>
  <c r="N328" i="1"/>
  <c r="S312" i="1"/>
  <c r="R312" i="1"/>
  <c r="N312" i="1"/>
  <c r="S296" i="1"/>
  <c r="R296" i="1"/>
  <c r="N296" i="1"/>
  <c r="S280" i="1"/>
  <c r="R280" i="1"/>
  <c r="N280" i="1"/>
  <c r="S264" i="1"/>
  <c r="R264" i="1"/>
  <c r="N264" i="1"/>
  <c r="S248" i="1"/>
  <c r="R248" i="1"/>
  <c r="N248" i="1"/>
  <c r="S232" i="1"/>
  <c r="R232" i="1"/>
  <c r="N232" i="1"/>
  <c r="S216" i="1"/>
  <c r="R216" i="1"/>
  <c r="N216" i="1"/>
  <c r="S200" i="1"/>
  <c r="R200" i="1"/>
  <c r="N200" i="1"/>
  <c r="S184" i="1"/>
  <c r="R184" i="1"/>
  <c r="N184" i="1"/>
  <c r="S168" i="1"/>
  <c r="R168" i="1"/>
  <c r="N168" i="1"/>
  <c r="S152" i="1"/>
  <c r="R152" i="1"/>
  <c r="N152" i="1"/>
  <c r="S136" i="1"/>
  <c r="R136" i="1"/>
  <c r="N136" i="1"/>
  <c r="S120" i="1"/>
  <c r="R120" i="1"/>
  <c r="N120" i="1"/>
  <c r="S104" i="1"/>
  <c r="R104" i="1"/>
  <c r="N104" i="1"/>
  <c r="S88" i="1"/>
  <c r="R88" i="1"/>
  <c r="N88" i="1"/>
  <c r="S72" i="1"/>
  <c r="R72" i="1"/>
  <c r="N72" i="1"/>
  <c r="S56" i="1"/>
  <c r="R56" i="1"/>
  <c r="N56" i="1"/>
  <c r="S40" i="1"/>
  <c r="R40" i="1"/>
  <c r="N40" i="1"/>
  <c r="S24" i="1"/>
  <c r="R24" i="1"/>
  <c r="N24" i="1"/>
  <c r="N2450" i="1"/>
  <c r="N2368" i="1"/>
  <c r="N2286" i="1"/>
  <c r="N2112" i="1"/>
  <c r="N2030" i="1"/>
  <c r="N1938" i="1"/>
  <c r="N1856" i="1"/>
  <c r="N1774" i="1"/>
  <c r="N1682" i="1"/>
  <c r="N1600" i="1"/>
  <c r="N1518" i="1"/>
  <c r="N1344" i="1"/>
  <c r="N1262" i="1"/>
  <c r="N1170" i="1"/>
  <c r="N1088" i="1"/>
  <c r="N1006" i="1"/>
  <c r="N832" i="1"/>
  <c r="N750" i="1"/>
  <c r="N576" i="1"/>
  <c r="N494" i="1"/>
  <c r="N402" i="1"/>
  <c r="N320" i="1"/>
  <c r="N238" i="1"/>
  <c r="N146" i="1"/>
  <c r="N64" i="1"/>
  <c r="R2276" i="1"/>
  <c r="R1794" i="1"/>
  <c r="R1296" i="1"/>
  <c r="S2434" i="1"/>
  <c r="R2434" i="1"/>
  <c r="S2210" i="1"/>
  <c r="S2018" i="1"/>
  <c r="R2018" i="1"/>
  <c r="S1842" i="1"/>
  <c r="R1842" i="1"/>
  <c r="S1618" i="1"/>
  <c r="R1618" i="1"/>
  <c r="S1426" i="1"/>
  <c r="R1426" i="1"/>
  <c r="S1202" i="1"/>
  <c r="R1202" i="1"/>
  <c r="S978" i="1"/>
  <c r="R978" i="1"/>
  <c r="S834" i="1"/>
  <c r="R834" i="1"/>
  <c r="S658" i="1"/>
  <c r="R658" i="1"/>
  <c r="S466" i="1"/>
  <c r="R466" i="1"/>
  <c r="S226" i="1"/>
  <c r="R226" i="1"/>
  <c r="N2162" i="1"/>
  <c r="S2065" i="1"/>
  <c r="R2065" i="1"/>
  <c r="N2065" i="1"/>
  <c r="S1905" i="1"/>
  <c r="R1905" i="1"/>
  <c r="N1905" i="1"/>
  <c r="S1745" i="1"/>
  <c r="R1745" i="1"/>
  <c r="N1745" i="1"/>
  <c r="S1617" i="1"/>
  <c r="R1617" i="1"/>
  <c r="N1617" i="1"/>
  <c r="S1473" i="1"/>
  <c r="R1473" i="1"/>
  <c r="N1473" i="1"/>
  <c r="S1329" i="1"/>
  <c r="R1329" i="1"/>
  <c r="N1329" i="1"/>
  <c r="S1201" i="1"/>
  <c r="R1201" i="1"/>
  <c r="N1201" i="1"/>
  <c r="R1041" i="1"/>
  <c r="S1041" i="1"/>
  <c r="N1041" i="1"/>
  <c r="S881" i="1"/>
  <c r="R881" i="1"/>
  <c r="N881" i="1"/>
  <c r="S705" i="1"/>
  <c r="R705" i="1"/>
  <c r="N705" i="1"/>
  <c r="S561" i="1"/>
  <c r="R561" i="1"/>
  <c r="N561" i="1"/>
  <c r="S401" i="1"/>
  <c r="R401" i="1"/>
  <c r="N401" i="1"/>
  <c r="R241" i="1"/>
  <c r="S241" i="1"/>
  <c r="N241" i="1"/>
  <c r="S97" i="1"/>
  <c r="R97" i="1"/>
  <c r="N97" i="1"/>
  <c r="S2508" i="1"/>
  <c r="R2508" i="1"/>
  <c r="N2508" i="1"/>
  <c r="S2428" i="1"/>
  <c r="R2428" i="1"/>
  <c r="N2428" i="1"/>
  <c r="S2332" i="1"/>
  <c r="R2332" i="1"/>
  <c r="N2332" i="1"/>
  <c r="S2268" i="1"/>
  <c r="R2268" i="1"/>
  <c r="N2268" i="1"/>
  <c r="S2188" i="1"/>
  <c r="R2188" i="1"/>
  <c r="N2188" i="1"/>
  <c r="S2092" i="1"/>
  <c r="R2092" i="1"/>
  <c r="N2092" i="1"/>
  <c r="S1980" i="1"/>
  <c r="R1980" i="1"/>
  <c r="N1980" i="1"/>
  <c r="S1884" i="1"/>
  <c r="R1884" i="1"/>
  <c r="N1884" i="1"/>
  <c r="S1772" i="1"/>
  <c r="R1772" i="1"/>
  <c r="N1772" i="1"/>
  <c r="S1676" i="1"/>
  <c r="R1676" i="1"/>
  <c r="N1676" i="1"/>
  <c r="S1580" i="1"/>
  <c r="R1580" i="1"/>
  <c r="N1580" i="1"/>
  <c r="S1468" i="1"/>
  <c r="R1468" i="1"/>
  <c r="N1468" i="1"/>
  <c r="R1372" i="1"/>
  <c r="S1372" i="1"/>
  <c r="N1372" i="1"/>
  <c r="R1276" i="1"/>
  <c r="S1276" i="1"/>
  <c r="N1276" i="1"/>
  <c r="S1196" i="1"/>
  <c r="R1196" i="1"/>
  <c r="N1196" i="1"/>
  <c r="S1116" i="1"/>
  <c r="R1116" i="1"/>
  <c r="N1116" i="1"/>
  <c r="R1036" i="1"/>
  <c r="S1036" i="1"/>
  <c r="N1036" i="1"/>
  <c r="S940" i="1"/>
  <c r="R940" i="1"/>
  <c r="N940" i="1"/>
  <c r="R844" i="1"/>
  <c r="S844" i="1"/>
  <c r="N844" i="1"/>
  <c r="S748" i="1"/>
  <c r="R748" i="1"/>
  <c r="N748" i="1"/>
  <c r="S652" i="1"/>
  <c r="R652" i="1"/>
  <c r="N652" i="1"/>
  <c r="S572" i="1"/>
  <c r="R572" i="1"/>
  <c r="N572" i="1"/>
  <c r="S460" i="1"/>
  <c r="R460" i="1"/>
  <c r="N460" i="1"/>
  <c r="S332" i="1"/>
  <c r="R332" i="1"/>
  <c r="N332" i="1"/>
  <c r="S2490" i="1"/>
  <c r="R2490" i="1"/>
  <c r="N2490" i="1"/>
  <c r="S2426" i="1"/>
  <c r="R2426" i="1"/>
  <c r="N2426" i="1"/>
  <c r="S2362" i="1"/>
  <c r="R2362" i="1"/>
  <c r="N2362" i="1"/>
  <c r="S2314" i="1"/>
  <c r="R2314" i="1"/>
  <c r="N2314" i="1"/>
  <c r="S2266" i="1"/>
  <c r="R2266" i="1"/>
  <c r="N2266" i="1"/>
  <c r="S2186" i="1"/>
  <c r="R2186" i="1"/>
  <c r="N2186" i="1"/>
  <c r="S1850" i="1"/>
  <c r="R1850" i="1"/>
  <c r="N1850" i="1"/>
  <c r="S2424" i="1"/>
  <c r="R2424" i="1"/>
  <c r="N2424" i="1"/>
  <c r="S2519" i="1"/>
  <c r="R2519" i="1"/>
  <c r="N2519" i="1"/>
  <c r="S2503" i="1"/>
  <c r="R2503" i="1"/>
  <c r="N2503" i="1"/>
  <c r="S2487" i="1"/>
  <c r="R2487" i="1"/>
  <c r="N2487" i="1"/>
  <c r="S2471" i="1"/>
  <c r="R2471" i="1"/>
  <c r="N2471" i="1"/>
  <c r="S2455" i="1"/>
  <c r="R2455" i="1"/>
  <c r="N2455" i="1"/>
  <c r="S2439" i="1"/>
  <c r="R2439" i="1"/>
  <c r="N2439" i="1"/>
  <c r="S2423" i="1"/>
  <c r="R2423" i="1"/>
  <c r="N2423" i="1"/>
  <c r="S2407" i="1"/>
  <c r="R2407" i="1"/>
  <c r="N2407" i="1"/>
  <c r="S2391" i="1"/>
  <c r="R2391" i="1"/>
  <c r="N2391" i="1"/>
  <c r="S2375" i="1"/>
  <c r="R2375" i="1"/>
  <c r="N2375" i="1"/>
  <c r="S2359" i="1"/>
  <c r="R2359" i="1"/>
  <c r="N2359" i="1"/>
  <c r="S2343" i="1"/>
  <c r="R2343" i="1"/>
  <c r="N2343" i="1"/>
  <c r="S2327" i="1"/>
  <c r="R2327" i="1"/>
  <c r="N2327" i="1"/>
  <c r="S2311" i="1"/>
  <c r="R2311" i="1"/>
  <c r="N2311" i="1"/>
  <c r="S2295" i="1"/>
  <c r="R2295" i="1"/>
  <c r="N2295" i="1"/>
  <c r="S2279" i="1"/>
  <c r="R2279" i="1"/>
  <c r="N2279" i="1"/>
  <c r="S2263" i="1"/>
  <c r="R2263" i="1"/>
  <c r="N2263" i="1"/>
  <c r="S2247" i="1"/>
  <c r="R2247" i="1"/>
  <c r="N2247" i="1"/>
  <c r="S2231" i="1"/>
  <c r="R2231" i="1"/>
  <c r="N2231" i="1"/>
  <c r="S2215" i="1"/>
  <c r="R2215" i="1"/>
  <c r="N2215" i="1"/>
  <c r="S2199" i="1"/>
  <c r="R2199" i="1"/>
  <c r="N2199" i="1"/>
  <c r="S2183" i="1"/>
  <c r="R2183" i="1"/>
  <c r="N2183" i="1"/>
  <c r="S2167" i="1"/>
  <c r="R2167" i="1"/>
  <c r="N2167" i="1"/>
  <c r="S2151" i="1"/>
  <c r="R2151" i="1"/>
  <c r="N2151" i="1"/>
  <c r="S2135" i="1"/>
  <c r="R2135" i="1"/>
  <c r="N2135" i="1"/>
  <c r="S2119" i="1"/>
  <c r="R2119" i="1"/>
  <c r="N2119" i="1"/>
  <c r="S2103" i="1"/>
  <c r="R2103" i="1"/>
  <c r="N2103" i="1"/>
  <c r="S2087" i="1"/>
  <c r="R2087" i="1"/>
  <c r="N2087" i="1"/>
  <c r="S2071" i="1"/>
  <c r="R2071" i="1"/>
  <c r="N2071" i="1"/>
  <c r="S2055" i="1"/>
  <c r="R2055" i="1"/>
  <c r="N2055" i="1"/>
  <c r="S2039" i="1"/>
  <c r="R2039" i="1"/>
  <c r="N2039" i="1"/>
  <c r="S2023" i="1"/>
  <c r="R2023" i="1"/>
  <c r="N2023" i="1"/>
  <c r="S2007" i="1"/>
  <c r="R2007" i="1"/>
  <c r="N2007" i="1"/>
  <c r="S1991" i="1"/>
  <c r="R1991" i="1"/>
  <c r="N1991" i="1"/>
  <c r="S1975" i="1"/>
  <c r="R1975" i="1"/>
  <c r="N1975" i="1"/>
  <c r="S1959" i="1"/>
  <c r="R1959" i="1"/>
  <c r="N1959" i="1"/>
  <c r="S1943" i="1"/>
  <c r="R1943" i="1"/>
  <c r="N1943" i="1"/>
  <c r="S1927" i="1"/>
  <c r="R1927" i="1"/>
  <c r="N1927" i="1"/>
  <c r="S1911" i="1"/>
  <c r="R1911" i="1"/>
  <c r="N1911" i="1"/>
  <c r="S1895" i="1"/>
  <c r="R1895" i="1"/>
  <c r="N1895" i="1"/>
  <c r="S1879" i="1"/>
  <c r="R1879" i="1"/>
  <c r="N1879" i="1"/>
  <c r="S1863" i="1"/>
  <c r="R1863" i="1"/>
  <c r="N1863" i="1"/>
  <c r="S1847" i="1"/>
  <c r="R1847" i="1"/>
  <c r="N1847" i="1"/>
  <c r="S1831" i="1"/>
  <c r="R1831" i="1"/>
  <c r="N1831" i="1"/>
  <c r="S1815" i="1"/>
  <c r="R1815" i="1"/>
  <c r="N1815" i="1"/>
  <c r="S1799" i="1"/>
  <c r="R1799" i="1"/>
  <c r="N1799" i="1"/>
  <c r="S1783" i="1"/>
  <c r="R1783" i="1"/>
  <c r="N1783" i="1"/>
  <c r="S1767" i="1"/>
  <c r="R1767" i="1"/>
  <c r="N1767" i="1"/>
  <c r="S1751" i="1"/>
  <c r="R1751" i="1"/>
  <c r="N1751" i="1"/>
  <c r="S1735" i="1"/>
  <c r="R1735" i="1"/>
  <c r="N1735" i="1"/>
  <c r="S1719" i="1"/>
  <c r="R1719" i="1"/>
  <c r="N1719" i="1"/>
  <c r="S1703" i="1"/>
  <c r="R1703" i="1"/>
  <c r="N1703" i="1"/>
  <c r="S1687" i="1"/>
  <c r="R1687" i="1"/>
  <c r="N1687" i="1"/>
  <c r="S1671" i="1"/>
  <c r="R1671" i="1"/>
  <c r="N1671" i="1"/>
  <c r="S1655" i="1"/>
  <c r="R1655" i="1"/>
  <c r="N1655" i="1"/>
  <c r="S1639" i="1"/>
  <c r="R1639" i="1"/>
  <c r="N1639" i="1"/>
  <c r="S1623" i="1"/>
  <c r="R1623" i="1"/>
  <c r="N1623" i="1"/>
  <c r="S1607" i="1"/>
  <c r="R1607" i="1"/>
  <c r="N1607" i="1"/>
  <c r="S1591" i="1"/>
  <c r="R1591" i="1"/>
  <c r="N1591" i="1"/>
  <c r="S1575" i="1"/>
  <c r="R1575" i="1"/>
  <c r="N1575" i="1"/>
  <c r="S1559" i="1"/>
  <c r="R1559" i="1"/>
  <c r="N1559" i="1"/>
  <c r="S1543" i="1"/>
  <c r="R1543" i="1"/>
  <c r="N1543" i="1"/>
  <c r="S1527" i="1"/>
  <c r="R1527" i="1"/>
  <c r="N1527" i="1"/>
  <c r="S1511" i="1"/>
  <c r="R1511" i="1"/>
  <c r="N1511" i="1"/>
  <c r="S1495" i="1"/>
  <c r="R1495" i="1"/>
  <c r="N1495" i="1"/>
  <c r="S1479" i="1"/>
  <c r="R1479" i="1"/>
  <c r="N1479" i="1"/>
  <c r="S1463" i="1"/>
  <c r="R1463" i="1"/>
  <c r="N1463" i="1"/>
  <c r="S1447" i="1"/>
  <c r="R1447" i="1"/>
  <c r="N1447" i="1"/>
  <c r="S1431" i="1"/>
  <c r="R1431" i="1"/>
  <c r="N1431" i="1"/>
  <c r="S1415" i="1"/>
  <c r="R1415" i="1"/>
  <c r="N1415" i="1"/>
  <c r="S1399" i="1"/>
  <c r="R1399" i="1"/>
  <c r="N1399" i="1"/>
  <c r="S1383" i="1"/>
  <c r="N1383" i="1"/>
  <c r="R1383" i="1"/>
  <c r="S1367" i="1"/>
  <c r="R1367" i="1"/>
  <c r="N1367" i="1"/>
  <c r="S1351" i="1"/>
  <c r="R1351" i="1"/>
  <c r="N1351" i="1"/>
  <c r="S1335" i="1"/>
  <c r="R1335" i="1"/>
  <c r="N1335" i="1"/>
  <c r="S1319" i="1"/>
  <c r="N1319" i="1"/>
  <c r="R1319" i="1"/>
  <c r="S1303" i="1"/>
  <c r="R1303" i="1"/>
  <c r="N1303" i="1"/>
  <c r="S1287" i="1"/>
  <c r="R1287" i="1"/>
  <c r="N1287" i="1"/>
  <c r="S1271" i="1"/>
  <c r="R1271" i="1"/>
  <c r="N1271" i="1"/>
  <c r="S1255" i="1"/>
  <c r="R1255" i="1"/>
  <c r="N1255" i="1"/>
  <c r="S1239" i="1"/>
  <c r="R1239" i="1"/>
  <c r="N1239" i="1"/>
  <c r="S1223" i="1"/>
  <c r="R1223" i="1"/>
  <c r="N1223" i="1"/>
  <c r="S1207" i="1"/>
  <c r="R1207" i="1"/>
  <c r="N1207" i="1"/>
  <c r="S1191" i="1"/>
  <c r="R1191" i="1"/>
  <c r="N1191" i="1"/>
  <c r="S1175" i="1"/>
  <c r="R1175" i="1"/>
  <c r="N1175" i="1"/>
  <c r="S1159" i="1"/>
  <c r="R1159" i="1"/>
  <c r="N1159" i="1"/>
  <c r="S1143" i="1"/>
  <c r="R1143" i="1"/>
  <c r="N1143" i="1"/>
  <c r="S1127" i="1"/>
  <c r="R1127" i="1"/>
  <c r="N1127" i="1"/>
  <c r="S1111" i="1"/>
  <c r="R1111" i="1"/>
  <c r="N1111" i="1"/>
  <c r="S1095" i="1"/>
  <c r="R1095" i="1"/>
  <c r="N1095" i="1"/>
  <c r="S1079" i="1"/>
  <c r="R1079" i="1"/>
  <c r="N1079" i="1"/>
  <c r="S1063" i="1"/>
  <c r="R1063" i="1"/>
  <c r="N1063" i="1"/>
  <c r="S1047" i="1"/>
  <c r="R1047" i="1"/>
  <c r="N1047" i="1"/>
  <c r="S1031" i="1"/>
  <c r="R1031" i="1"/>
  <c r="N1031" i="1"/>
  <c r="S1015" i="1"/>
  <c r="R1015" i="1"/>
  <c r="N1015" i="1"/>
  <c r="S999" i="1"/>
  <c r="R999" i="1"/>
  <c r="N999" i="1"/>
  <c r="S983" i="1"/>
  <c r="R983" i="1"/>
  <c r="N983" i="1"/>
  <c r="S967" i="1"/>
  <c r="N967" i="1"/>
  <c r="S951" i="1"/>
  <c r="R951" i="1"/>
  <c r="N951" i="1"/>
  <c r="S935" i="1"/>
  <c r="N935" i="1"/>
  <c r="R935" i="1"/>
  <c r="S919" i="1"/>
  <c r="R919" i="1"/>
  <c r="N919" i="1"/>
  <c r="S903" i="1"/>
  <c r="R903" i="1"/>
  <c r="N903" i="1"/>
  <c r="S887" i="1"/>
  <c r="R887" i="1"/>
  <c r="N887" i="1"/>
  <c r="S871" i="1"/>
  <c r="R871" i="1"/>
  <c r="N871" i="1"/>
  <c r="S855" i="1"/>
  <c r="R855" i="1"/>
  <c r="N855" i="1"/>
  <c r="S839" i="1"/>
  <c r="R839" i="1"/>
  <c r="N839" i="1"/>
  <c r="S823" i="1"/>
  <c r="R823" i="1"/>
  <c r="N823" i="1"/>
  <c r="S807" i="1"/>
  <c r="R807" i="1"/>
  <c r="N807" i="1"/>
  <c r="S791" i="1"/>
  <c r="R791" i="1"/>
  <c r="N791" i="1"/>
  <c r="S775" i="1"/>
  <c r="R775" i="1"/>
  <c r="N775" i="1"/>
  <c r="S759" i="1"/>
  <c r="R759" i="1"/>
  <c r="N759" i="1"/>
  <c r="S743" i="1"/>
  <c r="R743" i="1"/>
  <c r="N743" i="1"/>
  <c r="S727" i="1"/>
  <c r="R727" i="1"/>
  <c r="N727" i="1"/>
  <c r="S711" i="1"/>
  <c r="R711" i="1"/>
  <c r="N711" i="1"/>
  <c r="S695" i="1"/>
  <c r="R695" i="1"/>
  <c r="N695" i="1"/>
  <c r="S679" i="1"/>
  <c r="R679" i="1"/>
  <c r="N679" i="1"/>
  <c r="S663" i="1"/>
  <c r="R663" i="1"/>
  <c r="N663" i="1"/>
  <c r="S647" i="1"/>
  <c r="R647" i="1"/>
  <c r="N647" i="1"/>
  <c r="S631" i="1"/>
  <c r="R631" i="1"/>
  <c r="N631" i="1"/>
  <c r="S615" i="1"/>
  <c r="R615" i="1"/>
  <c r="N615" i="1"/>
  <c r="S599" i="1"/>
  <c r="R599" i="1"/>
  <c r="N599" i="1"/>
  <c r="S583" i="1"/>
  <c r="R583" i="1"/>
  <c r="N583" i="1"/>
  <c r="S567" i="1"/>
  <c r="R567" i="1"/>
  <c r="N567" i="1"/>
  <c r="S551" i="1"/>
  <c r="R551" i="1"/>
  <c r="N551" i="1"/>
  <c r="S535" i="1"/>
  <c r="R535" i="1"/>
  <c r="N535" i="1"/>
  <c r="S519" i="1"/>
  <c r="R519" i="1"/>
  <c r="N519" i="1"/>
  <c r="S503" i="1"/>
  <c r="R503" i="1"/>
  <c r="N503" i="1"/>
  <c r="S487" i="1"/>
  <c r="R487" i="1"/>
  <c r="N487" i="1"/>
  <c r="S471" i="1"/>
  <c r="R471" i="1"/>
  <c r="N471" i="1"/>
  <c r="S455" i="1"/>
  <c r="R455" i="1"/>
  <c r="N455" i="1"/>
  <c r="S439" i="1"/>
  <c r="R439" i="1"/>
  <c r="N439" i="1"/>
  <c r="S423" i="1"/>
  <c r="R423" i="1"/>
  <c r="N423" i="1"/>
  <c r="S407" i="1"/>
  <c r="R407" i="1"/>
  <c r="N407" i="1"/>
  <c r="S391" i="1"/>
  <c r="R391" i="1"/>
  <c r="N391" i="1"/>
  <c r="S375" i="1"/>
  <c r="R375" i="1"/>
  <c r="N375" i="1"/>
  <c r="S359" i="1"/>
  <c r="R359" i="1"/>
  <c r="N359" i="1"/>
  <c r="S343" i="1"/>
  <c r="R343" i="1"/>
  <c r="N343" i="1"/>
  <c r="S327" i="1"/>
  <c r="R327" i="1"/>
  <c r="N327" i="1"/>
  <c r="S311" i="1"/>
  <c r="R311" i="1"/>
  <c r="N311" i="1"/>
  <c r="S295" i="1"/>
  <c r="R295" i="1"/>
  <c r="N295" i="1"/>
  <c r="S279" i="1"/>
  <c r="R279" i="1"/>
  <c r="N279" i="1"/>
  <c r="S263" i="1"/>
  <c r="R263" i="1"/>
  <c r="N263" i="1"/>
  <c r="S247" i="1"/>
  <c r="R247" i="1"/>
  <c r="N247" i="1"/>
  <c r="S231" i="1"/>
  <c r="R231" i="1"/>
  <c r="N231" i="1"/>
  <c r="S215" i="1"/>
  <c r="R215" i="1"/>
  <c r="N215" i="1"/>
  <c r="S199" i="1"/>
  <c r="R199" i="1"/>
  <c r="N199" i="1"/>
  <c r="S183" i="1"/>
  <c r="R183" i="1"/>
  <c r="N183" i="1"/>
  <c r="S167" i="1"/>
  <c r="R167" i="1"/>
  <c r="N167" i="1"/>
  <c r="S151" i="1"/>
  <c r="R151" i="1"/>
  <c r="N151" i="1"/>
  <c r="S135" i="1"/>
  <c r="R135" i="1"/>
  <c r="N135" i="1"/>
  <c r="S119" i="1"/>
  <c r="R119" i="1"/>
  <c r="N119" i="1"/>
  <c r="S103" i="1"/>
  <c r="R103" i="1"/>
  <c r="N103" i="1"/>
  <c r="S87" i="1"/>
  <c r="R87" i="1"/>
  <c r="N87" i="1"/>
  <c r="S71" i="1"/>
  <c r="R71" i="1"/>
  <c r="N71" i="1"/>
  <c r="S55" i="1"/>
  <c r="R55" i="1"/>
  <c r="N55" i="1"/>
  <c r="S39" i="1"/>
  <c r="R39" i="1"/>
  <c r="N39" i="1"/>
  <c r="S23" i="1"/>
  <c r="R23" i="1"/>
  <c r="N23" i="1"/>
  <c r="N2448" i="1"/>
  <c r="N2366" i="1"/>
  <c r="N2274" i="1"/>
  <c r="N2192" i="1"/>
  <c r="N2110" i="1"/>
  <c r="N2018" i="1"/>
  <c r="N1936" i="1"/>
  <c r="N1854" i="1"/>
  <c r="N1680" i="1"/>
  <c r="N1598" i="1"/>
  <c r="N1424" i="1"/>
  <c r="N1342" i="1"/>
  <c r="N1168" i="1"/>
  <c r="N1086" i="1"/>
  <c r="N994" i="1"/>
  <c r="N912" i="1"/>
  <c r="N830" i="1"/>
  <c r="N656" i="1"/>
  <c r="N574" i="1"/>
  <c r="N400" i="1"/>
  <c r="N318" i="1"/>
  <c r="N226" i="1"/>
  <c r="N144" i="1"/>
  <c r="N62" i="1"/>
  <c r="R2212" i="1"/>
  <c r="R1779" i="1"/>
  <c r="R1291" i="1"/>
  <c r="R2418" i="1"/>
  <c r="S2418" i="1"/>
  <c r="S2290" i="1"/>
  <c r="R2290" i="1"/>
  <c r="S2130" i="1"/>
  <c r="R2130" i="1"/>
  <c r="S1970" i="1"/>
  <c r="R1970" i="1"/>
  <c r="S1826" i="1"/>
  <c r="R1826" i="1"/>
  <c r="S1666" i="1"/>
  <c r="R1666" i="1"/>
  <c r="S1506" i="1"/>
  <c r="R1506" i="1"/>
  <c r="S1378" i="1"/>
  <c r="R1378" i="1"/>
  <c r="S1234" i="1"/>
  <c r="R1234" i="1"/>
  <c r="S1090" i="1"/>
  <c r="R1090" i="1"/>
  <c r="S914" i="1"/>
  <c r="R914" i="1"/>
  <c r="S738" i="1"/>
  <c r="R738" i="1"/>
  <c r="S562" i="1"/>
  <c r="R562" i="1"/>
  <c r="S386" i="1"/>
  <c r="R386" i="1"/>
  <c r="S194" i="1"/>
  <c r="R194" i="1"/>
  <c r="S34" i="1"/>
  <c r="R34" i="1"/>
  <c r="T718" i="1"/>
  <c r="V718" i="1" s="1"/>
  <c r="R2114" i="1"/>
  <c r="S2465" i="1"/>
  <c r="R2465" i="1"/>
  <c r="N2465" i="1"/>
  <c r="S2337" i="1"/>
  <c r="R2337" i="1"/>
  <c r="N2337" i="1"/>
  <c r="S2241" i="1"/>
  <c r="R2241" i="1"/>
  <c r="N2241" i="1"/>
  <c r="S2097" i="1"/>
  <c r="R2097" i="1"/>
  <c r="N2097" i="1"/>
  <c r="S1937" i="1"/>
  <c r="R1937" i="1"/>
  <c r="N1937" i="1"/>
  <c r="S1809" i="1"/>
  <c r="R1809" i="1"/>
  <c r="N1809" i="1"/>
  <c r="S1665" i="1"/>
  <c r="R1665" i="1"/>
  <c r="N1665" i="1"/>
  <c r="R1505" i="1"/>
  <c r="S1505" i="1"/>
  <c r="N1505" i="1"/>
  <c r="S1393" i="1"/>
  <c r="R1393" i="1"/>
  <c r="N1393" i="1"/>
  <c r="S1233" i="1"/>
  <c r="R1233" i="1"/>
  <c r="N1233" i="1"/>
  <c r="S1057" i="1"/>
  <c r="R1057" i="1"/>
  <c r="N1057" i="1"/>
  <c r="S897" i="1"/>
  <c r="R897" i="1"/>
  <c r="N897" i="1"/>
  <c r="S721" i="1"/>
  <c r="R721" i="1"/>
  <c r="N721" i="1"/>
  <c r="S577" i="1"/>
  <c r="R577" i="1"/>
  <c r="N577" i="1"/>
  <c r="R433" i="1"/>
  <c r="S433" i="1"/>
  <c r="N433" i="1"/>
  <c r="S305" i="1"/>
  <c r="R305" i="1"/>
  <c r="N305" i="1"/>
  <c r="S113" i="1"/>
  <c r="R113" i="1"/>
  <c r="N113" i="1"/>
  <c r="S1452" i="1"/>
  <c r="R1452" i="1"/>
  <c r="N1452" i="1"/>
  <c r="S28" i="1"/>
  <c r="R28" i="1"/>
  <c r="N28" i="1"/>
  <c r="R2502" i="1"/>
  <c r="S2502" i="1"/>
  <c r="N2502" i="1"/>
  <c r="R2486" i="1"/>
  <c r="S2486" i="1"/>
  <c r="N2486" i="1"/>
  <c r="R2454" i="1"/>
  <c r="S2454" i="1"/>
  <c r="N2454" i="1"/>
  <c r="R2406" i="1"/>
  <c r="N2406" i="1"/>
  <c r="S2406" i="1"/>
  <c r="R2374" i="1"/>
  <c r="S2374" i="1"/>
  <c r="N2374" i="1"/>
  <c r="R2342" i="1"/>
  <c r="S2342" i="1"/>
  <c r="N2342" i="1"/>
  <c r="S2310" i="1"/>
  <c r="R2310" i="1"/>
  <c r="N2310" i="1"/>
  <c r="R2278" i="1"/>
  <c r="S2278" i="1"/>
  <c r="N2278" i="1"/>
  <c r="R2246" i="1"/>
  <c r="S2246" i="1"/>
  <c r="N2246" i="1"/>
  <c r="R2214" i="1"/>
  <c r="S2214" i="1"/>
  <c r="N2214" i="1"/>
  <c r="S2182" i="1"/>
  <c r="R2182" i="1"/>
  <c r="N2182" i="1"/>
  <c r="R2166" i="1"/>
  <c r="S2166" i="1"/>
  <c r="N2166" i="1"/>
  <c r="R2134" i="1"/>
  <c r="S2134" i="1"/>
  <c r="N2134" i="1"/>
  <c r="R2102" i="1"/>
  <c r="S2102" i="1"/>
  <c r="N2102" i="1"/>
  <c r="R2070" i="1"/>
  <c r="S2070" i="1"/>
  <c r="N2070" i="1"/>
  <c r="R2038" i="1"/>
  <c r="N2038" i="1"/>
  <c r="R2006" i="1"/>
  <c r="S2006" i="1"/>
  <c r="N2006" i="1"/>
  <c r="R1974" i="1"/>
  <c r="S1974" i="1"/>
  <c r="N1974" i="1"/>
  <c r="R1942" i="1"/>
  <c r="S1942" i="1"/>
  <c r="N1942" i="1"/>
  <c r="R1910" i="1"/>
  <c r="N1910" i="1"/>
  <c r="S1910" i="1"/>
  <c r="R1878" i="1"/>
  <c r="S1878" i="1"/>
  <c r="N1878" i="1"/>
  <c r="R1846" i="1"/>
  <c r="S1846" i="1"/>
  <c r="N1846" i="1"/>
  <c r="R1814" i="1"/>
  <c r="S1814" i="1"/>
  <c r="N1814" i="1"/>
  <c r="R1782" i="1"/>
  <c r="N1782" i="1"/>
  <c r="S1782" i="1"/>
  <c r="R1750" i="1"/>
  <c r="S1750" i="1"/>
  <c r="N1750" i="1"/>
  <c r="R1718" i="1"/>
  <c r="S1718" i="1"/>
  <c r="N1718" i="1"/>
  <c r="R1686" i="1"/>
  <c r="S1686" i="1"/>
  <c r="N1686" i="1"/>
  <c r="R1654" i="1"/>
  <c r="N1654" i="1"/>
  <c r="S1654" i="1"/>
  <c r="R1622" i="1"/>
  <c r="S1622" i="1"/>
  <c r="N1622" i="1"/>
  <c r="R1606" i="1"/>
  <c r="S1606" i="1"/>
  <c r="N1606" i="1"/>
  <c r="R1590" i="1"/>
  <c r="S1590" i="1"/>
  <c r="N1590" i="1"/>
  <c r="S1574" i="1"/>
  <c r="R1574" i="1"/>
  <c r="N1574" i="1"/>
  <c r="S1542" i="1"/>
  <c r="R1542" i="1"/>
  <c r="N1542" i="1"/>
  <c r="S1526" i="1"/>
  <c r="R1526" i="1"/>
  <c r="N1526" i="1"/>
  <c r="S1510" i="1"/>
  <c r="R1510" i="1"/>
  <c r="N1510" i="1"/>
  <c r="S1494" i="1"/>
  <c r="R1494" i="1"/>
  <c r="N1494" i="1"/>
  <c r="S1478" i="1"/>
  <c r="R1478" i="1"/>
  <c r="N1478" i="1"/>
  <c r="S1462" i="1"/>
  <c r="R1462" i="1"/>
  <c r="N1462" i="1"/>
  <c r="S1446" i="1"/>
  <c r="N1446" i="1"/>
  <c r="R1446" i="1"/>
  <c r="S1430" i="1"/>
  <c r="R1430" i="1"/>
  <c r="N1430" i="1"/>
  <c r="S1414" i="1"/>
  <c r="R1414" i="1"/>
  <c r="N1414" i="1"/>
  <c r="S1398" i="1"/>
  <c r="R1398" i="1"/>
  <c r="N1398" i="1"/>
  <c r="S1382" i="1"/>
  <c r="R1382" i="1"/>
  <c r="N1382" i="1"/>
  <c r="R1366" i="1"/>
  <c r="N1366" i="1"/>
  <c r="S1350" i="1"/>
  <c r="R1350" i="1"/>
  <c r="N1350" i="1"/>
  <c r="S1334" i="1"/>
  <c r="R1334" i="1"/>
  <c r="N1334" i="1"/>
  <c r="S1318" i="1"/>
  <c r="R1318" i="1"/>
  <c r="N1318" i="1"/>
  <c r="R1302" i="1"/>
  <c r="S1302" i="1"/>
  <c r="N1302" i="1"/>
  <c r="S1286" i="1"/>
  <c r="R1286" i="1"/>
  <c r="N1286" i="1"/>
  <c r="S1270" i="1"/>
  <c r="R1270" i="1"/>
  <c r="N1270" i="1"/>
  <c r="S1254" i="1"/>
  <c r="R1254" i="1"/>
  <c r="N1254" i="1"/>
  <c r="R1238" i="1"/>
  <c r="S1238" i="1"/>
  <c r="N1238" i="1"/>
  <c r="S1222" i="1"/>
  <c r="R1222" i="1"/>
  <c r="N1222" i="1"/>
  <c r="S1206" i="1"/>
  <c r="R1206" i="1"/>
  <c r="N1206" i="1"/>
  <c r="S1190" i="1"/>
  <c r="R1190" i="1"/>
  <c r="N1190" i="1"/>
  <c r="S1174" i="1"/>
  <c r="R1174" i="1"/>
  <c r="N1174" i="1"/>
  <c r="S1158" i="1"/>
  <c r="R1158" i="1"/>
  <c r="N1158" i="1"/>
  <c r="S1142" i="1"/>
  <c r="R1142" i="1"/>
  <c r="N1142" i="1"/>
  <c r="S1126" i="1"/>
  <c r="R1126" i="1"/>
  <c r="N1126" i="1"/>
  <c r="S1110" i="1"/>
  <c r="R1110" i="1"/>
  <c r="N1110" i="1"/>
  <c r="S1094" i="1"/>
  <c r="R1094" i="1"/>
  <c r="N1094" i="1"/>
  <c r="S1062" i="1"/>
  <c r="R1062" i="1"/>
  <c r="N1062" i="1"/>
  <c r="R1046" i="1"/>
  <c r="S1046" i="1"/>
  <c r="N1046" i="1"/>
  <c r="S1030" i="1"/>
  <c r="R1030" i="1"/>
  <c r="N1030" i="1"/>
  <c r="S1014" i="1"/>
  <c r="R1014" i="1"/>
  <c r="N1014" i="1"/>
  <c r="S998" i="1"/>
  <c r="R998" i="1"/>
  <c r="N998" i="1"/>
  <c r="S982" i="1"/>
  <c r="R982" i="1"/>
  <c r="N982" i="1"/>
  <c r="S966" i="1"/>
  <c r="R966" i="1"/>
  <c r="N966" i="1"/>
  <c r="R950" i="1"/>
  <c r="S950" i="1"/>
  <c r="N950" i="1"/>
  <c r="S934" i="1"/>
  <c r="N934" i="1"/>
  <c r="S918" i="1"/>
  <c r="R918" i="1"/>
  <c r="N918" i="1"/>
  <c r="R902" i="1"/>
  <c r="S902" i="1"/>
  <c r="N902" i="1"/>
  <c r="R886" i="1"/>
  <c r="N886" i="1"/>
  <c r="S886" i="1"/>
  <c r="R870" i="1"/>
  <c r="S870" i="1"/>
  <c r="N870" i="1"/>
  <c r="S854" i="1"/>
  <c r="R854" i="1"/>
  <c r="N854" i="1"/>
  <c r="R838" i="1"/>
  <c r="S838" i="1"/>
  <c r="N838" i="1"/>
  <c r="R822" i="1"/>
  <c r="S822" i="1"/>
  <c r="N822" i="1"/>
  <c r="R806" i="1"/>
  <c r="S806" i="1"/>
  <c r="N806" i="1"/>
  <c r="R790" i="1"/>
  <c r="S790" i="1"/>
  <c r="N790" i="1"/>
  <c r="R774" i="1"/>
  <c r="S774" i="1"/>
  <c r="N774" i="1"/>
  <c r="R758" i="1"/>
  <c r="S758" i="1"/>
  <c r="N758" i="1"/>
  <c r="S742" i="1"/>
  <c r="R742" i="1"/>
  <c r="N742" i="1"/>
  <c r="S726" i="1"/>
  <c r="R726" i="1"/>
  <c r="N726" i="1"/>
  <c r="S710" i="1"/>
  <c r="R710" i="1"/>
  <c r="N710" i="1"/>
  <c r="S694" i="1"/>
  <c r="R694" i="1"/>
  <c r="N694" i="1"/>
  <c r="S678" i="1"/>
  <c r="R678" i="1"/>
  <c r="N678" i="1"/>
  <c r="S662" i="1"/>
  <c r="R662" i="1"/>
  <c r="N662" i="1"/>
  <c r="S646" i="1"/>
  <c r="R646" i="1"/>
  <c r="N646" i="1"/>
  <c r="S630" i="1"/>
  <c r="R630" i="1"/>
  <c r="N630" i="1"/>
  <c r="S614" i="1"/>
  <c r="R614" i="1"/>
  <c r="N614" i="1"/>
  <c r="S598" i="1"/>
  <c r="R598" i="1"/>
  <c r="N598" i="1"/>
  <c r="S582" i="1"/>
  <c r="R582" i="1"/>
  <c r="N582" i="1"/>
  <c r="S566" i="1"/>
  <c r="R566" i="1"/>
  <c r="N566" i="1"/>
  <c r="S550" i="1"/>
  <c r="R550" i="1"/>
  <c r="N550" i="1"/>
  <c r="S534" i="1"/>
  <c r="R534" i="1"/>
  <c r="N534" i="1"/>
  <c r="S518" i="1"/>
  <c r="R518" i="1"/>
  <c r="N518" i="1"/>
  <c r="S502" i="1"/>
  <c r="R502" i="1"/>
  <c r="N502" i="1"/>
  <c r="S486" i="1"/>
  <c r="R486" i="1"/>
  <c r="N486" i="1"/>
  <c r="S470" i="1"/>
  <c r="R470" i="1"/>
  <c r="N470" i="1"/>
  <c r="S454" i="1"/>
  <c r="R454" i="1"/>
  <c r="N454" i="1"/>
  <c r="S438" i="1"/>
  <c r="R438" i="1"/>
  <c r="N438" i="1"/>
  <c r="S422" i="1"/>
  <c r="R422" i="1"/>
  <c r="N422" i="1"/>
  <c r="S406" i="1"/>
  <c r="R406" i="1"/>
  <c r="N406" i="1"/>
  <c r="S390" i="1"/>
  <c r="R390" i="1"/>
  <c r="N390" i="1"/>
  <c r="S374" i="1"/>
  <c r="R374" i="1"/>
  <c r="N374" i="1"/>
  <c r="S358" i="1"/>
  <c r="R358" i="1"/>
  <c r="N358" i="1"/>
  <c r="S342" i="1"/>
  <c r="R342" i="1"/>
  <c r="N342" i="1"/>
  <c r="S326" i="1"/>
  <c r="R326" i="1"/>
  <c r="N326" i="1"/>
  <c r="S310" i="1"/>
  <c r="R310" i="1"/>
  <c r="N310" i="1"/>
  <c r="S294" i="1"/>
  <c r="R294" i="1"/>
  <c r="N294" i="1"/>
  <c r="S278" i="1"/>
  <c r="R278" i="1"/>
  <c r="N278" i="1"/>
  <c r="S262" i="1"/>
  <c r="R262" i="1"/>
  <c r="N262" i="1"/>
  <c r="S246" i="1"/>
  <c r="R246" i="1"/>
  <c r="N246" i="1"/>
  <c r="S230" i="1"/>
  <c r="R230" i="1"/>
  <c r="N230" i="1"/>
  <c r="S214" i="1"/>
  <c r="R214" i="1"/>
  <c r="N214" i="1"/>
  <c r="S198" i="1"/>
  <c r="R198" i="1"/>
  <c r="N198" i="1"/>
  <c r="S182" i="1"/>
  <c r="R182" i="1"/>
  <c r="N182" i="1"/>
  <c r="S166" i="1"/>
  <c r="R166" i="1"/>
  <c r="N166" i="1"/>
  <c r="S150" i="1"/>
  <c r="R150" i="1"/>
  <c r="N150" i="1"/>
  <c r="S134" i="1"/>
  <c r="R134" i="1"/>
  <c r="N134" i="1"/>
  <c r="S118" i="1"/>
  <c r="R118" i="1"/>
  <c r="N118" i="1"/>
  <c r="S102" i="1"/>
  <c r="R102" i="1"/>
  <c r="N102" i="1"/>
  <c r="S86" i="1"/>
  <c r="R86" i="1"/>
  <c r="N86" i="1"/>
  <c r="S70" i="1"/>
  <c r="R70" i="1"/>
  <c r="N70" i="1"/>
  <c r="S54" i="1"/>
  <c r="R54" i="1"/>
  <c r="N54" i="1"/>
  <c r="S38" i="1"/>
  <c r="R38" i="1"/>
  <c r="N38" i="1"/>
  <c r="N2446" i="1"/>
  <c r="N2354" i="1"/>
  <c r="N2272" i="1"/>
  <c r="N2190" i="1"/>
  <c r="N2098" i="1"/>
  <c r="N2016" i="1"/>
  <c r="N1934" i="1"/>
  <c r="N1842" i="1"/>
  <c r="N1760" i="1"/>
  <c r="N1678" i="1"/>
  <c r="N1504" i="1"/>
  <c r="N1422" i="1"/>
  <c r="N1330" i="1"/>
  <c r="N1248" i="1"/>
  <c r="N1166" i="1"/>
  <c r="N992" i="1"/>
  <c r="N910" i="1"/>
  <c r="N736" i="1"/>
  <c r="N654" i="1"/>
  <c r="N562" i="1"/>
  <c r="N480" i="1"/>
  <c r="N398" i="1"/>
  <c r="N224" i="1"/>
  <c r="N142" i="1"/>
  <c r="N50" i="1"/>
  <c r="R2210" i="1"/>
  <c r="R1764" i="1"/>
  <c r="R1163" i="1"/>
  <c r="S1161" i="1"/>
  <c r="S2386" i="1"/>
  <c r="R2386" i="1"/>
  <c r="S2194" i="1"/>
  <c r="R2194" i="1"/>
  <c r="R2034" i="1"/>
  <c r="S2034" i="1"/>
  <c r="R1906" i="1"/>
  <c r="S1762" i="1"/>
  <c r="R1762" i="1"/>
  <c r="S1586" i="1"/>
  <c r="R1586" i="1"/>
  <c r="S1410" i="1"/>
  <c r="R1410" i="1"/>
  <c r="S1250" i="1"/>
  <c r="R1250" i="1"/>
  <c r="S1074" i="1"/>
  <c r="R1074" i="1"/>
  <c r="S818" i="1"/>
  <c r="R818" i="1"/>
  <c r="S642" i="1"/>
  <c r="R642" i="1"/>
  <c r="S482" i="1"/>
  <c r="R482" i="1"/>
  <c r="S306" i="1"/>
  <c r="R306" i="1"/>
  <c r="S114" i="1"/>
  <c r="R114" i="1"/>
  <c r="S2417" i="1"/>
  <c r="R2417" i="1"/>
  <c r="N2417" i="1"/>
  <c r="S2289" i="1"/>
  <c r="R2289" i="1"/>
  <c r="N2289" i="1"/>
  <c r="S2161" i="1"/>
  <c r="R2161" i="1"/>
  <c r="N2161" i="1"/>
  <c r="S2017" i="1"/>
  <c r="R2017" i="1"/>
  <c r="N2017" i="1"/>
  <c r="S1889" i="1"/>
  <c r="R1889" i="1"/>
  <c r="N1889" i="1"/>
  <c r="S1761" i="1"/>
  <c r="R1761" i="1"/>
  <c r="N1761" i="1"/>
  <c r="S1649" i="1"/>
  <c r="R1649" i="1"/>
  <c r="N1649" i="1"/>
  <c r="S1537" i="1"/>
  <c r="R1537" i="1"/>
  <c r="N1537" i="1"/>
  <c r="S1409" i="1"/>
  <c r="R1409" i="1"/>
  <c r="N1409" i="1"/>
  <c r="R1297" i="1"/>
  <c r="S1297" i="1"/>
  <c r="N1297" i="1"/>
  <c r="S1153" i="1"/>
  <c r="R1153" i="1"/>
  <c r="N1153" i="1"/>
  <c r="R993" i="1"/>
  <c r="S993" i="1"/>
  <c r="N993" i="1"/>
  <c r="R769" i="1"/>
  <c r="S769" i="1"/>
  <c r="N769" i="1"/>
  <c r="S545" i="1"/>
  <c r="R545" i="1"/>
  <c r="N545" i="1"/>
  <c r="R337" i="1"/>
  <c r="S337" i="1"/>
  <c r="N337" i="1"/>
  <c r="S177" i="1"/>
  <c r="R177" i="1"/>
  <c r="N177" i="1"/>
  <c r="S2060" i="1"/>
  <c r="R2060" i="1"/>
  <c r="N2060" i="1"/>
  <c r="R1500" i="1"/>
  <c r="S1500" i="1"/>
  <c r="N1500" i="1"/>
  <c r="R2518" i="1"/>
  <c r="S2518" i="1"/>
  <c r="N2518" i="1"/>
  <c r="R2470" i="1"/>
  <c r="S2470" i="1"/>
  <c r="N2470" i="1"/>
  <c r="S2438" i="1"/>
  <c r="R2438" i="1"/>
  <c r="N2438" i="1"/>
  <c r="R2422" i="1"/>
  <c r="N2422" i="1"/>
  <c r="S2422" i="1"/>
  <c r="R2390" i="1"/>
  <c r="S2390" i="1"/>
  <c r="N2390" i="1"/>
  <c r="R2358" i="1"/>
  <c r="S2358" i="1"/>
  <c r="N2358" i="1"/>
  <c r="R2326" i="1"/>
  <c r="S2326" i="1"/>
  <c r="N2326" i="1"/>
  <c r="R2294" i="1"/>
  <c r="N2294" i="1"/>
  <c r="S2294" i="1"/>
  <c r="R2262" i="1"/>
  <c r="S2262" i="1"/>
  <c r="N2262" i="1"/>
  <c r="R2230" i="1"/>
  <c r="S2230" i="1"/>
  <c r="N2230" i="1"/>
  <c r="R2198" i="1"/>
  <c r="S2198" i="1"/>
  <c r="N2198" i="1"/>
  <c r="R2150" i="1"/>
  <c r="N2150" i="1"/>
  <c r="S2150" i="1"/>
  <c r="R2118" i="1"/>
  <c r="S2118" i="1"/>
  <c r="N2118" i="1"/>
  <c r="R2086" i="1"/>
  <c r="S2086" i="1"/>
  <c r="N2086" i="1"/>
  <c r="S2054" i="1"/>
  <c r="R2054" i="1"/>
  <c r="N2054" i="1"/>
  <c r="R2022" i="1"/>
  <c r="N2022" i="1"/>
  <c r="R1990" i="1"/>
  <c r="S1990" i="1"/>
  <c r="N1990" i="1"/>
  <c r="R1958" i="1"/>
  <c r="S1958" i="1"/>
  <c r="N1958" i="1"/>
  <c r="S1926" i="1"/>
  <c r="R1926" i="1"/>
  <c r="N1926" i="1"/>
  <c r="R1894" i="1"/>
  <c r="N1894" i="1"/>
  <c r="S1894" i="1"/>
  <c r="R1862" i="1"/>
  <c r="S1862" i="1"/>
  <c r="N1862" i="1"/>
  <c r="R1830" i="1"/>
  <c r="S1830" i="1"/>
  <c r="N1830" i="1"/>
  <c r="S1798" i="1"/>
  <c r="R1798" i="1"/>
  <c r="N1798" i="1"/>
  <c r="R1766" i="1"/>
  <c r="N1766" i="1"/>
  <c r="S1766" i="1"/>
  <c r="R1734" i="1"/>
  <c r="S1734" i="1"/>
  <c r="N1734" i="1"/>
  <c r="R1702" i="1"/>
  <c r="S1702" i="1"/>
  <c r="N1702" i="1"/>
  <c r="S1670" i="1"/>
  <c r="R1670" i="1"/>
  <c r="N1670" i="1"/>
  <c r="R1638" i="1"/>
  <c r="N1638" i="1"/>
  <c r="S1638" i="1"/>
  <c r="S1558" i="1"/>
  <c r="R1558" i="1"/>
  <c r="N1558" i="1"/>
  <c r="S1078" i="1"/>
  <c r="R1078" i="1"/>
  <c r="N1078" i="1"/>
  <c r="S2517" i="1"/>
  <c r="R2517" i="1"/>
  <c r="N2517" i="1"/>
  <c r="S2501" i="1"/>
  <c r="R2501" i="1"/>
  <c r="N2501" i="1"/>
  <c r="S2485" i="1"/>
  <c r="R2485" i="1"/>
  <c r="N2485" i="1"/>
  <c r="S2469" i="1"/>
  <c r="R2469" i="1"/>
  <c r="N2469" i="1"/>
  <c r="S2453" i="1"/>
  <c r="R2453" i="1"/>
  <c r="N2453" i="1"/>
  <c r="S2437" i="1"/>
  <c r="R2437" i="1"/>
  <c r="N2437" i="1"/>
  <c r="S2421" i="1"/>
  <c r="R2421" i="1"/>
  <c r="N2421" i="1"/>
  <c r="S2405" i="1"/>
  <c r="R2405" i="1"/>
  <c r="N2405" i="1"/>
  <c r="S2389" i="1"/>
  <c r="R2389" i="1"/>
  <c r="N2389" i="1"/>
  <c r="S2373" i="1"/>
  <c r="R2373" i="1"/>
  <c r="N2373" i="1"/>
  <c r="S2357" i="1"/>
  <c r="R2357" i="1"/>
  <c r="N2357" i="1"/>
  <c r="S2341" i="1"/>
  <c r="R2341" i="1"/>
  <c r="N2341" i="1"/>
  <c r="S2325" i="1"/>
  <c r="R2325" i="1"/>
  <c r="N2325" i="1"/>
  <c r="S2309" i="1"/>
  <c r="R2309" i="1"/>
  <c r="N2309" i="1"/>
  <c r="S2293" i="1"/>
  <c r="R2293" i="1"/>
  <c r="N2293" i="1"/>
  <c r="S2277" i="1"/>
  <c r="R2277" i="1"/>
  <c r="N2277" i="1"/>
  <c r="S2261" i="1"/>
  <c r="R2261" i="1"/>
  <c r="N2261" i="1"/>
  <c r="S2245" i="1"/>
  <c r="R2245" i="1"/>
  <c r="N2245" i="1"/>
  <c r="S2229" i="1"/>
  <c r="R2229" i="1"/>
  <c r="N2229" i="1"/>
  <c r="S2213" i="1"/>
  <c r="R2213" i="1"/>
  <c r="N2213" i="1"/>
  <c r="S2197" i="1"/>
  <c r="R2197" i="1"/>
  <c r="N2197" i="1"/>
  <c r="S2181" i="1"/>
  <c r="R2181" i="1"/>
  <c r="N2181" i="1"/>
  <c r="S2165" i="1"/>
  <c r="R2165" i="1"/>
  <c r="N2165" i="1"/>
  <c r="S2149" i="1"/>
  <c r="R2149" i="1"/>
  <c r="N2149" i="1"/>
  <c r="S2133" i="1"/>
  <c r="R2133" i="1"/>
  <c r="N2133" i="1"/>
  <c r="S2117" i="1"/>
  <c r="R2117" i="1"/>
  <c r="N2117" i="1"/>
  <c r="S2101" i="1"/>
  <c r="R2101" i="1"/>
  <c r="N2101" i="1"/>
  <c r="S2085" i="1"/>
  <c r="R2085" i="1"/>
  <c r="N2085" i="1"/>
  <c r="S2069" i="1"/>
  <c r="R2069" i="1"/>
  <c r="N2069" i="1"/>
  <c r="S2053" i="1"/>
  <c r="R2053" i="1"/>
  <c r="N2053" i="1"/>
  <c r="S2037" i="1"/>
  <c r="R2037" i="1"/>
  <c r="N2037" i="1"/>
  <c r="S2021" i="1"/>
  <c r="R2021" i="1"/>
  <c r="N2021" i="1"/>
  <c r="S2005" i="1"/>
  <c r="R2005" i="1"/>
  <c r="N2005" i="1"/>
  <c r="S1989" i="1"/>
  <c r="R1989" i="1"/>
  <c r="N1989" i="1"/>
  <c r="S1973" i="1"/>
  <c r="R1973" i="1"/>
  <c r="N1973" i="1"/>
  <c r="S1957" i="1"/>
  <c r="R1957" i="1"/>
  <c r="N1957" i="1"/>
  <c r="S1941" i="1"/>
  <c r="R1941" i="1"/>
  <c r="N1941" i="1"/>
  <c r="S1925" i="1"/>
  <c r="R1925" i="1"/>
  <c r="N1925" i="1"/>
  <c r="S1909" i="1"/>
  <c r="R1909" i="1"/>
  <c r="N1909" i="1"/>
  <c r="S1893" i="1"/>
  <c r="R1893" i="1"/>
  <c r="N1893" i="1"/>
  <c r="S1877" i="1"/>
  <c r="R1877" i="1"/>
  <c r="N1877" i="1"/>
  <c r="S1861" i="1"/>
  <c r="R1861" i="1"/>
  <c r="N1861" i="1"/>
  <c r="S1845" i="1"/>
  <c r="R1845" i="1"/>
  <c r="N1845" i="1"/>
  <c r="S1829" i="1"/>
  <c r="R1829" i="1"/>
  <c r="N1829" i="1"/>
  <c r="S1813" i="1"/>
  <c r="R1813" i="1"/>
  <c r="N1813" i="1"/>
  <c r="S1797" i="1"/>
  <c r="R1797" i="1"/>
  <c r="N1797" i="1"/>
  <c r="S1781" i="1"/>
  <c r="R1781" i="1"/>
  <c r="N1781" i="1"/>
  <c r="S1765" i="1"/>
  <c r="R1765" i="1"/>
  <c r="N1765" i="1"/>
  <c r="S1749" i="1"/>
  <c r="R1749" i="1"/>
  <c r="N1749" i="1"/>
  <c r="S1733" i="1"/>
  <c r="R1733" i="1"/>
  <c r="N1733" i="1"/>
  <c r="S1717" i="1"/>
  <c r="R1717" i="1"/>
  <c r="N1717" i="1"/>
  <c r="S1701" i="1"/>
  <c r="R1701" i="1"/>
  <c r="N1701" i="1"/>
  <c r="S1685" i="1"/>
  <c r="R1685" i="1"/>
  <c r="N1685" i="1"/>
  <c r="S1669" i="1"/>
  <c r="R1669" i="1"/>
  <c r="N1669" i="1"/>
  <c r="S1653" i="1"/>
  <c r="R1653" i="1"/>
  <c r="N1653" i="1"/>
  <c r="S1637" i="1"/>
  <c r="R1637" i="1"/>
  <c r="N1637" i="1"/>
  <c r="S1621" i="1"/>
  <c r="R1621" i="1"/>
  <c r="N1621" i="1"/>
  <c r="S1605" i="1"/>
  <c r="R1605" i="1"/>
  <c r="N1605" i="1"/>
  <c r="S1589" i="1"/>
  <c r="R1589" i="1"/>
  <c r="N1589" i="1"/>
  <c r="S1573" i="1"/>
  <c r="R1573" i="1"/>
  <c r="N1573" i="1"/>
  <c r="S1557" i="1"/>
  <c r="R1557" i="1"/>
  <c r="N1557" i="1"/>
  <c r="S1541" i="1"/>
  <c r="R1541" i="1"/>
  <c r="N1541" i="1"/>
  <c r="S1525" i="1"/>
  <c r="R1525" i="1"/>
  <c r="N1525" i="1"/>
  <c r="S1509" i="1"/>
  <c r="R1509" i="1"/>
  <c r="N1509" i="1"/>
  <c r="S1493" i="1"/>
  <c r="R1493" i="1"/>
  <c r="N1493" i="1"/>
  <c r="S1477" i="1"/>
  <c r="R1477" i="1"/>
  <c r="N1477" i="1"/>
  <c r="S1461" i="1"/>
  <c r="R1461" i="1"/>
  <c r="N1461" i="1"/>
  <c r="S1445" i="1"/>
  <c r="R1445" i="1"/>
  <c r="N1445" i="1"/>
  <c r="S1429" i="1"/>
  <c r="N1429" i="1"/>
  <c r="S1413" i="1"/>
  <c r="R1413" i="1"/>
  <c r="N1413" i="1"/>
  <c r="S1397" i="1"/>
  <c r="R1397" i="1"/>
  <c r="N1397" i="1"/>
  <c r="S1381" i="1"/>
  <c r="R1381" i="1"/>
  <c r="N1381" i="1"/>
  <c r="S1365" i="1"/>
  <c r="N1365" i="1"/>
  <c r="R1365" i="1"/>
  <c r="R1349" i="1"/>
  <c r="N1349" i="1"/>
  <c r="S1349" i="1"/>
  <c r="S1333" i="1"/>
  <c r="R1333" i="1"/>
  <c r="N1333" i="1"/>
  <c r="S1317" i="1"/>
  <c r="R1317" i="1"/>
  <c r="N1317" i="1"/>
  <c r="S1301" i="1"/>
  <c r="R1301" i="1"/>
  <c r="N1301" i="1"/>
  <c r="S1285" i="1"/>
  <c r="R1285" i="1"/>
  <c r="N1285" i="1"/>
  <c r="S1269" i="1"/>
  <c r="R1269" i="1"/>
  <c r="N1269" i="1"/>
  <c r="S1253" i="1"/>
  <c r="R1253" i="1"/>
  <c r="N1253" i="1"/>
  <c r="S1237" i="1"/>
  <c r="R1237" i="1"/>
  <c r="N1237" i="1"/>
  <c r="S1221" i="1"/>
  <c r="R1221" i="1"/>
  <c r="N1221" i="1"/>
  <c r="S1205" i="1"/>
  <c r="R1205" i="1"/>
  <c r="N1205" i="1"/>
  <c r="R1189" i="1"/>
  <c r="S1189" i="1"/>
  <c r="N1189" i="1"/>
  <c r="S1173" i="1"/>
  <c r="R1173" i="1"/>
  <c r="N1173" i="1"/>
  <c r="S1157" i="1"/>
  <c r="R1157" i="1"/>
  <c r="N1157" i="1"/>
  <c r="S1141" i="1"/>
  <c r="R1141" i="1"/>
  <c r="N1141" i="1"/>
  <c r="R1125" i="1"/>
  <c r="S1125" i="1"/>
  <c r="N1125" i="1"/>
  <c r="S1109" i="1"/>
  <c r="R1109" i="1"/>
  <c r="N1109" i="1"/>
  <c r="S1093" i="1"/>
  <c r="R1093" i="1"/>
  <c r="N1093" i="1"/>
  <c r="S1077" i="1"/>
  <c r="R1077" i="1"/>
  <c r="N1077" i="1"/>
  <c r="S1061" i="1"/>
  <c r="R1061" i="1"/>
  <c r="N1061" i="1"/>
  <c r="S1045" i="1"/>
  <c r="R1045" i="1"/>
  <c r="N1045" i="1"/>
  <c r="S1029" i="1"/>
  <c r="R1029" i="1"/>
  <c r="N1029" i="1"/>
  <c r="S1013" i="1"/>
  <c r="R1013" i="1"/>
  <c r="N1013" i="1"/>
  <c r="S997" i="1"/>
  <c r="R997" i="1"/>
  <c r="N997" i="1"/>
  <c r="S981" i="1"/>
  <c r="R981" i="1"/>
  <c r="N981" i="1"/>
  <c r="S965" i="1"/>
  <c r="R965" i="1"/>
  <c r="N965" i="1"/>
  <c r="S949" i="1"/>
  <c r="R949" i="1"/>
  <c r="N949" i="1"/>
  <c r="S933" i="1"/>
  <c r="R933" i="1"/>
  <c r="N933" i="1"/>
  <c r="S917" i="1"/>
  <c r="R917" i="1"/>
  <c r="N917" i="1"/>
  <c r="S901" i="1"/>
  <c r="R901" i="1"/>
  <c r="N901" i="1"/>
  <c r="S885" i="1"/>
  <c r="R885" i="1"/>
  <c r="N885" i="1"/>
  <c r="S869" i="1"/>
  <c r="R869" i="1"/>
  <c r="N869" i="1"/>
  <c r="S853" i="1"/>
  <c r="R853" i="1"/>
  <c r="N853" i="1"/>
  <c r="S837" i="1"/>
  <c r="R837" i="1"/>
  <c r="N837" i="1"/>
  <c r="S821" i="1"/>
  <c r="R821" i="1"/>
  <c r="N821" i="1"/>
  <c r="S805" i="1"/>
  <c r="R805" i="1"/>
  <c r="N805" i="1"/>
  <c r="S789" i="1"/>
  <c r="R789" i="1"/>
  <c r="N789" i="1"/>
  <c r="S773" i="1"/>
  <c r="R773" i="1"/>
  <c r="N773" i="1"/>
  <c r="S757" i="1"/>
  <c r="R757" i="1"/>
  <c r="N757" i="1"/>
  <c r="S741" i="1"/>
  <c r="R741" i="1"/>
  <c r="N741" i="1"/>
  <c r="S725" i="1"/>
  <c r="R725" i="1"/>
  <c r="N725" i="1"/>
  <c r="S709" i="1"/>
  <c r="R709" i="1"/>
  <c r="N709" i="1"/>
  <c r="S693" i="1"/>
  <c r="R693" i="1"/>
  <c r="N693" i="1"/>
  <c r="S677" i="1"/>
  <c r="R677" i="1"/>
  <c r="N677" i="1"/>
  <c r="S661" i="1"/>
  <c r="R661" i="1"/>
  <c r="N661" i="1"/>
  <c r="S645" i="1"/>
  <c r="R645" i="1"/>
  <c r="N645" i="1"/>
  <c r="S629" i="1"/>
  <c r="R629" i="1"/>
  <c r="N629" i="1"/>
  <c r="S613" i="1"/>
  <c r="R613" i="1"/>
  <c r="N613" i="1"/>
  <c r="S597" i="1"/>
  <c r="R597" i="1"/>
  <c r="N597" i="1"/>
  <c r="S581" i="1"/>
  <c r="R581" i="1"/>
  <c r="N581" i="1"/>
  <c r="S565" i="1"/>
  <c r="R565" i="1"/>
  <c r="N565" i="1"/>
  <c r="S549" i="1"/>
  <c r="R549" i="1"/>
  <c r="N549" i="1"/>
  <c r="S533" i="1"/>
  <c r="R533" i="1"/>
  <c r="N533" i="1"/>
  <c r="S517" i="1"/>
  <c r="R517" i="1"/>
  <c r="N517" i="1"/>
  <c r="S501" i="1"/>
  <c r="R501" i="1"/>
  <c r="N501" i="1"/>
  <c r="S485" i="1"/>
  <c r="R485" i="1"/>
  <c r="N485" i="1"/>
  <c r="S469" i="1"/>
  <c r="R469" i="1"/>
  <c r="N469" i="1"/>
  <c r="S453" i="1"/>
  <c r="R453" i="1"/>
  <c r="N453" i="1"/>
  <c r="S437" i="1"/>
  <c r="R437" i="1"/>
  <c r="N437" i="1"/>
  <c r="S421" i="1"/>
  <c r="R421" i="1"/>
  <c r="N421" i="1"/>
  <c r="S405" i="1"/>
  <c r="R405" i="1"/>
  <c r="N405" i="1"/>
  <c r="S389" i="1"/>
  <c r="R389" i="1"/>
  <c r="N389" i="1"/>
  <c r="S373" i="1"/>
  <c r="R373" i="1"/>
  <c r="N373" i="1"/>
  <c r="S357" i="1"/>
  <c r="R357" i="1"/>
  <c r="N357" i="1"/>
  <c r="S341" i="1"/>
  <c r="R341" i="1"/>
  <c r="N341" i="1"/>
  <c r="S325" i="1"/>
  <c r="R325" i="1"/>
  <c r="N325" i="1"/>
  <c r="S309" i="1"/>
  <c r="R309" i="1"/>
  <c r="N309" i="1"/>
  <c r="S293" i="1"/>
  <c r="R293" i="1"/>
  <c r="N293" i="1"/>
  <c r="S277" i="1"/>
  <c r="R277" i="1"/>
  <c r="N277" i="1"/>
  <c r="S261" i="1"/>
  <c r="R261" i="1"/>
  <c r="N261" i="1"/>
  <c r="S245" i="1"/>
  <c r="R245" i="1"/>
  <c r="N245" i="1"/>
  <c r="S229" i="1"/>
  <c r="R229" i="1"/>
  <c r="N229" i="1"/>
  <c r="S213" i="1"/>
  <c r="R213" i="1"/>
  <c r="N213" i="1"/>
  <c r="S197" i="1"/>
  <c r="R197" i="1"/>
  <c r="N197" i="1"/>
  <c r="S181" i="1"/>
  <c r="R181" i="1"/>
  <c r="N181" i="1"/>
  <c r="S165" i="1"/>
  <c r="R165" i="1"/>
  <c r="N165" i="1"/>
  <c r="S149" i="1"/>
  <c r="R149" i="1"/>
  <c r="N149" i="1"/>
  <c r="S133" i="1"/>
  <c r="R133" i="1"/>
  <c r="N133" i="1"/>
  <c r="S117" i="1"/>
  <c r="R117" i="1"/>
  <c r="N117" i="1"/>
  <c r="S101" i="1"/>
  <c r="R101" i="1"/>
  <c r="N101" i="1"/>
  <c r="S85" i="1"/>
  <c r="R85" i="1"/>
  <c r="N85" i="1"/>
  <c r="S69" i="1"/>
  <c r="R69" i="1"/>
  <c r="N69" i="1"/>
  <c r="S53" i="1"/>
  <c r="R53" i="1"/>
  <c r="N53" i="1"/>
  <c r="S37" i="1"/>
  <c r="R37" i="1"/>
  <c r="N37" i="1"/>
  <c r="N2434" i="1"/>
  <c r="N2352" i="1"/>
  <c r="N2270" i="1"/>
  <c r="N2178" i="1"/>
  <c r="N2096" i="1"/>
  <c r="N2014" i="1"/>
  <c r="N1922" i="1"/>
  <c r="N1840" i="1"/>
  <c r="N1758" i="1"/>
  <c r="N1666" i="1"/>
  <c r="N1584" i="1"/>
  <c r="N1502" i="1"/>
  <c r="N1410" i="1"/>
  <c r="N1328" i="1"/>
  <c r="N1246" i="1"/>
  <c r="N1154" i="1"/>
  <c r="N1072" i="1"/>
  <c r="N990" i="1"/>
  <c r="N898" i="1"/>
  <c r="N816" i="1"/>
  <c r="N734" i="1"/>
  <c r="N642" i="1"/>
  <c r="N560" i="1"/>
  <c r="N478" i="1"/>
  <c r="N386" i="1"/>
  <c r="N304" i="1"/>
  <c r="N222" i="1"/>
  <c r="N130" i="1"/>
  <c r="N48" i="1"/>
  <c r="R2195" i="1"/>
  <c r="R1700" i="1"/>
  <c r="R1134" i="1"/>
  <c r="S1135" i="1"/>
  <c r="R2131" i="1"/>
  <c r="R1698" i="1"/>
  <c r="R1104" i="1"/>
  <c r="T658" i="1"/>
  <c r="V658" i="1" s="1"/>
  <c r="T482" i="1"/>
  <c r="V482" i="1" s="1"/>
  <c r="E39" i="2"/>
  <c r="E36" i="2"/>
  <c r="E37" i="2"/>
  <c r="E38" i="2"/>
  <c r="Q22" i="1"/>
  <c r="P22" i="1"/>
  <c r="L22" i="1"/>
  <c r="L21" i="1"/>
  <c r="Q21" i="1" s="1"/>
  <c r="O20" i="1"/>
  <c r="B10" i="2"/>
  <c r="C20" i="2"/>
  <c r="C21" i="2" s="1"/>
  <c r="C22" i="2" s="1"/>
  <c r="C23" i="2" s="1"/>
  <c r="C24" i="2" s="1"/>
  <c r="C25" i="2" s="1"/>
  <c r="C26" i="2" s="1"/>
  <c r="C27" i="2" s="1"/>
  <c r="C28" i="2" s="1"/>
  <c r="C29" i="2" s="1"/>
  <c r="C30" i="2" s="1"/>
  <c r="C18" i="2"/>
  <c r="D18" i="2" s="1"/>
  <c r="D19" i="2"/>
  <c r="K21" i="1"/>
  <c r="X2336" i="1" l="1"/>
  <c r="Y2336" i="1" s="1"/>
  <c r="Z2336" i="1" s="1"/>
  <c r="AE2336" i="1" s="1"/>
  <c r="X288" i="1"/>
  <c r="X800" i="1"/>
  <c r="Y800" i="1" s="1"/>
  <c r="Z800" i="1" s="1"/>
  <c r="AE800" i="1" s="1"/>
  <c r="X1214" i="1"/>
  <c r="Y1214" i="1" s="1"/>
  <c r="Z1214" i="1" s="1"/>
  <c r="AE1214" i="1" s="1"/>
  <c r="X880" i="1"/>
  <c r="Y880" i="1" s="1"/>
  <c r="Z880" i="1" s="1"/>
  <c r="AE880" i="1" s="1"/>
  <c r="X1808" i="1"/>
  <c r="Y1808" i="1" s="1"/>
  <c r="Z1808" i="1" s="1"/>
  <c r="AE1808" i="1" s="1"/>
  <c r="X658" i="1"/>
  <c r="Y658" i="1" s="1"/>
  <c r="Z658" i="1" s="1"/>
  <c r="AE658" i="1" s="1"/>
  <c r="X1486" i="1"/>
  <c r="Y1486" i="1" s="1"/>
  <c r="Z1486" i="1" s="1"/>
  <c r="AE1486" i="1" s="1"/>
  <c r="X128" i="1"/>
  <c r="Y128" i="1" s="1"/>
  <c r="Z128" i="1" s="1"/>
  <c r="AE128" i="1" s="1"/>
  <c r="X2176" i="1"/>
  <c r="Y2176" i="1" s="1"/>
  <c r="Z2176" i="1" s="1"/>
  <c r="AE2176" i="1" s="1"/>
  <c r="X1568" i="1"/>
  <c r="Y1568" i="1" s="1"/>
  <c r="Z1568" i="1" s="1"/>
  <c r="X1312" i="1"/>
  <c r="Y1312" i="1" s="1"/>
  <c r="Z1312" i="1" s="1"/>
  <c r="AE1312" i="1" s="1"/>
  <c r="X466" i="1"/>
  <c r="X2494" i="1"/>
  <c r="Y2494" i="1" s="1"/>
  <c r="Z2494" i="1" s="1"/>
  <c r="AE2494" i="1" s="1"/>
  <c r="X1998" i="1"/>
  <c r="Y1998" i="1" s="1"/>
  <c r="Z1998" i="1" s="1"/>
  <c r="AE1998" i="1" s="1"/>
  <c r="X2510" i="1"/>
  <c r="Y2510" i="1" s="1"/>
  <c r="Z2510" i="1" s="1"/>
  <c r="AE2510" i="1" s="1"/>
  <c r="T974" i="1"/>
  <c r="V974" i="1" s="1"/>
  <c r="X974" i="1" s="1"/>
  <c r="X2078" i="1"/>
  <c r="Y2078" i="1" s="1"/>
  <c r="Z2078" i="1" s="1"/>
  <c r="AE2078" i="1" s="1"/>
  <c r="X2514" i="1"/>
  <c r="Y2514" i="1" s="1"/>
  <c r="Z2514" i="1" s="1"/>
  <c r="AE2514" i="1" s="1"/>
  <c r="X1152" i="1"/>
  <c r="Y1152" i="1" s="1"/>
  <c r="X2238" i="1"/>
  <c r="Y2238" i="1" s="1"/>
  <c r="Z2238" i="1" s="1"/>
  <c r="AE2238" i="1" s="1"/>
  <c r="X2080" i="1"/>
  <c r="Y2080" i="1" s="1"/>
  <c r="Z2080" i="1" s="1"/>
  <c r="AE2080" i="1" s="1"/>
  <c r="T1648" i="1"/>
  <c r="V1648" i="1" s="1"/>
  <c r="X1648" i="1" s="1"/>
  <c r="X2034" i="1"/>
  <c r="Y2034" i="1" s="1"/>
  <c r="Z2034" i="1" s="1"/>
  <c r="AE2034" i="1" s="1"/>
  <c r="X448" i="1"/>
  <c r="Y448" i="1" s="1"/>
  <c r="AA448" i="1" s="1"/>
  <c r="AB448" i="1" s="1"/>
  <c r="X1838" i="1"/>
  <c r="Y1838" i="1" s="1"/>
  <c r="Z1838" i="1" s="1"/>
  <c r="AE1838" i="1" s="1"/>
  <c r="X2350" i="1"/>
  <c r="T1506" i="1"/>
  <c r="V1506" i="1" s="1"/>
  <c r="X1506" i="1" s="1"/>
  <c r="X2254" i="1"/>
  <c r="Y2254" i="1" s="1"/>
  <c r="Z2254" i="1" s="1"/>
  <c r="AE2254" i="1" s="1"/>
  <c r="X464" i="1"/>
  <c r="Y464" i="1" s="1"/>
  <c r="Z464" i="1" s="1"/>
  <c r="AE464" i="1" s="1"/>
  <c r="X834" i="1"/>
  <c r="Y834" i="1" s="1"/>
  <c r="Z834" i="1" s="1"/>
  <c r="AE834" i="1" s="1"/>
  <c r="X1982" i="1"/>
  <c r="Y1982" i="1" s="1"/>
  <c r="Z1982" i="1" s="1"/>
  <c r="AE1982" i="1" s="1"/>
  <c r="X1888" i="1"/>
  <c r="Y1888" i="1" s="1"/>
  <c r="Z1888" i="1" s="1"/>
  <c r="AE1888" i="1" s="1"/>
  <c r="X2416" i="1"/>
  <c r="Y2416" i="1" s="1"/>
  <c r="Z2416" i="1" s="1"/>
  <c r="AE2416" i="1" s="1"/>
  <c r="X622" i="1"/>
  <c r="X2334" i="1"/>
  <c r="X30" i="1"/>
  <c r="Y30" i="1" s="1"/>
  <c r="Z30" i="1" s="1"/>
  <c r="AE30" i="1" s="1"/>
  <c r="X542" i="1"/>
  <c r="Y542" i="1" s="1"/>
  <c r="Z542" i="1" s="1"/>
  <c r="AE542" i="1" s="1"/>
  <c r="X638" i="1"/>
  <c r="Y638" i="1" s="1"/>
  <c r="Z638" i="1" s="1"/>
  <c r="AE638" i="1" s="1"/>
  <c r="X2158" i="1"/>
  <c r="Y2158" i="1" s="1"/>
  <c r="Z2158" i="1" s="1"/>
  <c r="AE2158" i="1" s="1"/>
  <c r="X2414" i="1"/>
  <c r="T1390" i="1"/>
  <c r="V1390" i="1" s="1"/>
  <c r="X1390" i="1" s="1"/>
  <c r="Y1390" i="1" s="1"/>
  <c r="Z1390" i="1" s="1"/>
  <c r="AE1390" i="1" s="1"/>
  <c r="X2094" i="1"/>
  <c r="X1296" i="1"/>
  <c r="T302" i="1"/>
  <c r="V302" i="1" s="1"/>
  <c r="X302" i="1" s="1"/>
  <c r="Y302" i="1" s="1"/>
  <c r="Z302" i="1" s="1"/>
  <c r="T674" i="1"/>
  <c r="V674" i="1" s="1"/>
  <c r="X674" i="1" s="1"/>
  <c r="X482" i="1"/>
  <c r="Y482" i="1" s="1"/>
  <c r="Z482" i="1" s="1"/>
  <c r="AE482" i="1" s="1"/>
  <c r="X1314" i="1"/>
  <c r="Y1314" i="1" s="1"/>
  <c r="Z1314" i="1" s="1"/>
  <c r="AE1314" i="1" s="1"/>
  <c r="X1056" i="1"/>
  <c r="Y1056" i="1" s="1"/>
  <c r="Z1056" i="1" s="1"/>
  <c r="AE1056" i="1" s="1"/>
  <c r="T1326" i="1"/>
  <c r="V1326" i="1" s="1"/>
  <c r="X1326" i="1" s="1"/>
  <c r="T1918" i="1"/>
  <c r="V1918" i="1" s="1"/>
  <c r="X1918" i="1" s="1"/>
  <c r="Y1918" i="1" s="1"/>
  <c r="Z1918" i="1" s="1"/>
  <c r="AE1918" i="1" s="1"/>
  <c r="T1058" i="1"/>
  <c r="V1058" i="1" s="1"/>
  <c r="X1058" i="1" s="1"/>
  <c r="X1376" i="1"/>
  <c r="Y1376" i="1" s="1"/>
  <c r="Z1376" i="1" s="1"/>
  <c r="AE1376" i="1" s="1"/>
  <c r="X1310" i="1"/>
  <c r="Y1310" i="1" s="1"/>
  <c r="Z1310" i="1" s="1"/>
  <c r="AE1310" i="1" s="1"/>
  <c r="X1810" i="1"/>
  <c r="X1826" i="1"/>
  <c r="X210" i="1"/>
  <c r="Y210" i="1" s="1"/>
  <c r="Z210" i="1" s="1"/>
  <c r="X718" i="1"/>
  <c r="X1902" i="1"/>
  <c r="Y1902" i="1" s="1"/>
  <c r="Z1902" i="1" s="1"/>
  <c r="AE1902" i="1" s="1"/>
  <c r="X1218" i="1"/>
  <c r="Y1218" i="1" s="1"/>
  <c r="Z1218" i="1" s="1"/>
  <c r="AE1218" i="1" s="1"/>
  <c r="T1554" i="1"/>
  <c r="V1554" i="1" s="1"/>
  <c r="X1554" i="1" s="1"/>
  <c r="P21" i="1"/>
  <c r="X2174" i="1"/>
  <c r="X2430" i="1"/>
  <c r="Y2430" i="1" s="1"/>
  <c r="Z2430" i="1" s="1"/>
  <c r="AE2430" i="1" s="1"/>
  <c r="X2082" i="1"/>
  <c r="Y2082" i="1" s="1"/>
  <c r="Z2082" i="1" s="1"/>
  <c r="X1234" i="1"/>
  <c r="Y1234" i="1" s="1"/>
  <c r="Z1234" i="1" s="1"/>
  <c r="AE1234" i="1" s="1"/>
  <c r="X1490" i="1"/>
  <c r="Y1490" i="1" s="1"/>
  <c r="Z1490" i="1" s="1"/>
  <c r="AE1490" i="1" s="1"/>
  <c r="X2386" i="1"/>
  <c r="Y2386" i="1" s="1"/>
  <c r="Z2386" i="1" s="1"/>
  <c r="AE2386" i="1" s="1"/>
  <c r="T1890" i="1"/>
  <c r="V1890" i="1" s="1"/>
  <c r="X1890" i="1" s="1"/>
  <c r="X112" i="1"/>
  <c r="X1026" i="1"/>
  <c r="X544" i="1"/>
  <c r="X194" i="1"/>
  <c r="T2049" i="1"/>
  <c r="V2049" i="1" s="1"/>
  <c r="X2049" i="1" s="1"/>
  <c r="T2041" i="1"/>
  <c r="V2041" i="1" s="1"/>
  <c r="X2041" i="1" s="1"/>
  <c r="T816" i="1"/>
  <c r="V816" i="1" s="1"/>
  <c r="X816" i="1" s="1"/>
  <c r="T2178" i="1"/>
  <c r="V2178" i="1" s="1"/>
  <c r="X2178" i="1" s="1"/>
  <c r="T1365" i="1"/>
  <c r="V1365" i="1" s="1"/>
  <c r="X1365" i="1" s="1"/>
  <c r="T992" i="1"/>
  <c r="V992" i="1" s="1"/>
  <c r="X992" i="1" s="1"/>
  <c r="T2070" i="1"/>
  <c r="V2070" i="1" s="1"/>
  <c r="X2070" i="1" s="1"/>
  <c r="T2182" i="1"/>
  <c r="V2182" i="1" s="1"/>
  <c r="X2182" i="1" s="1"/>
  <c r="T2310" i="1"/>
  <c r="V2310" i="1" s="1"/>
  <c r="X2310" i="1" s="1"/>
  <c r="T2454" i="1"/>
  <c r="V2454" i="1" s="1"/>
  <c r="X2454" i="1" s="1"/>
  <c r="T1452" i="1"/>
  <c r="V1452" i="1" s="1"/>
  <c r="X1452" i="1" s="1"/>
  <c r="T577" i="1"/>
  <c r="V577" i="1" s="1"/>
  <c r="X577" i="1" s="1"/>
  <c r="T1233" i="1"/>
  <c r="V1233" i="1" s="1"/>
  <c r="X1233" i="1" s="1"/>
  <c r="T1809" i="1"/>
  <c r="V1809" i="1" s="1"/>
  <c r="X1809" i="1" s="1"/>
  <c r="T2337" i="1"/>
  <c r="V2337" i="1" s="1"/>
  <c r="X2337" i="1" s="1"/>
  <c r="T1086" i="1"/>
  <c r="V1086" i="1" s="1"/>
  <c r="X1086" i="1" s="1"/>
  <c r="T71" i="1"/>
  <c r="V71" i="1" s="1"/>
  <c r="X71" i="1" s="1"/>
  <c r="T135" i="1"/>
  <c r="V135" i="1" s="1"/>
  <c r="X135" i="1" s="1"/>
  <c r="T199" i="1"/>
  <c r="V199" i="1" s="1"/>
  <c r="X199" i="1" s="1"/>
  <c r="T263" i="1"/>
  <c r="V263" i="1" s="1"/>
  <c r="X263" i="1" s="1"/>
  <c r="T327" i="1"/>
  <c r="V327" i="1" s="1"/>
  <c r="X327" i="1" s="1"/>
  <c r="T391" i="1"/>
  <c r="V391" i="1" s="1"/>
  <c r="X391" i="1" s="1"/>
  <c r="T455" i="1"/>
  <c r="V455" i="1" s="1"/>
  <c r="X455" i="1" s="1"/>
  <c r="T519" i="1"/>
  <c r="V519" i="1" s="1"/>
  <c r="X519" i="1" s="1"/>
  <c r="T583" i="1"/>
  <c r="V583" i="1" s="1"/>
  <c r="X583" i="1" s="1"/>
  <c r="T647" i="1"/>
  <c r="V647" i="1" s="1"/>
  <c r="X647" i="1" s="1"/>
  <c r="T711" i="1"/>
  <c r="V711" i="1" s="1"/>
  <c r="X711" i="1" s="1"/>
  <c r="T775" i="1"/>
  <c r="V775" i="1" s="1"/>
  <c r="X775" i="1" s="1"/>
  <c r="T839" i="1"/>
  <c r="V839" i="1" s="1"/>
  <c r="X839" i="1" s="1"/>
  <c r="T903" i="1"/>
  <c r="V903" i="1" s="1"/>
  <c r="X903" i="1" s="1"/>
  <c r="T967" i="1"/>
  <c r="V967" i="1" s="1"/>
  <c r="X967" i="1" s="1"/>
  <c r="T64" i="1"/>
  <c r="V64" i="1" s="1"/>
  <c r="X64" i="1" s="1"/>
  <c r="T1682" i="1"/>
  <c r="V1682" i="1" s="1"/>
  <c r="X1682" i="1" s="1"/>
  <c r="T1264" i="1"/>
  <c r="V1264" i="1" s="1"/>
  <c r="X1264" i="1" s="1"/>
  <c r="T242" i="1"/>
  <c r="V242" i="1" s="1"/>
  <c r="X242" i="1" s="1"/>
  <c r="T1696" i="1"/>
  <c r="V1696" i="1" s="1"/>
  <c r="X1696" i="1" s="1"/>
  <c r="T510" i="1"/>
  <c r="V510" i="1" s="1"/>
  <c r="X510" i="1" s="1"/>
  <c r="T2128" i="1"/>
  <c r="V2128" i="1" s="1"/>
  <c r="X2128" i="1" s="1"/>
  <c r="T1195" i="1"/>
  <c r="V1195" i="1" s="1"/>
  <c r="X1195" i="1" s="1"/>
  <c r="T1259" i="1"/>
  <c r="V1259" i="1" s="1"/>
  <c r="X1259" i="1" s="1"/>
  <c r="T1323" i="1"/>
  <c r="V1323" i="1" s="1"/>
  <c r="X1323" i="1" s="1"/>
  <c r="T1387" i="1"/>
  <c r="V1387" i="1" s="1"/>
  <c r="X1387" i="1" s="1"/>
  <c r="T768" i="1"/>
  <c r="V768" i="1" s="1"/>
  <c r="X768" i="1" s="1"/>
  <c r="T156" i="1"/>
  <c r="V156" i="1" s="1"/>
  <c r="X156" i="1" s="1"/>
  <c r="T684" i="1"/>
  <c r="V684" i="1" s="1"/>
  <c r="X684" i="1" s="1"/>
  <c r="T1084" i="1"/>
  <c r="V1084" i="1" s="1"/>
  <c r="X1084" i="1" s="1"/>
  <c r="T1516" i="1"/>
  <c r="V1516" i="1" s="1"/>
  <c r="X1516" i="1" s="1"/>
  <c r="T1996" i="1"/>
  <c r="V1996" i="1" s="1"/>
  <c r="X1996" i="1" s="1"/>
  <c r="T2476" i="1"/>
  <c r="V2476" i="1" s="1"/>
  <c r="X2476" i="1" s="1"/>
  <c r="T1118" i="1"/>
  <c r="V1118" i="1" s="1"/>
  <c r="X1118" i="1" s="1"/>
  <c r="T2144" i="1"/>
  <c r="V2144" i="1" s="1"/>
  <c r="X2144" i="1" s="1"/>
  <c r="T273" i="1"/>
  <c r="V273" i="1" s="1"/>
  <c r="X273" i="1" s="1"/>
  <c r="T929" i="1"/>
  <c r="V929" i="1" s="1"/>
  <c r="X929" i="1" s="1"/>
  <c r="T1585" i="1"/>
  <c r="V1585" i="1" s="1"/>
  <c r="X1585" i="1" s="1"/>
  <c r="T2257" i="1"/>
  <c r="V2257" i="1" s="1"/>
  <c r="X2257" i="1" s="1"/>
  <c r="X624" i="1"/>
  <c r="X1824" i="1"/>
  <c r="T627" i="1"/>
  <c r="V627" i="1" s="1"/>
  <c r="X627" i="1" s="1"/>
  <c r="T1667" i="1"/>
  <c r="V1667" i="1" s="1"/>
  <c r="X1667" i="1" s="1"/>
  <c r="T2003" i="1"/>
  <c r="V2003" i="1" s="1"/>
  <c r="X2003" i="1" s="1"/>
  <c r="T2339" i="1"/>
  <c r="V2339" i="1" s="1"/>
  <c r="X2339" i="1" s="1"/>
  <c r="T596" i="1"/>
  <c r="V596" i="1" s="1"/>
  <c r="X596" i="1" s="1"/>
  <c r="T660" i="1"/>
  <c r="V660" i="1" s="1"/>
  <c r="X660" i="1" s="1"/>
  <c r="T724" i="1"/>
  <c r="V724" i="1" s="1"/>
  <c r="X724" i="1" s="1"/>
  <c r="T788" i="1"/>
  <c r="V788" i="1" s="1"/>
  <c r="X788" i="1" s="1"/>
  <c r="T852" i="1"/>
  <c r="V852" i="1" s="1"/>
  <c r="X852" i="1" s="1"/>
  <c r="T916" i="1"/>
  <c r="V916" i="1" s="1"/>
  <c r="X916" i="1" s="1"/>
  <c r="T980" i="1"/>
  <c r="V980" i="1" s="1"/>
  <c r="X980" i="1" s="1"/>
  <c r="T1044" i="1"/>
  <c r="V1044" i="1" s="1"/>
  <c r="X1044" i="1" s="1"/>
  <c r="T1108" i="1"/>
  <c r="V1108" i="1" s="1"/>
  <c r="X1108" i="1" s="1"/>
  <c r="T1172" i="1"/>
  <c r="V1172" i="1" s="1"/>
  <c r="X1172" i="1" s="1"/>
  <c r="T1236" i="1"/>
  <c r="V1236" i="1" s="1"/>
  <c r="X1236" i="1" s="1"/>
  <c r="T1300" i="1"/>
  <c r="V1300" i="1" s="1"/>
  <c r="X1300" i="1" s="1"/>
  <c r="T1492" i="1"/>
  <c r="V1492" i="1" s="1"/>
  <c r="X1492" i="1" s="1"/>
  <c r="T1556" i="1"/>
  <c r="V1556" i="1" s="1"/>
  <c r="X1556" i="1" s="1"/>
  <c r="T1892" i="1"/>
  <c r="V1892" i="1" s="1"/>
  <c r="X1892" i="1" s="1"/>
  <c r="T2228" i="1"/>
  <c r="V2228" i="1" s="1"/>
  <c r="X2228" i="1" s="1"/>
  <c r="T1166" i="1"/>
  <c r="V1166" i="1" s="1"/>
  <c r="X1166" i="1" s="1"/>
  <c r="T334" i="1"/>
  <c r="V334" i="1" s="1"/>
  <c r="X334" i="1" s="1"/>
  <c r="T1562" i="1"/>
  <c r="V1562" i="1" s="1"/>
  <c r="X1562" i="1" s="1"/>
  <c r="T2058" i="1"/>
  <c r="V2058" i="1" s="1"/>
  <c r="X2058" i="1" s="1"/>
  <c r="T2316" i="1"/>
  <c r="V2316" i="1" s="1"/>
  <c r="X2316" i="1" s="1"/>
  <c r="T592" i="1"/>
  <c r="V592" i="1" s="1"/>
  <c r="X592" i="1" s="1"/>
  <c r="T107" i="1"/>
  <c r="V107" i="1" s="1"/>
  <c r="X107" i="1" s="1"/>
  <c r="T875" i="1"/>
  <c r="V875" i="1" s="1"/>
  <c r="X875" i="1" s="1"/>
  <c r="T829" i="1"/>
  <c r="V829" i="1" s="1"/>
  <c r="X829" i="1" s="1"/>
  <c r="T1661" i="1"/>
  <c r="V1661" i="1" s="1"/>
  <c r="X1661" i="1" s="1"/>
  <c r="T2429" i="1"/>
  <c r="V2429" i="1" s="1"/>
  <c r="X2429" i="1" s="1"/>
  <c r="T2145" i="1"/>
  <c r="V2145" i="1" s="1"/>
  <c r="X2145" i="1" s="1"/>
  <c r="T2127" i="1"/>
  <c r="V2127" i="1" s="1"/>
  <c r="X2127" i="1" s="1"/>
  <c r="T148" i="1"/>
  <c r="V148" i="1" s="1"/>
  <c r="X148" i="1" s="1"/>
  <c r="T990" i="1"/>
  <c r="V990" i="1" s="1"/>
  <c r="X990" i="1" s="1"/>
  <c r="T2213" i="1"/>
  <c r="V2213" i="1" s="1"/>
  <c r="X2213" i="1" s="1"/>
  <c r="T1126" i="1"/>
  <c r="V1126" i="1" s="1"/>
  <c r="X1126" i="1" s="1"/>
  <c r="T1657" i="1"/>
  <c r="V1657" i="1" s="1"/>
  <c r="X1657" i="1" s="1"/>
  <c r="T508" i="1"/>
  <c r="V508" i="1" s="1"/>
  <c r="X508" i="1" s="1"/>
  <c r="T346" i="1"/>
  <c r="V346" i="1" s="1"/>
  <c r="X346" i="1" s="1"/>
  <c r="T335" i="1"/>
  <c r="V335" i="1" s="1"/>
  <c r="X335" i="1" s="1"/>
  <c r="T719" i="1"/>
  <c r="V719" i="1" s="1"/>
  <c r="X719" i="1" s="1"/>
  <c r="T1811" i="1"/>
  <c r="V1811" i="1" s="1"/>
  <c r="X1811" i="1" s="1"/>
  <c r="T2483" i="1"/>
  <c r="V2483" i="1" s="1"/>
  <c r="X2483" i="1" s="1"/>
  <c r="T2036" i="1"/>
  <c r="V2036" i="1" s="1"/>
  <c r="X2036" i="1" s="1"/>
  <c r="T2308" i="1"/>
  <c r="V2308" i="1" s="1"/>
  <c r="X2308" i="1" s="1"/>
  <c r="T2436" i="1"/>
  <c r="V2436" i="1" s="1"/>
  <c r="X2436" i="1" s="1"/>
  <c r="T1072" i="1"/>
  <c r="V1072" i="1" s="1"/>
  <c r="X1072" i="1" s="1"/>
  <c r="T2434" i="1"/>
  <c r="V2434" i="1" s="1"/>
  <c r="X2434" i="1" s="1"/>
  <c r="T37" i="1"/>
  <c r="V37" i="1" s="1"/>
  <c r="X37" i="1" s="1"/>
  <c r="T101" i="1"/>
  <c r="V101" i="1" s="1"/>
  <c r="X101" i="1" s="1"/>
  <c r="T165" i="1"/>
  <c r="V165" i="1" s="1"/>
  <c r="X165" i="1" s="1"/>
  <c r="T229" i="1"/>
  <c r="V229" i="1" s="1"/>
  <c r="X229" i="1" s="1"/>
  <c r="T293" i="1"/>
  <c r="V293" i="1" s="1"/>
  <c r="X293" i="1" s="1"/>
  <c r="T357" i="1"/>
  <c r="V357" i="1" s="1"/>
  <c r="X357" i="1" s="1"/>
  <c r="T421" i="1"/>
  <c r="V421" i="1" s="1"/>
  <c r="X421" i="1" s="1"/>
  <c r="T485" i="1"/>
  <c r="V485" i="1" s="1"/>
  <c r="X485" i="1" s="1"/>
  <c r="T549" i="1"/>
  <c r="V549" i="1" s="1"/>
  <c r="X549" i="1" s="1"/>
  <c r="T613" i="1"/>
  <c r="V613" i="1" s="1"/>
  <c r="X613" i="1" s="1"/>
  <c r="T677" i="1"/>
  <c r="V677" i="1" s="1"/>
  <c r="X677" i="1" s="1"/>
  <c r="T741" i="1"/>
  <c r="V741" i="1" s="1"/>
  <c r="X741" i="1" s="1"/>
  <c r="T805" i="1"/>
  <c r="V805" i="1" s="1"/>
  <c r="X805" i="1" s="1"/>
  <c r="T869" i="1"/>
  <c r="V869" i="1" s="1"/>
  <c r="X869" i="1" s="1"/>
  <c r="T933" i="1"/>
  <c r="V933" i="1" s="1"/>
  <c r="X933" i="1" s="1"/>
  <c r="T997" i="1"/>
  <c r="V997" i="1" s="1"/>
  <c r="X997" i="1" s="1"/>
  <c r="T1061" i="1"/>
  <c r="V1061" i="1" s="1"/>
  <c r="X1061" i="1" s="1"/>
  <c r="T1125" i="1"/>
  <c r="V1125" i="1" s="1"/>
  <c r="X1125" i="1" s="1"/>
  <c r="T1189" i="1"/>
  <c r="V1189" i="1" s="1"/>
  <c r="X1189" i="1" s="1"/>
  <c r="T1253" i="1"/>
  <c r="V1253" i="1" s="1"/>
  <c r="X1253" i="1" s="1"/>
  <c r="T1317" i="1"/>
  <c r="V1317" i="1" s="1"/>
  <c r="X1317" i="1" s="1"/>
  <c r="T1381" i="1"/>
  <c r="V1381" i="1" s="1"/>
  <c r="X1381" i="1" s="1"/>
  <c r="T1330" i="1"/>
  <c r="V1330" i="1" s="1"/>
  <c r="X1330" i="1" s="1"/>
  <c r="T86" i="1"/>
  <c r="V86" i="1" s="1"/>
  <c r="X86" i="1" s="1"/>
  <c r="T150" i="1"/>
  <c r="V150" i="1" s="1"/>
  <c r="X150" i="1" s="1"/>
  <c r="T214" i="1"/>
  <c r="V214" i="1" s="1"/>
  <c r="X214" i="1" s="1"/>
  <c r="T278" i="1"/>
  <c r="V278" i="1" s="1"/>
  <c r="X278" i="1" s="1"/>
  <c r="T342" i="1"/>
  <c r="V342" i="1" s="1"/>
  <c r="X342" i="1" s="1"/>
  <c r="T406" i="1"/>
  <c r="V406" i="1" s="1"/>
  <c r="X406" i="1" s="1"/>
  <c r="T470" i="1"/>
  <c r="V470" i="1" s="1"/>
  <c r="X470" i="1" s="1"/>
  <c r="T534" i="1"/>
  <c r="V534" i="1" s="1"/>
  <c r="X534" i="1" s="1"/>
  <c r="T598" i="1"/>
  <c r="V598" i="1" s="1"/>
  <c r="X598" i="1" s="1"/>
  <c r="T662" i="1"/>
  <c r="V662" i="1" s="1"/>
  <c r="X662" i="1" s="1"/>
  <c r="T726" i="1"/>
  <c r="V726" i="1" s="1"/>
  <c r="X726" i="1" s="1"/>
  <c r="T790" i="1"/>
  <c r="V790" i="1" s="1"/>
  <c r="X790" i="1" s="1"/>
  <c r="T854" i="1"/>
  <c r="V854" i="1" s="1"/>
  <c r="X854" i="1" s="1"/>
  <c r="T918" i="1"/>
  <c r="V918" i="1" s="1"/>
  <c r="X918" i="1" s="1"/>
  <c r="T1424" i="1"/>
  <c r="V1424" i="1" s="1"/>
  <c r="X1424" i="1" s="1"/>
  <c r="T983" i="1"/>
  <c r="V983" i="1" s="1"/>
  <c r="X983" i="1" s="1"/>
  <c r="T1047" i="1"/>
  <c r="V1047" i="1" s="1"/>
  <c r="X1047" i="1" s="1"/>
  <c r="T1111" i="1"/>
  <c r="V1111" i="1" s="1"/>
  <c r="X1111" i="1" s="1"/>
  <c r="T1175" i="1"/>
  <c r="V1175" i="1" s="1"/>
  <c r="X1175" i="1" s="1"/>
  <c r="T1239" i="1"/>
  <c r="V1239" i="1" s="1"/>
  <c r="X1239" i="1" s="1"/>
  <c r="T1303" i="1"/>
  <c r="V1303" i="1" s="1"/>
  <c r="X1303" i="1" s="1"/>
  <c r="T1367" i="1"/>
  <c r="V1367" i="1" s="1"/>
  <c r="X1367" i="1" s="1"/>
  <c r="T1431" i="1"/>
  <c r="V1431" i="1" s="1"/>
  <c r="X1431" i="1" s="1"/>
  <c r="T1495" i="1"/>
  <c r="V1495" i="1" s="1"/>
  <c r="X1495" i="1" s="1"/>
  <c r="T1559" i="1"/>
  <c r="V1559" i="1" s="1"/>
  <c r="X1559" i="1" s="1"/>
  <c r="T1623" i="1"/>
  <c r="V1623" i="1" s="1"/>
  <c r="X1623" i="1" s="1"/>
  <c r="T1687" i="1"/>
  <c r="V1687" i="1" s="1"/>
  <c r="X1687" i="1" s="1"/>
  <c r="T1751" i="1"/>
  <c r="V1751" i="1" s="1"/>
  <c r="X1751" i="1" s="1"/>
  <c r="T1815" i="1"/>
  <c r="V1815" i="1" s="1"/>
  <c r="X1815" i="1" s="1"/>
  <c r="T1879" i="1"/>
  <c r="V1879" i="1" s="1"/>
  <c r="X1879" i="1" s="1"/>
  <c r="T1943" i="1"/>
  <c r="V1943" i="1" s="1"/>
  <c r="X1943" i="1" s="1"/>
  <c r="T2007" i="1"/>
  <c r="V2007" i="1" s="1"/>
  <c r="X2007" i="1" s="1"/>
  <c r="T2071" i="1"/>
  <c r="V2071" i="1" s="1"/>
  <c r="X2071" i="1" s="1"/>
  <c r="T2135" i="1"/>
  <c r="V2135" i="1" s="1"/>
  <c r="X2135" i="1" s="1"/>
  <c r="T2199" i="1"/>
  <c r="V2199" i="1" s="1"/>
  <c r="X2199" i="1" s="1"/>
  <c r="T2263" i="1"/>
  <c r="V2263" i="1" s="1"/>
  <c r="X2263" i="1" s="1"/>
  <c r="T2327" i="1"/>
  <c r="V2327" i="1" s="1"/>
  <c r="X2327" i="1" s="1"/>
  <c r="T2391" i="1"/>
  <c r="V2391" i="1" s="1"/>
  <c r="X2391" i="1" s="1"/>
  <c r="T2455" i="1"/>
  <c r="V2455" i="1" s="1"/>
  <c r="X2455" i="1" s="1"/>
  <c r="T2519" i="1"/>
  <c r="V2519" i="1" s="1"/>
  <c r="X2519" i="1" s="1"/>
  <c r="T2266" i="1"/>
  <c r="V2266" i="1" s="1"/>
  <c r="X2266" i="1" s="1"/>
  <c r="T2490" i="1"/>
  <c r="V2490" i="1" s="1"/>
  <c r="X2490" i="1" s="1"/>
  <c r="T652" i="1"/>
  <c r="V652" i="1" s="1"/>
  <c r="X652" i="1" s="1"/>
  <c r="T1036" i="1"/>
  <c r="V1036" i="1" s="1"/>
  <c r="X1036" i="1" s="1"/>
  <c r="T1372" i="1"/>
  <c r="V1372" i="1" s="1"/>
  <c r="X1372" i="1" s="1"/>
  <c r="T1772" i="1"/>
  <c r="V1772" i="1" s="1"/>
  <c r="X1772" i="1" s="1"/>
  <c r="T2188" i="1"/>
  <c r="V2188" i="1" s="1"/>
  <c r="X2188" i="1" s="1"/>
  <c r="T2508" i="1"/>
  <c r="V2508" i="1" s="1"/>
  <c r="X2508" i="1" s="1"/>
  <c r="T561" i="1"/>
  <c r="V561" i="1" s="1"/>
  <c r="X561" i="1" s="1"/>
  <c r="T1201" i="1"/>
  <c r="V1201" i="1" s="1"/>
  <c r="X1201" i="1" s="1"/>
  <c r="T1745" i="1"/>
  <c r="V1745" i="1" s="1"/>
  <c r="X1745" i="1" s="1"/>
  <c r="T320" i="1"/>
  <c r="V320" i="1" s="1"/>
  <c r="X320" i="1" s="1"/>
  <c r="T1938" i="1"/>
  <c r="V1938" i="1" s="1"/>
  <c r="X1938" i="1" s="1"/>
  <c r="T40" i="1"/>
  <c r="V40" i="1" s="1"/>
  <c r="X40" i="1" s="1"/>
  <c r="T104" i="1"/>
  <c r="V104" i="1" s="1"/>
  <c r="X104" i="1" s="1"/>
  <c r="T168" i="1"/>
  <c r="V168" i="1" s="1"/>
  <c r="X168" i="1" s="1"/>
  <c r="T232" i="1"/>
  <c r="V232" i="1" s="1"/>
  <c r="X232" i="1" s="1"/>
  <c r="T296" i="1"/>
  <c r="V296" i="1" s="1"/>
  <c r="X296" i="1" s="1"/>
  <c r="T360" i="1"/>
  <c r="V360" i="1" s="1"/>
  <c r="X360" i="1" s="1"/>
  <c r="T424" i="1"/>
  <c r="V424" i="1" s="1"/>
  <c r="X424" i="1" s="1"/>
  <c r="T488" i="1"/>
  <c r="V488" i="1" s="1"/>
  <c r="X488" i="1" s="1"/>
  <c r="T552" i="1"/>
  <c r="V552" i="1" s="1"/>
  <c r="X552" i="1" s="1"/>
  <c r="T616" i="1"/>
  <c r="V616" i="1" s="1"/>
  <c r="X616" i="1" s="1"/>
  <c r="T680" i="1"/>
  <c r="V680" i="1" s="1"/>
  <c r="X680" i="1" s="1"/>
  <c r="T744" i="1"/>
  <c r="V744" i="1" s="1"/>
  <c r="X744" i="1" s="1"/>
  <c r="T808" i="1"/>
  <c r="V808" i="1" s="1"/>
  <c r="X808" i="1" s="1"/>
  <c r="T872" i="1"/>
  <c r="V872" i="1" s="1"/>
  <c r="X872" i="1" s="1"/>
  <c r="T936" i="1"/>
  <c r="V936" i="1" s="1"/>
  <c r="X936" i="1" s="1"/>
  <c r="T1000" i="1"/>
  <c r="V1000" i="1" s="1"/>
  <c r="X1000" i="1" s="1"/>
  <c r="T1064" i="1"/>
  <c r="V1064" i="1" s="1"/>
  <c r="X1064" i="1" s="1"/>
  <c r="T1128" i="1"/>
  <c r="V1128" i="1" s="1"/>
  <c r="X1128" i="1" s="1"/>
  <c r="T1192" i="1"/>
  <c r="V1192" i="1" s="1"/>
  <c r="X1192" i="1" s="1"/>
  <c r="T1256" i="1"/>
  <c r="V1256" i="1" s="1"/>
  <c r="X1256" i="1" s="1"/>
  <c r="T1320" i="1"/>
  <c r="V1320" i="1" s="1"/>
  <c r="X1320" i="1" s="1"/>
  <c r="T1384" i="1"/>
  <c r="V1384" i="1" s="1"/>
  <c r="X1384" i="1" s="1"/>
  <c r="T1448" i="1"/>
  <c r="V1448" i="1" s="1"/>
  <c r="X1448" i="1" s="1"/>
  <c r="T1512" i="1"/>
  <c r="V1512" i="1" s="1"/>
  <c r="X1512" i="1" s="1"/>
  <c r="T1576" i="1"/>
  <c r="V1576" i="1" s="1"/>
  <c r="X1576" i="1" s="1"/>
  <c r="T1640" i="1"/>
  <c r="V1640" i="1" s="1"/>
  <c r="X1640" i="1" s="1"/>
  <c r="T1704" i="1"/>
  <c r="V1704" i="1" s="1"/>
  <c r="X1704" i="1" s="1"/>
  <c r="T1768" i="1"/>
  <c r="V1768" i="1" s="1"/>
  <c r="X1768" i="1" s="1"/>
  <c r="T1832" i="1"/>
  <c r="V1832" i="1" s="1"/>
  <c r="X1832" i="1" s="1"/>
  <c r="T1896" i="1"/>
  <c r="V1896" i="1" s="1"/>
  <c r="X1896" i="1" s="1"/>
  <c r="T1960" i="1"/>
  <c r="V1960" i="1" s="1"/>
  <c r="X1960" i="1" s="1"/>
  <c r="T2024" i="1"/>
  <c r="V2024" i="1" s="1"/>
  <c r="X2024" i="1" s="1"/>
  <c r="T2088" i="1"/>
  <c r="V2088" i="1" s="1"/>
  <c r="X2088" i="1" s="1"/>
  <c r="T2152" i="1"/>
  <c r="V2152" i="1" s="1"/>
  <c r="X2152" i="1" s="1"/>
  <c r="T2216" i="1"/>
  <c r="V2216" i="1" s="1"/>
  <c r="X2216" i="1" s="1"/>
  <c r="T2280" i="1"/>
  <c r="V2280" i="1" s="1"/>
  <c r="X2280" i="1" s="1"/>
  <c r="T2344" i="1"/>
  <c r="V2344" i="1" s="1"/>
  <c r="X2344" i="1" s="1"/>
  <c r="T2408" i="1"/>
  <c r="V2408" i="1" s="1"/>
  <c r="X2408" i="1" s="1"/>
  <c r="T2488" i="1"/>
  <c r="V2488" i="1" s="1"/>
  <c r="X2488" i="1" s="1"/>
  <c r="T2234" i="1"/>
  <c r="V2234" i="1" s="1"/>
  <c r="X2234" i="1" s="1"/>
  <c r="T396" i="1"/>
  <c r="V396" i="1" s="1"/>
  <c r="X396" i="1" s="1"/>
  <c r="T860" i="1"/>
  <c r="V860" i="1" s="1"/>
  <c r="X860" i="1" s="1"/>
  <c r="T1228" i="1"/>
  <c r="V1228" i="1" s="1"/>
  <c r="X1228" i="1" s="1"/>
  <c r="T1612" i="1"/>
  <c r="V1612" i="1" s="1"/>
  <c r="X1612" i="1" s="1"/>
  <c r="T1948" i="1"/>
  <c r="V1948" i="1" s="1"/>
  <c r="X1948" i="1" s="1"/>
  <c r="T2364" i="1"/>
  <c r="V2364" i="1" s="1"/>
  <c r="X2364" i="1" s="1"/>
  <c r="T1520" i="1"/>
  <c r="V1520" i="1" s="1"/>
  <c r="X1520" i="1" s="1"/>
  <c r="T57" i="1"/>
  <c r="V57" i="1" s="1"/>
  <c r="X57" i="1" s="1"/>
  <c r="T121" i="1"/>
  <c r="V121" i="1" s="1"/>
  <c r="X121" i="1" s="1"/>
  <c r="T185" i="1"/>
  <c r="V185" i="1" s="1"/>
  <c r="X185" i="1" s="1"/>
  <c r="T249" i="1"/>
  <c r="V249" i="1" s="1"/>
  <c r="X249" i="1" s="1"/>
  <c r="T313" i="1"/>
  <c r="V313" i="1" s="1"/>
  <c r="X313" i="1" s="1"/>
  <c r="T377" i="1"/>
  <c r="V377" i="1" s="1"/>
  <c r="X377" i="1" s="1"/>
  <c r="T441" i="1"/>
  <c r="V441" i="1" s="1"/>
  <c r="X441" i="1" s="1"/>
  <c r="T505" i="1"/>
  <c r="V505" i="1" s="1"/>
  <c r="X505" i="1" s="1"/>
  <c r="T569" i="1"/>
  <c r="V569" i="1" s="1"/>
  <c r="X569" i="1" s="1"/>
  <c r="T633" i="1"/>
  <c r="V633" i="1" s="1"/>
  <c r="X633" i="1" s="1"/>
  <c r="T697" i="1"/>
  <c r="V697" i="1" s="1"/>
  <c r="X697" i="1" s="1"/>
  <c r="T761" i="1"/>
  <c r="V761" i="1" s="1"/>
  <c r="X761" i="1" s="1"/>
  <c r="T825" i="1"/>
  <c r="V825" i="1" s="1"/>
  <c r="X825" i="1" s="1"/>
  <c r="T889" i="1"/>
  <c r="V889" i="1" s="1"/>
  <c r="X889" i="1" s="1"/>
  <c r="T953" i="1"/>
  <c r="V953" i="1" s="1"/>
  <c r="X953" i="1" s="1"/>
  <c r="T1017" i="1"/>
  <c r="V1017" i="1" s="1"/>
  <c r="X1017" i="1" s="1"/>
  <c r="T1081" i="1"/>
  <c r="V1081" i="1" s="1"/>
  <c r="X1081" i="1" s="1"/>
  <c r="T1145" i="1"/>
  <c r="V1145" i="1" s="1"/>
  <c r="X1145" i="1" s="1"/>
  <c r="T498" i="1"/>
  <c r="V498" i="1" s="1"/>
  <c r="X498" i="1" s="1"/>
  <c r="T1952" i="1"/>
  <c r="V1952" i="1" s="1"/>
  <c r="X1952" i="1" s="1"/>
  <c r="T848" i="1"/>
  <c r="V848" i="1" s="1"/>
  <c r="X848" i="1" s="1"/>
  <c r="T2466" i="1"/>
  <c r="V2466" i="1" s="1"/>
  <c r="X2466" i="1" s="1"/>
  <c r="T1339" i="1"/>
  <c r="V1339" i="1" s="1"/>
  <c r="X1339" i="1" s="1"/>
  <c r="T1403" i="1"/>
  <c r="V1403" i="1" s="1"/>
  <c r="X1403" i="1" s="1"/>
  <c r="T1467" i="1"/>
  <c r="V1467" i="1" s="1"/>
  <c r="X1467" i="1" s="1"/>
  <c r="T1531" i="1"/>
  <c r="V1531" i="1" s="1"/>
  <c r="X1531" i="1" s="1"/>
  <c r="T1595" i="1"/>
  <c r="V1595" i="1" s="1"/>
  <c r="X1595" i="1" s="1"/>
  <c r="T1659" i="1"/>
  <c r="V1659" i="1" s="1"/>
  <c r="X1659" i="1" s="1"/>
  <c r="T1723" i="1"/>
  <c r="V1723" i="1" s="1"/>
  <c r="X1723" i="1" s="1"/>
  <c r="T1787" i="1"/>
  <c r="V1787" i="1" s="1"/>
  <c r="X1787" i="1" s="1"/>
  <c r="T1851" i="1"/>
  <c r="V1851" i="1" s="1"/>
  <c r="X1851" i="1" s="1"/>
  <c r="T1915" i="1"/>
  <c r="V1915" i="1" s="1"/>
  <c r="X1915" i="1" s="1"/>
  <c r="T1979" i="1"/>
  <c r="V1979" i="1" s="1"/>
  <c r="X1979" i="1" s="1"/>
  <c r="T2043" i="1"/>
  <c r="V2043" i="1" s="1"/>
  <c r="X2043" i="1" s="1"/>
  <c r="T2107" i="1"/>
  <c r="V2107" i="1" s="1"/>
  <c r="X2107" i="1" s="1"/>
  <c r="T2171" i="1"/>
  <c r="V2171" i="1" s="1"/>
  <c r="X2171" i="1" s="1"/>
  <c r="T2235" i="1"/>
  <c r="V2235" i="1" s="1"/>
  <c r="X2235" i="1" s="1"/>
  <c r="T2299" i="1"/>
  <c r="V2299" i="1" s="1"/>
  <c r="X2299" i="1" s="1"/>
  <c r="T2363" i="1"/>
  <c r="V2363" i="1" s="1"/>
  <c r="X2363" i="1" s="1"/>
  <c r="T2427" i="1"/>
  <c r="V2427" i="1" s="1"/>
  <c r="X2427" i="1" s="1"/>
  <c r="T2491" i="1"/>
  <c r="V2491" i="1" s="1"/>
  <c r="X2491" i="1" s="1"/>
  <c r="T76" i="1"/>
  <c r="V76" i="1" s="1"/>
  <c r="X76" i="1" s="1"/>
  <c r="T140" i="1"/>
  <c r="V140" i="1" s="1"/>
  <c r="X140" i="1" s="1"/>
  <c r="T220" i="1"/>
  <c r="V220" i="1" s="1"/>
  <c r="X220" i="1" s="1"/>
  <c r="T284" i="1"/>
  <c r="V284" i="1" s="1"/>
  <c r="X284" i="1" s="1"/>
  <c r="T428" i="1"/>
  <c r="V428" i="1" s="1"/>
  <c r="X428" i="1" s="1"/>
  <c r="T716" i="1"/>
  <c r="V716" i="1" s="1"/>
  <c r="X716" i="1" s="1"/>
  <c r="T1132" i="1"/>
  <c r="V1132" i="1" s="1"/>
  <c r="X1132" i="1" s="1"/>
  <c r="T1548" i="1"/>
  <c r="V1548" i="1" s="1"/>
  <c r="X1548" i="1" s="1"/>
  <c r="T1916" i="1"/>
  <c r="V1916" i="1" s="1"/>
  <c r="X1916" i="1" s="1"/>
  <c r="T2348" i="1"/>
  <c r="V2348" i="1" s="1"/>
  <c r="X2348" i="1" s="1"/>
  <c r="T1198" i="1"/>
  <c r="V1198" i="1" s="1"/>
  <c r="X1198" i="1" s="1"/>
  <c r="T1374" i="1"/>
  <c r="V1374" i="1" s="1"/>
  <c r="X1374" i="1" s="1"/>
  <c r="T270" i="1"/>
  <c r="V270" i="1" s="1"/>
  <c r="X270" i="1" s="1"/>
  <c r="T2482" i="1"/>
  <c r="V2482" i="1" s="1"/>
  <c r="X2482" i="1" s="1"/>
  <c r="T798" i="1"/>
  <c r="V798" i="1" s="1"/>
  <c r="X798" i="1" s="1"/>
  <c r="T354" i="1"/>
  <c r="V354" i="1" s="1"/>
  <c r="X354" i="1" s="1"/>
  <c r="T1392" i="1"/>
  <c r="V1392" i="1" s="1"/>
  <c r="X1392" i="1" s="1"/>
  <c r="T51" i="1"/>
  <c r="V51" i="1" s="1"/>
  <c r="X51" i="1" s="1"/>
  <c r="T115" i="1"/>
  <c r="V115" i="1" s="1"/>
  <c r="X115" i="1" s="1"/>
  <c r="T707" i="1"/>
  <c r="V707" i="1" s="1"/>
  <c r="X707" i="1" s="1"/>
  <c r="T771" i="1"/>
  <c r="V771" i="1" s="1"/>
  <c r="X771" i="1" s="1"/>
  <c r="T835" i="1"/>
  <c r="V835" i="1" s="1"/>
  <c r="X835" i="1" s="1"/>
  <c r="T899" i="1"/>
  <c r="V899" i="1" s="1"/>
  <c r="X899" i="1" s="1"/>
  <c r="T963" i="1"/>
  <c r="V963" i="1" s="1"/>
  <c r="X963" i="1" s="1"/>
  <c r="T1027" i="1"/>
  <c r="V1027" i="1" s="1"/>
  <c r="X1027" i="1" s="1"/>
  <c r="T1091" i="1"/>
  <c r="V1091" i="1" s="1"/>
  <c r="X1091" i="1" s="1"/>
  <c r="T1155" i="1"/>
  <c r="V1155" i="1" s="1"/>
  <c r="X1155" i="1" s="1"/>
  <c r="T1219" i="1"/>
  <c r="V1219" i="1" s="1"/>
  <c r="X1219" i="1" s="1"/>
  <c r="T1283" i="1"/>
  <c r="V1283" i="1" s="1"/>
  <c r="X1283" i="1" s="1"/>
  <c r="T1347" i="1"/>
  <c r="V1347" i="1" s="1"/>
  <c r="X1347" i="1" s="1"/>
  <c r="T1411" i="1"/>
  <c r="V1411" i="1" s="1"/>
  <c r="X1411" i="1" s="1"/>
  <c r="T1747" i="1"/>
  <c r="V1747" i="1" s="1"/>
  <c r="X1747" i="1" s="1"/>
  <c r="T2083" i="1"/>
  <c r="V2083" i="1" s="1"/>
  <c r="X2083" i="1" s="1"/>
  <c r="T2419" i="1"/>
  <c r="V2419" i="1" s="1"/>
  <c r="X2419" i="1" s="1"/>
  <c r="T1636" i="1"/>
  <c r="V1636" i="1" s="1"/>
  <c r="X1636" i="1" s="1"/>
  <c r="T1972" i="1"/>
  <c r="V1972" i="1" s="1"/>
  <c r="X1972" i="1" s="1"/>
  <c r="X1986" i="1"/>
  <c r="X850" i="1"/>
  <c r="T2086" i="1"/>
  <c r="V2086" i="1" s="1"/>
  <c r="X2086" i="1" s="1"/>
  <c r="T1690" i="1"/>
  <c r="V1690" i="1" s="1"/>
  <c r="X1690" i="1" s="1"/>
  <c r="T2378" i="1"/>
  <c r="V2378" i="1" s="1"/>
  <c r="X2378" i="1" s="1"/>
  <c r="T2209" i="1"/>
  <c r="V2209" i="1" s="1"/>
  <c r="X2209" i="1" s="1"/>
  <c r="T555" i="1"/>
  <c r="V555" i="1" s="1"/>
  <c r="X555" i="1" s="1"/>
  <c r="T61" i="1"/>
  <c r="V61" i="1" s="1"/>
  <c r="X61" i="1" s="1"/>
  <c r="T893" i="1"/>
  <c r="V893" i="1" s="1"/>
  <c r="X893" i="1" s="1"/>
  <c r="T1725" i="1"/>
  <c r="V1725" i="1" s="1"/>
  <c r="X1725" i="1" s="1"/>
  <c r="T2191" i="1"/>
  <c r="V2191" i="1" s="1"/>
  <c r="X2191" i="1" s="1"/>
  <c r="T212" i="1"/>
  <c r="V212" i="1" s="1"/>
  <c r="X212" i="1" s="1"/>
  <c r="T2341" i="1"/>
  <c r="V2341" i="1" s="1"/>
  <c r="X2341" i="1" s="1"/>
  <c r="T1190" i="1"/>
  <c r="V1190" i="1" s="1"/>
  <c r="X1190" i="1" s="1"/>
  <c r="T1856" i="1"/>
  <c r="V1856" i="1" s="1"/>
  <c r="X1856" i="1" s="1"/>
  <c r="T1593" i="1"/>
  <c r="V1593" i="1" s="1"/>
  <c r="X1593" i="1" s="1"/>
  <c r="T2489" i="1"/>
  <c r="V2489" i="1" s="1"/>
  <c r="X2489" i="1" s="1"/>
  <c r="T154" i="1"/>
  <c r="V154" i="1" s="1"/>
  <c r="X154" i="1" s="1"/>
  <c r="T1114" i="1"/>
  <c r="V1114" i="1" s="1"/>
  <c r="X1114" i="1" s="1"/>
  <c r="T143" i="1"/>
  <c r="V143" i="1" s="1"/>
  <c r="X143" i="1" s="1"/>
  <c r="T463" i="1"/>
  <c r="V463" i="1" s="1"/>
  <c r="X463" i="1" s="1"/>
  <c r="T911" i="1"/>
  <c r="V911" i="1" s="1"/>
  <c r="X911" i="1" s="1"/>
  <c r="T179" i="1"/>
  <c r="V179" i="1" s="1"/>
  <c r="X179" i="1" s="1"/>
  <c r="T1475" i="1"/>
  <c r="V1475" i="1" s="1"/>
  <c r="X1475" i="1" s="1"/>
  <c r="T1875" i="1"/>
  <c r="V1875" i="1" s="1"/>
  <c r="X1875" i="1" s="1"/>
  <c r="T2147" i="1"/>
  <c r="V2147" i="1" s="1"/>
  <c r="X2147" i="1" s="1"/>
  <c r="T1700" i="1"/>
  <c r="V1700" i="1" s="1"/>
  <c r="X1700" i="1" s="1"/>
  <c r="T2100" i="1"/>
  <c r="V2100" i="1" s="1"/>
  <c r="X2100" i="1" s="1"/>
  <c r="T2372" i="1"/>
  <c r="V2372" i="1" s="1"/>
  <c r="X2372" i="1" s="1"/>
  <c r="T1154" i="1"/>
  <c r="V1154" i="1" s="1"/>
  <c r="X1154" i="1" s="1"/>
  <c r="T1422" i="1"/>
  <c r="V1422" i="1" s="1"/>
  <c r="X1422" i="1" s="1"/>
  <c r="T2102" i="1"/>
  <c r="V2102" i="1" s="1"/>
  <c r="X2102" i="1" s="1"/>
  <c r="T2214" i="1"/>
  <c r="V2214" i="1" s="1"/>
  <c r="X2214" i="1" s="1"/>
  <c r="T2342" i="1"/>
  <c r="V2342" i="1" s="1"/>
  <c r="X2342" i="1" s="1"/>
  <c r="T2486" i="1"/>
  <c r="V2486" i="1" s="1"/>
  <c r="X2486" i="1" s="1"/>
  <c r="T113" i="1"/>
  <c r="V113" i="1" s="1"/>
  <c r="X113" i="1" s="1"/>
  <c r="T721" i="1"/>
  <c r="V721" i="1" s="1"/>
  <c r="X721" i="1" s="1"/>
  <c r="T1393" i="1"/>
  <c r="V1393" i="1" s="1"/>
  <c r="X1393" i="1" s="1"/>
  <c r="T1937" i="1"/>
  <c r="V1937" i="1" s="1"/>
  <c r="X1937" i="1" s="1"/>
  <c r="T2465" i="1"/>
  <c r="V2465" i="1" s="1"/>
  <c r="X2465" i="1" s="1"/>
  <c r="T1598" i="1"/>
  <c r="V1598" i="1" s="1"/>
  <c r="X1598" i="1" s="1"/>
  <c r="T23" i="1"/>
  <c r="V23" i="1" s="1"/>
  <c r="X23" i="1" s="1"/>
  <c r="T87" i="1"/>
  <c r="V87" i="1" s="1"/>
  <c r="X87" i="1" s="1"/>
  <c r="T151" i="1"/>
  <c r="V151" i="1" s="1"/>
  <c r="X151" i="1" s="1"/>
  <c r="T215" i="1"/>
  <c r="V215" i="1" s="1"/>
  <c r="X215" i="1" s="1"/>
  <c r="T279" i="1"/>
  <c r="V279" i="1" s="1"/>
  <c r="X279" i="1" s="1"/>
  <c r="T343" i="1"/>
  <c r="V343" i="1" s="1"/>
  <c r="X343" i="1" s="1"/>
  <c r="T407" i="1"/>
  <c r="V407" i="1" s="1"/>
  <c r="X407" i="1" s="1"/>
  <c r="T471" i="1"/>
  <c r="V471" i="1" s="1"/>
  <c r="X471" i="1" s="1"/>
  <c r="T535" i="1"/>
  <c r="V535" i="1" s="1"/>
  <c r="X535" i="1" s="1"/>
  <c r="T599" i="1"/>
  <c r="V599" i="1" s="1"/>
  <c r="X599" i="1" s="1"/>
  <c r="T663" i="1"/>
  <c r="V663" i="1" s="1"/>
  <c r="X663" i="1" s="1"/>
  <c r="T727" i="1"/>
  <c r="V727" i="1" s="1"/>
  <c r="X727" i="1" s="1"/>
  <c r="T791" i="1"/>
  <c r="V791" i="1" s="1"/>
  <c r="X791" i="1" s="1"/>
  <c r="T855" i="1"/>
  <c r="V855" i="1" s="1"/>
  <c r="X855" i="1" s="1"/>
  <c r="T919" i="1"/>
  <c r="V919" i="1" s="1"/>
  <c r="X919" i="1" s="1"/>
  <c r="T402" i="1"/>
  <c r="V402" i="1" s="1"/>
  <c r="X402" i="1" s="1"/>
  <c r="T2030" i="1"/>
  <c r="V2030" i="1" s="1"/>
  <c r="X2030" i="1" s="1"/>
  <c r="T66" i="1"/>
  <c r="V66" i="1" s="1"/>
  <c r="X66" i="1" s="1"/>
  <c r="T1602" i="1"/>
  <c r="V1602" i="1" s="1"/>
  <c r="X1602" i="1" s="1"/>
  <c r="T590" i="1"/>
  <c r="V590" i="1" s="1"/>
  <c r="X590" i="1" s="1"/>
  <c r="T2126" i="1"/>
  <c r="V2126" i="1" s="1"/>
  <c r="X2126" i="1" s="1"/>
  <c r="T930" i="1"/>
  <c r="V930" i="1" s="1"/>
  <c r="X930" i="1" s="1"/>
  <c r="T1211" i="1"/>
  <c r="V1211" i="1" s="1"/>
  <c r="X1211" i="1" s="1"/>
  <c r="T1275" i="1"/>
  <c r="V1275" i="1" s="1"/>
  <c r="X1275" i="1" s="1"/>
  <c r="T1280" i="1"/>
  <c r="V1280" i="1" s="1"/>
  <c r="X1280" i="1" s="1"/>
  <c r="T364" i="1"/>
  <c r="V364" i="1" s="1"/>
  <c r="X364" i="1" s="1"/>
  <c r="T780" i="1"/>
  <c r="V780" i="1" s="1"/>
  <c r="X780" i="1" s="1"/>
  <c r="T1164" i="1"/>
  <c r="V1164" i="1" s="1"/>
  <c r="X1164" i="1" s="1"/>
  <c r="T1628" i="1"/>
  <c r="V1628" i="1" s="1"/>
  <c r="X1628" i="1" s="1"/>
  <c r="T2140" i="1"/>
  <c r="V2140" i="1" s="1"/>
  <c r="X2140" i="1" s="1"/>
  <c r="T849" i="1"/>
  <c r="V849" i="1" s="1"/>
  <c r="X849" i="1" s="1"/>
  <c r="T1456" i="1"/>
  <c r="V1456" i="1" s="1"/>
  <c r="X1456" i="1" s="1"/>
  <c r="T352" i="1"/>
  <c r="V352" i="1" s="1"/>
  <c r="X352" i="1" s="1"/>
  <c r="T465" i="1"/>
  <c r="V465" i="1" s="1"/>
  <c r="X465" i="1" s="1"/>
  <c r="T1089" i="1"/>
  <c r="V1089" i="1" s="1"/>
  <c r="X1089" i="1" s="1"/>
  <c r="T1777" i="1"/>
  <c r="V1777" i="1" s="1"/>
  <c r="X1777" i="1" s="1"/>
  <c r="T2353" i="1"/>
  <c r="V2353" i="1" s="1"/>
  <c r="X2353" i="1" s="1"/>
  <c r="T528" i="1"/>
  <c r="V528" i="1" s="1"/>
  <c r="X528" i="1" s="1"/>
  <c r="T643" i="1"/>
  <c r="V643" i="1" s="1"/>
  <c r="X643" i="1" s="1"/>
  <c r="T1683" i="1"/>
  <c r="V1683" i="1" s="1"/>
  <c r="X1683" i="1" s="1"/>
  <c r="T1955" i="1"/>
  <c r="V1955" i="1" s="1"/>
  <c r="X1955" i="1" s="1"/>
  <c r="T2019" i="1"/>
  <c r="V2019" i="1" s="1"/>
  <c r="X2019" i="1" s="1"/>
  <c r="T2355" i="1"/>
  <c r="V2355" i="1" s="1"/>
  <c r="X2355" i="1" s="1"/>
  <c r="T384" i="1"/>
  <c r="V384" i="1" s="1"/>
  <c r="X384" i="1" s="1"/>
  <c r="T1408" i="1"/>
  <c r="V1408" i="1" s="1"/>
  <c r="X1408" i="1" s="1"/>
  <c r="T2432" i="1"/>
  <c r="V2432" i="1" s="1"/>
  <c r="X2432" i="1" s="1"/>
  <c r="T612" i="1"/>
  <c r="V612" i="1" s="1"/>
  <c r="X612" i="1" s="1"/>
  <c r="T740" i="1"/>
  <c r="V740" i="1" s="1"/>
  <c r="X740" i="1" s="1"/>
  <c r="T804" i="1"/>
  <c r="V804" i="1" s="1"/>
  <c r="X804" i="1" s="1"/>
  <c r="T868" i="1"/>
  <c r="V868" i="1" s="1"/>
  <c r="X868" i="1" s="1"/>
  <c r="T996" i="1"/>
  <c r="V996" i="1" s="1"/>
  <c r="X996" i="1" s="1"/>
  <c r="T1060" i="1"/>
  <c r="V1060" i="1" s="1"/>
  <c r="X1060" i="1" s="1"/>
  <c r="T1124" i="1"/>
  <c r="V1124" i="1" s="1"/>
  <c r="X1124" i="1" s="1"/>
  <c r="T1188" i="1"/>
  <c r="V1188" i="1" s="1"/>
  <c r="X1188" i="1" s="1"/>
  <c r="T1252" i="1"/>
  <c r="V1252" i="1" s="1"/>
  <c r="X1252" i="1" s="1"/>
  <c r="T1316" i="1"/>
  <c r="V1316" i="1" s="1"/>
  <c r="X1316" i="1" s="1"/>
  <c r="T1380" i="1"/>
  <c r="V1380" i="1" s="1"/>
  <c r="X1380" i="1" s="1"/>
  <c r="T1444" i="1"/>
  <c r="V1444" i="1" s="1"/>
  <c r="X1444" i="1" s="1"/>
  <c r="T1508" i="1"/>
  <c r="V1508" i="1" s="1"/>
  <c r="X1508" i="1" s="1"/>
  <c r="T1572" i="1"/>
  <c r="V1572" i="1" s="1"/>
  <c r="X1572" i="1" s="1"/>
  <c r="T1908" i="1"/>
  <c r="V1908" i="1" s="1"/>
  <c r="X1908" i="1" s="1"/>
  <c r="T2244" i="1"/>
  <c r="V2244" i="1" s="1"/>
  <c r="X2244" i="1" s="1"/>
  <c r="T1394" i="1"/>
  <c r="V1394" i="1" s="1"/>
  <c r="X1394" i="1" s="1"/>
  <c r="T110" i="1"/>
  <c r="V110" i="1" s="1"/>
  <c r="X110" i="1" s="1"/>
  <c r="T702" i="1"/>
  <c r="V702" i="1" s="1"/>
  <c r="X702" i="1" s="1"/>
  <c r="T1406" i="1"/>
  <c r="V1406" i="1" s="1"/>
  <c r="X1406" i="1" s="1"/>
  <c r="T2130" i="1"/>
  <c r="V2130" i="1" s="1"/>
  <c r="X2130" i="1" s="1"/>
  <c r="T704" i="1"/>
  <c r="V704" i="1" s="1"/>
  <c r="X704" i="1" s="1"/>
  <c r="T1472" i="1"/>
  <c r="V1472" i="1" s="1"/>
  <c r="X1472" i="1" s="1"/>
  <c r="T1984" i="1"/>
  <c r="V1984" i="1" s="1"/>
  <c r="X1984" i="1" s="1"/>
  <c r="T2210" i="1"/>
  <c r="V2210" i="1" s="1"/>
  <c r="X2210" i="1" s="1"/>
  <c r="T258" i="1"/>
  <c r="V258" i="1" s="1"/>
  <c r="X258" i="1" s="1"/>
  <c r="T514" i="1"/>
  <c r="V514" i="1" s="1"/>
  <c r="X514" i="1" s="1"/>
  <c r="T690" i="1"/>
  <c r="V690" i="1" s="1"/>
  <c r="X690" i="1" s="1"/>
  <c r="T866" i="1"/>
  <c r="V866" i="1" s="1"/>
  <c r="X866" i="1" s="1"/>
  <c r="T1074" i="1"/>
  <c r="V1074" i="1" s="1"/>
  <c r="X1074" i="1" s="1"/>
  <c r="T1250" i="1"/>
  <c r="V1250" i="1" s="1"/>
  <c r="X1250" i="1" s="1"/>
  <c r="T1586" i="1"/>
  <c r="V1586" i="1" s="1"/>
  <c r="X1586" i="1" s="1"/>
  <c r="T1970" i="1"/>
  <c r="V1970" i="1" s="1"/>
  <c r="X1970" i="1" s="1"/>
  <c r="T563" i="1"/>
  <c r="V563" i="1" s="1"/>
  <c r="X563" i="1" s="1"/>
  <c r="T2277" i="1"/>
  <c r="V2277" i="1" s="1"/>
  <c r="X2277" i="1" s="1"/>
  <c r="T1209" i="1"/>
  <c r="V1209" i="1" s="1"/>
  <c r="X1209" i="1" s="1"/>
  <c r="T2492" i="1"/>
  <c r="V2492" i="1" s="1"/>
  <c r="X2492" i="1" s="1"/>
  <c r="T474" i="1"/>
  <c r="V474" i="1" s="1"/>
  <c r="X474" i="1" s="1"/>
  <c r="T1103" i="1"/>
  <c r="V1103" i="1" s="1"/>
  <c r="X1103" i="1" s="1"/>
  <c r="T1246" i="1"/>
  <c r="V1246" i="1" s="1"/>
  <c r="X1246" i="1" s="1"/>
  <c r="T2262" i="1"/>
  <c r="V2262" i="1" s="1"/>
  <c r="X2262" i="1" s="1"/>
  <c r="T2518" i="1"/>
  <c r="V2518" i="1" s="1"/>
  <c r="X2518" i="1" s="1"/>
  <c r="T337" i="1"/>
  <c r="V337" i="1" s="1"/>
  <c r="X337" i="1" s="1"/>
  <c r="T1153" i="1"/>
  <c r="V1153" i="1" s="1"/>
  <c r="X1153" i="1" s="1"/>
  <c r="T2161" i="1"/>
  <c r="V2161" i="1" s="1"/>
  <c r="X2161" i="1" s="1"/>
  <c r="T1504" i="1"/>
  <c r="V1504" i="1" s="1"/>
  <c r="X1504" i="1" s="1"/>
  <c r="T1398" i="1"/>
  <c r="V1398" i="1" s="1"/>
  <c r="X1398" i="1" s="1"/>
  <c r="T1462" i="1"/>
  <c r="V1462" i="1" s="1"/>
  <c r="X1462" i="1" s="1"/>
  <c r="T1526" i="1"/>
  <c r="V1526" i="1" s="1"/>
  <c r="X1526" i="1" s="1"/>
  <c r="T1606" i="1"/>
  <c r="V1606" i="1" s="1"/>
  <c r="X1606" i="1" s="1"/>
  <c r="T1718" i="1"/>
  <c r="V1718" i="1" s="1"/>
  <c r="X1718" i="1" s="1"/>
  <c r="T1846" i="1"/>
  <c r="V1846" i="1" s="1"/>
  <c r="X1846" i="1" s="1"/>
  <c r="T1974" i="1"/>
  <c r="V1974" i="1" s="1"/>
  <c r="X1974" i="1" s="1"/>
  <c r="T1680" i="1"/>
  <c r="V1680" i="1" s="1"/>
  <c r="X1680" i="1" s="1"/>
  <c r="T2162" i="1"/>
  <c r="V2162" i="1" s="1"/>
  <c r="X2162" i="1" s="1"/>
  <c r="T494" i="1"/>
  <c r="V494" i="1" s="1"/>
  <c r="X494" i="1" s="1"/>
  <c r="T2112" i="1"/>
  <c r="V2112" i="1" s="1"/>
  <c r="X2112" i="1" s="1"/>
  <c r="T417" i="1"/>
  <c r="V417" i="1" s="1"/>
  <c r="X417" i="1" s="1"/>
  <c r="T1169" i="1"/>
  <c r="V1169" i="1" s="1"/>
  <c r="X1169" i="1" s="1"/>
  <c r="T1697" i="1"/>
  <c r="V1697" i="1" s="1"/>
  <c r="X1697" i="1" s="1"/>
  <c r="T2177" i="1"/>
  <c r="V2177" i="1" s="1"/>
  <c r="X2177" i="1" s="1"/>
  <c r="T158" i="1"/>
  <c r="V158" i="1" s="1"/>
  <c r="X158" i="1" s="1"/>
  <c r="T1694" i="1"/>
  <c r="V1694" i="1" s="1"/>
  <c r="X1694" i="1" s="1"/>
  <c r="T672" i="1"/>
  <c r="V672" i="1" s="1"/>
  <c r="X672" i="1" s="1"/>
  <c r="T2208" i="1"/>
  <c r="V2208" i="1" s="1"/>
  <c r="X2208" i="1" s="1"/>
  <c r="T1450" i="1"/>
  <c r="V1450" i="1" s="1"/>
  <c r="X1450" i="1" s="1"/>
  <c r="T1514" i="1"/>
  <c r="V1514" i="1" s="1"/>
  <c r="X1514" i="1" s="1"/>
  <c r="T1578" i="1"/>
  <c r="V1578" i="1" s="1"/>
  <c r="X1578" i="1" s="1"/>
  <c r="T1642" i="1"/>
  <c r="V1642" i="1" s="1"/>
  <c r="X1642" i="1" s="1"/>
  <c r="T1706" i="1"/>
  <c r="V1706" i="1" s="1"/>
  <c r="X1706" i="1" s="1"/>
  <c r="T1770" i="1"/>
  <c r="V1770" i="1" s="1"/>
  <c r="X1770" i="1" s="1"/>
  <c r="T1882" i="1"/>
  <c r="V1882" i="1" s="1"/>
  <c r="X1882" i="1" s="1"/>
  <c r="T1946" i="1"/>
  <c r="V1946" i="1" s="1"/>
  <c r="X1946" i="1" s="1"/>
  <c r="T2010" i="1"/>
  <c r="V2010" i="1" s="1"/>
  <c r="X2010" i="1" s="1"/>
  <c r="T2074" i="1"/>
  <c r="V2074" i="1" s="1"/>
  <c r="X2074" i="1" s="1"/>
  <c r="T2138" i="1"/>
  <c r="V2138" i="1" s="1"/>
  <c r="X2138" i="1" s="1"/>
  <c r="T2250" i="1"/>
  <c r="V2250" i="1" s="1"/>
  <c r="X2250" i="1" s="1"/>
  <c r="T2442" i="1"/>
  <c r="V2442" i="1" s="1"/>
  <c r="X2442" i="1" s="1"/>
  <c r="T524" i="1"/>
  <c r="V524" i="1" s="1"/>
  <c r="X524" i="1" s="1"/>
  <c r="T908" i="1"/>
  <c r="V908" i="1" s="1"/>
  <c r="X908" i="1" s="1"/>
  <c r="T1308" i="1"/>
  <c r="V1308" i="1" s="1"/>
  <c r="X1308" i="1" s="1"/>
  <c r="T1692" i="1"/>
  <c r="V1692" i="1" s="1"/>
  <c r="X1692" i="1" s="1"/>
  <c r="T2076" i="1"/>
  <c r="V2076" i="1" s="1"/>
  <c r="X2076" i="1" s="1"/>
  <c r="T2412" i="1"/>
  <c r="V2412" i="1" s="1"/>
  <c r="X2412" i="1" s="1"/>
  <c r="T529" i="1"/>
  <c r="V529" i="1" s="1"/>
  <c r="X529" i="1" s="1"/>
  <c r="T1185" i="1"/>
  <c r="V1185" i="1" s="1"/>
  <c r="X1185" i="1" s="1"/>
  <c r="T1729" i="1"/>
  <c r="V1729" i="1" s="1"/>
  <c r="X1729" i="1" s="1"/>
  <c r="T2433" i="1"/>
  <c r="V2433" i="1" s="1"/>
  <c r="X2433" i="1" s="1"/>
  <c r="T1022" i="1"/>
  <c r="V1022" i="1" s="1"/>
  <c r="X1022" i="1" s="1"/>
  <c r="T59" i="1"/>
  <c r="V59" i="1" s="1"/>
  <c r="X59" i="1" s="1"/>
  <c r="T123" i="1"/>
  <c r="V123" i="1" s="1"/>
  <c r="X123" i="1" s="1"/>
  <c r="T187" i="1"/>
  <c r="V187" i="1" s="1"/>
  <c r="X187" i="1" s="1"/>
  <c r="T251" i="1"/>
  <c r="V251" i="1" s="1"/>
  <c r="X251" i="1" s="1"/>
  <c r="T315" i="1"/>
  <c r="V315" i="1" s="1"/>
  <c r="X315" i="1" s="1"/>
  <c r="T379" i="1"/>
  <c r="V379" i="1" s="1"/>
  <c r="X379" i="1" s="1"/>
  <c r="T443" i="1"/>
  <c r="V443" i="1" s="1"/>
  <c r="X443" i="1" s="1"/>
  <c r="T507" i="1"/>
  <c r="V507" i="1" s="1"/>
  <c r="X507" i="1" s="1"/>
  <c r="T571" i="1"/>
  <c r="V571" i="1" s="1"/>
  <c r="X571" i="1" s="1"/>
  <c r="T635" i="1"/>
  <c r="V635" i="1" s="1"/>
  <c r="X635" i="1" s="1"/>
  <c r="T699" i="1"/>
  <c r="V699" i="1" s="1"/>
  <c r="X699" i="1" s="1"/>
  <c r="T763" i="1"/>
  <c r="V763" i="1" s="1"/>
  <c r="X763" i="1" s="1"/>
  <c r="T827" i="1"/>
  <c r="V827" i="1" s="1"/>
  <c r="X827" i="1" s="1"/>
  <c r="T891" i="1"/>
  <c r="V891" i="1" s="1"/>
  <c r="X891" i="1" s="1"/>
  <c r="T955" i="1"/>
  <c r="V955" i="1" s="1"/>
  <c r="X955" i="1" s="1"/>
  <c r="T1019" i="1"/>
  <c r="V1019" i="1" s="1"/>
  <c r="X1019" i="1" s="1"/>
  <c r="T1083" i="1"/>
  <c r="V1083" i="1" s="1"/>
  <c r="X1083" i="1" s="1"/>
  <c r="T1147" i="1"/>
  <c r="V1147" i="1" s="1"/>
  <c r="X1147" i="1" s="1"/>
  <c r="T1454" i="1"/>
  <c r="V1454" i="1" s="1"/>
  <c r="X1454" i="1" s="1"/>
  <c r="T1538" i="1"/>
  <c r="V1538" i="1" s="1"/>
  <c r="X1538" i="1" s="1"/>
  <c r="T77" i="1"/>
  <c r="V77" i="1" s="1"/>
  <c r="X77" i="1" s="1"/>
  <c r="T141" i="1"/>
  <c r="V141" i="1" s="1"/>
  <c r="X141" i="1" s="1"/>
  <c r="T205" i="1"/>
  <c r="V205" i="1" s="1"/>
  <c r="X205" i="1" s="1"/>
  <c r="T269" i="1"/>
  <c r="V269" i="1" s="1"/>
  <c r="X269" i="1" s="1"/>
  <c r="T333" i="1"/>
  <c r="V333" i="1" s="1"/>
  <c r="X333" i="1" s="1"/>
  <c r="T397" i="1"/>
  <c r="V397" i="1" s="1"/>
  <c r="X397" i="1" s="1"/>
  <c r="T461" i="1"/>
  <c r="V461" i="1" s="1"/>
  <c r="X461" i="1" s="1"/>
  <c r="T525" i="1"/>
  <c r="V525" i="1" s="1"/>
  <c r="X525" i="1" s="1"/>
  <c r="T589" i="1"/>
  <c r="V589" i="1" s="1"/>
  <c r="X589" i="1" s="1"/>
  <c r="T653" i="1"/>
  <c r="V653" i="1" s="1"/>
  <c r="X653" i="1" s="1"/>
  <c r="T717" i="1"/>
  <c r="V717" i="1" s="1"/>
  <c r="X717" i="1" s="1"/>
  <c r="T781" i="1"/>
  <c r="V781" i="1" s="1"/>
  <c r="X781" i="1" s="1"/>
  <c r="T845" i="1"/>
  <c r="V845" i="1" s="1"/>
  <c r="X845" i="1" s="1"/>
  <c r="T909" i="1"/>
  <c r="V909" i="1" s="1"/>
  <c r="X909" i="1" s="1"/>
  <c r="T973" i="1"/>
  <c r="V973" i="1" s="1"/>
  <c r="X973" i="1" s="1"/>
  <c r="T1037" i="1"/>
  <c r="V1037" i="1" s="1"/>
  <c r="X1037" i="1" s="1"/>
  <c r="T1101" i="1"/>
  <c r="V1101" i="1" s="1"/>
  <c r="X1101" i="1" s="1"/>
  <c r="T1165" i="1"/>
  <c r="V1165" i="1" s="1"/>
  <c r="X1165" i="1" s="1"/>
  <c r="T1229" i="1"/>
  <c r="V1229" i="1" s="1"/>
  <c r="X1229" i="1" s="1"/>
  <c r="T1293" i="1"/>
  <c r="V1293" i="1" s="1"/>
  <c r="X1293" i="1" s="1"/>
  <c r="T1357" i="1"/>
  <c r="V1357" i="1" s="1"/>
  <c r="X1357" i="1" s="1"/>
  <c r="T1421" i="1"/>
  <c r="V1421" i="1" s="1"/>
  <c r="X1421" i="1" s="1"/>
  <c r="T1485" i="1"/>
  <c r="V1485" i="1" s="1"/>
  <c r="X1485" i="1" s="1"/>
  <c r="T1549" i="1"/>
  <c r="V1549" i="1" s="1"/>
  <c r="X1549" i="1" s="1"/>
  <c r="T1613" i="1"/>
  <c r="V1613" i="1" s="1"/>
  <c r="X1613" i="1" s="1"/>
  <c r="T1677" i="1"/>
  <c r="V1677" i="1" s="1"/>
  <c r="X1677" i="1" s="1"/>
  <c r="T1741" i="1"/>
  <c r="V1741" i="1" s="1"/>
  <c r="X1741" i="1" s="1"/>
  <c r="T1805" i="1"/>
  <c r="V1805" i="1" s="1"/>
  <c r="X1805" i="1" s="1"/>
  <c r="T1869" i="1"/>
  <c r="V1869" i="1" s="1"/>
  <c r="X1869" i="1" s="1"/>
  <c r="T1933" i="1"/>
  <c r="V1933" i="1" s="1"/>
  <c r="X1933" i="1" s="1"/>
  <c r="T1997" i="1"/>
  <c r="V1997" i="1" s="1"/>
  <c r="X1997" i="1" s="1"/>
  <c r="T2061" i="1"/>
  <c r="V2061" i="1" s="1"/>
  <c r="X2061" i="1" s="1"/>
  <c r="T2125" i="1"/>
  <c r="V2125" i="1" s="1"/>
  <c r="X2125" i="1" s="1"/>
  <c r="T2189" i="1"/>
  <c r="V2189" i="1" s="1"/>
  <c r="X2189" i="1" s="1"/>
  <c r="T2253" i="1"/>
  <c r="V2253" i="1" s="1"/>
  <c r="X2253" i="1" s="1"/>
  <c r="T2317" i="1"/>
  <c r="V2317" i="1" s="1"/>
  <c r="X2317" i="1" s="1"/>
  <c r="T2381" i="1"/>
  <c r="V2381" i="1" s="1"/>
  <c r="X2381" i="1" s="1"/>
  <c r="T2445" i="1"/>
  <c r="V2445" i="1" s="1"/>
  <c r="X2445" i="1" s="1"/>
  <c r="T2509" i="1"/>
  <c r="V2509" i="1" s="1"/>
  <c r="X2509" i="1" s="1"/>
  <c r="T289" i="1"/>
  <c r="V289" i="1" s="1"/>
  <c r="X289" i="1" s="1"/>
  <c r="T945" i="1"/>
  <c r="V945" i="1" s="1"/>
  <c r="X945" i="1" s="1"/>
  <c r="T1633" i="1"/>
  <c r="V1633" i="1" s="1"/>
  <c r="X1633" i="1" s="1"/>
  <c r="T2273" i="1"/>
  <c r="V2273" i="1" s="1"/>
  <c r="X2273" i="1" s="1"/>
  <c r="T434" i="1"/>
  <c r="V434" i="1" s="1"/>
  <c r="X434" i="1" s="1"/>
  <c r="T1136" i="1"/>
  <c r="V1136" i="1" s="1"/>
  <c r="X1136" i="1" s="1"/>
  <c r="T784" i="1"/>
  <c r="V784" i="1" s="1"/>
  <c r="X784" i="1" s="1"/>
  <c r="T1183" i="1"/>
  <c r="V1183" i="1" s="1"/>
  <c r="X1183" i="1" s="1"/>
  <c r="T1247" i="1"/>
  <c r="V1247" i="1" s="1"/>
  <c r="X1247" i="1" s="1"/>
  <c r="T1311" i="1"/>
  <c r="V1311" i="1" s="1"/>
  <c r="X1311" i="1" s="1"/>
  <c r="T1375" i="1"/>
  <c r="V1375" i="1" s="1"/>
  <c r="X1375" i="1" s="1"/>
  <c r="T1439" i="1"/>
  <c r="V1439" i="1" s="1"/>
  <c r="X1439" i="1" s="1"/>
  <c r="T1503" i="1"/>
  <c r="V1503" i="1" s="1"/>
  <c r="X1503" i="1" s="1"/>
  <c r="T1567" i="1"/>
  <c r="V1567" i="1" s="1"/>
  <c r="X1567" i="1" s="1"/>
  <c r="T1631" i="1"/>
  <c r="V1631" i="1" s="1"/>
  <c r="X1631" i="1" s="1"/>
  <c r="T1695" i="1"/>
  <c r="V1695" i="1" s="1"/>
  <c r="X1695" i="1" s="1"/>
  <c r="T1759" i="1"/>
  <c r="V1759" i="1" s="1"/>
  <c r="X1759" i="1" s="1"/>
  <c r="T1823" i="1"/>
  <c r="V1823" i="1" s="1"/>
  <c r="X1823" i="1" s="1"/>
  <c r="T1887" i="1"/>
  <c r="V1887" i="1" s="1"/>
  <c r="X1887" i="1" s="1"/>
  <c r="T1951" i="1"/>
  <c r="V1951" i="1" s="1"/>
  <c r="X1951" i="1" s="1"/>
  <c r="T2015" i="1"/>
  <c r="V2015" i="1" s="1"/>
  <c r="X2015" i="1" s="1"/>
  <c r="T2079" i="1"/>
  <c r="V2079" i="1" s="1"/>
  <c r="X2079" i="1" s="1"/>
  <c r="T2143" i="1"/>
  <c r="V2143" i="1" s="1"/>
  <c r="X2143" i="1" s="1"/>
  <c r="T2207" i="1"/>
  <c r="V2207" i="1" s="1"/>
  <c r="X2207" i="1" s="1"/>
  <c r="T2271" i="1"/>
  <c r="V2271" i="1" s="1"/>
  <c r="X2271" i="1" s="1"/>
  <c r="T2335" i="1"/>
  <c r="V2335" i="1" s="1"/>
  <c r="X2335" i="1" s="1"/>
  <c r="T2399" i="1"/>
  <c r="V2399" i="1" s="1"/>
  <c r="X2399" i="1" s="1"/>
  <c r="T2463" i="1"/>
  <c r="V2463" i="1" s="1"/>
  <c r="X2463" i="1" s="1"/>
  <c r="T145" i="1"/>
  <c r="V145" i="1" s="1"/>
  <c r="X145" i="1" s="1"/>
  <c r="T673" i="1"/>
  <c r="V673" i="1" s="1"/>
  <c r="X673" i="1" s="1"/>
  <c r="T2385" i="1"/>
  <c r="V2385" i="1" s="1"/>
  <c r="X2385" i="1" s="1"/>
  <c r="T259" i="1"/>
  <c r="V259" i="1" s="1"/>
  <c r="X259" i="1" s="1"/>
  <c r="T323" i="1"/>
  <c r="V323" i="1" s="1"/>
  <c r="X323" i="1" s="1"/>
  <c r="T387" i="1"/>
  <c r="V387" i="1" s="1"/>
  <c r="X387" i="1" s="1"/>
  <c r="T451" i="1"/>
  <c r="V451" i="1" s="1"/>
  <c r="X451" i="1" s="1"/>
  <c r="T515" i="1"/>
  <c r="V515" i="1" s="1"/>
  <c r="X515" i="1" s="1"/>
  <c r="T579" i="1"/>
  <c r="V579" i="1" s="1"/>
  <c r="X579" i="1" s="1"/>
  <c r="T1555" i="1"/>
  <c r="V1555" i="1" s="1"/>
  <c r="X1555" i="1" s="1"/>
  <c r="T1619" i="1"/>
  <c r="V1619" i="1" s="1"/>
  <c r="X1619" i="1" s="1"/>
  <c r="T1891" i="1"/>
  <c r="V1891" i="1" s="1"/>
  <c r="X1891" i="1" s="1"/>
  <c r="T2227" i="1"/>
  <c r="V2227" i="1" s="1"/>
  <c r="X2227" i="1" s="1"/>
  <c r="T2291" i="1"/>
  <c r="V2291" i="1" s="1"/>
  <c r="X2291" i="1" s="1"/>
  <c r="T100" i="1"/>
  <c r="V100" i="1" s="1"/>
  <c r="X100" i="1" s="1"/>
  <c r="T228" i="1"/>
  <c r="V228" i="1" s="1"/>
  <c r="X228" i="1" s="1"/>
  <c r="T292" i="1"/>
  <c r="V292" i="1" s="1"/>
  <c r="X292" i="1" s="1"/>
  <c r="T356" i="1"/>
  <c r="V356" i="1" s="1"/>
  <c r="X356" i="1" s="1"/>
  <c r="T484" i="1"/>
  <c r="V484" i="1" s="1"/>
  <c r="X484" i="1" s="1"/>
  <c r="T548" i="1"/>
  <c r="V548" i="1" s="1"/>
  <c r="X548" i="1" s="1"/>
  <c r="T676" i="1"/>
  <c r="V676" i="1" s="1"/>
  <c r="X676" i="1" s="1"/>
  <c r="T932" i="1"/>
  <c r="V932" i="1" s="1"/>
  <c r="X932" i="1" s="1"/>
  <c r="T1780" i="1"/>
  <c r="V1780" i="1" s="1"/>
  <c r="X1780" i="1" s="1"/>
  <c r="T1844" i="1"/>
  <c r="V1844" i="1" s="1"/>
  <c r="X1844" i="1" s="1"/>
  <c r="T2052" i="1"/>
  <c r="V2052" i="1" s="1"/>
  <c r="X2052" i="1" s="1"/>
  <c r="T2116" i="1"/>
  <c r="V2116" i="1" s="1"/>
  <c r="X2116" i="1" s="1"/>
  <c r="T2180" i="1"/>
  <c r="V2180" i="1" s="1"/>
  <c r="X2180" i="1" s="1"/>
  <c r="T2516" i="1"/>
  <c r="V2516" i="1" s="1"/>
  <c r="X2516" i="1" s="1"/>
  <c r="T898" i="1"/>
  <c r="V898" i="1" s="1"/>
  <c r="X898" i="1" s="1"/>
  <c r="T1814" i="1"/>
  <c r="V1814" i="1" s="1"/>
  <c r="X1814" i="1" s="1"/>
  <c r="T1596" i="1"/>
  <c r="V1596" i="1" s="1"/>
  <c r="X1596" i="1" s="1"/>
  <c r="T363" i="1"/>
  <c r="V363" i="1" s="1"/>
  <c r="X363" i="1" s="1"/>
  <c r="T701" i="1"/>
  <c r="V701" i="1" s="1"/>
  <c r="X701" i="1" s="1"/>
  <c r="T1405" i="1"/>
  <c r="V1405" i="1" s="1"/>
  <c r="X1405" i="1" s="1"/>
  <c r="T2109" i="1"/>
  <c r="V2109" i="1" s="1"/>
  <c r="X2109" i="1" s="1"/>
  <c r="T1807" i="1"/>
  <c r="V1807" i="1" s="1"/>
  <c r="X1807" i="1" s="1"/>
  <c r="T1765" i="1"/>
  <c r="V1765" i="1" s="1"/>
  <c r="X1765" i="1" s="1"/>
  <c r="T1702" i="1"/>
  <c r="V1702" i="1" s="1"/>
  <c r="X1702" i="1" s="1"/>
  <c r="T1721" i="1"/>
  <c r="V1721" i="1" s="1"/>
  <c r="X1721" i="1" s="1"/>
  <c r="T2361" i="1"/>
  <c r="V2361" i="1" s="1"/>
  <c r="X2361" i="1" s="1"/>
  <c r="T593" i="1"/>
  <c r="V593" i="1" s="1"/>
  <c r="X593" i="1" s="1"/>
  <c r="T218" i="1"/>
  <c r="V218" i="1" s="1"/>
  <c r="X218" i="1" s="1"/>
  <c r="T1050" i="1"/>
  <c r="V1050" i="1" s="1"/>
  <c r="X1050" i="1" s="1"/>
  <c r="T766" i="1"/>
  <c r="V766" i="1" s="1"/>
  <c r="X766" i="1" s="1"/>
  <c r="T1003" i="1"/>
  <c r="V1003" i="1" s="1"/>
  <c r="X1003" i="1" s="1"/>
  <c r="T527" i="1"/>
  <c r="V527" i="1" s="1"/>
  <c r="X527" i="1" s="1"/>
  <c r="T2118" i="1"/>
  <c r="V2118" i="1" s="1"/>
  <c r="X2118" i="1" s="1"/>
  <c r="T2390" i="1"/>
  <c r="V2390" i="1" s="1"/>
  <c r="X2390" i="1" s="1"/>
  <c r="T1649" i="1"/>
  <c r="V1649" i="1" s="1"/>
  <c r="X1649" i="1" s="1"/>
  <c r="T1328" i="1"/>
  <c r="V1328" i="1" s="1"/>
  <c r="X1328" i="1" s="1"/>
  <c r="T1461" i="1"/>
  <c r="V1461" i="1" s="1"/>
  <c r="X1461" i="1" s="1"/>
  <c r="T1525" i="1"/>
  <c r="V1525" i="1" s="1"/>
  <c r="X1525" i="1" s="1"/>
  <c r="T1589" i="1"/>
  <c r="V1589" i="1" s="1"/>
  <c r="X1589" i="1" s="1"/>
  <c r="T1653" i="1"/>
  <c r="V1653" i="1" s="1"/>
  <c r="X1653" i="1" s="1"/>
  <c r="T1717" i="1"/>
  <c r="V1717" i="1" s="1"/>
  <c r="X1717" i="1" s="1"/>
  <c r="T1781" i="1"/>
  <c r="V1781" i="1" s="1"/>
  <c r="X1781" i="1" s="1"/>
  <c r="T1845" i="1"/>
  <c r="V1845" i="1" s="1"/>
  <c r="X1845" i="1" s="1"/>
  <c r="T1909" i="1"/>
  <c r="V1909" i="1" s="1"/>
  <c r="X1909" i="1" s="1"/>
  <c r="T1973" i="1"/>
  <c r="V1973" i="1" s="1"/>
  <c r="X1973" i="1" s="1"/>
  <c r="T2037" i="1"/>
  <c r="V2037" i="1" s="1"/>
  <c r="X2037" i="1" s="1"/>
  <c r="T2101" i="1"/>
  <c r="V2101" i="1" s="1"/>
  <c r="X2101" i="1" s="1"/>
  <c r="T2165" i="1"/>
  <c r="V2165" i="1" s="1"/>
  <c r="X2165" i="1" s="1"/>
  <c r="T2229" i="1"/>
  <c r="V2229" i="1" s="1"/>
  <c r="X2229" i="1" s="1"/>
  <c r="T2293" i="1"/>
  <c r="V2293" i="1" s="1"/>
  <c r="X2293" i="1" s="1"/>
  <c r="T2357" i="1"/>
  <c r="V2357" i="1" s="1"/>
  <c r="X2357" i="1" s="1"/>
  <c r="T2421" i="1"/>
  <c r="V2421" i="1" s="1"/>
  <c r="X2421" i="1" s="1"/>
  <c r="T2485" i="1"/>
  <c r="V2485" i="1" s="1"/>
  <c r="X2485" i="1" s="1"/>
  <c r="T1558" i="1"/>
  <c r="V1558" i="1" s="1"/>
  <c r="X1558" i="1" s="1"/>
  <c r="T1734" i="1"/>
  <c r="V1734" i="1" s="1"/>
  <c r="X1734" i="1" s="1"/>
  <c r="T1862" i="1"/>
  <c r="V1862" i="1" s="1"/>
  <c r="X1862" i="1" s="1"/>
  <c r="T1990" i="1"/>
  <c r="V1990" i="1" s="1"/>
  <c r="X1990" i="1" s="1"/>
  <c r="T1678" i="1"/>
  <c r="V1678" i="1" s="1"/>
  <c r="X1678" i="1" s="1"/>
  <c r="T998" i="1"/>
  <c r="V998" i="1" s="1"/>
  <c r="X998" i="1" s="1"/>
  <c r="T1062" i="1"/>
  <c r="V1062" i="1" s="1"/>
  <c r="X1062" i="1" s="1"/>
  <c r="T1142" i="1"/>
  <c r="V1142" i="1" s="1"/>
  <c r="X1142" i="1" s="1"/>
  <c r="T1206" i="1"/>
  <c r="V1206" i="1" s="1"/>
  <c r="X1206" i="1" s="1"/>
  <c r="T1270" i="1"/>
  <c r="V1270" i="1" s="1"/>
  <c r="X1270" i="1" s="1"/>
  <c r="T1334" i="1"/>
  <c r="V1334" i="1" s="1"/>
  <c r="X1334" i="1" s="1"/>
  <c r="T62" i="1"/>
  <c r="V62" i="1" s="1"/>
  <c r="X62" i="1" s="1"/>
  <c r="T1854" i="1"/>
  <c r="V1854" i="1" s="1"/>
  <c r="X1854" i="1" s="1"/>
  <c r="T576" i="1"/>
  <c r="V576" i="1" s="1"/>
  <c r="X576" i="1" s="1"/>
  <c r="T2286" i="1"/>
  <c r="V2286" i="1" s="1"/>
  <c r="X2286" i="1" s="1"/>
  <c r="T240" i="1"/>
  <c r="V240" i="1" s="1"/>
  <c r="X240" i="1" s="1"/>
  <c r="T1776" i="1"/>
  <c r="V1776" i="1" s="1"/>
  <c r="X1776" i="1" s="1"/>
  <c r="T1225" i="1"/>
  <c r="V1225" i="1" s="1"/>
  <c r="X1225" i="1" s="1"/>
  <c r="T1289" i="1"/>
  <c r="V1289" i="1" s="1"/>
  <c r="X1289" i="1" s="1"/>
  <c r="T1353" i="1"/>
  <c r="V1353" i="1" s="1"/>
  <c r="X1353" i="1" s="1"/>
  <c r="T1417" i="1"/>
  <c r="V1417" i="1" s="1"/>
  <c r="X1417" i="1" s="1"/>
  <c r="T1481" i="1"/>
  <c r="V1481" i="1" s="1"/>
  <c r="X1481" i="1" s="1"/>
  <c r="T1545" i="1"/>
  <c r="V1545" i="1" s="1"/>
  <c r="X1545" i="1" s="1"/>
  <c r="T1609" i="1"/>
  <c r="V1609" i="1" s="1"/>
  <c r="X1609" i="1" s="1"/>
  <c r="T1673" i="1"/>
  <c r="V1673" i="1" s="1"/>
  <c r="X1673" i="1" s="1"/>
  <c r="T1737" i="1"/>
  <c r="V1737" i="1" s="1"/>
  <c r="X1737" i="1" s="1"/>
  <c r="T1801" i="1"/>
  <c r="V1801" i="1" s="1"/>
  <c r="X1801" i="1" s="1"/>
  <c r="T1865" i="1"/>
  <c r="V1865" i="1" s="1"/>
  <c r="X1865" i="1" s="1"/>
  <c r="T1929" i="1"/>
  <c r="V1929" i="1" s="1"/>
  <c r="X1929" i="1" s="1"/>
  <c r="T1993" i="1"/>
  <c r="V1993" i="1" s="1"/>
  <c r="X1993" i="1" s="1"/>
  <c r="T2057" i="1"/>
  <c r="V2057" i="1" s="1"/>
  <c r="X2057" i="1" s="1"/>
  <c r="T2121" i="1"/>
  <c r="V2121" i="1" s="1"/>
  <c r="X2121" i="1" s="1"/>
  <c r="T2185" i="1"/>
  <c r="V2185" i="1" s="1"/>
  <c r="X2185" i="1" s="1"/>
  <c r="T2249" i="1"/>
  <c r="V2249" i="1" s="1"/>
  <c r="X2249" i="1" s="1"/>
  <c r="T2313" i="1"/>
  <c r="V2313" i="1" s="1"/>
  <c r="X2313" i="1" s="1"/>
  <c r="T2377" i="1"/>
  <c r="V2377" i="1" s="1"/>
  <c r="X2377" i="1" s="1"/>
  <c r="T2441" i="1"/>
  <c r="V2441" i="1" s="1"/>
  <c r="X2441" i="1" s="1"/>
  <c r="T2505" i="1"/>
  <c r="V2505" i="1" s="1"/>
  <c r="X2505" i="1" s="1"/>
  <c r="T2394" i="1"/>
  <c r="V2394" i="1" s="1"/>
  <c r="X2394" i="1" s="1"/>
  <c r="T604" i="1"/>
  <c r="V604" i="1" s="1"/>
  <c r="X604" i="1" s="1"/>
  <c r="T972" i="1"/>
  <c r="V972" i="1" s="1"/>
  <c r="X972" i="1" s="1"/>
  <c r="T1436" i="1"/>
  <c r="V1436" i="1" s="1"/>
  <c r="X1436" i="1" s="1"/>
  <c r="T1836" i="1"/>
  <c r="V1836" i="1" s="1"/>
  <c r="X1836" i="1" s="1"/>
  <c r="T2204" i="1"/>
  <c r="V2204" i="1" s="1"/>
  <c r="X2204" i="1" s="1"/>
  <c r="T161" i="1"/>
  <c r="V161" i="1" s="1"/>
  <c r="X161" i="1" s="1"/>
  <c r="T737" i="1"/>
  <c r="V737" i="1" s="1"/>
  <c r="X737" i="1" s="1"/>
  <c r="T1377" i="1"/>
  <c r="V1377" i="1" s="1"/>
  <c r="X1377" i="1" s="1"/>
  <c r="T1969" i="1"/>
  <c r="V1969" i="1" s="1"/>
  <c r="X1969" i="1" s="1"/>
  <c r="T2481" i="1"/>
  <c r="V2481" i="1" s="1"/>
  <c r="X2481" i="1" s="1"/>
  <c r="T754" i="1"/>
  <c r="V754" i="1" s="1"/>
  <c r="X754" i="1" s="1"/>
  <c r="T2382" i="1"/>
  <c r="V2382" i="1" s="1"/>
  <c r="X2382" i="1" s="1"/>
  <c r="T42" i="1"/>
  <c r="V42" i="1" s="1"/>
  <c r="X42" i="1" s="1"/>
  <c r="T106" i="1"/>
  <c r="V106" i="1" s="1"/>
  <c r="X106" i="1" s="1"/>
  <c r="T170" i="1"/>
  <c r="V170" i="1" s="1"/>
  <c r="X170" i="1" s="1"/>
  <c r="T234" i="1"/>
  <c r="V234" i="1" s="1"/>
  <c r="X234" i="1" s="1"/>
  <c r="T298" i="1"/>
  <c r="V298" i="1" s="1"/>
  <c r="X298" i="1" s="1"/>
  <c r="T362" i="1"/>
  <c r="V362" i="1" s="1"/>
  <c r="X362" i="1" s="1"/>
  <c r="T426" i="1"/>
  <c r="V426" i="1" s="1"/>
  <c r="X426" i="1" s="1"/>
  <c r="T490" i="1"/>
  <c r="V490" i="1" s="1"/>
  <c r="X490" i="1" s="1"/>
  <c r="T554" i="1"/>
  <c r="V554" i="1" s="1"/>
  <c r="X554" i="1" s="1"/>
  <c r="T618" i="1"/>
  <c r="V618" i="1" s="1"/>
  <c r="X618" i="1" s="1"/>
  <c r="T682" i="1"/>
  <c r="V682" i="1" s="1"/>
  <c r="X682" i="1" s="1"/>
  <c r="T746" i="1"/>
  <c r="V746" i="1" s="1"/>
  <c r="X746" i="1" s="1"/>
  <c r="T810" i="1"/>
  <c r="V810" i="1" s="1"/>
  <c r="X810" i="1" s="1"/>
  <c r="T874" i="1"/>
  <c r="V874" i="1" s="1"/>
  <c r="X874" i="1" s="1"/>
  <c r="T938" i="1"/>
  <c r="V938" i="1" s="1"/>
  <c r="X938" i="1" s="1"/>
  <c r="T1002" i="1"/>
  <c r="V1002" i="1" s="1"/>
  <c r="X1002" i="1" s="1"/>
  <c r="T1066" i="1"/>
  <c r="V1066" i="1" s="1"/>
  <c r="X1066" i="1" s="1"/>
  <c r="T1130" i="1"/>
  <c r="V1130" i="1" s="1"/>
  <c r="X1130" i="1" s="1"/>
  <c r="T1194" i="1"/>
  <c r="V1194" i="1" s="1"/>
  <c r="X1194" i="1" s="1"/>
  <c r="T1258" i="1"/>
  <c r="V1258" i="1" s="1"/>
  <c r="X1258" i="1" s="1"/>
  <c r="T1322" i="1"/>
  <c r="V1322" i="1" s="1"/>
  <c r="X1322" i="1" s="1"/>
  <c r="T1386" i="1"/>
  <c r="V1386" i="1" s="1"/>
  <c r="X1386" i="1" s="1"/>
  <c r="T1104" i="1"/>
  <c r="V1104" i="1" s="1"/>
  <c r="X1104" i="1" s="1"/>
  <c r="T1536" i="1"/>
  <c r="V1536" i="1" s="1"/>
  <c r="X1536" i="1" s="1"/>
  <c r="T1630" i="1"/>
  <c r="V1630" i="1" s="1"/>
  <c r="X1630" i="1" s="1"/>
  <c r="T526" i="1"/>
  <c r="V526" i="1" s="1"/>
  <c r="X526" i="1" s="1"/>
  <c r="T1040" i="1"/>
  <c r="V1040" i="1" s="1"/>
  <c r="X1040" i="1" s="1"/>
  <c r="T31" i="1"/>
  <c r="V31" i="1" s="1"/>
  <c r="X31" i="1" s="1"/>
  <c r="T95" i="1"/>
  <c r="V95" i="1" s="1"/>
  <c r="X95" i="1" s="1"/>
  <c r="T159" i="1"/>
  <c r="V159" i="1" s="1"/>
  <c r="X159" i="1" s="1"/>
  <c r="T223" i="1"/>
  <c r="V223" i="1" s="1"/>
  <c r="X223" i="1" s="1"/>
  <c r="T287" i="1"/>
  <c r="V287" i="1" s="1"/>
  <c r="X287" i="1" s="1"/>
  <c r="T351" i="1"/>
  <c r="V351" i="1" s="1"/>
  <c r="X351" i="1" s="1"/>
  <c r="T415" i="1"/>
  <c r="V415" i="1" s="1"/>
  <c r="X415" i="1" s="1"/>
  <c r="T479" i="1"/>
  <c r="V479" i="1" s="1"/>
  <c r="X479" i="1" s="1"/>
  <c r="T543" i="1"/>
  <c r="V543" i="1" s="1"/>
  <c r="X543" i="1" s="1"/>
  <c r="T607" i="1"/>
  <c r="V607" i="1" s="1"/>
  <c r="X607" i="1" s="1"/>
  <c r="T671" i="1"/>
  <c r="V671" i="1" s="1"/>
  <c r="X671" i="1" s="1"/>
  <c r="T735" i="1"/>
  <c r="V735" i="1" s="1"/>
  <c r="X735" i="1" s="1"/>
  <c r="T799" i="1"/>
  <c r="V799" i="1" s="1"/>
  <c r="X799" i="1" s="1"/>
  <c r="T863" i="1"/>
  <c r="V863" i="1" s="1"/>
  <c r="X863" i="1" s="1"/>
  <c r="T927" i="1"/>
  <c r="V927" i="1" s="1"/>
  <c r="X927" i="1" s="1"/>
  <c r="T991" i="1"/>
  <c r="V991" i="1" s="1"/>
  <c r="X991" i="1" s="1"/>
  <c r="T1055" i="1"/>
  <c r="V1055" i="1" s="1"/>
  <c r="X1055" i="1" s="1"/>
  <c r="T1119" i="1"/>
  <c r="V1119" i="1" s="1"/>
  <c r="X1119" i="1" s="1"/>
  <c r="T225" i="1"/>
  <c r="V225" i="1" s="1"/>
  <c r="X225" i="1" s="1"/>
  <c r="T801" i="1"/>
  <c r="V801" i="1" s="1"/>
  <c r="X801" i="1" s="1"/>
  <c r="T1553" i="1"/>
  <c r="V1553" i="1" s="1"/>
  <c r="X1553" i="1" s="1"/>
  <c r="T2193" i="1"/>
  <c r="V2193" i="1" s="1"/>
  <c r="X2193" i="1" s="1"/>
  <c r="T195" i="1"/>
  <c r="V195" i="1" s="1"/>
  <c r="X195" i="1" s="1"/>
  <c r="T1491" i="1"/>
  <c r="V1491" i="1" s="1"/>
  <c r="X1491" i="1" s="1"/>
  <c r="T1827" i="1"/>
  <c r="V1827" i="1" s="1"/>
  <c r="X1827" i="1" s="1"/>
  <c r="T2163" i="1"/>
  <c r="V2163" i="1" s="1"/>
  <c r="X2163" i="1" s="1"/>
  <c r="T2499" i="1"/>
  <c r="V2499" i="1" s="1"/>
  <c r="X2499" i="1" s="1"/>
  <c r="T558" i="1"/>
  <c r="V558" i="1" s="1"/>
  <c r="X558" i="1" s="1"/>
  <c r="T1582" i="1"/>
  <c r="V1582" i="1" s="1"/>
  <c r="X1582" i="1" s="1"/>
  <c r="T164" i="1"/>
  <c r="V164" i="1" s="1"/>
  <c r="X164" i="1" s="1"/>
  <c r="T420" i="1"/>
  <c r="V420" i="1" s="1"/>
  <c r="X420" i="1" s="1"/>
  <c r="T1716" i="1"/>
  <c r="V1716" i="1" s="1"/>
  <c r="X1716" i="1" s="1"/>
  <c r="T2388" i="1"/>
  <c r="V2388" i="1" s="1"/>
  <c r="X2388" i="1" s="1"/>
  <c r="T2452" i="1"/>
  <c r="V2452" i="1" s="1"/>
  <c r="X2452" i="1" s="1"/>
  <c r="T2002" i="1"/>
  <c r="V2002" i="1" s="1"/>
  <c r="X2002" i="1" s="1"/>
  <c r="T126" i="1"/>
  <c r="V126" i="1" s="1"/>
  <c r="X126" i="1" s="1"/>
  <c r="T878" i="1"/>
  <c r="V878" i="1" s="1"/>
  <c r="X878" i="1" s="1"/>
  <c r="T1470" i="1"/>
  <c r="V1470" i="1" s="1"/>
  <c r="X1470" i="1" s="1"/>
  <c r="T2226" i="1"/>
  <c r="V2226" i="1" s="1"/>
  <c r="X2226" i="1" s="1"/>
  <c r="T720" i="1"/>
  <c r="V720" i="1" s="1"/>
  <c r="X720" i="1" s="1"/>
  <c r="T1488" i="1"/>
  <c r="V1488" i="1" s="1"/>
  <c r="X1488" i="1" s="1"/>
  <c r="T2000" i="1"/>
  <c r="V2000" i="1" s="1"/>
  <c r="X2000" i="1" s="1"/>
  <c r="T2290" i="1"/>
  <c r="V2290" i="1" s="1"/>
  <c r="X2290" i="1" s="1"/>
  <c r="T274" i="1"/>
  <c r="V274" i="1" s="1"/>
  <c r="X274" i="1" s="1"/>
  <c r="T530" i="1"/>
  <c r="V530" i="1" s="1"/>
  <c r="X530" i="1" s="1"/>
  <c r="T722" i="1"/>
  <c r="V722" i="1" s="1"/>
  <c r="X722" i="1" s="1"/>
  <c r="T882" i="1"/>
  <c r="V882" i="1" s="1"/>
  <c r="X882" i="1" s="1"/>
  <c r="T1090" i="1"/>
  <c r="V1090" i="1" s="1"/>
  <c r="X1090" i="1" s="1"/>
  <c r="T1266" i="1"/>
  <c r="V1266" i="1" s="1"/>
  <c r="X1266" i="1" s="1"/>
  <c r="T1618" i="1"/>
  <c r="V1618" i="1" s="1"/>
  <c r="X1618" i="1" s="1"/>
  <c r="T2066" i="1"/>
  <c r="V2066" i="1" s="1"/>
  <c r="X2066" i="1" s="1"/>
  <c r="T2470" i="1"/>
  <c r="V2470" i="1" s="1"/>
  <c r="X2470" i="1" s="1"/>
  <c r="T1498" i="1"/>
  <c r="V1498" i="1" s="1"/>
  <c r="X1498" i="1" s="1"/>
  <c r="T1964" i="1"/>
  <c r="V1964" i="1" s="1"/>
  <c r="X1964" i="1" s="1"/>
  <c r="T747" i="1"/>
  <c r="V747" i="1" s="1"/>
  <c r="X747" i="1" s="1"/>
  <c r="T253" i="1"/>
  <c r="V253" i="1" s="1"/>
  <c r="X253" i="1" s="1"/>
  <c r="T1213" i="1"/>
  <c r="V1213" i="1" s="1"/>
  <c r="X1213" i="1" s="1"/>
  <c r="T2301" i="1"/>
  <c r="V2301" i="1" s="1"/>
  <c r="X2301" i="1" s="1"/>
  <c r="T1423" i="1"/>
  <c r="V1423" i="1" s="1"/>
  <c r="X1423" i="1" s="1"/>
  <c r="T435" i="1"/>
  <c r="V435" i="1" s="1"/>
  <c r="X435" i="1" s="1"/>
  <c r="T2275" i="1"/>
  <c r="V2275" i="1" s="1"/>
  <c r="X2275" i="1" s="1"/>
  <c r="T2352" i="1"/>
  <c r="V2352" i="1" s="1"/>
  <c r="X2352" i="1" s="1"/>
  <c r="T1573" i="1"/>
  <c r="V1573" i="1" s="1"/>
  <c r="X1573" i="1" s="1"/>
  <c r="T2085" i="1"/>
  <c r="V2085" i="1" s="1"/>
  <c r="X2085" i="1" s="1"/>
  <c r="T1830" i="1"/>
  <c r="V1830" i="1" s="1"/>
  <c r="X1830" i="1" s="1"/>
  <c r="T1254" i="1"/>
  <c r="V1254" i="1" s="1"/>
  <c r="X1254" i="1" s="1"/>
  <c r="T1465" i="1"/>
  <c r="V1465" i="1" s="1"/>
  <c r="X1465" i="1" s="1"/>
  <c r="T2105" i="1"/>
  <c r="V2105" i="1" s="1"/>
  <c r="X2105" i="1" s="1"/>
  <c r="T1756" i="1"/>
  <c r="V1756" i="1" s="1"/>
  <c r="X1756" i="1" s="1"/>
  <c r="T1870" i="1"/>
  <c r="V1870" i="1" s="1"/>
  <c r="X1870" i="1" s="1"/>
  <c r="T26" i="1"/>
  <c r="V26" i="1" s="1"/>
  <c r="X26" i="1" s="1"/>
  <c r="T666" i="1"/>
  <c r="V666" i="1" s="1"/>
  <c r="X666" i="1" s="1"/>
  <c r="T1178" i="1"/>
  <c r="V1178" i="1" s="1"/>
  <c r="X1178" i="1" s="1"/>
  <c r="T243" i="1"/>
  <c r="V243" i="1" s="1"/>
  <c r="X243" i="1" s="1"/>
  <c r="T181" i="1"/>
  <c r="V181" i="1" s="1"/>
  <c r="X181" i="1" s="1"/>
  <c r="T501" i="1"/>
  <c r="V501" i="1" s="1"/>
  <c r="X501" i="1" s="1"/>
  <c r="T565" i="1"/>
  <c r="V565" i="1" s="1"/>
  <c r="X565" i="1" s="1"/>
  <c r="T629" i="1"/>
  <c r="V629" i="1" s="1"/>
  <c r="X629" i="1" s="1"/>
  <c r="T693" i="1"/>
  <c r="V693" i="1" s="1"/>
  <c r="X693" i="1" s="1"/>
  <c r="T757" i="1"/>
  <c r="V757" i="1" s="1"/>
  <c r="X757" i="1" s="1"/>
  <c r="T821" i="1"/>
  <c r="V821" i="1" s="1"/>
  <c r="X821" i="1" s="1"/>
  <c r="T885" i="1"/>
  <c r="V885" i="1" s="1"/>
  <c r="X885" i="1" s="1"/>
  <c r="T949" i="1"/>
  <c r="V949" i="1" s="1"/>
  <c r="X949" i="1" s="1"/>
  <c r="T1013" i="1"/>
  <c r="V1013" i="1" s="1"/>
  <c r="X1013" i="1" s="1"/>
  <c r="T1077" i="1"/>
  <c r="V1077" i="1" s="1"/>
  <c r="X1077" i="1" s="1"/>
  <c r="T1141" i="1"/>
  <c r="V1141" i="1" s="1"/>
  <c r="X1141" i="1" s="1"/>
  <c r="T1205" i="1"/>
  <c r="V1205" i="1" s="1"/>
  <c r="X1205" i="1" s="1"/>
  <c r="T1269" i="1"/>
  <c r="V1269" i="1" s="1"/>
  <c r="X1269" i="1" s="1"/>
  <c r="T1333" i="1"/>
  <c r="V1333" i="1" s="1"/>
  <c r="X1333" i="1" s="1"/>
  <c r="T1397" i="1"/>
  <c r="V1397" i="1" s="1"/>
  <c r="X1397" i="1" s="1"/>
  <c r="T50" i="1"/>
  <c r="V50" i="1" s="1"/>
  <c r="X50" i="1" s="1"/>
  <c r="T1760" i="1"/>
  <c r="V1760" i="1" s="1"/>
  <c r="X1760" i="1" s="1"/>
  <c r="T38" i="1"/>
  <c r="V38" i="1" s="1"/>
  <c r="X38" i="1" s="1"/>
  <c r="T102" i="1"/>
  <c r="V102" i="1" s="1"/>
  <c r="X102" i="1" s="1"/>
  <c r="T166" i="1"/>
  <c r="V166" i="1" s="1"/>
  <c r="X166" i="1" s="1"/>
  <c r="T230" i="1"/>
  <c r="V230" i="1" s="1"/>
  <c r="X230" i="1" s="1"/>
  <c r="T294" i="1"/>
  <c r="V294" i="1" s="1"/>
  <c r="X294" i="1" s="1"/>
  <c r="T358" i="1"/>
  <c r="V358" i="1" s="1"/>
  <c r="X358" i="1" s="1"/>
  <c r="T422" i="1"/>
  <c r="V422" i="1" s="1"/>
  <c r="X422" i="1" s="1"/>
  <c r="T486" i="1"/>
  <c r="V486" i="1" s="1"/>
  <c r="X486" i="1" s="1"/>
  <c r="T550" i="1"/>
  <c r="V550" i="1" s="1"/>
  <c r="X550" i="1" s="1"/>
  <c r="T614" i="1"/>
  <c r="V614" i="1" s="1"/>
  <c r="X614" i="1" s="1"/>
  <c r="T678" i="1"/>
  <c r="V678" i="1" s="1"/>
  <c r="X678" i="1" s="1"/>
  <c r="T742" i="1"/>
  <c r="V742" i="1" s="1"/>
  <c r="X742" i="1" s="1"/>
  <c r="T806" i="1"/>
  <c r="V806" i="1" s="1"/>
  <c r="X806" i="1" s="1"/>
  <c r="T870" i="1"/>
  <c r="V870" i="1" s="1"/>
  <c r="X870" i="1" s="1"/>
  <c r="T934" i="1"/>
  <c r="V934" i="1" s="1"/>
  <c r="X934" i="1" s="1"/>
  <c r="T144" i="1"/>
  <c r="V144" i="1" s="1"/>
  <c r="X144" i="1" s="1"/>
  <c r="T1936" i="1"/>
  <c r="V1936" i="1" s="1"/>
  <c r="X1936" i="1" s="1"/>
  <c r="T999" i="1"/>
  <c r="V999" i="1" s="1"/>
  <c r="X999" i="1" s="1"/>
  <c r="T1063" i="1"/>
  <c r="V1063" i="1" s="1"/>
  <c r="X1063" i="1" s="1"/>
  <c r="T1127" i="1"/>
  <c r="V1127" i="1" s="1"/>
  <c r="X1127" i="1" s="1"/>
  <c r="T1191" i="1"/>
  <c r="V1191" i="1" s="1"/>
  <c r="X1191" i="1" s="1"/>
  <c r="T1255" i="1"/>
  <c r="V1255" i="1" s="1"/>
  <c r="X1255" i="1" s="1"/>
  <c r="T1447" i="1"/>
  <c r="V1447" i="1" s="1"/>
  <c r="X1447" i="1" s="1"/>
  <c r="T1511" i="1"/>
  <c r="V1511" i="1" s="1"/>
  <c r="X1511" i="1" s="1"/>
  <c r="T1575" i="1"/>
  <c r="V1575" i="1" s="1"/>
  <c r="X1575" i="1" s="1"/>
  <c r="T1639" i="1"/>
  <c r="V1639" i="1" s="1"/>
  <c r="X1639" i="1" s="1"/>
  <c r="T1703" i="1"/>
  <c r="V1703" i="1" s="1"/>
  <c r="X1703" i="1" s="1"/>
  <c r="T1767" i="1"/>
  <c r="V1767" i="1" s="1"/>
  <c r="X1767" i="1" s="1"/>
  <c r="T1831" i="1"/>
  <c r="V1831" i="1" s="1"/>
  <c r="X1831" i="1" s="1"/>
  <c r="T1895" i="1"/>
  <c r="V1895" i="1" s="1"/>
  <c r="X1895" i="1" s="1"/>
  <c r="T1959" i="1"/>
  <c r="V1959" i="1" s="1"/>
  <c r="X1959" i="1" s="1"/>
  <c r="T2023" i="1"/>
  <c r="V2023" i="1" s="1"/>
  <c r="X2023" i="1" s="1"/>
  <c r="T2087" i="1"/>
  <c r="V2087" i="1" s="1"/>
  <c r="X2087" i="1" s="1"/>
  <c r="T2151" i="1"/>
  <c r="V2151" i="1" s="1"/>
  <c r="X2151" i="1" s="1"/>
  <c r="T2215" i="1"/>
  <c r="V2215" i="1" s="1"/>
  <c r="X2215" i="1" s="1"/>
  <c r="T2279" i="1"/>
  <c r="V2279" i="1" s="1"/>
  <c r="X2279" i="1" s="1"/>
  <c r="T2343" i="1"/>
  <c r="V2343" i="1" s="1"/>
  <c r="X2343" i="1" s="1"/>
  <c r="T2407" i="1"/>
  <c r="V2407" i="1" s="1"/>
  <c r="X2407" i="1" s="1"/>
  <c r="T2471" i="1"/>
  <c r="V2471" i="1" s="1"/>
  <c r="X2471" i="1" s="1"/>
  <c r="T2424" i="1"/>
  <c r="V2424" i="1" s="1"/>
  <c r="X2424" i="1" s="1"/>
  <c r="T2314" i="1"/>
  <c r="V2314" i="1" s="1"/>
  <c r="X2314" i="1" s="1"/>
  <c r="T332" i="1"/>
  <c r="V332" i="1" s="1"/>
  <c r="X332" i="1" s="1"/>
  <c r="T748" i="1"/>
  <c r="V748" i="1" s="1"/>
  <c r="X748" i="1" s="1"/>
  <c r="T1116" i="1"/>
  <c r="V1116" i="1" s="1"/>
  <c r="X1116" i="1" s="1"/>
  <c r="T1468" i="1"/>
  <c r="V1468" i="1" s="1"/>
  <c r="X1468" i="1" s="1"/>
  <c r="T1884" i="1"/>
  <c r="V1884" i="1" s="1"/>
  <c r="X1884" i="1" s="1"/>
  <c r="T2268" i="1"/>
  <c r="V2268" i="1" s="1"/>
  <c r="X2268" i="1" s="1"/>
  <c r="T97" i="1"/>
  <c r="V97" i="1" s="1"/>
  <c r="X97" i="1" s="1"/>
  <c r="T705" i="1"/>
  <c r="V705" i="1" s="1"/>
  <c r="X705" i="1" s="1"/>
  <c r="T1329" i="1"/>
  <c r="V1329" i="1" s="1"/>
  <c r="X1329" i="1" s="1"/>
  <c r="T1905" i="1"/>
  <c r="V1905" i="1" s="1"/>
  <c r="X1905" i="1" s="1"/>
  <c r="T750" i="1"/>
  <c r="V750" i="1" s="1"/>
  <c r="X750" i="1" s="1"/>
  <c r="T2368" i="1"/>
  <c r="V2368" i="1" s="1"/>
  <c r="X2368" i="1" s="1"/>
  <c r="T56" i="1"/>
  <c r="V56" i="1" s="1"/>
  <c r="X56" i="1" s="1"/>
  <c r="T120" i="1"/>
  <c r="V120" i="1" s="1"/>
  <c r="X120" i="1" s="1"/>
  <c r="T184" i="1"/>
  <c r="V184" i="1" s="1"/>
  <c r="X184" i="1" s="1"/>
  <c r="T248" i="1"/>
  <c r="V248" i="1" s="1"/>
  <c r="X248" i="1" s="1"/>
  <c r="T312" i="1"/>
  <c r="V312" i="1" s="1"/>
  <c r="X312" i="1" s="1"/>
  <c r="T376" i="1"/>
  <c r="V376" i="1" s="1"/>
  <c r="X376" i="1" s="1"/>
  <c r="T440" i="1"/>
  <c r="V440" i="1" s="1"/>
  <c r="X440" i="1" s="1"/>
  <c r="T504" i="1"/>
  <c r="V504" i="1" s="1"/>
  <c r="X504" i="1" s="1"/>
  <c r="T568" i="1"/>
  <c r="V568" i="1" s="1"/>
  <c r="X568" i="1" s="1"/>
  <c r="T632" i="1"/>
  <c r="V632" i="1" s="1"/>
  <c r="X632" i="1" s="1"/>
  <c r="T696" i="1"/>
  <c r="V696" i="1" s="1"/>
  <c r="X696" i="1" s="1"/>
  <c r="T760" i="1"/>
  <c r="V760" i="1" s="1"/>
  <c r="X760" i="1" s="1"/>
  <c r="T824" i="1"/>
  <c r="V824" i="1" s="1"/>
  <c r="X824" i="1" s="1"/>
  <c r="T888" i="1"/>
  <c r="V888" i="1" s="1"/>
  <c r="X888" i="1" s="1"/>
  <c r="T952" i="1"/>
  <c r="V952" i="1" s="1"/>
  <c r="X952" i="1" s="1"/>
  <c r="T1016" i="1"/>
  <c r="V1016" i="1" s="1"/>
  <c r="X1016" i="1" s="1"/>
  <c r="T1080" i="1"/>
  <c r="V1080" i="1" s="1"/>
  <c r="X1080" i="1" s="1"/>
  <c r="T1144" i="1"/>
  <c r="V1144" i="1" s="1"/>
  <c r="X1144" i="1" s="1"/>
  <c r="T1208" i="1"/>
  <c r="V1208" i="1" s="1"/>
  <c r="X1208" i="1" s="1"/>
  <c r="T1272" i="1"/>
  <c r="V1272" i="1" s="1"/>
  <c r="X1272" i="1" s="1"/>
  <c r="T1336" i="1"/>
  <c r="V1336" i="1" s="1"/>
  <c r="X1336" i="1" s="1"/>
  <c r="T1400" i="1"/>
  <c r="V1400" i="1" s="1"/>
  <c r="X1400" i="1" s="1"/>
  <c r="T1464" i="1"/>
  <c r="V1464" i="1" s="1"/>
  <c r="X1464" i="1" s="1"/>
  <c r="T1528" i="1"/>
  <c r="V1528" i="1" s="1"/>
  <c r="X1528" i="1" s="1"/>
  <c r="T1592" i="1"/>
  <c r="V1592" i="1" s="1"/>
  <c r="X1592" i="1" s="1"/>
  <c r="T1656" i="1"/>
  <c r="V1656" i="1" s="1"/>
  <c r="X1656" i="1" s="1"/>
  <c r="T1720" i="1"/>
  <c r="V1720" i="1" s="1"/>
  <c r="X1720" i="1" s="1"/>
  <c r="T1784" i="1"/>
  <c r="V1784" i="1" s="1"/>
  <c r="X1784" i="1" s="1"/>
  <c r="T1848" i="1"/>
  <c r="V1848" i="1" s="1"/>
  <c r="X1848" i="1" s="1"/>
  <c r="T1912" i="1"/>
  <c r="V1912" i="1" s="1"/>
  <c r="X1912" i="1" s="1"/>
  <c r="T1976" i="1"/>
  <c r="V1976" i="1" s="1"/>
  <c r="X1976" i="1" s="1"/>
  <c r="T2040" i="1"/>
  <c r="V2040" i="1" s="1"/>
  <c r="X2040" i="1" s="1"/>
  <c r="T2104" i="1"/>
  <c r="V2104" i="1" s="1"/>
  <c r="X2104" i="1" s="1"/>
  <c r="T2168" i="1"/>
  <c r="V2168" i="1" s="1"/>
  <c r="X2168" i="1" s="1"/>
  <c r="T2232" i="1"/>
  <c r="V2232" i="1" s="1"/>
  <c r="X2232" i="1" s="1"/>
  <c r="T2296" i="1"/>
  <c r="V2296" i="1" s="1"/>
  <c r="X2296" i="1" s="1"/>
  <c r="T2360" i="1"/>
  <c r="V2360" i="1" s="1"/>
  <c r="X2360" i="1" s="1"/>
  <c r="T2440" i="1"/>
  <c r="V2440" i="1" s="1"/>
  <c r="X2440" i="1" s="1"/>
  <c r="T2504" i="1"/>
  <c r="V2504" i="1" s="1"/>
  <c r="X2504" i="1" s="1"/>
  <c r="T2346" i="1"/>
  <c r="V2346" i="1" s="1"/>
  <c r="X2346" i="1" s="1"/>
  <c r="T556" i="1"/>
  <c r="V556" i="1" s="1"/>
  <c r="X556" i="1" s="1"/>
  <c r="T956" i="1"/>
  <c r="V956" i="1" s="1"/>
  <c r="X956" i="1" s="1"/>
  <c r="T1324" i="1"/>
  <c r="V1324" i="1" s="1"/>
  <c r="X1324" i="1" s="1"/>
  <c r="T1708" i="1"/>
  <c r="V1708" i="1" s="1"/>
  <c r="X1708" i="1" s="1"/>
  <c r="T2028" i="1"/>
  <c r="V2028" i="1" s="1"/>
  <c r="X2028" i="1" s="1"/>
  <c r="T2460" i="1"/>
  <c r="V2460" i="1" s="1"/>
  <c r="X2460" i="1" s="1"/>
  <c r="T322" i="1"/>
  <c r="V322" i="1" s="1"/>
  <c r="X322" i="1" s="1"/>
  <c r="T1858" i="1"/>
  <c r="V1858" i="1" s="1"/>
  <c r="X1858" i="1" s="1"/>
  <c r="T73" i="1"/>
  <c r="V73" i="1" s="1"/>
  <c r="X73" i="1" s="1"/>
  <c r="T137" i="1"/>
  <c r="V137" i="1" s="1"/>
  <c r="X137" i="1" s="1"/>
  <c r="T201" i="1"/>
  <c r="V201" i="1" s="1"/>
  <c r="X201" i="1" s="1"/>
  <c r="T265" i="1"/>
  <c r="V265" i="1" s="1"/>
  <c r="X265" i="1" s="1"/>
  <c r="T329" i="1"/>
  <c r="V329" i="1" s="1"/>
  <c r="X329" i="1" s="1"/>
  <c r="T393" i="1"/>
  <c r="V393" i="1" s="1"/>
  <c r="X393" i="1" s="1"/>
  <c r="T457" i="1"/>
  <c r="V457" i="1" s="1"/>
  <c r="X457" i="1" s="1"/>
  <c r="T521" i="1"/>
  <c r="V521" i="1" s="1"/>
  <c r="X521" i="1" s="1"/>
  <c r="T585" i="1"/>
  <c r="V585" i="1" s="1"/>
  <c r="X585" i="1" s="1"/>
  <c r="T649" i="1"/>
  <c r="V649" i="1" s="1"/>
  <c r="X649" i="1" s="1"/>
  <c r="T713" i="1"/>
  <c r="V713" i="1" s="1"/>
  <c r="X713" i="1" s="1"/>
  <c r="T777" i="1"/>
  <c r="V777" i="1" s="1"/>
  <c r="X777" i="1" s="1"/>
  <c r="T841" i="1"/>
  <c r="V841" i="1" s="1"/>
  <c r="X841" i="1" s="1"/>
  <c r="T905" i="1"/>
  <c r="V905" i="1" s="1"/>
  <c r="X905" i="1" s="1"/>
  <c r="T969" i="1"/>
  <c r="V969" i="1" s="1"/>
  <c r="X969" i="1" s="1"/>
  <c r="T1033" i="1"/>
  <c r="V1033" i="1" s="1"/>
  <c r="X1033" i="1" s="1"/>
  <c r="T1097" i="1"/>
  <c r="V1097" i="1" s="1"/>
  <c r="X1097" i="1" s="1"/>
  <c r="T1161" i="1"/>
  <c r="V1161" i="1" s="1"/>
  <c r="X1161" i="1" s="1"/>
  <c r="T846" i="1"/>
  <c r="V846" i="1" s="1"/>
  <c r="X846" i="1" s="1"/>
  <c r="T2464" i="1"/>
  <c r="V2464" i="1" s="1"/>
  <c r="X2464" i="1" s="1"/>
  <c r="T1278" i="1"/>
  <c r="V1278" i="1" s="1"/>
  <c r="X1278" i="1" s="1"/>
  <c r="T1355" i="1"/>
  <c r="V1355" i="1" s="1"/>
  <c r="X1355" i="1" s="1"/>
  <c r="T1419" i="1"/>
  <c r="V1419" i="1" s="1"/>
  <c r="X1419" i="1" s="1"/>
  <c r="T1483" i="1"/>
  <c r="V1483" i="1" s="1"/>
  <c r="X1483" i="1" s="1"/>
  <c r="T1547" i="1"/>
  <c r="V1547" i="1" s="1"/>
  <c r="X1547" i="1" s="1"/>
  <c r="T1611" i="1"/>
  <c r="V1611" i="1" s="1"/>
  <c r="X1611" i="1" s="1"/>
  <c r="T1675" i="1"/>
  <c r="V1675" i="1" s="1"/>
  <c r="X1675" i="1" s="1"/>
  <c r="T1739" i="1"/>
  <c r="V1739" i="1" s="1"/>
  <c r="X1739" i="1" s="1"/>
  <c r="T1803" i="1"/>
  <c r="V1803" i="1" s="1"/>
  <c r="X1803" i="1" s="1"/>
  <c r="T1867" i="1"/>
  <c r="V1867" i="1" s="1"/>
  <c r="X1867" i="1" s="1"/>
  <c r="T1931" i="1"/>
  <c r="V1931" i="1" s="1"/>
  <c r="X1931" i="1" s="1"/>
  <c r="T1995" i="1"/>
  <c r="V1995" i="1" s="1"/>
  <c r="X1995" i="1" s="1"/>
  <c r="T2059" i="1"/>
  <c r="V2059" i="1" s="1"/>
  <c r="X2059" i="1" s="1"/>
  <c r="T2123" i="1"/>
  <c r="V2123" i="1" s="1"/>
  <c r="X2123" i="1" s="1"/>
  <c r="T2187" i="1"/>
  <c r="V2187" i="1" s="1"/>
  <c r="X2187" i="1" s="1"/>
  <c r="T2251" i="1"/>
  <c r="V2251" i="1" s="1"/>
  <c r="X2251" i="1" s="1"/>
  <c r="T2315" i="1"/>
  <c r="V2315" i="1" s="1"/>
  <c r="X2315" i="1" s="1"/>
  <c r="T2379" i="1"/>
  <c r="V2379" i="1" s="1"/>
  <c r="X2379" i="1" s="1"/>
  <c r="T2443" i="1"/>
  <c r="V2443" i="1" s="1"/>
  <c r="X2443" i="1" s="1"/>
  <c r="T2507" i="1"/>
  <c r="V2507" i="1" s="1"/>
  <c r="X2507" i="1" s="1"/>
  <c r="T92" i="1"/>
  <c r="V92" i="1" s="1"/>
  <c r="X92" i="1" s="1"/>
  <c r="T172" i="1"/>
  <c r="V172" i="1" s="1"/>
  <c r="X172" i="1" s="1"/>
  <c r="T236" i="1"/>
  <c r="V236" i="1" s="1"/>
  <c r="X236" i="1" s="1"/>
  <c r="T300" i="1"/>
  <c r="V300" i="1" s="1"/>
  <c r="X300" i="1" s="1"/>
  <c r="T492" i="1"/>
  <c r="V492" i="1" s="1"/>
  <c r="X492" i="1" s="1"/>
  <c r="T812" i="1"/>
  <c r="V812" i="1" s="1"/>
  <c r="X812" i="1" s="1"/>
  <c r="T1244" i="1"/>
  <c r="V1244" i="1" s="1"/>
  <c r="X1244" i="1" s="1"/>
  <c r="T1644" i="1"/>
  <c r="V1644" i="1" s="1"/>
  <c r="X1644" i="1" s="1"/>
  <c r="T2012" i="1"/>
  <c r="V2012" i="1" s="1"/>
  <c r="X2012" i="1" s="1"/>
  <c r="T2444" i="1"/>
  <c r="V2444" i="1" s="1"/>
  <c r="X2444" i="1" s="1"/>
  <c r="T1710" i="1"/>
  <c r="V1710" i="1" s="1"/>
  <c r="X1710" i="1" s="1"/>
  <c r="T94" i="1"/>
  <c r="V94" i="1" s="1"/>
  <c r="X94" i="1" s="1"/>
  <c r="T1712" i="1"/>
  <c r="V1712" i="1" s="1"/>
  <c r="X1712" i="1" s="1"/>
  <c r="T608" i="1"/>
  <c r="V608" i="1" s="1"/>
  <c r="X608" i="1" s="1"/>
  <c r="T1822" i="1"/>
  <c r="V1822" i="1" s="1"/>
  <c r="X1822" i="1" s="1"/>
  <c r="T2320" i="1"/>
  <c r="V2320" i="1" s="1"/>
  <c r="X2320" i="1" s="1"/>
  <c r="T1042" i="1"/>
  <c r="V1042" i="1" s="1"/>
  <c r="X1042" i="1" s="1"/>
  <c r="T67" i="1"/>
  <c r="V67" i="1" s="1"/>
  <c r="X67" i="1" s="1"/>
  <c r="T131" i="1"/>
  <c r="V131" i="1" s="1"/>
  <c r="X131" i="1" s="1"/>
  <c r="T723" i="1"/>
  <c r="V723" i="1" s="1"/>
  <c r="X723" i="1" s="1"/>
  <c r="T787" i="1"/>
  <c r="V787" i="1" s="1"/>
  <c r="X787" i="1" s="1"/>
  <c r="T851" i="1"/>
  <c r="V851" i="1" s="1"/>
  <c r="X851" i="1" s="1"/>
  <c r="T915" i="1"/>
  <c r="V915" i="1" s="1"/>
  <c r="X915" i="1" s="1"/>
  <c r="T979" i="1"/>
  <c r="V979" i="1" s="1"/>
  <c r="X979" i="1" s="1"/>
  <c r="T1043" i="1"/>
  <c r="V1043" i="1" s="1"/>
  <c r="X1043" i="1" s="1"/>
  <c r="T1107" i="1"/>
  <c r="V1107" i="1" s="1"/>
  <c r="X1107" i="1" s="1"/>
  <c r="T1171" i="1"/>
  <c r="V1171" i="1" s="1"/>
  <c r="X1171" i="1" s="1"/>
  <c r="T1235" i="1"/>
  <c r="V1235" i="1" s="1"/>
  <c r="X1235" i="1" s="1"/>
  <c r="T1299" i="1"/>
  <c r="V1299" i="1" s="1"/>
  <c r="X1299" i="1" s="1"/>
  <c r="T1363" i="1"/>
  <c r="V1363" i="1" s="1"/>
  <c r="X1363" i="1" s="1"/>
  <c r="T1427" i="1"/>
  <c r="V1427" i="1" s="1"/>
  <c r="X1427" i="1" s="1"/>
  <c r="T1699" i="1"/>
  <c r="V1699" i="1" s="1"/>
  <c r="X1699" i="1" s="1"/>
  <c r="T1763" i="1"/>
  <c r="V1763" i="1" s="1"/>
  <c r="X1763" i="1" s="1"/>
  <c r="T2099" i="1"/>
  <c r="V2099" i="1" s="1"/>
  <c r="X2099" i="1" s="1"/>
  <c r="T2435" i="1"/>
  <c r="V2435" i="1" s="1"/>
  <c r="X2435" i="1" s="1"/>
  <c r="T36" i="1"/>
  <c r="V36" i="1" s="1"/>
  <c r="X36" i="1" s="1"/>
  <c r="T1652" i="1"/>
  <c r="V1652" i="1" s="1"/>
  <c r="X1652" i="1" s="1"/>
  <c r="T1988" i="1"/>
  <c r="V1988" i="1" s="1"/>
  <c r="X1988" i="1" s="1"/>
  <c r="T2324" i="1"/>
  <c r="V2324" i="1" s="1"/>
  <c r="X2324" i="1" s="1"/>
  <c r="T177" i="1"/>
  <c r="V177" i="1" s="1"/>
  <c r="X177" i="1" s="1"/>
  <c r="T209" i="1"/>
  <c r="V209" i="1" s="1"/>
  <c r="X209" i="1" s="1"/>
  <c r="T1754" i="1"/>
  <c r="V1754" i="1" s="1"/>
  <c r="X1754" i="1" s="1"/>
  <c r="T1025" i="1"/>
  <c r="V1025" i="1" s="1"/>
  <c r="X1025" i="1" s="1"/>
  <c r="T43" i="1"/>
  <c r="V43" i="1" s="1"/>
  <c r="X43" i="1" s="1"/>
  <c r="T939" i="1"/>
  <c r="V939" i="1" s="1"/>
  <c r="X939" i="1" s="1"/>
  <c r="T509" i="1"/>
  <c r="V509" i="1" s="1"/>
  <c r="X509" i="1" s="1"/>
  <c r="T1469" i="1"/>
  <c r="V1469" i="1" s="1"/>
  <c r="X1469" i="1" s="1"/>
  <c r="T2493" i="1"/>
  <c r="V2493" i="1" s="1"/>
  <c r="X2493" i="1" s="1"/>
  <c r="T96" i="1"/>
  <c r="V96" i="1" s="1"/>
  <c r="X96" i="1" s="1"/>
  <c r="T1295" i="1"/>
  <c r="V1295" i="1" s="1"/>
  <c r="X1295" i="1" s="1"/>
  <c r="T307" i="1"/>
  <c r="V307" i="1" s="1"/>
  <c r="X307" i="1" s="1"/>
  <c r="T1637" i="1"/>
  <c r="V1637" i="1" s="1"/>
  <c r="X1637" i="1" s="1"/>
  <c r="T2405" i="1"/>
  <c r="V2405" i="1" s="1"/>
  <c r="X2405" i="1" s="1"/>
  <c r="T238" i="1"/>
  <c r="V238" i="1" s="1"/>
  <c r="X238" i="1" s="1"/>
  <c r="T1438" i="1"/>
  <c r="V1438" i="1" s="1"/>
  <c r="X1438" i="1" s="1"/>
  <c r="T1849" i="1"/>
  <c r="V1849" i="1" s="1"/>
  <c r="X1849" i="1" s="1"/>
  <c r="T2298" i="1"/>
  <c r="V2298" i="1" s="1"/>
  <c r="X2298" i="1" s="1"/>
  <c r="T282" i="1"/>
  <c r="V282" i="1" s="1"/>
  <c r="X282" i="1" s="1"/>
  <c r="T922" i="1"/>
  <c r="V922" i="1" s="1"/>
  <c r="X922" i="1" s="1"/>
  <c r="T142" i="1"/>
  <c r="V142" i="1" s="1"/>
  <c r="X142" i="1" s="1"/>
  <c r="T1842" i="1"/>
  <c r="V1842" i="1" s="1"/>
  <c r="X1842" i="1" s="1"/>
  <c r="T2134" i="1"/>
  <c r="V2134" i="1" s="1"/>
  <c r="X2134" i="1" s="1"/>
  <c r="T2246" i="1"/>
  <c r="V2246" i="1" s="1"/>
  <c r="X2246" i="1" s="1"/>
  <c r="T2374" i="1"/>
  <c r="V2374" i="1" s="1"/>
  <c r="X2374" i="1" s="1"/>
  <c r="T2502" i="1"/>
  <c r="V2502" i="1" s="1"/>
  <c r="X2502" i="1" s="1"/>
  <c r="T305" i="1"/>
  <c r="V305" i="1" s="1"/>
  <c r="X305" i="1" s="1"/>
  <c r="T897" i="1"/>
  <c r="V897" i="1" s="1"/>
  <c r="X897" i="1" s="1"/>
  <c r="T1505" i="1"/>
  <c r="V1505" i="1" s="1"/>
  <c r="X1505" i="1" s="1"/>
  <c r="T2097" i="1"/>
  <c r="V2097" i="1" s="1"/>
  <c r="X2097" i="1" s="1"/>
  <c r="T226" i="1"/>
  <c r="V226" i="1" s="1"/>
  <c r="X226" i="1" s="1"/>
  <c r="T2018" i="1"/>
  <c r="V2018" i="1" s="1"/>
  <c r="X2018" i="1" s="1"/>
  <c r="T39" i="1"/>
  <c r="V39" i="1" s="1"/>
  <c r="X39" i="1" s="1"/>
  <c r="T103" i="1"/>
  <c r="V103" i="1" s="1"/>
  <c r="X103" i="1" s="1"/>
  <c r="T167" i="1"/>
  <c r="V167" i="1" s="1"/>
  <c r="X167" i="1" s="1"/>
  <c r="T231" i="1"/>
  <c r="V231" i="1" s="1"/>
  <c r="X231" i="1" s="1"/>
  <c r="T295" i="1"/>
  <c r="V295" i="1" s="1"/>
  <c r="X295" i="1" s="1"/>
  <c r="T359" i="1"/>
  <c r="V359" i="1" s="1"/>
  <c r="X359" i="1" s="1"/>
  <c r="T423" i="1"/>
  <c r="V423" i="1" s="1"/>
  <c r="X423" i="1" s="1"/>
  <c r="T487" i="1"/>
  <c r="V487" i="1" s="1"/>
  <c r="X487" i="1" s="1"/>
  <c r="T551" i="1"/>
  <c r="V551" i="1" s="1"/>
  <c r="X551" i="1" s="1"/>
  <c r="T615" i="1"/>
  <c r="V615" i="1" s="1"/>
  <c r="X615" i="1" s="1"/>
  <c r="T679" i="1"/>
  <c r="V679" i="1" s="1"/>
  <c r="X679" i="1" s="1"/>
  <c r="T743" i="1"/>
  <c r="V743" i="1" s="1"/>
  <c r="X743" i="1" s="1"/>
  <c r="T807" i="1"/>
  <c r="V807" i="1" s="1"/>
  <c r="X807" i="1" s="1"/>
  <c r="T871" i="1"/>
  <c r="V871" i="1" s="1"/>
  <c r="X871" i="1" s="1"/>
  <c r="T1319" i="1"/>
  <c r="V1319" i="1" s="1"/>
  <c r="X1319" i="1" s="1"/>
  <c r="T1383" i="1"/>
  <c r="V1383" i="1" s="1"/>
  <c r="X1383" i="1" s="1"/>
  <c r="T832" i="1"/>
  <c r="V832" i="1" s="1"/>
  <c r="X832" i="1" s="1"/>
  <c r="T2450" i="1"/>
  <c r="V2450" i="1" s="1"/>
  <c r="X2450" i="1" s="1"/>
  <c r="T414" i="1"/>
  <c r="V414" i="1" s="1"/>
  <c r="X414" i="1" s="1"/>
  <c r="T1950" i="1"/>
  <c r="V1950" i="1" s="1"/>
  <c r="X1950" i="1" s="1"/>
  <c r="T928" i="1"/>
  <c r="V928" i="1" s="1"/>
  <c r="X928" i="1" s="1"/>
  <c r="T1360" i="1"/>
  <c r="V1360" i="1" s="1"/>
  <c r="X1360" i="1" s="1"/>
  <c r="T1227" i="1"/>
  <c r="V1227" i="1" s="1"/>
  <c r="X1227" i="1" s="1"/>
  <c r="T1291" i="1"/>
  <c r="V1291" i="1" s="1"/>
  <c r="X1291" i="1" s="1"/>
  <c r="T1792" i="1"/>
  <c r="V1792" i="1" s="1"/>
  <c r="X1792" i="1" s="1"/>
  <c r="T476" i="1"/>
  <c r="V476" i="1" s="1"/>
  <c r="X476" i="1" s="1"/>
  <c r="T892" i="1"/>
  <c r="V892" i="1" s="1"/>
  <c r="X892" i="1" s="1"/>
  <c r="T1260" i="1"/>
  <c r="V1260" i="1" s="1"/>
  <c r="X1260" i="1" s="1"/>
  <c r="T1740" i="1"/>
  <c r="V1740" i="1" s="1"/>
  <c r="X1740" i="1" s="1"/>
  <c r="T2284" i="1"/>
  <c r="V2284" i="1" s="1"/>
  <c r="X2284" i="1" s="1"/>
  <c r="T176" i="1"/>
  <c r="V176" i="1" s="1"/>
  <c r="X176" i="1" s="1"/>
  <c r="T1886" i="1"/>
  <c r="V1886" i="1" s="1"/>
  <c r="X1886" i="1" s="1"/>
  <c r="T782" i="1"/>
  <c r="V782" i="1" s="1"/>
  <c r="X782" i="1" s="1"/>
  <c r="T609" i="1"/>
  <c r="V609" i="1" s="1"/>
  <c r="X609" i="1" s="1"/>
  <c r="T1249" i="1"/>
  <c r="V1249" i="1" s="1"/>
  <c r="X1249" i="1" s="1"/>
  <c r="T1953" i="1"/>
  <c r="V1953" i="1" s="1"/>
  <c r="X1953" i="1" s="1"/>
  <c r="T2497" i="1"/>
  <c r="V2497" i="1" s="1"/>
  <c r="X2497" i="1" s="1"/>
  <c r="T2240" i="1"/>
  <c r="V2240" i="1" s="1"/>
  <c r="X2240" i="1" s="1"/>
  <c r="T659" i="1"/>
  <c r="V659" i="1" s="1"/>
  <c r="X659" i="1" s="1"/>
  <c r="T1635" i="1"/>
  <c r="V1635" i="1" s="1"/>
  <c r="X1635" i="1" s="1"/>
  <c r="T1971" i="1"/>
  <c r="V1971" i="1" s="1"/>
  <c r="X1971" i="1" s="1"/>
  <c r="T2035" i="1"/>
  <c r="V2035" i="1" s="1"/>
  <c r="X2035" i="1" s="1"/>
  <c r="T2307" i="1"/>
  <c r="V2307" i="1" s="1"/>
  <c r="X2307" i="1" s="1"/>
  <c r="T2371" i="1"/>
  <c r="V2371" i="1" s="1"/>
  <c r="X2371" i="1" s="1"/>
  <c r="T640" i="1"/>
  <c r="V640" i="1" s="1"/>
  <c r="X640" i="1" s="1"/>
  <c r="T1664" i="1"/>
  <c r="V1664" i="1" s="1"/>
  <c r="X1664" i="1" s="1"/>
  <c r="T628" i="1"/>
  <c r="V628" i="1" s="1"/>
  <c r="X628" i="1" s="1"/>
  <c r="T692" i="1"/>
  <c r="V692" i="1" s="1"/>
  <c r="X692" i="1" s="1"/>
  <c r="T948" i="1"/>
  <c r="V948" i="1" s="1"/>
  <c r="X948" i="1" s="1"/>
  <c r="T1012" i="1"/>
  <c r="V1012" i="1" s="1"/>
  <c r="X1012" i="1" s="1"/>
  <c r="T1076" i="1"/>
  <c r="V1076" i="1" s="1"/>
  <c r="X1076" i="1" s="1"/>
  <c r="T1140" i="1"/>
  <c r="V1140" i="1" s="1"/>
  <c r="X1140" i="1" s="1"/>
  <c r="T1204" i="1"/>
  <c r="V1204" i="1" s="1"/>
  <c r="X1204" i="1" s="1"/>
  <c r="T1268" i="1"/>
  <c r="V1268" i="1" s="1"/>
  <c r="X1268" i="1" s="1"/>
  <c r="T1332" i="1"/>
  <c r="V1332" i="1" s="1"/>
  <c r="X1332" i="1" s="1"/>
  <c r="T1396" i="1"/>
  <c r="V1396" i="1" s="1"/>
  <c r="X1396" i="1" s="1"/>
  <c r="T1460" i="1"/>
  <c r="V1460" i="1" s="1"/>
  <c r="X1460" i="1" s="1"/>
  <c r="T1524" i="1"/>
  <c r="V1524" i="1" s="1"/>
  <c r="X1524" i="1" s="1"/>
  <c r="T1588" i="1"/>
  <c r="V1588" i="1" s="1"/>
  <c r="X1588" i="1" s="1"/>
  <c r="T1796" i="1"/>
  <c r="V1796" i="1" s="1"/>
  <c r="X1796" i="1" s="1"/>
  <c r="T1860" i="1"/>
  <c r="V1860" i="1" s="1"/>
  <c r="X1860" i="1" s="1"/>
  <c r="T1924" i="1"/>
  <c r="V1924" i="1" s="1"/>
  <c r="X1924" i="1" s="1"/>
  <c r="T2260" i="1"/>
  <c r="V2260" i="1" s="1"/>
  <c r="X2260" i="1" s="1"/>
  <c r="T1298" i="1"/>
  <c r="V1298" i="1" s="1"/>
  <c r="X1298" i="1" s="1"/>
  <c r="T2258" i="1"/>
  <c r="V2258" i="1" s="1"/>
  <c r="X2258" i="1" s="1"/>
  <c r="T190" i="1"/>
  <c r="V190" i="1" s="1"/>
  <c r="X190" i="1" s="1"/>
  <c r="T894" i="1"/>
  <c r="V894" i="1" s="1"/>
  <c r="X894" i="1" s="1"/>
  <c r="T1646" i="1"/>
  <c r="V1646" i="1" s="1"/>
  <c r="X1646" i="1" s="1"/>
  <c r="T2322" i="1"/>
  <c r="V2322" i="1" s="1"/>
  <c r="X2322" i="1" s="1"/>
  <c r="T960" i="1"/>
  <c r="V960" i="1" s="1"/>
  <c r="X960" i="1" s="1"/>
  <c r="T1552" i="1"/>
  <c r="V1552" i="1" s="1"/>
  <c r="X1552" i="1" s="1"/>
  <c r="T2064" i="1"/>
  <c r="V2064" i="1" s="1"/>
  <c r="X2064" i="1" s="1"/>
  <c r="T2402" i="1"/>
  <c r="V2402" i="1" s="1"/>
  <c r="X2402" i="1" s="1"/>
  <c r="T290" i="1"/>
  <c r="V290" i="1" s="1"/>
  <c r="X290" i="1" s="1"/>
  <c r="T546" i="1"/>
  <c r="V546" i="1" s="1"/>
  <c r="X546" i="1" s="1"/>
  <c r="T738" i="1"/>
  <c r="V738" i="1" s="1"/>
  <c r="X738" i="1" s="1"/>
  <c r="T914" i="1"/>
  <c r="V914" i="1" s="1"/>
  <c r="X914" i="1" s="1"/>
  <c r="T1106" i="1"/>
  <c r="V1106" i="1" s="1"/>
  <c r="X1106" i="1" s="1"/>
  <c r="T1362" i="1"/>
  <c r="V1362" i="1" s="1"/>
  <c r="X1362" i="1" s="1"/>
  <c r="T1634" i="1"/>
  <c r="V1634" i="1" s="1"/>
  <c r="X1634" i="1" s="1"/>
  <c r="T2146" i="1"/>
  <c r="V2146" i="1" s="1"/>
  <c r="X2146" i="1" s="1"/>
  <c r="T2230" i="1"/>
  <c r="V2230" i="1" s="1"/>
  <c r="X2230" i="1" s="1"/>
  <c r="T1942" i="1"/>
  <c r="V1942" i="1" s="1"/>
  <c r="X1942" i="1" s="1"/>
  <c r="T1778" i="1"/>
  <c r="V1778" i="1" s="1"/>
  <c r="X1778" i="1" s="1"/>
  <c r="T1994" i="1"/>
  <c r="V1994" i="1" s="1"/>
  <c r="X1994" i="1" s="1"/>
  <c r="T235" i="1"/>
  <c r="V235" i="1" s="1"/>
  <c r="X235" i="1" s="1"/>
  <c r="T1067" i="1"/>
  <c r="V1067" i="1" s="1"/>
  <c r="X1067" i="1" s="1"/>
  <c r="T189" i="1"/>
  <c r="V189" i="1" s="1"/>
  <c r="X189" i="1" s="1"/>
  <c r="T1021" i="1"/>
  <c r="V1021" i="1" s="1"/>
  <c r="X1021" i="1" s="1"/>
  <c r="T1853" i="1"/>
  <c r="V1853" i="1" s="1"/>
  <c r="X1853" i="1" s="1"/>
  <c r="T1457" i="1"/>
  <c r="V1457" i="1" s="1"/>
  <c r="X1457" i="1" s="1"/>
  <c r="T1167" i="1"/>
  <c r="V1167" i="1" s="1"/>
  <c r="X1167" i="1" s="1"/>
  <c r="T1743" i="1"/>
  <c r="V1743" i="1" s="1"/>
  <c r="X1743" i="1" s="1"/>
  <c r="T2319" i="1"/>
  <c r="V2319" i="1" s="1"/>
  <c r="X2319" i="1" s="1"/>
  <c r="T371" i="1"/>
  <c r="V371" i="1" s="1"/>
  <c r="X371" i="1" s="1"/>
  <c r="T1603" i="1"/>
  <c r="V1603" i="1" s="1"/>
  <c r="X1603" i="1" s="1"/>
  <c r="T468" i="1"/>
  <c r="V468" i="1" s="1"/>
  <c r="X468" i="1" s="1"/>
  <c r="T2164" i="1"/>
  <c r="V2164" i="1" s="1"/>
  <c r="X2164" i="1" s="1"/>
  <c r="T1078" i="1"/>
  <c r="V1078" i="1" s="1"/>
  <c r="X1078" i="1" s="1"/>
  <c r="T2169" i="1"/>
  <c r="V2169" i="1" s="1"/>
  <c r="X2169" i="1" s="1"/>
  <c r="T1841" i="1"/>
  <c r="V1841" i="1" s="1"/>
  <c r="X1841" i="1" s="1"/>
  <c r="T858" i="1"/>
  <c r="V858" i="1" s="1"/>
  <c r="X858" i="1" s="1"/>
  <c r="T178" i="1"/>
  <c r="V178" i="1" s="1"/>
  <c r="X178" i="1" s="1"/>
  <c r="T783" i="1"/>
  <c r="V783" i="1" s="1"/>
  <c r="X783" i="1" s="1"/>
  <c r="T437" i="1"/>
  <c r="V437" i="1" s="1"/>
  <c r="X437" i="1" s="1"/>
  <c r="T222" i="1"/>
  <c r="V222" i="1" s="1"/>
  <c r="X222" i="1" s="1"/>
  <c r="T1584" i="1"/>
  <c r="V1584" i="1" s="1"/>
  <c r="X1584" i="1" s="1"/>
  <c r="T1500" i="1"/>
  <c r="V1500" i="1" s="1"/>
  <c r="X1500" i="1" s="1"/>
  <c r="T545" i="1"/>
  <c r="V545" i="1" s="1"/>
  <c r="X545" i="1" s="1"/>
  <c r="T1297" i="1"/>
  <c r="V1297" i="1" s="1"/>
  <c r="X1297" i="1" s="1"/>
  <c r="T1761" i="1"/>
  <c r="V1761" i="1" s="1"/>
  <c r="X1761" i="1" s="1"/>
  <c r="T2289" i="1"/>
  <c r="V2289" i="1" s="1"/>
  <c r="X2289" i="1" s="1"/>
  <c r="T224" i="1"/>
  <c r="V224" i="1" s="1"/>
  <c r="X224" i="1" s="1"/>
  <c r="T1934" i="1"/>
  <c r="V1934" i="1" s="1"/>
  <c r="X1934" i="1" s="1"/>
  <c r="T1414" i="1"/>
  <c r="V1414" i="1" s="1"/>
  <c r="X1414" i="1" s="1"/>
  <c r="T1478" i="1"/>
  <c r="V1478" i="1" s="1"/>
  <c r="X1478" i="1" s="1"/>
  <c r="T1542" i="1"/>
  <c r="V1542" i="1" s="1"/>
  <c r="X1542" i="1" s="1"/>
  <c r="T1622" i="1"/>
  <c r="V1622" i="1" s="1"/>
  <c r="X1622" i="1" s="1"/>
  <c r="T1750" i="1"/>
  <c r="V1750" i="1" s="1"/>
  <c r="X1750" i="1" s="1"/>
  <c r="T1878" i="1"/>
  <c r="V1878" i="1" s="1"/>
  <c r="X1878" i="1" s="1"/>
  <c r="T2006" i="1"/>
  <c r="V2006" i="1" s="1"/>
  <c r="X2006" i="1" s="1"/>
  <c r="T318" i="1"/>
  <c r="V318" i="1" s="1"/>
  <c r="X318" i="1" s="1"/>
  <c r="T2110" i="1"/>
  <c r="V2110" i="1" s="1"/>
  <c r="X2110" i="1" s="1"/>
  <c r="T935" i="1"/>
  <c r="V935" i="1" s="1"/>
  <c r="X935" i="1" s="1"/>
  <c r="T1006" i="1"/>
  <c r="V1006" i="1" s="1"/>
  <c r="X1006" i="1" s="1"/>
  <c r="T625" i="1"/>
  <c r="V625" i="1" s="1"/>
  <c r="X625" i="1" s="1"/>
  <c r="T1345" i="1"/>
  <c r="V1345" i="1" s="1"/>
  <c r="X1345" i="1" s="1"/>
  <c r="T1793" i="1"/>
  <c r="V1793" i="1" s="1"/>
  <c r="X1793" i="1" s="1"/>
  <c r="T2305" i="1"/>
  <c r="V2305" i="1" s="1"/>
  <c r="X2305" i="1" s="1"/>
  <c r="T496" i="1"/>
  <c r="V496" i="1" s="1"/>
  <c r="X496" i="1" s="1"/>
  <c r="T2032" i="1"/>
  <c r="V2032" i="1" s="1"/>
  <c r="X2032" i="1" s="1"/>
  <c r="T1010" i="1"/>
  <c r="V1010" i="1" s="1"/>
  <c r="X1010" i="1" s="1"/>
  <c r="T1338" i="1"/>
  <c r="V1338" i="1" s="1"/>
  <c r="X1338" i="1" s="1"/>
  <c r="T1402" i="1"/>
  <c r="V1402" i="1" s="1"/>
  <c r="X1402" i="1" s="1"/>
  <c r="T1466" i="1"/>
  <c r="V1466" i="1" s="1"/>
  <c r="X1466" i="1" s="1"/>
  <c r="T1530" i="1"/>
  <c r="V1530" i="1" s="1"/>
  <c r="X1530" i="1" s="1"/>
  <c r="T1594" i="1"/>
  <c r="V1594" i="1" s="1"/>
  <c r="X1594" i="1" s="1"/>
  <c r="T1658" i="1"/>
  <c r="V1658" i="1" s="1"/>
  <c r="X1658" i="1" s="1"/>
  <c r="T1722" i="1"/>
  <c r="V1722" i="1" s="1"/>
  <c r="X1722" i="1" s="1"/>
  <c r="T1786" i="1"/>
  <c r="V1786" i="1" s="1"/>
  <c r="X1786" i="1" s="1"/>
  <c r="T1898" i="1"/>
  <c r="V1898" i="1" s="1"/>
  <c r="X1898" i="1" s="1"/>
  <c r="T1962" i="1"/>
  <c r="V1962" i="1" s="1"/>
  <c r="X1962" i="1" s="1"/>
  <c r="T2026" i="1"/>
  <c r="V2026" i="1" s="1"/>
  <c r="X2026" i="1" s="1"/>
  <c r="T2090" i="1"/>
  <c r="V2090" i="1" s="1"/>
  <c r="X2090" i="1" s="1"/>
  <c r="T2154" i="1"/>
  <c r="V2154" i="1" s="1"/>
  <c r="X2154" i="1" s="1"/>
  <c r="T2282" i="1"/>
  <c r="V2282" i="1" s="1"/>
  <c r="X2282" i="1" s="1"/>
  <c r="T2506" i="1"/>
  <c r="V2506" i="1" s="1"/>
  <c r="X2506" i="1" s="1"/>
  <c r="T636" i="1"/>
  <c r="V636" i="1" s="1"/>
  <c r="X636" i="1" s="1"/>
  <c r="T1004" i="1"/>
  <c r="V1004" i="1" s="1"/>
  <c r="X1004" i="1" s="1"/>
  <c r="T1388" i="1"/>
  <c r="V1388" i="1" s="1"/>
  <c r="X1388" i="1" s="1"/>
  <c r="T1788" i="1"/>
  <c r="V1788" i="1" s="1"/>
  <c r="X1788" i="1" s="1"/>
  <c r="T2172" i="1"/>
  <c r="V2172" i="1" s="1"/>
  <c r="X2172" i="1" s="1"/>
  <c r="T81" i="1"/>
  <c r="V81" i="1" s="1"/>
  <c r="X81" i="1" s="1"/>
  <c r="T689" i="1"/>
  <c r="V689" i="1" s="1"/>
  <c r="X689" i="1" s="1"/>
  <c r="T1313" i="1"/>
  <c r="V1313" i="1" s="1"/>
  <c r="X1313" i="1" s="1"/>
  <c r="T1873" i="1"/>
  <c r="V1873" i="1" s="1"/>
  <c r="X1873" i="1" s="1"/>
  <c r="T1138" i="1"/>
  <c r="V1138" i="1" s="1"/>
  <c r="X1138" i="1" s="1"/>
  <c r="T1442" i="1"/>
  <c r="V1442" i="1" s="1"/>
  <c r="X1442" i="1" s="1"/>
  <c r="T75" i="1"/>
  <c r="V75" i="1" s="1"/>
  <c r="X75" i="1" s="1"/>
  <c r="T139" i="1"/>
  <c r="V139" i="1" s="1"/>
  <c r="X139" i="1" s="1"/>
  <c r="T203" i="1"/>
  <c r="V203" i="1" s="1"/>
  <c r="X203" i="1" s="1"/>
  <c r="T267" i="1"/>
  <c r="V267" i="1" s="1"/>
  <c r="X267" i="1" s="1"/>
  <c r="T331" i="1"/>
  <c r="V331" i="1" s="1"/>
  <c r="X331" i="1" s="1"/>
  <c r="T395" i="1"/>
  <c r="V395" i="1" s="1"/>
  <c r="X395" i="1" s="1"/>
  <c r="T459" i="1"/>
  <c r="V459" i="1" s="1"/>
  <c r="X459" i="1" s="1"/>
  <c r="T523" i="1"/>
  <c r="V523" i="1" s="1"/>
  <c r="X523" i="1" s="1"/>
  <c r="T587" i="1"/>
  <c r="V587" i="1" s="1"/>
  <c r="X587" i="1" s="1"/>
  <c r="T651" i="1"/>
  <c r="V651" i="1" s="1"/>
  <c r="X651" i="1" s="1"/>
  <c r="T715" i="1"/>
  <c r="V715" i="1" s="1"/>
  <c r="X715" i="1" s="1"/>
  <c r="T779" i="1"/>
  <c r="V779" i="1" s="1"/>
  <c r="X779" i="1" s="1"/>
  <c r="T843" i="1"/>
  <c r="V843" i="1" s="1"/>
  <c r="X843" i="1" s="1"/>
  <c r="T907" i="1"/>
  <c r="V907" i="1" s="1"/>
  <c r="X907" i="1" s="1"/>
  <c r="T971" i="1"/>
  <c r="V971" i="1" s="1"/>
  <c r="X971" i="1" s="1"/>
  <c r="T1035" i="1"/>
  <c r="V1035" i="1" s="1"/>
  <c r="X1035" i="1" s="1"/>
  <c r="T1163" i="1"/>
  <c r="V1163" i="1" s="1"/>
  <c r="X1163" i="1" s="1"/>
  <c r="T1874" i="1"/>
  <c r="V1874" i="1" s="1"/>
  <c r="X1874" i="1" s="1"/>
  <c r="T350" i="1"/>
  <c r="V350" i="1" s="1"/>
  <c r="X350" i="1" s="1"/>
  <c r="T1968" i="1"/>
  <c r="V1968" i="1" s="1"/>
  <c r="X1968" i="1" s="1"/>
  <c r="T29" i="1"/>
  <c r="V29" i="1" s="1"/>
  <c r="X29" i="1" s="1"/>
  <c r="T93" i="1"/>
  <c r="V93" i="1" s="1"/>
  <c r="X93" i="1" s="1"/>
  <c r="T157" i="1"/>
  <c r="V157" i="1" s="1"/>
  <c r="X157" i="1" s="1"/>
  <c r="T221" i="1"/>
  <c r="V221" i="1" s="1"/>
  <c r="X221" i="1" s="1"/>
  <c r="T285" i="1"/>
  <c r="V285" i="1" s="1"/>
  <c r="X285" i="1" s="1"/>
  <c r="T349" i="1"/>
  <c r="V349" i="1" s="1"/>
  <c r="X349" i="1" s="1"/>
  <c r="T413" i="1"/>
  <c r="V413" i="1" s="1"/>
  <c r="X413" i="1" s="1"/>
  <c r="T477" i="1"/>
  <c r="V477" i="1" s="1"/>
  <c r="X477" i="1" s="1"/>
  <c r="T541" i="1"/>
  <c r="V541" i="1" s="1"/>
  <c r="X541" i="1" s="1"/>
  <c r="T605" i="1"/>
  <c r="V605" i="1" s="1"/>
  <c r="X605" i="1" s="1"/>
  <c r="T669" i="1"/>
  <c r="V669" i="1" s="1"/>
  <c r="X669" i="1" s="1"/>
  <c r="T733" i="1"/>
  <c r="V733" i="1" s="1"/>
  <c r="X733" i="1" s="1"/>
  <c r="T797" i="1"/>
  <c r="V797" i="1" s="1"/>
  <c r="X797" i="1" s="1"/>
  <c r="T861" i="1"/>
  <c r="V861" i="1" s="1"/>
  <c r="X861" i="1" s="1"/>
  <c r="T925" i="1"/>
  <c r="V925" i="1" s="1"/>
  <c r="X925" i="1" s="1"/>
  <c r="T989" i="1"/>
  <c r="V989" i="1" s="1"/>
  <c r="X989" i="1" s="1"/>
  <c r="T1053" i="1"/>
  <c r="V1053" i="1" s="1"/>
  <c r="X1053" i="1" s="1"/>
  <c r="T1117" i="1"/>
  <c r="V1117" i="1" s="1"/>
  <c r="X1117" i="1" s="1"/>
  <c r="T1181" i="1"/>
  <c r="V1181" i="1" s="1"/>
  <c r="X1181" i="1" s="1"/>
  <c r="T1245" i="1"/>
  <c r="V1245" i="1" s="1"/>
  <c r="X1245" i="1" s="1"/>
  <c r="T1309" i="1"/>
  <c r="V1309" i="1" s="1"/>
  <c r="X1309" i="1" s="1"/>
  <c r="T1373" i="1"/>
  <c r="V1373" i="1" s="1"/>
  <c r="X1373" i="1" s="1"/>
  <c r="T1437" i="1"/>
  <c r="V1437" i="1" s="1"/>
  <c r="X1437" i="1" s="1"/>
  <c r="T1501" i="1"/>
  <c r="V1501" i="1" s="1"/>
  <c r="X1501" i="1" s="1"/>
  <c r="T1565" i="1"/>
  <c r="V1565" i="1" s="1"/>
  <c r="X1565" i="1" s="1"/>
  <c r="T1629" i="1"/>
  <c r="V1629" i="1" s="1"/>
  <c r="X1629" i="1" s="1"/>
  <c r="T1693" i="1"/>
  <c r="V1693" i="1" s="1"/>
  <c r="X1693" i="1" s="1"/>
  <c r="T1757" i="1"/>
  <c r="V1757" i="1" s="1"/>
  <c r="X1757" i="1" s="1"/>
  <c r="T1821" i="1"/>
  <c r="V1821" i="1" s="1"/>
  <c r="X1821" i="1" s="1"/>
  <c r="T1885" i="1"/>
  <c r="V1885" i="1" s="1"/>
  <c r="X1885" i="1" s="1"/>
  <c r="T1949" i="1"/>
  <c r="V1949" i="1" s="1"/>
  <c r="X1949" i="1" s="1"/>
  <c r="T2013" i="1"/>
  <c r="V2013" i="1" s="1"/>
  <c r="X2013" i="1" s="1"/>
  <c r="T2077" i="1"/>
  <c r="V2077" i="1" s="1"/>
  <c r="X2077" i="1" s="1"/>
  <c r="T2141" i="1"/>
  <c r="V2141" i="1" s="1"/>
  <c r="X2141" i="1" s="1"/>
  <c r="T2205" i="1"/>
  <c r="V2205" i="1" s="1"/>
  <c r="X2205" i="1" s="1"/>
  <c r="T2269" i="1"/>
  <c r="V2269" i="1" s="1"/>
  <c r="X2269" i="1" s="1"/>
  <c r="T2333" i="1"/>
  <c r="V2333" i="1" s="1"/>
  <c r="X2333" i="1" s="1"/>
  <c r="T2397" i="1"/>
  <c r="V2397" i="1" s="1"/>
  <c r="X2397" i="1" s="1"/>
  <c r="T2461" i="1"/>
  <c r="V2461" i="1" s="1"/>
  <c r="X2461" i="1" s="1"/>
  <c r="T1054" i="1"/>
  <c r="V1054" i="1" s="1"/>
  <c r="X1054" i="1" s="1"/>
  <c r="T481" i="1"/>
  <c r="V481" i="1" s="1"/>
  <c r="X481" i="1" s="1"/>
  <c r="T1105" i="1"/>
  <c r="V1105" i="1" s="1"/>
  <c r="X1105" i="1" s="1"/>
  <c r="T1825" i="1"/>
  <c r="V1825" i="1" s="1"/>
  <c r="X1825" i="1" s="1"/>
  <c r="T2369" i="1"/>
  <c r="V2369" i="1" s="1"/>
  <c r="X2369" i="1" s="1"/>
  <c r="T864" i="1"/>
  <c r="V864" i="1" s="1"/>
  <c r="X864" i="1" s="1"/>
  <c r="T2160" i="1"/>
  <c r="V2160" i="1" s="1"/>
  <c r="X2160" i="1" s="1"/>
  <c r="T1199" i="1"/>
  <c r="V1199" i="1" s="1"/>
  <c r="X1199" i="1" s="1"/>
  <c r="T1263" i="1"/>
  <c r="V1263" i="1" s="1"/>
  <c r="X1263" i="1" s="1"/>
  <c r="T1327" i="1"/>
  <c r="V1327" i="1" s="1"/>
  <c r="X1327" i="1" s="1"/>
  <c r="T1391" i="1"/>
  <c r="V1391" i="1" s="1"/>
  <c r="X1391" i="1" s="1"/>
  <c r="T1455" i="1"/>
  <c r="V1455" i="1" s="1"/>
  <c r="X1455" i="1" s="1"/>
  <c r="T1519" i="1"/>
  <c r="V1519" i="1" s="1"/>
  <c r="X1519" i="1" s="1"/>
  <c r="T1583" i="1"/>
  <c r="V1583" i="1" s="1"/>
  <c r="X1583" i="1" s="1"/>
  <c r="T1647" i="1"/>
  <c r="V1647" i="1" s="1"/>
  <c r="X1647" i="1" s="1"/>
  <c r="T1711" i="1"/>
  <c r="V1711" i="1" s="1"/>
  <c r="X1711" i="1" s="1"/>
  <c r="T1775" i="1"/>
  <c r="V1775" i="1" s="1"/>
  <c r="X1775" i="1" s="1"/>
  <c r="T1839" i="1"/>
  <c r="V1839" i="1" s="1"/>
  <c r="X1839" i="1" s="1"/>
  <c r="T1903" i="1"/>
  <c r="V1903" i="1" s="1"/>
  <c r="X1903" i="1" s="1"/>
  <c r="T1967" i="1"/>
  <c r="V1967" i="1" s="1"/>
  <c r="X1967" i="1" s="1"/>
  <c r="T2031" i="1"/>
  <c r="V2031" i="1" s="1"/>
  <c r="X2031" i="1" s="1"/>
  <c r="T2095" i="1"/>
  <c r="V2095" i="1" s="1"/>
  <c r="X2095" i="1" s="1"/>
  <c r="T2159" i="1"/>
  <c r="V2159" i="1" s="1"/>
  <c r="X2159" i="1" s="1"/>
  <c r="T2223" i="1"/>
  <c r="V2223" i="1" s="1"/>
  <c r="X2223" i="1" s="1"/>
  <c r="T2287" i="1"/>
  <c r="V2287" i="1" s="1"/>
  <c r="X2287" i="1" s="1"/>
  <c r="T2351" i="1"/>
  <c r="V2351" i="1" s="1"/>
  <c r="X2351" i="1" s="1"/>
  <c r="T2415" i="1"/>
  <c r="V2415" i="1" s="1"/>
  <c r="X2415" i="1" s="1"/>
  <c r="T2479" i="1"/>
  <c r="V2479" i="1" s="1"/>
  <c r="X2479" i="1" s="1"/>
  <c r="T368" i="1"/>
  <c r="V368" i="1" s="1"/>
  <c r="X368" i="1" s="1"/>
  <c r="T257" i="1"/>
  <c r="V257" i="1" s="1"/>
  <c r="X257" i="1" s="1"/>
  <c r="T833" i="1"/>
  <c r="V833" i="1" s="1"/>
  <c r="X833" i="1" s="1"/>
  <c r="T32" i="1"/>
  <c r="V32" i="1" s="1"/>
  <c r="X32" i="1" s="1"/>
  <c r="T275" i="1"/>
  <c r="V275" i="1" s="1"/>
  <c r="X275" i="1" s="1"/>
  <c r="T339" i="1"/>
  <c r="V339" i="1" s="1"/>
  <c r="X339" i="1" s="1"/>
  <c r="T403" i="1"/>
  <c r="V403" i="1" s="1"/>
  <c r="X403" i="1" s="1"/>
  <c r="T467" i="1"/>
  <c r="V467" i="1" s="1"/>
  <c r="X467" i="1" s="1"/>
  <c r="T531" i="1"/>
  <c r="V531" i="1" s="1"/>
  <c r="X531" i="1" s="1"/>
  <c r="T595" i="1"/>
  <c r="V595" i="1" s="1"/>
  <c r="X595" i="1" s="1"/>
  <c r="T1571" i="1"/>
  <c r="V1571" i="1" s="1"/>
  <c r="X1571" i="1" s="1"/>
  <c r="T1907" i="1"/>
  <c r="V1907" i="1" s="1"/>
  <c r="X1907" i="1" s="1"/>
  <c r="T2243" i="1"/>
  <c r="V2243" i="1" s="1"/>
  <c r="X2243" i="1" s="1"/>
  <c r="T116" i="1"/>
  <c r="V116" i="1" s="1"/>
  <c r="X116" i="1" s="1"/>
  <c r="T180" i="1"/>
  <c r="V180" i="1" s="1"/>
  <c r="X180" i="1" s="1"/>
  <c r="T308" i="1"/>
  <c r="V308" i="1" s="1"/>
  <c r="X308" i="1" s="1"/>
  <c r="T372" i="1"/>
  <c r="V372" i="1" s="1"/>
  <c r="X372" i="1" s="1"/>
  <c r="T436" i="1"/>
  <c r="V436" i="1" s="1"/>
  <c r="X436" i="1" s="1"/>
  <c r="T564" i="1"/>
  <c r="V564" i="1" s="1"/>
  <c r="X564" i="1" s="1"/>
  <c r="T756" i="1"/>
  <c r="V756" i="1" s="1"/>
  <c r="X756" i="1" s="1"/>
  <c r="T820" i="1"/>
  <c r="V820" i="1" s="1"/>
  <c r="X820" i="1" s="1"/>
  <c r="T884" i="1"/>
  <c r="V884" i="1" s="1"/>
  <c r="X884" i="1" s="1"/>
  <c r="T2132" i="1"/>
  <c r="V2132" i="1" s="1"/>
  <c r="X2132" i="1" s="1"/>
  <c r="T2196" i="1"/>
  <c r="V2196" i="1" s="1"/>
  <c r="X2196" i="1" s="1"/>
  <c r="T2468" i="1"/>
  <c r="V2468" i="1" s="1"/>
  <c r="X2468" i="1" s="1"/>
  <c r="T1510" i="1"/>
  <c r="V1510" i="1" s="1"/>
  <c r="X1510" i="1" s="1"/>
  <c r="T146" i="1"/>
  <c r="V146" i="1" s="1"/>
  <c r="X146" i="1" s="1"/>
  <c r="T1346" i="1"/>
  <c r="V1346" i="1" s="1"/>
  <c r="X1346" i="1" s="1"/>
  <c r="T1370" i="1"/>
  <c r="V1370" i="1" s="1"/>
  <c r="X1370" i="1" s="1"/>
  <c r="T444" i="1"/>
  <c r="V444" i="1" s="1"/>
  <c r="X444" i="1" s="1"/>
  <c r="T2302" i="1"/>
  <c r="V2302" i="1" s="1"/>
  <c r="X2302" i="1" s="1"/>
  <c r="T491" i="1"/>
  <c r="V491" i="1" s="1"/>
  <c r="X491" i="1" s="1"/>
  <c r="T445" i="1"/>
  <c r="V445" i="1" s="1"/>
  <c r="X445" i="1" s="1"/>
  <c r="T1277" i="1"/>
  <c r="V1277" i="1" s="1"/>
  <c r="X1277" i="1" s="1"/>
  <c r="T1981" i="1"/>
  <c r="V1981" i="1" s="1"/>
  <c r="X1981" i="1" s="1"/>
  <c r="T1487" i="1"/>
  <c r="V1487" i="1" s="1"/>
  <c r="X1487" i="1" s="1"/>
  <c r="T2255" i="1"/>
  <c r="V2255" i="1" s="1"/>
  <c r="X2255" i="1" s="1"/>
  <c r="T404" i="1"/>
  <c r="V404" i="1" s="1"/>
  <c r="X404" i="1" s="1"/>
  <c r="T1957" i="1"/>
  <c r="V1957" i="1" s="1"/>
  <c r="X1957" i="1" s="1"/>
  <c r="T982" i="1"/>
  <c r="V982" i="1" s="1"/>
  <c r="X982" i="1" s="1"/>
  <c r="T1913" i="1"/>
  <c r="V1913" i="1" s="1"/>
  <c r="X1913" i="1" s="1"/>
  <c r="T2124" i="1"/>
  <c r="V2124" i="1" s="1"/>
  <c r="X2124" i="1" s="1"/>
  <c r="T538" i="1"/>
  <c r="V538" i="1" s="1"/>
  <c r="X538" i="1" s="1"/>
  <c r="T1306" i="1"/>
  <c r="V1306" i="1" s="1"/>
  <c r="X1306" i="1" s="1"/>
  <c r="T399" i="1"/>
  <c r="V399" i="1" s="1"/>
  <c r="X399" i="1" s="1"/>
  <c r="T1039" i="1"/>
  <c r="V1039" i="1" s="1"/>
  <c r="X1039" i="1" s="1"/>
  <c r="T2001" i="1"/>
  <c r="V2001" i="1" s="1"/>
  <c r="X2001" i="1" s="1"/>
  <c r="T245" i="1"/>
  <c r="V245" i="1" s="1"/>
  <c r="X245" i="1" s="1"/>
  <c r="T1502" i="1"/>
  <c r="V1502" i="1" s="1"/>
  <c r="X1502" i="1" s="1"/>
  <c r="T304" i="1"/>
  <c r="V304" i="1" s="1"/>
  <c r="X304" i="1" s="1"/>
  <c r="T1666" i="1"/>
  <c r="V1666" i="1" s="1"/>
  <c r="X1666" i="1" s="1"/>
  <c r="T1477" i="1"/>
  <c r="V1477" i="1" s="1"/>
  <c r="X1477" i="1" s="1"/>
  <c r="T1541" i="1"/>
  <c r="V1541" i="1" s="1"/>
  <c r="X1541" i="1" s="1"/>
  <c r="T1605" i="1"/>
  <c r="V1605" i="1" s="1"/>
  <c r="X1605" i="1" s="1"/>
  <c r="T1669" i="1"/>
  <c r="V1669" i="1" s="1"/>
  <c r="X1669" i="1" s="1"/>
  <c r="T1733" i="1"/>
  <c r="V1733" i="1" s="1"/>
  <c r="X1733" i="1" s="1"/>
  <c r="T1797" i="1"/>
  <c r="V1797" i="1" s="1"/>
  <c r="X1797" i="1" s="1"/>
  <c r="T1861" i="1"/>
  <c r="V1861" i="1" s="1"/>
  <c r="X1861" i="1" s="1"/>
  <c r="T1925" i="1"/>
  <c r="V1925" i="1" s="1"/>
  <c r="X1925" i="1" s="1"/>
  <c r="T1989" i="1"/>
  <c r="V1989" i="1" s="1"/>
  <c r="X1989" i="1" s="1"/>
  <c r="T2053" i="1"/>
  <c r="V2053" i="1" s="1"/>
  <c r="X2053" i="1" s="1"/>
  <c r="T2117" i="1"/>
  <c r="V2117" i="1" s="1"/>
  <c r="X2117" i="1" s="1"/>
  <c r="T2181" i="1"/>
  <c r="V2181" i="1" s="1"/>
  <c r="X2181" i="1" s="1"/>
  <c r="T2245" i="1"/>
  <c r="V2245" i="1" s="1"/>
  <c r="X2245" i="1" s="1"/>
  <c r="T2309" i="1"/>
  <c r="V2309" i="1" s="1"/>
  <c r="X2309" i="1" s="1"/>
  <c r="T2373" i="1"/>
  <c r="V2373" i="1" s="1"/>
  <c r="X2373" i="1" s="1"/>
  <c r="T2437" i="1"/>
  <c r="V2437" i="1" s="1"/>
  <c r="X2437" i="1" s="1"/>
  <c r="T2501" i="1"/>
  <c r="V2501" i="1" s="1"/>
  <c r="X2501" i="1" s="1"/>
  <c r="T2022" i="1"/>
  <c r="V2022" i="1" s="1"/>
  <c r="X2022" i="1" s="1"/>
  <c r="T2150" i="1"/>
  <c r="V2150" i="1" s="1"/>
  <c r="X2150" i="1" s="1"/>
  <c r="T2294" i="1"/>
  <c r="V2294" i="1" s="1"/>
  <c r="X2294" i="1" s="1"/>
  <c r="T2422" i="1"/>
  <c r="V2422" i="1" s="1"/>
  <c r="X2422" i="1" s="1"/>
  <c r="T398" i="1"/>
  <c r="V398" i="1" s="1"/>
  <c r="X398" i="1" s="1"/>
  <c r="T2016" i="1"/>
  <c r="V2016" i="1" s="1"/>
  <c r="X2016" i="1" s="1"/>
  <c r="T950" i="1"/>
  <c r="V950" i="1" s="1"/>
  <c r="X950" i="1" s="1"/>
  <c r="T1014" i="1"/>
  <c r="V1014" i="1" s="1"/>
  <c r="X1014" i="1" s="1"/>
  <c r="T1094" i="1"/>
  <c r="V1094" i="1" s="1"/>
  <c r="X1094" i="1" s="1"/>
  <c r="T1158" i="1"/>
  <c r="V1158" i="1" s="1"/>
  <c r="X1158" i="1" s="1"/>
  <c r="T1222" i="1"/>
  <c r="V1222" i="1" s="1"/>
  <c r="X1222" i="1" s="1"/>
  <c r="T1286" i="1"/>
  <c r="V1286" i="1" s="1"/>
  <c r="X1286" i="1" s="1"/>
  <c r="T1350" i="1"/>
  <c r="V1350" i="1" s="1"/>
  <c r="X1350" i="1" s="1"/>
  <c r="T400" i="1"/>
  <c r="V400" i="1" s="1"/>
  <c r="X400" i="1" s="1"/>
  <c r="T2192" i="1"/>
  <c r="V2192" i="1" s="1"/>
  <c r="X2192" i="1" s="1"/>
  <c r="T1088" i="1"/>
  <c r="V1088" i="1" s="1"/>
  <c r="X1088" i="1" s="1"/>
  <c r="T578" i="1"/>
  <c r="V578" i="1" s="1"/>
  <c r="X578" i="1" s="1"/>
  <c r="T2114" i="1"/>
  <c r="V2114" i="1" s="1"/>
  <c r="X2114" i="1" s="1"/>
  <c r="T1177" i="1"/>
  <c r="V1177" i="1" s="1"/>
  <c r="X1177" i="1" s="1"/>
  <c r="T1241" i="1"/>
  <c r="V1241" i="1" s="1"/>
  <c r="X1241" i="1" s="1"/>
  <c r="T1305" i="1"/>
  <c r="V1305" i="1" s="1"/>
  <c r="X1305" i="1" s="1"/>
  <c r="T1369" i="1"/>
  <c r="V1369" i="1" s="1"/>
  <c r="X1369" i="1" s="1"/>
  <c r="T1433" i="1"/>
  <c r="V1433" i="1" s="1"/>
  <c r="X1433" i="1" s="1"/>
  <c r="T1497" i="1"/>
  <c r="V1497" i="1" s="1"/>
  <c r="X1497" i="1" s="1"/>
  <c r="T1561" i="1"/>
  <c r="V1561" i="1" s="1"/>
  <c r="X1561" i="1" s="1"/>
  <c r="T1625" i="1"/>
  <c r="V1625" i="1" s="1"/>
  <c r="X1625" i="1" s="1"/>
  <c r="T1689" i="1"/>
  <c r="V1689" i="1" s="1"/>
  <c r="X1689" i="1" s="1"/>
  <c r="T1753" i="1"/>
  <c r="V1753" i="1" s="1"/>
  <c r="X1753" i="1" s="1"/>
  <c r="T1817" i="1"/>
  <c r="V1817" i="1" s="1"/>
  <c r="X1817" i="1" s="1"/>
  <c r="T1881" i="1"/>
  <c r="V1881" i="1" s="1"/>
  <c r="X1881" i="1" s="1"/>
  <c r="T1945" i="1"/>
  <c r="V1945" i="1" s="1"/>
  <c r="X1945" i="1" s="1"/>
  <c r="T2009" i="1"/>
  <c r="V2009" i="1" s="1"/>
  <c r="X2009" i="1" s="1"/>
  <c r="T2073" i="1"/>
  <c r="V2073" i="1" s="1"/>
  <c r="X2073" i="1" s="1"/>
  <c r="T2137" i="1"/>
  <c r="V2137" i="1" s="1"/>
  <c r="X2137" i="1" s="1"/>
  <c r="T2201" i="1"/>
  <c r="V2201" i="1" s="1"/>
  <c r="X2201" i="1" s="1"/>
  <c r="T2265" i="1"/>
  <c r="V2265" i="1" s="1"/>
  <c r="X2265" i="1" s="1"/>
  <c r="T2329" i="1"/>
  <c r="V2329" i="1" s="1"/>
  <c r="X2329" i="1" s="1"/>
  <c r="T2393" i="1"/>
  <c r="V2393" i="1" s="1"/>
  <c r="X2393" i="1" s="1"/>
  <c r="T2457" i="1"/>
  <c r="V2457" i="1" s="1"/>
  <c r="X2457" i="1" s="1"/>
  <c r="T1802" i="1"/>
  <c r="V1802" i="1" s="1"/>
  <c r="X1802" i="1" s="1"/>
  <c r="T2474" i="1"/>
  <c r="V2474" i="1" s="1"/>
  <c r="X2474" i="1" s="1"/>
  <c r="T700" i="1"/>
  <c r="V700" i="1" s="1"/>
  <c r="X700" i="1" s="1"/>
  <c r="T1068" i="1"/>
  <c r="V1068" i="1" s="1"/>
  <c r="X1068" i="1" s="1"/>
  <c r="T1564" i="1"/>
  <c r="V1564" i="1" s="1"/>
  <c r="X1564" i="1" s="1"/>
  <c r="T1932" i="1"/>
  <c r="V1932" i="1" s="1"/>
  <c r="X1932" i="1" s="1"/>
  <c r="T2300" i="1"/>
  <c r="V2300" i="1" s="1"/>
  <c r="X2300" i="1" s="1"/>
  <c r="T321" i="1"/>
  <c r="V321" i="1" s="1"/>
  <c r="X321" i="1" s="1"/>
  <c r="T913" i="1"/>
  <c r="V913" i="1" s="1"/>
  <c r="X913" i="1" s="1"/>
  <c r="T1521" i="1"/>
  <c r="V1521" i="1" s="1"/>
  <c r="X1521" i="1" s="1"/>
  <c r="T2113" i="1"/>
  <c r="V2113" i="1" s="1"/>
  <c r="X2113" i="1" s="1"/>
  <c r="T370" i="1"/>
  <c r="V370" i="1" s="1"/>
  <c r="X370" i="1" s="1"/>
  <c r="T1102" i="1"/>
  <c r="V1102" i="1" s="1"/>
  <c r="X1102" i="1" s="1"/>
  <c r="T58" i="1"/>
  <c r="V58" i="1" s="1"/>
  <c r="X58" i="1" s="1"/>
  <c r="T122" i="1"/>
  <c r="V122" i="1" s="1"/>
  <c r="X122" i="1" s="1"/>
  <c r="T186" i="1"/>
  <c r="V186" i="1" s="1"/>
  <c r="X186" i="1" s="1"/>
  <c r="T250" i="1"/>
  <c r="V250" i="1" s="1"/>
  <c r="X250" i="1" s="1"/>
  <c r="T314" i="1"/>
  <c r="V314" i="1" s="1"/>
  <c r="X314" i="1" s="1"/>
  <c r="T378" i="1"/>
  <c r="V378" i="1" s="1"/>
  <c r="X378" i="1" s="1"/>
  <c r="T442" i="1"/>
  <c r="V442" i="1" s="1"/>
  <c r="X442" i="1" s="1"/>
  <c r="T506" i="1"/>
  <c r="V506" i="1" s="1"/>
  <c r="X506" i="1" s="1"/>
  <c r="T570" i="1"/>
  <c r="V570" i="1" s="1"/>
  <c r="X570" i="1" s="1"/>
  <c r="T634" i="1"/>
  <c r="V634" i="1" s="1"/>
  <c r="X634" i="1" s="1"/>
  <c r="T698" i="1"/>
  <c r="V698" i="1" s="1"/>
  <c r="X698" i="1" s="1"/>
  <c r="T762" i="1"/>
  <c r="V762" i="1" s="1"/>
  <c r="X762" i="1" s="1"/>
  <c r="T826" i="1"/>
  <c r="V826" i="1" s="1"/>
  <c r="X826" i="1" s="1"/>
  <c r="T890" i="1"/>
  <c r="V890" i="1" s="1"/>
  <c r="X890" i="1" s="1"/>
  <c r="T954" i="1"/>
  <c r="V954" i="1" s="1"/>
  <c r="X954" i="1" s="1"/>
  <c r="T1018" i="1"/>
  <c r="V1018" i="1" s="1"/>
  <c r="X1018" i="1" s="1"/>
  <c r="T1082" i="1"/>
  <c r="V1082" i="1" s="1"/>
  <c r="X1082" i="1" s="1"/>
  <c r="T1146" i="1"/>
  <c r="V1146" i="1" s="1"/>
  <c r="X1146" i="1" s="1"/>
  <c r="T1210" i="1"/>
  <c r="V1210" i="1" s="1"/>
  <c r="X1210" i="1" s="1"/>
  <c r="T1274" i="1"/>
  <c r="V1274" i="1" s="1"/>
  <c r="X1274" i="1" s="1"/>
  <c r="T1534" i="1"/>
  <c r="V1534" i="1" s="1"/>
  <c r="X1534" i="1" s="1"/>
  <c r="T1099" i="1"/>
  <c r="V1099" i="1" s="1"/>
  <c r="X1099" i="1" s="1"/>
  <c r="T82" i="1"/>
  <c r="V82" i="1" s="1"/>
  <c r="X82" i="1" s="1"/>
  <c r="T1966" i="1"/>
  <c r="V1966" i="1" s="1"/>
  <c r="X1966" i="1" s="1"/>
  <c r="T432" i="1"/>
  <c r="V432" i="1" s="1"/>
  <c r="X432" i="1" s="1"/>
  <c r="T2050" i="1"/>
  <c r="V2050" i="1" s="1"/>
  <c r="X2050" i="1" s="1"/>
  <c r="T1038" i="1"/>
  <c r="V1038" i="1" s="1"/>
  <c r="X1038" i="1" s="1"/>
  <c r="T47" i="1"/>
  <c r="V47" i="1" s="1"/>
  <c r="X47" i="1" s="1"/>
  <c r="T111" i="1"/>
  <c r="V111" i="1" s="1"/>
  <c r="X111" i="1" s="1"/>
  <c r="T175" i="1"/>
  <c r="V175" i="1" s="1"/>
  <c r="X175" i="1" s="1"/>
  <c r="T239" i="1"/>
  <c r="V239" i="1" s="1"/>
  <c r="X239" i="1" s="1"/>
  <c r="T303" i="1"/>
  <c r="V303" i="1" s="1"/>
  <c r="X303" i="1" s="1"/>
  <c r="T367" i="1"/>
  <c r="V367" i="1" s="1"/>
  <c r="X367" i="1" s="1"/>
  <c r="T431" i="1"/>
  <c r="V431" i="1" s="1"/>
  <c r="X431" i="1" s="1"/>
  <c r="T495" i="1"/>
  <c r="V495" i="1" s="1"/>
  <c r="X495" i="1" s="1"/>
  <c r="T559" i="1"/>
  <c r="V559" i="1" s="1"/>
  <c r="X559" i="1" s="1"/>
  <c r="T623" i="1"/>
  <c r="V623" i="1" s="1"/>
  <c r="X623" i="1" s="1"/>
  <c r="T687" i="1"/>
  <c r="V687" i="1" s="1"/>
  <c r="X687" i="1" s="1"/>
  <c r="T751" i="1"/>
  <c r="V751" i="1" s="1"/>
  <c r="X751" i="1" s="1"/>
  <c r="T815" i="1"/>
  <c r="V815" i="1" s="1"/>
  <c r="X815" i="1" s="1"/>
  <c r="T879" i="1"/>
  <c r="V879" i="1" s="1"/>
  <c r="X879" i="1" s="1"/>
  <c r="T943" i="1"/>
  <c r="V943" i="1" s="1"/>
  <c r="X943" i="1" s="1"/>
  <c r="T1007" i="1"/>
  <c r="V1007" i="1" s="1"/>
  <c r="X1007" i="1" s="1"/>
  <c r="T1071" i="1"/>
  <c r="V1071" i="1" s="1"/>
  <c r="X1071" i="1" s="1"/>
  <c r="T1135" i="1"/>
  <c r="V1135" i="1" s="1"/>
  <c r="X1135" i="1" s="1"/>
  <c r="T353" i="1"/>
  <c r="V353" i="1" s="1"/>
  <c r="X353" i="1" s="1"/>
  <c r="T961" i="1"/>
  <c r="V961" i="1" s="1"/>
  <c r="X961" i="1" s="1"/>
  <c r="T1713" i="1"/>
  <c r="V1713" i="1" s="1"/>
  <c r="X1713" i="1" s="1"/>
  <c r="T2401" i="1"/>
  <c r="V2401" i="1" s="1"/>
  <c r="X2401" i="1" s="1"/>
  <c r="T211" i="1"/>
  <c r="V211" i="1" s="1"/>
  <c r="X211" i="1" s="1"/>
  <c r="T1443" i="1"/>
  <c r="V1443" i="1" s="1"/>
  <c r="X1443" i="1" s="1"/>
  <c r="T1507" i="1"/>
  <c r="V1507" i="1" s="1"/>
  <c r="X1507" i="1" s="1"/>
  <c r="T1843" i="1"/>
  <c r="V1843" i="1" s="1"/>
  <c r="X1843" i="1" s="1"/>
  <c r="T2179" i="1"/>
  <c r="V2179" i="1" s="1"/>
  <c r="X2179" i="1" s="1"/>
  <c r="T2515" i="1"/>
  <c r="V2515" i="1" s="1"/>
  <c r="X2515" i="1" s="1"/>
  <c r="T814" i="1"/>
  <c r="V814" i="1" s="1"/>
  <c r="X814" i="1" s="1"/>
  <c r="T52" i="1"/>
  <c r="V52" i="1" s="1"/>
  <c r="X52" i="1" s="1"/>
  <c r="T244" i="1"/>
  <c r="V244" i="1" s="1"/>
  <c r="X244" i="1" s="1"/>
  <c r="T500" i="1"/>
  <c r="V500" i="1" s="1"/>
  <c r="X500" i="1" s="1"/>
  <c r="T1732" i="1"/>
  <c r="V1732" i="1" s="1"/>
  <c r="X1732" i="1" s="1"/>
  <c r="T2068" i="1"/>
  <c r="V2068" i="1" s="1"/>
  <c r="X2068" i="1" s="1"/>
  <c r="T2404" i="1"/>
  <c r="V2404" i="1" s="1"/>
  <c r="X2404" i="1" s="1"/>
  <c r="T1954" i="1"/>
  <c r="V1954" i="1" s="1"/>
  <c r="X1954" i="1" s="1"/>
  <c r="T2418" i="1"/>
  <c r="V2418" i="1" s="1"/>
  <c r="X2418" i="1" s="1"/>
  <c r="T366" i="1"/>
  <c r="V366" i="1" s="1"/>
  <c r="X366" i="1" s="1"/>
  <c r="T958" i="1"/>
  <c r="V958" i="1" s="1"/>
  <c r="X958" i="1" s="1"/>
  <c r="T1662" i="1"/>
  <c r="V1662" i="1" s="1"/>
  <c r="X1662" i="1" s="1"/>
  <c r="T1762" i="1"/>
  <c r="V1762" i="1" s="1"/>
  <c r="X1762" i="1" s="1"/>
  <c r="T976" i="1"/>
  <c r="V976" i="1" s="1"/>
  <c r="X976" i="1" s="1"/>
  <c r="T1632" i="1"/>
  <c r="V1632" i="1" s="1"/>
  <c r="X1632" i="1" s="1"/>
  <c r="T2256" i="1"/>
  <c r="V2256" i="1" s="1"/>
  <c r="X2256" i="1" s="1"/>
  <c r="T34" i="1"/>
  <c r="V34" i="1" s="1"/>
  <c r="X34" i="1" s="1"/>
  <c r="T306" i="1"/>
  <c r="V306" i="1" s="1"/>
  <c r="X306" i="1" s="1"/>
  <c r="T594" i="1"/>
  <c r="V594" i="1" s="1"/>
  <c r="X594" i="1" s="1"/>
  <c r="T786" i="1"/>
  <c r="V786" i="1" s="1"/>
  <c r="X786" i="1" s="1"/>
  <c r="T946" i="1"/>
  <c r="V946" i="1" s="1"/>
  <c r="X946" i="1" s="1"/>
  <c r="T1122" i="1"/>
  <c r="V1122" i="1" s="1"/>
  <c r="X1122" i="1" s="1"/>
  <c r="T1426" i="1"/>
  <c r="V1426" i="1" s="1"/>
  <c r="X1426" i="1" s="1"/>
  <c r="T1714" i="1"/>
  <c r="V1714" i="1" s="1"/>
  <c r="X1714" i="1" s="1"/>
  <c r="T2242" i="1"/>
  <c r="V2242" i="1" s="1"/>
  <c r="X2242" i="1" s="1"/>
  <c r="T2358" i="1"/>
  <c r="V2358" i="1" s="1"/>
  <c r="X2358" i="1" s="1"/>
  <c r="T1686" i="1"/>
  <c r="V1686" i="1" s="1"/>
  <c r="X1686" i="1" s="1"/>
  <c r="T1774" i="1"/>
  <c r="V1774" i="1" s="1"/>
  <c r="X1774" i="1" s="1"/>
  <c r="T1930" i="1"/>
  <c r="V1930" i="1" s="1"/>
  <c r="X1930" i="1" s="1"/>
  <c r="T828" i="1"/>
  <c r="V828" i="1" s="1"/>
  <c r="X828" i="1" s="1"/>
  <c r="T1601" i="1"/>
  <c r="V1601" i="1" s="1"/>
  <c r="X1601" i="1" s="1"/>
  <c r="T427" i="1"/>
  <c r="V427" i="1" s="1"/>
  <c r="X427" i="1" s="1"/>
  <c r="T811" i="1"/>
  <c r="V811" i="1" s="1"/>
  <c r="X811" i="1" s="1"/>
  <c r="T2081" i="1"/>
  <c r="V2081" i="1" s="1"/>
  <c r="X2081" i="1" s="1"/>
  <c r="T381" i="1"/>
  <c r="V381" i="1" s="1"/>
  <c r="X381" i="1" s="1"/>
  <c r="T957" i="1"/>
  <c r="V957" i="1" s="1"/>
  <c r="X957" i="1" s="1"/>
  <c r="T1597" i="1"/>
  <c r="V1597" i="1" s="1"/>
  <c r="X1597" i="1" s="1"/>
  <c r="T2173" i="1"/>
  <c r="V2173" i="1" s="1"/>
  <c r="X2173" i="1" s="1"/>
  <c r="T2318" i="1"/>
  <c r="V2318" i="1" s="1"/>
  <c r="X2318" i="1" s="1"/>
  <c r="T1551" i="1"/>
  <c r="V1551" i="1" s="1"/>
  <c r="X1551" i="1" s="1"/>
  <c r="T1935" i="1"/>
  <c r="V1935" i="1" s="1"/>
  <c r="X1935" i="1" s="1"/>
  <c r="T2447" i="1"/>
  <c r="V2447" i="1" s="1"/>
  <c r="X2447" i="1" s="1"/>
  <c r="T276" i="1"/>
  <c r="V276" i="1" s="1"/>
  <c r="X276" i="1" s="1"/>
  <c r="T1428" i="1"/>
  <c r="V1428" i="1" s="1"/>
  <c r="X1428" i="1" s="1"/>
  <c r="T1828" i="1"/>
  <c r="V1828" i="1" s="1"/>
  <c r="X1828" i="1" s="1"/>
  <c r="T1701" i="1"/>
  <c r="V1701" i="1" s="1"/>
  <c r="X1701" i="1" s="1"/>
  <c r="T2469" i="1"/>
  <c r="V2469" i="1" s="1"/>
  <c r="X2469" i="1" s="1"/>
  <c r="T1446" i="1"/>
  <c r="V1446" i="1" s="1"/>
  <c r="X1446" i="1" s="1"/>
  <c r="T1342" i="1"/>
  <c r="V1342" i="1" s="1"/>
  <c r="X1342" i="1" s="1"/>
  <c r="T1273" i="1"/>
  <c r="V1273" i="1" s="1"/>
  <c r="X1273" i="1" s="1"/>
  <c r="T2233" i="1"/>
  <c r="V2233" i="1" s="1"/>
  <c r="X2233" i="1" s="1"/>
  <c r="T1217" i="1"/>
  <c r="V1217" i="1" s="1"/>
  <c r="X1217" i="1" s="1"/>
  <c r="T602" i="1"/>
  <c r="V602" i="1" s="1"/>
  <c r="X602" i="1" s="1"/>
  <c r="T2384" i="1"/>
  <c r="V2384" i="1" s="1"/>
  <c r="X2384" i="1" s="1"/>
  <c r="T2400" i="1"/>
  <c r="V2400" i="1" s="1"/>
  <c r="X2400" i="1" s="1"/>
  <c r="T79" i="1"/>
  <c r="V79" i="1" s="1"/>
  <c r="X79" i="1" s="1"/>
  <c r="T655" i="1"/>
  <c r="V655" i="1" s="1"/>
  <c r="X655" i="1" s="1"/>
  <c r="T129" i="1"/>
  <c r="V129" i="1" s="1"/>
  <c r="X129" i="1" s="1"/>
  <c r="T1410" i="1"/>
  <c r="V1410" i="1" s="1"/>
  <c r="X1410" i="1" s="1"/>
  <c r="T117" i="1"/>
  <c r="V117" i="1" s="1"/>
  <c r="X117" i="1" s="1"/>
  <c r="T386" i="1"/>
  <c r="V386" i="1" s="1"/>
  <c r="X386" i="1" s="1"/>
  <c r="T1758" i="1"/>
  <c r="V1758" i="1" s="1"/>
  <c r="X1758" i="1" s="1"/>
  <c r="T69" i="1"/>
  <c r="V69" i="1" s="1"/>
  <c r="X69" i="1" s="1"/>
  <c r="T133" i="1"/>
  <c r="V133" i="1" s="1"/>
  <c r="X133" i="1" s="1"/>
  <c r="T197" i="1"/>
  <c r="V197" i="1" s="1"/>
  <c r="X197" i="1" s="1"/>
  <c r="T261" i="1"/>
  <c r="V261" i="1" s="1"/>
  <c r="X261" i="1" s="1"/>
  <c r="T325" i="1"/>
  <c r="V325" i="1" s="1"/>
  <c r="X325" i="1" s="1"/>
  <c r="T389" i="1"/>
  <c r="V389" i="1" s="1"/>
  <c r="X389" i="1" s="1"/>
  <c r="T453" i="1"/>
  <c r="V453" i="1" s="1"/>
  <c r="X453" i="1" s="1"/>
  <c r="T517" i="1"/>
  <c r="V517" i="1" s="1"/>
  <c r="X517" i="1" s="1"/>
  <c r="T581" i="1"/>
  <c r="V581" i="1" s="1"/>
  <c r="X581" i="1" s="1"/>
  <c r="T645" i="1"/>
  <c r="V645" i="1" s="1"/>
  <c r="X645" i="1" s="1"/>
  <c r="T709" i="1"/>
  <c r="V709" i="1" s="1"/>
  <c r="X709" i="1" s="1"/>
  <c r="T773" i="1"/>
  <c r="V773" i="1" s="1"/>
  <c r="X773" i="1" s="1"/>
  <c r="T837" i="1"/>
  <c r="V837" i="1" s="1"/>
  <c r="X837" i="1" s="1"/>
  <c r="T901" i="1"/>
  <c r="V901" i="1" s="1"/>
  <c r="X901" i="1" s="1"/>
  <c r="T965" i="1"/>
  <c r="V965" i="1" s="1"/>
  <c r="X965" i="1" s="1"/>
  <c r="T1029" i="1"/>
  <c r="V1029" i="1" s="1"/>
  <c r="X1029" i="1" s="1"/>
  <c r="T1093" i="1"/>
  <c r="V1093" i="1" s="1"/>
  <c r="X1093" i="1" s="1"/>
  <c r="T1157" i="1"/>
  <c r="V1157" i="1" s="1"/>
  <c r="X1157" i="1" s="1"/>
  <c r="T1221" i="1"/>
  <c r="V1221" i="1" s="1"/>
  <c r="X1221" i="1" s="1"/>
  <c r="T1285" i="1"/>
  <c r="V1285" i="1" s="1"/>
  <c r="X1285" i="1" s="1"/>
  <c r="T1413" i="1"/>
  <c r="V1413" i="1" s="1"/>
  <c r="X1413" i="1" s="1"/>
  <c r="T1638" i="1"/>
  <c r="V1638" i="1" s="1"/>
  <c r="X1638" i="1" s="1"/>
  <c r="T1766" i="1"/>
  <c r="V1766" i="1" s="1"/>
  <c r="X1766" i="1" s="1"/>
  <c r="T1894" i="1"/>
  <c r="V1894" i="1" s="1"/>
  <c r="X1894" i="1" s="1"/>
  <c r="T480" i="1"/>
  <c r="V480" i="1" s="1"/>
  <c r="X480" i="1" s="1"/>
  <c r="T2098" i="1"/>
  <c r="V2098" i="1" s="1"/>
  <c r="X2098" i="1" s="1"/>
  <c r="T54" i="1"/>
  <c r="V54" i="1" s="1"/>
  <c r="X54" i="1" s="1"/>
  <c r="T118" i="1"/>
  <c r="V118" i="1" s="1"/>
  <c r="X118" i="1" s="1"/>
  <c r="T182" i="1"/>
  <c r="V182" i="1" s="1"/>
  <c r="X182" i="1" s="1"/>
  <c r="T246" i="1"/>
  <c r="V246" i="1" s="1"/>
  <c r="X246" i="1" s="1"/>
  <c r="T310" i="1"/>
  <c r="V310" i="1" s="1"/>
  <c r="X310" i="1" s="1"/>
  <c r="T374" i="1"/>
  <c r="V374" i="1" s="1"/>
  <c r="X374" i="1" s="1"/>
  <c r="T438" i="1"/>
  <c r="V438" i="1" s="1"/>
  <c r="X438" i="1" s="1"/>
  <c r="T502" i="1"/>
  <c r="V502" i="1" s="1"/>
  <c r="X502" i="1" s="1"/>
  <c r="T566" i="1"/>
  <c r="V566" i="1" s="1"/>
  <c r="X566" i="1" s="1"/>
  <c r="T630" i="1"/>
  <c r="V630" i="1" s="1"/>
  <c r="X630" i="1" s="1"/>
  <c r="T694" i="1"/>
  <c r="V694" i="1" s="1"/>
  <c r="X694" i="1" s="1"/>
  <c r="T758" i="1"/>
  <c r="V758" i="1" s="1"/>
  <c r="X758" i="1" s="1"/>
  <c r="T822" i="1"/>
  <c r="V822" i="1" s="1"/>
  <c r="X822" i="1" s="1"/>
  <c r="T574" i="1"/>
  <c r="V574" i="1" s="1"/>
  <c r="X574" i="1" s="1"/>
  <c r="T2274" i="1"/>
  <c r="V2274" i="1" s="1"/>
  <c r="X2274" i="1" s="1"/>
  <c r="T1015" i="1"/>
  <c r="V1015" i="1" s="1"/>
  <c r="X1015" i="1" s="1"/>
  <c r="T1079" i="1"/>
  <c r="V1079" i="1" s="1"/>
  <c r="X1079" i="1" s="1"/>
  <c r="T1143" i="1"/>
  <c r="V1143" i="1" s="1"/>
  <c r="X1143" i="1" s="1"/>
  <c r="T1207" i="1"/>
  <c r="V1207" i="1" s="1"/>
  <c r="X1207" i="1" s="1"/>
  <c r="T1271" i="1"/>
  <c r="V1271" i="1" s="1"/>
  <c r="X1271" i="1" s="1"/>
  <c r="T1335" i="1"/>
  <c r="V1335" i="1" s="1"/>
  <c r="X1335" i="1" s="1"/>
  <c r="T1399" i="1"/>
  <c r="V1399" i="1" s="1"/>
  <c r="X1399" i="1" s="1"/>
  <c r="T1463" i="1"/>
  <c r="V1463" i="1" s="1"/>
  <c r="X1463" i="1" s="1"/>
  <c r="T1527" i="1"/>
  <c r="V1527" i="1" s="1"/>
  <c r="X1527" i="1" s="1"/>
  <c r="T1591" i="1"/>
  <c r="V1591" i="1" s="1"/>
  <c r="X1591" i="1" s="1"/>
  <c r="T1655" i="1"/>
  <c r="V1655" i="1" s="1"/>
  <c r="X1655" i="1" s="1"/>
  <c r="T1719" i="1"/>
  <c r="V1719" i="1" s="1"/>
  <c r="X1719" i="1" s="1"/>
  <c r="T1783" i="1"/>
  <c r="V1783" i="1" s="1"/>
  <c r="X1783" i="1" s="1"/>
  <c r="T1847" i="1"/>
  <c r="V1847" i="1" s="1"/>
  <c r="X1847" i="1" s="1"/>
  <c r="T1911" i="1"/>
  <c r="V1911" i="1" s="1"/>
  <c r="X1911" i="1" s="1"/>
  <c r="T1975" i="1"/>
  <c r="V1975" i="1" s="1"/>
  <c r="X1975" i="1" s="1"/>
  <c r="T2039" i="1"/>
  <c r="V2039" i="1" s="1"/>
  <c r="X2039" i="1" s="1"/>
  <c r="T2103" i="1"/>
  <c r="V2103" i="1" s="1"/>
  <c r="X2103" i="1" s="1"/>
  <c r="T2167" i="1"/>
  <c r="V2167" i="1" s="1"/>
  <c r="X2167" i="1" s="1"/>
  <c r="T2231" i="1"/>
  <c r="V2231" i="1" s="1"/>
  <c r="X2231" i="1" s="1"/>
  <c r="T2295" i="1"/>
  <c r="V2295" i="1" s="1"/>
  <c r="X2295" i="1" s="1"/>
  <c r="T2359" i="1"/>
  <c r="V2359" i="1" s="1"/>
  <c r="X2359" i="1" s="1"/>
  <c r="T2423" i="1"/>
  <c r="V2423" i="1" s="1"/>
  <c r="X2423" i="1" s="1"/>
  <c r="T2487" i="1"/>
  <c r="V2487" i="1" s="1"/>
  <c r="X2487" i="1" s="1"/>
  <c r="T1850" i="1"/>
  <c r="V1850" i="1" s="1"/>
  <c r="X1850" i="1" s="1"/>
  <c r="T2362" i="1"/>
  <c r="V2362" i="1" s="1"/>
  <c r="X2362" i="1" s="1"/>
  <c r="T460" i="1"/>
  <c r="V460" i="1" s="1"/>
  <c r="X460" i="1" s="1"/>
  <c r="T844" i="1"/>
  <c r="V844" i="1" s="1"/>
  <c r="X844" i="1" s="1"/>
  <c r="T1196" i="1"/>
  <c r="V1196" i="1" s="1"/>
  <c r="X1196" i="1" s="1"/>
  <c r="T1580" i="1"/>
  <c r="V1580" i="1" s="1"/>
  <c r="X1580" i="1" s="1"/>
  <c r="T1980" i="1"/>
  <c r="V1980" i="1" s="1"/>
  <c r="X1980" i="1" s="1"/>
  <c r="T2332" i="1"/>
  <c r="V2332" i="1" s="1"/>
  <c r="X2332" i="1" s="1"/>
  <c r="T241" i="1"/>
  <c r="V241" i="1" s="1"/>
  <c r="X241" i="1" s="1"/>
  <c r="T881" i="1"/>
  <c r="V881" i="1" s="1"/>
  <c r="X881" i="1" s="1"/>
  <c r="T1473" i="1"/>
  <c r="V1473" i="1" s="1"/>
  <c r="X1473" i="1" s="1"/>
  <c r="T2065" i="1"/>
  <c r="V2065" i="1" s="1"/>
  <c r="X2065" i="1" s="1"/>
  <c r="T1170" i="1"/>
  <c r="V1170" i="1" s="1"/>
  <c r="X1170" i="1" s="1"/>
  <c r="T72" i="1"/>
  <c r="V72" i="1" s="1"/>
  <c r="X72" i="1" s="1"/>
  <c r="T136" i="1"/>
  <c r="V136" i="1" s="1"/>
  <c r="X136" i="1" s="1"/>
  <c r="T200" i="1"/>
  <c r="V200" i="1" s="1"/>
  <c r="X200" i="1" s="1"/>
  <c r="T264" i="1"/>
  <c r="V264" i="1" s="1"/>
  <c r="X264" i="1" s="1"/>
  <c r="T328" i="1"/>
  <c r="V328" i="1" s="1"/>
  <c r="X328" i="1" s="1"/>
  <c r="T392" i="1"/>
  <c r="V392" i="1" s="1"/>
  <c r="X392" i="1" s="1"/>
  <c r="T456" i="1"/>
  <c r="V456" i="1" s="1"/>
  <c r="X456" i="1" s="1"/>
  <c r="T520" i="1"/>
  <c r="V520" i="1" s="1"/>
  <c r="X520" i="1" s="1"/>
  <c r="T584" i="1"/>
  <c r="V584" i="1" s="1"/>
  <c r="X584" i="1" s="1"/>
  <c r="T648" i="1"/>
  <c r="V648" i="1" s="1"/>
  <c r="X648" i="1" s="1"/>
  <c r="T712" i="1"/>
  <c r="V712" i="1" s="1"/>
  <c r="X712" i="1" s="1"/>
  <c r="T776" i="1"/>
  <c r="V776" i="1" s="1"/>
  <c r="X776" i="1" s="1"/>
  <c r="T840" i="1"/>
  <c r="V840" i="1" s="1"/>
  <c r="X840" i="1" s="1"/>
  <c r="T904" i="1"/>
  <c r="V904" i="1" s="1"/>
  <c r="X904" i="1" s="1"/>
  <c r="T968" i="1"/>
  <c r="V968" i="1" s="1"/>
  <c r="X968" i="1" s="1"/>
  <c r="T1032" i="1"/>
  <c r="V1032" i="1" s="1"/>
  <c r="X1032" i="1" s="1"/>
  <c r="T1096" i="1"/>
  <c r="V1096" i="1" s="1"/>
  <c r="X1096" i="1" s="1"/>
  <c r="T1160" i="1"/>
  <c r="V1160" i="1" s="1"/>
  <c r="X1160" i="1" s="1"/>
  <c r="T1224" i="1"/>
  <c r="V1224" i="1" s="1"/>
  <c r="X1224" i="1" s="1"/>
  <c r="T1288" i="1"/>
  <c r="V1288" i="1" s="1"/>
  <c r="X1288" i="1" s="1"/>
  <c r="T1352" i="1"/>
  <c r="V1352" i="1" s="1"/>
  <c r="X1352" i="1" s="1"/>
  <c r="T1416" i="1"/>
  <c r="V1416" i="1" s="1"/>
  <c r="X1416" i="1" s="1"/>
  <c r="T1480" i="1"/>
  <c r="V1480" i="1" s="1"/>
  <c r="X1480" i="1" s="1"/>
  <c r="T1544" i="1"/>
  <c r="V1544" i="1" s="1"/>
  <c r="X1544" i="1" s="1"/>
  <c r="T1608" i="1"/>
  <c r="V1608" i="1" s="1"/>
  <c r="X1608" i="1" s="1"/>
  <c r="T1672" i="1"/>
  <c r="V1672" i="1" s="1"/>
  <c r="X1672" i="1" s="1"/>
  <c r="T1736" i="1"/>
  <c r="V1736" i="1" s="1"/>
  <c r="X1736" i="1" s="1"/>
  <c r="T1800" i="1"/>
  <c r="V1800" i="1" s="1"/>
  <c r="X1800" i="1" s="1"/>
  <c r="T1864" i="1"/>
  <c r="V1864" i="1" s="1"/>
  <c r="X1864" i="1" s="1"/>
  <c r="T1928" i="1"/>
  <c r="V1928" i="1" s="1"/>
  <c r="X1928" i="1" s="1"/>
  <c r="T1992" i="1"/>
  <c r="V1992" i="1" s="1"/>
  <c r="X1992" i="1" s="1"/>
  <c r="T2056" i="1"/>
  <c r="V2056" i="1" s="1"/>
  <c r="X2056" i="1" s="1"/>
  <c r="T2120" i="1"/>
  <c r="V2120" i="1" s="1"/>
  <c r="X2120" i="1" s="1"/>
  <c r="T2184" i="1"/>
  <c r="V2184" i="1" s="1"/>
  <c r="X2184" i="1" s="1"/>
  <c r="T2248" i="1"/>
  <c r="V2248" i="1" s="1"/>
  <c r="X2248" i="1" s="1"/>
  <c r="T2312" i="1"/>
  <c r="V2312" i="1" s="1"/>
  <c r="X2312" i="1" s="1"/>
  <c r="T2376" i="1"/>
  <c r="V2376" i="1" s="1"/>
  <c r="X2376" i="1" s="1"/>
  <c r="T2456" i="1"/>
  <c r="V2456" i="1" s="1"/>
  <c r="X2456" i="1" s="1"/>
  <c r="T2520" i="1"/>
  <c r="V2520" i="1" s="1"/>
  <c r="X2520" i="1" s="1"/>
  <c r="T2410" i="1"/>
  <c r="V2410" i="1" s="1"/>
  <c r="X2410" i="1" s="1"/>
  <c r="T668" i="1"/>
  <c r="V668" i="1" s="1"/>
  <c r="X668" i="1" s="1"/>
  <c r="T1052" i="1"/>
  <c r="V1052" i="1" s="1"/>
  <c r="X1052" i="1" s="1"/>
  <c r="T1404" i="1"/>
  <c r="V1404" i="1" s="1"/>
  <c r="X1404" i="1" s="1"/>
  <c r="T1804" i="1"/>
  <c r="V1804" i="1" s="1"/>
  <c r="X1804" i="1" s="1"/>
  <c r="T2108" i="1"/>
  <c r="V2108" i="1" s="1"/>
  <c r="X2108" i="1" s="1"/>
  <c r="T670" i="1"/>
  <c r="V670" i="1" s="1"/>
  <c r="X670" i="1" s="1"/>
  <c r="T2206" i="1"/>
  <c r="V2206" i="1" s="1"/>
  <c r="X2206" i="1" s="1"/>
  <c r="T25" i="1"/>
  <c r="V25" i="1" s="1"/>
  <c r="X25" i="1" s="1"/>
  <c r="T89" i="1"/>
  <c r="V89" i="1" s="1"/>
  <c r="X89" i="1" s="1"/>
  <c r="T153" i="1"/>
  <c r="V153" i="1" s="1"/>
  <c r="X153" i="1" s="1"/>
  <c r="T217" i="1"/>
  <c r="V217" i="1" s="1"/>
  <c r="X217" i="1" s="1"/>
  <c r="T281" i="1"/>
  <c r="V281" i="1" s="1"/>
  <c r="X281" i="1" s="1"/>
  <c r="T345" i="1"/>
  <c r="V345" i="1" s="1"/>
  <c r="X345" i="1" s="1"/>
  <c r="T409" i="1"/>
  <c r="V409" i="1" s="1"/>
  <c r="X409" i="1" s="1"/>
  <c r="T473" i="1"/>
  <c r="V473" i="1" s="1"/>
  <c r="X473" i="1" s="1"/>
  <c r="T537" i="1"/>
  <c r="V537" i="1" s="1"/>
  <c r="X537" i="1" s="1"/>
  <c r="T601" i="1"/>
  <c r="V601" i="1" s="1"/>
  <c r="X601" i="1" s="1"/>
  <c r="T665" i="1"/>
  <c r="V665" i="1" s="1"/>
  <c r="X665" i="1" s="1"/>
  <c r="T729" i="1"/>
  <c r="V729" i="1" s="1"/>
  <c r="X729" i="1" s="1"/>
  <c r="T793" i="1"/>
  <c r="V793" i="1" s="1"/>
  <c r="X793" i="1" s="1"/>
  <c r="T857" i="1"/>
  <c r="V857" i="1" s="1"/>
  <c r="X857" i="1" s="1"/>
  <c r="T921" i="1"/>
  <c r="V921" i="1" s="1"/>
  <c r="X921" i="1" s="1"/>
  <c r="T985" i="1"/>
  <c r="V985" i="1" s="1"/>
  <c r="X985" i="1" s="1"/>
  <c r="T1049" i="1"/>
  <c r="V1049" i="1" s="1"/>
  <c r="X1049" i="1" s="1"/>
  <c r="T1113" i="1"/>
  <c r="V1113" i="1" s="1"/>
  <c r="X1113" i="1" s="1"/>
  <c r="T1184" i="1"/>
  <c r="V1184" i="1" s="1"/>
  <c r="X1184" i="1" s="1"/>
  <c r="T1616" i="1"/>
  <c r="V1616" i="1" s="1"/>
  <c r="X1616" i="1" s="1"/>
  <c r="T1307" i="1"/>
  <c r="V1307" i="1" s="1"/>
  <c r="X1307" i="1" s="1"/>
  <c r="T1371" i="1"/>
  <c r="V1371" i="1" s="1"/>
  <c r="X1371" i="1" s="1"/>
  <c r="T1435" i="1"/>
  <c r="V1435" i="1" s="1"/>
  <c r="X1435" i="1" s="1"/>
  <c r="T1499" i="1"/>
  <c r="V1499" i="1" s="1"/>
  <c r="X1499" i="1" s="1"/>
  <c r="T1563" i="1"/>
  <c r="V1563" i="1" s="1"/>
  <c r="X1563" i="1" s="1"/>
  <c r="T1627" i="1"/>
  <c r="V1627" i="1" s="1"/>
  <c r="X1627" i="1" s="1"/>
  <c r="T1691" i="1"/>
  <c r="V1691" i="1" s="1"/>
  <c r="X1691" i="1" s="1"/>
  <c r="T1755" i="1"/>
  <c r="V1755" i="1" s="1"/>
  <c r="X1755" i="1" s="1"/>
  <c r="T1819" i="1"/>
  <c r="V1819" i="1" s="1"/>
  <c r="X1819" i="1" s="1"/>
  <c r="T1883" i="1"/>
  <c r="V1883" i="1" s="1"/>
  <c r="X1883" i="1" s="1"/>
  <c r="T1947" i="1"/>
  <c r="V1947" i="1" s="1"/>
  <c r="X1947" i="1" s="1"/>
  <c r="T2011" i="1"/>
  <c r="V2011" i="1" s="1"/>
  <c r="X2011" i="1" s="1"/>
  <c r="T2075" i="1"/>
  <c r="V2075" i="1" s="1"/>
  <c r="X2075" i="1" s="1"/>
  <c r="T2139" i="1"/>
  <c r="V2139" i="1" s="1"/>
  <c r="X2139" i="1" s="1"/>
  <c r="T2203" i="1"/>
  <c r="V2203" i="1" s="1"/>
  <c r="X2203" i="1" s="1"/>
  <c r="T2267" i="1"/>
  <c r="V2267" i="1" s="1"/>
  <c r="X2267" i="1" s="1"/>
  <c r="T2331" i="1"/>
  <c r="V2331" i="1" s="1"/>
  <c r="X2331" i="1" s="1"/>
  <c r="T2395" i="1"/>
  <c r="V2395" i="1" s="1"/>
  <c r="X2395" i="1" s="1"/>
  <c r="T2459" i="1"/>
  <c r="V2459" i="1" s="1"/>
  <c r="X2459" i="1" s="1"/>
  <c r="T44" i="1"/>
  <c r="V44" i="1" s="1"/>
  <c r="X44" i="1" s="1"/>
  <c r="T108" i="1"/>
  <c r="V108" i="1" s="1"/>
  <c r="X108" i="1" s="1"/>
  <c r="T188" i="1"/>
  <c r="V188" i="1" s="1"/>
  <c r="X188" i="1" s="1"/>
  <c r="T252" i="1"/>
  <c r="V252" i="1" s="1"/>
  <c r="X252" i="1" s="1"/>
  <c r="T380" i="1"/>
  <c r="V380" i="1" s="1"/>
  <c r="X380" i="1" s="1"/>
  <c r="T540" i="1"/>
  <c r="V540" i="1" s="1"/>
  <c r="X540" i="1" s="1"/>
  <c r="T924" i="1"/>
  <c r="V924" i="1" s="1"/>
  <c r="X924" i="1" s="1"/>
  <c r="T1340" i="1"/>
  <c r="V1340" i="1" s="1"/>
  <c r="X1340" i="1" s="1"/>
  <c r="T1724" i="1"/>
  <c r="V1724" i="1" s="1"/>
  <c r="X1724" i="1" s="1"/>
  <c r="T2156" i="1"/>
  <c r="V2156" i="1" s="1"/>
  <c r="X2156" i="1" s="1"/>
  <c r="T174" i="1"/>
  <c r="V174" i="1" s="1"/>
  <c r="X174" i="1" s="1"/>
  <c r="T2048" i="1"/>
  <c r="V2048" i="1" s="1"/>
  <c r="X2048" i="1" s="1"/>
  <c r="T606" i="1"/>
  <c r="V606" i="1" s="1"/>
  <c r="X606" i="1" s="1"/>
  <c r="T2142" i="1"/>
  <c r="V2142" i="1" s="1"/>
  <c r="X2142" i="1" s="1"/>
  <c r="T1120" i="1"/>
  <c r="V1120" i="1" s="1"/>
  <c r="X1120" i="1" s="1"/>
  <c r="T2498" i="1"/>
  <c r="V2498" i="1" s="1"/>
  <c r="X2498" i="1" s="1"/>
  <c r="Y288" i="1"/>
  <c r="Z288" i="1" s="1"/>
  <c r="AE288" i="1" s="1"/>
  <c r="T706" i="1"/>
  <c r="V706" i="1" s="1"/>
  <c r="X706" i="1" s="1"/>
  <c r="T462" i="1"/>
  <c r="V462" i="1" s="1"/>
  <c r="X462" i="1" s="1"/>
  <c r="T83" i="1"/>
  <c r="V83" i="1" s="1"/>
  <c r="X83" i="1" s="1"/>
  <c r="T147" i="1"/>
  <c r="V147" i="1" s="1"/>
  <c r="X147" i="1" s="1"/>
  <c r="T739" i="1"/>
  <c r="V739" i="1" s="1"/>
  <c r="X739" i="1" s="1"/>
  <c r="T803" i="1"/>
  <c r="V803" i="1" s="1"/>
  <c r="X803" i="1" s="1"/>
  <c r="T867" i="1"/>
  <c r="V867" i="1" s="1"/>
  <c r="X867" i="1" s="1"/>
  <c r="T931" i="1"/>
  <c r="V931" i="1" s="1"/>
  <c r="X931" i="1" s="1"/>
  <c r="T995" i="1"/>
  <c r="V995" i="1" s="1"/>
  <c r="X995" i="1" s="1"/>
  <c r="T1059" i="1"/>
  <c r="V1059" i="1" s="1"/>
  <c r="X1059" i="1" s="1"/>
  <c r="T1123" i="1"/>
  <c r="V1123" i="1" s="1"/>
  <c r="X1123" i="1" s="1"/>
  <c r="T1187" i="1"/>
  <c r="V1187" i="1" s="1"/>
  <c r="X1187" i="1" s="1"/>
  <c r="T1251" i="1"/>
  <c r="V1251" i="1" s="1"/>
  <c r="X1251" i="1" s="1"/>
  <c r="T1315" i="1"/>
  <c r="V1315" i="1" s="1"/>
  <c r="X1315" i="1" s="1"/>
  <c r="T1379" i="1"/>
  <c r="V1379" i="1" s="1"/>
  <c r="X1379" i="1" s="1"/>
  <c r="T1715" i="1"/>
  <c r="V1715" i="1" s="1"/>
  <c r="X1715" i="1" s="1"/>
  <c r="T1779" i="1"/>
  <c r="V1779" i="1" s="1"/>
  <c r="X1779" i="1" s="1"/>
  <c r="T2051" i="1"/>
  <c r="V2051" i="1" s="1"/>
  <c r="X2051" i="1" s="1"/>
  <c r="T2115" i="1"/>
  <c r="V2115" i="1" s="1"/>
  <c r="X2115" i="1" s="1"/>
  <c r="T2451" i="1"/>
  <c r="V2451" i="1" s="1"/>
  <c r="X2451" i="1" s="1"/>
  <c r="T1540" i="1"/>
  <c r="V1540" i="1" s="1"/>
  <c r="X1540" i="1" s="1"/>
  <c r="T1604" i="1"/>
  <c r="V1604" i="1" s="1"/>
  <c r="X1604" i="1" s="1"/>
  <c r="T1668" i="1"/>
  <c r="V1668" i="1" s="1"/>
  <c r="X1668" i="1" s="1"/>
  <c r="T2004" i="1"/>
  <c r="V2004" i="1" s="1"/>
  <c r="X2004" i="1" s="1"/>
  <c r="T2276" i="1"/>
  <c r="V2276" i="1" s="1"/>
  <c r="X2276" i="1" s="1"/>
  <c r="T2340" i="1"/>
  <c r="V2340" i="1" s="1"/>
  <c r="X2340" i="1" s="1"/>
  <c r="T1590" i="1"/>
  <c r="V1590" i="1" s="1"/>
  <c r="X1590" i="1" s="1"/>
  <c r="T2122" i="1"/>
  <c r="V2122" i="1" s="1"/>
  <c r="X2122" i="1" s="1"/>
  <c r="T299" i="1"/>
  <c r="V299" i="1" s="1"/>
  <c r="X299" i="1" s="1"/>
  <c r="T317" i="1"/>
  <c r="V317" i="1" s="1"/>
  <c r="X317" i="1" s="1"/>
  <c r="T1149" i="1"/>
  <c r="V1149" i="1" s="1"/>
  <c r="X1149" i="1" s="1"/>
  <c r="T1917" i="1"/>
  <c r="V1917" i="1" s="1"/>
  <c r="X1917" i="1" s="1"/>
  <c r="T1650" i="1"/>
  <c r="V1650" i="1" s="1"/>
  <c r="X1650" i="1" s="1"/>
  <c r="T98" i="1"/>
  <c r="V98" i="1" s="1"/>
  <c r="X98" i="1" s="1"/>
  <c r="T1231" i="1"/>
  <c r="V1231" i="1" s="1"/>
  <c r="X1231" i="1" s="1"/>
  <c r="T1871" i="1"/>
  <c r="V1871" i="1" s="1"/>
  <c r="X1871" i="1" s="1"/>
  <c r="T2511" i="1"/>
  <c r="V2511" i="1" s="1"/>
  <c r="X2511" i="1" s="1"/>
  <c r="T513" i="1"/>
  <c r="V513" i="1" s="1"/>
  <c r="X513" i="1" s="1"/>
  <c r="T1539" i="1"/>
  <c r="V1539" i="1" s="1"/>
  <c r="X1539" i="1" s="1"/>
  <c r="T1939" i="1"/>
  <c r="V1939" i="1" s="1"/>
  <c r="X1939" i="1" s="1"/>
  <c r="T532" i="1"/>
  <c r="V532" i="1" s="1"/>
  <c r="X532" i="1" s="1"/>
  <c r="T2500" i="1"/>
  <c r="V2500" i="1" s="1"/>
  <c r="X2500" i="1" s="1"/>
  <c r="T1893" i="1"/>
  <c r="V1893" i="1" s="1"/>
  <c r="X1893" i="1" s="1"/>
  <c r="T1529" i="1"/>
  <c r="V1529" i="1" s="1"/>
  <c r="X1529" i="1" s="1"/>
  <c r="T2425" i="1"/>
  <c r="V2425" i="1" s="1"/>
  <c r="X2425" i="1" s="1"/>
  <c r="T90" i="1"/>
  <c r="V90" i="1" s="1"/>
  <c r="X90" i="1" s="1"/>
  <c r="T986" i="1"/>
  <c r="V986" i="1" s="1"/>
  <c r="X986" i="1" s="1"/>
  <c r="T1282" i="1"/>
  <c r="V1282" i="1" s="1"/>
  <c r="X1282" i="1" s="1"/>
  <c r="T847" i="1"/>
  <c r="V847" i="1" s="1"/>
  <c r="X847" i="1" s="1"/>
  <c r="T373" i="1"/>
  <c r="V373" i="1" s="1"/>
  <c r="X373" i="1" s="1"/>
  <c r="T478" i="1"/>
  <c r="V478" i="1" s="1"/>
  <c r="X478" i="1" s="1"/>
  <c r="T1840" i="1"/>
  <c r="V1840" i="1" s="1"/>
  <c r="X1840" i="1" s="1"/>
  <c r="T1349" i="1"/>
  <c r="V1349" i="1" s="1"/>
  <c r="X1349" i="1" s="1"/>
  <c r="T562" i="1"/>
  <c r="V562" i="1" s="1"/>
  <c r="X562" i="1" s="1"/>
  <c r="T2190" i="1"/>
  <c r="V2190" i="1" s="1"/>
  <c r="X2190" i="1" s="1"/>
  <c r="T886" i="1"/>
  <c r="V886" i="1" s="1"/>
  <c r="X886" i="1" s="1"/>
  <c r="T2166" i="1"/>
  <c r="V2166" i="1" s="1"/>
  <c r="X2166" i="1" s="1"/>
  <c r="T2278" i="1"/>
  <c r="V2278" i="1" s="1"/>
  <c r="X2278" i="1" s="1"/>
  <c r="T28" i="1"/>
  <c r="V28" i="1" s="1"/>
  <c r="X28" i="1" s="1"/>
  <c r="T433" i="1"/>
  <c r="V433" i="1" s="1"/>
  <c r="X433" i="1" s="1"/>
  <c r="T1057" i="1"/>
  <c r="V1057" i="1" s="1"/>
  <c r="X1057" i="1" s="1"/>
  <c r="T1665" i="1"/>
  <c r="V1665" i="1" s="1"/>
  <c r="X1665" i="1" s="1"/>
  <c r="T2241" i="1"/>
  <c r="V2241" i="1" s="1"/>
  <c r="X2241" i="1" s="1"/>
  <c r="T656" i="1"/>
  <c r="V656" i="1" s="1"/>
  <c r="X656" i="1" s="1"/>
  <c r="T2366" i="1"/>
  <c r="V2366" i="1" s="1"/>
  <c r="X2366" i="1" s="1"/>
  <c r="T55" i="1"/>
  <c r="V55" i="1" s="1"/>
  <c r="X55" i="1" s="1"/>
  <c r="T119" i="1"/>
  <c r="V119" i="1" s="1"/>
  <c r="X119" i="1" s="1"/>
  <c r="T183" i="1"/>
  <c r="V183" i="1" s="1"/>
  <c r="X183" i="1" s="1"/>
  <c r="T247" i="1"/>
  <c r="V247" i="1" s="1"/>
  <c r="X247" i="1" s="1"/>
  <c r="T311" i="1"/>
  <c r="V311" i="1" s="1"/>
  <c r="X311" i="1" s="1"/>
  <c r="T375" i="1"/>
  <c r="V375" i="1" s="1"/>
  <c r="X375" i="1" s="1"/>
  <c r="T439" i="1"/>
  <c r="V439" i="1" s="1"/>
  <c r="X439" i="1" s="1"/>
  <c r="T503" i="1"/>
  <c r="V503" i="1" s="1"/>
  <c r="X503" i="1" s="1"/>
  <c r="T567" i="1"/>
  <c r="V567" i="1" s="1"/>
  <c r="X567" i="1" s="1"/>
  <c r="T631" i="1"/>
  <c r="V631" i="1" s="1"/>
  <c r="X631" i="1" s="1"/>
  <c r="T695" i="1"/>
  <c r="V695" i="1" s="1"/>
  <c r="X695" i="1" s="1"/>
  <c r="T759" i="1"/>
  <c r="V759" i="1" s="1"/>
  <c r="X759" i="1" s="1"/>
  <c r="T823" i="1"/>
  <c r="V823" i="1" s="1"/>
  <c r="X823" i="1" s="1"/>
  <c r="T887" i="1"/>
  <c r="V887" i="1" s="1"/>
  <c r="X887" i="1" s="1"/>
  <c r="T951" i="1"/>
  <c r="V951" i="1" s="1"/>
  <c r="X951" i="1" s="1"/>
  <c r="T1262" i="1"/>
  <c r="V1262" i="1" s="1"/>
  <c r="X1262" i="1" s="1"/>
  <c r="T752" i="1"/>
  <c r="V752" i="1" s="1"/>
  <c r="X752" i="1" s="1"/>
  <c r="T2288" i="1"/>
  <c r="V2288" i="1" s="1"/>
  <c r="X2288" i="1" s="1"/>
  <c r="T1358" i="1"/>
  <c r="V1358" i="1" s="1"/>
  <c r="X1358" i="1" s="1"/>
  <c r="T1906" i="1"/>
  <c r="V1906" i="1" s="1"/>
  <c r="X1906" i="1" s="1"/>
  <c r="T80" i="1"/>
  <c r="V80" i="1" s="1"/>
  <c r="X80" i="1" s="1"/>
  <c r="T1698" i="1"/>
  <c r="V1698" i="1" s="1"/>
  <c r="X1698" i="1" s="1"/>
  <c r="T1179" i="1"/>
  <c r="V1179" i="1" s="1"/>
  <c r="X1179" i="1" s="1"/>
  <c r="T1243" i="1"/>
  <c r="V1243" i="1" s="1"/>
  <c r="X1243" i="1" s="1"/>
  <c r="T256" i="1"/>
  <c r="V256" i="1" s="1"/>
  <c r="X256" i="1" s="1"/>
  <c r="T2222" i="1"/>
  <c r="V2222" i="1" s="1"/>
  <c r="X2222" i="1" s="1"/>
  <c r="T588" i="1"/>
  <c r="V588" i="1" s="1"/>
  <c r="X588" i="1" s="1"/>
  <c r="T988" i="1"/>
  <c r="V988" i="1" s="1"/>
  <c r="X988" i="1" s="1"/>
  <c r="T1356" i="1"/>
  <c r="V1356" i="1" s="1"/>
  <c r="X1356" i="1" s="1"/>
  <c r="T1852" i="1"/>
  <c r="V1852" i="1" s="1"/>
  <c r="X1852" i="1" s="1"/>
  <c r="T2380" i="1"/>
  <c r="V2380" i="1" s="1"/>
  <c r="X2380" i="1" s="1"/>
  <c r="T688" i="1"/>
  <c r="V688" i="1" s="1"/>
  <c r="X688" i="1" s="1"/>
  <c r="T2224" i="1"/>
  <c r="V2224" i="1" s="1"/>
  <c r="X2224" i="1" s="1"/>
  <c r="T1294" i="1"/>
  <c r="V1294" i="1" s="1"/>
  <c r="X1294" i="1" s="1"/>
  <c r="T33" i="1"/>
  <c r="V33" i="1" s="1"/>
  <c r="X33" i="1" s="1"/>
  <c r="T753" i="1"/>
  <c r="V753" i="1" s="1"/>
  <c r="X753" i="1" s="1"/>
  <c r="T1425" i="1"/>
  <c r="V1425" i="1" s="1"/>
  <c r="X1425" i="1" s="1"/>
  <c r="T2129" i="1"/>
  <c r="V2129" i="1" s="1"/>
  <c r="X2129" i="1" s="1"/>
  <c r="T1742" i="1"/>
  <c r="V1742" i="1" s="1"/>
  <c r="X1742" i="1" s="1"/>
  <c r="T1566" i="1"/>
  <c r="V1566" i="1" s="1"/>
  <c r="X1566" i="1" s="1"/>
  <c r="T611" i="1"/>
  <c r="V611" i="1" s="1"/>
  <c r="X611" i="1" s="1"/>
  <c r="T675" i="1"/>
  <c r="V675" i="1" s="1"/>
  <c r="X675" i="1" s="1"/>
  <c r="T1651" i="1"/>
  <c r="V1651" i="1" s="1"/>
  <c r="X1651" i="1" s="1"/>
  <c r="T1987" i="1"/>
  <c r="V1987" i="1" s="1"/>
  <c r="X1987" i="1" s="1"/>
  <c r="T2323" i="1"/>
  <c r="V2323" i="1" s="1"/>
  <c r="X2323" i="1" s="1"/>
  <c r="T2387" i="1"/>
  <c r="V2387" i="1" s="1"/>
  <c r="X2387" i="1" s="1"/>
  <c r="T896" i="1"/>
  <c r="V896" i="1" s="1"/>
  <c r="X896" i="1" s="1"/>
  <c r="T1920" i="1"/>
  <c r="V1920" i="1" s="1"/>
  <c r="X1920" i="1" s="1"/>
  <c r="T644" i="1"/>
  <c r="V644" i="1" s="1"/>
  <c r="X644" i="1" s="1"/>
  <c r="T708" i="1"/>
  <c r="V708" i="1" s="1"/>
  <c r="X708" i="1" s="1"/>
  <c r="T772" i="1"/>
  <c r="V772" i="1" s="1"/>
  <c r="X772" i="1" s="1"/>
  <c r="T836" i="1"/>
  <c r="V836" i="1" s="1"/>
  <c r="X836" i="1" s="1"/>
  <c r="T900" i="1"/>
  <c r="V900" i="1" s="1"/>
  <c r="X900" i="1" s="1"/>
  <c r="T964" i="1"/>
  <c r="V964" i="1" s="1"/>
  <c r="X964" i="1" s="1"/>
  <c r="T1028" i="1"/>
  <c r="V1028" i="1" s="1"/>
  <c r="X1028" i="1" s="1"/>
  <c r="T1092" i="1"/>
  <c r="V1092" i="1" s="1"/>
  <c r="X1092" i="1" s="1"/>
  <c r="T1156" i="1"/>
  <c r="V1156" i="1" s="1"/>
  <c r="X1156" i="1" s="1"/>
  <c r="T1220" i="1"/>
  <c r="V1220" i="1" s="1"/>
  <c r="X1220" i="1" s="1"/>
  <c r="T1284" i="1"/>
  <c r="V1284" i="1" s="1"/>
  <c r="X1284" i="1" s="1"/>
  <c r="T1348" i="1"/>
  <c r="V1348" i="1" s="1"/>
  <c r="X1348" i="1" s="1"/>
  <c r="T1412" i="1"/>
  <c r="V1412" i="1" s="1"/>
  <c r="X1412" i="1" s="1"/>
  <c r="T1476" i="1"/>
  <c r="V1476" i="1" s="1"/>
  <c r="X1476" i="1" s="1"/>
  <c r="T1876" i="1"/>
  <c r="V1876" i="1" s="1"/>
  <c r="X1876" i="1" s="1"/>
  <c r="T1940" i="1"/>
  <c r="V1940" i="1" s="1"/>
  <c r="X1940" i="1" s="1"/>
  <c r="T2212" i="1"/>
  <c r="V2212" i="1" s="1"/>
  <c r="X2212" i="1" s="1"/>
  <c r="T2194" i="1"/>
  <c r="V2194" i="1" s="1"/>
  <c r="X2194" i="1" s="1"/>
  <c r="T1746" i="1"/>
  <c r="V1746" i="1" s="1"/>
  <c r="X1746" i="1" s="1"/>
  <c r="T382" i="1"/>
  <c r="V382" i="1" s="1"/>
  <c r="X382" i="1" s="1"/>
  <c r="T1134" i="1"/>
  <c r="V1134" i="1" s="1"/>
  <c r="X1134" i="1" s="1"/>
  <c r="T1726" i="1"/>
  <c r="V1726" i="1" s="1"/>
  <c r="X1726" i="1" s="1"/>
  <c r="T192" i="1"/>
  <c r="V192" i="1" s="1"/>
  <c r="X192" i="1" s="1"/>
  <c r="T1216" i="1"/>
  <c r="V1216" i="1" s="1"/>
  <c r="X1216" i="1" s="1"/>
  <c r="T1728" i="1"/>
  <c r="V1728" i="1" s="1"/>
  <c r="X1728" i="1" s="1"/>
  <c r="T2496" i="1"/>
  <c r="V2496" i="1" s="1"/>
  <c r="X2496" i="1" s="1"/>
  <c r="T114" i="1"/>
  <c r="V114" i="1" s="1"/>
  <c r="X114" i="1" s="1"/>
  <c r="T338" i="1"/>
  <c r="V338" i="1" s="1"/>
  <c r="X338" i="1" s="1"/>
  <c r="T610" i="1"/>
  <c r="V610" i="1" s="1"/>
  <c r="X610" i="1" s="1"/>
  <c r="T802" i="1"/>
  <c r="V802" i="1" s="1"/>
  <c r="X802" i="1" s="1"/>
  <c r="T962" i="1"/>
  <c r="V962" i="1" s="1"/>
  <c r="X962" i="1" s="1"/>
  <c r="T1186" i="1"/>
  <c r="V1186" i="1" s="1"/>
  <c r="X1186" i="1" s="1"/>
  <c r="T1458" i="1"/>
  <c r="V1458" i="1" s="1"/>
  <c r="X1458" i="1" s="1"/>
  <c r="T1730" i="1"/>
  <c r="V1730" i="1" s="1"/>
  <c r="X1730" i="1" s="1"/>
  <c r="T2338" i="1"/>
  <c r="V2338" i="1" s="1"/>
  <c r="X2338" i="1" s="1"/>
  <c r="T2270" i="1"/>
  <c r="V2270" i="1" s="1"/>
  <c r="X2270" i="1" s="1"/>
  <c r="T2017" i="1"/>
  <c r="V2017" i="1" s="1"/>
  <c r="X2017" i="1" s="1"/>
  <c r="T1382" i="1"/>
  <c r="V1382" i="1" s="1"/>
  <c r="X1382" i="1" s="1"/>
  <c r="T1009" i="1"/>
  <c r="V1009" i="1" s="1"/>
  <c r="X1009" i="1" s="1"/>
  <c r="T1434" i="1"/>
  <c r="V1434" i="1" s="1"/>
  <c r="X1434" i="1" s="1"/>
  <c r="T1212" i="1"/>
  <c r="V1212" i="1" s="1"/>
  <c r="X1212" i="1" s="1"/>
  <c r="T619" i="1"/>
  <c r="V619" i="1" s="1"/>
  <c r="X619" i="1" s="1"/>
  <c r="T637" i="1"/>
  <c r="V637" i="1" s="1"/>
  <c r="X637" i="1" s="1"/>
  <c r="T1341" i="1"/>
  <c r="V1341" i="1" s="1"/>
  <c r="X1341" i="1" s="1"/>
  <c r="T2045" i="1"/>
  <c r="V2045" i="1" s="1"/>
  <c r="X2045" i="1" s="1"/>
  <c r="T1359" i="1"/>
  <c r="V1359" i="1" s="1"/>
  <c r="X1359" i="1" s="1"/>
  <c r="T2063" i="1"/>
  <c r="V2063" i="1" s="1"/>
  <c r="X2063" i="1" s="1"/>
  <c r="T2211" i="1"/>
  <c r="V2211" i="1" s="1"/>
  <c r="X2211" i="1" s="1"/>
  <c r="T84" i="1"/>
  <c r="V84" i="1" s="1"/>
  <c r="X84" i="1" s="1"/>
  <c r="T1829" i="1"/>
  <c r="V1829" i="1" s="1"/>
  <c r="X1829" i="1" s="1"/>
  <c r="T1046" i="1"/>
  <c r="V1046" i="1" s="1"/>
  <c r="X1046" i="1" s="1"/>
  <c r="T1785" i="1"/>
  <c r="V1785" i="1" s="1"/>
  <c r="X1785" i="1" s="1"/>
  <c r="T1292" i="1"/>
  <c r="V1292" i="1" s="1"/>
  <c r="X1292" i="1" s="1"/>
  <c r="T410" i="1"/>
  <c r="V410" i="1" s="1"/>
  <c r="X410" i="1" s="1"/>
  <c r="T1242" i="1"/>
  <c r="V1242" i="1" s="1"/>
  <c r="X1242" i="1" s="1"/>
  <c r="T271" i="1"/>
  <c r="V271" i="1" s="1"/>
  <c r="X271" i="1" s="1"/>
  <c r="T975" i="1"/>
  <c r="V975" i="1" s="1"/>
  <c r="X975" i="1" s="1"/>
  <c r="T1361" i="1"/>
  <c r="V1361" i="1" s="1"/>
  <c r="X1361" i="1" s="1"/>
  <c r="T309" i="1"/>
  <c r="V309" i="1" s="1"/>
  <c r="X309" i="1" s="1"/>
  <c r="T130" i="1"/>
  <c r="V130" i="1" s="1"/>
  <c r="X130" i="1" s="1"/>
  <c r="T560" i="1"/>
  <c r="V560" i="1" s="1"/>
  <c r="X560" i="1" s="1"/>
  <c r="T2054" i="1"/>
  <c r="V2054" i="1" s="1"/>
  <c r="X2054" i="1" s="1"/>
  <c r="T2198" i="1"/>
  <c r="V2198" i="1" s="1"/>
  <c r="X2198" i="1" s="1"/>
  <c r="T2326" i="1"/>
  <c r="V2326" i="1" s="1"/>
  <c r="X2326" i="1" s="1"/>
  <c r="T2438" i="1"/>
  <c r="V2438" i="1" s="1"/>
  <c r="X2438" i="1" s="1"/>
  <c r="T2060" i="1"/>
  <c r="V2060" i="1" s="1"/>
  <c r="X2060" i="1" s="1"/>
  <c r="T769" i="1"/>
  <c r="V769" i="1" s="1"/>
  <c r="X769" i="1" s="1"/>
  <c r="T1409" i="1"/>
  <c r="V1409" i="1" s="1"/>
  <c r="X1409" i="1" s="1"/>
  <c r="T1889" i="1"/>
  <c r="V1889" i="1" s="1"/>
  <c r="X1889" i="1" s="1"/>
  <c r="T2417" i="1"/>
  <c r="V2417" i="1" s="1"/>
  <c r="X2417" i="1" s="1"/>
  <c r="T654" i="1"/>
  <c r="V654" i="1" s="1"/>
  <c r="X654" i="1" s="1"/>
  <c r="T2272" i="1"/>
  <c r="V2272" i="1" s="1"/>
  <c r="X2272" i="1" s="1"/>
  <c r="T1430" i="1"/>
  <c r="V1430" i="1" s="1"/>
  <c r="X1430" i="1" s="1"/>
  <c r="T1494" i="1"/>
  <c r="V1494" i="1" s="1"/>
  <c r="X1494" i="1" s="1"/>
  <c r="T1574" i="1"/>
  <c r="V1574" i="1" s="1"/>
  <c r="X1574" i="1" s="1"/>
  <c r="T2038" i="1"/>
  <c r="V2038" i="1" s="1"/>
  <c r="X2038" i="1" s="1"/>
  <c r="T2406" i="1"/>
  <c r="V2406" i="1" s="1"/>
  <c r="X2406" i="1" s="1"/>
  <c r="T830" i="1"/>
  <c r="V830" i="1" s="1"/>
  <c r="X830" i="1" s="1"/>
  <c r="T2448" i="1"/>
  <c r="V2448" i="1" s="1"/>
  <c r="X2448" i="1" s="1"/>
  <c r="T1344" i="1"/>
  <c r="V1344" i="1" s="1"/>
  <c r="X1344" i="1" s="1"/>
  <c r="T49" i="1"/>
  <c r="V49" i="1" s="1"/>
  <c r="X49" i="1" s="1"/>
  <c r="T817" i="1"/>
  <c r="V817" i="1" s="1"/>
  <c r="X817" i="1" s="1"/>
  <c r="T1489" i="1"/>
  <c r="V1489" i="1" s="1"/>
  <c r="X1489" i="1" s="1"/>
  <c r="T1921" i="1"/>
  <c r="V1921" i="1" s="1"/>
  <c r="X1921" i="1" s="1"/>
  <c r="T2449" i="1"/>
  <c r="V2449" i="1" s="1"/>
  <c r="X2449" i="1" s="1"/>
  <c r="T926" i="1"/>
  <c r="V926" i="1" s="1"/>
  <c r="X926" i="1" s="1"/>
  <c r="T2370" i="1"/>
  <c r="V2370" i="1" s="1"/>
  <c r="X2370" i="1" s="1"/>
  <c r="T1440" i="1"/>
  <c r="V1440" i="1" s="1"/>
  <c r="X1440" i="1" s="1"/>
  <c r="T1354" i="1"/>
  <c r="V1354" i="1" s="1"/>
  <c r="X1354" i="1" s="1"/>
  <c r="T1418" i="1"/>
  <c r="V1418" i="1" s="1"/>
  <c r="X1418" i="1" s="1"/>
  <c r="T1482" i="1"/>
  <c r="V1482" i="1" s="1"/>
  <c r="X1482" i="1" s="1"/>
  <c r="T1546" i="1"/>
  <c r="V1546" i="1" s="1"/>
  <c r="X1546" i="1" s="1"/>
  <c r="T1610" i="1"/>
  <c r="V1610" i="1" s="1"/>
  <c r="X1610" i="1" s="1"/>
  <c r="T1674" i="1"/>
  <c r="V1674" i="1" s="1"/>
  <c r="X1674" i="1" s="1"/>
  <c r="T1738" i="1"/>
  <c r="V1738" i="1" s="1"/>
  <c r="X1738" i="1" s="1"/>
  <c r="T1818" i="1"/>
  <c r="V1818" i="1" s="1"/>
  <c r="X1818" i="1" s="1"/>
  <c r="T1914" i="1"/>
  <c r="V1914" i="1" s="1"/>
  <c r="X1914" i="1" s="1"/>
  <c r="T1978" i="1"/>
  <c r="V1978" i="1" s="1"/>
  <c r="X1978" i="1" s="1"/>
  <c r="T2042" i="1"/>
  <c r="V2042" i="1" s="1"/>
  <c r="X2042" i="1" s="1"/>
  <c r="T2106" i="1"/>
  <c r="V2106" i="1" s="1"/>
  <c r="X2106" i="1" s="1"/>
  <c r="T2170" i="1"/>
  <c r="V2170" i="1" s="1"/>
  <c r="X2170" i="1" s="1"/>
  <c r="T2330" i="1"/>
  <c r="V2330" i="1" s="1"/>
  <c r="X2330" i="1" s="1"/>
  <c r="T316" i="1"/>
  <c r="V316" i="1" s="1"/>
  <c r="X316" i="1" s="1"/>
  <c r="T732" i="1"/>
  <c r="V732" i="1" s="1"/>
  <c r="X732" i="1" s="1"/>
  <c r="T1100" i="1"/>
  <c r="V1100" i="1" s="1"/>
  <c r="X1100" i="1" s="1"/>
  <c r="T1484" i="1"/>
  <c r="V1484" i="1" s="1"/>
  <c r="X1484" i="1" s="1"/>
  <c r="T1900" i="1"/>
  <c r="V1900" i="1" s="1"/>
  <c r="X1900" i="1" s="1"/>
  <c r="T2236" i="1"/>
  <c r="V2236" i="1" s="1"/>
  <c r="X2236" i="1" s="1"/>
  <c r="T193" i="1"/>
  <c r="V193" i="1" s="1"/>
  <c r="X193" i="1" s="1"/>
  <c r="T865" i="1"/>
  <c r="V865" i="1" s="1"/>
  <c r="X865" i="1" s="1"/>
  <c r="T1441" i="1"/>
  <c r="V1441" i="1" s="1"/>
  <c r="X1441" i="1" s="1"/>
  <c r="T2033" i="1"/>
  <c r="V2033" i="1" s="1"/>
  <c r="X2033" i="1" s="1"/>
  <c r="T254" i="1"/>
  <c r="V254" i="1" s="1"/>
  <c r="X254" i="1" s="1"/>
  <c r="T1790" i="1"/>
  <c r="V1790" i="1" s="1"/>
  <c r="X1790" i="1" s="1"/>
  <c r="T27" i="1"/>
  <c r="V27" i="1" s="1"/>
  <c r="X27" i="1" s="1"/>
  <c r="T91" i="1"/>
  <c r="V91" i="1" s="1"/>
  <c r="X91" i="1" s="1"/>
  <c r="T155" i="1"/>
  <c r="V155" i="1" s="1"/>
  <c r="X155" i="1" s="1"/>
  <c r="T219" i="1"/>
  <c r="V219" i="1" s="1"/>
  <c r="X219" i="1" s="1"/>
  <c r="T283" i="1"/>
  <c r="V283" i="1" s="1"/>
  <c r="X283" i="1" s="1"/>
  <c r="T347" i="1"/>
  <c r="V347" i="1" s="1"/>
  <c r="X347" i="1" s="1"/>
  <c r="T411" i="1"/>
  <c r="V411" i="1" s="1"/>
  <c r="X411" i="1" s="1"/>
  <c r="T475" i="1"/>
  <c r="V475" i="1" s="1"/>
  <c r="X475" i="1" s="1"/>
  <c r="T539" i="1"/>
  <c r="V539" i="1" s="1"/>
  <c r="X539" i="1" s="1"/>
  <c r="T603" i="1"/>
  <c r="V603" i="1" s="1"/>
  <c r="X603" i="1" s="1"/>
  <c r="T667" i="1"/>
  <c r="V667" i="1" s="1"/>
  <c r="X667" i="1" s="1"/>
  <c r="T731" i="1"/>
  <c r="V731" i="1" s="1"/>
  <c r="X731" i="1" s="1"/>
  <c r="T795" i="1"/>
  <c r="V795" i="1" s="1"/>
  <c r="X795" i="1" s="1"/>
  <c r="T859" i="1"/>
  <c r="V859" i="1" s="1"/>
  <c r="X859" i="1" s="1"/>
  <c r="T923" i="1"/>
  <c r="V923" i="1" s="1"/>
  <c r="X923" i="1" s="1"/>
  <c r="T987" i="1"/>
  <c r="V987" i="1" s="1"/>
  <c r="X987" i="1" s="1"/>
  <c r="T1051" i="1"/>
  <c r="V1051" i="1" s="1"/>
  <c r="X1051" i="1" s="1"/>
  <c r="T1115" i="1"/>
  <c r="V1115" i="1" s="1"/>
  <c r="X1115" i="1" s="1"/>
  <c r="T1281" i="1"/>
  <c r="V1281" i="1" s="1"/>
  <c r="X1281" i="1" s="1"/>
  <c r="T430" i="1"/>
  <c r="V430" i="1" s="1"/>
  <c r="X430" i="1" s="1"/>
  <c r="T2304" i="1"/>
  <c r="V2304" i="1" s="1"/>
  <c r="X2304" i="1" s="1"/>
  <c r="T770" i="1"/>
  <c r="V770" i="1" s="1"/>
  <c r="X770" i="1" s="1"/>
  <c r="T2398" i="1"/>
  <c r="V2398" i="1" s="1"/>
  <c r="X2398" i="1" s="1"/>
  <c r="T45" i="1"/>
  <c r="V45" i="1" s="1"/>
  <c r="X45" i="1" s="1"/>
  <c r="T109" i="1"/>
  <c r="V109" i="1" s="1"/>
  <c r="X109" i="1" s="1"/>
  <c r="T173" i="1"/>
  <c r="V173" i="1" s="1"/>
  <c r="X173" i="1" s="1"/>
  <c r="T237" i="1"/>
  <c r="V237" i="1" s="1"/>
  <c r="X237" i="1" s="1"/>
  <c r="T301" i="1"/>
  <c r="V301" i="1" s="1"/>
  <c r="X301" i="1" s="1"/>
  <c r="T365" i="1"/>
  <c r="V365" i="1" s="1"/>
  <c r="X365" i="1" s="1"/>
  <c r="T429" i="1"/>
  <c r="V429" i="1" s="1"/>
  <c r="X429" i="1" s="1"/>
  <c r="T493" i="1"/>
  <c r="V493" i="1" s="1"/>
  <c r="X493" i="1" s="1"/>
  <c r="T557" i="1"/>
  <c r="V557" i="1" s="1"/>
  <c r="X557" i="1" s="1"/>
  <c r="T621" i="1"/>
  <c r="V621" i="1" s="1"/>
  <c r="X621" i="1" s="1"/>
  <c r="T685" i="1"/>
  <c r="V685" i="1" s="1"/>
  <c r="X685" i="1" s="1"/>
  <c r="T749" i="1"/>
  <c r="V749" i="1" s="1"/>
  <c r="X749" i="1" s="1"/>
  <c r="T813" i="1"/>
  <c r="V813" i="1" s="1"/>
  <c r="X813" i="1" s="1"/>
  <c r="T877" i="1"/>
  <c r="V877" i="1" s="1"/>
  <c r="X877" i="1" s="1"/>
  <c r="T941" i="1"/>
  <c r="V941" i="1" s="1"/>
  <c r="X941" i="1" s="1"/>
  <c r="T1005" i="1"/>
  <c r="V1005" i="1" s="1"/>
  <c r="X1005" i="1" s="1"/>
  <c r="T1069" i="1"/>
  <c r="V1069" i="1" s="1"/>
  <c r="X1069" i="1" s="1"/>
  <c r="T1133" i="1"/>
  <c r="V1133" i="1" s="1"/>
  <c r="X1133" i="1" s="1"/>
  <c r="T1197" i="1"/>
  <c r="V1197" i="1" s="1"/>
  <c r="X1197" i="1" s="1"/>
  <c r="T1261" i="1"/>
  <c r="V1261" i="1" s="1"/>
  <c r="X1261" i="1" s="1"/>
  <c r="T1325" i="1"/>
  <c r="V1325" i="1" s="1"/>
  <c r="X1325" i="1" s="1"/>
  <c r="T1389" i="1"/>
  <c r="V1389" i="1" s="1"/>
  <c r="X1389" i="1" s="1"/>
  <c r="T1453" i="1"/>
  <c r="V1453" i="1" s="1"/>
  <c r="X1453" i="1" s="1"/>
  <c r="T1517" i="1"/>
  <c r="V1517" i="1" s="1"/>
  <c r="X1517" i="1" s="1"/>
  <c r="T1581" i="1"/>
  <c r="V1581" i="1" s="1"/>
  <c r="X1581" i="1" s="1"/>
  <c r="T1645" i="1"/>
  <c r="V1645" i="1" s="1"/>
  <c r="X1645" i="1" s="1"/>
  <c r="T1709" i="1"/>
  <c r="V1709" i="1" s="1"/>
  <c r="X1709" i="1" s="1"/>
  <c r="T1773" i="1"/>
  <c r="V1773" i="1" s="1"/>
  <c r="X1773" i="1" s="1"/>
  <c r="T1837" i="1"/>
  <c r="V1837" i="1" s="1"/>
  <c r="X1837" i="1" s="1"/>
  <c r="T1901" i="1"/>
  <c r="V1901" i="1" s="1"/>
  <c r="X1901" i="1" s="1"/>
  <c r="T1965" i="1"/>
  <c r="V1965" i="1" s="1"/>
  <c r="X1965" i="1" s="1"/>
  <c r="T2029" i="1"/>
  <c r="V2029" i="1" s="1"/>
  <c r="X2029" i="1" s="1"/>
  <c r="T2093" i="1"/>
  <c r="V2093" i="1" s="1"/>
  <c r="X2093" i="1" s="1"/>
  <c r="T2157" i="1"/>
  <c r="V2157" i="1" s="1"/>
  <c r="X2157" i="1" s="1"/>
  <c r="T2221" i="1"/>
  <c r="V2221" i="1" s="1"/>
  <c r="X2221" i="1" s="1"/>
  <c r="T2285" i="1"/>
  <c r="V2285" i="1" s="1"/>
  <c r="X2285" i="1" s="1"/>
  <c r="T2349" i="1"/>
  <c r="V2349" i="1" s="1"/>
  <c r="X2349" i="1" s="1"/>
  <c r="T2413" i="1"/>
  <c r="V2413" i="1" s="1"/>
  <c r="X2413" i="1" s="1"/>
  <c r="T2477" i="1"/>
  <c r="V2477" i="1" s="1"/>
  <c r="X2477" i="1" s="1"/>
  <c r="T641" i="1"/>
  <c r="V641" i="1" s="1"/>
  <c r="X641" i="1" s="1"/>
  <c r="T1265" i="1"/>
  <c r="V1265" i="1" s="1"/>
  <c r="X1265" i="1" s="1"/>
  <c r="T1985" i="1"/>
  <c r="V1985" i="1" s="1"/>
  <c r="X1985" i="1" s="1"/>
  <c r="T2513" i="1"/>
  <c r="V2513" i="1" s="1"/>
  <c r="X2513" i="1" s="1"/>
  <c r="T1550" i="1"/>
  <c r="V1550" i="1" s="1"/>
  <c r="X1550" i="1" s="1"/>
  <c r="T1151" i="1"/>
  <c r="V1151" i="1" s="1"/>
  <c r="X1151" i="1" s="1"/>
  <c r="T1215" i="1"/>
  <c r="V1215" i="1" s="1"/>
  <c r="X1215" i="1" s="1"/>
  <c r="T1279" i="1"/>
  <c r="V1279" i="1" s="1"/>
  <c r="X1279" i="1" s="1"/>
  <c r="T1343" i="1"/>
  <c r="V1343" i="1" s="1"/>
  <c r="X1343" i="1" s="1"/>
  <c r="T1407" i="1"/>
  <c r="V1407" i="1" s="1"/>
  <c r="X1407" i="1" s="1"/>
  <c r="T1471" i="1"/>
  <c r="V1471" i="1" s="1"/>
  <c r="X1471" i="1" s="1"/>
  <c r="T1535" i="1"/>
  <c r="V1535" i="1" s="1"/>
  <c r="X1535" i="1" s="1"/>
  <c r="T1599" i="1"/>
  <c r="V1599" i="1" s="1"/>
  <c r="X1599" i="1" s="1"/>
  <c r="T1663" i="1"/>
  <c r="V1663" i="1" s="1"/>
  <c r="X1663" i="1" s="1"/>
  <c r="T1727" i="1"/>
  <c r="V1727" i="1" s="1"/>
  <c r="X1727" i="1" s="1"/>
  <c r="T1791" i="1"/>
  <c r="V1791" i="1" s="1"/>
  <c r="X1791" i="1" s="1"/>
  <c r="T1855" i="1"/>
  <c r="V1855" i="1" s="1"/>
  <c r="X1855" i="1" s="1"/>
  <c r="T1919" i="1"/>
  <c r="V1919" i="1" s="1"/>
  <c r="X1919" i="1" s="1"/>
  <c r="T1983" i="1"/>
  <c r="V1983" i="1" s="1"/>
  <c r="X1983" i="1" s="1"/>
  <c r="T2047" i="1"/>
  <c r="V2047" i="1" s="1"/>
  <c r="X2047" i="1" s="1"/>
  <c r="T2111" i="1"/>
  <c r="V2111" i="1" s="1"/>
  <c r="X2111" i="1" s="1"/>
  <c r="T2175" i="1"/>
  <c r="V2175" i="1" s="1"/>
  <c r="X2175" i="1" s="1"/>
  <c r="T2239" i="1"/>
  <c r="V2239" i="1" s="1"/>
  <c r="X2239" i="1" s="1"/>
  <c r="T2303" i="1"/>
  <c r="V2303" i="1" s="1"/>
  <c r="X2303" i="1" s="1"/>
  <c r="T2367" i="1"/>
  <c r="V2367" i="1" s="1"/>
  <c r="X2367" i="1" s="1"/>
  <c r="T2431" i="1"/>
  <c r="V2431" i="1" s="1"/>
  <c r="X2431" i="1" s="1"/>
  <c r="T2495" i="1"/>
  <c r="V2495" i="1" s="1"/>
  <c r="X2495" i="1" s="1"/>
  <c r="T286" i="1"/>
  <c r="V286" i="1" s="1"/>
  <c r="X286" i="1" s="1"/>
  <c r="T385" i="1"/>
  <c r="V385" i="1" s="1"/>
  <c r="X385" i="1" s="1"/>
  <c r="T977" i="1"/>
  <c r="V977" i="1" s="1"/>
  <c r="X977" i="1" s="1"/>
  <c r="T1230" i="1"/>
  <c r="V1230" i="1" s="1"/>
  <c r="X1230" i="1" s="1"/>
  <c r="T291" i="1"/>
  <c r="V291" i="1" s="1"/>
  <c r="X291" i="1" s="1"/>
  <c r="T355" i="1"/>
  <c r="V355" i="1" s="1"/>
  <c r="X355" i="1" s="1"/>
  <c r="T419" i="1"/>
  <c r="V419" i="1" s="1"/>
  <c r="X419" i="1" s="1"/>
  <c r="T483" i="1"/>
  <c r="V483" i="1" s="1"/>
  <c r="X483" i="1" s="1"/>
  <c r="T547" i="1"/>
  <c r="V547" i="1" s="1"/>
  <c r="X547" i="1" s="1"/>
  <c r="T1587" i="1"/>
  <c r="V1587" i="1" s="1"/>
  <c r="X1587" i="1" s="1"/>
  <c r="T1923" i="1"/>
  <c r="V1923" i="1" s="1"/>
  <c r="X1923" i="1" s="1"/>
  <c r="T2259" i="1"/>
  <c r="V2259" i="1" s="1"/>
  <c r="X2259" i="1" s="1"/>
  <c r="T68" i="1"/>
  <c r="V68" i="1" s="1"/>
  <c r="X68" i="1" s="1"/>
  <c r="T132" i="1"/>
  <c r="V132" i="1" s="1"/>
  <c r="X132" i="1" s="1"/>
  <c r="T196" i="1"/>
  <c r="V196" i="1" s="1"/>
  <c r="X196" i="1" s="1"/>
  <c r="T260" i="1"/>
  <c r="V260" i="1" s="1"/>
  <c r="X260" i="1" s="1"/>
  <c r="T388" i="1"/>
  <c r="V388" i="1" s="1"/>
  <c r="X388" i="1" s="1"/>
  <c r="T452" i="1"/>
  <c r="V452" i="1" s="1"/>
  <c r="X452" i="1" s="1"/>
  <c r="T516" i="1"/>
  <c r="V516" i="1" s="1"/>
  <c r="X516" i="1" s="1"/>
  <c r="T580" i="1"/>
  <c r="V580" i="1" s="1"/>
  <c r="X580" i="1" s="1"/>
  <c r="T1812" i="1"/>
  <c r="V1812" i="1" s="1"/>
  <c r="X1812" i="1" s="1"/>
  <c r="T2148" i="1"/>
  <c r="V2148" i="1" s="1"/>
  <c r="X2148" i="1" s="1"/>
  <c r="T2484" i="1"/>
  <c r="V2484" i="1" s="1"/>
  <c r="X2484" i="1" s="1"/>
  <c r="T1537" i="1"/>
  <c r="V1537" i="1" s="1"/>
  <c r="X1537" i="1" s="1"/>
  <c r="T1569" i="1"/>
  <c r="V1569" i="1" s="1"/>
  <c r="X1569" i="1" s="1"/>
  <c r="T1626" i="1"/>
  <c r="V1626" i="1" s="1"/>
  <c r="X1626" i="1" s="1"/>
  <c r="T2202" i="1"/>
  <c r="V2202" i="1" s="1"/>
  <c r="X2202" i="1" s="1"/>
  <c r="T369" i="1"/>
  <c r="V369" i="1" s="1"/>
  <c r="X369" i="1" s="1"/>
  <c r="T171" i="1"/>
  <c r="V171" i="1" s="1"/>
  <c r="X171" i="1" s="1"/>
  <c r="T683" i="1"/>
  <c r="V683" i="1" s="1"/>
  <c r="X683" i="1" s="1"/>
  <c r="T942" i="1"/>
  <c r="V942" i="1" s="1"/>
  <c r="X942" i="1" s="1"/>
  <c r="T1200" i="1"/>
  <c r="V1200" i="1" s="1"/>
  <c r="X1200" i="1" s="1"/>
  <c r="T573" i="1"/>
  <c r="V573" i="1" s="1"/>
  <c r="X573" i="1" s="1"/>
  <c r="T1085" i="1"/>
  <c r="V1085" i="1" s="1"/>
  <c r="X1085" i="1" s="1"/>
  <c r="T1789" i="1"/>
  <c r="V1789" i="1" s="1"/>
  <c r="X1789" i="1" s="1"/>
  <c r="T2365" i="1"/>
  <c r="V2365" i="1" s="1"/>
  <c r="X2365" i="1" s="1"/>
  <c r="T65" i="1"/>
  <c r="V65" i="1" s="1"/>
  <c r="X65" i="1" s="1"/>
  <c r="T1615" i="1"/>
  <c r="V1615" i="1" s="1"/>
  <c r="X1615" i="1" s="1"/>
  <c r="T1999" i="1"/>
  <c r="V1999" i="1" s="1"/>
  <c r="X1999" i="1" s="1"/>
  <c r="T499" i="1"/>
  <c r="V499" i="1" s="1"/>
  <c r="X499" i="1" s="1"/>
  <c r="T340" i="1"/>
  <c r="V340" i="1" s="1"/>
  <c r="X340" i="1" s="1"/>
  <c r="T1364" i="1"/>
  <c r="V1364" i="1" s="1"/>
  <c r="X1364" i="1" s="1"/>
  <c r="T1764" i="1"/>
  <c r="V1764" i="1" s="1"/>
  <c r="X1764" i="1" s="1"/>
  <c r="T1509" i="1"/>
  <c r="V1509" i="1" s="1"/>
  <c r="X1509" i="1" s="1"/>
  <c r="T2021" i="1"/>
  <c r="V2021" i="1" s="1"/>
  <c r="X2021" i="1" s="1"/>
  <c r="T1958" i="1"/>
  <c r="V1958" i="1" s="1"/>
  <c r="X1958" i="1" s="1"/>
  <c r="T1318" i="1"/>
  <c r="V1318" i="1" s="1"/>
  <c r="X1318" i="1" s="1"/>
  <c r="T1401" i="1"/>
  <c r="V1401" i="1" s="1"/>
  <c r="X1401" i="1" s="1"/>
  <c r="T2297" i="1"/>
  <c r="V2297" i="1" s="1"/>
  <c r="X2297" i="1" s="1"/>
  <c r="T2321" i="1"/>
  <c r="V2321" i="1" s="1"/>
  <c r="X2321" i="1" s="1"/>
  <c r="T794" i="1"/>
  <c r="V794" i="1" s="1"/>
  <c r="X794" i="1" s="1"/>
  <c r="T1131" i="1"/>
  <c r="V1131" i="1" s="1"/>
  <c r="X1131" i="1" s="1"/>
  <c r="T272" i="1"/>
  <c r="V272" i="1" s="1"/>
  <c r="X272" i="1" s="1"/>
  <c r="T591" i="1"/>
  <c r="V591" i="1" s="1"/>
  <c r="X591" i="1" s="1"/>
  <c r="T657" i="1"/>
  <c r="V657" i="1" s="1"/>
  <c r="X657" i="1" s="1"/>
  <c r="T48" i="1"/>
  <c r="V48" i="1" s="1"/>
  <c r="X48" i="1" s="1"/>
  <c r="T53" i="1"/>
  <c r="V53" i="1" s="1"/>
  <c r="X53" i="1" s="1"/>
  <c r="T642" i="1"/>
  <c r="V642" i="1" s="1"/>
  <c r="X642" i="1" s="1"/>
  <c r="T2014" i="1"/>
  <c r="V2014" i="1" s="1"/>
  <c r="X2014" i="1" s="1"/>
  <c r="T1493" i="1"/>
  <c r="V1493" i="1" s="1"/>
  <c r="X1493" i="1" s="1"/>
  <c r="T1557" i="1"/>
  <c r="V1557" i="1" s="1"/>
  <c r="X1557" i="1" s="1"/>
  <c r="T1621" i="1"/>
  <c r="V1621" i="1" s="1"/>
  <c r="X1621" i="1" s="1"/>
  <c r="T1685" i="1"/>
  <c r="V1685" i="1" s="1"/>
  <c r="X1685" i="1" s="1"/>
  <c r="T1749" i="1"/>
  <c r="V1749" i="1" s="1"/>
  <c r="X1749" i="1" s="1"/>
  <c r="T1813" i="1"/>
  <c r="V1813" i="1" s="1"/>
  <c r="X1813" i="1" s="1"/>
  <c r="T1877" i="1"/>
  <c r="V1877" i="1" s="1"/>
  <c r="X1877" i="1" s="1"/>
  <c r="T1941" i="1"/>
  <c r="V1941" i="1" s="1"/>
  <c r="X1941" i="1" s="1"/>
  <c r="T2005" i="1"/>
  <c r="V2005" i="1" s="1"/>
  <c r="X2005" i="1" s="1"/>
  <c r="T2069" i="1"/>
  <c r="V2069" i="1" s="1"/>
  <c r="X2069" i="1" s="1"/>
  <c r="T2133" i="1"/>
  <c r="V2133" i="1" s="1"/>
  <c r="X2133" i="1" s="1"/>
  <c r="T2197" i="1"/>
  <c r="V2197" i="1" s="1"/>
  <c r="X2197" i="1" s="1"/>
  <c r="T2261" i="1"/>
  <c r="V2261" i="1" s="1"/>
  <c r="X2261" i="1" s="1"/>
  <c r="T2325" i="1"/>
  <c r="V2325" i="1" s="1"/>
  <c r="X2325" i="1" s="1"/>
  <c r="T2389" i="1"/>
  <c r="V2389" i="1" s="1"/>
  <c r="X2389" i="1" s="1"/>
  <c r="T2453" i="1"/>
  <c r="V2453" i="1" s="1"/>
  <c r="X2453" i="1" s="1"/>
  <c r="T2517" i="1"/>
  <c r="V2517" i="1" s="1"/>
  <c r="X2517" i="1" s="1"/>
  <c r="T1670" i="1"/>
  <c r="V1670" i="1" s="1"/>
  <c r="X1670" i="1" s="1"/>
  <c r="T1798" i="1"/>
  <c r="V1798" i="1" s="1"/>
  <c r="X1798" i="1" s="1"/>
  <c r="T1926" i="1"/>
  <c r="V1926" i="1" s="1"/>
  <c r="X1926" i="1" s="1"/>
  <c r="T736" i="1"/>
  <c r="V736" i="1" s="1"/>
  <c r="X736" i="1" s="1"/>
  <c r="T2354" i="1"/>
  <c r="V2354" i="1" s="1"/>
  <c r="X2354" i="1" s="1"/>
  <c r="T966" i="1"/>
  <c r="V966" i="1" s="1"/>
  <c r="X966" i="1" s="1"/>
  <c r="T1030" i="1"/>
  <c r="V1030" i="1" s="1"/>
  <c r="X1030" i="1" s="1"/>
  <c r="T1110" i="1"/>
  <c r="V1110" i="1" s="1"/>
  <c r="X1110" i="1" s="1"/>
  <c r="T1174" i="1"/>
  <c r="V1174" i="1" s="1"/>
  <c r="X1174" i="1" s="1"/>
  <c r="T1238" i="1"/>
  <c r="V1238" i="1" s="1"/>
  <c r="X1238" i="1" s="1"/>
  <c r="T1302" i="1"/>
  <c r="V1302" i="1" s="1"/>
  <c r="X1302" i="1" s="1"/>
  <c r="T1366" i="1"/>
  <c r="V1366" i="1" s="1"/>
  <c r="X1366" i="1" s="1"/>
  <c r="T1654" i="1"/>
  <c r="V1654" i="1" s="1"/>
  <c r="X1654" i="1" s="1"/>
  <c r="T1782" i="1"/>
  <c r="V1782" i="1" s="1"/>
  <c r="X1782" i="1" s="1"/>
  <c r="T1910" i="1"/>
  <c r="V1910" i="1" s="1"/>
  <c r="X1910" i="1" s="1"/>
  <c r="T912" i="1"/>
  <c r="V912" i="1" s="1"/>
  <c r="X912" i="1" s="1"/>
  <c r="T1518" i="1"/>
  <c r="V1518" i="1" s="1"/>
  <c r="X1518" i="1" s="1"/>
  <c r="T1008" i="1"/>
  <c r="V1008" i="1" s="1"/>
  <c r="X1008" i="1" s="1"/>
  <c r="T2462" i="1"/>
  <c r="V2462" i="1" s="1"/>
  <c r="X2462" i="1" s="1"/>
  <c r="T1193" i="1"/>
  <c r="V1193" i="1" s="1"/>
  <c r="X1193" i="1" s="1"/>
  <c r="T1257" i="1"/>
  <c r="V1257" i="1" s="1"/>
  <c r="X1257" i="1" s="1"/>
  <c r="T1321" i="1"/>
  <c r="V1321" i="1" s="1"/>
  <c r="X1321" i="1" s="1"/>
  <c r="T1385" i="1"/>
  <c r="V1385" i="1" s="1"/>
  <c r="X1385" i="1" s="1"/>
  <c r="T1449" i="1"/>
  <c r="V1449" i="1" s="1"/>
  <c r="X1449" i="1" s="1"/>
  <c r="T1513" i="1"/>
  <c r="V1513" i="1" s="1"/>
  <c r="X1513" i="1" s="1"/>
  <c r="T1577" i="1"/>
  <c r="V1577" i="1" s="1"/>
  <c r="X1577" i="1" s="1"/>
  <c r="T1641" i="1"/>
  <c r="V1641" i="1" s="1"/>
  <c r="X1641" i="1" s="1"/>
  <c r="T1705" i="1"/>
  <c r="V1705" i="1" s="1"/>
  <c r="X1705" i="1" s="1"/>
  <c r="T1769" i="1"/>
  <c r="V1769" i="1" s="1"/>
  <c r="X1769" i="1" s="1"/>
  <c r="T1833" i="1"/>
  <c r="V1833" i="1" s="1"/>
  <c r="X1833" i="1" s="1"/>
  <c r="T1897" i="1"/>
  <c r="V1897" i="1" s="1"/>
  <c r="X1897" i="1" s="1"/>
  <c r="T1961" i="1"/>
  <c r="V1961" i="1" s="1"/>
  <c r="X1961" i="1" s="1"/>
  <c r="T2025" i="1"/>
  <c r="V2025" i="1" s="1"/>
  <c r="X2025" i="1" s="1"/>
  <c r="T2089" i="1"/>
  <c r="V2089" i="1" s="1"/>
  <c r="X2089" i="1" s="1"/>
  <c r="T2153" i="1"/>
  <c r="V2153" i="1" s="1"/>
  <c r="X2153" i="1" s="1"/>
  <c r="T2217" i="1"/>
  <c r="V2217" i="1" s="1"/>
  <c r="X2217" i="1" s="1"/>
  <c r="T2281" i="1"/>
  <c r="V2281" i="1" s="1"/>
  <c r="X2281" i="1" s="1"/>
  <c r="T2345" i="1"/>
  <c r="V2345" i="1" s="1"/>
  <c r="X2345" i="1" s="1"/>
  <c r="T2409" i="1"/>
  <c r="V2409" i="1" s="1"/>
  <c r="X2409" i="1" s="1"/>
  <c r="T2473" i="1"/>
  <c r="V2473" i="1" s="1"/>
  <c r="X2473" i="1" s="1"/>
  <c r="T2218" i="1"/>
  <c r="V2218" i="1" s="1"/>
  <c r="X2218" i="1" s="1"/>
  <c r="T348" i="1"/>
  <c r="V348" i="1" s="1"/>
  <c r="X348" i="1" s="1"/>
  <c r="T796" i="1"/>
  <c r="V796" i="1" s="1"/>
  <c r="X796" i="1" s="1"/>
  <c r="T1180" i="1"/>
  <c r="V1180" i="1" s="1"/>
  <c r="X1180" i="1" s="1"/>
  <c r="T1660" i="1"/>
  <c r="V1660" i="1" s="1"/>
  <c r="X1660" i="1" s="1"/>
  <c r="T2044" i="1"/>
  <c r="V2044" i="1" s="1"/>
  <c r="X2044" i="1" s="1"/>
  <c r="T2396" i="1"/>
  <c r="V2396" i="1" s="1"/>
  <c r="X2396" i="1" s="1"/>
  <c r="T449" i="1"/>
  <c r="V449" i="1" s="1"/>
  <c r="X449" i="1" s="1"/>
  <c r="T1073" i="1"/>
  <c r="V1073" i="1" s="1"/>
  <c r="X1073" i="1" s="1"/>
  <c r="T1681" i="1"/>
  <c r="V1681" i="1" s="1"/>
  <c r="X1681" i="1" s="1"/>
  <c r="T2225" i="1"/>
  <c r="V2225" i="1" s="1"/>
  <c r="X2225" i="1" s="1"/>
  <c r="T78" i="1"/>
  <c r="V78" i="1" s="1"/>
  <c r="X78" i="1" s="1"/>
  <c r="T1522" i="1"/>
  <c r="V1522" i="1" s="1"/>
  <c r="X1522" i="1" s="1"/>
  <c r="T74" i="1"/>
  <c r="V74" i="1" s="1"/>
  <c r="X74" i="1" s="1"/>
  <c r="T138" i="1"/>
  <c r="V138" i="1" s="1"/>
  <c r="X138" i="1" s="1"/>
  <c r="T202" i="1"/>
  <c r="V202" i="1" s="1"/>
  <c r="X202" i="1" s="1"/>
  <c r="T266" i="1"/>
  <c r="V266" i="1" s="1"/>
  <c r="X266" i="1" s="1"/>
  <c r="T330" i="1"/>
  <c r="V330" i="1" s="1"/>
  <c r="X330" i="1" s="1"/>
  <c r="T394" i="1"/>
  <c r="V394" i="1" s="1"/>
  <c r="X394" i="1" s="1"/>
  <c r="T458" i="1"/>
  <c r="V458" i="1" s="1"/>
  <c r="X458" i="1" s="1"/>
  <c r="T522" i="1"/>
  <c r="V522" i="1" s="1"/>
  <c r="X522" i="1" s="1"/>
  <c r="T586" i="1"/>
  <c r="V586" i="1" s="1"/>
  <c r="X586" i="1" s="1"/>
  <c r="T650" i="1"/>
  <c r="V650" i="1" s="1"/>
  <c r="X650" i="1" s="1"/>
  <c r="T714" i="1"/>
  <c r="V714" i="1" s="1"/>
  <c r="X714" i="1" s="1"/>
  <c r="T778" i="1"/>
  <c r="V778" i="1" s="1"/>
  <c r="X778" i="1" s="1"/>
  <c r="T842" i="1"/>
  <c r="V842" i="1" s="1"/>
  <c r="X842" i="1" s="1"/>
  <c r="T906" i="1"/>
  <c r="V906" i="1" s="1"/>
  <c r="X906" i="1" s="1"/>
  <c r="T1034" i="1"/>
  <c r="V1034" i="1" s="1"/>
  <c r="X1034" i="1" s="1"/>
  <c r="T1098" i="1"/>
  <c r="V1098" i="1" s="1"/>
  <c r="X1098" i="1" s="1"/>
  <c r="T1162" i="1"/>
  <c r="V1162" i="1" s="1"/>
  <c r="X1162" i="1" s="1"/>
  <c r="T1226" i="1"/>
  <c r="V1226" i="1" s="1"/>
  <c r="X1226" i="1" s="1"/>
  <c r="T1290" i="1"/>
  <c r="V1290" i="1" s="1"/>
  <c r="X1290" i="1" s="1"/>
  <c r="T336" i="1"/>
  <c r="V336" i="1" s="1"/>
  <c r="X336" i="1" s="1"/>
  <c r="T1872" i="1"/>
  <c r="V1872" i="1" s="1"/>
  <c r="X1872" i="1" s="1"/>
  <c r="T512" i="1"/>
  <c r="V512" i="1" s="1"/>
  <c r="X512" i="1" s="1"/>
  <c r="T2478" i="1"/>
  <c r="V2478" i="1" s="1"/>
  <c r="X2478" i="1" s="1"/>
  <c r="T862" i="1"/>
  <c r="V862" i="1" s="1"/>
  <c r="X862" i="1" s="1"/>
  <c r="T2480" i="1"/>
  <c r="V2480" i="1" s="1"/>
  <c r="X2480" i="1" s="1"/>
  <c r="T1806" i="1"/>
  <c r="V1806" i="1" s="1"/>
  <c r="X1806" i="1" s="1"/>
  <c r="T63" i="1"/>
  <c r="V63" i="1" s="1"/>
  <c r="X63" i="1" s="1"/>
  <c r="T127" i="1"/>
  <c r="V127" i="1" s="1"/>
  <c r="X127" i="1" s="1"/>
  <c r="T191" i="1"/>
  <c r="V191" i="1" s="1"/>
  <c r="X191" i="1" s="1"/>
  <c r="T255" i="1"/>
  <c r="V255" i="1" s="1"/>
  <c r="X255" i="1" s="1"/>
  <c r="T319" i="1"/>
  <c r="V319" i="1" s="1"/>
  <c r="X319" i="1" s="1"/>
  <c r="T383" i="1"/>
  <c r="V383" i="1" s="1"/>
  <c r="X383" i="1" s="1"/>
  <c r="T447" i="1"/>
  <c r="V447" i="1" s="1"/>
  <c r="X447" i="1" s="1"/>
  <c r="T511" i="1"/>
  <c r="V511" i="1" s="1"/>
  <c r="X511" i="1" s="1"/>
  <c r="T575" i="1"/>
  <c r="V575" i="1" s="1"/>
  <c r="X575" i="1" s="1"/>
  <c r="T639" i="1"/>
  <c r="V639" i="1" s="1"/>
  <c r="X639" i="1" s="1"/>
  <c r="T703" i="1"/>
  <c r="V703" i="1" s="1"/>
  <c r="X703" i="1" s="1"/>
  <c r="T767" i="1"/>
  <c r="V767" i="1" s="1"/>
  <c r="X767" i="1" s="1"/>
  <c r="T831" i="1"/>
  <c r="V831" i="1" s="1"/>
  <c r="X831" i="1" s="1"/>
  <c r="T895" i="1"/>
  <c r="V895" i="1" s="1"/>
  <c r="X895" i="1" s="1"/>
  <c r="T959" i="1"/>
  <c r="V959" i="1" s="1"/>
  <c r="X959" i="1" s="1"/>
  <c r="T1023" i="1"/>
  <c r="V1023" i="1" s="1"/>
  <c r="X1023" i="1" s="1"/>
  <c r="T1087" i="1"/>
  <c r="V1087" i="1" s="1"/>
  <c r="X1087" i="1" s="1"/>
  <c r="T1904" i="1"/>
  <c r="V1904" i="1" s="1"/>
  <c r="X1904" i="1" s="1"/>
  <c r="T497" i="1"/>
  <c r="V497" i="1" s="1"/>
  <c r="X497" i="1" s="1"/>
  <c r="T1121" i="1"/>
  <c r="V1121" i="1" s="1"/>
  <c r="X1121" i="1" s="1"/>
  <c r="T1857" i="1"/>
  <c r="V1857" i="1" s="1"/>
  <c r="X1857" i="1" s="1"/>
  <c r="T206" i="1"/>
  <c r="V206" i="1" s="1"/>
  <c r="X206" i="1" s="1"/>
  <c r="T227" i="1"/>
  <c r="V227" i="1" s="1"/>
  <c r="X227" i="1" s="1"/>
  <c r="T1459" i="1"/>
  <c r="V1459" i="1" s="1"/>
  <c r="X1459" i="1" s="1"/>
  <c r="T1523" i="1"/>
  <c r="V1523" i="1" s="1"/>
  <c r="X1523" i="1" s="1"/>
  <c r="T1795" i="1"/>
  <c r="V1795" i="1" s="1"/>
  <c r="X1795" i="1" s="1"/>
  <c r="T1859" i="1"/>
  <c r="V1859" i="1" s="1"/>
  <c r="X1859" i="1" s="1"/>
  <c r="T2195" i="1"/>
  <c r="V2195" i="1" s="1"/>
  <c r="X2195" i="1" s="1"/>
  <c r="T2467" i="1"/>
  <c r="V2467" i="1" s="1"/>
  <c r="X2467" i="1" s="1"/>
  <c r="T46" i="1"/>
  <c r="V46" i="1" s="1"/>
  <c r="X46" i="1" s="1"/>
  <c r="T1070" i="1"/>
  <c r="V1070" i="1" s="1"/>
  <c r="X1070" i="1" s="1"/>
  <c r="T324" i="1"/>
  <c r="V324" i="1" s="1"/>
  <c r="X324" i="1" s="1"/>
  <c r="T1748" i="1"/>
  <c r="V1748" i="1" s="1"/>
  <c r="X1748" i="1" s="1"/>
  <c r="T2020" i="1"/>
  <c r="V2020" i="1" s="1"/>
  <c r="X2020" i="1" s="1"/>
  <c r="T2084" i="1"/>
  <c r="V2084" i="1" s="1"/>
  <c r="X2084" i="1" s="1"/>
  <c r="T2420" i="1"/>
  <c r="V2420" i="1" s="1"/>
  <c r="X2420" i="1" s="1"/>
  <c r="T2306" i="1"/>
  <c r="V2306" i="1" s="1"/>
  <c r="X2306" i="1" s="1"/>
  <c r="T1378" i="1"/>
  <c r="V1378" i="1" s="1"/>
  <c r="X1378" i="1" s="1"/>
  <c r="T446" i="1"/>
  <c r="V446" i="1" s="1"/>
  <c r="X446" i="1" s="1"/>
  <c r="T1150" i="1"/>
  <c r="V1150" i="1" s="1"/>
  <c r="X1150" i="1" s="1"/>
  <c r="T208" i="1"/>
  <c r="V208" i="1" s="1"/>
  <c r="X208" i="1" s="1"/>
  <c r="T1232" i="1"/>
  <c r="V1232" i="1" s="1"/>
  <c r="X1232" i="1" s="1"/>
  <c r="T1744" i="1"/>
  <c r="V1744" i="1" s="1"/>
  <c r="X1744" i="1" s="1"/>
  <c r="T2512" i="1"/>
  <c r="V2512" i="1" s="1"/>
  <c r="X2512" i="1" s="1"/>
  <c r="T162" i="1"/>
  <c r="V162" i="1" s="1"/>
  <c r="X162" i="1" s="1"/>
  <c r="T450" i="1"/>
  <c r="V450" i="1" s="1"/>
  <c r="X450" i="1" s="1"/>
  <c r="T626" i="1"/>
  <c r="V626" i="1" s="1"/>
  <c r="X626" i="1" s="1"/>
  <c r="T818" i="1"/>
  <c r="V818" i="1" s="1"/>
  <c r="X818" i="1" s="1"/>
  <c r="T978" i="1"/>
  <c r="V978" i="1" s="1"/>
  <c r="X978" i="1" s="1"/>
  <c r="T1202" i="1"/>
  <c r="V1202" i="1" s="1"/>
  <c r="X1202" i="1" s="1"/>
  <c r="T1474" i="1"/>
  <c r="V1474" i="1" s="1"/>
  <c r="X1474" i="1" s="1"/>
  <c r="T1794" i="1"/>
  <c r="V1794" i="1" s="1"/>
  <c r="X1794" i="1" s="1"/>
  <c r="T1570" i="1"/>
  <c r="V1570" i="1" s="1"/>
  <c r="X1570" i="1" s="1"/>
  <c r="T993" i="1"/>
  <c r="V993" i="1" s="1"/>
  <c r="X993" i="1" s="1"/>
  <c r="T1168" i="1"/>
  <c r="V1168" i="1" s="1"/>
  <c r="X1168" i="1" s="1"/>
  <c r="T1866" i="1"/>
  <c r="V1866" i="1" s="1"/>
  <c r="X1866" i="1" s="1"/>
  <c r="T125" i="1"/>
  <c r="V125" i="1" s="1"/>
  <c r="X125" i="1" s="1"/>
  <c r="T765" i="1"/>
  <c r="V765" i="1" s="1"/>
  <c r="X765" i="1" s="1"/>
  <c r="T1533" i="1"/>
  <c r="V1533" i="1" s="1"/>
  <c r="X1533" i="1" s="1"/>
  <c r="T2237" i="1"/>
  <c r="V2237" i="1" s="1"/>
  <c r="X2237" i="1" s="1"/>
  <c r="T785" i="1"/>
  <c r="V785" i="1" s="1"/>
  <c r="X785" i="1" s="1"/>
  <c r="T1679" i="1"/>
  <c r="V1679" i="1" s="1"/>
  <c r="X1679" i="1" s="1"/>
  <c r="T2383" i="1"/>
  <c r="V2383" i="1" s="1"/>
  <c r="X2383" i="1" s="1"/>
  <c r="T1137" i="1"/>
  <c r="V1137" i="1" s="1"/>
  <c r="X1137" i="1" s="1"/>
  <c r="T1445" i="1"/>
  <c r="V1445" i="1" s="1"/>
  <c r="X1445" i="1" s="1"/>
  <c r="T2149" i="1"/>
  <c r="V2149" i="1" s="1"/>
  <c r="X2149" i="1" s="1"/>
  <c r="T1248" i="1"/>
  <c r="V1248" i="1" s="1"/>
  <c r="X1248" i="1" s="1"/>
  <c r="T1337" i="1"/>
  <c r="V1337" i="1" s="1"/>
  <c r="X1337" i="1" s="1"/>
  <c r="T1977" i="1"/>
  <c r="V1977" i="1" s="1"/>
  <c r="X1977" i="1" s="1"/>
  <c r="T876" i="1"/>
  <c r="V876" i="1" s="1"/>
  <c r="X876" i="1" s="1"/>
  <c r="T416" i="1"/>
  <c r="V416" i="1" s="1"/>
  <c r="X416" i="1" s="1"/>
  <c r="T730" i="1"/>
  <c r="V730" i="1" s="1"/>
  <c r="X730" i="1" s="1"/>
  <c r="T1024" i="1"/>
  <c r="V1024" i="1" s="1"/>
  <c r="X1024" i="1" s="1"/>
  <c r="T207" i="1"/>
  <c r="V207" i="1" s="1"/>
  <c r="X207" i="1" s="1"/>
  <c r="T1922" i="1"/>
  <c r="V1922" i="1" s="1"/>
  <c r="X1922" i="1" s="1"/>
  <c r="T734" i="1"/>
  <c r="V734" i="1" s="1"/>
  <c r="X734" i="1" s="1"/>
  <c r="T2096" i="1"/>
  <c r="V2096" i="1" s="1"/>
  <c r="X2096" i="1" s="1"/>
  <c r="T85" i="1"/>
  <c r="V85" i="1" s="1"/>
  <c r="X85" i="1" s="1"/>
  <c r="T149" i="1"/>
  <c r="V149" i="1" s="1"/>
  <c r="X149" i="1" s="1"/>
  <c r="T213" i="1"/>
  <c r="V213" i="1" s="1"/>
  <c r="X213" i="1" s="1"/>
  <c r="T277" i="1"/>
  <c r="V277" i="1" s="1"/>
  <c r="X277" i="1" s="1"/>
  <c r="T341" i="1"/>
  <c r="V341" i="1" s="1"/>
  <c r="X341" i="1" s="1"/>
  <c r="T405" i="1"/>
  <c r="V405" i="1" s="1"/>
  <c r="X405" i="1" s="1"/>
  <c r="T469" i="1"/>
  <c r="V469" i="1" s="1"/>
  <c r="X469" i="1" s="1"/>
  <c r="T533" i="1"/>
  <c r="V533" i="1" s="1"/>
  <c r="X533" i="1" s="1"/>
  <c r="T597" i="1"/>
  <c r="V597" i="1" s="1"/>
  <c r="X597" i="1" s="1"/>
  <c r="T661" i="1"/>
  <c r="V661" i="1" s="1"/>
  <c r="X661" i="1" s="1"/>
  <c r="T725" i="1"/>
  <c r="V725" i="1" s="1"/>
  <c r="X725" i="1" s="1"/>
  <c r="T789" i="1"/>
  <c r="V789" i="1" s="1"/>
  <c r="X789" i="1" s="1"/>
  <c r="T853" i="1"/>
  <c r="V853" i="1" s="1"/>
  <c r="X853" i="1" s="1"/>
  <c r="T917" i="1"/>
  <c r="V917" i="1" s="1"/>
  <c r="X917" i="1" s="1"/>
  <c r="T981" i="1"/>
  <c r="V981" i="1" s="1"/>
  <c r="X981" i="1" s="1"/>
  <c r="T1045" i="1"/>
  <c r="V1045" i="1" s="1"/>
  <c r="X1045" i="1" s="1"/>
  <c r="T1109" i="1"/>
  <c r="V1109" i="1" s="1"/>
  <c r="X1109" i="1" s="1"/>
  <c r="T1173" i="1"/>
  <c r="V1173" i="1" s="1"/>
  <c r="X1173" i="1" s="1"/>
  <c r="T1237" i="1"/>
  <c r="V1237" i="1" s="1"/>
  <c r="X1237" i="1" s="1"/>
  <c r="T1301" i="1"/>
  <c r="V1301" i="1" s="1"/>
  <c r="X1301" i="1" s="1"/>
  <c r="T1429" i="1"/>
  <c r="V1429" i="1" s="1"/>
  <c r="X1429" i="1" s="1"/>
  <c r="T910" i="1"/>
  <c r="V910" i="1" s="1"/>
  <c r="X910" i="1" s="1"/>
  <c r="T2446" i="1"/>
  <c r="V2446" i="1" s="1"/>
  <c r="X2446" i="1" s="1"/>
  <c r="T70" i="1"/>
  <c r="V70" i="1" s="1"/>
  <c r="X70" i="1" s="1"/>
  <c r="T134" i="1"/>
  <c r="V134" i="1" s="1"/>
  <c r="X134" i="1" s="1"/>
  <c r="T198" i="1"/>
  <c r="V198" i="1" s="1"/>
  <c r="X198" i="1" s="1"/>
  <c r="T262" i="1"/>
  <c r="V262" i="1" s="1"/>
  <c r="X262" i="1" s="1"/>
  <c r="T326" i="1"/>
  <c r="V326" i="1" s="1"/>
  <c r="X326" i="1" s="1"/>
  <c r="T390" i="1"/>
  <c r="V390" i="1" s="1"/>
  <c r="X390" i="1" s="1"/>
  <c r="T454" i="1"/>
  <c r="V454" i="1" s="1"/>
  <c r="X454" i="1" s="1"/>
  <c r="T518" i="1"/>
  <c r="V518" i="1" s="1"/>
  <c r="X518" i="1" s="1"/>
  <c r="T582" i="1"/>
  <c r="V582" i="1" s="1"/>
  <c r="X582" i="1" s="1"/>
  <c r="T646" i="1"/>
  <c r="V646" i="1" s="1"/>
  <c r="X646" i="1" s="1"/>
  <c r="T710" i="1"/>
  <c r="V710" i="1" s="1"/>
  <c r="X710" i="1" s="1"/>
  <c r="T774" i="1"/>
  <c r="V774" i="1" s="1"/>
  <c r="X774" i="1" s="1"/>
  <c r="T838" i="1"/>
  <c r="V838" i="1" s="1"/>
  <c r="X838" i="1" s="1"/>
  <c r="T902" i="1"/>
  <c r="V902" i="1" s="1"/>
  <c r="X902" i="1" s="1"/>
  <c r="T994" i="1"/>
  <c r="V994" i="1" s="1"/>
  <c r="X994" i="1" s="1"/>
  <c r="T1031" i="1"/>
  <c r="V1031" i="1" s="1"/>
  <c r="X1031" i="1" s="1"/>
  <c r="T1095" i="1"/>
  <c r="V1095" i="1" s="1"/>
  <c r="X1095" i="1" s="1"/>
  <c r="T1159" i="1"/>
  <c r="V1159" i="1" s="1"/>
  <c r="X1159" i="1" s="1"/>
  <c r="T1223" i="1"/>
  <c r="V1223" i="1" s="1"/>
  <c r="X1223" i="1" s="1"/>
  <c r="T1287" i="1"/>
  <c r="V1287" i="1" s="1"/>
  <c r="X1287" i="1" s="1"/>
  <c r="T1351" i="1"/>
  <c r="V1351" i="1" s="1"/>
  <c r="X1351" i="1" s="1"/>
  <c r="T1415" i="1"/>
  <c r="V1415" i="1" s="1"/>
  <c r="X1415" i="1" s="1"/>
  <c r="T1479" i="1"/>
  <c r="V1479" i="1" s="1"/>
  <c r="X1479" i="1" s="1"/>
  <c r="T1543" i="1"/>
  <c r="V1543" i="1" s="1"/>
  <c r="X1543" i="1" s="1"/>
  <c r="T1607" i="1"/>
  <c r="V1607" i="1" s="1"/>
  <c r="X1607" i="1" s="1"/>
  <c r="T1671" i="1"/>
  <c r="V1671" i="1" s="1"/>
  <c r="X1671" i="1" s="1"/>
  <c r="T1735" i="1"/>
  <c r="V1735" i="1" s="1"/>
  <c r="X1735" i="1" s="1"/>
  <c r="T1799" i="1"/>
  <c r="V1799" i="1" s="1"/>
  <c r="X1799" i="1" s="1"/>
  <c r="T1863" i="1"/>
  <c r="V1863" i="1" s="1"/>
  <c r="X1863" i="1" s="1"/>
  <c r="T1927" i="1"/>
  <c r="V1927" i="1" s="1"/>
  <c r="X1927" i="1" s="1"/>
  <c r="T1991" i="1"/>
  <c r="V1991" i="1" s="1"/>
  <c r="X1991" i="1" s="1"/>
  <c r="T2055" i="1"/>
  <c r="V2055" i="1" s="1"/>
  <c r="X2055" i="1" s="1"/>
  <c r="T2119" i="1"/>
  <c r="V2119" i="1" s="1"/>
  <c r="X2119" i="1" s="1"/>
  <c r="T2183" i="1"/>
  <c r="V2183" i="1" s="1"/>
  <c r="X2183" i="1" s="1"/>
  <c r="T2247" i="1"/>
  <c r="V2247" i="1" s="1"/>
  <c r="X2247" i="1" s="1"/>
  <c r="T2311" i="1"/>
  <c r="V2311" i="1" s="1"/>
  <c r="X2311" i="1" s="1"/>
  <c r="T2375" i="1"/>
  <c r="V2375" i="1" s="1"/>
  <c r="X2375" i="1" s="1"/>
  <c r="T2439" i="1"/>
  <c r="V2439" i="1" s="1"/>
  <c r="X2439" i="1" s="1"/>
  <c r="T2503" i="1"/>
  <c r="V2503" i="1" s="1"/>
  <c r="X2503" i="1" s="1"/>
  <c r="T2186" i="1"/>
  <c r="V2186" i="1" s="1"/>
  <c r="X2186" i="1" s="1"/>
  <c r="T2426" i="1"/>
  <c r="V2426" i="1" s="1"/>
  <c r="X2426" i="1" s="1"/>
  <c r="T572" i="1"/>
  <c r="V572" i="1" s="1"/>
  <c r="X572" i="1" s="1"/>
  <c r="T940" i="1"/>
  <c r="V940" i="1" s="1"/>
  <c r="X940" i="1" s="1"/>
  <c r="T1276" i="1"/>
  <c r="V1276" i="1" s="1"/>
  <c r="X1276" i="1" s="1"/>
  <c r="T1676" i="1"/>
  <c r="V1676" i="1" s="1"/>
  <c r="X1676" i="1" s="1"/>
  <c r="T2092" i="1"/>
  <c r="V2092" i="1" s="1"/>
  <c r="X2092" i="1" s="1"/>
  <c r="T2428" i="1"/>
  <c r="V2428" i="1" s="1"/>
  <c r="X2428" i="1" s="1"/>
  <c r="T401" i="1"/>
  <c r="V401" i="1" s="1"/>
  <c r="X401" i="1" s="1"/>
  <c r="T1041" i="1"/>
  <c r="V1041" i="1" s="1"/>
  <c r="X1041" i="1" s="1"/>
  <c r="T1617" i="1"/>
  <c r="V1617" i="1" s="1"/>
  <c r="X1617" i="1" s="1"/>
  <c r="T1600" i="1"/>
  <c r="V1600" i="1" s="1"/>
  <c r="X1600" i="1" s="1"/>
  <c r="T24" i="1"/>
  <c r="V24" i="1" s="1"/>
  <c r="X24" i="1" s="1"/>
  <c r="T88" i="1"/>
  <c r="V88" i="1" s="1"/>
  <c r="X88" i="1" s="1"/>
  <c r="T152" i="1"/>
  <c r="V152" i="1" s="1"/>
  <c r="X152" i="1" s="1"/>
  <c r="T216" i="1"/>
  <c r="V216" i="1" s="1"/>
  <c r="X216" i="1" s="1"/>
  <c r="T280" i="1"/>
  <c r="V280" i="1" s="1"/>
  <c r="X280" i="1" s="1"/>
  <c r="T344" i="1"/>
  <c r="V344" i="1" s="1"/>
  <c r="X344" i="1" s="1"/>
  <c r="T408" i="1"/>
  <c r="V408" i="1" s="1"/>
  <c r="X408" i="1" s="1"/>
  <c r="T472" i="1"/>
  <c r="V472" i="1" s="1"/>
  <c r="X472" i="1" s="1"/>
  <c r="T536" i="1"/>
  <c r="V536" i="1" s="1"/>
  <c r="X536" i="1" s="1"/>
  <c r="T600" i="1"/>
  <c r="V600" i="1" s="1"/>
  <c r="X600" i="1" s="1"/>
  <c r="T664" i="1"/>
  <c r="V664" i="1" s="1"/>
  <c r="X664" i="1" s="1"/>
  <c r="T728" i="1"/>
  <c r="V728" i="1" s="1"/>
  <c r="X728" i="1" s="1"/>
  <c r="T792" i="1"/>
  <c r="V792" i="1" s="1"/>
  <c r="X792" i="1" s="1"/>
  <c r="T856" i="1"/>
  <c r="V856" i="1" s="1"/>
  <c r="X856" i="1" s="1"/>
  <c r="T920" i="1"/>
  <c r="V920" i="1" s="1"/>
  <c r="X920" i="1" s="1"/>
  <c r="T984" i="1"/>
  <c r="V984" i="1" s="1"/>
  <c r="X984" i="1" s="1"/>
  <c r="T1048" i="1"/>
  <c r="V1048" i="1" s="1"/>
  <c r="X1048" i="1" s="1"/>
  <c r="T1112" i="1"/>
  <c r="V1112" i="1" s="1"/>
  <c r="X1112" i="1" s="1"/>
  <c r="T1176" i="1"/>
  <c r="V1176" i="1" s="1"/>
  <c r="X1176" i="1" s="1"/>
  <c r="T1240" i="1"/>
  <c r="V1240" i="1" s="1"/>
  <c r="X1240" i="1" s="1"/>
  <c r="T1304" i="1"/>
  <c r="V1304" i="1" s="1"/>
  <c r="X1304" i="1" s="1"/>
  <c r="T1368" i="1"/>
  <c r="V1368" i="1" s="1"/>
  <c r="X1368" i="1" s="1"/>
  <c r="T1432" i="1"/>
  <c r="V1432" i="1" s="1"/>
  <c r="X1432" i="1" s="1"/>
  <c r="T1496" i="1"/>
  <c r="V1496" i="1" s="1"/>
  <c r="X1496" i="1" s="1"/>
  <c r="T1560" i="1"/>
  <c r="V1560" i="1" s="1"/>
  <c r="X1560" i="1" s="1"/>
  <c r="T1624" i="1"/>
  <c r="V1624" i="1" s="1"/>
  <c r="X1624" i="1" s="1"/>
  <c r="T1688" i="1"/>
  <c r="V1688" i="1" s="1"/>
  <c r="X1688" i="1" s="1"/>
  <c r="T1752" i="1"/>
  <c r="V1752" i="1" s="1"/>
  <c r="X1752" i="1" s="1"/>
  <c r="T1816" i="1"/>
  <c r="V1816" i="1" s="1"/>
  <c r="X1816" i="1" s="1"/>
  <c r="T1880" i="1"/>
  <c r="V1880" i="1" s="1"/>
  <c r="X1880" i="1" s="1"/>
  <c r="T1944" i="1"/>
  <c r="V1944" i="1" s="1"/>
  <c r="X1944" i="1" s="1"/>
  <c r="T2008" i="1"/>
  <c r="V2008" i="1" s="1"/>
  <c r="X2008" i="1" s="1"/>
  <c r="T2072" i="1"/>
  <c r="V2072" i="1" s="1"/>
  <c r="X2072" i="1" s="1"/>
  <c r="T2136" i="1"/>
  <c r="V2136" i="1" s="1"/>
  <c r="X2136" i="1" s="1"/>
  <c r="T2200" i="1"/>
  <c r="V2200" i="1" s="1"/>
  <c r="X2200" i="1" s="1"/>
  <c r="T2264" i="1"/>
  <c r="V2264" i="1" s="1"/>
  <c r="X2264" i="1" s="1"/>
  <c r="T2328" i="1"/>
  <c r="V2328" i="1" s="1"/>
  <c r="X2328" i="1" s="1"/>
  <c r="T2392" i="1"/>
  <c r="V2392" i="1" s="1"/>
  <c r="X2392" i="1" s="1"/>
  <c r="T2472" i="1"/>
  <c r="V2472" i="1" s="1"/>
  <c r="X2472" i="1" s="1"/>
  <c r="T1834" i="1"/>
  <c r="V1834" i="1" s="1"/>
  <c r="X1834" i="1" s="1"/>
  <c r="T2458" i="1"/>
  <c r="V2458" i="1" s="1"/>
  <c r="X2458" i="1" s="1"/>
  <c r="T764" i="1"/>
  <c r="V764" i="1" s="1"/>
  <c r="X764" i="1" s="1"/>
  <c r="T1148" i="1"/>
  <c r="V1148" i="1" s="1"/>
  <c r="X1148" i="1" s="1"/>
  <c r="T1532" i="1"/>
  <c r="V1532" i="1" s="1"/>
  <c r="X1532" i="1" s="1"/>
  <c r="T1868" i="1"/>
  <c r="V1868" i="1" s="1"/>
  <c r="X1868" i="1" s="1"/>
  <c r="T2220" i="1"/>
  <c r="V2220" i="1" s="1"/>
  <c r="X2220" i="1" s="1"/>
  <c r="T1182" i="1"/>
  <c r="V1182" i="1" s="1"/>
  <c r="X1182" i="1" s="1"/>
  <c r="T41" i="1"/>
  <c r="V41" i="1" s="1"/>
  <c r="X41" i="1" s="1"/>
  <c r="T105" i="1"/>
  <c r="V105" i="1" s="1"/>
  <c r="X105" i="1" s="1"/>
  <c r="T169" i="1"/>
  <c r="V169" i="1" s="1"/>
  <c r="X169" i="1" s="1"/>
  <c r="T233" i="1"/>
  <c r="V233" i="1" s="1"/>
  <c r="X233" i="1" s="1"/>
  <c r="T297" i="1"/>
  <c r="V297" i="1" s="1"/>
  <c r="X297" i="1" s="1"/>
  <c r="T361" i="1"/>
  <c r="V361" i="1" s="1"/>
  <c r="X361" i="1" s="1"/>
  <c r="T425" i="1"/>
  <c r="V425" i="1" s="1"/>
  <c r="X425" i="1" s="1"/>
  <c r="T489" i="1"/>
  <c r="V489" i="1" s="1"/>
  <c r="X489" i="1" s="1"/>
  <c r="T553" i="1"/>
  <c r="V553" i="1" s="1"/>
  <c r="X553" i="1" s="1"/>
  <c r="T617" i="1"/>
  <c r="V617" i="1" s="1"/>
  <c r="X617" i="1" s="1"/>
  <c r="T681" i="1"/>
  <c r="V681" i="1" s="1"/>
  <c r="X681" i="1" s="1"/>
  <c r="T745" i="1"/>
  <c r="V745" i="1" s="1"/>
  <c r="X745" i="1" s="1"/>
  <c r="T809" i="1"/>
  <c r="V809" i="1" s="1"/>
  <c r="X809" i="1" s="1"/>
  <c r="T873" i="1"/>
  <c r="V873" i="1" s="1"/>
  <c r="X873" i="1" s="1"/>
  <c r="T937" i="1"/>
  <c r="V937" i="1" s="1"/>
  <c r="X937" i="1" s="1"/>
  <c r="T1001" i="1"/>
  <c r="V1001" i="1" s="1"/>
  <c r="X1001" i="1" s="1"/>
  <c r="T1065" i="1"/>
  <c r="V1065" i="1" s="1"/>
  <c r="X1065" i="1" s="1"/>
  <c r="T1129" i="1"/>
  <c r="V1129" i="1" s="1"/>
  <c r="X1129" i="1" s="1"/>
  <c r="T160" i="1"/>
  <c r="V160" i="1" s="1"/>
  <c r="X160" i="1" s="1"/>
  <c r="T1614" i="1"/>
  <c r="V1614" i="1" s="1"/>
  <c r="X1614" i="1" s="1"/>
  <c r="T970" i="1"/>
  <c r="V970" i="1" s="1"/>
  <c r="X970" i="1" s="1"/>
  <c r="T418" i="1"/>
  <c r="V418" i="1" s="1"/>
  <c r="X418" i="1" s="1"/>
  <c r="T2046" i="1"/>
  <c r="V2046" i="1" s="1"/>
  <c r="X2046" i="1" s="1"/>
  <c r="T1451" i="1"/>
  <c r="V1451" i="1" s="1"/>
  <c r="X1451" i="1" s="1"/>
  <c r="T1515" i="1"/>
  <c r="V1515" i="1" s="1"/>
  <c r="X1515" i="1" s="1"/>
  <c r="T1579" i="1"/>
  <c r="V1579" i="1" s="1"/>
  <c r="X1579" i="1" s="1"/>
  <c r="T1643" i="1"/>
  <c r="V1643" i="1" s="1"/>
  <c r="X1643" i="1" s="1"/>
  <c r="T1707" i="1"/>
  <c r="V1707" i="1" s="1"/>
  <c r="X1707" i="1" s="1"/>
  <c r="T1771" i="1"/>
  <c r="V1771" i="1" s="1"/>
  <c r="X1771" i="1" s="1"/>
  <c r="T1835" i="1"/>
  <c r="V1835" i="1" s="1"/>
  <c r="X1835" i="1" s="1"/>
  <c r="T1899" i="1"/>
  <c r="V1899" i="1" s="1"/>
  <c r="X1899" i="1" s="1"/>
  <c r="T1963" i="1"/>
  <c r="V1963" i="1" s="1"/>
  <c r="X1963" i="1" s="1"/>
  <c r="T2027" i="1"/>
  <c r="V2027" i="1" s="1"/>
  <c r="X2027" i="1" s="1"/>
  <c r="T2091" i="1"/>
  <c r="V2091" i="1" s="1"/>
  <c r="X2091" i="1" s="1"/>
  <c r="T2155" i="1"/>
  <c r="V2155" i="1" s="1"/>
  <c r="X2155" i="1" s="1"/>
  <c r="T2219" i="1"/>
  <c r="V2219" i="1" s="1"/>
  <c r="X2219" i="1" s="1"/>
  <c r="T2283" i="1"/>
  <c r="V2283" i="1" s="1"/>
  <c r="X2283" i="1" s="1"/>
  <c r="T2347" i="1"/>
  <c r="V2347" i="1" s="1"/>
  <c r="X2347" i="1" s="1"/>
  <c r="T2411" i="1"/>
  <c r="V2411" i="1" s="1"/>
  <c r="X2411" i="1" s="1"/>
  <c r="T2475" i="1"/>
  <c r="V2475" i="1" s="1"/>
  <c r="X2475" i="1" s="1"/>
  <c r="T60" i="1"/>
  <c r="V60" i="1" s="1"/>
  <c r="X60" i="1" s="1"/>
  <c r="T124" i="1"/>
  <c r="V124" i="1" s="1"/>
  <c r="X124" i="1" s="1"/>
  <c r="T204" i="1"/>
  <c r="V204" i="1" s="1"/>
  <c r="X204" i="1" s="1"/>
  <c r="T268" i="1"/>
  <c r="V268" i="1" s="1"/>
  <c r="X268" i="1" s="1"/>
  <c r="T412" i="1"/>
  <c r="V412" i="1" s="1"/>
  <c r="X412" i="1" s="1"/>
  <c r="T620" i="1"/>
  <c r="V620" i="1" s="1"/>
  <c r="X620" i="1" s="1"/>
  <c r="T1020" i="1"/>
  <c r="V1020" i="1" s="1"/>
  <c r="X1020" i="1" s="1"/>
  <c r="T1420" i="1"/>
  <c r="V1420" i="1" s="1"/>
  <c r="X1420" i="1" s="1"/>
  <c r="T1820" i="1"/>
  <c r="V1820" i="1" s="1"/>
  <c r="X1820" i="1" s="1"/>
  <c r="T2252" i="1"/>
  <c r="V2252" i="1" s="1"/>
  <c r="X2252" i="1" s="1"/>
  <c r="T686" i="1"/>
  <c r="V686" i="1" s="1"/>
  <c r="X686" i="1" s="1"/>
  <c r="T944" i="1"/>
  <c r="V944" i="1" s="1"/>
  <c r="X944" i="1" s="1"/>
  <c r="T2062" i="1"/>
  <c r="V2062" i="1" s="1"/>
  <c r="X2062" i="1" s="1"/>
  <c r="T35" i="1"/>
  <c r="V35" i="1" s="1"/>
  <c r="X35" i="1" s="1"/>
  <c r="T99" i="1"/>
  <c r="V99" i="1" s="1"/>
  <c r="X99" i="1" s="1"/>
  <c r="T163" i="1"/>
  <c r="V163" i="1" s="1"/>
  <c r="X163" i="1" s="1"/>
  <c r="T691" i="1"/>
  <c r="V691" i="1" s="1"/>
  <c r="X691" i="1" s="1"/>
  <c r="T755" i="1"/>
  <c r="V755" i="1" s="1"/>
  <c r="X755" i="1" s="1"/>
  <c r="T819" i="1"/>
  <c r="V819" i="1" s="1"/>
  <c r="X819" i="1" s="1"/>
  <c r="T883" i="1"/>
  <c r="V883" i="1" s="1"/>
  <c r="X883" i="1" s="1"/>
  <c r="T947" i="1"/>
  <c r="V947" i="1" s="1"/>
  <c r="X947" i="1" s="1"/>
  <c r="T1011" i="1"/>
  <c r="V1011" i="1" s="1"/>
  <c r="X1011" i="1" s="1"/>
  <c r="T1075" i="1"/>
  <c r="V1075" i="1" s="1"/>
  <c r="X1075" i="1" s="1"/>
  <c r="T1139" i="1"/>
  <c r="V1139" i="1" s="1"/>
  <c r="X1139" i="1" s="1"/>
  <c r="T1203" i="1"/>
  <c r="V1203" i="1" s="1"/>
  <c r="X1203" i="1" s="1"/>
  <c r="T1267" i="1"/>
  <c r="V1267" i="1" s="1"/>
  <c r="X1267" i="1" s="1"/>
  <c r="T1331" i="1"/>
  <c r="V1331" i="1" s="1"/>
  <c r="X1331" i="1" s="1"/>
  <c r="T1395" i="1"/>
  <c r="V1395" i="1" s="1"/>
  <c r="X1395" i="1" s="1"/>
  <c r="T1731" i="1"/>
  <c r="V1731" i="1" s="1"/>
  <c r="X1731" i="1" s="1"/>
  <c r="T2067" i="1"/>
  <c r="V2067" i="1" s="1"/>
  <c r="X2067" i="1" s="1"/>
  <c r="T2131" i="1"/>
  <c r="V2131" i="1" s="1"/>
  <c r="X2131" i="1" s="1"/>
  <c r="T2403" i="1"/>
  <c r="V2403" i="1" s="1"/>
  <c r="X2403" i="1" s="1"/>
  <c r="T1620" i="1"/>
  <c r="V1620" i="1" s="1"/>
  <c r="X1620" i="1" s="1"/>
  <c r="T1684" i="1"/>
  <c r="V1684" i="1" s="1"/>
  <c r="X1684" i="1" s="1"/>
  <c r="T1956" i="1"/>
  <c r="V1956" i="1" s="1"/>
  <c r="X1956" i="1" s="1"/>
  <c r="T2292" i="1"/>
  <c r="V2292" i="1" s="1"/>
  <c r="X2292" i="1" s="1"/>
  <c r="T2356" i="1"/>
  <c r="V2356" i="1" s="1"/>
  <c r="X2356" i="1" s="1"/>
  <c r="M22" i="1"/>
  <c r="O22" i="1" s="1"/>
  <c r="M21" i="1"/>
  <c r="O21" i="1" s="1"/>
  <c r="N21" i="1"/>
  <c r="R21" i="1"/>
  <c r="S21" i="1"/>
  <c r="N22" i="1"/>
  <c r="R22" i="1"/>
  <c r="S22" i="1"/>
  <c r="D21" i="2"/>
  <c r="D20" i="2"/>
  <c r="AA1568" i="1" l="1"/>
  <c r="AB1568" i="1" s="1"/>
  <c r="AC1568" i="1" s="1"/>
  <c r="AE1568" i="1"/>
  <c r="AA1376" i="1"/>
  <c r="AB1376" i="1" s="1"/>
  <c r="AC1376" i="1" s="1"/>
  <c r="Y1296" i="1"/>
  <c r="Z1296" i="1" s="1"/>
  <c r="AE1296" i="1" s="1"/>
  <c r="Y466" i="1"/>
  <c r="Z466" i="1" s="1"/>
  <c r="AE466" i="1" s="1"/>
  <c r="AE2082" i="1"/>
  <c r="AA800" i="1"/>
  <c r="AB800" i="1" s="1"/>
  <c r="AC800" i="1" s="1"/>
  <c r="Y974" i="1"/>
  <c r="Z974" i="1" s="1"/>
  <c r="AE974" i="1" s="1"/>
  <c r="Y1810" i="1"/>
  <c r="Z1810" i="1" s="1"/>
  <c r="AE1810" i="1" s="1"/>
  <c r="AA1998" i="1"/>
  <c r="AB1998" i="1" s="1"/>
  <c r="AC1998" i="1" s="1"/>
  <c r="Y2174" i="1"/>
  <c r="Z2174" i="1" s="1"/>
  <c r="AE2174" i="1" s="1"/>
  <c r="AA1486" i="1"/>
  <c r="AB1486" i="1" s="1"/>
  <c r="AE302" i="1"/>
  <c r="Y674" i="1"/>
  <c r="Z674" i="1" s="1"/>
  <c r="AE674" i="1" s="1"/>
  <c r="AA2082" i="1"/>
  <c r="AB2082" i="1" s="1"/>
  <c r="AC2082" i="1" s="1"/>
  <c r="AA210" i="1"/>
  <c r="AB210" i="1" s="1"/>
  <c r="AC210" i="1" s="1"/>
  <c r="Z1152" i="1"/>
  <c r="AE1152" i="1" s="1"/>
  <c r="AA1152" i="1"/>
  <c r="AB1152" i="1" s="1"/>
  <c r="AC1152" i="1" s="1"/>
  <c r="Y1554" i="1"/>
  <c r="Z1554" i="1" s="1"/>
  <c r="AE1554" i="1" s="1"/>
  <c r="AA638" i="1"/>
  <c r="AB638" i="1" s="1"/>
  <c r="AC638" i="1" s="1"/>
  <c r="Y1506" i="1"/>
  <c r="Z1506" i="1" s="1"/>
  <c r="AE1506" i="1" s="1"/>
  <c r="Y2350" i="1"/>
  <c r="Z2350" i="1" s="1"/>
  <c r="AE2350" i="1" s="1"/>
  <c r="Y1326" i="1"/>
  <c r="Y718" i="1"/>
  <c r="Z718" i="1" s="1"/>
  <c r="AE718" i="1" s="1"/>
  <c r="AE210" i="1"/>
  <c r="Y2414" i="1"/>
  <c r="Z2414" i="1" s="1"/>
  <c r="AE2414" i="1" s="1"/>
  <c r="Y1826" i="1"/>
  <c r="Z1826" i="1" s="1"/>
  <c r="AE1826" i="1" s="1"/>
  <c r="Y1890" i="1"/>
  <c r="Z1890" i="1" s="1"/>
  <c r="AE1890" i="1" s="1"/>
  <c r="Y1648" i="1"/>
  <c r="Z448" i="1"/>
  <c r="AE448" i="1" s="1"/>
  <c r="AC448" i="1"/>
  <c r="Y1058" i="1"/>
  <c r="Z1058" i="1" s="1"/>
  <c r="AE1058" i="1" s="1"/>
  <c r="AA2336" i="1"/>
  <c r="AB2336" i="1" s="1"/>
  <c r="AC2336" i="1" s="1"/>
  <c r="AA542" i="1"/>
  <c r="AB542" i="1" s="1"/>
  <c r="AC542" i="1" s="1"/>
  <c r="AA834" i="1"/>
  <c r="AB834" i="1" s="1"/>
  <c r="AC834" i="1" s="1"/>
  <c r="AA2416" i="1"/>
  <c r="AB2416" i="1" s="1"/>
  <c r="AC2416" i="1" s="1"/>
  <c r="AA1312" i="1"/>
  <c r="AB1312" i="1" s="1"/>
  <c r="AC1312" i="1" s="1"/>
  <c r="Y2334" i="1"/>
  <c r="AA464" i="1"/>
  <c r="AB464" i="1" s="1"/>
  <c r="AC464" i="1" s="1"/>
  <c r="Y2094" i="1"/>
  <c r="Z2094" i="1" s="1"/>
  <c r="AE2094" i="1" s="1"/>
  <c r="AA302" i="1"/>
  <c r="AB302" i="1" s="1"/>
  <c r="Y622" i="1"/>
  <c r="Z622" i="1" s="1"/>
  <c r="AE622" i="1" s="1"/>
  <c r="AA2514" i="1"/>
  <c r="AB2514" i="1" s="1"/>
  <c r="AC2514" i="1" s="1"/>
  <c r="Y2392" i="1"/>
  <c r="Z2392" i="1" s="1"/>
  <c r="AE2392" i="1" s="1"/>
  <c r="Y124" i="1"/>
  <c r="Z124" i="1" s="1"/>
  <c r="AE124" i="1" s="1"/>
  <c r="Y1543" i="1"/>
  <c r="Y1958" i="1"/>
  <c r="Z1958" i="1" s="1"/>
  <c r="AE1958" i="1" s="1"/>
  <c r="Y450" i="1"/>
  <c r="Z450" i="1" s="1"/>
  <c r="AE450" i="1" s="1"/>
  <c r="Y68" i="1"/>
  <c r="Z68" i="1" s="1"/>
  <c r="AE68" i="1" s="1"/>
  <c r="Y954" i="1"/>
  <c r="Y308" i="1"/>
  <c r="Z308" i="1" s="1"/>
  <c r="AE308" i="1" s="1"/>
  <c r="Y640" i="1"/>
  <c r="Z640" i="1" s="1"/>
  <c r="AE640" i="1" s="1"/>
  <c r="Y487" i="1"/>
  <c r="Z487" i="1" s="1"/>
  <c r="AE487" i="1" s="1"/>
  <c r="Y1708" i="1"/>
  <c r="Y376" i="1"/>
  <c r="Z376" i="1" s="1"/>
  <c r="AE376" i="1" s="1"/>
  <c r="Y1205" i="1"/>
  <c r="Z1205" i="1" s="1"/>
  <c r="AE1205" i="1" s="1"/>
  <c r="Y2275" i="1"/>
  <c r="Z2275" i="1" s="1"/>
  <c r="AE2275" i="1" s="1"/>
  <c r="Y882" i="1"/>
  <c r="Y351" i="1"/>
  <c r="Z351" i="1" s="1"/>
  <c r="AE351" i="1" s="1"/>
  <c r="Y1780" i="1"/>
  <c r="Z1780" i="1" s="1"/>
  <c r="AE1780" i="1" s="1"/>
  <c r="Y2253" i="1"/>
  <c r="Z2253" i="1" s="1"/>
  <c r="AE2253" i="1" s="1"/>
  <c r="Y1421" i="1"/>
  <c r="Y251" i="1"/>
  <c r="Z251" i="1" s="1"/>
  <c r="AE251" i="1" s="1"/>
  <c r="Y908" i="1"/>
  <c r="Z908" i="1" s="1"/>
  <c r="AE908" i="1" s="1"/>
  <c r="Y1514" i="1"/>
  <c r="Z1514" i="1" s="1"/>
  <c r="AE1514" i="1" s="1"/>
  <c r="Y690" i="1"/>
  <c r="Y1572" i="1"/>
  <c r="Z1572" i="1" s="1"/>
  <c r="AE1572" i="1" s="1"/>
  <c r="Y1955" i="1"/>
  <c r="Z1955" i="1" s="1"/>
  <c r="AE1955" i="1" s="1"/>
  <c r="Y1164" i="1"/>
  <c r="Z1164" i="1" s="1"/>
  <c r="AE1164" i="1" s="1"/>
  <c r="Y919" i="1"/>
  <c r="Y154" i="1"/>
  <c r="Z154" i="1" s="1"/>
  <c r="AE154" i="1" s="1"/>
  <c r="Y2378" i="1"/>
  <c r="Z2378" i="1" s="1"/>
  <c r="AE2378" i="1" s="1"/>
  <c r="Y1219" i="1"/>
  <c r="Z1219" i="1" s="1"/>
  <c r="AE1219" i="1" s="1"/>
  <c r="Y220" i="1"/>
  <c r="Y377" i="1"/>
  <c r="Z377" i="1" s="1"/>
  <c r="AE377" i="1" s="1"/>
  <c r="Y2234" i="1"/>
  <c r="Z2234" i="1" s="1"/>
  <c r="AE2234" i="1" s="1"/>
  <c r="Y1704" i="1"/>
  <c r="Z1704" i="1" s="1"/>
  <c r="AE1704" i="1" s="1"/>
  <c r="Y2490" i="1"/>
  <c r="Y2483" i="1"/>
  <c r="Z2483" i="1" s="1"/>
  <c r="AE2483" i="1" s="1"/>
  <c r="Y2127" i="1"/>
  <c r="Z2127" i="1" s="1"/>
  <c r="AE2127" i="1" s="1"/>
  <c r="Y627" i="1"/>
  <c r="Z627" i="1" s="1"/>
  <c r="AE627" i="1" s="1"/>
  <c r="Y1075" i="1"/>
  <c r="Y2062" i="1"/>
  <c r="Z2062" i="1" s="1"/>
  <c r="AE2062" i="1" s="1"/>
  <c r="Y2475" i="1"/>
  <c r="Z2475" i="1" s="1"/>
  <c r="AE2475" i="1" s="1"/>
  <c r="Y873" i="1"/>
  <c r="Z873" i="1" s="1"/>
  <c r="AE873" i="1" s="1"/>
  <c r="Y105" i="1"/>
  <c r="Y2264" i="1"/>
  <c r="Z2264" i="1" s="1"/>
  <c r="AE2264" i="1" s="1"/>
  <c r="Y1432" i="1"/>
  <c r="Z1432" i="1" s="1"/>
  <c r="AE1432" i="1" s="1"/>
  <c r="Y401" i="1"/>
  <c r="Z401" i="1" s="1"/>
  <c r="AE401" i="1" s="1"/>
  <c r="Y2311" i="1"/>
  <c r="Y1479" i="1"/>
  <c r="Z1479" i="1" s="1"/>
  <c r="AE1479" i="1" s="1"/>
  <c r="Y646" i="1"/>
  <c r="Z646" i="1" s="1"/>
  <c r="AE646" i="1" s="1"/>
  <c r="Y469" i="1"/>
  <c r="Z469" i="1" s="1"/>
  <c r="AE469" i="1" s="1"/>
  <c r="Y730" i="1"/>
  <c r="Y162" i="1"/>
  <c r="Z162" i="1" s="1"/>
  <c r="AE162" i="1" s="1"/>
  <c r="Y1070" i="1"/>
  <c r="Z1070" i="1" s="1"/>
  <c r="AE1070" i="1" s="1"/>
  <c r="Y447" i="1"/>
  <c r="Z447" i="1" s="1"/>
  <c r="AE447" i="1" s="1"/>
  <c r="Y1279" i="1"/>
  <c r="Y1773" i="1"/>
  <c r="Z1773" i="1" s="1"/>
  <c r="AE1773" i="1" s="1"/>
  <c r="Y2170" i="1"/>
  <c r="Z2170" i="1" s="1"/>
  <c r="AE2170" i="1" s="1"/>
  <c r="Y2017" i="1"/>
  <c r="Z2017" i="1" s="1"/>
  <c r="AE2017" i="1" s="1"/>
  <c r="Y1726" i="1"/>
  <c r="Y1742" i="1"/>
  <c r="Z1742" i="1" s="1"/>
  <c r="AE1742" i="1" s="1"/>
  <c r="Y1356" i="1"/>
  <c r="Z1356" i="1" s="1"/>
  <c r="AE1356" i="1" s="1"/>
  <c r="Y513" i="1"/>
  <c r="Z513" i="1" s="1"/>
  <c r="AE513" i="1" s="1"/>
  <c r="Y299" i="1"/>
  <c r="Y462" i="1"/>
  <c r="Z462" i="1" s="1"/>
  <c r="AE462" i="1" s="1"/>
  <c r="Y1724" i="1"/>
  <c r="Z1724" i="1" s="1"/>
  <c r="AE1724" i="1" s="1"/>
  <c r="Y1992" i="1"/>
  <c r="Y1207" i="1"/>
  <c r="Y1762" i="1"/>
  <c r="Z1762" i="1" s="1"/>
  <c r="AE1762" i="1" s="1"/>
  <c r="Y1007" i="1"/>
  <c r="Z1007" i="1" s="1"/>
  <c r="AE1007" i="1" s="1"/>
  <c r="Y111" i="1"/>
  <c r="Y1102" i="1"/>
  <c r="Y2393" i="1"/>
  <c r="Z2393" i="1" s="1"/>
  <c r="AE2393" i="1" s="1"/>
  <c r="Y1497" i="1"/>
  <c r="Z1497" i="1" s="1"/>
  <c r="AE1497" i="1" s="1"/>
  <c r="Y1222" i="1"/>
  <c r="Y2373" i="1"/>
  <c r="Y1605" i="1"/>
  <c r="Z1605" i="1" s="1"/>
  <c r="AE1605" i="1" s="1"/>
  <c r="Y1346" i="1"/>
  <c r="Z1346" i="1" s="1"/>
  <c r="AE1346" i="1" s="1"/>
  <c r="Y180" i="1"/>
  <c r="Y1903" i="1"/>
  <c r="Y2205" i="1"/>
  <c r="Z2205" i="1" s="1"/>
  <c r="AE2205" i="1" s="1"/>
  <c r="Y1163" i="1"/>
  <c r="Z1163" i="1" s="1"/>
  <c r="AE1163" i="1" s="1"/>
  <c r="Y267" i="1"/>
  <c r="Y1004" i="1"/>
  <c r="Y1761" i="1"/>
  <c r="Z1761" i="1" s="1"/>
  <c r="AE1761" i="1" s="1"/>
  <c r="Y1078" i="1"/>
  <c r="Z1078" i="1" s="1"/>
  <c r="AE1078" i="1" s="1"/>
  <c r="Y1249" i="1"/>
  <c r="Y1278" i="1"/>
  <c r="Y521" i="1"/>
  <c r="Z521" i="1" s="1"/>
  <c r="AE521" i="1" s="1"/>
  <c r="Y1324" i="1"/>
  <c r="Z1324" i="1" s="1"/>
  <c r="AE1324" i="1" s="1"/>
  <c r="Y312" i="1"/>
  <c r="Y1468" i="1"/>
  <c r="Y2023" i="1"/>
  <c r="Z2023" i="1" s="1"/>
  <c r="AE2023" i="1" s="1"/>
  <c r="Y1141" i="1"/>
  <c r="Z1141" i="1" s="1"/>
  <c r="AE1141" i="1" s="1"/>
  <c r="Y1178" i="1"/>
  <c r="Y435" i="1"/>
  <c r="Y722" i="1"/>
  <c r="Z722" i="1" s="1"/>
  <c r="AE722" i="1" s="1"/>
  <c r="Y863" i="1"/>
  <c r="Z863" i="1" s="1"/>
  <c r="AE863" i="1" s="1"/>
  <c r="Y1596" i="1"/>
  <c r="Y589" i="1"/>
  <c r="Y1019" i="1"/>
  <c r="Z1019" i="1" s="1"/>
  <c r="AE1019" i="1" s="1"/>
  <c r="Y187" i="1"/>
  <c r="Z187" i="1" s="1"/>
  <c r="AE187" i="1" s="1"/>
  <c r="Y1680" i="1"/>
  <c r="Y2262" i="1"/>
  <c r="Y514" i="1"/>
  <c r="Z514" i="1" s="1"/>
  <c r="AE514" i="1" s="1"/>
  <c r="Y1683" i="1"/>
  <c r="Z1683" i="1" s="1"/>
  <c r="AE1683" i="1" s="1"/>
  <c r="Y87" i="1"/>
  <c r="Y1154" i="1"/>
  <c r="Y2489" i="1"/>
  <c r="Z2489" i="1" s="1"/>
  <c r="AE2489" i="1" s="1"/>
  <c r="Y1155" i="1"/>
  <c r="Z1155" i="1" s="1"/>
  <c r="AE1155" i="1" s="1"/>
  <c r="Y798" i="1"/>
  <c r="Y140" i="1"/>
  <c r="Y313" i="1"/>
  <c r="Z313" i="1" s="1"/>
  <c r="AE313" i="1" s="1"/>
  <c r="Y2488" i="1"/>
  <c r="Z2488" i="1" s="1"/>
  <c r="AE2488" i="1" s="1"/>
  <c r="Y1640" i="1"/>
  <c r="Y2266" i="1"/>
  <c r="Y1111" i="1"/>
  <c r="Z1111" i="1" s="1"/>
  <c r="AE1111" i="1" s="1"/>
  <c r="Y2145" i="1"/>
  <c r="Z2145" i="1" s="1"/>
  <c r="AE2145" i="1" s="1"/>
  <c r="Y1121" i="1"/>
  <c r="Y1956" i="1"/>
  <c r="Y1560" i="1"/>
  <c r="Z1560" i="1" s="1"/>
  <c r="AE1560" i="1" s="1"/>
  <c r="Y2089" i="1"/>
  <c r="Z2089" i="1" s="1"/>
  <c r="AE2089" i="1" s="1"/>
  <c r="Y937" i="1"/>
  <c r="Y2021" i="1"/>
  <c r="Y264" i="1"/>
  <c r="Z264" i="1" s="1"/>
  <c r="AE264" i="1" s="1"/>
  <c r="Y2178" i="1"/>
  <c r="Z2178" i="1" s="1"/>
  <c r="AE2178" i="1" s="1"/>
  <c r="Y1643" i="1"/>
  <c r="Y1087" i="1"/>
  <c r="Y1819" i="1"/>
  <c r="Z1819" i="1" s="1"/>
  <c r="AE1819" i="1" s="1"/>
  <c r="Y1662" i="1"/>
  <c r="Z1662" i="1" s="1"/>
  <c r="AE1662" i="1" s="1"/>
  <c r="Y943" i="1"/>
  <c r="Y370" i="1"/>
  <c r="Y982" i="1"/>
  <c r="Z982" i="1" s="1"/>
  <c r="AE982" i="1" s="1"/>
  <c r="Y1839" i="1"/>
  <c r="Z1839" i="1" s="1"/>
  <c r="AE1839" i="1" s="1"/>
  <c r="Y1373" i="1"/>
  <c r="Y541" i="1"/>
  <c r="Y1035" i="1"/>
  <c r="Z1035" i="1" s="1"/>
  <c r="AE1035" i="1" s="1"/>
  <c r="Y1530" i="1"/>
  <c r="Z1530" i="1" s="1"/>
  <c r="AE1530" i="1" s="1"/>
  <c r="Y2110" i="1"/>
  <c r="Y1297" i="1"/>
  <c r="Y2164" i="1"/>
  <c r="Z2164" i="1" s="1"/>
  <c r="AE2164" i="1" s="1"/>
  <c r="Y1106" i="1"/>
  <c r="Z1106" i="1" s="1"/>
  <c r="AE1106" i="1" s="1"/>
  <c r="Y1383" i="1"/>
  <c r="Y812" i="1"/>
  <c r="Y2059" i="1"/>
  <c r="Z2059" i="1" s="1"/>
  <c r="AE2059" i="1" s="1"/>
  <c r="Y2464" i="1"/>
  <c r="Z2464" i="1" s="1"/>
  <c r="AE2464" i="1" s="1"/>
  <c r="Y1912" i="1"/>
  <c r="Y1080" i="1"/>
  <c r="Y1063" i="1"/>
  <c r="Z1063" i="1" s="1"/>
  <c r="AE1063" i="1" s="1"/>
  <c r="Y1077" i="1"/>
  <c r="Z1077" i="1" s="1"/>
  <c r="AE1077" i="1" s="1"/>
  <c r="Y1721" i="1"/>
  <c r="Y525" i="1"/>
  <c r="Y955" i="1"/>
  <c r="Z955" i="1" s="1"/>
  <c r="AE955" i="1" s="1"/>
  <c r="Y123" i="1"/>
  <c r="Z123" i="1" s="1"/>
  <c r="AE123" i="1" s="1"/>
  <c r="Y1974" i="1"/>
  <c r="Y1246" i="1"/>
  <c r="Y258" i="1"/>
  <c r="Z258" i="1" s="1"/>
  <c r="AE258" i="1" s="1"/>
  <c r="Y643" i="1"/>
  <c r="Z643" i="1" s="1"/>
  <c r="AE643" i="1" s="1"/>
  <c r="Y23" i="1"/>
  <c r="AA23" i="1" s="1"/>
  <c r="Y2372" i="1"/>
  <c r="Y1593" i="1"/>
  <c r="Z1593" i="1" s="1"/>
  <c r="AE1593" i="1" s="1"/>
  <c r="Y1787" i="1"/>
  <c r="Z1787" i="1" s="1"/>
  <c r="AE1787" i="1" s="1"/>
  <c r="Y1081" i="1"/>
  <c r="Y249" i="1"/>
  <c r="Y808" i="1"/>
  <c r="Z808" i="1" s="1"/>
  <c r="AE808" i="1" s="1"/>
  <c r="Y1938" i="1"/>
  <c r="Z1938" i="1" s="1"/>
  <c r="AE1938" i="1" s="1"/>
  <c r="Y2519" i="1"/>
  <c r="Y1815" i="1"/>
  <c r="Y1047" i="1"/>
  <c r="Z1047" i="1" s="1"/>
  <c r="AE1047" i="1" s="1"/>
  <c r="Y1061" i="1"/>
  <c r="Z1061" i="1" s="1"/>
  <c r="AE1061" i="1" s="1"/>
  <c r="Y1166" i="1"/>
  <c r="Y519" i="1"/>
  <c r="Y838" i="1"/>
  <c r="Z838" i="1" s="1"/>
  <c r="AE838" i="1" s="1"/>
  <c r="Y53" i="1"/>
  <c r="Z53" i="1" s="1"/>
  <c r="AE53" i="1" s="1"/>
  <c r="Y1771" i="1"/>
  <c r="Y511" i="1"/>
  <c r="Y1798" i="1"/>
  <c r="Z1798" i="1" s="1"/>
  <c r="AE1798" i="1" s="1"/>
  <c r="Y778" i="1"/>
  <c r="Z778" i="1" s="1"/>
  <c r="AE778" i="1" s="1"/>
  <c r="Y192" i="1"/>
  <c r="Y58" i="1"/>
  <c r="Y2160" i="1"/>
  <c r="Z2160" i="1" s="1"/>
  <c r="AE2160" i="1" s="1"/>
  <c r="Y1355" i="1"/>
  <c r="Z1355" i="1" s="1"/>
  <c r="AE1355" i="1" s="1"/>
  <c r="Y1011" i="1"/>
  <c r="Y1368" i="1"/>
  <c r="Y1533" i="1"/>
  <c r="Z1533" i="1" s="1"/>
  <c r="AE1533" i="1" s="1"/>
  <c r="Y573" i="1"/>
  <c r="Z573" i="1" s="1"/>
  <c r="AE573" i="1" s="1"/>
  <c r="Y859" i="1"/>
  <c r="Y2098" i="1"/>
  <c r="Y358" i="1"/>
  <c r="Z358" i="1" s="1"/>
  <c r="AE358" i="1" s="1"/>
  <c r="Y2347" i="1"/>
  <c r="Z2347" i="1" s="1"/>
  <c r="AE2347" i="1" s="1"/>
  <c r="Y809" i="1"/>
  <c r="Y536" i="1"/>
  <c r="Y2183" i="1"/>
  <c r="Z2183" i="1" s="1"/>
  <c r="AE2183" i="1" s="1"/>
  <c r="Y518" i="1"/>
  <c r="Z518" i="1" s="1"/>
  <c r="AE518" i="1" s="1"/>
  <c r="Y405" i="1"/>
  <c r="Y1023" i="1"/>
  <c r="Y1872" i="1"/>
  <c r="Z1872" i="1" s="1"/>
  <c r="AE1872" i="1" s="1"/>
  <c r="Y1897" i="1"/>
  <c r="Z1897" i="1" s="1"/>
  <c r="AE1897" i="1" s="1"/>
  <c r="Y1238" i="1"/>
  <c r="Y2453" i="1"/>
  <c r="Y591" i="1"/>
  <c r="Z591" i="1" s="1"/>
  <c r="AE591" i="1" s="1"/>
  <c r="Y1764" i="1"/>
  <c r="Z1764" i="1" s="1"/>
  <c r="AE1764" i="1" s="1"/>
  <c r="Y2148" i="1"/>
  <c r="Y1923" i="1"/>
  <c r="Y2495" i="1"/>
  <c r="Z2495" i="1" s="1"/>
  <c r="AE2495" i="1" s="1"/>
  <c r="Y2285" i="1"/>
  <c r="Z2285" i="1" s="1"/>
  <c r="AE2285" i="1" s="1"/>
  <c r="Y193" i="1"/>
  <c r="Y2045" i="1"/>
  <c r="Y382" i="1"/>
  <c r="Z382" i="1" s="1"/>
  <c r="AE382" i="1" s="1"/>
  <c r="Y988" i="1"/>
  <c r="Z988" i="1" s="1"/>
  <c r="AE988" i="1" s="1"/>
  <c r="Y90" i="1"/>
  <c r="Y2520" i="1"/>
  <c r="Y1719" i="1"/>
  <c r="Z1719" i="1" s="1"/>
  <c r="AE1719" i="1" s="1"/>
  <c r="Y958" i="1"/>
  <c r="Z958" i="1" s="1"/>
  <c r="AE958" i="1" s="1"/>
  <c r="Y2515" i="1"/>
  <c r="Y879" i="1"/>
  <c r="Y1038" i="1"/>
  <c r="Z1038" i="1" s="1"/>
  <c r="AE1038" i="1" s="1"/>
  <c r="Y826" i="1"/>
  <c r="Z826" i="1" s="1"/>
  <c r="AE826" i="1" s="1"/>
  <c r="Y2265" i="1"/>
  <c r="Y1369" i="1"/>
  <c r="Y1158" i="1"/>
  <c r="Z1158" i="1" s="1"/>
  <c r="AE1158" i="1" s="1"/>
  <c r="Y1477" i="1"/>
  <c r="Z1477" i="1" s="1"/>
  <c r="AE1477" i="1" s="1"/>
  <c r="Y1957" i="1"/>
  <c r="Y1510" i="1"/>
  <c r="Y116" i="1"/>
  <c r="Z116" i="1" s="1"/>
  <c r="AE116" i="1" s="1"/>
  <c r="Y1309" i="1"/>
  <c r="Z1309" i="1" s="1"/>
  <c r="AE1309" i="1" s="1"/>
  <c r="Y477" i="1"/>
  <c r="Y971" i="1"/>
  <c r="Y1466" i="1"/>
  <c r="Z1466" i="1" s="1"/>
  <c r="AE1466" i="1" s="1"/>
  <c r="Y318" i="1"/>
  <c r="Z318" i="1" s="1"/>
  <c r="AE318" i="1" s="1"/>
  <c r="Y545" i="1"/>
  <c r="Y914" i="1"/>
  <c r="Y2307" i="1"/>
  <c r="Z2307" i="1" s="1"/>
  <c r="AE2307" i="1" s="1"/>
  <c r="Y492" i="1"/>
  <c r="Z492" i="1" s="1"/>
  <c r="AE492" i="1" s="1"/>
  <c r="Y1995" i="1"/>
  <c r="Y846" i="1"/>
  <c r="Y1848" i="1"/>
  <c r="Z1848" i="1" s="1"/>
  <c r="AE1848" i="1" s="1"/>
  <c r="Y1016" i="1"/>
  <c r="Z1016" i="1" s="1"/>
  <c r="AE1016" i="1" s="1"/>
  <c r="Y184" i="1"/>
  <c r="Y999" i="1"/>
  <c r="Y294" i="1"/>
  <c r="Z294" i="1" s="1"/>
  <c r="AE294" i="1" s="1"/>
  <c r="Y1013" i="1"/>
  <c r="Z1013" i="1" s="1"/>
  <c r="AE1013" i="1" s="1"/>
  <c r="Y274" i="1"/>
  <c r="Y420" i="1"/>
  <c r="Y2118" i="1"/>
  <c r="Z2118" i="1" s="1"/>
  <c r="AE2118" i="1" s="1"/>
  <c r="Y2125" i="1"/>
  <c r="Z2125" i="1" s="1"/>
  <c r="AE2125" i="1" s="1"/>
  <c r="Y1293" i="1"/>
  <c r="Y461" i="1"/>
  <c r="Y2442" i="1"/>
  <c r="Z2442" i="1" s="1"/>
  <c r="AE2442" i="1" s="1"/>
  <c r="Y2208" i="1"/>
  <c r="Z2208" i="1" s="1"/>
  <c r="AE2208" i="1" s="1"/>
  <c r="Y1846" i="1"/>
  <c r="Y2210" i="1"/>
  <c r="Y364" i="1"/>
  <c r="Z364" i="1" s="1"/>
  <c r="AE364" i="1" s="1"/>
  <c r="Y791" i="1"/>
  <c r="Z791" i="1" s="1"/>
  <c r="AE791" i="1" s="1"/>
  <c r="Y1598" i="1"/>
  <c r="Y2086" i="1"/>
  <c r="Y1723" i="1"/>
  <c r="Z1723" i="1" s="1"/>
  <c r="AE1723" i="1" s="1"/>
  <c r="Y1017" i="1"/>
  <c r="Z1017" i="1" s="1"/>
  <c r="AE1017" i="1" s="1"/>
  <c r="Y185" i="1"/>
  <c r="Y744" i="1"/>
  <c r="Y320" i="1"/>
  <c r="Z320" i="1" s="1"/>
  <c r="AE320" i="1" s="1"/>
  <c r="Y1751" i="1"/>
  <c r="Z1751" i="1" s="1"/>
  <c r="AE1751" i="1" s="1"/>
  <c r="Y983" i="1"/>
  <c r="Y342" i="1"/>
  <c r="Y997" i="1"/>
  <c r="Z997" i="1" s="1"/>
  <c r="AE997" i="1" s="1"/>
  <c r="Y719" i="1"/>
  <c r="Z719" i="1" s="1"/>
  <c r="AE719" i="1" s="1"/>
  <c r="Y2228" i="1"/>
  <c r="Y684" i="1"/>
  <c r="Y455" i="1"/>
  <c r="Z455" i="1" s="1"/>
  <c r="AE455" i="1" s="1"/>
  <c r="Y2041" i="1"/>
  <c r="Z2041" i="1" s="1"/>
  <c r="AE2041" i="1" s="1"/>
  <c r="Y818" i="1"/>
  <c r="Y1569" i="1"/>
  <c r="Y1617" i="1"/>
  <c r="Z1617" i="1" s="1"/>
  <c r="AE1617" i="1" s="1"/>
  <c r="Y1941" i="1"/>
  <c r="Z1941" i="1" s="1"/>
  <c r="AE1941" i="1" s="1"/>
  <c r="Y60" i="1"/>
  <c r="Y1041" i="1"/>
  <c r="Y533" i="1"/>
  <c r="Z533" i="1" s="1"/>
  <c r="AE533" i="1" s="1"/>
  <c r="Y1670" i="1"/>
  <c r="Z1670" i="1" s="1"/>
  <c r="AE1670" i="1" s="1"/>
  <c r="Y175" i="1"/>
  <c r="Y1370" i="1"/>
  <c r="Y1298" i="1"/>
  <c r="Z1298" i="1" s="1"/>
  <c r="AE1298" i="1" s="1"/>
  <c r="Y2087" i="1"/>
  <c r="Z2087" i="1" s="1"/>
  <c r="AE2087" i="1" s="1"/>
  <c r="Y582" i="1"/>
  <c r="Y2366" i="1"/>
  <c r="Y1433" i="1"/>
  <c r="Z1433" i="1" s="1"/>
  <c r="AE1433" i="1" s="1"/>
  <c r="Y1579" i="1"/>
  <c r="Z1579" i="1" s="1"/>
  <c r="AE1579" i="1" s="1"/>
  <c r="Y1182" i="1"/>
  <c r="Y1304" i="1"/>
  <c r="Y2428" i="1"/>
  <c r="Z2428" i="1" s="1"/>
  <c r="AE2428" i="1" s="1"/>
  <c r="Y1237" i="1"/>
  <c r="Z1237" i="1" s="1"/>
  <c r="AE1237" i="1" s="1"/>
  <c r="Y876" i="1"/>
  <c r="Y1744" i="1"/>
  <c r="Y650" i="1"/>
  <c r="Z650" i="1" s="1"/>
  <c r="AE650" i="1" s="1"/>
  <c r="Y348" i="1"/>
  <c r="Z348" i="1" s="1"/>
  <c r="AE348" i="1" s="1"/>
  <c r="Y686" i="1"/>
  <c r="Y1515" i="1"/>
  <c r="Y2220" i="1"/>
  <c r="Z2220" i="1" s="1"/>
  <c r="AE2220" i="1" s="1"/>
  <c r="Y2136" i="1"/>
  <c r="Z2136" i="1" s="1"/>
  <c r="AE2136" i="1" s="1"/>
  <c r="Y472" i="1"/>
  <c r="Y2119" i="1"/>
  <c r="Y1351" i="1"/>
  <c r="Z1351" i="1" s="1"/>
  <c r="AE1351" i="1" s="1"/>
  <c r="Y1173" i="1"/>
  <c r="Z1173" i="1" s="1"/>
  <c r="AE1173" i="1" s="1"/>
  <c r="Y1977" i="1"/>
  <c r="Y1232" i="1"/>
  <c r="Y336" i="1"/>
  <c r="Z336" i="1" s="1"/>
  <c r="AE336" i="1" s="1"/>
  <c r="Y2218" i="1"/>
  <c r="Z2218" i="1" s="1"/>
  <c r="AE2218" i="1" s="1"/>
  <c r="Y1174" i="1"/>
  <c r="Y272" i="1"/>
  <c r="Y1812" i="1"/>
  <c r="Z1812" i="1" s="1"/>
  <c r="AE1812" i="1" s="1"/>
  <c r="Y1791" i="1"/>
  <c r="Z1791" i="1" s="1"/>
  <c r="AE1791" i="1" s="1"/>
  <c r="Y770" i="1"/>
  <c r="Y2272" i="1"/>
  <c r="Y2338" i="1"/>
  <c r="Z2338" i="1" s="1"/>
  <c r="AE2338" i="1" s="1"/>
  <c r="Y1746" i="1"/>
  <c r="Z1746" i="1" s="1"/>
  <c r="AE1746" i="1" s="1"/>
  <c r="Y1920" i="1"/>
  <c r="Y1425" i="1"/>
  <c r="Y503" i="1"/>
  <c r="Z503" i="1" s="1"/>
  <c r="AE503" i="1" s="1"/>
  <c r="Y2331" i="1"/>
  <c r="Z2331" i="1" s="1"/>
  <c r="AE2331" i="1" s="1"/>
  <c r="Y1288" i="1"/>
  <c r="Y502" i="1"/>
  <c r="Y366" i="1"/>
  <c r="Z366" i="1" s="1"/>
  <c r="AE366" i="1" s="1"/>
  <c r="Y815" i="1"/>
  <c r="Z815" i="1" s="1"/>
  <c r="AE815" i="1" s="1"/>
  <c r="Y2050" i="1"/>
  <c r="Y762" i="1"/>
  <c r="Y2113" i="1"/>
  <c r="Z2113" i="1" s="1"/>
  <c r="AE2113" i="1" s="1"/>
  <c r="Y2201" i="1"/>
  <c r="Z2201" i="1" s="1"/>
  <c r="AE2201" i="1" s="1"/>
  <c r="Y1094" i="1"/>
  <c r="Y2245" i="1"/>
  <c r="Y1666" i="1"/>
  <c r="Z1666" i="1" s="1"/>
  <c r="AE1666" i="1" s="1"/>
  <c r="Y2243" i="1"/>
  <c r="Z2243" i="1" s="1"/>
  <c r="AE2243" i="1" s="1"/>
  <c r="Y368" i="1"/>
  <c r="Y1775" i="1"/>
  <c r="Y2077" i="1"/>
  <c r="Z2077" i="1" s="1"/>
  <c r="AE2077" i="1" s="1"/>
  <c r="Y1245" i="1"/>
  <c r="Z1245" i="1" s="1"/>
  <c r="AE1245" i="1" s="1"/>
  <c r="Y139" i="1"/>
  <c r="Y2506" i="1"/>
  <c r="Y1402" i="1"/>
  <c r="Z1402" i="1" s="1"/>
  <c r="AE1402" i="1" s="1"/>
  <c r="Y738" i="1"/>
  <c r="Z738" i="1" s="1"/>
  <c r="AE738" i="1" s="1"/>
  <c r="Y1291" i="1"/>
  <c r="Y300" i="1"/>
  <c r="Y393" i="1"/>
  <c r="Z393" i="1" s="1"/>
  <c r="AE393" i="1" s="1"/>
  <c r="Y556" i="1"/>
  <c r="Z556" i="1" s="1"/>
  <c r="AE556" i="1" s="1"/>
  <c r="Y1784" i="1"/>
  <c r="Y748" i="1"/>
  <c r="Y1895" i="1"/>
  <c r="Z1895" i="1" s="1"/>
  <c r="AE1895" i="1" s="1"/>
  <c r="Y1936" i="1"/>
  <c r="Z1936" i="1" s="1"/>
  <c r="AE1936" i="1" s="1"/>
  <c r="Y26" i="1"/>
  <c r="Y2301" i="1"/>
  <c r="Y2290" i="1"/>
  <c r="Z2290" i="1" s="1"/>
  <c r="AE2290" i="1" s="1"/>
  <c r="Y1717" i="1"/>
  <c r="Z1717" i="1" s="1"/>
  <c r="AE1717" i="1" s="1"/>
  <c r="Y1136" i="1"/>
  <c r="Y2061" i="1"/>
  <c r="Y1229" i="1"/>
  <c r="Z1229" i="1" s="1"/>
  <c r="AE1229" i="1" s="1"/>
  <c r="Y397" i="1"/>
  <c r="Z397" i="1" s="1"/>
  <c r="AE397" i="1" s="1"/>
  <c r="Y2250" i="1"/>
  <c r="Y672" i="1"/>
  <c r="Y1718" i="1"/>
  <c r="Z1718" i="1" s="1"/>
  <c r="AE1718" i="1" s="1"/>
  <c r="Y1984" i="1"/>
  <c r="Z1984" i="1" s="1"/>
  <c r="AE1984" i="1" s="1"/>
  <c r="Y1280" i="1"/>
  <c r="Y727" i="1"/>
  <c r="Y2465" i="1"/>
  <c r="Z2465" i="1" s="1"/>
  <c r="AE2465" i="1" s="1"/>
  <c r="Y1027" i="1"/>
  <c r="Z1027" i="1" s="1"/>
  <c r="AE1027" i="1" s="1"/>
  <c r="Y270" i="1"/>
  <c r="Y2491" i="1"/>
  <c r="Y1659" i="1"/>
  <c r="Z1659" i="1" s="1"/>
  <c r="AE1659" i="1" s="1"/>
  <c r="Y2344" i="1"/>
  <c r="Z2344" i="1" s="1"/>
  <c r="AE2344" i="1" s="1"/>
  <c r="Y1512" i="1"/>
  <c r="Y680" i="1"/>
  <c r="Y278" i="1"/>
  <c r="Z278" i="1" s="1"/>
  <c r="AE278" i="1" s="1"/>
  <c r="Y933" i="1"/>
  <c r="Z933" i="1" s="1"/>
  <c r="AE933" i="1" s="1"/>
  <c r="Y229" i="1"/>
  <c r="Y335" i="1"/>
  <c r="Y852" i="1"/>
  <c r="Z852" i="1" s="1"/>
  <c r="AE852" i="1" s="1"/>
  <c r="Y156" i="1"/>
  <c r="Z156" i="1" s="1"/>
  <c r="AE156" i="1" s="1"/>
  <c r="Y577" i="1"/>
  <c r="Y35" i="1"/>
  <c r="Y1624" i="1"/>
  <c r="Z1624" i="1" s="1"/>
  <c r="AE1624" i="1" s="1"/>
  <c r="Y1983" i="1"/>
  <c r="Z1983" i="1" s="1"/>
  <c r="AE1983" i="1" s="1"/>
  <c r="Y248" i="1"/>
  <c r="Y1337" i="1"/>
  <c r="Y1550" i="1"/>
  <c r="Z1550" i="1" s="1"/>
  <c r="AE1550" i="1" s="1"/>
  <c r="Y155" i="1"/>
  <c r="Y1730" i="1"/>
  <c r="Y2194" i="1"/>
  <c r="Y562" i="1"/>
  <c r="Z562" i="1" s="1"/>
  <c r="AE562" i="1" s="1"/>
  <c r="Y2206" i="1"/>
  <c r="Y2231" i="1"/>
  <c r="Y2242" i="1"/>
  <c r="Y2418" i="1"/>
  <c r="Z2418" i="1" s="1"/>
  <c r="AE2418" i="1" s="1"/>
  <c r="Y2179" i="1"/>
  <c r="Y751" i="1"/>
  <c r="Y432" i="1"/>
  <c r="Y698" i="1"/>
  <c r="Z698" i="1" s="1"/>
  <c r="AE698" i="1" s="1"/>
  <c r="Y1521" i="1"/>
  <c r="Y1014" i="1"/>
  <c r="Y2181" i="1"/>
  <c r="Y304" i="1"/>
  <c r="Z304" i="1" s="1"/>
  <c r="AE304" i="1" s="1"/>
  <c r="Y404" i="1"/>
  <c r="Y1907" i="1"/>
  <c r="Y1711" i="1"/>
  <c r="Y2013" i="1"/>
  <c r="Z2013" i="1" s="1"/>
  <c r="AE2013" i="1" s="1"/>
  <c r="Y1181" i="1"/>
  <c r="Y75" i="1"/>
  <c r="Y2282" i="1"/>
  <c r="Y1338" i="1"/>
  <c r="Z1338" i="1" s="1"/>
  <c r="AE1338" i="1" s="1"/>
  <c r="Y546" i="1"/>
  <c r="Y1140" i="1"/>
  <c r="Y236" i="1"/>
  <c r="Y329" i="1"/>
  <c r="Z329" i="1" s="1"/>
  <c r="AE329" i="1" s="1"/>
  <c r="Y2346" i="1"/>
  <c r="Y1720" i="1"/>
  <c r="Y332" i="1"/>
  <c r="Y1831" i="1"/>
  <c r="Z1831" i="1" s="1"/>
  <c r="AE1831" i="1" s="1"/>
  <c r="Y144" i="1"/>
  <c r="Y1870" i="1"/>
  <c r="Y1213" i="1"/>
  <c r="Y2000" i="1"/>
  <c r="Z2000" i="1" s="1"/>
  <c r="AE2000" i="1" s="1"/>
  <c r="Y2229" i="1"/>
  <c r="Y434" i="1"/>
  <c r="Y1997" i="1"/>
  <c r="Y827" i="1"/>
  <c r="Y1022" i="1"/>
  <c r="Y2138" i="1"/>
  <c r="Y474" i="1"/>
  <c r="Y1472" i="1"/>
  <c r="Y2353" i="1"/>
  <c r="Y1275" i="1"/>
  <c r="Y1700" i="1"/>
  <c r="Y1190" i="1"/>
  <c r="Y963" i="1"/>
  <c r="Y1374" i="1"/>
  <c r="Y2427" i="1"/>
  <c r="Y1595" i="1"/>
  <c r="Y2280" i="1"/>
  <c r="Y1448" i="1"/>
  <c r="Y616" i="1"/>
  <c r="Y165" i="1"/>
  <c r="Y346" i="1"/>
  <c r="Y788" i="1"/>
  <c r="Y1682" i="1"/>
  <c r="Y1600" i="1"/>
  <c r="Y1654" i="1"/>
  <c r="Y774" i="1"/>
  <c r="Y1385" i="1"/>
  <c r="Y169" i="1"/>
  <c r="Y1157" i="1"/>
  <c r="Y1388" i="1"/>
  <c r="Y46" i="1"/>
  <c r="Y814" i="1"/>
  <c r="Y1868" i="1"/>
  <c r="Y2055" i="1"/>
  <c r="Y125" i="1"/>
  <c r="Y2067" i="1"/>
  <c r="Y1820" i="1"/>
  <c r="Y2046" i="1"/>
  <c r="Y681" i="1"/>
  <c r="Y2008" i="1"/>
  <c r="Y344" i="1"/>
  <c r="Y1676" i="1"/>
  <c r="Y1223" i="1"/>
  <c r="Y1045" i="1"/>
  <c r="Y277" i="1"/>
  <c r="Y1866" i="1"/>
  <c r="Y1150" i="1"/>
  <c r="Y1859" i="1"/>
  <c r="Y895" i="1"/>
  <c r="Y522" i="1"/>
  <c r="Y1769" i="1"/>
  <c r="Y2325" i="1"/>
  <c r="Y340" i="1"/>
  <c r="Y547" i="1"/>
  <c r="Y429" i="1"/>
  <c r="Y1344" i="1"/>
  <c r="Y1458" i="1"/>
  <c r="Y2387" i="1"/>
  <c r="Y2222" i="1"/>
  <c r="Y1262" i="1"/>
  <c r="Y1779" i="1"/>
  <c r="Y540" i="1"/>
  <c r="Y1800" i="1"/>
  <c r="Y1015" i="1"/>
  <c r="Y1714" i="1"/>
  <c r="Y1954" i="1"/>
  <c r="Y1843" i="1"/>
  <c r="Y1966" i="1"/>
  <c r="Y634" i="1"/>
  <c r="Y913" i="1"/>
  <c r="Y2137" i="1"/>
  <c r="Y1241" i="1"/>
  <c r="Y950" i="1"/>
  <c r="Y2255" i="1"/>
  <c r="Y2196" i="1"/>
  <c r="Y1571" i="1"/>
  <c r="Y1647" i="1"/>
  <c r="Y349" i="1"/>
  <c r="Y843" i="1"/>
  <c r="Y1442" i="1"/>
  <c r="Y1878" i="1"/>
  <c r="Y1584" i="1"/>
  <c r="Y290" i="1"/>
  <c r="Y1886" i="1"/>
  <c r="Y1867" i="1"/>
  <c r="Y1097" i="1"/>
  <c r="Y265" i="1"/>
  <c r="Y888" i="1"/>
  <c r="Y56" i="1"/>
  <c r="Y2314" i="1"/>
  <c r="Y166" i="1"/>
  <c r="Y885" i="1"/>
  <c r="Y1756" i="1"/>
  <c r="Y1488" i="1"/>
  <c r="Y1582" i="1"/>
  <c r="Y1990" i="1"/>
  <c r="Y2273" i="1"/>
  <c r="Y1933" i="1"/>
  <c r="Y763" i="1"/>
  <c r="Y2433" i="1"/>
  <c r="Y2074" i="1"/>
  <c r="Y2492" i="1"/>
  <c r="Y704" i="1"/>
  <c r="Y1777" i="1"/>
  <c r="Y1211" i="1"/>
  <c r="Y2147" i="1"/>
  <c r="Y2341" i="1"/>
  <c r="Y1972" i="1"/>
  <c r="Y1198" i="1"/>
  <c r="Y889" i="1"/>
  <c r="Y57" i="1"/>
  <c r="Y2216" i="1"/>
  <c r="Y1201" i="1"/>
  <c r="Y1623" i="1"/>
  <c r="Y829" i="1"/>
  <c r="Y64" i="1"/>
  <c r="Y1286" i="1"/>
  <c r="Y243" i="1"/>
  <c r="Y1301" i="1"/>
  <c r="Y1813" i="1"/>
  <c r="Y1134" i="1"/>
  <c r="Y1541" i="1"/>
  <c r="Y883" i="1"/>
  <c r="Y408" i="1"/>
  <c r="Y1109" i="1"/>
  <c r="Y1727" i="1"/>
  <c r="Y418" i="1"/>
  <c r="Y1944" i="1"/>
  <c r="Y280" i="1"/>
  <c r="Y1159" i="1"/>
  <c r="Y981" i="1"/>
  <c r="Y213" i="1"/>
  <c r="Y1248" i="1"/>
  <c r="Y1168" i="1"/>
  <c r="Y446" i="1"/>
  <c r="Y1795" i="1"/>
  <c r="Y191" i="1"/>
  <c r="Y1226" i="1"/>
  <c r="Y1681" i="1"/>
  <c r="Y2409" i="1"/>
  <c r="Y1008" i="1"/>
  <c r="Y1030" i="1"/>
  <c r="Y1621" i="1"/>
  <c r="Y794" i="1"/>
  <c r="Y683" i="1"/>
  <c r="Y516" i="1"/>
  <c r="Y667" i="1"/>
  <c r="Y560" i="1"/>
  <c r="Y1186" i="1"/>
  <c r="Y256" i="1"/>
  <c r="Y1665" i="1"/>
  <c r="Y473" i="1"/>
  <c r="Y844" i="1"/>
  <c r="Y325" i="1"/>
  <c r="Y1426" i="1"/>
  <c r="Y2404" i="1"/>
  <c r="Y1507" i="1"/>
  <c r="Y687" i="1"/>
  <c r="Y82" i="1"/>
  <c r="Y570" i="1"/>
  <c r="Y321" i="1"/>
  <c r="Y2073" i="1"/>
  <c r="Y1177" i="1"/>
  <c r="Y2016" i="1"/>
  <c r="Y2117" i="1"/>
  <c r="Y1487" i="1"/>
  <c r="Y2132" i="1"/>
  <c r="Y595" i="1"/>
  <c r="Y2415" i="1"/>
  <c r="Y1583" i="1"/>
  <c r="Y285" i="1"/>
  <c r="Y779" i="1"/>
  <c r="Y1138" i="1"/>
  <c r="Y1750" i="1"/>
  <c r="Y222" i="1"/>
  <c r="Y2402" i="1"/>
  <c r="Y1796" i="1"/>
  <c r="Y1822" i="1"/>
  <c r="Y1803" i="1"/>
  <c r="Y1033" i="1"/>
  <c r="Y201" i="1"/>
  <c r="Y824" i="1"/>
  <c r="Y2368" i="1"/>
  <c r="Y2424" i="1"/>
  <c r="Y102" i="1"/>
  <c r="Y821" i="1"/>
  <c r="Y2105" i="1"/>
  <c r="Y720" i="1"/>
  <c r="Y558" i="1"/>
  <c r="Y62" i="1"/>
  <c r="Y1101" i="1"/>
  <c r="Y269" i="1"/>
  <c r="Y699" i="1"/>
  <c r="Y158" i="1"/>
  <c r="Y1526" i="1"/>
  <c r="Y1209" i="1"/>
  <c r="Y2130" i="1"/>
  <c r="Y599" i="1"/>
  <c r="Y1393" i="1"/>
  <c r="Y1875" i="1"/>
  <c r="Y1636" i="1"/>
  <c r="Y2348" i="1"/>
  <c r="Y825" i="1"/>
  <c r="Y1520" i="1"/>
  <c r="Y2152" i="1"/>
  <c r="Y561" i="1"/>
  <c r="Y2327" i="1"/>
  <c r="Y1559" i="1"/>
  <c r="Y150" i="1"/>
  <c r="Y875" i="1"/>
  <c r="Y929" i="1"/>
  <c r="Y967" i="1"/>
  <c r="Y2454" i="1"/>
  <c r="Y383" i="1"/>
  <c r="Y286" i="1"/>
  <c r="Y2326" i="1"/>
  <c r="Y890" i="1"/>
  <c r="Y2252" i="1"/>
  <c r="Y1240" i="1"/>
  <c r="Y454" i="1"/>
  <c r="Y2195" i="1"/>
  <c r="Y553" i="1"/>
  <c r="Y326" i="1"/>
  <c r="Y149" i="1"/>
  <c r="Y1378" i="1"/>
  <c r="Y1523" i="1"/>
  <c r="Y127" i="1"/>
  <c r="Y1073" i="1"/>
  <c r="Y1518" i="1"/>
  <c r="Y1557" i="1"/>
  <c r="Y171" i="1"/>
  <c r="Y2303" i="1"/>
  <c r="Y1599" i="1"/>
  <c r="Y941" i="1"/>
  <c r="Y1440" i="1"/>
  <c r="Y962" i="1"/>
  <c r="Y1028" i="1"/>
  <c r="Y1243" i="1"/>
  <c r="Y2276" i="1"/>
  <c r="Y2142" i="1"/>
  <c r="Y2312" i="1"/>
  <c r="Y1527" i="1"/>
  <c r="Y427" i="1"/>
  <c r="Y1122" i="1"/>
  <c r="Y1443" i="1"/>
  <c r="Y623" i="1"/>
  <c r="Y506" i="1"/>
  <c r="Y2300" i="1"/>
  <c r="Y2009" i="1"/>
  <c r="Y2053" i="1"/>
  <c r="Y245" i="1"/>
  <c r="Y1981" i="1"/>
  <c r="Y2351" i="1"/>
  <c r="Y1519" i="1"/>
  <c r="Y1885" i="1"/>
  <c r="Y1053" i="1"/>
  <c r="Y221" i="1"/>
  <c r="Y2090" i="1"/>
  <c r="Y2032" i="1"/>
  <c r="Y1622" i="1"/>
  <c r="Y2064" i="1"/>
  <c r="Y1635" i="1"/>
  <c r="Y915" i="1"/>
  <c r="Y608" i="1"/>
  <c r="Y92" i="1"/>
  <c r="Y1739" i="1"/>
  <c r="Y2440" i="1"/>
  <c r="Y1592" i="1"/>
  <c r="Y760" i="1"/>
  <c r="Y1703" i="1"/>
  <c r="Y870" i="1"/>
  <c r="Y38" i="1"/>
  <c r="Y747" i="1"/>
  <c r="Y2226" i="1"/>
  <c r="Y1353" i="1"/>
  <c r="Y1037" i="1"/>
  <c r="Y205" i="1"/>
  <c r="Y635" i="1"/>
  <c r="Y2177" i="1"/>
  <c r="Y1462" i="1"/>
  <c r="Y2277" i="1"/>
  <c r="Y1406" i="1"/>
  <c r="Y535" i="1"/>
  <c r="Y721" i="1"/>
  <c r="Y1475" i="1"/>
  <c r="Y835" i="1"/>
  <c r="Y2299" i="1"/>
  <c r="Y1467" i="1"/>
  <c r="Y761" i="1"/>
  <c r="Y1320" i="1"/>
  <c r="Y488" i="1"/>
  <c r="Y2508" i="1"/>
  <c r="Y2263" i="1"/>
  <c r="Y1495" i="1"/>
  <c r="Y854" i="1"/>
  <c r="Y86" i="1"/>
  <c r="Y37" i="1"/>
  <c r="Y1492" i="1"/>
  <c r="Y273" i="1"/>
  <c r="Y263" i="1"/>
  <c r="Y862" i="1"/>
  <c r="Y597" i="1"/>
  <c r="Y977" i="1"/>
  <c r="Y1496" i="1"/>
  <c r="Y1024" i="1"/>
  <c r="Y2457" i="1"/>
  <c r="Y2269" i="1"/>
  <c r="Y1634" i="1"/>
  <c r="Y600" i="1"/>
  <c r="Y416" i="1"/>
  <c r="Y146" i="1"/>
  <c r="Y2072" i="1"/>
  <c r="Y1292" i="1"/>
  <c r="Y617" i="1"/>
  <c r="Y1991" i="1"/>
  <c r="Y2155" i="1"/>
  <c r="Y1880" i="1"/>
  <c r="Y940" i="1"/>
  <c r="Y1095" i="1"/>
  <c r="Y1395" i="1"/>
  <c r="Y620" i="1"/>
  <c r="Y2091" i="1"/>
  <c r="Y970" i="1"/>
  <c r="Y489" i="1"/>
  <c r="Y1816" i="1"/>
  <c r="Y1048" i="1"/>
  <c r="Y216" i="1"/>
  <c r="Y572" i="1"/>
  <c r="Y1031" i="1"/>
  <c r="Y262" i="1"/>
  <c r="Y917" i="1"/>
  <c r="Y85" i="1"/>
  <c r="Y1570" i="1"/>
  <c r="Y2306" i="1"/>
  <c r="Y2239" i="1"/>
  <c r="Y1281" i="1"/>
  <c r="Y1889" i="1"/>
  <c r="Y802" i="1"/>
  <c r="Y1294" i="1"/>
  <c r="Y1179" i="1"/>
  <c r="Y311" i="1"/>
  <c r="Y985" i="1"/>
  <c r="Y2065" i="1"/>
  <c r="Y837" i="1"/>
  <c r="Y1551" i="1"/>
  <c r="Y946" i="1"/>
  <c r="Y211" i="1"/>
  <c r="Y559" i="1"/>
  <c r="Y1099" i="1"/>
  <c r="Y442" i="1"/>
  <c r="Y1932" i="1"/>
  <c r="Y1945" i="1"/>
  <c r="Y2114" i="1"/>
  <c r="Y1989" i="1"/>
  <c r="Y2001" i="1"/>
  <c r="Y1277" i="1"/>
  <c r="Y884" i="1"/>
  <c r="Y1821" i="1"/>
  <c r="Y989" i="1"/>
  <c r="Y157" i="1"/>
  <c r="Y2026" i="1"/>
  <c r="Y496" i="1"/>
  <c r="Y1542" i="1"/>
  <c r="Y1994" i="1"/>
  <c r="Y1552" i="1"/>
  <c r="Y167" i="1"/>
  <c r="Y1427" i="1"/>
  <c r="Y1712" i="1"/>
  <c r="Y2507" i="1"/>
  <c r="Y1675" i="1"/>
  <c r="Y2360" i="1"/>
  <c r="Y1528" i="1"/>
  <c r="Y696" i="1"/>
  <c r="Y1639" i="1"/>
  <c r="Y806" i="1"/>
  <c r="Y1760" i="1"/>
  <c r="Y1964" i="1"/>
  <c r="Y1470" i="1"/>
  <c r="Y1865" i="1"/>
  <c r="Y945" i="1"/>
  <c r="Y1805" i="1"/>
  <c r="Y973" i="1"/>
  <c r="Y1185" i="1"/>
  <c r="Y1946" i="1"/>
  <c r="Y1697" i="1"/>
  <c r="Y702" i="1"/>
  <c r="Y465" i="1"/>
  <c r="Y2126" i="1"/>
  <c r="Y471" i="1"/>
  <c r="Y2191" i="1"/>
  <c r="Y771" i="1"/>
  <c r="Y2235" i="1"/>
  <c r="Y1403" i="1"/>
  <c r="Y697" i="1"/>
  <c r="Y1256" i="1"/>
  <c r="Y424" i="1"/>
  <c r="Y2188" i="1"/>
  <c r="Y790" i="1"/>
  <c r="Y1330" i="1"/>
  <c r="Y741" i="1"/>
  <c r="Y2434" i="1"/>
  <c r="Y1300" i="1"/>
  <c r="Y1323" i="1"/>
  <c r="Y204" i="1"/>
  <c r="Y661" i="1"/>
  <c r="Y1660" i="1"/>
  <c r="Y1001" i="1"/>
  <c r="Y138" i="1"/>
  <c r="Y132" i="1"/>
  <c r="Y1684" i="1"/>
  <c r="Y2375" i="1"/>
  <c r="Y324" i="1"/>
  <c r="Y1852" i="1"/>
  <c r="Y976" i="1"/>
  <c r="Y2437" i="1"/>
  <c r="Y2289" i="1"/>
  <c r="Y2512" i="1"/>
  <c r="Y1257" i="1"/>
  <c r="Y2193" i="1"/>
  <c r="Y1451" i="1"/>
  <c r="Y1287" i="1"/>
  <c r="Y1420" i="1"/>
  <c r="Y1532" i="1"/>
  <c r="Y1276" i="1"/>
  <c r="Y755" i="1"/>
  <c r="Y1020" i="1"/>
  <c r="Y1112" i="1"/>
  <c r="Y993" i="1"/>
  <c r="Y2027" i="1"/>
  <c r="Y425" i="1"/>
  <c r="Y764" i="1"/>
  <c r="Y984" i="1"/>
  <c r="Y2426" i="1"/>
  <c r="Y1863" i="1"/>
  <c r="Y198" i="1"/>
  <c r="Y2096" i="1"/>
  <c r="Y1445" i="1"/>
  <c r="Y1794" i="1"/>
  <c r="Y2420" i="1"/>
  <c r="Y1098" i="1"/>
  <c r="Y2281" i="1"/>
  <c r="Y2354" i="1"/>
  <c r="Y2297" i="1"/>
  <c r="Y388" i="1"/>
  <c r="Y1453" i="1"/>
  <c r="Y1818" i="1"/>
  <c r="Y610" i="1"/>
  <c r="Y1876" i="1"/>
  <c r="Y1698" i="1"/>
  <c r="Y1650" i="1"/>
  <c r="Y803" i="1"/>
  <c r="Y1804" i="1"/>
  <c r="Y2039" i="1"/>
  <c r="Y1446" i="1"/>
  <c r="Y786" i="1"/>
  <c r="Y2401" i="1"/>
  <c r="Y495" i="1"/>
  <c r="Y1534" i="1"/>
  <c r="Y1564" i="1"/>
  <c r="Y1881" i="1"/>
  <c r="Y578" i="1"/>
  <c r="Y2422" i="1"/>
  <c r="Y1925" i="1"/>
  <c r="Y820" i="1"/>
  <c r="Y467" i="1"/>
  <c r="Y2287" i="1"/>
  <c r="Y1757" i="1"/>
  <c r="Y651" i="1"/>
  <c r="Y1313" i="1"/>
  <c r="Y1962" i="1"/>
  <c r="Y960" i="1"/>
  <c r="Y948" i="1"/>
  <c r="Y2324" i="1"/>
  <c r="Y94" i="1"/>
  <c r="Y905" i="1"/>
  <c r="Y73" i="1"/>
  <c r="Y2296" i="1"/>
  <c r="Y1905" i="1"/>
  <c r="Y2407" i="1"/>
  <c r="Y1575" i="1"/>
  <c r="Y693" i="1"/>
  <c r="Y1254" i="1"/>
  <c r="Y1498" i="1"/>
  <c r="Y878" i="1"/>
  <c r="Y2377" i="1"/>
  <c r="Y289" i="1"/>
  <c r="Y1741" i="1"/>
  <c r="Y909" i="1"/>
  <c r="Y529" i="1"/>
  <c r="Y1882" i="1"/>
  <c r="Y1169" i="1"/>
  <c r="AA1169" i="1" s="1"/>
  <c r="AB1169" i="1" s="1"/>
  <c r="Y110" i="1"/>
  <c r="Y2432" i="1"/>
  <c r="Y352" i="1"/>
  <c r="Y590" i="1"/>
  <c r="Y407" i="1"/>
  <c r="Y1725" i="1"/>
  <c r="Y2083" i="1"/>
  <c r="Y707" i="1"/>
  <c r="AA707" i="1" s="1"/>
  <c r="AB707" i="1" s="1"/>
  <c r="Y1548" i="1"/>
  <c r="Y2171" i="1"/>
  <c r="Y1948" i="1"/>
  <c r="Y2024" i="1"/>
  <c r="AA2024" i="1" s="1"/>
  <c r="AB2024" i="1" s="1"/>
  <c r="Y1192" i="1"/>
  <c r="Y677" i="1"/>
  <c r="Y1072" i="1"/>
  <c r="Y1126" i="1"/>
  <c r="AA1126" i="1" s="1"/>
  <c r="AB1126" i="1" s="1"/>
  <c r="Y596" i="1"/>
  <c r="Y1259" i="1"/>
  <c r="Y2182" i="1"/>
  <c r="Y1065" i="1"/>
  <c r="AA1065" i="1" s="1"/>
  <c r="AB1065" i="1" s="1"/>
  <c r="Y910" i="1"/>
  <c r="Y842" i="1"/>
  <c r="Y2025" i="1"/>
  <c r="Y271" i="1"/>
  <c r="Y1307" i="1"/>
  <c r="Y1071" i="1"/>
  <c r="Y1874" i="1"/>
  <c r="Y2411" i="1"/>
  <c r="AA2411" i="1" s="1"/>
  <c r="AB2411" i="1" s="1"/>
  <c r="Y2247" i="1"/>
  <c r="Y1215" i="1"/>
  <c r="Y2329" i="1"/>
  <c r="Y530" i="1"/>
  <c r="AA530" i="1" s="1"/>
  <c r="AB530" i="1" s="1"/>
  <c r="Y1331" i="1"/>
  <c r="Y2458" i="1"/>
  <c r="Y1799" i="1"/>
  <c r="Y1137" i="1"/>
  <c r="Y227" i="1"/>
  <c r="Y703" i="1"/>
  <c r="Y2396" i="1"/>
  <c r="Y1910" i="1"/>
  <c r="AA1910" i="1" s="1"/>
  <c r="AB1910" i="1" s="1"/>
  <c r="Y2133" i="1"/>
  <c r="Y2014" i="1"/>
  <c r="Y1615" i="1"/>
  <c r="Y2202" i="1"/>
  <c r="AA2202" i="1" s="1"/>
  <c r="AB2202" i="1" s="1"/>
  <c r="Y355" i="1"/>
  <c r="Y237" i="1"/>
  <c r="Y2406" i="1"/>
  <c r="Y338" i="1"/>
  <c r="AA338" i="1" s="1"/>
  <c r="AB338" i="1" s="1"/>
  <c r="Y1651" i="1"/>
  <c r="Y80" i="1"/>
  <c r="Y823" i="1"/>
  <c r="Y1315" i="1"/>
  <c r="AA1315" i="1" s="1"/>
  <c r="AB1315" i="1" s="1"/>
  <c r="Y1499" i="1"/>
  <c r="Y456" i="1"/>
  <c r="Y1413" i="1"/>
  <c r="Y79" i="1"/>
  <c r="Y594" i="1"/>
  <c r="Y1713" i="1"/>
  <c r="Y431" i="1"/>
  <c r="Y1274" i="1"/>
  <c r="AA1274" i="1" s="1"/>
  <c r="AB1274" i="1" s="1"/>
  <c r="Y378" i="1"/>
  <c r="Y1068" i="1"/>
  <c r="Y1817" i="1"/>
  <c r="Y1088" i="1"/>
  <c r="AA1088" i="1" s="1"/>
  <c r="AB1088" i="1" s="1"/>
  <c r="Y2294" i="1"/>
  <c r="Y1861" i="1"/>
  <c r="Y1039" i="1"/>
  <c r="Y756" i="1"/>
  <c r="Y403" i="1"/>
  <c r="Y2223" i="1"/>
  <c r="Y1391" i="1"/>
  <c r="Y1054" i="1"/>
  <c r="AA1054" i="1" s="1"/>
  <c r="AB1054" i="1" s="1"/>
  <c r="Y1693" i="1"/>
  <c r="Y587" i="1"/>
  <c r="Y689" i="1"/>
  <c r="Y1898" i="1"/>
  <c r="Y1743" i="1"/>
  <c r="Y2322" i="1"/>
  <c r="Y679" i="1"/>
  <c r="Y1469" i="1"/>
  <c r="AA1469" i="1" s="1"/>
  <c r="AB1469" i="1" s="1"/>
  <c r="Y1710" i="1"/>
  <c r="Y841" i="1"/>
  <c r="Y1858" i="1"/>
  <c r="Y2232" i="1"/>
  <c r="AA2232" i="1" s="1"/>
  <c r="AB2232" i="1" s="1"/>
  <c r="Y1329" i="1"/>
  <c r="Y2343" i="1"/>
  <c r="Y1511" i="1"/>
  <c r="Y629" i="1"/>
  <c r="Y1830" i="1"/>
  <c r="Y2470" i="1"/>
  <c r="Y126" i="1"/>
  <c r="Y2204" i="1"/>
  <c r="AA2204" i="1" s="1"/>
  <c r="AB2204" i="1" s="1"/>
  <c r="Y1375" i="1"/>
  <c r="Y2509" i="1"/>
  <c r="Y77" i="1"/>
  <c r="Y507" i="1"/>
  <c r="Y2412" i="1"/>
  <c r="Y1504" i="1"/>
  <c r="Y1970" i="1"/>
  <c r="Y1408" i="1"/>
  <c r="AA1408" i="1" s="1"/>
  <c r="AB1408" i="1" s="1"/>
  <c r="Y1456" i="1"/>
  <c r="Y2486" i="1"/>
  <c r="Y911" i="1"/>
  <c r="Y893" i="1"/>
  <c r="Y1747" i="1"/>
  <c r="Y115" i="1"/>
  <c r="Y1132" i="1"/>
  <c r="Y2107" i="1"/>
  <c r="Y1612" i="1"/>
  <c r="Y1960" i="1"/>
  <c r="Y1128" i="1"/>
  <c r="Y2135" i="1"/>
  <c r="Y2213" i="1"/>
  <c r="Y2339" i="1"/>
  <c r="Y135" i="1"/>
  <c r="Y2070" i="1"/>
  <c r="Y2033" i="1"/>
  <c r="Y728" i="1"/>
  <c r="Y1261" i="1"/>
  <c r="Y2237" i="1"/>
  <c r="Y347" i="1"/>
  <c r="Y1566" i="1"/>
  <c r="Y2166" i="1"/>
  <c r="Y1561" i="1"/>
  <c r="AA1561" i="1" s="1"/>
  <c r="AB1561" i="1" s="1"/>
  <c r="Y331" i="1"/>
  <c r="Y1853" i="1"/>
  <c r="Y585" i="1"/>
  <c r="Y41" i="1"/>
  <c r="Y1522" i="1"/>
  <c r="Y776" i="1"/>
  <c r="Y47" i="1"/>
  <c r="Y2283" i="1"/>
  <c r="AA2283" i="1" s="1"/>
  <c r="AB2283" i="1" s="1"/>
  <c r="Y1963" i="1"/>
  <c r="Y1752" i="1"/>
  <c r="Y2186" i="1"/>
  <c r="Y134" i="1"/>
  <c r="Y734" i="1"/>
  <c r="Y2084" i="1"/>
  <c r="Y330" i="1"/>
  <c r="Y1267" i="1"/>
  <c r="AA1267" i="1" s="1"/>
  <c r="AB1267" i="1" s="1"/>
  <c r="Y160" i="1"/>
  <c r="Y1834" i="1"/>
  <c r="Y856" i="1"/>
  <c r="Y88" i="1"/>
  <c r="AA88" i="1" s="1"/>
  <c r="AB88" i="1" s="1"/>
  <c r="Y1735" i="1"/>
  <c r="Y70" i="1"/>
  <c r="Y789" i="1"/>
  <c r="Y2383" i="1"/>
  <c r="AA2383" i="1" s="1"/>
  <c r="AB2383" i="1" s="1"/>
  <c r="Y1202" i="1"/>
  <c r="Y2020" i="1"/>
  <c r="Y206" i="1"/>
  <c r="Y639" i="1"/>
  <c r="AA639" i="1" s="1"/>
  <c r="AB639" i="1" s="1"/>
  <c r="Y266" i="1"/>
  <c r="Y1513" i="1"/>
  <c r="Y2069" i="1"/>
  <c r="Y65" i="1"/>
  <c r="AA65" i="1" s="1"/>
  <c r="AB65" i="1" s="1"/>
  <c r="Y291" i="1"/>
  <c r="Y2111" i="1"/>
  <c r="Y1965" i="1"/>
  <c r="Y732" i="1"/>
  <c r="Y1434" i="1"/>
  <c r="Y532" i="1"/>
  <c r="Y281" i="1"/>
  <c r="Y1850" i="1"/>
  <c r="AA1850" i="1" s="1"/>
  <c r="AB1850" i="1" s="1"/>
  <c r="Y133" i="1"/>
  <c r="Y306" i="1"/>
  <c r="Y961" i="1"/>
  <c r="Y367" i="1"/>
  <c r="Y1210" i="1"/>
  <c r="Y314" i="1"/>
  <c r="Y1753" i="1"/>
  <c r="Y2192" i="1"/>
  <c r="Y399" i="1"/>
  <c r="Y491" i="1"/>
  <c r="Y564" i="1"/>
  <c r="Y2159" i="1"/>
  <c r="Y1327" i="1"/>
  <c r="Y861" i="1"/>
  <c r="Y29" i="1"/>
  <c r="Y523" i="1"/>
  <c r="Y1793" i="1"/>
  <c r="Y1414" i="1"/>
  <c r="Y178" i="1"/>
  <c r="Y1460" i="1"/>
  <c r="Y1438" i="1"/>
  <c r="Y2379" i="1"/>
  <c r="Y1547" i="1"/>
  <c r="Y777" i="1"/>
  <c r="Y1400" i="1"/>
  <c r="Y568" i="1"/>
  <c r="Y705" i="1"/>
  <c r="Y678" i="1"/>
  <c r="Y1397" i="1"/>
  <c r="Y565" i="1"/>
  <c r="Y2066" i="1"/>
  <c r="Y2002" i="1"/>
  <c r="AA2002" i="1" s="1"/>
  <c r="AB2002" i="1" s="1"/>
  <c r="Y42" i="1"/>
  <c r="Y1887" i="1"/>
  <c r="Y2445" i="1"/>
  <c r="Y1538" i="1"/>
  <c r="Y443" i="1"/>
  <c r="Y2076" i="1"/>
  <c r="Y2161" i="1"/>
  <c r="Y1586" i="1"/>
  <c r="AA1586" i="1" s="1"/>
  <c r="AB1586" i="1" s="1"/>
  <c r="Y384" i="1"/>
  <c r="Y849" i="1"/>
  <c r="Y2342" i="1"/>
  <c r="Y463" i="1"/>
  <c r="AA463" i="1" s="1"/>
  <c r="AB463" i="1" s="1"/>
  <c r="Y61" i="1"/>
  <c r="Y2466" i="1"/>
  <c r="Y569" i="1"/>
  <c r="Y1228" i="1"/>
  <c r="AA1228" i="1" s="1"/>
  <c r="AB1228" i="1" s="1"/>
  <c r="Y296" i="1"/>
  <c r="Y1372" i="1"/>
  <c r="Y2071" i="1"/>
  <c r="Y662" i="1"/>
  <c r="AA662" i="1" s="1"/>
  <c r="AB662" i="1" s="1"/>
  <c r="Y2316" i="1"/>
  <c r="Y775" i="1"/>
  <c r="Y2328" i="1"/>
  <c r="Y1789" i="1"/>
  <c r="AA1789" i="1" s="1"/>
  <c r="AB1789" i="1" s="1"/>
  <c r="Y710" i="1"/>
  <c r="Y1884" i="1"/>
  <c r="Y1696" i="1"/>
  <c r="Y706" i="1"/>
  <c r="Y2131" i="1"/>
  <c r="Y412" i="1"/>
  <c r="Y361" i="1"/>
  <c r="Y920" i="1"/>
  <c r="AA920" i="1" s="1"/>
  <c r="AB920" i="1" s="1"/>
  <c r="Y994" i="1"/>
  <c r="Y1474" i="1"/>
  <c r="Y1806" i="1"/>
  <c r="Y1577" i="1"/>
  <c r="Y1899" i="1"/>
  <c r="Y2292" i="1"/>
  <c r="Y99" i="1"/>
  <c r="Y1835" i="1"/>
  <c r="Y1129" i="1"/>
  <c r="Y297" i="1"/>
  <c r="Y2472" i="1"/>
  <c r="Y792" i="1"/>
  <c r="Y24" i="1"/>
  <c r="Y2503" i="1"/>
  <c r="Y1671" i="1"/>
  <c r="Y2446" i="1"/>
  <c r="Y725" i="1"/>
  <c r="Y1922" i="1"/>
  <c r="Y1679" i="1"/>
  <c r="Y978" i="1"/>
  <c r="Y1857" i="1"/>
  <c r="Y1230" i="1"/>
  <c r="Y749" i="1"/>
  <c r="Y2449" i="1"/>
  <c r="Y2496" i="1"/>
  <c r="Y836" i="1"/>
  <c r="Y2224" i="1"/>
  <c r="Y1906" i="1"/>
  <c r="Y1604" i="1"/>
  <c r="Y2011" i="1"/>
  <c r="Y968" i="1"/>
  <c r="Y182" i="1"/>
  <c r="AA182" i="1" s="1"/>
  <c r="AB182" i="1" s="1"/>
  <c r="Y34" i="1"/>
  <c r="Y303" i="1"/>
  <c r="Y1146" i="1"/>
  <c r="Y250" i="1"/>
  <c r="Y700" i="1"/>
  <c r="Y1689" i="1"/>
  <c r="Y400" i="1"/>
  <c r="Y2150" i="1"/>
  <c r="AA2150" i="1" s="1"/>
  <c r="AB2150" i="1" s="1"/>
  <c r="Y1306" i="1"/>
  <c r="Y2302" i="1"/>
  <c r="Y436" i="1"/>
  <c r="Y339" i="1"/>
  <c r="AA339" i="1" s="1"/>
  <c r="AB339" i="1" s="1"/>
  <c r="Y2095" i="1"/>
  <c r="Y797" i="1"/>
  <c r="Y1968" i="1"/>
  <c r="Y459" i="1"/>
  <c r="AA459" i="1" s="1"/>
  <c r="AB459" i="1" s="1"/>
  <c r="Y1345" i="1"/>
  <c r="Y1934" i="1"/>
  <c r="Y858" i="1"/>
  <c r="Y894" i="1"/>
  <c r="AA894" i="1" s="1"/>
  <c r="AB894" i="1" s="1"/>
  <c r="Y414" i="1"/>
  <c r="Y2246" i="1"/>
  <c r="Y2315" i="1"/>
  <c r="Y1483" i="1"/>
  <c r="AA1483" i="1" s="1"/>
  <c r="AB1483" i="1" s="1"/>
  <c r="Y713" i="1"/>
  <c r="Y1336" i="1"/>
  <c r="Y504" i="1"/>
  <c r="Y97" i="1"/>
  <c r="Y614" i="1"/>
  <c r="Y1333" i="1"/>
  <c r="Y501" i="1"/>
  <c r="Y1618" i="1"/>
  <c r="AA1618" i="1" s="1"/>
  <c r="AB1618" i="1" s="1"/>
  <c r="Y554" i="1"/>
  <c r="Y2399" i="1"/>
  <c r="Y1613" i="1"/>
  <c r="Y781" i="1"/>
  <c r="Y1454" i="1"/>
  <c r="Y1706" i="1"/>
  <c r="Y2112" i="1"/>
  <c r="Y1153" i="1"/>
  <c r="Y1250" i="1"/>
  <c r="Y66" i="1"/>
  <c r="Y279" i="1"/>
  <c r="Y2214" i="1"/>
  <c r="Y848" i="1"/>
  <c r="Y505" i="1"/>
  <c r="Y860" i="1"/>
  <c r="Y232" i="1"/>
  <c r="Y1036" i="1"/>
  <c r="Y2007" i="1"/>
  <c r="Y1303" i="1"/>
  <c r="Y598" i="1"/>
  <c r="Y549" i="1"/>
  <c r="Y2058" i="1"/>
  <c r="Y2476" i="1"/>
  <c r="Y1607" i="1"/>
  <c r="Y2477" i="1"/>
  <c r="Y2211" i="1"/>
  <c r="Y1728" i="1"/>
  <c r="Y688" i="1"/>
  <c r="AA688" i="1" s="1"/>
  <c r="AB688" i="1" s="1"/>
  <c r="Y847" i="1"/>
  <c r="Y793" i="1"/>
  <c r="Y241" i="1"/>
  <c r="Y645" i="1"/>
  <c r="AA645" i="1" s="1"/>
  <c r="AB645" i="1" s="1"/>
  <c r="Y2256" i="1"/>
  <c r="Y353" i="1"/>
  <c r="Y239" i="1"/>
  <c r="Y1082" i="1"/>
  <c r="AA1082" i="1" s="1"/>
  <c r="AB1082" i="1" s="1"/>
  <c r="Y186" i="1"/>
  <c r="Y2474" i="1"/>
  <c r="Y2022" i="1"/>
  <c r="Y1733" i="1"/>
  <c r="AA1733" i="1" s="1"/>
  <c r="AB1733" i="1" s="1"/>
  <c r="Y538" i="1"/>
  <c r="Y275" i="1"/>
  <c r="Y2031" i="1"/>
  <c r="Y2397" i="1"/>
  <c r="AA2397" i="1" s="1"/>
  <c r="AB2397" i="1" s="1"/>
  <c r="Y1565" i="1"/>
  <c r="Y733" i="1"/>
  <c r="Y2172" i="1"/>
  <c r="Y1722" i="1"/>
  <c r="AA1722" i="1" s="1"/>
  <c r="AB1722" i="1" s="1"/>
  <c r="Y625" i="1"/>
  <c r="Y1841" i="1"/>
  <c r="Y2230" i="1"/>
  <c r="Y190" i="1"/>
  <c r="AA190" i="1" s="1"/>
  <c r="AB190" i="1" s="1"/>
  <c r="Y2018" i="1"/>
  <c r="Y2012" i="1"/>
  <c r="Y2251" i="1"/>
  <c r="Z2251" i="1" s="1"/>
  <c r="AE2251" i="1" s="1"/>
  <c r="Y2460" i="1"/>
  <c r="AA2460" i="1" s="1"/>
  <c r="AB2460" i="1" s="1"/>
  <c r="Y2104" i="1"/>
  <c r="Y1272" i="1"/>
  <c r="Y2215" i="1"/>
  <c r="Z2215" i="1" s="1"/>
  <c r="AE2215" i="1" s="1"/>
  <c r="Y1255" i="1"/>
  <c r="AA1255" i="1" s="1"/>
  <c r="AB1255" i="1" s="1"/>
  <c r="Y550" i="1"/>
  <c r="Y1573" i="1"/>
  <c r="Y1266" i="1"/>
  <c r="Z1266" i="1" s="1"/>
  <c r="AE1266" i="1" s="1"/>
  <c r="Y1066" i="1"/>
  <c r="AA1066" i="1" s="1"/>
  <c r="AB1066" i="1" s="1"/>
  <c r="Y451" i="1"/>
  <c r="Y1549" i="1"/>
  <c r="Y717" i="1"/>
  <c r="Y1147" i="1"/>
  <c r="AA1147" i="1" s="1"/>
  <c r="AB1147" i="1" s="1"/>
  <c r="Y1642" i="1"/>
  <c r="Y494" i="1"/>
  <c r="Y337" i="1"/>
  <c r="Z337" i="1" s="1"/>
  <c r="AE337" i="1" s="1"/>
  <c r="Y1074" i="1"/>
  <c r="Y2030" i="1"/>
  <c r="Y215" i="1"/>
  <c r="Y2102" i="1"/>
  <c r="Z2102" i="1" s="1"/>
  <c r="AE2102" i="1" s="1"/>
  <c r="Y1347" i="1"/>
  <c r="AA1347" i="1" s="1"/>
  <c r="AB1347" i="1" s="1"/>
  <c r="Y1392" i="1"/>
  <c r="Y428" i="1"/>
  <c r="Y1979" i="1"/>
  <c r="Z1979" i="1" s="1"/>
  <c r="AE1979" i="1" s="1"/>
  <c r="Y1952" i="1"/>
  <c r="Y1832" i="1"/>
  <c r="Y1000" i="1"/>
  <c r="Y168" i="1"/>
  <c r="Z168" i="1" s="1"/>
  <c r="AE168" i="1" s="1"/>
  <c r="Y1239" i="1"/>
  <c r="Y534" i="1"/>
  <c r="Y1253" i="1"/>
  <c r="Y485" i="1"/>
  <c r="Z485" i="1" s="1"/>
  <c r="AE485" i="1" s="1"/>
  <c r="Y1108" i="1"/>
  <c r="Y1996" i="1"/>
  <c r="Y1086" i="1"/>
  <c r="Y1610" i="1"/>
  <c r="Z1610" i="1" s="1"/>
  <c r="AE1610" i="1" s="1"/>
  <c r="Y1216" i="1"/>
  <c r="Y1348" i="1"/>
  <c r="Y2380" i="1"/>
  <c r="Y317" i="1"/>
  <c r="Z317" i="1" s="1"/>
  <c r="AE317" i="1" s="1"/>
  <c r="Y44" i="1"/>
  <c r="Y1480" i="1"/>
  <c r="Y694" i="1"/>
  <c r="Y1632" i="1"/>
  <c r="Z1632" i="1" s="1"/>
  <c r="AE1632" i="1" s="1"/>
  <c r="Y1135" i="1"/>
  <c r="AA1135" i="1" s="1"/>
  <c r="AB1135" i="1" s="1"/>
  <c r="Y1018" i="1"/>
  <c r="Y122" i="1"/>
  <c r="Y1802" i="1"/>
  <c r="Z1802" i="1" s="1"/>
  <c r="AE1802" i="1" s="1"/>
  <c r="Y1625" i="1"/>
  <c r="AA1625" i="1" s="1"/>
  <c r="AB1625" i="1" s="1"/>
  <c r="Y2501" i="1"/>
  <c r="Y1669" i="1"/>
  <c r="Y2124" i="1"/>
  <c r="Z2124" i="1" s="1"/>
  <c r="AE2124" i="1" s="1"/>
  <c r="Y444" i="1"/>
  <c r="Y32" i="1"/>
  <c r="Y1199" i="1"/>
  <c r="Y2333" i="1"/>
  <c r="Z2333" i="1" s="1"/>
  <c r="AE2333" i="1" s="1"/>
  <c r="Y1501" i="1"/>
  <c r="AA1501" i="1" s="1"/>
  <c r="AB1501" i="1" s="1"/>
  <c r="Y669" i="1"/>
  <c r="Y1788" i="1"/>
  <c r="Y1658" i="1"/>
  <c r="Z1658" i="1" s="1"/>
  <c r="AE1658" i="1" s="1"/>
  <c r="Y1006" i="1"/>
  <c r="AA1006" i="1" s="1"/>
  <c r="AB1006" i="1" s="1"/>
  <c r="Y2146" i="1"/>
  <c r="Y2258" i="1"/>
  <c r="Z2258" i="1" s="1"/>
  <c r="AE2258" i="1" s="1"/>
  <c r="Y1664" i="1"/>
  <c r="Z1664" i="1" s="1"/>
  <c r="AE1664" i="1" s="1"/>
  <c r="Y892" i="1"/>
  <c r="Z892" i="1" s="1"/>
  <c r="AE892" i="1" s="1"/>
  <c r="Y1644" i="1"/>
  <c r="Y2187" i="1"/>
  <c r="Z2187" i="1" s="1"/>
  <c r="AE2187" i="1" s="1"/>
  <c r="Y2028" i="1"/>
  <c r="Z2028" i="1" s="1"/>
  <c r="AE2028" i="1" s="1"/>
  <c r="Y2040" i="1"/>
  <c r="Z2040" i="1" s="1"/>
  <c r="AE2040" i="1" s="1"/>
  <c r="Y1208" i="1"/>
  <c r="Y2151" i="1"/>
  <c r="Z2151" i="1" s="1"/>
  <c r="AE2151" i="1" s="1"/>
  <c r="Y1191" i="1"/>
  <c r="Z1191" i="1" s="1"/>
  <c r="AE1191" i="1" s="1"/>
  <c r="Y486" i="1"/>
  <c r="Z486" i="1" s="1"/>
  <c r="AE486" i="1" s="1"/>
  <c r="Y2352" i="1"/>
  <c r="Y1090" i="1"/>
  <c r="Z1090" i="1" s="1"/>
  <c r="AE1090" i="1" s="1"/>
  <c r="Y1630" i="1"/>
  <c r="Z1630" i="1" s="1"/>
  <c r="AE1630" i="1" s="1"/>
  <c r="Y100" i="1"/>
  <c r="Z100" i="1" s="1"/>
  <c r="AE100" i="1" s="1"/>
  <c r="Y2317" i="1"/>
  <c r="Y1485" i="1"/>
  <c r="Z1485" i="1" s="1"/>
  <c r="AE1485" i="1" s="1"/>
  <c r="Y315" i="1"/>
  <c r="Z315" i="1" s="1"/>
  <c r="AE315" i="1" s="1"/>
  <c r="Y1308" i="1"/>
  <c r="Z1308" i="1" s="1"/>
  <c r="AE1308" i="1" s="1"/>
  <c r="Y1578" i="1"/>
  <c r="Y866" i="1"/>
  <c r="Z866" i="1" s="1"/>
  <c r="AE866" i="1" s="1"/>
  <c r="Y1060" i="1"/>
  <c r="Z1060" i="1" s="1"/>
  <c r="AE1060" i="1" s="1"/>
  <c r="Y2019" i="1"/>
  <c r="Z2019" i="1" s="1"/>
  <c r="AE2019" i="1" s="1"/>
  <c r="Y1628" i="1"/>
  <c r="Y402" i="1"/>
  <c r="Z402" i="1" s="1"/>
  <c r="AE402" i="1" s="1"/>
  <c r="Y1114" i="1"/>
  <c r="Z1114" i="1" s="1"/>
  <c r="AE1114" i="1" s="1"/>
  <c r="Y2209" i="1"/>
  <c r="Z2209" i="1" s="1"/>
  <c r="AE2209" i="1" s="1"/>
  <c r="Y1283" i="1"/>
  <c r="Y284" i="1"/>
  <c r="Z284" i="1" s="1"/>
  <c r="AE284" i="1" s="1"/>
  <c r="Y1915" i="1"/>
  <c r="Z1915" i="1" s="1"/>
  <c r="AE1915" i="1" s="1"/>
  <c r="Y498" i="1"/>
  <c r="Z498" i="1" s="1"/>
  <c r="AE498" i="1" s="1"/>
  <c r="Y1768" i="1"/>
  <c r="Y936" i="1"/>
  <c r="Z936" i="1" s="1"/>
  <c r="AE936" i="1" s="1"/>
  <c r="Y104" i="1"/>
  <c r="Z104" i="1" s="1"/>
  <c r="AE104" i="1" s="1"/>
  <c r="Y1189" i="1"/>
  <c r="Z1189" i="1" s="1"/>
  <c r="AE1189" i="1" s="1"/>
  <c r="Y421" i="1"/>
  <c r="Y2036" i="1"/>
  <c r="Z2036" i="1" s="1"/>
  <c r="AE2036" i="1" s="1"/>
  <c r="Y1044" i="1"/>
  <c r="Z1044" i="1" s="1"/>
  <c r="AE1044" i="1" s="1"/>
  <c r="Y510" i="1"/>
  <c r="Z510" i="1" s="1"/>
  <c r="AE510" i="1" s="1"/>
  <c r="Y647" i="1"/>
  <c r="Y2337" i="1"/>
  <c r="Z2337" i="1" s="1"/>
  <c r="AE2337" i="1" s="1"/>
  <c r="Y2461" i="1"/>
  <c r="Z2461" i="1" s="1"/>
  <c r="AE2461" i="1" s="1"/>
  <c r="Y1437" i="1"/>
  <c r="Z1437" i="1" s="1"/>
  <c r="AE1437" i="1" s="1"/>
  <c r="Y413" i="1"/>
  <c r="Y715" i="1"/>
  <c r="Z715" i="1" s="1"/>
  <c r="AE715" i="1" s="1"/>
  <c r="Y81" i="1"/>
  <c r="Z81" i="1" s="1"/>
  <c r="AE81" i="1" s="1"/>
  <c r="Y1594" i="1"/>
  <c r="Z1594" i="1" s="1"/>
  <c r="AE1594" i="1" s="1"/>
  <c r="Y2006" i="1"/>
  <c r="Y437" i="1"/>
  <c r="Z437" i="1" s="1"/>
  <c r="AE437" i="1" s="1"/>
  <c r="Y2443" i="1"/>
  <c r="Z2443" i="1" s="1"/>
  <c r="AE2443" i="1" s="1"/>
  <c r="Y1419" i="1"/>
  <c r="Z1419" i="1" s="1"/>
  <c r="AE1419" i="1" s="1"/>
  <c r="Y457" i="1"/>
  <c r="Z457" i="1" s="1"/>
  <c r="AE457" i="1" s="1"/>
  <c r="Y2504" i="1"/>
  <c r="Z2504" i="1" s="1"/>
  <c r="AE2504" i="1" s="1"/>
  <c r="Y1464" i="1"/>
  <c r="Z1464" i="1" s="1"/>
  <c r="AE1464" i="1" s="1"/>
  <c r="Y440" i="1"/>
  <c r="Z440" i="1" s="1"/>
  <c r="AE440" i="1" s="1"/>
  <c r="Y1116" i="1"/>
  <c r="Z1116" i="1" s="1"/>
  <c r="AE1116" i="1" s="1"/>
  <c r="Y1767" i="1"/>
  <c r="Z1767" i="1" s="1"/>
  <c r="AE1767" i="1" s="1"/>
  <c r="Y742" i="1"/>
  <c r="Z742" i="1" s="1"/>
  <c r="AE742" i="1" s="1"/>
  <c r="Y1269" i="1"/>
  <c r="Z1269" i="1" s="1"/>
  <c r="AE1269" i="1" s="1"/>
  <c r="Y666" i="1"/>
  <c r="Z666" i="1" s="1"/>
  <c r="AE666" i="1" s="1"/>
  <c r="Y253" i="1"/>
  <c r="Z253" i="1" s="1"/>
  <c r="AE253" i="1" s="1"/>
  <c r="Y2189" i="1"/>
  <c r="Z2189" i="1" s="1"/>
  <c r="AE2189" i="1" s="1"/>
  <c r="Y1165" i="1"/>
  <c r="Z1165" i="1" s="1"/>
  <c r="AE1165" i="1" s="1"/>
  <c r="Y141" i="1"/>
  <c r="Z141" i="1" s="1"/>
  <c r="AE141" i="1" s="1"/>
  <c r="Y379" i="1"/>
  <c r="Z379" i="1" s="1"/>
  <c r="AE379" i="1" s="1"/>
  <c r="Y524" i="1"/>
  <c r="Z524" i="1" s="1"/>
  <c r="AE524" i="1" s="1"/>
  <c r="Y1694" i="1"/>
  <c r="Z1694" i="1" s="1"/>
  <c r="AE1694" i="1" s="1"/>
  <c r="Y1398" i="1"/>
  <c r="Z1398" i="1" s="1"/>
  <c r="AE1398" i="1" s="1"/>
  <c r="Y1103" i="1"/>
  <c r="Z1103" i="1" s="1"/>
  <c r="AE1103" i="1" s="1"/>
  <c r="Y2355" i="1"/>
  <c r="Z2355" i="1" s="1"/>
  <c r="AE2355" i="1" s="1"/>
  <c r="Y780" i="1"/>
  <c r="Z780" i="1" s="1"/>
  <c r="AE780" i="1" s="1"/>
  <c r="Y663" i="1"/>
  <c r="Z663" i="1" s="1"/>
  <c r="AE663" i="1" s="1"/>
  <c r="Y113" i="1"/>
  <c r="Z113" i="1" s="1"/>
  <c r="AE113" i="1" s="1"/>
  <c r="Y143" i="1"/>
  <c r="Z143" i="1" s="1"/>
  <c r="AE143" i="1" s="1"/>
  <c r="Y1690" i="1"/>
  <c r="Z1690" i="1" s="1"/>
  <c r="AE1690" i="1" s="1"/>
  <c r="Y899" i="1"/>
  <c r="Z899" i="1" s="1"/>
  <c r="AE899" i="1" s="1"/>
  <c r="Y716" i="1"/>
  <c r="Z716" i="1" s="1"/>
  <c r="AE716" i="1" s="1"/>
  <c r="Y1851" i="1"/>
  <c r="Z1851" i="1" s="1"/>
  <c r="AE1851" i="1" s="1"/>
  <c r="Y953" i="1"/>
  <c r="Z953" i="1" s="1"/>
  <c r="AE953" i="1" s="1"/>
  <c r="Y2364" i="1"/>
  <c r="Z2364" i="1" s="1"/>
  <c r="AE2364" i="1" s="1"/>
  <c r="Y1896" i="1"/>
  <c r="Z1896" i="1" s="1"/>
  <c r="AE1896" i="1" s="1"/>
  <c r="Y872" i="1"/>
  <c r="Y1745" i="1"/>
  <c r="Z1745" i="1" s="1"/>
  <c r="AE1745" i="1" s="1"/>
  <c r="Y2199" i="1"/>
  <c r="Z2199" i="1" s="1"/>
  <c r="AE2199" i="1" s="1"/>
  <c r="Y1175" i="1"/>
  <c r="Z1175" i="1" s="1"/>
  <c r="AE1175" i="1" s="1"/>
  <c r="Y214" i="1"/>
  <c r="Z214" i="1" s="1"/>
  <c r="AE214" i="1" s="1"/>
  <c r="Y613" i="1"/>
  <c r="Z613" i="1" s="1"/>
  <c r="AE613" i="1" s="1"/>
  <c r="Y1811" i="1"/>
  <c r="Z1811" i="1" s="1"/>
  <c r="AE1811" i="1" s="1"/>
  <c r="Y107" i="1"/>
  <c r="Z107" i="1" s="1"/>
  <c r="AE107" i="1" s="1"/>
  <c r="Y980" i="1"/>
  <c r="Z980" i="1" s="1"/>
  <c r="AE980" i="1" s="1"/>
  <c r="Y2144" i="1"/>
  <c r="Z2144" i="1" s="1"/>
  <c r="AE2144" i="1" s="1"/>
  <c r="Y1362" i="1"/>
  <c r="Z1362" i="1" s="1"/>
  <c r="AE1362" i="1" s="1"/>
  <c r="AA1490" i="1"/>
  <c r="AB1490" i="1" s="1"/>
  <c r="AC1490" i="1" s="1"/>
  <c r="AA880" i="1"/>
  <c r="AB880" i="1" s="1"/>
  <c r="AC880" i="1" s="1"/>
  <c r="AA1314" i="1"/>
  <c r="AB1314" i="1" s="1"/>
  <c r="AC1314" i="1" s="1"/>
  <c r="AA2034" i="1"/>
  <c r="AB2034" i="1" s="1"/>
  <c r="AC2034" i="1" s="1"/>
  <c r="AA2510" i="1"/>
  <c r="AB2510" i="1" s="1"/>
  <c r="AC2510" i="1" s="1"/>
  <c r="Y1263" i="1"/>
  <c r="Z1263" i="1" s="1"/>
  <c r="AE1263" i="1" s="1"/>
  <c r="Y1949" i="1"/>
  <c r="Z1949" i="1" s="1"/>
  <c r="AE1949" i="1" s="1"/>
  <c r="Y925" i="1"/>
  <c r="Z925" i="1" s="1"/>
  <c r="AE925" i="1" s="1"/>
  <c r="Y350" i="1"/>
  <c r="Z350" i="1" s="1"/>
  <c r="AE350" i="1" s="1"/>
  <c r="Y203" i="1"/>
  <c r="Z203" i="1" s="1"/>
  <c r="AE203" i="1" s="1"/>
  <c r="Y2154" i="1"/>
  <c r="Z2154" i="1" s="1"/>
  <c r="AE2154" i="1" s="1"/>
  <c r="Y2305" i="1"/>
  <c r="Z2305" i="1" s="1"/>
  <c r="AE2305" i="1" s="1"/>
  <c r="Y224" i="1"/>
  <c r="Z224" i="1" s="1"/>
  <c r="AE224" i="1" s="1"/>
  <c r="Y1244" i="1"/>
  <c r="Z1244" i="1" s="1"/>
  <c r="AE1244" i="1" s="1"/>
  <c r="Y1931" i="1"/>
  <c r="Z1931" i="1" s="1"/>
  <c r="AE1931" i="1" s="1"/>
  <c r="Y969" i="1"/>
  <c r="Z969" i="1" s="1"/>
  <c r="AE969" i="1" s="1"/>
  <c r="Y322" i="1"/>
  <c r="Z322" i="1" s="1"/>
  <c r="AE322" i="1" s="1"/>
  <c r="Y1976" i="1"/>
  <c r="Z1976" i="1" s="1"/>
  <c r="AE1976" i="1" s="1"/>
  <c r="Y952" i="1"/>
  <c r="Z952" i="1" s="1"/>
  <c r="AE952" i="1" s="1"/>
  <c r="Y750" i="1"/>
  <c r="Z750" i="1" s="1"/>
  <c r="AE750" i="1" s="1"/>
  <c r="Y2279" i="1"/>
  <c r="Z2279" i="1" s="1"/>
  <c r="AE2279" i="1" s="1"/>
  <c r="Y1127" i="1"/>
  <c r="Z1127" i="1" s="1"/>
  <c r="AE1127" i="1" s="1"/>
  <c r="Y230" i="1"/>
  <c r="Z230" i="1" s="1"/>
  <c r="AE230" i="1" s="1"/>
  <c r="Y757" i="1"/>
  <c r="Z757" i="1" s="1"/>
  <c r="AE757" i="1" s="1"/>
  <c r="Y2085" i="1"/>
  <c r="Z2085" i="1" s="1"/>
  <c r="AE2085" i="1" s="1"/>
  <c r="Y1633" i="1"/>
  <c r="Z1633" i="1" s="1"/>
  <c r="AE1633" i="1" s="1"/>
  <c r="Y1677" i="1"/>
  <c r="Z1677" i="1" s="1"/>
  <c r="AE1677" i="1" s="1"/>
  <c r="Y653" i="1"/>
  <c r="Z653" i="1" s="1"/>
  <c r="AE653" i="1" s="1"/>
  <c r="Y891" i="1"/>
  <c r="Z891" i="1" s="1"/>
  <c r="AE891" i="1" s="1"/>
  <c r="Y1729" i="1"/>
  <c r="Z1729" i="1" s="1"/>
  <c r="AE1729" i="1" s="1"/>
  <c r="Y1770" i="1"/>
  <c r="Z1770" i="1" s="1"/>
  <c r="AE1770" i="1" s="1"/>
  <c r="Y2162" i="1"/>
  <c r="Z2162" i="1" s="1"/>
  <c r="AE2162" i="1" s="1"/>
  <c r="Y1089" i="1"/>
  <c r="Z1089" i="1" s="1"/>
  <c r="AE1089" i="1" s="1"/>
  <c r="Y1602" i="1"/>
  <c r="Y151" i="1"/>
  <c r="Z151" i="1" s="1"/>
  <c r="AE151" i="1" s="1"/>
  <c r="Y2100" i="1"/>
  <c r="Z2100" i="1" s="1"/>
  <c r="AE2100" i="1" s="1"/>
  <c r="Y212" i="1"/>
  <c r="Z212" i="1" s="1"/>
  <c r="AE212" i="1" s="1"/>
  <c r="Y1411" i="1"/>
  <c r="Z1411" i="1" s="1"/>
  <c r="AE1411" i="1" s="1"/>
  <c r="Y2482" i="1"/>
  <c r="Z2482" i="1" s="1"/>
  <c r="AE2482" i="1" s="1"/>
  <c r="Y2363" i="1"/>
  <c r="Z2363" i="1" s="1"/>
  <c r="AE2363" i="1" s="1"/>
  <c r="Y1339" i="1"/>
  <c r="Z1339" i="1" s="1"/>
  <c r="AE1339" i="1" s="1"/>
  <c r="Y441" i="1"/>
  <c r="Z441" i="1" s="1"/>
  <c r="AE441" i="1" s="1"/>
  <c r="Y2408" i="1"/>
  <c r="Z2408" i="1" s="1"/>
  <c r="AE2408" i="1" s="1"/>
  <c r="Y1384" i="1"/>
  <c r="Z1384" i="1" s="1"/>
  <c r="AE1384" i="1" s="1"/>
  <c r="Y360" i="1"/>
  <c r="Z360" i="1" s="1"/>
  <c r="AE360" i="1" s="1"/>
  <c r="Y652" i="1"/>
  <c r="Z652" i="1" s="1"/>
  <c r="AE652" i="1" s="1"/>
  <c r="Y1687" i="1"/>
  <c r="Z1687" i="1" s="1"/>
  <c r="AE1687" i="1" s="1"/>
  <c r="Y726" i="1"/>
  <c r="Z726" i="1" s="1"/>
  <c r="AE726" i="1" s="1"/>
  <c r="Y1125" i="1"/>
  <c r="Z1125" i="1" s="1"/>
  <c r="AE1125" i="1" s="1"/>
  <c r="Y101" i="1"/>
  <c r="Z101" i="1" s="1"/>
  <c r="AE101" i="1" s="1"/>
  <c r="Y990" i="1"/>
  <c r="Z990" i="1" s="1"/>
  <c r="AE990" i="1" s="1"/>
  <c r="Y1892" i="1"/>
  <c r="Z1892" i="1" s="1"/>
  <c r="AE1892" i="1" s="1"/>
  <c r="Y2003" i="1"/>
  <c r="Z2003" i="1" s="1"/>
  <c r="AE2003" i="1" s="1"/>
  <c r="Y768" i="1"/>
  <c r="Z768" i="1" s="1"/>
  <c r="AE768" i="1" s="1"/>
  <c r="Y242" i="1"/>
  <c r="Z242" i="1" s="1"/>
  <c r="AE242" i="1" s="1"/>
  <c r="Y194" i="1"/>
  <c r="Z194" i="1" s="1"/>
  <c r="AE194" i="1" s="1"/>
  <c r="Y114" i="1"/>
  <c r="Z114" i="1" s="1"/>
  <c r="AE114" i="1" s="1"/>
  <c r="Y944" i="1"/>
  <c r="Z944" i="1" s="1"/>
  <c r="AE944" i="1" s="1"/>
  <c r="Y268" i="1"/>
  <c r="Z268" i="1" s="1"/>
  <c r="AE268" i="1" s="1"/>
  <c r="Y2219" i="1"/>
  <c r="Z2219" i="1" s="1"/>
  <c r="AE2219" i="1" s="1"/>
  <c r="Y1707" i="1"/>
  <c r="Z1707" i="1" s="1"/>
  <c r="AE1707" i="1" s="1"/>
  <c r="Y1614" i="1"/>
  <c r="Z1614" i="1" s="1"/>
  <c r="AE1614" i="1" s="1"/>
  <c r="Y745" i="1"/>
  <c r="Z745" i="1" s="1"/>
  <c r="AE745" i="1" s="1"/>
  <c r="Y233" i="1"/>
  <c r="Z233" i="1" s="1"/>
  <c r="AE233" i="1" s="1"/>
  <c r="Y1148" i="1"/>
  <c r="Z1148" i="1" s="1"/>
  <c r="AE1148" i="1" s="1"/>
  <c r="Y2200" i="1"/>
  <c r="Y1688" i="1"/>
  <c r="Z1688" i="1" s="1"/>
  <c r="AE1688" i="1" s="1"/>
  <c r="Y1176" i="1"/>
  <c r="Z1176" i="1" s="1"/>
  <c r="AE1176" i="1" s="1"/>
  <c r="Y664" i="1"/>
  <c r="Z664" i="1" s="1"/>
  <c r="AE664" i="1" s="1"/>
  <c r="Y152" i="1"/>
  <c r="Z152" i="1" s="1"/>
  <c r="AE152" i="1" s="1"/>
  <c r="Y2092" i="1"/>
  <c r="Z2092" i="1" s="1"/>
  <c r="AE2092" i="1" s="1"/>
  <c r="Y2439" i="1"/>
  <c r="Z2439" i="1" s="1"/>
  <c r="AE2439" i="1" s="1"/>
  <c r="Y1927" i="1"/>
  <c r="Z1927" i="1" s="1"/>
  <c r="AE1927" i="1" s="1"/>
  <c r="Y1415" i="1"/>
  <c r="Z1415" i="1" s="1"/>
  <c r="AE1415" i="1" s="1"/>
  <c r="Y902" i="1"/>
  <c r="Z902" i="1" s="1"/>
  <c r="AE902" i="1" s="1"/>
  <c r="Y390" i="1"/>
  <c r="Z390" i="1" s="1"/>
  <c r="AE390" i="1" s="1"/>
  <c r="Y1429" i="1"/>
  <c r="Z1429" i="1" s="1"/>
  <c r="AE1429" i="1" s="1"/>
  <c r="Y853" i="1"/>
  <c r="Z853" i="1" s="1"/>
  <c r="AE853" i="1" s="1"/>
  <c r="Y341" i="1"/>
  <c r="Z341" i="1" s="1"/>
  <c r="AE341" i="1" s="1"/>
  <c r="Y207" i="1"/>
  <c r="Z207" i="1" s="1"/>
  <c r="AE207" i="1" s="1"/>
  <c r="Y2149" i="1"/>
  <c r="Z2149" i="1" s="1"/>
  <c r="AE2149" i="1" s="1"/>
  <c r="Y765" i="1"/>
  <c r="Z765" i="1" s="1"/>
  <c r="AE765" i="1" s="1"/>
  <c r="Y385" i="1"/>
  <c r="Z385" i="1" s="1"/>
  <c r="AE385" i="1" s="1"/>
  <c r="Y588" i="1"/>
  <c r="Z588" i="1" s="1"/>
  <c r="AE588" i="1" s="1"/>
  <c r="Y1358" i="1"/>
  <c r="Z1358" i="1" s="1"/>
  <c r="AE1358" i="1" s="1"/>
  <c r="Y783" i="1"/>
  <c r="Z783" i="1" s="1"/>
  <c r="AE783" i="1" s="1"/>
  <c r="Y148" i="1"/>
  <c r="Z148" i="1" s="1"/>
  <c r="AE148" i="1" s="1"/>
  <c r="Y592" i="1"/>
  <c r="Z592" i="1" s="1"/>
  <c r="AE592" i="1" s="1"/>
  <c r="Y1556" i="1"/>
  <c r="Z1556" i="1" s="1"/>
  <c r="AE1556" i="1" s="1"/>
  <c r="Y916" i="1"/>
  <c r="Z916" i="1" s="1"/>
  <c r="AE916" i="1" s="1"/>
  <c r="Y1667" i="1"/>
  <c r="Z1667" i="1" s="1"/>
  <c r="AE1667" i="1" s="1"/>
  <c r="Y1118" i="1"/>
  <c r="Z1118" i="1" s="1"/>
  <c r="AE1118" i="1" s="1"/>
  <c r="Y1387" i="1"/>
  <c r="Z1387" i="1" s="1"/>
  <c r="AE1387" i="1" s="1"/>
  <c r="Y1264" i="1"/>
  <c r="Z1264" i="1" s="1"/>
  <c r="AE1264" i="1" s="1"/>
  <c r="Y1459" i="1"/>
  <c r="Z1459" i="1" s="1"/>
  <c r="AE1459" i="1" s="1"/>
  <c r="Y1321" i="1"/>
  <c r="Z1321" i="1" s="1"/>
  <c r="AE1321" i="1" s="1"/>
  <c r="Y452" i="1"/>
  <c r="Z452" i="1" s="1"/>
  <c r="AE452" i="1" s="1"/>
  <c r="Y1197" i="1"/>
  <c r="Z1197" i="1" s="1"/>
  <c r="AE1197" i="1" s="1"/>
  <c r="Y2038" i="1"/>
  <c r="Y772" i="1"/>
  <c r="Z772" i="1" s="1"/>
  <c r="AE772" i="1" s="1"/>
  <c r="Y2511" i="1"/>
  <c r="Z2511" i="1" s="1"/>
  <c r="AE2511" i="1" s="1"/>
  <c r="Y1404" i="1"/>
  <c r="Z1404" i="1" s="1"/>
  <c r="AE1404" i="1" s="1"/>
  <c r="Y1463" i="1"/>
  <c r="Z1463" i="1" s="1"/>
  <c r="AE1463" i="1" s="1"/>
  <c r="Y1601" i="1"/>
  <c r="Z1601" i="1" s="1"/>
  <c r="AE1601" i="1" s="1"/>
  <c r="Y1396" i="1"/>
  <c r="Z1396" i="1" s="1"/>
  <c r="AE1396" i="1" s="1"/>
  <c r="Y509" i="1"/>
  <c r="Z509" i="1" s="1"/>
  <c r="AE509" i="1" s="1"/>
  <c r="Y1836" i="1"/>
  <c r="Z1836" i="1" s="1"/>
  <c r="AE1836" i="1" s="1"/>
  <c r="Y2291" i="1"/>
  <c r="Y1452" i="1"/>
  <c r="Z1452" i="1" s="1"/>
  <c r="AE1452" i="1" s="1"/>
  <c r="Y896" i="1"/>
  <c r="Z896" i="1" s="1"/>
  <c r="AE896" i="1" s="1"/>
  <c r="Y1986" i="1"/>
  <c r="Z1986" i="1" s="1"/>
  <c r="AE1986" i="1" s="1"/>
  <c r="AA1310" i="1"/>
  <c r="AB1310" i="1" s="1"/>
  <c r="AC1310" i="1" s="1"/>
  <c r="AA1982" i="1"/>
  <c r="AB1982" i="1" s="1"/>
  <c r="AC1982" i="1" s="1"/>
  <c r="AA1838" i="1"/>
  <c r="AB1838" i="1" s="1"/>
  <c r="AC1838" i="1" s="1"/>
  <c r="AA2078" i="1"/>
  <c r="AB2078" i="1" s="1"/>
  <c r="AC2078" i="1" s="1"/>
  <c r="Y1162" i="1"/>
  <c r="Z1162" i="1" s="1"/>
  <c r="AE1162" i="1" s="1"/>
  <c r="Y966" i="1"/>
  <c r="Z966" i="1" s="1"/>
  <c r="AE966" i="1" s="1"/>
  <c r="Y1626" i="1"/>
  <c r="Z1626" i="1" s="1"/>
  <c r="AE1626" i="1" s="1"/>
  <c r="Y2513" i="1"/>
  <c r="Z2513" i="1" s="1"/>
  <c r="AE2513" i="1" s="1"/>
  <c r="Y2236" i="1"/>
  <c r="Z2236" i="1" s="1"/>
  <c r="AE2236" i="1" s="1"/>
  <c r="Y1341" i="1"/>
  <c r="Z1341" i="1" s="1"/>
  <c r="AE1341" i="1" s="1"/>
  <c r="Y759" i="1"/>
  <c r="Z759" i="1" s="1"/>
  <c r="AE759" i="1" s="1"/>
  <c r="Y380" i="1"/>
  <c r="Z380" i="1" s="1"/>
  <c r="AE380" i="1" s="1"/>
  <c r="Y1224" i="1"/>
  <c r="Z1224" i="1" s="1"/>
  <c r="AE1224" i="1" s="1"/>
  <c r="Y480" i="1"/>
  <c r="Y2068" i="1"/>
  <c r="Z2068" i="1" s="1"/>
  <c r="AE2068" i="1" s="1"/>
  <c r="Y176" i="1"/>
  <c r="Z176" i="1" s="1"/>
  <c r="AE176" i="1" s="1"/>
  <c r="Y1363" i="1"/>
  <c r="Z1363" i="1" s="1"/>
  <c r="AE1363" i="1" s="1"/>
  <c r="Y1553" i="1"/>
  <c r="Z1553" i="1" s="1"/>
  <c r="AE1553" i="1" s="1"/>
  <c r="Y1334" i="1"/>
  <c r="Z1334" i="1" s="1"/>
  <c r="AE1334" i="1" s="1"/>
  <c r="Y1311" i="1"/>
  <c r="Z1311" i="1" s="1"/>
  <c r="AE1311" i="1" s="1"/>
  <c r="Y199" i="1"/>
  <c r="Z199" i="1" s="1"/>
  <c r="AE199" i="1" s="1"/>
  <c r="Y1471" i="1"/>
  <c r="Z1471" i="1" s="1"/>
  <c r="AE1471" i="1" s="1"/>
  <c r="Y1985" i="1"/>
  <c r="Y2157" i="1"/>
  <c r="Z2157" i="1" s="1"/>
  <c r="AE2157" i="1" s="1"/>
  <c r="Y1645" i="1"/>
  <c r="Z1645" i="1" s="1"/>
  <c r="AE1645" i="1" s="1"/>
  <c r="Y1133" i="1"/>
  <c r="Z1133" i="1" s="1"/>
  <c r="AE1133" i="1" s="1"/>
  <c r="Y621" i="1"/>
  <c r="Z621" i="1" s="1"/>
  <c r="AE621" i="1" s="1"/>
  <c r="Y109" i="1"/>
  <c r="Z109" i="1" s="1"/>
  <c r="AE109" i="1" s="1"/>
  <c r="Y1051" i="1"/>
  <c r="Z1051" i="1" s="1"/>
  <c r="AE1051" i="1" s="1"/>
  <c r="Y539" i="1"/>
  <c r="Z539" i="1" s="1"/>
  <c r="AE539" i="1" s="1"/>
  <c r="Y27" i="1"/>
  <c r="Z27" i="1" s="1"/>
  <c r="AE27" i="1" s="1"/>
  <c r="Y1900" i="1"/>
  <c r="Y2042" i="1"/>
  <c r="Z2042" i="1" s="1"/>
  <c r="AE2042" i="1" s="1"/>
  <c r="Y1482" i="1"/>
  <c r="Z1482" i="1" s="1"/>
  <c r="AE1482" i="1" s="1"/>
  <c r="Y1489" i="1"/>
  <c r="Z1489" i="1" s="1"/>
  <c r="AE1489" i="1" s="1"/>
  <c r="Y1574" i="1"/>
  <c r="Z1574" i="1" s="1"/>
  <c r="AE1574" i="1" s="1"/>
  <c r="Y769" i="1"/>
  <c r="Z769" i="1" s="1"/>
  <c r="AE769" i="1" s="1"/>
  <c r="Y309" i="1"/>
  <c r="Z309" i="1" s="1"/>
  <c r="AE309" i="1" s="1"/>
  <c r="Y1046" i="1"/>
  <c r="Z1046" i="1" s="1"/>
  <c r="AE1046" i="1" s="1"/>
  <c r="Y637" i="1"/>
  <c r="Z637" i="1" s="1"/>
  <c r="AE637" i="1" s="1"/>
  <c r="Y1220" i="1"/>
  <c r="Y708" i="1"/>
  <c r="Z708" i="1" s="1"/>
  <c r="AE708" i="1" s="1"/>
  <c r="Y611" i="1"/>
  <c r="Z611" i="1" s="1"/>
  <c r="AE611" i="1" s="1"/>
  <c r="Y695" i="1"/>
  <c r="Z695" i="1" s="1"/>
  <c r="AE695" i="1" s="1"/>
  <c r="Y183" i="1"/>
  <c r="Z183" i="1" s="1"/>
  <c r="AE183" i="1" s="1"/>
  <c r="Y433" i="1"/>
  <c r="Z433" i="1" s="1"/>
  <c r="AE433" i="1" s="1"/>
  <c r="Y1840" i="1"/>
  <c r="Z1840" i="1" s="1"/>
  <c r="AE1840" i="1" s="1"/>
  <c r="Y1529" i="1"/>
  <c r="Z1529" i="1" s="1"/>
  <c r="AE1529" i="1" s="1"/>
  <c r="Y1871" i="1"/>
  <c r="Z1871" i="1" s="1"/>
  <c r="AE1871" i="1" s="1"/>
  <c r="Y2122" i="1"/>
  <c r="Z2122" i="1" s="1"/>
  <c r="AE2122" i="1" s="1"/>
  <c r="Y2451" i="1"/>
  <c r="Z2451" i="1" s="1"/>
  <c r="AE2451" i="1" s="1"/>
  <c r="Y1187" i="1"/>
  <c r="Z1187" i="1" s="1"/>
  <c r="AE1187" i="1" s="1"/>
  <c r="Y147" i="1"/>
  <c r="Z147" i="1" s="1"/>
  <c r="AE147" i="1" s="1"/>
  <c r="Y2048" i="1"/>
  <c r="Z2048" i="1" s="1"/>
  <c r="AE2048" i="1" s="1"/>
  <c r="Y252" i="1"/>
  <c r="Y2203" i="1"/>
  <c r="Z2203" i="1" s="1"/>
  <c r="AE2203" i="1" s="1"/>
  <c r="Y1691" i="1"/>
  <c r="Z1691" i="1" s="1"/>
  <c r="AE1691" i="1" s="1"/>
  <c r="Y1184" i="1"/>
  <c r="Z1184" i="1" s="1"/>
  <c r="AE1184" i="1" s="1"/>
  <c r="Y665" i="1"/>
  <c r="Z665" i="1" s="1"/>
  <c r="AE665" i="1" s="1"/>
  <c r="Y153" i="1"/>
  <c r="Z153" i="1" s="1"/>
  <c r="AE153" i="1" s="1"/>
  <c r="Y1052" i="1"/>
  <c r="Z1052" i="1" s="1"/>
  <c r="AE1052" i="1" s="1"/>
  <c r="Y2184" i="1"/>
  <c r="Z2184" i="1" s="1"/>
  <c r="AE2184" i="1" s="1"/>
  <c r="Y1672" i="1"/>
  <c r="Z1672" i="1" s="1"/>
  <c r="AE1672" i="1" s="1"/>
  <c r="Y1160" i="1"/>
  <c r="Y648" i="1"/>
  <c r="Z648" i="1" s="1"/>
  <c r="AE648" i="1" s="1"/>
  <c r="Y136" i="1"/>
  <c r="Z136" i="1" s="1"/>
  <c r="AE136" i="1" s="1"/>
  <c r="Y1980" i="1"/>
  <c r="Z1980" i="1" s="1"/>
  <c r="AE1980" i="1" s="1"/>
  <c r="Y2423" i="1"/>
  <c r="Z2423" i="1" s="1"/>
  <c r="AE2423" i="1" s="1"/>
  <c r="Y1911" i="1"/>
  <c r="Z1911" i="1" s="1"/>
  <c r="AE1911" i="1" s="1"/>
  <c r="Y1399" i="1"/>
  <c r="Z1399" i="1" s="1"/>
  <c r="AE1399" i="1" s="1"/>
  <c r="Y574" i="1"/>
  <c r="Z574" i="1" s="1"/>
  <c r="AE574" i="1" s="1"/>
  <c r="Y374" i="1"/>
  <c r="Z374" i="1" s="1"/>
  <c r="AE374" i="1" s="1"/>
  <c r="Y1894" i="1"/>
  <c r="Z1894" i="1" s="1"/>
  <c r="AE1894" i="1" s="1"/>
  <c r="Y1029" i="1"/>
  <c r="Z1029" i="1" s="1"/>
  <c r="AE1029" i="1" s="1"/>
  <c r="Y517" i="1"/>
  <c r="Z517" i="1" s="1"/>
  <c r="AE517" i="1" s="1"/>
  <c r="Y1758" i="1"/>
  <c r="Z1758" i="1" s="1"/>
  <c r="AE1758" i="1" s="1"/>
  <c r="Y2384" i="1"/>
  <c r="Z2384" i="1" s="1"/>
  <c r="AE2384" i="1" s="1"/>
  <c r="Y1701" i="1"/>
  <c r="Z1701" i="1" s="1"/>
  <c r="AE1701" i="1" s="1"/>
  <c r="Y2173" i="1"/>
  <c r="Z2173" i="1" s="1"/>
  <c r="AE2173" i="1" s="1"/>
  <c r="Y828" i="1"/>
  <c r="Z828" i="1" s="1"/>
  <c r="AE828" i="1" s="1"/>
  <c r="Y1732" i="1"/>
  <c r="Z1732" i="1" s="1"/>
  <c r="AE1732" i="1" s="1"/>
  <c r="Y833" i="1"/>
  <c r="Z833" i="1" s="1"/>
  <c r="AE833" i="1" s="1"/>
  <c r="Y864" i="1"/>
  <c r="Y1603" i="1"/>
  <c r="Z1603" i="1" s="1"/>
  <c r="AE1603" i="1" s="1"/>
  <c r="Y189" i="1"/>
  <c r="Z189" i="1" s="1"/>
  <c r="AE189" i="1" s="1"/>
  <c r="Y2260" i="1"/>
  <c r="Z2260" i="1" s="1"/>
  <c r="AE2260" i="1" s="1"/>
  <c r="Y1332" i="1"/>
  <c r="Z1332" i="1" s="1"/>
  <c r="AE1332" i="1" s="1"/>
  <c r="Y628" i="1"/>
  <c r="Z628" i="1" s="1"/>
  <c r="AE628" i="1" s="1"/>
  <c r="Y2240" i="1"/>
  <c r="Z2240" i="1" s="1"/>
  <c r="AE2240" i="1" s="1"/>
  <c r="Y2284" i="1"/>
  <c r="Z2284" i="1" s="1"/>
  <c r="AE2284" i="1" s="1"/>
  <c r="Y1360" i="1"/>
  <c r="Z1360" i="1" s="1"/>
  <c r="AE1360" i="1" s="1"/>
  <c r="Y871" i="1"/>
  <c r="Z871" i="1" s="1"/>
  <c r="AE871" i="1" s="1"/>
  <c r="Y359" i="1"/>
  <c r="Z359" i="1" s="1"/>
  <c r="AE359" i="1" s="1"/>
  <c r="Y2097" i="1"/>
  <c r="Z2097" i="1" s="1"/>
  <c r="AE2097" i="1" s="1"/>
  <c r="Y1842" i="1"/>
  <c r="Z1842" i="1" s="1"/>
  <c r="AE1842" i="1" s="1"/>
  <c r="Y2405" i="1"/>
  <c r="Z2405" i="1" s="1"/>
  <c r="AE2405" i="1" s="1"/>
  <c r="Y939" i="1"/>
  <c r="Z939" i="1" s="1"/>
  <c r="AE939" i="1" s="1"/>
  <c r="Y1652" i="1"/>
  <c r="Z1652" i="1" s="1"/>
  <c r="AE1652" i="1" s="1"/>
  <c r="Y1299" i="1"/>
  <c r="Z1299" i="1" s="1"/>
  <c r="AE1299" i="1" s="1"/>
  <c r="Y787" i="1"/>
  <c r="Z787" i="1" s="1"/>
  <c r="AE787" i="1" s="1"/>
  <c r="Y801" i="1"/>
  <c r="Z801" i="1" s="1"/>
  <c r="AE801" i="1" s="1"/>
  <c r="Y735" i="1"/>
  <c r="Z735" i="1" s="1"/>
  <c r="AE735" i="1" s="1"/>
  <c r="Y223" i="1"/>
  <c r="Z223" i="1" s="1"/>
  <c r="AE223" i="1" s="1"/>
  <c r="Y1104" i="1"/>
  <c r="Z1104" i="1" s="1"/>
  <c r="AE1104" i="1" s="1"/>
  <c r="Y938" i="1"/>
  <c r="Z938" i="1" s="1"/>
  <c r="AE938" i="1" s="1"/>
  <c r="Y426" i="1"/>
  <c r="Y754" i="1"/>
  <c r="Z754" i="1" s="1"/>
  <c r="AE754" i="1" s="1"/>
  <c r="Y1436" i="1"/>
  <c r="Z1436" i="1" s="1"/>
  <c r="AE1436" i="1" s="1"/>
  <c r="Y2249" i="1"/>
  <c r="Z2249" i="1" s="1"/>
  <c r="AE2249" i="1" s="1"/>
  <c r="Y1737" i="1"/>
  <c r="Z1737" i="1" s="1"/>
  <c r="AE1737" i="1" s="1"/>
  <c r="Y1225" i="1"/>
  <c r="Z1225" i="1" s="1"/>
  <c r="AE1225" i="1" s="1"/>
  <c r="Y1270" i="1"/>
  <c r="Y1734" i="1"/>
  <c r="Z1734" i="1" s="1"/>
  <c r="AE1734" i="1" s="1"/>
  <c r="Y2101" i="1"/>
  <c r="Z2101" i="1" s="1"/>
  <c r="AE2101" i="1" s="1"/>
  <c r="Y1589" i="1"/>
  <c r="Z1589" i="1" s="1"/>
  <c r="AE1589" i="1" s="1"/>
  <c r="Y1003" i="1"/>
  <c r="Z1003" i="1" s="1"/>
  <c r="AE1003" i="1" s="1"/>
  <c r="Y1765" i="1"/>
  <c r="Z1765" i="1" s="1"/>
  <c r="AE1765" i="1" s="1"/>
  <c r="Y898" i="1"/>
  <c r="Z898" i="1" s="1"/>
  <c r="AE898" i="1" s="1"/>
  <c r="Y676" i="1"/>
  <c r="Z676" i="1" s="1"/>
  <c r="AE676" i="1" s="1"/>
  <c r="Y2227" i="1"/>
  <c r="Z2227" i="1" s="1"/>
  <c r="AE2227" i="1" s="1"/>
  <c r="Y323" i="1"/>
  <c r="Z323" i="1" s="1"/>
  <c r="AE323" i="1" s="1"/>
  <c r="Y2271" i="1"/>
  <c r="Z2271" i="1" s="1"/>
  <c r="AE2271" i="1" s="1"/>
  <c r="Y1759" i="1"/>
  <c r="Z1759" i="1" s="1"/>
  <c r="AE1759" i="1" s="1"/>
  <c r="Y1247" i="1"/>
  <c r="Z1247" i="1" s="1"/>
  <c r="AE1247" i="1" s="1"/>
  <c r="Y1444" i="1"/>
  <c r="Z1444" i="1" s="1"/>
  <c r="AE1444" i="1" s="1"/>
  <c r="Y868" i="1"/>
  <c r="Z868" i="1" s="1"/>
  <c r="AE868" i="1" s="1"/>
  <c r="Y1824" i="1"/>
  <c r="Z1824" i="1" s="1"/>
  <c r="AE1824" i="1" s="1"/>
  <c r="AA1234" i="1"/>
  <c r="AB1234" i="1" s="1"/>
  <c r="AC1234" i="1" s="1"/>
  <c r="AA2238" i="1"/>
  <c r="AB2238" i="1" s="1"/>
  <c r="AC2238" i="1" s="1"/>
  <c r="AA482" i="1"/>
  <c r="AB482" i="1" s="1"/>
  <c r="AC482" i="1" s="1"/>
  <c r="AA1390" i="1"/>
  <c r="AB1390" i="1" s="1"/>
  <c r="AC1390" i="1" s="1"/>
  <c r="AA2254" i="1"/>
  <c r="AB2254" i="1" s="1"/>
  <c r="AC2254" i="1" s="1"/>
  <c r="AA1888" i="1"/>
  <c r="AB1888" i="1" s="1"/>
  <c r="AC1888" i="1" s="1"/>
  <c r="Y819" i="1"/>
  <c r="Z819" i="1" s="1"/>
  <c r="AE819" i="1" s="1"/>
  <c r="Y74" i="1"/>
  <c r="Z74" i="1" s="1"/>
  <c r="AE74" i="1" s="1"/>
  <c r="Y2321" i="1"/>
  <c r="Z2321" i="1" s="1"/>
  <c r="AE2321" i="1" s="1"/>
  <c r="Y1709" i="1"/>
  <c r="Z1709" i="1" s="1"/>
  <c r="AE1709" i="1" s="1"/>
  <c r="Y1409" i="1"/>
  <c r="Z1409" i="1" s="1"/>
  <c r="AE1409" i="1" s="1"/>
  <c r="Y606" i="1"/>
  <c r="Z606" i="1" s="1"/>
  <c r="AE606" i="1" s="1"/>
  <c r="Y712" i="1"/>
  <c r="Z712" i="1" s="1"/>
  <c r="AE712" i="1" s="1"/>
  <c r="Y2400" i="1"/>
  <c r="Z2400" i="1" s="1"/>
  <c r="AE2400" i="1" s="1"/>
  <c r="Y1021" i="1"/>
  <c r="Z1021" i="1" s="1"/>
  <c r="AE1021" i="1" s="1"/>
  <c r="Y1319" i="1"/>
  <c r="Z1319" i="1" s="1"/>
  <c r="AE1319" i="1" s="1"/>
  <c r="Y1002" i="1"/>
  <c r="Z1002" i="1" s="1"/>
  <c r="AE1002" i="1" s="1"/>
  <c r="Y2165" i="1"/>
  <c r="Z2165" i="1" s="1"/>
  <c r="AE2165" i="1" s="1"/>
  <c r="Y387" i="1"/>
  <c r="Z387" i="1" s="1"/>
  <c r="AE387" i="1" s="1"/>
  <c r="Y996" i="1"/>
  <c r="Z996" i="1" s="1"/>
  <c r="AE996" i="1" s="1"/>
  <c r="Y1904" i="1"/>
  <c r="AA1904" i="1" s="1"/>
  <c r="AB1904" i="1" s="1"/>
  <c r="Y624" i="1"/>
  <c r="Z624" i="1" s="1"/>
  <c r="AE624" i="1" s="1"/>
  <c r="AA1218" i="1"/>
  <c r="AB1218" i="1" s="1"/>
  <c r="AC1218" i="1" s="1"/>
  <c r="Y1782" i="1"/>
  <c r="Z1782" i="1" s="1"/>
  <c r="AE1782" i="1" s="1"/>
  <c r="Y2106" i="1"/>
  <c r="Z2106" i="1" s="1"/>
  <c r="AE2106" i="1" s="1"/>
  <c r="Y1251" i="1"/>
  <c r="Z1251" i="1" s="1"/>
  <c r="AE1251" i="1" s="1"/>
  <c r="Y69" i="1"/>
  <c r="Z69" i="1" s="1"/>
  <c r="AE69" i="1" s="1"/>
  <c r="Y527" i="1"/>
  <c r="Z527" i="1" s="1"/>
  <c r="AE527" i="1" s="1"/>
  <c r="Y850" i="1"/>
  <c r="Z850" i="1" s="1"/>
  <c r="AE850" i="1" s="1"/>
  <c r="Y1620" i="1"/>
  <c r="Z1620" i="1" s="1"/>
  <c r="AE1620" i="1" s="1"/>
  <c r="Y691" i="1"/>
  <c r="Z691" i="1" s="1"/>
  <c r="AE691" i="1" s="1"/>
  <c r="Y831" i="1"/>
  <c r="Z831" i="1" s="1"/>
  <c r="AE831" i="1" s="1"/>
  <c r="Y319" i="1"/>
  <c r="AA319" i="1" s="1"/>
  <c r="AB319" i="1" s="1"/>
  <c r="Y2478" i="1"/>
  <c r="Z2478" i="1" s="1"/>
  <c r="AE2478" i="1" s="1"/>
  <c r="Y1034" i="1"/>
  <c r="Z1034" i="1" s="1"/>
  <c r="AE1034" i="1" s="1"/>
  <c r="Y458" i="1"/>
  <c r="Z458" i="1" s="1"/>
  <c r="AE458" i="1" s="1"/>
  <c r="Y78" i="1"/>
  <c r="Z78" i="1" s="1"/>
  <c r="AE78" i="1" s="1"/>
  <c r="Y1180" i="1"/>
  <c r="Z1180" i="1" s="1"/>
  <c r="AE1180" i="1" s="1"/>
  <c r="Y2217" i="1"/>
  <c r="Z2217" i="1" s="1"/>
  <c r="AE2217" i="1" s="1"/>
  <c r="Y1705" i="1"/>
  <c r="Z1705" i="1" s="1"/>
  <c r="AE1705" i="1" s="1"/>
  <c r="Y1193" i="1"/>
  <c r="Z1193" i="1" s="1"/>
  <c r="AE1193" i="1" s="1"/>
  <c r="Y1366" i="1"/>
  <c r="Z1366" i="1" s="1"/>
  <c r="AE1366" i="1" s="1"/>
  <c r="Y736" i="1"/>
  <c r="Z736" i="1" s="1"/>
  <c r="AE736" i="1" s="1"/>
  <c r="Y2261" i="1"/>
  <c r="Z2261" i="1" s="1"/>
  <c r="AE2261" i="1" s="1"/>
  <c r="Y1749" i="1"/>
  <c r="Z1749" i="1" s="1"/>
  <c r="AE1749" i="1" s="1"/>
  <c r="Y48" i="1"/>
  <c r="Z48" i="1" s="1"/>
  <c r="AE48" i="1" s="1"/>
  <c r="Y1401" i="1"/>
  <c r="Z1401" i="1" s="1"/>
  <c r="AE1401" i="1" s="1"/>
  <c r="Y499" i="1"/>
  <c r="Z499" i="1" s="1"/>
  <c r="AE499" i="1" s="1"/>
  <c r="Y1200" i="1"/>
  <c r="Z1200" i="1" s="1"/>
  <c r="AE1200" i="1" s="1"/>
  <c r="Y1537" i="1"/>
  <c r="Z1537" i="1" s="1"/>
  <c r="AE1537" i="1" s="1"/>
  <c r="Y260" i="1"/>
  <c r="Z260" i="1" s="1"/>
  <c r="AE260" i="1" s="1"/>
  <c r="Y483" i="1"/>
  <c r="Z483" i="1" s="1"/>
  <c r="AE483" i="1" s="1"/>
  <c r="Y2431" i="1"/>
  <c r="Z2431" i="1" s="1"/>
  <c r="AE2431" i="1" s="1"/>
  <c r="Y1919" i="1"/>
  <c r="Z1919" i="1" s="1"/>
  <c r="AE1919" i="1" s="1"/>
  <c r="Y1407" i="1"/>
  <c r="Z1407" i="1" s="1"/>
  <c r="AE1407" i="1" s="1"/>
  <c r="Y1265" i="1"/>
  <c r="Z1265" i="1" s="1"/>
  <c r="AE1265" i="1" s="1"/>
  <c r="Y2093" i="1"/>
  <c r="Z2093" i="1" s="1"/>
  <c r="AE2093" i="1" s="1"/>
  <c r="Y1581" i="1"/>
  <c r="Z1581" i="1" s="1"/>
  <c r="AE1581" i="1" s="1"/>
  <c r="Y1069" i="1"/>
  <c r="Z1069" i="1" s="1"/>
  <c r="AE1069" i="1" s="1"/>
  <c r="Y557" i="1"/>
  <c r="Z557" i="1" s="1"/>
  <c r="AE557" i="1" s="1"/>
  <c r="Y45" i="1"/>
  <c r="Z45" i="1" s="1"/>
  <c r="AE45" i="1" s="1"/>
  <c r="Y987" i="1"/>
  <c r="Z987" i="1" s="1"/>
  <c r="AE987" i="1" s="1"/>
  <c r="Y475" i="1"/>
  <c r="Z475" i="1" s="1"/>
  <c r="AE475" i="1" s="1"/>
  <c r="Y1790" i="1"/>
  <c r="Z1790" i="1" s="1"/>
  <c r="AE1790" i="1" s="1"/>
  <c r="Y1484" i="1"/>
  <c r="Z1484" i="1" s="1"/>
  <c r="AE1484" i="1" s="1"/>
  <c r="Y1978" i="1"/>
  <c r="Z1978" i="1" s="1"/>
  <c r="AE1978" i="1" s="1"/>
  <c r="Y1418" i="1"/>
  <c r="Y817" i="1"/>
  <c r="Z817" i="1" s="1"/>
  <c r="AE817" i="1" s="1"/>
  <c r="Y1494" i="1"/>
  <c r="Z1494" i="1" s="1"/>
  <c r="AE1494" i="1" s="1"/>
  <c r="Y2060" i="1"/>
  <c r="Z2060" i="1" s="1"/>
  <c r="AE2060" i="1" s="1"/>
  <c r="Y1361" i="1"/>
  <c r="Z1361" i="1" s="1"/>
  <c r="AE1361" i="1" s="1"/>
  <c r="Y1829" i="1"/>
  <c r="Z1829" i="1" s="1"/>
  <c r="AE1829" i="1" s="1"/>
  <c r="Y619" i="1"/>
  <c r="Z619" i="1" s="1"/>
  <c r="AE619" i="1" s="1"/>
  <c r="Y2212" i="1"/>
  <c r="Z2212" i="1" s="1"/>
  <c r="AE2212" i="1" s="1"/>
  <c r="Y1156" i="1"/>
  <c r="Z1156" i="1" s="1"/>
  <c r="AE1156" i="1" s="1"/>
  <c r="Y644" i="1"/>
  <c r="Z644" i="1" s="1"/>
  <c r="AE644" i="1" s="1"/>
  <c r="Y2288" i="1"/>
  <c r="Z2288" i="1" s="1"/>
  <c r="AE2288" i="1" s="1"/>
  <c r="Y631" i="1"/>
  <c r="Z631" i="1" s="1"/>
  <c r="AE631" i="1" s="1"/>
  <c r="Y119" i="1"/>
  <c r="Z119" i="1" s="1"/>
  <c r="AE119" i="1" s="1"/>
  <c r="Y28" i="1"/>
  <c r="Z28" i="1" s="1"/>
  <c r="AE28" i="1" s="1"/>
  <c r="Y478" i="1"/>
  <c r="Z478" i="1" s="1"/>
  <c r="AE478" i="1" s="1"/>
  <c r="Y1893" i="1"/>
  <c r="Z1893" i="1" s="1"/>
  <c r="AE1893" i="1" s="1"/>
  <c r="Y1231" i="1"/>
  <c r="Z1231" i="1" s="1"/>
  <c r="AE1231" i="1" s="1"/>
  <c r="Y1590" i="1"/>
  <c r="Z1590" i="1" s="1"/>
  <c r="AE1590" i="1" s="1"/>
  <c r="Y2115" i="1"/>
  <c r="Z2115" i="1" s="1"/>
  <c r="AE2115" i="1" s="1"/>
  <c r="Y1123" i="1"/>
  <c r="Z1123" i="1" s="1"/>
  <c r="AE1123" i="1" s="1"/>
  <c r="Y83" i="1"/>
  <c r="Z83" i="1" s="1"/>
  <c r="AE83" i="1" s="1"/>
  <c r="Y174" i="1"/>
  <c r="Z174" i="1" s="1"/>
  <c r="AE174" i="1" s="1"/>
  <c r="Y188" i="1"/>
  <c r="Z188" i="1" s="1"/>
  <c r="AE188" i="1" s="1"/>
  <c r="Y2139" i="1"/>
  <c r="Z2139" i="1" s="1"/>
  <c r="AE2139" i="1" s="1"/>
  <c r="Y1627" i="1"/>
  <c r="Z1627" i="1" s="1"/>
  <c r="AE1627" i="1" s="1"/>
  <c r="Y1113" i="1"/>
  <c r="Z1113" i="1" s="1"/>
  <c r="AE1113" i="1" s="1"/>
  <c r="Y601" i="1"/>
  <c r="Z601" i="1" s="1"/>
  <c r="AE601" i="1" s="1"/>
  <c r="Y89" i="1"/>
  <c r="Z89" i="1" s="1"/>
  <c r="AE89" i="1" s="1"/>
  <c r="Y668" i="1"/>
  <c r="Z668" i="1" s="1"/>
  <c r="AE668" i="1" s="1"/>
  <c r="Y2120" i="1"/>
  <c r="Z2120" i="1" s="1"/>
  <c r="AE2120" i="1" s="1"/>
  <c r="Y1608" i="1"/>
  <c r="Z1608" i="1" s="1"/>
  <c r="AE1608" i="1" s="1"/>
  <c r="Y1096" i="1"/>
  <c r="Z1096" i="1" s="1"/>
  <c r="AE1096" i="1" s="1"/>
  <c r="Y584" i="1"/>
  <c r="Y72" i="1"/>
  <c r="Z72" i="1" s="1"/>
  <c r="AE72" i="1" s="1"/>
  <c r="Y1580" i="1"/>
  <c r="Z1580" i="1" s="1"/>
  <c r="AE1580" i="1" s="1"/>
  <c r="Y2359" i="1"/>
  <c r="Z2359" i="1" s="1"/>
  <c r="AE2359" i="1" s="1"/>
  <c r="Y1847" i="1"/>
  <c r="Z1847" i="1" s="1"/>
  <c r="AE1847" i="1" s="1"/>
  <c r="Y1335" i="1"/>
  <c r="Z1335" i="1" s="1"/>
  <c r="AE1335" i="1" s="1"/>
  <c r="Y822" i="1"/>
  <c r="Z822" i="1" s="1"/>
  <c r="AE822" i="1" s="1"/>
  <c r="Y310" i="1"/>
  <c r="Z310" i="1" s="1"/>
  <c r="AE310" i="1" s="1"/>
  <c r="Y1766" i="1"/>
  <c r="Z1766" i="1" s="1"/>
  <c r="AE1766" i="1" s="1"/>
  <c r="Y965" i="1"/>
  <c r="Z965" i="1" s="1"/>
  <c r="AE965" i="1" s="1"/>
  <c r="Y453" i="1"/>
  <c r="Z453" i="1" s="1"/>
  <c r="AE453" i="1" s="1"/>
  <c r="Y386" i="1"/>
  <c r="Z386" i="1" s="1"/>
  <c r="AE386" i="1" s="1"/>
  <c r="Y602" i="1"/>
  <c r="Z602" i="1" s="1"/>
  <c r="AE602" i="1" s="1"/>
  <c r="Y1828" i="1"/>
  <c r="Z1828" i="1" s="1"/>
  <c r="AE1828" i="1" s="1"/>
  <c r="Y1597" i="1"/>
  <c r="Z1597" i="1" s="1"/>
  <c r="AE1597" i="1" s="1"/>
  <c r="Y1930" i="1"/>
  <c r="Z1930" i="1" s="1"/>
  <c r="AE1930" i="1" s="1"/>
  <c r="Y500" i="1"/>
  <c r="Z500" i="1" s="1"/>
  <c r="AE500" i="1" s="1"/>
  <c r="Y257" i="1"/>
  <c r="Z257" i="1" s="1"/>
  <c r="AE257" i="1" s="1"/>
  <c r="Y2369" i="1"/>
  <c r="Z2369" i="1" s="1"/>
  <c r="AE2369" i="1" s="1"/>
  <c r="Y371" i="1"/>
  <c r="Z371" i="1" s="1"/>
  <c r="AE371" i="1" s="1"/>
  <c r="Y1067" i="1"/>
  <c r="Z1067" i="1" s="1"/>
  <c r="AE1067" i="1" s="1"/>
  <c r="Y1924" i="1"/>
  <c r="Z1924" i="1" s="1"/>
  <c r="AE1924" i="1" s="1"/>
  <c r="Y1268" i="1"/>
  <c r="Z1268" i="1" s="1"/>
  <c r="AE1268" i="1" s="1"/>
  <c r="Y2497" i="1"/>
  <c r="Z2497" i="1" s="1"/>
  <c r="AE2497" i="1" s="1"/>
  <c r="Y1740" i="1"/>
  <c r="Z1740" i="1" s="1"/>
  <c r="AE1740" i="1" s="1"/>
  <c r="Y928" i="1"/>
  <c r="Z928" i="1" s="1"/>
  <c r="AE928" i="1" s="1"/>
  <c r="Y807" i="1"/>
  <c r="Z807" i="1" s="1"/>
  <c r="AE807" i="1" s="1"/>
  <c r="Y295" i="1"/>
  <c r="Z295" i="1" s="1"/>
  <c r="AE295" i="1" s="1"/>
  <c r="Y1505" i="1"/>
  <c r="Z1505" i="1" s="1"/>
  <c r="AE1505" i="1" s="1"/>
  <c r="Y142" i="1"/>
  <c r="Z142" i="1" s="1"/>
  <c r="AE142" i="1" s="1"/>
  <c r="Y1637" i="1"/>
  <c r="Z1637" i="1" s="1"/>
  <c r="AE1637" i="1" s="1"/>
  <c r="Y43" i="1"/>
  <c r="Z43" i="1" s="1"/>
  <c r="AE43" i="1" s="1"/>
  <c r="Y36" i="1"/>
  <c r="Y1235" i="1"/>
  <c r="Z1235" i="1" s="1"/>
  <c r="AE1235" i="1" s="1"/>
  <c r="Y723" i="1"/>
  <c r="Z723" i="1" s="1"/>
  <c r="AE723" i="1" s="1"/>
  <c r="Y2499" i="1"/>
  <c r="Z2499" i="1" s="1"/>
  <c r="AE2499" i="1" s="1"/>
  <c r="Y225" i="1"/>
  <c r="Z225" i="1" s="1"/>
  <c r="AE225" i="1" s="1"/>
  <c r="Y671" i="1"/>
  <c r="Z671" i="1" s="1"/>
  <c r="AE671" i="1" s="1"/>
  <c r="Y159" i="1"/>
  <c r="Z159" i="1" s="1"/>
  <c r="AE159" i="1" s="1"/>
  <c r="Y1386" i="1"/>
  <c r="Z1386" i="1" s="1"/>
  <c r="AE1386" i="1" s="1"/>
  <c r="Y874" i="1"/>
  <c r="Z874" i="1" s="1"/>
  <c r="AE874" i="1" s="1"/>
  <c r="Y362" i="1"/>
  <c r="Z362" i="1" s="1"/>
  <c r="AE362" i="1" s="1"/>
  <c r="Y2481" i="1"/>
  <c r="Z2481" i="1" s="1"/>
  <c r="AE2481" i="1" s="1"/>
  <c r="Y972" i="1"/>
  <c r="Z972" i="1" s="1"/>
  <c r="AE972" i="1" s="1"/>
  <c r="Y2185" i="1"/>
  <c r="Z2185" i="1" s="1"/>
  <c r="AE2185" i="1" s="1"/>
  <c r="Y1673" i="1"/>
  <c r="Z1673" i="1" s="1"/>
  <c r="AE1673" i="1" s="1"/>
  <c r="Y1776" i="1"/>
  <c r="Z1776" i="1" s="1"/>
  <c r="AE1776" i="1" s="1"/>
  <c r="Y1206" i="1"/>
  <c r="Z1206" i="1" s="1"/>
  <c r="AE1206" i="1" s="1"/>
  <c r="Y1558" i="1"/>
  <c r="Z1558" i="1" s="1"/>
  <c r="AE1558" i="1" s="1"/>
  <c r="Y2037" i="1"/>
  <c r="Z2037" i="1" s="1"/>
  <c r="AE2037" i="1" s="1"/>
  <c r="Y1525" i="1"/>
  <c r="Z1525" i="1" s="1"/>
  <c r="AE1525" i="1" s="1"/>
  <c r="Y766" i="1"/>
  <c r="Z766" i="1" s="1"/>
  <c r="AE766" i="1" s="1"/>
  <c r="Y1807" i="1"/>
  <c r="Z1807" i="1" s="1"/>
  <c r="AE1807" i="1" s="1"/>
  <c r="Y2516" i="1"/>
  <c r="Z2516" i="1" s="1"/>
  <c r="AE2516" i="1" s="1"/>
  <c r="Y548" i="1"/>
  <c r="Z548" i="1" s="1"/>
  <c r="AE548" i="1" s="1"/>
  <c r="Y1891" i="1"/>
  <c r="Z1891" i="1" s="1"/>
  <c r="AE1891" i="1" s="1"/>
  <c r="Y259" i="1"/>
  <c r="Z259" i="1" s="1"/>
  <c r="AE259" i="1" s="1"/>
  <c r="Y2207" i="1"/>
  <c r="Z2207" i="1" s="1"/>
  <c r="AE2207" i="1" s="1"/>
  <c r="Y1695" i="1"/>
  <c r="Z1695" i="1" s="1"/>
  <c r="AE1695" i="1" s="1"/>
  <c r="Y1183" i="1"/>
  <c r="Z1183" i="1" s="1"/>
  <c r="AE1183" i="1" s="1"/>
  <c r="Y1380" i="1"/>
  <c r="Z1380" i="1" s="1"/>
  <c r="AE1380" i="1" s="1"/>
  <c r="Y804" i="1"/>
  <c r="Z804" i="1" s="1"/>
  <c r="AE804" i="1" s="1"/>
  <c r="AA288" i="1"/>
  <c r="AB288" i="1" s="1"/>
  <c r="AC288" i="1" s="1"/>
  <c r="Y583" i="1"/>
  <c r="Z583" i="1" s="1"/>
  <c r="AE583" i="1" s="1"/>
  <c r="Y71" i="1"/>
  <c r="Z71" i="1" s="1"/>
  <c r="AE71" i="1" s="1"/>
  <c r="Y2310" i="1"/>
  <c r="Z2310" i="1" s="1"/>
  <c r="AE2310" i="1" s="1"/>
  <c r="Y2049" i="1"/>
  <c r="Z2049" i="1" s="1"/>
  <c r="AE2049" i="1" s="1"/>
  <c r="Y1026" i="1"/>
  <c r="Z1026" i="1" s="1"/>
  <c r="AE1026" i="1" s="1"/>
  <c r="AA128" i="1"/>
  <c r="AB128" i="1" s="1"/>
  <c r="AC128" i="1" s="1"/>
  <c r="Y1833" i="1"/>
  <c r="Z1833" i="1" s="1"/>
  <c r="AE1833" i="1" s="1"/>
  <c r="Y91" i="1"/>
  <c r="Z91" i="1" s="1"/>
  <c r="AE91" i="1" s="1"/>
  <c r="Y2270" i="1"/>
  <c r="Z2270" i="1" s="1"/>
  <c r="AE2270" i="1" s="1"/>
  <c r="Y1057" i="1"/>
  <c r="Z1057" i="1" s="1"/>
  <c r="AE1057" i="1" s="1"/>
  <c r="Y1755" i="1"/>
  <c r="Z1755" i="1" s="1"/>
  <c r="AE1755" i="1" s="1"/>
  <c r="Y200" i="1"/>
  <c r="Z200" i="1" s="1"/>
  <c r="AE200" i="1" s="1"/>
  <c r="Y581" i="1"/>
  <c r="Z581" i="1" s="1"/>
  <c r="AE581" i="1" s="1"/>
  <c r="Y1227" i="1"/>
  <c r="Z1227" i="1" s="1"/>
  <c r="AE1227" i="1" s="1"/>
  <c r="Y164" i="1"/>
  <c r="Z164" i="1" s="1"/>
  <c r="AE164" i="1" s="1"/>
  <c r="Y1862" i="1"/>
  <c r="Z1862" i="1" s="1"/>
  <c r="AE1862" i="1" s="1"/>
  <c r="Y1203" i="1"/>
  <c r="Z1203" i="1" s="1"/>
  <c r="AE1203" i="1" s="1"/>
  <c r="Y2455" i="1"/>
  <c r="Z2455" i="1" s="1"/>
  <c r="AE2455" i="1" s="1"/>
  <c r="Y1943" i="1"/>
  <c r="Z1943" i="1" s="1"/>
  <c r="AE1943" i="1" s="1"/>
  <c r="Y1431" i="1"/>
  <c r="Z1431" i="1" s="1"/>
  <c r="AE1431" i="1" s="1"/>
  <c r="Y1424" i="1"/>
  <c r="Z1424" i="1" s="1"/>
  <c r="AE1424" i="1" s="1"/>
  <c r="Y470" i="1"/>
  <c r="Z470" i="1" s="1"/>
  <c r="AE470" i="1" s="1"/>
  <c r="Y1381" i="1"/>
  <c r="Z1381" i="1" s="1"/>
  <c r="AE1381" i="1" s="1"/>
  <c r="Y869" i="1"/>
  <c r="Z869" i="1" s="1"/>
  <c r="AE869" i="1" s="1"/>
  <c r="Y357" i="1"/>
  <c r="Z357" i="1" s="1"/>
  <c r="AE357" i="1" s="1"/>
  <c r="Y2436" i="1"/>
  <c r="Z2436" i="1" s="1"/>
  <c r="AE2436" i="1" s="1"/>
  <c r="Y508" i="1"/>
  <c r="Z508" i="1" s="1"/>
  <c r="AE508" i="1" s="1"/>
  <c r="Y2429" i="1"/>
  <c r="Z2429" i="1" s="1"/>
  <c r="AE2429" i="1" s="1"/>
  <c r="Y1562" i="1"/>
  <c r="Z1562" i="1" s="1"/>
  <c r="AE1562" i="1" s="1"/>
  <c r="Y1236" i="1"/>
  <c r="Z1236" i="1" s="1"/>
  <c r="AE1236" i="1" s="1"/>
  <c r="Y724" i="1"/>
  <c r="Z724" i="1" s="1"/>
  <c r="AE724" i="1" s="1"/>
  <c r="Y2257" i="1"/>
  <c r="Z2257" i="1" s="1"/>
  <c r="AE2257" i="1" s="1"/>
  <c r="Y1516" i="1"/>
  <c r="Z1516" i="1" s="1"/>
  <c r="AE1516" i="1" s="1"/>
  <c r="Y1195" i="1"/>
  <c r="Z1195" i="1" s="1"/>
  <c r="AE1195" i="1" s="1"/>
  <c r="Y2403" i="1"/>
  <c r="Z2403" i="1" s="1"/>
  <c r="AE2403" i="1" s="1"/>
  <c r="Y2467" i="1"/>
  <c r="Z2467" i="1" s="1"/>
  <c r="AE2467" i="1" s="1"/>
  <c r="Y767" i="1"/>
  <c r="Z767" i="1" s="1"/>
  <c r="AE767" i="1" s="1"/>
  <c r="Y255" i="1"/>
  <c r="Z255" i="1" s="1"/>
  <c r="AE255" i="1" s="1"/>
  <c r="Y512" i="1"/>
  <c r="Z512" i="1" s="1"/>
  <c r="AE512" i="1" s="1"/>
  <c r="Y906" i="1"/>
  <c r="Z906" i="1" s="1"/>
  <c r="AE906" i="1" s="1"/>
  <c r="Y394" i="1"/>
  <c r="Z394" i="1" s="1"/>
  <c r="AE394" i="1" s="1"/>
  <c r="Y2225" i="1"/>
  <c r="Z2225" i="1" s="1"/>
  <c r="AE2225" i="1" s="1"/>
  <c r="Y796" i="1"/>
  <c r="Z796" i="1" s="1"/>
  <c r="AE796" i="1" s="1"/>
  <c r="Y2153" i="1"/>
  <c r="Z2153" i="1" s="1"/>
  <c r="AE2153" i="1" s="1"/>
  <c r="Y1641" i="1"/>
  <c r="Z1641" i="1" s="1"/>
  <c r="AE1641" i="1" s="1"/>
  <c r="Y2462" i="1"/>
  <c r="Z2462" i="1" s="1"/>
  <c r="AE2462" i="1" s="1"/>
  <c r="Y1302" i="1"/>
  <c r="Z1302" i="1" s="1"/>
  <c r="AE1302" i="1" s="1"/>
  <c r="Y1926" i="1"/>
  <c r="Z1926" i="1" s="1"/>
  <c r="AE1926" i="1" s="1"/>
  <c r="Y2197" i="1"/>
  <c r="Z2197" i="1" s="1"/>
  <c r="AE2197" i="1" s="1"/>
  <c r="Y1685" i="1"/>
  <c r="Z1685" i="1" s="1"/>
  <c r="AE1685" i="1" s="1"/>
  <c r="Y657" i="1"/>
  <c r="Z657" i="1" s="1"/>
  <c r="AE657" i="1" s="1"/>
  <c r="Y1318" i="1"/>
  <c r="Z1318" i="1" s="1"/>
  <c r="AE1318" i="1" s="1"/>
  <c r="Y1999" i="1"/>
  <c r="Z1999" i="1" s="1"/>
  <c r="AE1999" i="1" s="1"/>
  <c r="Y942" i="1"/>
  <c r="Z942" i="1" s="1"/>
  <c r="AE942" i="1" s="1"/>
  <c r="Y2484" i="1"/>
  <c r="Z2484" i="1" s="1"/>
  <c r="AE2484" i="1" s="1"/>
  <c r="Y196" i="1"/>
  <c r="Z196" i="1" s="1"/>
  <c r="AE196" i="1" s="1"/>
  <c r="Y419" i="1"/>
  <c r="Z419" i="1" s="1"/>
  <c r="AE419" i="1" s="1"/>
  <c r="Y2367" i="1"/>
  <c r="Z2367" i="1" s="1"/>
  <c r="AE2367" i="1" s="1"/>
  <c r="Y1855" i="1"/>
  <c r="Z1855" i="1" s="1"/>
  <c r="AE1855" i="1" s="1"/>
  <c r="Y1343" i="1"/>
  <c r="Z1343" i="1" s="1"/>
  <c r="AE1343" i="1" s="1"/>
  <c r="Y641" i="1"/>
  <c r="Z641" i="1" s="1"/>
  <c r="AE641" i="1" s="1"/>
  <c r="Y2029" i="1"/>
  <c r="Z2029" i="1" s="1"/>
  <c r="AE2029" i="1" s="1"/>
  <c r="Y1517" i="1"/>
  <c r="Z1517" i="1" s="1"/>
  <c r="AE1517" i="1" s="1"/>
  <c r="Y1005" i="1"/>
  <c r="Z1005" i="1" s="1"/>
  <c r="AE1005" i="1" s="1"/>
  <c r="Y493" i="1"/>
  <c r="Z493" i="1" s="1"/>
  <c r="AE493" i="1" s="1"/>
  <c r="Y2398" i="1"/>
  <c r="Z2398" i="1" s="1"/>
  <c r="AE2398" i="1" s="1"/>
  <c r="Y923" i="1"/>
  <c r="Z923" i="1" s="1"/>
  <c r="AE923" i="1" s="1"/>
  <c r="Y411" i="1"/>
  <c r="Z411" i="1" s="1"/>
  <c r="AE411" i="1" s="1"/>
  <c r="Y254" i="1"/>
  <c r="Z254" i="1" s="1"/>
  <c r="AE254" i="1" s="1"/>
  <c r="Y1100" i="1"/>
  <c r="Z1100" i="1" s="1"/>
  <c r="AE1100" i="1" s="1"/>
  <c r="Y1914" i="1"/>
  <c r="Z1914" i="1" s="1"/>
  <c r="AE1914" i="1" s="1"/>
  <c r="Y1354" i="1"/>
  <c r="Z1354" i="1" s="1"/>
  <c r="AE1354" i="1" s="1"/>
  <c r="Y49" i="1"/>
  <c r="Z49" i="1" s="1"/>
  <c r="AE49" i="1" s="1"/>
  <c r="Y1430" i="1"/>
  <c r="Z1430" i="1" s="1"/>
  <c r="AE1430" i="1" s="1"/>
  <c r="Y2438" i="1"/>
  <c r="Z2438" i="1" s="1"/>
  <c r="AE2438" i="1" s="1"/>
  <c r="Y975" i="1"/>
  <c r="Z975" i="1" s="1"/>
  <c r="AE975" i="1" s="1"/>
  <c r="Y84" i="1"/>
  <c r="Z84" i="1" s="1"/>
  <c r="AE84" i="1" s="1"/>
  <c r="Y1212" i="1"/>
  <c r="Z1212" i="1" s="1"/>
  <c r="AE1212" i="1" s="1"/>
  <c r="Y1940" i="1"/>
  <c r="Z1940" i="1" s="1"/>
  <c r="AE1940" i="1" s="1"/>
  <c r="Y1092" i="1"/>
  <c r="Z1092" i="1" s="1"/>
  <c r="AE1092" i="1" s="1"/>
  <c r="Y2129" i="1"/>
  <c r="Z2129" i="1" s="1"/>
  <c r="AE2129" i="1" s="1"/>
  <c r="Y752" i="1"/>
  <c r="Z752" i="1" s="1"/>
  <c r="AE752" i="1" s="1"/>
  <c r="Y567" i="1"/>
  <c r="Z567" i="1" s="1"/>
  <c r="AE567" i="1" s="1"/>
  <c r="Y55" i="1"/>
  <c r="Z55" i="1" s="1"/>
  <c r="AE55" i="1" s="1"/>
  <c r="Y2278" i="1"/>
  <c r="Z2278" i="1" s="1"/>
  <c r="AE2278" i="1" s="1"/>
  <c r="Y373" i="1"/>
  <c r="Z373" i="1" s="1"/>
  <c r="AE373" i="1" s="1"/>
  <c r="Y2500" i="1"/>
  <c r="Z2500" i="1" s="1"/>
  <c r="AE2500" i="1" s="1"/>
  <c r="Y98" i="1"/>
  <c r="Z98" i="1" s="1"/>
  <c r="AE98" i="1" s="1"/>
  <c r="Y2340" i="1"/>
  <c r="Z2340" i="1" s="1"/>
  <c r="AE2340" i="1" s="1"/>
  <c r="Y2051" i="1"/>
  <c r="Z2051" i="1" s="1"/>
  <c r="AE2051" i="1" s="1"/>
  <c r="Y1059" i="1"/>
  <c r="Z1059" i="1" s="1"/>
  <c r="AE1059" i="1" s="1"/>
  <c r="Y2156" i="1"/>
  <c r="Z2156" i="1" s="1"/>
  <c r="AE2156" i="1" s="1"/>
  <c r="Y108" i="1"/>
  <c r="Z108" i="1" s="1"/>
  <c r="AE108" i="1" s="1"/>
  <c r="Y2075" i="1"/>
  <c r="Z2075" i="1" s="1"/>
  <c r="AE2075" i="1" s="1"/>
  <c r="Y1563" i="1"/>
  <c r="Z1563" i="1" s="1"/>
  <c r="AE1563" i="1" s="1"/>
  <c r="Y1049" i="1"/>
  <c r="Z1049" i="1" s="1"/>
  <c r="AE1049" i="1" s="1"/>
  <c r="Y537" i="1"/>
  <c r="Z537" i="1" s="1"/>
  <c r="AE537" i="1" s="1"/>
  <c r="Y25" i="1"/>
  <c r="Z25" i="1" s="1"/>
  <c r="AE25" i="1" s="1"/>
  <c r="Y2410" i="1"/>
  <c r="Z2410" i="1" s="1"/>
  <c r="AE2410" i="1" s="1"/>
  <c r="Y2056" i="1"/>
  <c r="Z2056" i="1" s="1"/>
  <c r="AE2056" i="1" s="1"/>
  <c r="Y1544" i="1"/>
  <c r="Z1544" i="1" s="1"/>
  <c r="AE1544" i="1" s="1"/>
  <c r="Y1032" i="1"/>
  <c r="Z1032" i="1" s="1"/>
  <c r="AE1032" i="1" s="1"/>
  <c r="Y520" i="1"/>
  <c r="Z520" i="1" s="1"/>
  <c r="AE520" i="1" s="1"/>
  <c r="Y1170" i="1"/>
  <c r="Z1170" i="1" s="1"/>
  <c r="AE1170" i="1" s="1"/>
  <c r="Y1196" i="1"/>
  <c r="Z1196" i="1" s="1"/>
  <c r="AE1196" i="1" s="1"/>
  <c r="Y2295" i="1"/>
  <c r="Z2295" i="1" s="1"/>
  <c r="AE2295" i="1" s="1"/>
  <c r="Y1783" i="1"/>
  <c r="Z1783" i="1" s="1"/>
  <c r="AE1783" i="1" s="1"/>
  <c r="Y1271" i="1"/>
  <c r="Z1271" i="1" s="1"/>
  <c r="AE1271" i="1" s="1"/>
  <c r="Y758" i="1"/>
  <c r="Z758" i="1" s="1"/>
  <c r="AE758" i="1" s="1"/>
  <c r="Y246" i="1"/>
  <c r="Z246" i="1" s="1"/>
  <c r="AE246" i="1" s="1"/>
  <c r="Y1638" i="1"/>
  <c r="Z1638" i="1" s="1"/>
  <c r="AE1638" i="1" s="1"/>
  <c r="Y901" i="1"/>
  <c r="Z901" i="1" s="1"/>
  <c r="AE901" i="1" s="1"/>
  <c r="Y389" i="1"/>
  <c r="Z389" i="1" s="1"/>
  <c r="AE389" i="1" s="1"/>
  <c r="Y117" i="1"/>
  <c r="Z117" i="1" s="1"/>
  <c r="AE117" i="1" s="1"/>
  <c r="Y1217" i="1"/>
  <c r="Z1217" i="1" s="1"/>
  <c r="AE1217" i="1" s="1"/>
  <c r="Y1428" i="1"/>
  <c r="Z1428" i="1" s="1"/>
  <c r="AE1428" i="1" s="1"/>
  <c r="Y957" i="1"/>
  <c r="Z957" i="1" s="1"/>
  <c r="AE957" i="1" s="1"/>
  <c r="Y1774" i="1"/>
  <c r="Z1774" i="1" s="1"/>
  <c r="AE1774" i="1" s="1"/>
  <c r="Y244" i="1"/>
  <c r="Z244" i="1" s="1"/>
  <c r="AE244" i="1" s="1"/>
  <c r="Y1825" i="1"/>
  <c r="Z1825" i="1" s="1"/>
  <c r="AE1825" i="1" s="1"/>
  <c r="Y2319" i="1"/>
  <c r="Z2319" i="1" s="1"/>
  <c r="AE2319" i="1" s="1"/>
  <c r="Y235" i="1"/>
  <c r="Z235" i="1" s="1"/>
  <c r="AE235" i="1" s="1"/>
  <c r="Y1860" i="1"/>
  <c r="Z1860" i="1" s="1"/>
  <c r="AE1860" i="1" s="1"/>
  <c r="Y1204" i="1"/>
  <c r="Z1204" i="1" s="1"/>
  <c r="AE1204" i="1" s="1"/>
  <c r="Y2371" i="1"/>
  <c r="Z2371" i="1" s="1"/>
  <c r="AE2371" i="1" s="1"/>
  <c r="Y1953" i="1"/>
  <c r="Z1953" i="1" s="1"/>
  <c r="AE1953" i="1" s="1"/>
  <c r="Y1260" i="1"/>
  <c r="Z1260" i="1" s="1"/>
  <c r="AE1260" i="1" s="1"/>
  <c r="Y1950" i="1"/>
  <c r="Z1950" i="1" s="1"/>
  <c r="AE1950" i="1" s="1"/>
  <c r="Y743" i="1"/>
  <c r="Z743" i="1" s="1"/>
  <c r="AE743" i="1" s="1"/>
  <c r="Y231" i="1"/>
  <c r="Z231" i="1" s="1"/>
  <c r="AE231" i="1" s="1"/>
  <c r="Y897" i="1"/>
  <c r="Z897" i="1" s="1"/>
  <c r="AE897" i="1" s="1"/>
  <c r="Y922" i="1"/>
  <c r="Z922" i="1" s="1"/>
  <c r="AE922" i="1" s="1"/>
  <c r="Y307" i="1"/>
  <c r="Z307" i="1" s="1"/>
  <c r="AE307" i="1" s="1"/>
  <c r="Y1025" i="1"/>
  <c r="Z1025" i="1" s="1"/>
  <c r="AE1025" i="1" s="1"/>
  <c r="Y2435" i="1"/>
  <c r="Z2435" i="1" s="1"/>
  <c r="AE2435" i="1" s="1"/>
  <c r="Y1171" i="1"/>
  <c r="Z1171" i="1" s="1"/>
  <c r="AE1171" i="1" s="1"/>
  <c r="Y131" i="1"/>
  <c r="Z131" i="1" s="1"/>
  <c r="AE131" i="1" s="1"/>
  <c r="Y2163" i="1"/>
  <c r="Z2163" i="1" s="1"/>
  <c r="AE2163" i="1" s="1"/>
  <c r="Y1119" i="1"/>
  <c r="Z1119" i="1" s="1"/>
  <c r="AE1119" i="1" s="1"/>
  <c r="Y607" i="1"/>
  <c r="Z607" i="1" s="1"/>
  <c r="AE607" i="1" s="1"/>
  <c r="Y95" i="1"/>
  <c r="Z95" i="1" s="1"/>
  <c r="AE95" i="1" s="1"/>
  <c r="Y1322" i="1"/>
  <c r="Z1322" i="1" s="1"/>
  <c r="AE1322" i="1" s="1"/>
  <c r="Y810" i="1"/>
  <c r="Z810" i="1" s="1"/>
  <c r="AE810" i="1" s="1"/>
  <c r="Y298" i="1"/>
  <c r="Z298" i="1" s="1"/>
  <c r="AE298" i="1" s="1"/>
  <c r="Y1969" i="1"/>
  <c r="Z1969" i="1" s="1"/>
  <c r="AE1969" i="1" s="1"/>
  <c r="Y604" i="1"/>
  <c r="Z604" i="1" s="1"/>
  <c r="AE604" i="1" s="1"/>
  <c r="Y2121" i="1"/>
  <c r="Z2121" i="1" s="1"/>
  <c r="AE2121" i="1" s="1"/>
  <c r="Y1609" i="1"/>
  <c r="Z1609" i="1" s="1"/>
  <c r="AE1609" i="1" s="1"/>
  <c r="Y240" i="1"/>
  <c r="Z240" i="1" s="1"/>
  <c r="AE240" i="1" s="1"/>
  <c r="Y1142" i="1"/>
  <c r="Z1142" i="1" s="1"/>
  <c r="AE1142" i="1" s="1"/>
  <c r="Y2485" i="1"/>
  <c r="Z2485" i="1" s="1"/>
  <c r="AE2485" i="1" s="1"/>
  <c r="Y1973" i="1"/>
  <c r="Z1973" i="1" s="1"/>
  <c r="AE1973" i="1" s="1"/>
  <c r="Y1461" i="1"/>
  <c r="Z1461" i="1" s="1"/>
  <c r="AE1461" i="1" s="1"/>
  <c r="Y1050" i="1"/>
  <c r="Z1050" i="1" s="1"/>
  <c r="AE1050" i="1" s="1"/>
  <c r="Y2109" i="1"/>
  <c r="Y2180" i="1"/>
  <c r="Z2180" i="1" s="1"/>
  <c r="AE2180" i="1" s="1"/>
  <c r="Y484" i="1"/>
  <c r="Z484" i="1" s="1"/>
  <c r="AE484" i="1" s="1"/>
  <c r="Y1619" i="1"/>
  <c r="Z1619" i="1" s="1"/>
  <c r="AE1619" i="1" s="1"/>
  <c r="Y2385" i="1"/>
  <c r="Z2385" i="1" s="1"/>
  <c r="AE2385" i="1" s="1"/>
  <c r="Y2143" i="1"/>
  <c r="Z2143" i="1" s="1"/>
  <c r="AE2143" i="1" s="1"/>
  <c r="Y1631" i="1"/>
  <c r="Z1631" i="1" s="1"/>
  <c r="AE1631" i="1" s="1"/>
  <c r="Y784" i="1"/>
  <c r="Z784" i="1" s="1"/>
  <c r="AE784" i="1" s="1"/>
  <c r="Y1316" i="1"/>
  <c r="Z1316" i="1" s="1"/>
  <c r="AE1316" i="1" s="1"/>
  <c r="Y740" i="1"/>
  <c r="Z740" i="1" s="1"/>
  <c r="AE740" i="1" s="1"/>
  <c r="AA2386" i="1"/>
  <c r="AB2386" i="1" s="1"/>
  <c r="AC2386" i="1" s="1"/>
  <c r="AA1214" i="1"/>
  <c r="AB1214" i="1" s="1"/>
  <c r="AC1214" i="1" s="1"/>
  <c r="AA658" i="1"/>
  <c r="AB658" i="1" s="1"/>
  <c r="AC658" i="1" s="1"/>
  <c r="AC302" i="1"/>
  <c r="AA2080" i="1"/>
  <c r="AB2080" i="1" s="1"/>
  <c r="AC2080" i="1" s="1"/>
  <c r="AA2176" i="1"/>
  <c r="AB2176" i="1" s="1"/>
  <c r="AC2176" i="1" s="1"/>
  <c r="AA1506" i="1"/>
  <c r="AB1506" i="1" s="1"/>
  <c r="AC1506" i="1" s="1"/>
  <c r="Y2480" i="1"/>
  <c r="Z2480" i="1" s="1"/>
  <c r="AE2480" i="1" s="1"/>
  <c r="Y1085" i="1"/>
  <c r="Z1085" i="1" s="1"/>
  <c r="AE1085" i="1" s="1"/>
  <c r="Y685" i="1"/>
  <c r="Z685" i="1" s="1"/>
  <c r="AE685" i="1" s="1"/>
  <c r="Y1785" i="1"/>
  <c r="Z1785" i="1" s="1"/>
  <c r="AE1785" i="1" s="1"/>
  <c r="Y247" i="1"/>
  <c r="Z247" i="1" s="1"/>
  <c r="AE247" i="1" s="1"/>
  <c r="Y729" i="1"/>
  <c r="Z729" i="1" s="1"/>
  <c r="AE729" i="1" s="1"/>
  <c r="Y438" i="1"/>
  <c r="Z438" i="1" s="1"/>
  <c r="AE438" i="1" s="1"/>
  <c r="Y692" i="1"/>
  <c r="Z692" i="1" s="1"/>
  <c r="AE692" i="1" s="1"/>
  <c r="Y490" i="1"/>
  <c r="Z490" i="1" s="1"/>
  <c r="AE490" i="1" s="1"/>
  <c r="Y1814" i="1"/>
  <c r="Z1814" i="1" s="1"/>
  <c r="AE1814" i="1" s="1"/>
  <c r="Y1305" i="1"/>
  <c r="Z1305" i="1" s="1"/>
  <c r="AE1305" i="1" s="1"/>
  <c r="Y1350" i="1"/>
  <c r="Z1350" i="1" s="1"/>
  <c r="AE1350" i="1" s="1"/>
  <c r="Y398" i="1"/>
  <c r="Z398" i="1" s="1"/>
  <c r="AE398" i="1" s="1"/>
  <c r="Y2309" i="1"/>
  <c r="Z2309" i="1" s="1"/>
  <c r="AE2309" i="1" s="1"/>
  <c r="Y1797" i="1"/>
  <c r="Z1797" i="1" s="1"/>
  <c r="AE1797" i="1" s="1"/>
  <c r="Y1502" i="1"/>
  <c r="Z1502" i="1" s="1"/>
  <c r="AE1502" i="1" s="1"/>
  <c r="Y1913" i="1"/>
  <c r="Z1913" i="1" s="1"/>
  <c r="AE1913" i="1" s="1"/>
  <c r="Y445" i="1"/>
  <c r="Z445" i="1" s="1"/>
  <c r="AE445" i="1" s="1"/>
  <c r="Y2468" i="1"/>
  <c r="Z2468" i="1" s="1"/>
  <c r="AE2468" i="1" s="1"/>
  <c r="Y372" i="1"/>
  <c r="Z372" i="1" s="1"/>
  <c r="AE372" i="1" s="1"/>
  <c r="Y531" i="1"/>
  <c r="Z531" i="1" s="1"/>
  <c r="AE531" i="1" s="1"/>
  <c r="Y2479" i="1"/>
  <c r="Z2479" i="1" s="1"/>
  <c r="AE2479" i="1" s="1"/>
  <c r="Y1967" i="1"/>
  <c r="Z1967" i="1" s="1"/>
  <c r="AE1967" i="1" s="1"/>
  <c r="Y1455" i="1"/>
  <c r="Z1455" i="1" s="1"/>
  <c r="AE1455" i="1" s="1"/>
  <c r="Y2141" i="1"/>
  <c r="Z2141" i="1" s="1"/>
  <c r="AE2141" i="1" s="1"/>
  <c r="Y1629" i="1"/>
  <c r="Z1629" i="1" s="1"/>
  <c r="AE1629" i="1" s="1"/>
  <c r="Y1117" i="1"/>
  <c r="Z1117" i="1" s="1"/>
  <c r="AE1117" i="1" s="1"/>
  <c r="Y605" i="1"/>
  <c r="Z605" i="1" s="1"/>
  <c r="AE605" i="1" s="1"/>
  <c r="Y93" i="1"/>
  <c r="Z93" i="1" s="1"/>
  <c r="AE93" i="1" s="1"/>
  <c r="Y907" i="1"/>
  <c r="Z907" i="1" s="1"/>
  <c r="AE907" i="1" s="1"/>
  <c r="Y395" i="1"/>
  <c r="Z395" i="1" s="1"/>
  <c r="AE395" i="1" s="1"/>
  <c r="Y1873" i="1"/>
  <c r="Z1873" i="1" s="1"/>
  <c r="AE1873" i="1" s="1"/>
  <c r="Y636" i="1"/>
  <c r="Z636" i="1" s="1"/>
  <c r="AE636" i="1" s="1"/>
  <c r="Y1786" i="1"/>
  <c r="Z1786" i="1" s="1"/>
  <c r="AE1786" i="1" s="1"/>
  <c r="Y1010" i="1"/>
  <c r="Z1010" i="1" s="1"/>
  <c r="AE1010" i="1" s="1"/>
  <c r="Y935" i="1"/>
  <c r="Z935" i="1" s="1"/>
  <c r="AE935" i="1" s="1"/>
  <c r="Y1478" i="1"/>
  <c r="Z1478" i="1" s="1"/>
  <c r="AE1478" i="1" s="1"/>
  <c r="Y1500" i="1"/>
  <c r="Z1500" i="1" s="1"/>
  <c r="AE1500" i="1" s="1"/>
  <c r="Y2169" i="1"/>
  <c r="Z2169" i="1" s="1"/>
  <c r="AE2169" i="1" s="1"/>
  <c r="Y2444" i="1"/>
  <c r="Z2444" i="1" s="1"/>
  <c r="AE2444" i="1" s="1"/>
  <c r="Y172" i="1"/>
  <c r="Z172" i="1" s="1"/>
  <c r="AE172" i="1" s="1"/>
  <c r="Y2123" i="1"/>
  <c r="Z2123" i="1" s="1"/>
  <c r="AE2123" i="1" s="1"/>
  <c r="Y1611" i="1"/>
  <c r="Z1611" i="1" s="1"/>
  <c r="AE1611" i="1" s="1"/>
  <c r="Y1161" i="1"/>
  <c r="Z1161" i="1" s="1"/>
  <c r="AE1161" i="1" s="1"/>
  <c r="Y649" i="1"/>
  <c r="Z649" i="1" s="1"/>
  <c r="AE649" i="1" s="1"/>
  <c r="Y137" i="1"/>
  <c r="Z137" i="1" s="1"/>
  <c r="AE137" i="1" s="1"/>
  <c r="Y956" i="1"/>
  <c r="Z956" i="1" s="1"/>
  <c r="AE956" i="1" s="1"/>
  <c r="Y2168" i="1"/>
  <c r="Z2168" i="1" s="1"/>
  <c r="AE2168" i="1" s="1"/>
  <c r="Y1656" i="1"/>
  <c r="Z1656" i="1" s="1"/>
  <c r="AE1656" i="1" s="1"/>
  <c r="Y1144" i="1"/>
  <c r="Z1144" i="1" s="1"/>
  <c r="AE1144" i="1" s="1"/>
  <c r="Y632" i="1"/>
  <c r="Z632" i="1" s="1"/>
  <c r="AE632" i="1" s="1"/>
  <c r="Y120" i="1"/>
  <c r="Z120" i="1" s="1"/>
  <c r="AE120" i="1" s="1"/>
  <c r="Y2268" i="1"/>
  <c r="Z2268" i="1" s="1"/>
  <c r="AE2268" i="1" s="1"/>
  <c r="Y2471" i="1"/>
  <c r="Z2471" i="1" s="1"/>
  <c r="AE2471" i="1" s="1"/>
  <c r="Y1959" i="1"/>
  <c r="Z1959" i="1" s="1"/>
  <c r="AE1959" i="1" s="1"/>
  <c r="Y1447" i="1"/>
  <c r="Z1447" i="1" s="1"/>
  <c r="AE1447" i="1" s="1"/>
  <c r="Y934" i="1"/>
  <c r="Z934" i="1" s="1"/>
  <c r="AE934" i="1" s="1"/>
  <c r="Y422" i="1"/>
  <c r="Z422" i="1" s="1"/>
  <c r="AE422" i="1" s="1"/>
  <c r="Y50" i="1"/>
  <c r="Z50" i="1" s="1"/>
  <c r="AE50" i="1" s="1"/>
  <c r="Y949" i="1"/>
  <c r="Z949" i="1" s="1"/>
  <c r="AE949" i="1" s="1"/>
  <c r="Y181" i="1"/>
  <c r="Z181" i="1" s="1"/>
  <c r="AE181" i="1" s="1"/>
  <c r="Y1465" i="1"/>
  <c r="Z1465" i="1" s="1"/>
  <c r="AE1465" i="1" s="1"/>
  <c r="Y1423" i="1"/>
  <c r="Z1423" i="1" s="1"/>
  <c r="AE1423" i="1" s="1"/>
  <c r="Y2381" i="1"/>
  <c r="Z2381" i="1" s="1"/>
  <c r="AE2381" i="1" s="1"/>
  <c r="Y1869" i="1"/>
  <c r="Z1869" i="1" s="1"/>
  <c r="AE1869" i="1" s="1"/>
  <c r="Y1357" i="1"/>
  <c r="Z1357" i="1" s="1"/>
  <c r="AE1357" i="1" s="1"/>
  <c r="Y845" i="1"/>
  <c r="Z845" i="1" s="1"/>
  <c r="AE845" i="1" s="1"/>
  <c r="Y333" i="1"/>
  <c r="Z333" i="1" s="1"/>
  <c r="AE333" i="1" s="1"/>
  <c r="Y1083" i="1"/>
  <c r="Z1083" i="1" s="1"/>
  <c r="AE1083" i="1" s="1"/>
  <c r="Y571" i="1"/>
  <c r="Z571" i="1" s="1"/>
  <c r="AE571" i="1" s="1"/>
  <c r="Y59" i="1"/>
  <c r="Z59" i="1" s="1"/>
  <c r="AE59" i="1" s="1"/>
  <c r="Y1692" i="1"/>
  <c r="Z1692" i="1" s="1"/>
  <c r="AE1692" i="1" s="1"/>
  <c r="Y2010" i="1"/>
  <c r="Z2010" i="1" s="1"/>
  <c r="AE2010" i="1" s="1"/>
  <c r="Y1450" i="1"/>
  <c r="Z1450" i="1" s="1"/>
  <c r="AE1450" i="1" s="1"/>
  <c r="Y417" i="1"/>
  <c r="Z417" i="1" s="1"/>
  <c r="AE417" i="1" s="1"/>
  <c r="Y1606" i="1"/>
  <c r="Z1606" i="1" s="1"/>
  <c r="AE1606" i="1" s="1"/>
  <c r="Y2518" i="1"/>
  <c r="Z2518" i="1" s="1"/>
  <c r="AE2518" i="1" s="1"/>
  <c r="Y563" i="1"/>
  <c r="Z563" i="1" s="1"/>
  <c r="AE563" i="1" s="1"/>
  <c r="Y528" i="1"/>
  <c r="Z528" i="1" s="1"/>
  <c r="AE528" i="1" s="1"/>
  <c r="Y2140" i="1"/>
  <c r="Z2140" i="1" s="1"/>
  <c r="AE2140" i="1" s="1"/>
  <c r="Y930" i="1"/>
  <c r="Z930" i="1" s="1"/>
  <c r="AE930" i="1" s="1"/>
  <c r="Y855" i="1"/>
  <c r="Z855" i="1" s="1"/>
  <c r="AE855" i="1" s="1"/>
  <c r="Y343" i="1"/>
  <c r="Z343" i="1" s="1"/>
  <c r="AE343" i="1" s="1"/>
  <c r="Y1937" i="1"/>
  <c r="Z1937" i="1" s="1"/>
  <c r="AE1937" i="1" s="1"/>
  <c r="Y1422" i="1"/>
  <c r="Z1422" i="1" s="1"/>
  <c r="AE1422" i="1" s="1"/>
  <c r="Y179" i="1"/>
  <c r="Z179" i="1" s="1"/>
  <c r="AE179" i="1" s="1"/>
  <c r="Y1856" i="1"/>
  <c r="Z1856" i="1" s="1"/>
  <c r="AE1856" i="1" s="1"/>
  <c r="Y555" i="1"/>
  <c r="Z555" i="1" s="1"/>
  <c r="AE555" i="1" s="1"/>
  <c r="Y2419" i="1"/>
  <c r="Z2419" i="1" s="1"/>
  <c r="AE2419" i="1" s="1"/>
  <c r="Y1091" i="1"/>
  <c r="Z1091" i="1" s="1"/>
  <c r="AE1091" i="1" s="1"/>
  <c r="Y51" i="1"/>
  <c r="Z51" i="1" s="1"/>
  <c r="AE51" i="1" s="1"/>
  <c r="Y1916" i="1"/>
  <c r="Z1916" i="1" s="1"/>
  <c r="AE1916" i="1" s="1"/>
  <c r="Y76" i="1"/>
  <c r="Z76" i="1" s="1"/>
  <c r="AE76" i="1" s="1"/>
  <c r="Y2043" i="1"/>
  <c r="Z2043" i="1" s="1"/>
  <c r="AE2043" i="1" s="1"/>
  <c r="Y1531" i="1"/>
  <c r="Z1531" i="1" s="1"/>
  <c r="AE1531" i="1" s="1"/>
  <c r="Y1145" i="1"/>
  <c r="Z1145" i="1" s="1"/>
  <c r="AE1145" i="1" s="1"/>
  <c r="Y633" i="1"/>
  <c r="Z633" i="1" s="1"/>
  <c r="AE633" i="1" s="1"/>
  <c r="Y121" i="1"/>
  <c r="Z121" i="1" s="1"/>
  <c r="AE121" i="1" s="1"/>
  <c r="Y396" i="1"/>
  <c r="Z396" i="1" s="1"/>
  <c r="AE396" i="1" s="1"/>
  <c r="Y2088" i="1"/>
  <c r="Z2088" i="1" s="1"/>
  <c r="AE2088" i="1" s="1"/>
  <c r="Y1576" i="1"/>
  <c r="Z1576" i="1" s="1"/>
  <c r="AE1576" i="1" s="1"/>
  <c r="Y1064" i="1"/>
  <c r="Z1064" i="1" s="1"/>
  <c r="AE1064" i="1" s="1"/>
  <c r="Y552" i="1"/>
  <c r="Z552" i="1" s="1"/>
  <c r="AE552" i="1" s="1"/>
  <c r="Y40" i="1"/>
  <c r="Z40" i="1" s="1"/>
  <c r="AE40" i="1" s="1"/>
  <c r="Y1772" i="1"/>
  <c r="Z1772" i="1" s="1"/>
  <c r="AE1772" i="1" s="1"/>
  <c r="Y2391" i="1"/>
  <c r="Z2391" i="1" s="1"/>
  <c r="AE2391" i="1" s="1"/>
  <c r="Y1879" i="1"/>
  <c r="Z1879" i="1" s="1"/>
  <c r="AE1879" i="1" s="1"/>
  <c r="Y1367" i="1"/>
  <c r="Z1367" i="1" s="1"/>
  <c r="AE1367" i="1" s="1"/>
  <c r="Y918" i="1"/>
  <c r="Z918" i="1" s="1"/>
  <c r="AE918" i="1" s="1"/>
  <c r="Y406" i="1"/>
  <c r="Z406" i="1" s="1"/>
  <c r="AE406" i="1" s="1"/>
  <c r="Y1317" i="1"/>
  <c r="Z1317" i="1" s="1"/>
  <c r="AE1317" i="1" s="1"/>
  <c r="Y805" i="1"/>
  <c r="Z805" i="1" s="1"/>
  <c r="AE805" i="1" s="1"/>
  <c r="Y293" i="1"/>
  <c r="Z293" i="1" s="1"/>
  <c r="AE293" i="1" s="1"/>
  <c r="Y2308" i="1"/>
  <c r="Z2308" i="1" s="1"/>
  <c r="AE2308" i="1" s="1"/>
  <c r="Y1657" i="1"/>
  <c r="Z1657" i="1" s="1"/>
  <c r="AE1657" i="1" s="1"/>
  <c r="Y1661" i="1"/>
  <c r="Z1661" i="1" s="1"/>
  <c r="AE1661" i="1" s="1"/>
  <c r="Y334" i="1"/>
  <c r="Z334" i="1" s="1"/>
  <c r="AE334" i="1" s="1"/>
  <c r="Y1172" i="1"/>
  <c r="Z1172" i="1" s="1"/>
  <c r="AE1172" i="1" s="1"/>
  <c r="Y660" i="1"/>
  <c r="Z660" i="1" s="1"/>
  <c r="AE660" i="1" s="1"/>
  <c r="Y1585" i="1"/>
  <c r="Z1585" i="1" s="1"/>
  <c r="AE1585" i="1" s="1"/>
  <c r="Y1084" i="1"/>
  <c r="Z1084" i="1" s="1"/>
  <c r="AE1084" i="1" s="1"/>
  <c r="Y2128" i="1"/>
  <c r="Z2128" i="1" s="1"/>
  <c r="AE2128" i="1" s="1"/>
  <c r="Y544" i="1"/>
  <c r="Z544" i="1" s="1"/>
  <c r="AE544" i="1" s="1"/>
  <c r="Y1364" i="1"/>
  <c r="Z1364" i="1" s="1"/>
  <c r="AE1364" i="1" s="1"/>
  <c r="Y173" i="1"/>
  <c r="Z173" i="1" s="1"/>
  <c r="AE173" i="1" s="1"/>
  <c r="Y2267" i="1"/>
  <c r="Z2267" i="1" s="1"/>
  <c r="AE2267" i="1" s="1"/>
  <c r="Y2487" i="1"/>
  <c r="Z2487" i="1" s="1"/>
  <c r="AE2487" i="1" s="1"/>
  <c r="Y2134" i="1"/>
  <c r="Z2134" i="1" s="1"/>
  <c r="AE2134" i="1" s="1"/>
  <c r="Y2382" i="1"/>
  <c r="Z2382" i="1" s="1"/>
  <c r="AE2382" i="1" s="1"/>
  <c r="Y932" i="1"/>
  <c r="Z932" i="1" s="1"/>
  <c r="AE932" i="1" s="1"/>
  <c r="Y1508" i="1"/>
  <c r="Z1508" i="1" s="1"/>
  <c r="AE1508" i="1" s="1"/>
  <c r="Y995" i="1"/>
  <c r="Z995" i="1" s="1"/>
  <c r="AE995" i="1" s="1"/>
  <c r="Y1410" i="1"/>
  <c r="Z1410" i="1" s="1"/>
  <c r="AE1410" i="1" s="1"/>
  <c r="Y2233" i="1"/>
  <c r="Z2233" i="1" s="1"/>
  <c r="AE2233" i="1" s="1"/>
  <c r="Y276" i="1"/>
  <c r="Z276" i="1" s="1"/>
  <c r="AE276" i="1" s="1"/>
  <c r="Y381" i="1"/>
  <c r="Z381" i="1" s="1"/>
  <c r="AE381" i="1" s="1"/>
  <c r="Y1686" i="1"/>
  <c r="Z1686" i="1" s="1"/>
  <c r="AE1686" i="1" s="1"/>
  <c r="Y52" i="1"/>
  <c r="Y1105" i="1"/>
  <c r="Z1105" i="1" s="1"/>
  <c r="AE1105" i="1" s="1"/>
  <c r="Y305" i="1"/>
  <c r="Z305" i="1" s="1"/>
  <c r="AE305" i="1" s="1"/>
  <c r="Y282" i="1"/>
  <c r="Z282" i="1" s="1"/>
  <c r="AE282" i="1" s="1"/>
  <c r="Y1295" i="1"/>
  <c r="Z1295" i="1" s="1"/>
  <c r="AE1295" i="1" s="1"/>
  <c r="Y1754" i="1"/>
  <c r="Z1754" i="1" s="1"/>
  <c r="AE1754" i="1" s="1"/>
  <c r="Y2099" i="1"/>
  <c r="Z2099" i="1" s="1"/>
  <c r="AE2099" i="1" s="1"/>
  <c r="Y1107" i="1"/>
  <c r="Z1107" i="1" s="1"/>
  <c r="AE1107" i="1" s="1"/>
  <c r="Y67" i="1"/>
  <c r="Z67" i="1" s="1"/>
  <c r="AE67" i="1" s="1"/>
  <c r="Y2452" i="1"/>
  <c r="Z2452" i="1" s="1"/>
  <c r="AE2452" i="1" s="1"/>
  <c r="Y1827" i="1"/>
  <c r="Z1827" i="1" s="1"/>
  <c r="AE1827" i="1" s="1"/>
  <c r="Y1055" i="1"/>
  <c r="Z1055" i="1" s="1"/>
  <c r="AE1055" i="1" s="1"/>
  <c r="Y543" i="1"/>
  <c r="Z543" i="1" s="1"/>
  <c r="AE543" i="1" s="1"/>
  <c r="Y31" i="1"/>
  <c r="Z31" i="1" s="1"/>
  <c r="AE31" i="1" s="1"/>
  <c r="Y1258" i="1"/>
  <c r="Y746" i="1"/>
  <c r="Z746" i="1" s="1"/>
  <c r="AE746" i="1" s="1"/>
  <c r="Y234" i="1"/>
  <c r="Z234" i="1" s="1"/>
  <c r="AE234" i="1" s="1"/>
  <c r="Y1377" i="1"/>
  <c r="Z1377" i="1" s="1"/>
  <c r="AE1377" i="1" s="1"/>
  <c r="Y2394" i="1"/>
  <c r="Y2057" i="1"/>
  <c r="Z2057" i="1" s="1"/>
  <c r="AE2057" i="1" s="1"/>
  <c r="Y1545" i="1"/>
  <c r="Z1545" i="1" s="1"/>
  <c r="AE1545" i="1" s="1"/>
  <c r="Y2286" i="1"/>
  <c r="Z2286" i="1" s="1"/>
  <c r="AE2286" i="1" s="1"/>
  <c r="Y1062" i="1"/>
  <c r="Z1062" i="1" s="1"/>
  <c r="AE1062" i="1" s="1"/>
  <c r="Y2421" i="1"/>
  <c r="Z2421" i="1" s="1"/>
  <c r="AE2421" i="1" s="1"/>
  <c r="Y1909" i="1"/>
  <c r="Z1909" i="1" s="1"/>
  <c r="AE1909" i="1" s="1"/>
  <c r="Y1328" i="1"/>
  <c r="Z1328" i="1" s="1"/>
  <c r="AE1328" i="1" s="1"/>
  <c r="Y218" i="1"/>
  <c r="Y1405" i="1"/>
  <c r="Z1405" i="1" s="1"/>
  <c r="AE1405" i="1" s="1"/>
  <c r="Y2116" i="1"/>
  <c r="Z2116" i="1" s="1"/>
  <c r="AE2116" i="1" s="1"/>
  <c r="Y356" i="1"/>
  <c r="Z356" i="1" s="1"/>
  <c r="AE356" i="1" s="1"/>
  <c r="Y1555" i="1"/>
  <c r="Z1555" i="1" s="1"/>
  <c r="AE1555" i="1" s="1"/>
  <c r="Y673" i="1"/>
  <c r="Z673" i="1" s="1"/>
  <c r="AE673" i="1" s="1"/>
  <c r="Y2079" i="1"/>
  <c r="Z2079" i="1" s="1"/>
  <c r="AE2079" i="1" s="1"/>
  <c r="Y1567" i="1"/>
  <c r="Z1567" i="1" s="1"/>
  <c r="AE1567" i="1" s="1"/>
  <c r="Y1252" i="1"/>
  <c r="Z1252" i="1" s="1"/>
  <c r="AE1252" i="1" s="1"/>
  <c r="Y612" i="1"/>
  <c r="Z612" i="1" s="1"/>
  <c r="AE612" i="1" s="1"/>
  <c r="AA1902" i="1"/>
  <c r="AB1902" i="1" s="1"/>
  <c r="AC1902" i="1" s="1"/>
  <c r="AA466" i="1"/>
  <c r="AB466" i="1" s="1"/>
  <c r="AC466" i="1" s="1"/>
  <c r="Y586" i="1"/>
  <c r="Z586" i="1" s="1"/>
  <c r="AE586" i="1" s="1"/>
  <c r="Y642" i="1"/>
  <c r="Z642" i="1" s="1"/>
  <c r="AE642" i="1" s="1"/>
  <c r="Y2221" i="1"/>
  <c r="Y1921" i="1"/>
  <c r="Z1921" i="1" s="1"/>
  <c r="AE1921" i="1" s="1"/>
  <c r="Y1284" i="1"/>
  <c r="Z1284" i="1" s="1"/>
  <c r="AE1284" i="1" s="1"/>
  <c r="Y2425" i="1"/>
  <c r="Z2425" i="1" s="1"/>
  <c r="AE2425" i="1" s="1"/>
  <c r="Y217" i="1"/>
  <c r="Z217" i="1" s="1"/>
  <c r="AE217" i="1" s="1"/>
  <c r="Y1975" i="1"/>
  <c r="Y2318" i="1"/>
  <c r="Y468" i="1"/>
  <c r="Z468" i="1" s="1"/>
  <c r="AE468" i="1" s="1"/>
  <c r="Y423" i="1"/>
  <c r="Z423" i="1" s="1"/>
  <c r="AE423" i="1" s="1"/>
  <c r="Y799" i="1"/>
  <c r="Y1289" i="1"/>
  <c r="Z1289" i="1" s="1"/>
  <c r="AE1289" i="1" s="1"/>
  <c r="Y1823" i="1"/>
  <c r="Z1823" i="1" s="1"/>
  <c r="AE1823" i="1" s="1"/>
  <c r="Y711" i="1"/>
  <c r="Z711" i="1" s="1"/>
  <c r="AE711" i="1" s="1"/>
  <c r="Y626" i="1"/>
  <c r="Z626" i="1" s="1"/>
  <c r="AE626" i="1" s="1"/>
  <c r="Y1139" i="1"/>
  <c r="Z1139" i="1" s="1"/>
  <c r="AE1139" i="1" s="1"/>
  <c r="Y785" i="1"/>
  <c r="Z785" i="1" s="1"/>
  <c r="AE785" i="1" s="1"/>
  <c r="Y497" i="1"/>
  <c r="Z497" i="1" s="1"/>
  <c r="AE497" i="1" s="1"/>
  <c r="AA1056" i="1"/>
  <c r="AB1056" i="1" s="1"/>
  <c r="AC1056" i="1" s="1"/>
  <c r="AA30" i="1"/>
  <c r="AB30" i="1" s="1"/>
  <c r="AC30" i="1" s="1"/>
  <c r="Y1748" i="1"/>
  <c r="Z1748" i="1" s="1"/>
  <c r="AE1748" i="1" s="1"/>
  <c r="Y2044" i="1"/>
  <c r="Z2044" i="1" s="1"/>
  <c r="AE2044" i="1" s="1"/>
  <c r="Y1877" i="1"/>
  <c r="Z1877" i="1" s="1"/>
  <c r="AE1877" i="1" s="1"/>
  <c r="Y2047" i="1"/>
  <c r="Z2047" i="1" s="1"/>
  <c r="AE2047" i="1" s="1"/>
  <c r="Y1115" i="1"/>
  <c r="Z1115" i="1" s="1"/>
  <c r="AE1115" i="1" s="1"/>
  <c r="Y130" i="1"/>
  <c r="Z130" i="1" s="1"/>
  <c r="AE130" i="1" s="1"/>
  <c r="Y739" i="1"/>
  <c r="Z739" i="1" s="1"/>
  <c r="AE739" i="1" s="1"/>
  <c r="Y2248" i="1"/>
  <c r="AA2248" i="1" s="1"/>
  <c r="AB2248" i="1" s="1"/>
  <c r="Y2274" i="1"/>
  <c r="Z2274" i="1" s="1"/>
  <c r="AE2274" i="1" s="1"/>
  <c r="Y659" i="1"/>
  <c r="Y1988" i="1"/>
  <c r="Z1988" i="1" s="1"/>
  <c r="AE1988" i="1" s="1"/>
  <c r="Y1801" i="1"/>
  <c r="AA1801" i="1" s="1"/>
  <c r="AB1801" i="1" s="1"/>
  <c r="Y2335" i="1"/>
  <c r="Z2335" i="1" s="1"/>
  <c r="AE2335" i="1" s="1"/>
  <c r="Y816" i="1"/>
  <c r="Z816" i="1" s="1"/>
  <c r="AE816" i="1" s="1"/>
  <c r="Y1646" i="1"/>
  <c r="Z1646" i="1" s="1"/>
  <c r="AE1646" i="1" s="1"/>
  <c r="Y2413" i="1"/>
  <c r="Z2413" i="1" s="1"/>
  <c r="AE2413" i="1" s="1"/>
  <c r="Y1901" i="1"/>
  <c r="Z1901" i="1" s="1"/>
  <c r="AE1901" i="1" s="1"/>
  <c r="Y1389" i="1"/>
  <c r="Z1389" i="1" s="1"/>
  <c r="AE1389" i="1" s="1"/>
  <c r="Y877" i="1"/>
  <c r="Z877" i="1" s="1"/>
  <c r="AE877" i="1" s="1"/>
  <c r="Y365" i="1"/>
  <c r="Z365" i="1" s="1"/>
  <c r="AE365" i="1" s="1"/>
  <c r="Y2304" i="1"/>
  <c r="Z2304" i="1" s="1"/>
  <c r="AE2304" i="1" s="1"/>
  <c r="Y795" i="1"/>
  <c r="Z795" i="1" s="1"/>
  <c r="AE795" i="1" s="1"/>
  <c r="Y283" i="1"/>
  <c r="Z283" i="1" s="1"/>
  <c r="AE283" i="1" s="1"/>
  <c r="Y1441" i="1"/>
  <c r="Z1441" i="1" s="1"/>
  <c r="AE1441" i="1" s="1"/>
  <c r="Y316" i="1"/>
  <c r="Z316" i="1" s="1"/>
  <c r="AE316" i="1" s="1"/>
  <c r="Y1738" i="1"/>
  <c r="Y2370" i="1"/>
  <c r="Z2370" i="1" s="1"/>
  <c r="AE2370" i="1" s="1"/>
  <c r="Y2448" i="1"/>
  <c r="Z2448" i="1" s="1"/>
  <c r="AE2448" i="1" s="1"/>
  <c r="Y654" i="1"/>
  <c r="Z654" i="1" s="1"/>
  <c r="AE654" i="1" s="1"/>
  <c r="Y2198" i="1"/>
  <c r="Z2198" i="1" s="1"/>
  <c r="AE2198" i="1" s="1"/>
  <c r="Y1242" i="1"/>
  <c r="Z1242" i="1" s="1"/>
  <c r="AE1242" i="1" s="1"/>
  <c r="Y2063" i="1"/>
  <c r="Y1009" i="1"/>
  <c r="Z1009" i="1" s="1"/>
  <c r="AE1009" i="1" s="1"/>
  <c r="Y1476" i="1"/>
  <c r="Z1476" i="1" s="1"/>
  <c r="AE1476" i="1" s="1"/>
  <c r="Y964" i="1"/>
  <c r="Z964" i="1" s="1"/>
  <c r="AE964" i="1" s="1"/>
  <c r="Y2323" i="1"/>
  <c r="Z2323" i="1" s="1"/>
  <c r="AE2323" i="1" s="1"/>
  <c r="Y753" i="1"/>
  <c r="Z753" i="1" s="1"/>
  <c r="AE753" i="1" s="1"/>
  <c r="Y951" i="1"/>
  <c r="Z951" i="1" s="1"/>
  <c r="AE951" i="1" s="1"/>
  <c r="Y439" i="1"/>
  <c r="Z439" i="1" s="1"/>
  <c r="AE439" i="1" s="1"/>
  <c r="Y656" i="1"/>
  <c r="Z656" i="1" s="1"/>
  <c r="AE656" i="1" s="1"/>
  <c r="Y886" i="1"/>
  <c r="Z886" i="1" s="1"/>
  <c r="AE886" i="1" s="1"/>
  <c r="Y1282" i="1"/>
  <c r="Z1282" i="1" s="1"/>
  <c r="AE1282" i="1" s="1"/>
  <c r="Y1939" i="1"/>
  <c r="Z1939" i="1" s="1"/>
  <c r="AE1939" i="1" s="1"/>
  <c r="Y1917" i="1"/>
  <c r="Z1917" i="1" s="1"/>
  <c r="AE1917" i="1" s="1"/>
  <c r="Y2004" i="1"/>
  <c r="Z2004" i="1" s="1"/>
  <c r="AE2004" i="1" s="1"/>
  <c r="Y1715" i="1"/>
  <c r="Z1715" i="1" s="1"/>
  <c r="AE1715" i="1" s="1"/>
  <c r="Y931" i="1"/>
  <c r="Z931" i="1" s="1"/>
  <c r="AE931" i="1" s="1"/>
  <c r="Y2498" i="1"/>
  <c r="Z2498" i="1" s="1"/>
  <c r="AE2498" i="1" s="1"/>
  <c r="Y1340" i="1"/>
  <c r="Z1340" i="1" s="1"/>
  <c r="AE1340" i="1" s="1"/>
  <c r="Y2459" i="1"/>
  <c r="Z2459" i="1" s="1"/>
  <c r="AE2459" i="1" s="1"/>
  <c r="Y1947" i="1"/>
  <c r="Z1947" i="1" s="1"/>
  <c r="AE1947" i="1" s="1"/>
  <c r="Y1435" i="1"/>
  <c r="Z1435" i="1" s="1"/>
  <c r="AE1435" i="1" s="1"/>
  <c r="Y921" i="1"/>
  <c r="Z921" i="1" s="1"/>
  <c r="AE921" i="1" s="1"/>
  <c r="Y409" i="1"/>
  <c r="Z409" i="1" s="1"/>
  <c r="AE409" i="1" s="1"/>
  <c r="Y670" i="1"/>
  <c r="Z670" i="1" s="1"/>
  <c r="AE670" i="1" s="1"/>
  <c r="Y2456" i="1"/>
  <c r="Z2456" i="1" s="1"/>
  <c r="AE2456" i="1" s="1"/>
  <c r="Y1928" i="1"/>
  <c r="Z1928" i="1" s="1"/>
  <c r="AE1928" i="1" s="1"/>
  <c r="Y1416" i="1"/>
  <c r="Z1416" i="1" s="1"/>
  <c r="AE1416" i="1" s="1"/>
  <c r="Y904" i="1"/>
  <c r="Z904" i="1" s="1"/>
  <c r="AE904" i="1" s="1"/>
  <c r="Y392" i="1"/>
  <c r="Z392" i="1" s="1"/>
  <c r="AE392" i="1" s="1"/>
  <c r="Y1473" i="1"/>
  <c r="Z1473" i="1" s="1"/>
  <c r="AE1473" i="1" s="1"/>
  <c r="Y460" i="1"/>
  <c r="Y2167" i="1"/>
  <c r="Z2167" i="1" s="1"/>
  <c r="AE2167" i="1" s="1"/>
  <c r="Y1655" i="1"/>
  <c r="Z1655" i="1" s="1"/>
  <c r="AE1655" i="1" s="1"/>
  <c r="Y1143" i="1"/>
  <c r="Z1143" i="1" s="1"/>
  <c r="AE1143" i="1" s="1"/>
  <c r="Y630" i="1"/>
  <c r="Z630" i="1" s="1"/>
  <c r="AE630" i="1" s="1"/>
  <c r="Y118" i="1"/>
  <c r="Z118" i="1" s="1"/>
  <c r="AE118" i="1" s="1"/>
  <c r="Y1285" i="1"/>
  <c r="Z1285" i="1" s="1"/>
  <c r="AE1285" i="1" s="1"/>
  <c r="Y773" i="1"/>
  <c r="Z773" i="1" s="1"/>
  <c r="AE773" i="1" s="1"/>
  <c r="Y261" i="1"/>
  <c r="Y129" i="1"/>
  <c r="Z129" i="1" s="1"/>
  <c r="AE129" i="1" s="1"/>
  <c r="Y1273" i="1"/>
  <c r="Z1273" i="1" s="1"/>
  <c r="AE1273" i="1" s="1"/>
  <c r="Y2447" i="1"/>
  <c r="Z2447" i="1" s="1"/>
  <c r="AE2447" i="1" s="1"/>
  <c r="Y2081" i="1"/>
  <c r="Z2081" i="1" s="1"/>
  <c r="AE2081" i="1" s="1"/>
  <c r="Y2358" i="1"/>
  <c r="Z2358" i="1" s="1"/>
  <c r="AE2358" i="1" s="1"/>
  <c r="Y481" i="1"/>
  <c r="Z481" i="1" s="1"/>
  <c r="AE481" i="1" s="1"/>
  <c r="AA1918" i="1"/>
  <c r="AB1918" i="1" s="1"/>
  <c r="AC1918" i="1" s="1"/>
  <c r="Y1167" i="1"/>
  <c r="Z1167" i="1" s="1"/>
  <c r="AE1167" i="1" s="1"/>
  <c r="Y1778" i="1"/>
  <c r="Z1778" i="1" s="1"/>
  <c r="AE1778" i="1" s="1"/>
  <c r="Y1588" i="1"/>
  <c r="Z1588" i="1" s="1"/>
  <c r="AE1588" i="1" s="1"/>
  <c r="Y1076" i="1"/>
  <c r="Z1076" i="1" s="1"/>
  <c r="AE1076" i="1" s="1"/>
  <c r="Y2035" i="1"/>
  <c r="Z2035" i="1" s="1"/>
  <c r="AE2035" i="1" s="1"/>
  <c r="Y609" i="1"/>
  <c r="Z609" i="1" s="1"/>
  <c r="AE609" i="1" s="1"/>
  <c r="Y476" i="1"/>
  <c r="Z476" i="1" s="1"/>
  <c r="AE476" i="1" s="1"/>
  <c r="Y2450" i="1"/>
  <c r="Z2450" i="1" s="1"/>
  <c r="AE2450" i="1" s="1"/>
  <c r="Y615" i="1"/>
  <c r="Z615" i="1" s="1"/>
  <c r="AE615" i="1" s="1"/>
  <c r="Y103" i="1"/>
  <c r="Y2502" i="1"/>
  <c r="Z2502" i="1" s="1"/>
  <c r="AE2502" i="1" s="1"/>
  <c r="Y2298" i="1"/>
  <c r="Z2298" i="1" s="1"/>
  <c r="AE2298" i="1" s="1"/>
  <c r="Y96" i="1"/>
  <c r="Z96" i="1" s="1"/>
  <c r="AE96" i="1" s="1"/>
  <c r="Y209" i="1"/>
  <c r="Y1763" i="1"/>
  <c r="Y1043" i="1"/>
  <c r="Z1043" i="1" s="1"/>
  <c r="AE1043" i="1" s="1"/>
  <c r="Y1042" i="1"/>
  <c r="Z1042" i="1" s="1"/>
  <c r="AE1042" i="1" s="1"/>
  <c r="Y2388" i="1"/>
  <c r="Z2388" i="1" s="1"/>
  <c r="AE2388" i="1" s="1"/>
  <c r="Y1491" i="1"/>
  <c r="Y991" i="1"/>
  <c r="Y479" i="1"/>
  <c r="Z479" i="1" s="1"/>
  <c r="AE479" i="1" s="1"/>
  <c r="Y1040" i="1"/>
  <c r="Y1194" i="1"/>
  <c r="Z1194" i="1" s="1"/>
  <c r="AE1194" i="1" s="1"/>
  <c r="Y682" i="1"/>
  <c r="Y170" i="1"/>
  <c r="Z170" i="1" s="1"/>
  <c r="AE170" i="1" s="1"/>
  <c r="Y737" i="1"/>
  <c r="Z737" i="1" s="1"/>
  <c r="AE737" i="1" s="1"/>
  <c r="Y2505" i="1"/>
  <c r="Z2505" i="1" s="1"/>
  <c r="AE2505" i="1" s="1"/>
  <c r="Y1993" i="1"/>
  <c r="Z1993" i="1" s="1"/>
  <c r="AE1993" i="1" s="1"/>
  <c r="Y1481" i="1"/>
  <c r="Y576" i="1"/>
  <c r="Z576" i="1" s="1"/>
  <c r="AE576" i="1" s="1"/>
  <c r="Y998" i="1"/>
  <c r="Z998" i="1" s="1"/>
  <c r="AE998" i="1" s="1"/>
  <c r="Y2357" i="1"/>
  <c r="Z2357" i="1" s="1"/>
  <c r="AE2357" i="1" s="1"/>
  <c r="Y1845" i="1"/>
  <c r="Z1845" i="1" s="1"/>
  <c r="AE1845" i="1" s="1"/>
  <c r="Y1649" i="1"/>
  <c r="AA1649" i="1" s="1"/>
  <c r="AB1649" i="1" s="1"/>
  <c r="Y593" i="1"/>
  <c r="Z593" i="1" s="1"/>
  <c r="AE593" i="1" s="1"/>
  <c r="Y701" i="1"/>
  <c r="Z701" i="1" s="1"/>
  <c r="AE701" i="1" s="1"/>
  <c r="Y2052" i="1"/>
  <c r="Z2052" i="1" s="1"/>
  <c r="AE2052" i="1" s="1"/>
  <c r="Y292" i="1"/>
  <c r="Z292" i="1" s="1"/>
  <c r="AE292" i="1" s="1"/>
  <c r="Y579" i="1"/>
  <c r="Z579" i="1" s="1"/>
  <c r="AE579" i="1" s="1"/>
  <c r="Y145" i="1"/>
  <c r="Z145" i="1" s="1"/>
  <c r="AE145" i="1" s="1"/>
  <c r="Y2015" i="1"/>
  <c r="Z2015" i="1" s="1"/>
  <c r="AE2015" i="1" s="1"/>
  <c r="Y1503" i="1"/>
  <c r="Z1503" i="1" s="1"/>
  <c r="AE1503" i="1" s="1"/>
  <c r="Y2244" i="1"/>
  <c r="Z2244" i="1" s="1"/>
  <c r="AE2244" i="1" s="1"/>
  <c r="Y1188" i="1"/>
  <c r="Z1188" i="1" s="1"/>
  <c r="AE1188" i="1" s="1"/>
  <c r="Y354" i="1"/>
  <c r="Z354" i="1" s="1"/>
  <c r="AE354" i="1" s="1"/>
  <c r="Y903" i="1"/>
  <c r="Z903" i="1" s="1"/>
  <c r="AE903" i="1" s="1"/>
  <c r="Y391" i="1"/>
  <c r="Z391" i="1" s="1"/>
  <c r="AE391" i="1" s="1"/>
  <c r="Y1809" i="1"/>
  <c r="Z1809" i="1" s="1"/>
  <c r="AE1809" i="1" s="1"/>
  <c r="Y992" i="1"/>
  <c r="Z992" i="1" s="1"/>
  <c r="AE992" i="1" s="1"/>
  <c r="Y112" i="1"/>
  <c r="Z112" i="1" s="1"/>
  <c r="AE112" i="1" s="1"/>
  <c r="Y959" i="1"/>
  <c r="Z959" i="1" s="1"/>
  <c r="AE959" i="1" s="1"/>
  <c r="Y2389" i="1"/>
  <c r="Z2389" i="1" s="1"/>
  <c r="AE2389" i="1" s="1"/>
  <c r="Y1535" i="1"/>
  <c r="Z1535" i="1" s="1"/>
  <c r="AE1535" i="1" s="1"/>
  <c r="Y1546" i="1"/>
  <c r="Z1546" i="1" s="1"/>
  <c r="AE1546" i="1" s="1"/>
  <c r="Y675" i="1"/>
  <c r="Z675" i="1" s="1"/>
  <c r="AE675" i="1" s="1"/>
  <c r="Y1540" i="1"/>
  <c r="Z1540" i="1" s="1"/>
  <c r="AE1540" i="1" s="1"/>
  <c r="Y1736" i="1"/>
  <c r="Z1736" i="1" s="1"/>
  <c r="AE1736" i="1" s="1"/>
  <c r="Y1093" i="1"/>
  <c r="Z1093" i="1" s="1"/>
  <c r="AE1093" i="1" s="1"/>
  <c r="Y226" i="1"/>
  <c r="Z226" i="1" s="1"/>
  <c r="AE226" i="1" s="1"/>
  <c r="Y851" i="1"/>
  <c r="Z851" i="1" s="1"/>
  <c r="AE851" i="1" s="1"/>
  <c r="Y1536" i="1"/>
  <c r="Z1536" i="1" s="1"/>
  <c r="AE1536" i="1" s="1"/>
  <c r="Y2313" i="1"/>
  <c r="Z2313" i="1" s="1"/>
  <c r="AE2313" i="1" s="1"/>
  <c r="Y1702" i="1"/>
  <c r="Z1702" i="1" s="1"/>
  <c r="AE1702" i="1" s="1"/>
  <c r="Y1394" i="1"/>
  <c r="Z1394" i="1" s="1"/>
  <c r="AE1394" i="1" s="1"/>
  <c r="Y208" i="1"/>
  <c r="Z208" i="1" s="1"/>
  <c r="AE208" i="1" s="1"/>
  <c r="Y163" i="1"/>
  <c r="Z163" i="1" s="1"/>
  <c r="AE163" i="1" s="1"/>
  <c r="AA2430" i="1"/>
  <c r="AB2430" i="1" s="1"/>
  <c r="AC2430" i="1" s="1"/>
  <c r="AA1808" i="1"/>
  <c r="AB1808" i="1" s="1"/>
  <c r="AC1808" i="1" s="1"/>
  <c r="AA2158" i="1"/>
  <c r="AB2158" i="1" s="1"/>
  <c r="AC2158" i="1" s="1"/>
  <c r="AC1486" i="1"/>
  <c r="AA2494" i="1"/>
  <c r="AB2494" i="1" s="1"/>
  <c r="AC2494" i="1" s="1"/>
  <c r="Y2345" i="1"/>
  <c r="Z2345" i="1" s="1"/>
  <c r="AE2345" i="1" s="1"/>
  <c r="Y1587" i="1"/>
  <c r="Z1587" i="1" s="1"/>
  <c r="AE1587" i="1" s="1"/>
  <c r="Y603" i="1"/>
  <c r="Z603" i="1" s="1"/>
  <c r="AE603" i="1" s="1"/>
  <c r="Y1349" i="1"/>
  <c r="Z1349" i="1" s="1"/>
  <c r="AE1349" i="1" s="1"/>
  <c r="Y1616" i="1"/>
  <c r="Z1616" i="1" s="1"/>
  <c r="AE1616" i="1" s="1"/>
  <c r="Y2332" i="1"/>
  <c r="Z2332" i="1" s="1"/>
  <c r="AE2332" i="1" s="1"/>
  <c r="Y2469" i="1"/>
  <c r="Z2469" i="1" s="1"/>
  <c r="AE2469" i="1" s="1"/>
  <c r="Y238" i="1"/>
  <c r="Z238" i="1" s="1"/>
  <c r="AE238" i="1" s="1"/>
  <c r="Y287" i="1"/>
  <c r="Z287" i="1" s="1"/>
  <c r="AE287" i="1" s="1"/>
  <c r="Y1653" i="1"/>
  <c r="Z1653" i="1" s="1"/>
  <c r="AE1653" i="1" s="1"/>
  <c r="Y2356" i="1"/>
  <c r="Z2356" i="1" s="1"/>
  <c r="AE2356" i="1" s="1"/>
  <c r="Y1731" i="1"/>
  <c r="Z1731" i="1" s="1"/>
  <c r="AE1731" i="1" s="1"/>
  <c r="Y947" i="1"/>
  <c r="Z947" i="1" s="1"/>
  <c r="AE947" i="1" s="1"/>
  <c r="Y575" i="1"/>
  <c r="Z575" i="1" s="1"/>
  <c r="AE575" i="1" s="1"/>
  <c r="Y63" i="1"/>
  <c r="Z63" i="1" s="1"/>
  <c r="AE63" i="1" s="1"/>
  <c r="Y1290" i="1"/>
  <c r="Z1290" i="1" s="1"/>
  <c r="AE1290" i="1" s="1"/>
  <c r="Y714" i="1"/>
  <c r="Z714" i="1" s="1"/>
  <c r="AE714" i="1" s="1"/>
  <c r="Y202" i="1"/>
  <c r="Z202" i="1" s="1"/>
  <c r="AE202" i="1" s="1"/>
  <c r="Y449" i="1"/>
  <c r="Z449" i="1" s="1"/>
  <c r="AE449" i="1" s="1"/>
  <c r="Y2473" i="1"/>
  <c r="Z2473" i="1" s="1"/>
  <c r="AE2473" i="1" s="1"/>
  <c r="Y1961" i="1"/>
  <c r="Z1961" i="1" s="1"/>
  <c r="AE1961" i="1" s="1"/>
  <c r="Y1449" i="1"/>
  <c r="Z1449" i="1" s="1"/>
  <c r="AE1449" i="1" s="1"/>
  <c r="Y912" i="1"/>
  <c r="Z912" i="1" s="1"/>
  <c r="AE912" i="1" s="1"/>
  <c r="Y1110" i="1"/>
  <c r="Z1110" i="1" s="1"/>
  <c r="AE1110" i="1" s="1"/>
  <c r="Y2517" i="1"/>
  <c r="Z2517" i="1" s="1"/>
  <c r="AE2517" i="1" s="1"/>
  <c r="Y2005" i="1"/>
  <c r="Z2005" i="1" s="1"/>
  <c r="AE2005" i="1" s="1"/>
  <c r="Y1493" i="1"/>
  <c r="Z1493" i="1" s="1"/>
  <c r="AE1493" i="1" s="1"/>
  <c r="Y1131" i="1"/>
  <c r="Z1131" i="1" s="1"/>
  <c r="AE1131" i="1" s="1"/>
  <c r="Y1509" i="1"/>
  <c r="Z1509" i="1" s="1"/>
  <c r="AE1509" i="1" s="1"/>
  <c r="Y2365" i="1"/>
  <c r="Z2365" i="1" s="1"/>
  <c r="AE2365" i="1" s="1"/>
  <c r="Y369" i="1"/>
  <c r="Z369" i="1" s="1"/>
  <c r="AE369" i="1" s="1"/>
  <c r="Y580" i="1"/>
  <c r="Z580" i="1" s="1"/>
  <c r="AE580" i="1" s="1"/>
  <c r="Y2259" i="1"/>
  <c r="Z2259" i="1" s="1"/>
  <c r="AE2259" i="1" s="1"/>
  <c r="Y2175" i="1"/>
  <c r="Z2175" i="1" s="1"/>
  <c r="AE2175" i="1" s="1"/>
  <c r="Y1663" i="1"/>
  <c r="Z1663" i="1" s="1"/>
  <c r="AE1663" i="1" s="1"/>
  <c r="Y1151" i="1"/>
  <c r="Z1151" i="1" s="1"/>
  <c r="AE1151" i="1" s="1"/>
  <c r="Y2349" i="1"/>
  <c r="Z2349" i="1" s="1"/>
  <c r="AE2349" i="1" s="1"/>
  <c r="Y1837" i="1"/>
  <c r="Z1837" i="1" s="1"/>
  <c r="AE1837" i="1" s="1"/>
  <c r="Y1325" i="1"/>
  <c r="Z1325" i="1" s="1"/>
  <c r="AE1325" i="1" s="1"/>
  <c r="Y813" i="1"/>
  <c r="Z813" i="1" s="1"/>
  <c r="AE813" i="1" s="1"/>
  <c r="Y301" i="1"/>
  <c r="Z301" i="1" s="1"/>
  <c r="AE301" i="1" s="1"/>
  <c r="Y430" i="1"/>
  <c r="Z430" i="1" s="1"/>
  <c r="AE430" i="1" s="1"/>
  <c r="Y731" i="1"/>
  <c r="Z731" i="1" s="1"/>
  <c r="AE731" i="1" s="1"/>
  <c r="Y219" i="1"/>
  <c r="Z219" i="1" s="1"/>
  <c r="AE219" i="1" s="1"/>
  <c r="Y865" i="1"/>
  <c r="Z865" i="1" s="1"/>
  <c r="AE865" i="1" s="1"/>
  <c r="Y2330" i="1"/>
  <c r="Z2330" i="1" s="1"/>
  <c r="AE2330" i="1" s="1"/>
  <c r="Y1674" i="1"/>
  <c r="Z1674" i="1" s="1"/>
  <c r="AE1674" i="1" s="1"/>
  <c r="Y926" i="1"/>
  <c r="Z926" i="1" s="1"/>
  <c r="AE926" i="1" s="1"/>
  <c r="Y830" i="1"/>
  <c r="Z830" i="1" s="1"/>
  <c r="AE830" i="1" s="1"/>
  <c r="Y2417" i="1"/>
  <c r="Z2417" i="1" s="1"/>
  <c r="AE2417" i="1" s="1"/>
  <c r="Y2054" i="1"/>
  <c r="Z2054" i="1" s="1"/>
  <c r="AE2054" i="1" s="1"/>
  <c r="Y410" i="1"/>
  <c r="Z410" i="1" s="1"/>
  <c r="AE410" i="1" s="1"/>
  <c r="Y1359" i="1"/>
  <c r="Z1359" i="1" s="1"/>
  <c r="AE1359" i="1" s="1"/>
  <c r="Y1382" i="1"/>
  <c r="Z1382" i="1" s="1"/>
  <c r="AE1382" i="1" s="1"/>
  <c r="Y1412" i="1"/>
  <c r="Z1412" i="1" s="1"/>
  <c r="AE1412" i="1" s="1"/>
  <c r="Y900" i="1"/>
  <c r="Z900" i="1" s="1"/>
  <c r="AE900" i="1" s="1"/>
  <c r="Y1987" i="1"/>
  <c r="Z1987" i="1" s="1"/>
  <c r="AE1987" i="1" s="1"/>
  <c r="Y33" i="1"/>
  <c r="Z33" i="1" s="1"/>
  <c r="AE33" i="1" s="1"/>
  <c r="Y887" i="1"/>
  <c r="Z887" i="1" s="1"/>
  <c r="AE887" i="1" s="1"/>
  <c r="Y375" i="1"/>
  <c r="Z375" i="1" s="1"/>
  <c r="AE375" i="1" s="1"/>
  <c r="Y2241" i="1"/>
  <c r="Z2241" i="1" s="1"/>
  <c r="AE2241" i="1" s="1"/>
  <c r="Y2190" i="1"/>
  <c r="Z2190" i="1" s="1"/>
  <c r="AE2190" i="1" s="1"/>
  <c r="Y986" i="1"/>
  <c r="Z986" i="1" s="1"/>
  <c r="AE986" i="1" s="1"/>
  <c r="Y1539" i="1"/>
  <c r="Z1539" i="1" s="1"/>
  <c r="AE1539" i="1" s="1"/>
  <c r="Y1149" i="1"/>
  <c r="Z1149" i="1" s="1"/>
  <c r="AE1149" i="1" s="1"/>
  <c r="Y1668" i="1"/>
  <c r="Z1668" i="1" s="1"/>
  <c r="AE1668" i="1" s="1"/>
  <c r="Y1379" i="1"/>
  <c r="Z1379" i="1" s="1"/>
  <c r="AE1379" i="1" s="1"/>
  <c r="Y867" i="1"/>
  <c r="Z867" i="1" s="1"/>
  <c r="AE867" i="1" s="1"/>
  <c r="Y1120" i="1"/>
  <c r="Z1120" i="1" s="1"/>
  <c r="AE1120" i="1" s="1"/>
  <c r="Y924" i="1"/>
  <c r="Z924" i="1" s="1"/>
  <c r="AE924" i="1" s="1"/>
  <c r="Y2395" i="1"/>
  <c r="Z2395" i="1" s="1"/>
  <c r="AE2395" i="1" s="1"/>
  <c r="Y1883" i="1"/>
  <c r="Z1883" i="1" s="1"/>
  <c r="AE1883" i="1" s="1"/>
  <c r="Y1371" i="1"/>
  <c r="Z1371" i="1" s="1"/>
  <c r="AE1371" i="1" s="1"/>
  <c r="Y857" i="1"/>
  <c r="Z857" i="1" s="1"/>
  <c r="AE857" i="1" s="1"/>
  <c r="Y345" i="1"/>
  <c r="Z345" i="1" s="1"/>
  <c r="AE345" i="1" s="1"/>
  <c r="Y2108" i="1"/>
  <c r="Z2108" i="1" s="1"/>
  <c r="AE2108" i="1" s="1"/>
  <c r="Y2376" i="1"/>
  <c r="Z2376" i="1" s="1"/>
  <c r="AE2376" i="1" s="1"/>
  <c r="Y1864" i="1"/>
  <c r="Z1864" i="1" s="1"/>
  <c r="AE1864" i="1" s="1"/>
  <c r="Y1352" i="1"/>
  <c r="Z1352" i="1" s="1"/>
  <c r="AE1352" i="1" s="1"/>
  <c r="Y840" i="1"/>
  <c r="Z840" i="1" s="1"/>
  <c r="AE840" i="1" s="1"/>
  <c r="Y328" i="1"/>
  <c r="Z328" i="1" s="1"/>
  <c r="AE328" i="1" s="1"/>
  <c r="Y881" i="1"/>
  <c r="Z881" i="1" s="1"/>
  <c r="AE881" i="1" s="1"/>
  <c r="Y2362" i="1"/>
  <c r="Z2362" i="1" s="1"/>
  <c r="AE2362" i="1" s="1"/>
  <c r="Y2103" i="1"/>
  <c r="Z2103" i="1" s="1"/>
  <c r="AE2103" i="1" s="1"/>
  <c r="Y1591" i="1"/>
  <c r="Z1591" i="1" s="1"/>
  <c r="AE1591" i="1" s="1"/>
  <c r="Y1079" i="1"/>
  <c r="Z1079" i="1" s="1"/>
  <c r="AE1079" i="1" s="1"/>
  <c r="Y566" i="1"/>
  <c r="Z566" i="1" s="1"/>
  <c r="AE566" i="1" s="1"/>
  <c r="Y54" i="1"/>
  <c r="Z54" i="1" s="1"/>
  <c r="AE54" i="1" s="1"/>
  <c r="Y1221" i="1"/>
  <c r="Z1221" i="1" s="1"/>
  <c r="AE1221" i="1" s="1"/>
  <c r="Y709" i="1"/>
  <c r="Z709" i="1" s="1"/>
  <c r="AE709" i="1" s="1"/>
  <c r="Y197" i="1"/>
  <c r="Z197" i="1" s="1"/>
  <c r="AE197" i="1" s="1"/>
  <c r="Y655" i="1"/>
  <c r="Z655" i="1" s="1"/>
  <c r="AE655" i="1" s="1"/>
  <c r="Y1342" i="1"/>
  <c r="Z1342" i="1" s="1"/>
  <c r="AE1342" i="1" s="1"/>
  <c r="Y1935" i="1"/>
  <c r="Z1935" i="1" s="1"/>
  <c r="AE1935" i="1" s="1"/>
  <c r="Y811" i="1"/>
  <c r="Z811" i="1" s="1"/>
  <c r="AE811" i="1" s="1"/>
  <c r="Y1457" i="1"/>
  <c r="Z1457" i="1" s="1"/>
  <c r="AE1457" i="1" s="1"/>
  <c r="Y1942" i="1"/>
  <c r="Z1942" i="1" s="1"/>
  <c r="AE1942" i="1" s="1"/>
  <c r="Y1524" i="1"/>
  <c r="Z1524" i="1" s="1"/>
  <c r="AE1524" i="1" s="1"/>
  <c r="Y1012" i="1"/>
  <c r="Z1012" i="1" s="1"/>
  <c r="AE1012" i="1" s="1"/>
  <c r="Y1971" i="1"/>
  <c r="Z1971" i="1" s="1"/>
  <c r="AE1971" i="1" s="1"/>
  <c r="Y782" i="1"/>
  <c r="Z782" i="1" s="1"/>
  <c r="AE782" i="1" s="1"/>
  <c r="Y1792" i="1"/>
  <c r="Z1792" i="1" s="1"/>
  <c r="AE1792" i="1" s="1"/>
  <c r="Y832" i="1"/>
  <c r="Z832" i="1" s="1"/>
  <c r="AE832" i="1" s="1"/>
  <c r="Y551" i="1"/>
  <c r="Z551" i="1" s="1"/>
  <c r="AE551" i="1" s="1"/>
  <c r="Y39" i="1"/>
  <c r="Z39" i="1" s="1"/>
  <c r="AE39" i="1" s="1"/>
  <c r="Y2374" i="1"/>
  <c r="Z2374" i="1" s="1"/>
  <c r="AE2374" i="1" s="1"/>
  <c r="Y1849" i="1"/>
  <c r="Z1849" i="1" s="1"/>
  <c r="AE1849" i="1" s="1"/>
  <c r="Y2493" i="1"/>
  <c r="Z2493" i="1" s="1"/>
  <c r="AE2493" i="1" s="1"/>
  <c r="Y177" i="1"/>
  <c r="Z177" i="1" s="1"/>
  <c r="AE177" i="1" s="1"/>
  <c r="Y1699" i="1"/>
  <c r="Z1699" i="1" s="1"/>
  <c r="AE1699" i="1" s="1"/>
  <c r="Y979" i="1"/>
  <c r="Z979" i="1" s="1"/>
  <c r="AE979" i="1" s="1"/>
  <c r="Y2320" i="1"/>
  <c r="Z2320" i="1" s="1"/>
  <c r="AE2320" i="1" s="1"/>
  <c r="Y1716" i="1"/>
  <c r="Z1716" i="1" s="1"/>
  <c r="AE1716" i="1" s="1"/>
  <c r="Y195" i="1"/>
  <c r="Z195" i="1" s="1"/>
  <c r="AE195" i="1" s="1"/>
  <c r="Y927" i="1"/>
  <c r="Z927" i="1" s="1"/>
  <c r="AE927" i="1" s="1"/>
  <c r="Y415" i="1"/>
  <c r="Z415" i="1" s="1"/>
  <c r="AE415" i="1" s="1"/>
  <c r="Y526" i="1"/>
  <c r="Z526" i="1" s="1"/>
  <c r="AE526" i="1" s="1"/>
  <c r="Y1130" i="1"/>
  <c r="Z1130" i="1" s="1"/>
  <c r="AE1130" i="1" s="1"/>
  <c r="Y618" i="1"/>
  <c r="Z618" i="1" s="1"/>
  <c r="AE618" i="1" s="1"/>
  <c r="Y106" i="1"/>
  <c r="Z106" i="1" s="1"/>
  <c r="AE106" i="1" s="1"/>
  <c r="Y161" i="1"/>
  <c r="Z161" i="1" s="1"/>
  <c r="AE161" i="1" s="1"/>
  <c r="Y2441" i="1"/>
  <c r="Z2441" i="1" s="1"/>
  <c r="AE2441" i="1" s="1"/>
  <c r="Y1929" i="1"/>
  <c r="Z1929" i="1" s="1"/>
  <c r="AE1929" i="1" s="1"/>
  <c r="Y1417" i="1"/>
  <c r="Z1417" i="1" s="1"/>
  <c r="AE1417" i="1" s="1"/>
  <c r="Y1854" i="1"/>
  <c r="Z1854" i="1" s="1"/>
  <c r="AE1854" i="1" s="1"/>
  <c r="Y1678" i="1"/>
  <c r="Z1678" i="1" s="1"/>
  <c r="AE1678" i="1" s="1"/>
  <c r="Y2293" i="1"/>
  <c r="Z2293" i="1" s="1"/>
  <c r="AE2293" i="1" s="1"/>
  <c r="Y1781" i="1"/>
  <c r="Z1781" i="1" s="1"/>
  <c r="AE1781" i="1" s="1"/>
  <c r="Y2390" i="1"/>
  <c r="Z2390" i="1" s="1"/>
  <c r="AE2390" i="1" s="1"/>
  <c r="Y2361" i="1"/>
  <c r="Z2361" i="1" s="1"/>
  <c r="AE2361" i="1" s="1"/>
  <c r="Y363" i="1"/>
  <c r="Z363" i="1" s="1"/>
  <c r="AE363" i="1" s="1"/>
  <c r="Y1844" i="1"/>
  <c r="Z1844" i="1" s="1"/>
  <c r="AE1844" i="1" s="1"/>
  <c r="Y228" i="1"/>
  <c r="Z228" i="1" s="1"/>
  <c r="AE228" i="1" s="1"/>
  <c r="Y515" i="1"/>
  <c r="Z515" i="1" s="1"/>
  <c r="AE515" i="1" s="1"/>
  <c r="Y2463" i="1"/>
  <c r="Z2463" i="1" s="1"/>
  <c r="AE2463" i="1" s="1"/>
  <c r="Y1951" i="1"/>
  <c r="Z1951" i="1" s="1"/>
  <c r="AE1951" i="1" s="1"/>
  <c r="Y1439" i="1"/>
  <c r="Z1439" i="1" s="1"/>
  <c r="AE1439" i="1" s="1"/>
  <c r="Y1908" i="1"/>
  <c r="Z1908" i="1" s="1"/>
  <c r="AE1908" i="1" s="1"/>
  <c r="Y1124" i="1"/>
  <c r="Z1124" i="1" s="1"/>
  <c r="AE1124" i="1" s="1"/>
  <c r="Y839" i="1"/>
  <c r="Z839" i="1" s="1"/>
  <c r="AE839" i="1" s="1"/>
  <c r="Y327" i="1"/>
  <c r="Z327" i="1" s="1"/>
  <c r="AE327" i="1" s="1"/>
  <c r="Y1233" i="1"/>
  <c r="Z1233" i="1" s="1"/>
  <c r="AE1233" i="1" s="1"/>
  <c r="Y1365" i="1"/>
  <c r="Z1365" i="1" s="1"/>
  <c r="AE1365" i="1" s="1"/>
  <c r="T22" i="1"/>
  <c r="V22" i="1" s="1"/>
  <c r="X22" i="1" s="1"/>
  <c r="D22" i="2"/>
  <c r="AA152" i="1" l="1"/>
  <c r="AB152" i="1" s="1"/>
  <c r="AA1380" i="1"/>
  <c r="AB1380" i="1" s="1"/>
  <c r="AA226" i="1"/>
  <c r="AB226" i="1" s="1"/>
  <c r="AC226" i="1" s="1"/>
  <c r="AA1364" i="1"/>
  <c r="AB1364" i="1" s="1"/>
  <c r="AC1364" i="1" s="1"/>
  <c r="AA2500" i="1"/>
  <c r="AB2500" i="1" s="1"/>
  <c r="AA2035" i="1"/>
  <c r="AB2035" i="1" s="1"/>
  <c r="AC2035" i="1" s="1"/>
  <c r="AA692" i="1"/>
  <c r="AB692" i="1" s="1"/>
  <c r="AC692" i="1" s="1"/>
  <c r="AA1614" i="1"/>
  <c r="AB1614" i="1" s="1"/>
  <c r="AA1431" i="1"/>
  <c r="AB1431" i="1" s="1"/>
  <c r="AC1431" i="1" s="1"/>
  <c r="AA1193" i="1"/>
  <c r="AB1193" i="1" s="1"/>
  <c r="AC1193" i="1" s="1"/>
  <c r="AA563" i="1"/>
  <c r="AB563" i="1" s="1"/>
  <c r="AC563" i="1" s="1"/>
  <c r="AA1236" i="1"/>
  <c r="AB1236" i="1" s="1"/>
  <c r="AC1236" i="1" s="1"/>
  <c r="AA907" i="1"/>
  <c r="AB907" i="1" s="1"/>
  <c r="AC907" i="1" s="1"/>
  <c r="AA315" i="1"/>
  <c r="AB315" i="1" s="1"/>
  <c r="AC315" i="1" s="1"/>
  <c r="AA1282" i="1"/>
  <c r="AB1282" i="1" s="1"/>
  <c r="AC1282" i="1" s="1"/>
  <c r="AA147" i="1"/>
  <c r="AB147" i="1" s="1"/>
  <c r="AC147" i="1" s="1"/>
  <c r="AA2052" i="1"/>
  <c r="AB2052" i="1" s="1"/>
  <c r="AC2052" i="1" s="1"/>
  <c r="AA1404" i="1"/>
  <c r="AB1404" i="1" s="1"/>
  <c r="AC1404" i="1" s="1"/>
  <c r="AA1145" i="1"/>
  <c r="AB1145" i="1" s="1"/>
  <c r="AC1145" i="1" s="1"/>
  <c r="AA1785" i="1"/>
  <c r="AB1785" i="1" s="1"/>
  <c r="AC1785" i="1" s="1"/>
  <c r="AA2405" i="1"/>
  <c r="AB2405" i="1" s="1"/>
  <c r="AC2405" i="1" s="1"/>
  <c r="AA199" i="1"/>
  <c r="AB199" i="1" s="1"/>
  <c r="AC199" i="1" s="1"/>
  <c r="AA1266" i="1"/>
  <c r="AB1266" i="1" s="1"/>
  <c r="AC1266" i="1" s="1"/>
  <c r="AA130" i="1"/>
  <c r="AB130" i="1" s="1"/>
  <c r="AC130" i="1" s="1"/>
  <c r="AA828" i="1"/>
  <c r="AB828" i="1" s="1"/>
  <c r="AC828" i="1" s="1"/>
  <c r="AA1382" i="1"/>
  <c r="AB1382" i="1" s="1"/>
  <c r="AC1382" i="1" s="1"/>
  <c r="AA1588" i="1"/>
  <c r="AB1588" i="1" s="1"/>
  <c r="AC1588" i="1" s="1"/>
  <c r="AA452" i="1"/>
  <c r="AB452" i="1" s="1"/>
  <c r="AC452" i="1" s="1"/>
  <c r="AA2044" i="1"/>
  <c r="AB2044" i="1" s="1"/>
  <c r="AC2044" i="1" s="1"/>
  <c r="AA2310" i="1"/>
  <c r="AB2310" i="1" s="1"/>
  <c r="AC2310" i="1" s="1"/>
  <c r="AA323" i="1"/>
  <c r="AB323" i="1" s="1"/>
  <c r="AC323" i="1" s="1"/>
  <c r="AA2175" i="1"/>
  <c r="AB2175" i="1" s="1"/>
  <c r="AC2175" i="1" s="1"/>
  <c r="AA1814" i="1"/>
  <c r="AB1814" i="1" s="1"/>
  <c r="AC1814" i="1" s="1"/>
  <c r="AA1459" i="1"/>
  <c r="AB1459" i="1" s="1"/>
  <c r="AC1459" i="1" s="1"/>
  <c r="AA2015" i="1"/>
  <c r="AB2015" i="1" s="1"/>
  <c r="AC2015" i="1" s="1"/>
  <c r="AA2485" i="1"/>
  <c r="AB2485" i="1" s="1"/>
  <c r="AC2485" i="1" s="1"/>
  <c r="AA1263" i="1"/>
  <c r="AB1263" i="1" s="1"/>
  <c r="AC1263" i="1" s="1"/>
  <c r="AA1699" i="1"/>
  <c r="AB1699" i="1" s="1"/>
  <c r="AC1699" i="1" s="1"/>
  <c r="AA2122" i="1"/>
  <c r="AB2122" i="1" s="1"/>
  <c r="AC2122" i="1" s="1"/>
  <c r="AA769" i="1"/>
  <c r="AB769" i="1" s="1"/>
  <c r="AC769" i="1" s="1"/>
  <c r="AA1505" i="1"/>
  <c r="AB1505" i="1" s="1"/>
  <c r="AA1334" i="1"/>
  <c r="AB1334" i="1" s="1"/>
  <c r="AC1334" i="1" s="1"/>
  <c r="AA1535" i="1"/>
  <c r="AB1535" i="1" s="1"/>
  <c r="AC1535" i="1" s="1"/>
  <c r="AA737" i="1"/>
  <c r="AB737" i="1" s="1"/>
  <c r="AC737" i="1" s="1"/>
  <c r="AA1172" i="1"/>
  <c r="AB1172" i="1" s="1"/>
  <c r="AC1172" i="1" s="1"/>
  <c r="AA555" i="1"/>
  <c r="AB555" i="1" s="1"/>
  <c r="AC555" i="1" s="1"/>
  <c r="AA1424" i="1"/>
  <c r="AB1424" i="1" s="1"/>
  <c r="AC1424" i="1" s="1"/>
  <c r="AA475" i="1"/>
  <c r="AB475" i="1" s="1"/>
  <c r="AC475" i="1" s="1"/>
  <c r="AA1200" i="1"/>
  <c r="AB1200" i="1" s="1"/>
  <c r="AC1200" i="1" s="1"/>
  <c r="AA1894" i="1"/>
  <c r="AB1894" i="1" s="1"/>
  <c r="AC1894" i="1" s="1"/>
  <c r="AA1130" i="1"/>
  <c r="AB1130" i="1" s="1"/>
  <c r="AC1130" i="1" s="1"/>
  <c r="AA2081" i="1"/>
  <c r="AB2081" i="1" s="1"/>
  <c r="AC2081" i="1" s="1"/>
  <c r="AA691" i="1"/>
  <c r="AB691" i="1" s="1"/>
  <c r="AC691" i="1" s="1"/>
  <c r="AA1937" i="1"/>
  <c r="AB1937" i="1" s="1"/>
  <c r="AC1937" i="1" s="1"/>
  <c r="AA1500" i="1"/>
  <c r="AB1500" i="1" s="1"/>
  <c r="AC1500" i="1" s="1"/>
  <c r="AA1321" i="1"/>
  <c r="AB1321" i="1" s="1"/>
  <c r="AA1864" i="1"/>
  <c r="AB1864" i="1" s="1"/>
  <c r="AC1864" i="1" s="1"/>
  <c r="AA1029" i="1"/>
  <c r="AB1029" i="1" s="1"/>
  <c r="AC1029" i="1" s="1"/>
  <c r="AA593" i="1"/>
  <c r="AB593" i="1" s="1"/>
  <c r="AC593" i="1" s="1"/>
  <c r="AA2459" i="1"/>
  <c r="AB2459" i="1" s="1"/>
  <c r="AC2459" i="1" s="1"/>
  <c r="AA2323" i="1"/>
  <c r="AB2323" i="1" s="1"/>
  <c r="AC2323" i="1" s="1"/>
  <c r="AA1139" i="1"/>
  <c r="AB1139" i="1" s="1"/>
  <c r="AC1139" i="1" s="1"/>
  <c r="AA1367" i="1"/>
  <c r="AB1367" i="1" s="1"/>
  <c r="AC1367" i="1" s="1"/>
  <c r="AA583" i="1"/>
  <c r="AB583" i="1" s="1"/>
  <c r="AC583" i="1" s="1"/>
  <c r="AA2260" i="1"/>
  <c r="AB2260" i="1" s="1"/>
  <c r="AC2260" i="1" s="1"/>
  <c r="AA1871" i="1"/>
  <c r="AB1871" i="1" s="1"/>
  <c r="AC1871" i="1" s="1"/>
  <c r="AA1574" i="1"/>
  <c r="AB1574" i="1" s="1"/>
  <c r="AC1574" i="1" s="1"/>
  <c r="AA745" i="1"/>
  <c r="AB745" i="1" s="1"/>
  <c r="AC745" i="1" s="1"/>
  <c r="AA1890" i="1"/>
  <c r="AB1890" i="1" s="1"/>
  <c r="AC1890" i="1" s="1"/>
  <c r="AA2043" i="1"/>
  <c r="AB2043" i="1" s="1"/>
  <c r="AC2043" i="1" s="1"/>
  <c r="AA674" i="1"/>
  <c r="AB674" i="1" s="1"/>
  <c r="AC674" i="1" s="1"/>
  <c r="AA1986" i="1"/>
  <c r="AB1986" i="1" s="1"/>
  <c r="AC1986" i="1" s="1"/>
  <c r="AA1296" i="1"/>
  <c r="AB1296" i="1" s="1"/>
  <c r="AC1296" i="1" s="1"/>
  <c r="AA1826" i="1"/>
  <c r="AB1826" i="1" s="1"/>
  <c r="AC1826" i="1" s="1"/>
  <c r="AA1133" i="1"/>
  <c r="AB1133" i="1" s="1"/>
  <c r="AC1133" i="1" s="1"/>
  <c r="AA1455" i="1"/>
  <c r="AB1455" i="1" s="1"/>
  <c r="AC1455" i="1" s="1"/>
  <c r="AA1845" i="1"/>
  <c r="AB1845" i="1" s="1"/>
  <c r="AC1845" i="1" s="1"/>
  <c r="AA1476" i="1"/>
  <c r="AB1476" i="1" s="1"/>
  <c r="AC1476" i="1" s="1"/>
  <c r="AA626" i="1"/>
  <c r="AB626" i="1" s="1"/>
  <c r="AC626" i="1" s="1"/>
  <c r="AA995" i="1"/>
  <c r="AB995" i="1" s="1"/>
  <c r="AC995" i="1" s="1"/>
  <c r="AA1783" i="1"/>
  <c r="AB1783" i="1" s="1"/>
  <c r="AC1783" i="1" s="1"/>
  <c r="AA1195" i="1"/>
  <c r="AB1195" i="1" s="1"/>
  <c r="AC1195" i="1" s="1"/>
  <c r="AA896" i="1"/>
  <c r="AB896" i="1" s="1"/>
  <c r="AC896" i="1" s="1"/>
  <c r="AA1415" i="1"/>
  <c r="AB1415" i="1" s="1"/>
  <c r="AC1415" i="1" s="1"/>
  <c r="AA980" i="1"/>
  <c r="AB980" i="1" s="1"/>
  <c r="AC980" i="1" s="1"/>
  <c r="AA1630" i="1"/>
  <c r="AB1630" i="1" s="1"/>
  <c r="AC1630" i="1" s="1"/>
  <c r="AA2414" i="1"/>
  <c r="AB2414" i="1" s="1"/>
  <c r="AC2414" i="1" s="1"/>
  <c r="AA1652" i="1"/>
  <c r="AB1652" i="1" s="1"/>
  <c r="AC1652" i="1" s="1"/>
  <c r="AA1677" i="1"/>
  <c r="AB1677" i="1" s="1"/>
  <c r="AA430" i="1"/>
  <c r="AB430" i="1" s="1"/>
  <c r="AC430" i="1" s="1"/>
  <c r="AA2450" i="1"/>
  <c r="AB2450" i="1" s="1"/>
  <c r="AC2450" i="1" s="1"/>
  <c r="AA622" i="1"/>
  <c r="AB622" i="1" s="1"/>
  <c r="AC622" i="1" s="1"/>
  <c r="AA1873" i="1"/>
  <c r="AB1873" i="1" s="1"/>
  <c r="AC1873" i="1" s="1"/>
  <c r="AA1002" i="1"/>
  <c r="AB1002" i="1" s="1"/>
  <c r="AC1002" i="1" s="1"/>
  <c r="AA938" i="1"/>
  <c r="AB938" i="1" s="1"/>
  <c r="AC938" i="1" s="1"/>
  <c r="AA1482" i="1"/>
  <c r="AB1482" i="1" s="1"/>
  <c r="AC1482" i="1" s="1"/>
  <c r="AA2005" i="1"/>
  <c r="AB2005" i="1" s="1"/>
  <c r="AC2005" i="1" s="1"/>
  <c r="AA1289" i="1"/>
  <c r="AB1289" i="1" s="1"/>
  <c r="AA1064" i="1"/>
  <c r="AB1064" i="1" s="1"/>
  <c r="AC1064" i="1" s="1"/>
  <c r="AA2185" i="1"/>
  <c r="AB2185" i="1" s="1"/>
  <c r="AC2185" i="1" s="1"/>
  <c r="AA2236" i="1"/>
  <c r="AB2236" i="1" s="1"/>
  <c r="AC2236" i="1" s="1"/>
  <c r="AA2019" i="1"/>
  <c r="AB2019" i="1" s="1"/>
  <c r="AA1441" i="1"/>
  <c r="AB1441" i="1" s="1"/>
  <c r="AC1441" i="1" s="1"/>
  <c r="AA1667" i="1"/>
  <c r="AB1667" i="1" s="1"/>
  <c r="AC1667" i="1" s="1"/>
  <c r="AA1042" i="1"/>
  <c r="AB1042" i="1" s="1"/>
  <c r="AC1042" i="1" s="1"/>
  <c r="AA2448" i="1"/>
  <c r="AB2448" i="1" s="1"/>
  <c r="AC2448" i="1" s="1"/>
  <c r="AA816" i="1"/>
  <c r="AB816" i="1" s="1"/>
  <c r="AC816" i="1" s="1"/>
  <c r="AA2267" i="1"/>
  <c r="AB2267" i="1" s="1"/>
  <c r="AC2267" i="1" s="1"/>
  <c r="AA602" i="1"/>
  <c r="AB602" i="1" s="1"/>
  <c r="AC602" i="1" s="1"/>
  <c r="AA2101" i="1"/>
  <c r="AB2101" i="1" s="1"/>
  <c r="AC2101" i="1" s="1"/>
  <c r="AA801" i="1"/>
  <c r="AB801" i="1" s="1"/>
  <c r="AC801" i="1" s="1"/>
  <c r="AA648" i="1"/>
  <c r="AB648" i="1" s="1"/>
  <c r="AC648" i="1" s="1"/>
  <c r="AA1601" i="1"/>
  <c r="AB1601" i="1" s="1"/>
  <c r="AC1601" i="1" s="1"/>
  <c r="AA1729" i="1"/>
  <c r="AB1729" i="1" s="1"/>
  <c r="AA1411" i="1"/>
  <c r="AB1411" i="1" s="1"/>
  <c r="AC1411" i="1" s="1"/>
  <c r="AA1993" i="1"/>
  <c r="AB1993" i="1" s="1"/>
  <c r="AC1993" i="1" s="1"/>
  <c r="AA409" i="1"/>
  <c r="AB409" i="1" s="1"/>
  <c r="AC409" i="1" s="1"/>
  <c r="AA805" i="1"/>
  <c r="AB805" i="1" s="1"/>
  <c r="AC805" i="1" s="1"/>
  <c r="AA1447" i="1"/>
  <c r="AB1447" i="1" s="1"/>
  <c r="AC1447" i="1" s="1"/>
  <c r="AA2455" i="1"/>
  <c r="AB2455" i="1" s="1"/>
  <c r="AC2455" i="1" s="1"/>
  <c r="AA2284" i="1"/>
  <c r="AB2284" i="1" s="1"/>
  <c r="AC2284" i="1" s="1"/>
  <c r="AA1524" i="1"/>
  <c r="AB1524" i="1" s="1"/>
  <c r="AC1524" i="1" s="1"/>
  <c r="AA701" i="1"/>
  <c r="AB701" i="1" s="1"/>
  <c r="AC701" i="1" s="1"/>
  <c r="AA1043" i="1"/>
  <c r="AB1043" i="1" s="1"/>
  <c r="AC1043" i="1" s="1"/>
  <c r="AA2429" i="1"/>
  <c r="AB2429" i="1" s="1"/>
  <c r="AC2429" i="1" s="1"/>
  <c r="AA874" i="1"/>
  <c r="AB874" i="1" s="1"/>
  <c r="AC874" i="1" s="1"/>
  <c r="AA1809" i="1"/>
  <c r="AB1809" i="1" s="1"/>
  <c r="AC1809" i="1" s="1"/>
  <c r="AA476" i="1"/>
  <c r="AB476" i="1" s="1"/>
  <c r="AC476" i="1" s="1"/>
  <c r="AA2309" i="1"/>
  <c r="AB2309" i="1" s="1"/>
  <c r="AC2309" i="1" s="1"/>
  <c r="AA1119" i="1"/>
  <c r="AB1119" i="1" s="1"/>
  <c r="AC1119" i="1" s="1"/>
  <c r="AA200" i="1"/>
  <c r="AB200" i="1" s="1"/>
  <c r="AC200" i="1" s="1"/>
  <c r="AA1156" i="1"/>
  <c r="AB1156" i="1" s="1"/>
  <c r="AA260" i="1"/>
  <c r="AB260" i="1" s="1"/>
  <c r="AC260" i="1" s="1"/>
  <c r="AA1444" i="1"/>
  <c r="AB1444" i="1" s="1"/>
  <c r="AC1444" i="1" s="1"/>
  <c r="AA374" i="1"/>
  <c r="AB374" i="1" s="1"/>
  <c r="AC374" i="1" s="1"/>
  <c r="AA759" i="1"/>
  <c r="AB759" i="1" s="1"/>
  <c r="AC759" i="1" s="1"/>
  <c r="AA944" i="1"/>
  <c r="AB944" i="1" s="1"/>
  <c r="AC944" i="1" s="1"/>
  <c r="AA143" i="1"/>
  <c r="AB143" i="1" s="1"/>
  <c r="AC143" i="1" s="1"/>
  <c r="AA2124" i="1"/>
  <c r="AB2124" i="1" s="1"/>
  <c r="AC2124" i="1" s="1"/>
  <c r="AA795" i="1"/>
  <c r="AB795" i="1" s="1"/>
  <c r="AC795" i="1" s="1"/>
  <c r="AA423" i="1"/>
  <c r="AB423" i="1" s="1"/>
  <c r="AC423" i="1" s="1"/>
  <c r="AA586" i="1"/>
  <c r="AB586" i="1" s="1"/>
  <c r="AC586" i="1" s="1"/>
  <c r="AA2088" i="1"/>
  <c r="AB2088" i="1" s="1"/>
  <c r="AC2088" i="1" s="1"/>
  <c r="AA1465" i="1"/>
  <c r="AB1465" i="1" s="1"/>
  <c r="AC1465" i="1" s="1"/>
  <c r="AA935" i="1"/>
  <c r="AB935" i="1" s="1"/>
  <c r="AC935" i="1" s="1"/>
  <c r="AA1104" i="1"/>
  <c r="AB1104" i="1" s="1"/>
  <c r="AC1104" i="1" s="1"/>
  <c r="AA1701" i="1"/>
  <c r="AB1701" i="1" s="1"/>
  <c r="AC1701" i="1" s="1"/>
  <c r="AA574" i="1"/>
  <c r="AB574" i="1" s="1"/>
  <c r="AC574" i="1" s="1"/>
  <c r="AA2184" i="1"/>
  <c r="AB2184" i="1" s="1"/>
  <c r="AC2184" i="1" s="1"/>
  <c r="AA1341" i="1"/>
  <c r="AB1341" i="1" s="1"/>
  <c r="AC1341" i="1" s="1"/>
  <c r="AA114" i="1"/>
  <c r="AB114" i="1" s="1"/>
  <c r="AC114" i="1" s="1"/>
  <c r="AA742" i="1"/>
  <c r="AB742" i="1" s="1"/>
  <c r="AC742" i="1" s="1"/>
  <c r="AA1085" i="1"/>
  <c r="AB1085" i="1" s="1"/>
  <c r="AC1085" i="1" s="1"/>
  <c r="AA1516" i="1"/>
  <c r="AB1516" i="1" s="1"/>
  <c r="AC1516" i="1" s="1"/>
  <c r="AA357" i="1"/>
  <c r="AB357" i="1" s="1"/>
  <c r="AC357" i="1" s="1"/>
  <c r="AA1069" i="1"/>
  <c r="AB1069" i="1" s="1"/>
  <c r="AC1069" i="1" s="1"/>
  <c r="AA78" i="1"/>
  <c r="AB78" i="1" s="1"/>
  <c r="AC78" i="1" s="1"/>
  <c r="AA2384" i="1"/>
  <c r="AB2384" i="1" s="1"/>
  <c r="AC2384" i="1" s="1"/>
  <c r="AA1052" i="1"/>
  <c r="AB1052" i="1" s="1"/>
  <c r="AC1052" i="1" s="1"/>
  <c r="AA1633" i="1"/>
  <c r="AB1633" i="1" s="1"/>
  <c r="AC1633" i="1" s="1"/>
  <c r="AA2479" i="1"/>
  <c r="AB2479" i="1" s="1"/>
  <c r="AC2479" i="1" s="1"/>
  <c r="AA796" i="1"/>
  <c r="AB796" i="1" s="1"/>
  <c r="AA998" i="1"/>
  <c r="AB998" i="1" s="1"/>
  <c r="AC998" i="1" s="1"/>
  <c r="AA365" i="1"/>
  <c r="AB365" i="1" s="1"/>
  <c r="AC365" i="1" s="1"/>
  <c r="AA1692" i="1"/>
  <c r="AB1692" i="1" s="1"/>
  <c r="AC1692" i="1" s="1"/>
  <c r="AA137" i="1"/>
  <c r="AB137" i="1" s="1"/>
  <c r="AC137" i="1" s="1"/>
  <c r="AA2484" i="1"/>
  <c r="AB2484" i="1" s="1"/>
  <c r="AA2270" i="1"/>
  <c r="AB2270" i="1" s="1"/>
  <c r="AC2270" i="1" s="1"/>
  <c r="AA1740" i="1"/>
  <c r="AB1740" i="1" s="1"/>
  <c r="AA1361" i="1"/>
  <c r="AB1361" i="1" s="1"/>
  <c r="AC1361" i="1" s="1"/>
  <c r="AA2271" i="1"/>
  <c r="AB2271" i="1" s="1"/>
  <c r="AC2271" i="1" s="1"/>
  <c r="AA189" i="1"/>
  <c r="AB189" i="1" s="1"/>
  <c r="AC189" i="1" s="1"/>
  <c r="AA1911" i="1"/>
  <c r="AB1911" i="1" s="1"/>
  <c r="AC1911" i="1" s="1"/>
  <c r="AA2174" i="1"/>
  <c r="AB2174" i="1" s="1"/>
  <c r="AC2174" i="1" s="1"/>
  <c r="AA292" i="1"/>
  <c r="AB292" i="1" s="1"/>
  <c r="AC292" i="1" s="1"/>
  <c r="AA2233" i="1"/>
  <c r="AB2233" i="1" s="1"/>
  <c r="AC2233" i="1" s="1"/>
  <c r="AA1350" i="1"/>
  <c r="AB1350" i="1" s="1"/>
  <c r="AC1350" i="1" s="1"/>
  <c r="AA1935" i="1"/>
  <c r="AB1935" i="1" s="1"/>
  <c r="AC1935" i="1" s="1"/>
  <c r="AA1449" i="1"/>
  <c r="AB1449" i="1" s="1"/>
  <c r="AC1449" i="1" s="1"/>
  <c r="AA2298" i="1"/>
  <c r="AB2298" i="1" s="1"/>
  <c r="AC2298" i="1" s="1"/>
  <c r="AA1076" i="1"/>
  <c r="AB1076" i="1" s="1"/>
  <c r="AC1076" i="1" s="1"/>
  <c r="AA1062" i="1"/>
  <c r="AB1062" i="1" s="1"/>
  <c r="AC1062" i="1" s="1"/>
  <c r="AA1585" i="1"/>
  <c r="AB1585" i="1" s="1"/>
  <c r="AC1585" i="1" s="1"/>
  <c r="AA2121" i="1"/>
  <c r="AB2121" i="1" s="1"/>
  <c r="AA1203" i="1"/>
  <c r="AB1203" i="1" s="1"/>
  <c r="AC1203" i="1" s="1"/>
  <c r="AA225" i="1"/>
  <c r="AB225" i="1" s="1"/>
  <c r="AC225" i="1" s="1"/>
  <c r="AA668" i="1"/>
  <c r="AB668" i="1" s="1"/>
  <c r="AC668" i="1" s="1"/>
  <c r="AA2106" i="1"/>
  <c r="AB2106" i="1" s="1"/>
  <c r="AC2106" i="1" s="1"/>
  <c r="AA2097" i="1"/>
  <c r="AB2097" i="1" s="1"/>
  <c r="AC2097" i="1" s="1"/>
  <c r="AA1758" i="1"/>
  <c r="AB1758" i="1" s="1"/>
  <c r="AC1758" i="1" s="1"/>
  <c r="AA385" i="1"/>
  <c r="AB385" i="1" s="1"/>
  <c r="AC385" i="1" s="1"/>
  <c r="AA1927" i="1"/>
  <c r="AB1927" i="1" s="1"/>
  <c r="AC1927" i="1" s="1"/>
  <c r="AA768" i="1"/>
  <c r="AB768" i="1" s="1"/>
  <c r="AC768" i="1" s="1"/>
  <c r="AA2085" i="1"/>
  <c r="AB2085" i="1" s="1"/>
  <c r="AC2085" i="1" s="1"/>
  <c r="AA1931" i="1"/>
  <c r="AB1931" i="1" s="1"/>
  <c r="AC1931" i="1" s="1"/>
  <c r="AA1658" i="1"/>
  <c r="AB1658" i="1" s="1"/>
  <c r="AC1658" i="1" s="1"/>
  <c r="AA718" i="1"/>
  <c r="AB718" i="1" s="1"/>
  <c r="AC718" i="1" s="1"/>
  <c r="AA406" i="1"/>
  <c r="AB406" i="1" s="1"/>
  <c r="AC406" i="1" s="1"/>
  <c r="AA2374" i="1"/>
  <c r="AB2374" i="1" s="1"/>
  <c r="AC2374" i="1" s="1"/>
  <c r="AA1188" i="1"/>
  <c r="AB1188" i="1" s="1"/>
  <c r="AC1188" i="1" s="1"/>
  <c r="AA2502" i="1"/>
  <c r="AB2502" i="1" s="1"/>
  <c r="AC2502" i="1" s="1"/>
  <c r="AA217" i="1"/>
  <c r="AB217" i="1" s="1"/>
  <c r="AC217" i="1" s="1"/>
  <c r="AA571" i="1"/>
  <c r="AB571" i="1" s="1"/>
  <c r="AC571" i="1" s="1"/>
  <c r="AA1161" i="1"/>
  <c r="AB1161" i="1" s="1"/>
  <c r="AC1161" i="1" s="1"/>
  <c r="AA372" i="1"/>
  <c r="AB372" i="1" s="1"/>
  <c r="AC372" i="1" s="1"/>
  <c r="AA244" i="1"/>
  <c r="AB244" i="1" s="1"/>
  <c r="AC244" i="1" s="1"/>
  <c r="AA2257" i="1"/>
  <c r="AB2257" i="1" s="1"/>
  <c r="AC2257" i="1" s="1"/>
  <c r="AA1766" i="1"/>
  <c r="AB1766" i="1" s="1"/>
  <c r="AC1766" i="1" s="1"/>
  <c r="AA1749" i="1"/>
  <c r="AB1749" i="1" s="1"/>
  <c r="AC1749" i="1" s="1"/>
  <c r="AA359" i="1"/>
  <c r="AB359" i="1" s="1"/>
  <c r="AC359" i="1" s="1"/>
  <c r="AA517" i="1"/>
  <c r="AB517" i="1" s="1"/>
  <c r="AC517" i="1" s="1"/>
  <c r="AA2423" i="1"/>
  <c r="AB2423" i="1" s="1"/>
  <c r="AC2423" i="1" s="1"/>
  <c r="AA665" i="1"/>
  <c r="AB665" i="1" s="1"/>
  <c r="AC665" i="1" s="1"/>
  <c r="AA1046" i="1"/>
  <c r="AB1046" i="1" s="1"/>
  <c r="AC1046" i="1" s="1"/>
  <c r="AA27" i="1"/>
  <c r="AB27" i="1" s="1"/>
  <c r="AC27" i="1" s="1"/>
  <c r="AA2513" i="1"/>
  <c r="AB2513" i="1" s="1"/>
  <c r="AC2513" i="1" s="1"/>
  <c r="AA1244" i="1"/>
  <c r="AB1244" i="1" s="1"/>
  <c r="AA96" i="1"/>
  <c r="AB96" i="1" s="1"/>
  <c r="AC96" i="1" s="1"/>
  <c r="AA497" i="1"/>
  <c r="AB497" i="1" s="1"/>
  <c r="AC497" i="1" s="1"/>
  <c r="AA1827" i="1"/>
  <c r="AB1827" i="1" s="1"/>
  <c r="AC1827" i="1" s="1"/>
  <c r="AA179" i="1"/>
  <c r="AB179" i="1" s="1"/>
  <c r="AC179" i="1" s="1"/>
  <c r="AA567" i="1"/>
  <c r="AB567" i="1" s="1"/>
  <c r="AC567" i="1" s="1"/>
  <c r="AA470" i="1"/>
  <c r="AB470" i="1" s="1"/>
  <c r="AC470" i="1" s="1"/>
  <c r="AA2227" i="1"/>
  <c r="AB2227" i="1" s="1"/>
  <c r="AC2227" i="1" s="1"/>
  <c r="AA1471" i="1"/>
  <c r="AB1471" i="1" s="1"/>
  <c r="AC1471" i="1" s="1"/>
  <c r="AA2092" i="1"/>
  <c r="AB2092" i="1" s="1"/>
  <c r="AC2092" i="1" s="1"/>
  <c r="AA2003" i="1"/>
  <c r="AB2003" i="1" s="1"/>
  <c r="AA1770" i="1"/>
  <c r="AB1770" i="1" s="1"/>
  <c r="AC1770" i="1" s="1"/>
  <c r="AA524" i="1"/>
  <c r="AB524" i="1" s="1"/>
  <c r="AC524" i="1" s="1"/>
  <c r="AA657" i="1"/>
  <c r="AB657" i="1" s="1"/>
  <c r="AA1862" i="1"/>
  <c r="AB1862" i="1" s="1"/>
  <c r="AC1862" i="1" s="1"/>
  <c r="AA119" i="1"/>
  <c r="AB119" i="1" s="1"/>
  <c r="AA787" i="1"/>
  <c r="AB787" i="1" s="1"/>
  <c r="AC787" i="1" s="1"/>
  <c r="AA871" i="1"/>
  <c r="AB871" i="1" s="1"/>
  <c r="AC871" i="1" s="1"/>
  <c r="AA833" i="1"/>
  <c r="AB833" i="1" s="1"/>
  <c r="AC833" i="1" s="1"/>
  <c r="AA1339" i="1"/>
  <c r="AB1339" i="1" s="1"/>
  <c r="AC1339" i="1" s="1"/>
  <c r="AA1127" i="1"/>
  <c r="AB1127" i="1" s="1"/>
  <c r="AC1127" i="1" s="1"/>
  <c r="AA974" i="1"/>
  <c r="AB974" i="1" s="1"/>
  <c r="AC974" i="1" s="1"/>
  <c r="AA1587" i="1"/>
  <c r="AB1587" i="1" s="1"/>
  <c r="AC1587" i="1" s="1"/>
  <c r="AA1536" i="1"/>
  <c r="AB1536" i="1" s="1"/>
  <c r="AC1536" i="1" s="1"/>
  <c r="AA1503" i="1"/>
  <c r="AB1503" i="1" s="1"/>
  <c r="AC1503" i="1" s="1"/>
  <c r="AA2388" i="1"/>
  <c r="AB2388" i="1" s="1"/>
  <c r="AC2388" i="1" s="1"/>
  <c r="AA615" i="1"/>
  <c r="AB615" i="1" s="1"/>
  <c r="AC615" i="1" s="1"/>
  <c r="AA2413" i="1"/>
  <c r="AB2413" i="1" s="1"/>
  <c r="AC2413" i="1" s="1"/>
  <c r="AA1284" i="1"/>
  <c r="AB1284" i="1" s="1"/>
  <c r="AC1284" i="1" s="1"/>
  <c r="AA1295" i="1"/>
  <c r="AB1295" i="1" s="1"/>
  <c r="AC1295" i="1" s="1"/>
  <c r="AA333" i="1"/>
  <c r="AB333" i="1" s="1"/>
  <c r="AC333" i="1" s="1"/>
  <c r="AA1810" i="1"/>
  <c r="AB1810" i="1" s="1"/>
  <c r="AC1810" i="1" s="1"/>
  <c r="AA857" i="1"/>
  <c r="AB857" i="1" s="1"/>
  <c r="AC857" i="1" s="1"/>
  <c r="AA2365" i="1"/>
  <c r="AB2365" i="1" s="1"/>
  <c r="AC2365" i="1" s="1"/>
  <c r="AA1778" i="1"/>
  <c r="AB1778" i="1" s="1"/>
  <c r="AC1778" i="1" s="1"/>
  <c r="AA630" i="1"/>
  <c r="AB630" i="1" s="1"/>
  <c r="AC630" i="1" s="1"/>
  <c r="AA951" i="1"/>
  <c r="AB951" i="1" s="1"/>
  <c r="AC951" i="1" s="1"/>
  <c r="AA2047" i="1"/>
  <c r="AB2047" i="1" s="1"/>
  <c r="AC2047" i="1" s="1"/>
  <c r="AA711" i="1"/>
  <c r="AB711" i="1" s="1"/>
  <c r="AC711" i="1" s="1"/>
  <c r="AA1661" i="1"/>
  <c r="AB1661" i="1" s="1"/>
  <c r="AC1661" i="1" s="1"/>
  <c r="AA40" i="1"/>
  <c r="AB40" i="1" s="1"/>
  <c r="AC40" i="1" s="1"/>
  <c r="AA2471" i="1"/>
  <c r="AB2471" i="1" s="1"/>
  <c r="AC2471" i="1" s="1"/>
  <c r="AA1627" i="1"/>
  <c r="AB1627" i="1" s="1"/>
  <c r="AC1627" i="1" s="1"/>
  <c r="AA2431" i="1"/>
  <c r="AB2431" i="1" s="1"/>
  <c r="AA736" i="1"/>
  <c r="AB736" i="1" s="1"/>
  <c r="AC736" i="1" s="1"/>
  <c r="AA1732" i="1"/>
  <c r="AB1732" i="1" s="1"/>
  <c r="AC1732" i="1" s="1"/>
  <c r="AA1529" i="1"/>
  <c r="AB1529" i="1" s="1"/>
  <c r="AC1529" i="1" s="1"/>
  <c r="AA380" i="1"/>
  <c r="AB380" i="1" s="1"/>
  <c r="AA1836" i="1"/>
  <c r="AB1836" i="1" s="1"/>
  <c r="AC1836" i="1" s="1"/>
  <c r="AA168" i="1"/>
  <c r="AB168" i="1" s="1"/>
  <c r="AC168" i="1" s="1"/>
  <c r="AA2094" i="1"/>
  <c r="AB2094" i="1" s="1"/>
  <c r="AC2094" i="1" s="1"/>
  <c r="AA1921" i="1"/>
  <c r="AB1921" i="1" s="1"/>
  <c r="AC1921" i="1" s="1"/>
  <c r="AA1555" i="1"/>
  <c r="AB1555" i="1" s="1"/>
  <c r="AC1555" i="1" s="1"/>
  <c r="AA1502" i="1"/>
  <c r="AB1502" i="1" s="1"/>
  <c r="AC1502" i="1" s="1"/>
  <c r="AA1217" i="1"/>
  <c r="AB1217" i="1" s="1"/>
  <c r="AC1217" i="1" s="1"/>
  <c r="AA2438" i="1"/>
  <c r="AB2438" i="1" s="1"/>
  <c r="AC2438" i="1" s="1"/>
  <c r="AA2049" i="1"/>
  <c r="AB2049" i="1" s="1"/>
  <c r="AC2049" i="1" s="1"/>
  <c r="AA259" i="1"/>
  <c r="AB259" i="1" s="1"/>
  <c r="AC259" i="1" s="1"/>
  <c r="AA1847" i="1"/>
  <c r="AB1847" i="1" s="1"/>
  <c r="AC1847" i="1" s="1"/>
  <c r="AC2431" i="1"/>
  <c r="AA2321" i="1"/>
  <c r="AB2321" i="1" s="1"/>
  <c r="AC2321" i="1" s="1"/>
  <c r="AA109" i="1"/>
  <c r="AB109" i="1" s="1"/>
  <c r="AC109" i="1" s="1"/>
  <c r="AA1311" i="1"/>
  <c r="AB1311" i="1" s="1"/>
  <c r="AC1311" i="1" s="1"/>
  <c r="AC380" i="1"/>
  <c r="AA1162" i="1"/>
  <c r="AB1162" i="1" s="1"/>
  <c r="AC1162" i="1" s="1"/>
  <c r="AA1197" i="1"/>
  <c r="AB1197" i="1" s="1"/>
  <c r="AC1197" i="1" s="1"/>
  <c r="AA664" i="1"/>
  <c r="AB664" i="1" s="1"/>
  <c r="AC664" i="1" s="1"/>
  <c r="AA268" i="1"/>
  <c r="AB268" i="1" s="1"/>
  <c r="AC268" i="1" s="1"/>
  <c r="AA2279" i="1"/>
  <c r="AB2279" i="1" s="1"/>
  <c r="AC2279" i="1" s="1"/>
  <c r="AA2187" i="1"/>
  <c r="AB2187" i="1" s="1"/>
  <c r="AC2187" i="1" s="1"/>
  <c r="AA1554" i="1"/>
  <c r="AB1554" i="1" s="1"/>
  <c r="AC1554" i="1" s="1"/>
  <c r="AA898" i="1"/>
  <c r="AB898" i="1" s="1"/>
  <c r="AC898" i="1" s="1"/>
  <c r="Z1763" i="1"/>
  <c r="AE1763" i="1" s="1"/>
  <c r="AA1763" i="1"/>
  <c r="AB1763" i="1" s="1"/>
  <c r="AC1763" i="1" s="1"/>
  <c r="AA1715" i="1"/>
  <c r="AB1715" i="1" s="1"/>
  <c r="AC1715" i="1" s="1"/>
  <c r="AA120" i="1"/>
  <c r="AB120" i="1" s="1"/>
  <c r="AC120" i="1" s="1"/>
  <c r="AA2444" i="1"/>
  <c r="AB2444" i="1" s="1"/>
  <c r="AC2444" i="1" s="1"/>
  <c r="Z2200" i="1"/>
  <c r="AE2200" i="1" s="1"/>
  <c r="AA2200" i="1"/>
  <c r="AB2200" i="1" s="1"/>
  <c r="AA350" i="1"/>
  <c r="AB350" i="1" s="1"/>
  <c r="AC350" i="1" s="1"/>
  <c r="AA2441" i="1"/>
  <c r="AB2441" i="1" s="1"/>
  <c r="AC2441" i="1" s="1"/>
  <c r="AA924" i="1"/>
  <c r="AB924" i="1" s="1"/>
  <c r="AC924" i="1" s="1"/>
  <c r="AA2505" i="1"/>
  <c r="AB2505" i="1" s="1"/>
  <c r="AC2505" i="1" s="1"/>
  <c r="AA881" i="1"/>
  <c r="AB881" i="1" s="1"/>
  <c r="AC881" i="1" s="1"/>
  <c r="AA2332" i="1"/>
  <c r="AB2332" i="1" s="1"/>
  <c r="AC2332" i="1" s="1"/>
  <c r="AA851" i="1"/>
  <c r="AB851" i="1" s="1"/>
  <c r="AC851" i="1" s="1"/>
  <c r="AA2357" i="1"/>
  <c r="AB2357" i="1" s="1"/>
  <c r="AC2357" i="1" s="1"/>
  <c r="AA479" i="1"/>
  <c r="AB479" i="1" s="1"/>
  <c r="AC479" i="1" s="1"/>
  <c r="AA1416" i="1"/>
  <c r="AB1416" i="1" s="1"/>
  <c r="AC1416" i="1" s="1"/>
  <c r="AA2099" i="1"/>
  <c r="AB2099" i="1" s="1"/>
  <c r="AC2099" i="1" s="1"/>
  <c r="AA605" i="1"/>
  <c r="AB605" i="1" s="1"/>
  <c r="AC605" i="1" s="1"/>
  <c r="AA897" i="1"/>
  <c r="AB897" i="1" s="1"/>
  <c r="AC897" i="1" s="1"/>
  <c r="AA923" i="1"/>
  <c r="AB923" i="1" s="1"/>
  <c r="AC923" i="1" s="1"/>
  <c r="Z426" i="1"/>
  <c r="AE426" i="1" s="1"/>
  <c r="AA426" i="1"/>
  <c r="AB426" i="1" s="1"/>
  <c r="AC426" i="1" s="1"/>
  <c r="Z1220" i="1"/>
  <c r="AE1220" i="1" s="1"/>
  <c r="AA1220" i="1"/>
  <c r="AB1220" i="1" s="1"/>
  <c r="AC1220" i="1" s="1"/>
  <c r="AA1687" i="1"/>
  <c r="AB1687" i="1" s="1"/>
  <c r="AC1687" i="1" s="1"/>
  <c r="AA515" i="1"/>
  <c r="AB515" i="1" s="1"/>
  <c r="AC515" i="1" s="1"/>
  <c r="AA202" i="1"/>
  <c r="AB202" i="1" s="1"/>
  <c r="AC202" i="1" s="1"/>
  <c r="AA208" i="1"/>
  <c r="AB208" i="1" s="1"/>
  <c r="AC208" i="1" s="1"/>
  <c r="Z209" i="1"/>
  <c r="AE209" i="1" s="1"/>
  <c r="AA209" i="1"/>
  <c r="AB209" i="1" s="1"/>
  <c r="AC209" i="1" s="1"/>
  <c r="Z1801" i="1"/>
  <c r="AE1801" i="1" s="1"/>
  <c r="AC1801" i="1"/>
  <c r="Z2394" i="1"/>
  <c r="AE2394" i="1" s="1"/>
  <c r="AA2394" i="1"/>
  <c r="AB2394" i="1" s="1"/>
  <c r="AC2394" i="1" s="1"/>
  <c r="Z2109" i="1"/>
  <c r="AE2109" i="1" s="1"/>
  <c r="AA2109" i="1"/>
  <c r="AB2109" i="1" s="1"/>
  <c r="AC2109" i="1" s="1"/>
  <c r="Z1900" i="1"/>
  <c r="AE1900" i="1" s="1"/>
  <c r="AA1900" i="1"/>
  <c r="AB1900" i="1" s="1"/>
  <c r="AC1900" i="1" s="1"/>
  <c r="AA33" i="1"/>
  <c r="AB33" i="1" s="1"/>
  <c r="AC33" i="1" s="1"/>
  <c r="Z991" i="1"/>
  <c r="AE991" i="1" s="1"/>
  <c r="AA991" i="1"/>
  <c r="AB991" i="1" s="1"/>
  <c r="AC991" i="1" s="1"/>
  <c r="Z261" i="1"/>
  <c r="AE261" i="1" s="1"/>
  <c r="AA261" i="1"/>
  <c r="AB261" i="1" s="1"/>
  <c r="AC261" i="1" s="1"/>
  <c r="Z2063" i="1"/>
  <c r="AE2063" i="1" s="1"/>
  <c r="AA2063" i="1"/>
  <c r="AB2063" i="1" s="1"/>
  <c r="AC2063" i="1" s="1"/>
  <c r="Z717" i="1"/>
  <c r="AE717" i="1" s="1"/>
  <c r="AA717" i="1"/>
  <c r="AB717" i="1" s="1"/>
  <c r="AC717" i="1" s="1"/>
  <c r="AA1606" i="1"/>
  <c r="AB1606" i="1" s="1"/>
  <c r="AC1606" i="1" s="1"/>
  <c r="Z799" i="1"/>
  <c r="AE799" i="1" s="1"/>
  <c r="AA799" i="1"/>
  <c r="AB799" i="1" s="1"/>
  <c r="AC799" i="1" s="1"/>
  <c r="Z2221" i="1"/>
  <c r="AE2221" i="1" s="1"/>
  <c r="AA2221" i="1"/>
  <c r="AB2221" i="1" s="1"/>
  <c r="AC2221" i="1" s="1"/>
  <c r="Z1985" i="1"/>
  <c r="AE1985" i="1" s="1"/>
  <c r="AA1985" i="1"/>
  <c r="AB1985" i="1" s="1"/>
  <c r="AC1985" i="1" s="1"/>
  <c r="Z1326" i="1"/>
  <c r="AE1326" i="1" s="1"/>
  <c r="AA1326" i="1"/>
  <c r="AB1326" i="1" s="1"/>
  <c r="AC1326" i="1" s="1"/>
  <c r="AA1233" i="1"/>
  <c r="AB1233" i="1" s="1"/>
  <c r="AC1233" i="1" s="1"/>
  <c r="AA2361" i="1"/>
  <c r="AB2361" i="1" s="1"/>
  <c r="AC2361" i="1" s="1"/>
  <c r="AA1668" i="1"/>
  <c r="AB1668" i="1" s="1"/>
  <c r="AC1668" i="1" s="1"/>
  <c r="AA1394" i="1"/>
  <c r="AB1394" i="1" s="1"/>
  <c r="AC1394" i="1" s="1"/>
  <c r="AA391" i="1"/>
  <c r="AB391" i="1" s="1"/>
  <c r="AC391" i="1" s="1"/>
  <c r="Z1491" i="1"/>
  <c r="AE1491" i="1" s="1"/>
  <c r="AA1491" i="1"/>
  <c r="AB1491" i="1" s="1"/>
  <c r="AC1491" i="1" s="1"/>
  <c r="Z659" i="1"/>
  <c r="AE659" i="1" s="1"/>
  <c r="AA659" i="1"/>
  <c r="AB659" i="1" s="1"/>
  <c r="AC659" i="1" s="1"/>
  <c r="AA949" i="1"/>
  <c r="AB949" i="1" s="1"/>
  <c r="AC949" i="1" s="1"/>
  <c r="AA2168" i="1"/>
  <c r="AB2168" i="1" s="1"/>
  <c r="AC2168" i="1" s="1"/>
  <c r="AA1247" i="1"/>
  <c r="AB1247" i="1" s="1"/>
  <c r="AC1247" i="1" s="1"/>
  <c r="AA2240" i="1"/>
  <c r="AB2240" i="1" s="1"/>
  <c r="AC2240" i="1" s="1"/>
  <c r="Z480" i="1"/>
  <c r="AE480" i="1" s="1"/>
  <c r="AA480" i="1"/>
  <c r="AB480" i="1" s="1"/>
  <c r="AC480" i="1" s="1"/>
  <c r="Z1602" i="1"/>
  <c r="AE1602" i="1" s="1"/>
  <c r="AA1602" i="1"/>
  <c r="AB1602" i="1" s="1"/>
  <c r="AC1602" i="1" s="1"/>
  <c r="Z864" i="1"/>
  <c r="AE864" i="1" s="1"/>
  <c r="AA864" i="1"/>
  <c r="AB864" i="1" s="1"/>
  <c r="AC864" i="1" s="1"/>
  <c r="AA992" i="1"/>
  <c r="AB992" i="1" s="1"/>
  <c r="AC992" i="1" s="1"/>
  <c r="Z1258" i="1"/>
  <c r="AE1258" i="1" s="1"/>
  <c r="AA1258" i="1"/>
  <c r="AB1258" i="1" s="1"/>
  <c r="AC1258" i="1" s="1"/>
  <c r="Z1160" i="1"/>
  <c r="AE1160" i="1" s="1"/>
  <c r="Z252" i="1"/>
  <c r="AE252" i="1" s="1"/>
  <c r="AA709" i="1"/>
  <c r="AB709" i="1" s="1"/>
  <c r="AC709" i="1" s="1"/>
  <c r="AA575" i="1"/>
  <c r="AB575" i="1" s="1"/>
  <c r="AC575" i="1" s="1"/>
  <c r="AA2389" i="1"/>
  <c r="AB2389" i="1" s="1"/>
  <c r="AC2389" i="1" s="1"/>
  <c r="AA576" i="1"/>
  <c r="AB576" i="1" s="1"/>
  <c r="AC576" i="1" s="1"/>
  <c r="AA170" i="1"/>
  <c r="AB170" i="1" s="1"/>
  <c r="AC170" i="1" s="1"/>
  <c r="AA2198" i="1"/>
  <c r="AB2198" i="1" s="1"/>
  <c r="AC2198" i="1" s="1"/>
  <c r="Z2248" i="1"/>
  <c r="AE2248" i="1" s="1"/>
  <c r="AC2248" i="1"/>
  <c r="AA305" i="1"/>
  <c r="AB305" i="1" s="1"/>
  <c r="AC305" i="1" s="1"/>
  <c r="AA2134" i="1"/>
  <c r="AB2134" i="1" s="1"/>
  <c r="AC2134" i="1" s="1"/>
  <c r="Z36" i="1"/>
  <c r="AE36" i="1" s="1"/>
  <c r="AA36" i="1"/>
  <c r="AB36" i="1" s="1"/>
  <c r="AC36" i="1" s="1"/>
  <c r="Z1418" i="1"/>
  <c r="AE1418" i="1" s="1"/>
  <c r="AA1418" i="1"/>
  <c r="AB1418" i="1" s="1"/>
  <c r="AC1418" i="1" s="1"/>
  <c r="AA1160" i="1"/>
  <c r="AB1160" i="1" s="1"/>
  <c r="AC1160" i="1" s="1"/>
  <c r="AA252" i="1"/>
  <c r="AB252" i="1" s="1"/>
  <c r="AC252" i="1" s="1"/>
  <c r="Z2291" i="1"/>
  <c r="AE2291" i="1" s="1"/>
  <c r="AA2291" i="1"/>
  <c r="AB2291" i="1" s="1"/>
  <c r="AC2291" i="1" s="1"/>
  <c r="AA2355" i="1"/>
  <c r="AB2355" i="1" s="1"/>
  <c r="AC2355" i="1" s="1"/>
  <c r="AA2244" i="1"/>
  <c r="AB2244" i="1" s="1"/>
  <c r="AC2244" i="1" s="1"/>
  <c r="AA1792" i="1"/>
  <c r="AB1792" i="1" s="1"/>
  <c r="AC1792" i="1" s="1"/>
  <c r="Z218" i="1"/>
  <c r="AE218" i="1" s="1"/>
  <c r="AA218" i="1"/>
  <c r="AB218" i="1" s="1"/>
  <c r="AC218" i="1" s="1"/>
  <c r="Z1270" i="1"/>
  <c r="AE1270" i="1" s="1"/>
  <c r="AA1270" i="1"/>
  <c r="AB1270" i="1" s="1"/>
  <c r="AC1270" i="1" s="1"/>
  <c r="AA195" i="1"/>
  <c r="AB195" i="1" s="1"/>
  <c r="AC195" i="1" s="1"/>
  <c r="AA2417" i="1"/>
  <c r="AB2417" i="1" s="1"/>
  <c r="AC2417" i="1" s="1"/>
  <c r="AA1837" i="1"/>
  <c r="AB1837" i="1" s="1"/>
  <c r="AC1837" i="1" s="1"/>
  <c r="AA1702" i="1"/>
  <c r="AB1702" i="1" s="1"/>
  <c r="AC1702" i="1" s="1"/>
  <c r="AA1736" i="1"/>
  <c r="AB1736" i="1" s="1"/>
  <c r="AC1736" i="1" s="1"/>
  <c r="AA145" i="1"/>
  <c r="AB145" i="1" s="1"/>
  <c r="AC145" i="1" s="1"/>
  <c r="Z682" i="1"/>
  <c r="AE682" i="1" s="1"/>
  <c r="AA682" i="1"/>
  <c r="AB682" i="1" s="1"/>
  <c r="AC682" i="1" s="1"/>
  <c r="AA609" i="1"/>
  <c r="AB609" i="1" s="1"/>
  <c r="AC609" i="1" s="1"/>
  <c r="AA1167" i="1"/>
  <c r="AB1167" i="1" s="1"/>
  <c r="AC1167" i="1" s="1"/>
  <c r="Z2318" i="1"/>
  <c r="AE2318" i="1" s="1"/>
  <c r="AA2318" i="1"/>
  <c r="AB2318" i="1" s="1"/>
  <c r="Z52" i="1"/>
  <c r="AE52" i="1" s="1"/>
  <c r="AA52" i="1"/>
  <c r="AB52" i="1" s="1"/>
  <c r="AC52" i="1" s="1"/>
  <c r="AA1916" i="1"/>
  <c r="AB1916" i="1" s="1"/>
  <c r="AC1916" i="1" s="1"/>
  <c r="AA2140" i="1"/>
  <c r="AB2140" i="1" s="1"/>
  <c r="AC2140" i="1" s="1"/>
  <c r="AA2410" i="1"/>
  <c r="AB2410" i="1" s="1"/>
  <c r="AA2403" i="1"/>
  <c r="AB2403" i="1" s="1"/>
  <c r="AC2403" i="1" s="1"/>
  <c r="AA1227" i="1"/>
  <c r="AB1227" i="1" s="1"/>
  <c r="AC1227" i="1" s="1"/>
  <c r="Z2038" i="1"/>
  <c r="AE2038" i="1" s="1"/>
  <c r="AA2038" i="1"/>
  <c r="AB2038" i="1" s="1"/>
  <c r="AC2038" i="1" s="1"/>
  <c r="Z872" i="1"/>
  <c r="AE872" i="1" s="1"/>
  <c r="AA872" i="1"/>
  <c r="AB872" i="1" s="1"/>
  <c r="AC872" i="1" s="1"/>
  <c r="Z1648" i="1"/>
  <c r="AE1648" i="1" s="1"/>
  <c r="AA1648" i="1"/>
  <c r="AB1648" i="1" s="1"/>
  <c r="AC1648" i="1" s="1"/>
  <c r="AA675" i="1"/>
  <c r="AB675" i="1" s="1"/>
  <c r="AC675" i="1" s="1"/>
  <c r="AA1908" i="1"/>
  <c r="AB1908" i="1" s="1"/>
  <c r="AC1908" i="1" s="1"/>
  <c r="AA1678" i="1"/>
  <c r="AB1678" i="1" s="1"/>
  <c r="AC1678" i="1" s="1"/>
  <c r="AA2190" i="1"/>
  <c r="AB2190" i="1" s="1"/>
  <c r="AC2190" i="1" s="1"/>
  <c r="AA959" i="1"/>
  <c r="AB959" i="1" s="1"/>
  <c r="AC959" i="1" s="1"/>
  <c r="AA354" i="1"/>
  <c r="AB354" i="1" s="1"/>
  <c r="AC354" i="1" s="1"/>
  <c r="Z1649" i="1"/>
  <c r="AE1649" i="1" s="1"/>
  <c r="AC1649" i="1"/>
  <c r="Z1481" i="1"/>
  <c r="AE1481" i="1" s="1"/>
  <c r="AA1481" i="1"/>
  <c r="AB1481" i="1" s="1"/>
  <c r="AC1481" i="1" s="1"/>
  <c r="AA1389" i="1"/>
  <c r="AB1389" i="1" s="1"/>
  <c r="AC1389" i="1" s="1"/>
  <c r="Z1975" i="1"/>
  <c r="AE1975" i="1" s="1"/>
  <c r="AA1975" i="1"/>
  <c r="AB1975" i="1" s="1"/>
  <c r="AC1975" i="1" s="1"/>
  <c r="Z319" i="1"/>
  <c r="AE319" i="1" s="1"/>
  <c r="AC319" i="1"/>
  <c r="AA712" i="1"/>
  <c r="AB712" i="1" s="1"/>
  <c r="AC712" i="1" s="1"/>
  <c r="AA433" i="1"/>
  <c r="AB433" i="1" s="1"/>
  <c r="AC433" i="1" s="1"/>
  <c r="Z1040" i="1"/>
  <c r="AE1040" i="1" s="1"/>
  <c r="AA1040" i="1"/>
  <c r="AB1040" i="1" s="1"/>
  <c r="AC1040" i="1" s="1"/>
  <c r="AA2330" i="1"/>
  <c r="AB2330" i="1" s="1"/>
  <c r="AC2330" i="1" s="1"/>
  <c r="AA2381" i="1"/>
  <c r="AB2381" i="1" s="1"/>
  <c r="AC2381" i="1" s="1"/>
  <c r="Z584" i="1"/>
  <c r="AE584" i="1" s="1"/>
  <c r="AA584" i="1"/>
  <c r="AB584" i="1" s="1"/>
  <c r="AC584" i="1" s="1"/>
  <c r="AA1079" i="1"/>
  <c r="AB1079" i="1" s="1"/>
  <c r="AC1079" i="1" s="1"/>
  <c r="AA1653" i="1"/>
  <c r="AB1653" i="1" s="1"/>
  <c r="AC1653" i="1" s="1"/>
  <c r="AA1540" i="1"/>
  <c r="AB1540" i="1" s="1"/>
  <c r="AC1540" i="1" s="1"/>
  <c r="AA579" i="1"/>
  <c r="AB579" i="1" s="1"/>
  <c r="AC579" i="1" s="1"/>
  <c r="AA1194" i="1"/>
  <c r="AB1194" i="1" s="1"/>
  <c r="AC1194" i="1" s="1"/>
  <c r="Z460" i="1"/>
  <c r="AE460" i="1" s="1"/>
  <c r="AA460" i="1"/>
  <c r="AB460" i="1" s="1"/>
  <c r="AC460" i="1" s="1"/>
  <c r="AA381" i="1"/>
  <c r="AB381" i="1" s="1"/>
  <c r="AC381" i="1" s="1"/>
  <c r="AA2151" i="1"/>
  <c r="AB2151" i="1" s="1"/>
  <c r="AC2151" i="1" s="1"/>
  <c r="Z2334" i="1"/>
  <c r="AE2334" i="1" s="1"/>
  <c r="AA2334" i="1"/>
  <c r="AB2334" i="1" s="1"/>
  <c r="AC2334" i="1" s="1"/>
  <c r="Z1904" i="1"/>
  <c r="AE1904" i="1" s="1"/>
  <c r="AC1904" i="1"/>
  <c r="Z103" i="1"/>
  <c r="AE103" i="1" s="1"/>
  <c r="AA103" i="1"/>
  <c r="AB103" i="1" s="1"/>
  <c r="AC103" i="1" s="1"/>
  <c r="Z1738" i="1"/>
  <c r="AE1738" i="1" s="1"/>
  <c r="AA1738" i="1"/>
  <c r="AB1738" i="1" s="1"/>
  <c r="AC1738" i="1" s="1"/>
  <c r="AA1252" i="1"/>
  <c r="AB1252" i="1" s="1"/>
  <c r="AC1252" i="1" s="1"/>
  <c r="AA810" i="1"/>
  <c r="AB810" i="1" s="1"/>
  <c r="AC810" i="1" s="1"/>
  <c r="AA1638" i="1"/>
  <c r="AB1638" i="1" s="1"/>
  <c r="AC1638" i="1" s="1"/>
  <c r="AA1940" i="1"/>
  <c r="AB1940" i="1" s="1"/>
  <c r="AC1940" i="1" s="1"/>
  <c r="AA1302" i="1"/>
  <c r="AB1302" i="1" s="1"/>
  <c r="AC1302" i="1" s="1"/>
  <c r="AA69" i="1"/>
  <c r="AB69" i="1" s="1"/>
  <c r="AC69" i="1" s="1"/>
  <c r="AA1734" i="1"/>
  <c r="AB1734" i="1" s="1"/>
  <c r="AC1734" i="1" s="1"/>
  <c r="AA1603" i="1"/>
  <c r="AB1603" i="1" s="1"/>
  <c r="AC1603" i="1" s="1"/>
  <c r="AA2173" i="1"/>
  <c r="AB2173" i="1" s="1"/>
  <c r="AC2173" i="1" s="1"/>
  <c r="AA153" i="1"/>
  <c r="AB153" i="1" s="1"/>
  <c r="AC153" i="1" s="1"/>
  <c r="AA2451" i="1"/>
  <c r="AB2451" i="1" s="1"/>
  <c r="AC2451" i="1" s="1"/>
  <c r="AA708" i="1"/>
  <c r="AB708" i="1" s="1"/>
  <c r="AC708" i="1" s="1"/>
  <c r="AA2042" i="1"/>
  <c r="AB2042" i="1" s="1"/>
  <c r="AC2042" i="1" s="1"/>
  <c r="AA1452" i="1"/>
  <c r="AB1452" i="1" s="1"/>
  <c r="AC1452" i="1" s="1"/>
  <c r="AA916" i="1"/>
  <c r="AB916" i="1" s="1"/>
  <c r="AC916" i="1" s="1"/>
  <c r="AA765" i="1"/>
  <c r="AB765" i="1" s="1"/>
  <c r="AC765" i="1" s="1"/>
  <c r="AA1688" i="1"/>
  <c r="AB1688" i="1" s="1"/>
  <c r="AC1688" i="1" s="1"/>
  <c r="AA1707" i="1"/>
  <c r="AB1707" i="1" s="1"/>
  <c r="AC1707" i="1" s="1"/>
  <c r="AA151" i="1"/>
  <c r="AB151" i="1" s="1"/>
  <c r="AC151" i="1" s="1"/>
  <c r="AA891" i="1"/>
  <c r="AB891" i="1" s="1"/>
  <c r="AC891" i="1" s="1"/>
  <c r="AA2215" i="1"/>
  <c r="AB2215" i="1" s="1"/>
  <c r="AC2215" i="1" s="1"/>
  <c r="AA2350" i="1"/>
  <c r="AB2350" i="1" s="1"/>
  <c r="AC2350" i="1" s="1"/>
  <c r="AA932" i="1"/>
  <c r="AB932" i="1" s="1"/>
  <c r="AC932" i="1" s="1"/>
  <c r="AA2128" i="1"/>
  <c r="AB2128" i="1" s="1"/>
  <c r="AC2128" i="1" s="1"/>
  <c r="AA2308" i="1"/>
  <c r="AB2308" i="1" s="1"/>
  <c r="AC2308" i="1" s="1"/>
  <c r="AA2391" i="1"/>
  <c r="AB2391" i="1" s="1"/>
  <c r="AC2391" i="1" s="1"/>
  <c r="AA121" i="1"/>
  <c r="AB121" i="1" s="1"/>
  <c r="AC121" i="1" s="1"/>
  <c r="AA1091" i="1"/>
  <c r="AB1091" i="1" s="1"/>
  <c r="AC1091" i="1" s="1"/>
  <c r="AA855" i="1"/>
  <c r="AB855" i="1" s="1"/>
  <c r="AC855" i="1" s="1"/>
  <c r="AA1450" i="1"/>
  <c r="AB1450" i="1" s="1"/>
  <c r="AC1450" i="1" s="1"/>
  <c r="AA1357" i="1"/>
  <c r="AB1357" i="1" s="1"/>
  <c r="AC1357" i="1" s="1"/>
  <c r="AA422" i="1"/>
  <c r="AB422" i="1" s="1"/>
  <c r="AC422" i="1" s="1"/>
  <c r="AA1144" i="1"/>
  <c r="AB1144" i="1" s="1"/>
  <c r="AC1144" i="1" s="1"/>
  <c r="AA2123" i="1"/>
  <c r="AB2123" i="1" s="1"/>
  <c r="AC2123" i="1" s="1"/>
  <c r="AA1786" i="1"/>
  <c r="AB1786" i="1" s="1"/>
  <c r="AC1786" i="1" s="1"/>
  <c r="AA1629" i="1"/>
  <c r="AB1629" i="1" s="1"/>
  <c r="AC1629" i="1" s="1"/>
  <c r="AA445" i="1"/>
  <c r="AB445" i="1" s="1"/>
  <c r="AC445" i="1" s="1"/>
  <c r="AA1562" i="1"/>
  <c r="AB1562" i="1" s="1"/>
  <c r="AC1562" i="1" s="1"/>
  <c r="AA869" i="1"/>
  <c r="AB869" i="1" s="1"/>
  <c r="AC869" i="1" s="1"/>
  <c r="AA581" i="1"/>
  <c r="AB581" i="1" s="1"/>
  <c r="AC581" i="1" s="1"/>
  <c r="AA91" i="1"/>
  <c r="AB91" i="1" s="1"/>
  <c r="AC91" i="1" s="1"/>
  <c r="AA1807" i="1"/>
  <c r="AB1807" i="1" s="1"/>
  <c r="AA1067" i="1"/>
  <c r="AB1067" i="1" s="1"/>
  <c r="AC1067" i="1" s="1"/>
  <c r="AA83" i="1"/>
  <c r="AB83" i="1" s="1"/>
  <c r="AA1407" i="1"/>
  <c r="AB1407" i="1" s="1"/>
  <c r="AC1407" i="1" s="1"/>
  <c r="AA1401" i="1"/>
  <c r="AB1401" i="1" s="1"/>
  <c r="AC1401" i="1" s="1"/>
  <c r="AA2217" i="1"/>
  <c r="AB2217" i="1" s="1"/>
  <c r="AC2217" i="1" s="1"/>
  <c r="AA1765" i="1"/>
  <c r="AB1765" i="1" s="1"/>
  <c r="AC1765" i="1" s="1"/>
  <c r="AA628" i="1"/>
  <c r="AB628" i="1" s="1"/>
  <c r="AC628" i="1" s="1"/>
  <c r="AA183" i="1"/>
  <c r="AB183" i="1" s="1"/>
  <c r="AC183" i="1" s="1"/>
  <c r="AA621" i="1"/>
  <c r="AB621" i="1" s="1"/>
  <c r="AC621" i="1" s="1"/>
  <c r="AA1553" i="1"/>
  <c r="AB1553" i="1" s="1"/>
  <c r="AC1553" i="1" s="1"/>
  <c r="AA1463" i="1"/>
  <c r="AB1463" i="1" s="1"/>
  <c r="AC1463" i="1" s="1"/>
  <c r="AA148" i="1"/>
  <c r="AB148" i="1" s="1"/>
  <c r="AA341" i="1"/>
  <c r="AB341" i="1" s="1"/>
  <c r="AC341" i="1" s="1"/>
  <c r="AA652" i="1"/>
  <c r="AB652" i="1" s="1"/>
  <c r="AC652" i="1" s="1"/>
  <c r="AA1672" i="1"/>
  <c r="AB1672" i="1" s="1"/>
  <c r="AC1672" i="1" s="1"/>
  <c r="AA2048" i="1"/>
  <c r="AB2048" i="1" s="1"/>
  <c r="AC2048" i="1" s="1"/>
  <c r="AA637" i="1"/>
  <c r="AB637" i="1" s="1"/>
  <c r="AC637" i="1" s="1"/>
  <c r="AA1224" i="1"/>
  <c r="AB1224" i="1" s="1"/>
  <c r="AC1224" i="1" s="1"/>
  <c r="AA1148" i="1"/>
  <c r="AB1148" i="1" s="1"/>
  <c r="AC1148" i="1" s="1"/>
  <c r="AA2482" i="1"/>
  <c r="AB2482" i="1" s="1"/>
  <c r="AA1089" i="1"/>
  <c r="AB1089" i="1" s="1"/>
  <c r="AC1089" i="1" s="1"/>
  <c r="AA1949" i="1"/>
  <c r="AB1949" i="1" s="1"/>
  <c r="AC1949" i="1" s="1"/>
  <c r="AA1464" i="1"/>
  <c r="AB1464" i="1" s="1"/>
  <c r="AC1464" i="1" s="1"/>
  <c r="AA2337" i="1"/>
  <c r="AB2337" i="1" s="1"/>
  <c r="AC2337" i="1" s="1"/>
  <c r="AA2102" i="1"/>
  <c r="AB2102" i="1" s="1"/>
  <c r="AC2102" i="1" s="1"/>
  <c r="AA1260" i="1"/>
  <c r="AB1260" i="1" s="1"/>
  <c r="AC1260" i="1" s="1"/>
  <c r="AA1563" i="1"/>
  <c r="AB1563" i="1" s="1"/>
  <c r="AA1517" i="1"/>
  <c r="AB1517" i="1" s="1"/>
  <c r="AC1517" i="1" s="1"/>
  <c r="AA1003" i="1"/>
  <c r="AB1003" i="1" s="1"/>
  <c r="AC1003" i="1" s="1"/>
  <c r="AA1737" i="1"/>
  <c r="AB1737" i="1" s="1"/>
  <c r="AC1737" i="1" s="1"/>
  <c r="AA1980" i="1"/>
  <c r="AB1980" i="1" s="1"/>
  <c r="AC1980" i="1" s="1"/>
  <c r="AA1184" i="1"/>
  <c r="AB1184" i="1" s="1"/>
  <c r="AC1184" i="1" s="1"/>
  <c r="AA695" i="1"/>
  <c r="AB695" i="1" s="1"/>
  <c r="AC695" i="1" s="1"/>
  <c r="AA1489" i="1"/>
  <c r="AB1489" i="1" s="1"/>
  <c r="AC1489" i="1" s="1"/>
  <c r="AA1363" i="1"/>
  <c r="AB1363" i="1" s="1"/>
  <c r="AC1363" i="1" s="1"/>
  <c r="AA1264" i="1"/>
  <c r="AB1264" i="1" s="1"/>
  <c r="AC1264" i="1" s="1"/>
  <c r="AA783" i="1"/>
  <c r="AB783" i="1" s="1"/>
  <c r="AC783" i="1" s="1"/>
  <c r="AA853" i="1"/>
  <c r="AB853" i="1" s="1"/>
  <c r="AC853" i="1" s="1"/>
  <c r="AA990" i="1"/>
  <c r="AB990" i="1" s="1"/>
  <c r="AC990" i="1" s="1"/>
  <c r="AA360" i="1"/>
  <c r="AB360" i="1" s="1"/>
  <c r="AC360" i="1" s="1"/>
  <c r="AA952" i="1"/>
  <c r="AB952" i="1" s="1"/>
  <c r="AC952" i="1" s="1"/>
  <c r="AA224" i="1"/>
  <c r="AB224" i="1" s="1"/>
  <c r="AC224" i="1" s="1"/>
  <c r="AA1851" i="1"/>
  <c r="AB1851" i="1" s="1"/>
  <c r="AC1851" i="1" s="1"/>
  <c r="AA2209" i="1"/>
  <c r="AB2209" i="1" s="1"/>
  <c r="AC2209" i="1" s="1"/>
  <c r="AA2333" i="1"/>
  <c r="AB2333" i="1" s="1"/>
  <c r="AC2333" i="1" s="1"/>
  <c r="AA1558" i="1"/>
  <c r="AB1558" i="1" s="1"/>
  <c r="AC1558" i="1" s="1"/>
  <c r="AA500" i="1"/>
  <c r="AB500" i="1" s="1"/>
  <c r="AC500" i="1" s="1"/>
  <c r="AA1231" i="1"/>
  <c r="AB1231" i="1" s="1"/>
  <c r="AA850" i="1"/>
  <c r="AB850" i="1" s="1"/>
  <c r="AC850" i="1" s="1"/>
  <c r="AA2249" i="1"/>
  <c r="AB2249" i="1" s="1"/>
  <c r="AC2249" i="1" s="1"/>
  <c r="AA1691" i="1"/>
  <c r="AB1691" i="1" s="1"/>
  <c r="AC1691" i="1" s="1"/>
  <c r="AA539" i="1"/>
  <c r="AB539" i="1" s="1"/>
  <c r="AC539" i="1" s="1"/>
  <c r="AA176" i="1"/>
  <c r="AB176" i="1" s="1"/>
  <c r="AC176" i="1" s="1"/>
  <c r="AA1626" i="1"/>
  <c r="AB1626" i="1" s="1"/>
  <c r="AC1626" i="1" s="1"/>
  <c r="AA509" i="1"/>
  <c r="AB509" i="1" s="1"/>
  <c r="AC509" i="1" s="1"/>
  <c r="AA1429" i="1"/>
  <c r="AB1429" i="1" s="1"/>
  <c r="AC1429" i="1" s="1"/>
  <c r="AA101" i="1"/>
  <c r="AB101" i="1" s="1"/>
  <c r="AC101" i="1" s="1"/>
  <c r="AA1976" i="1"/>
  <c r="AB1976" i="1" s="1"/>
  <c r="AC1976" i="1" s="1"/>
  <c r="AA2443" i="1"/>
  <c r="AB2443" i="1" s="1"/>
  <c r="AC2443" i="1" s="1"/>
  <c r="AA2036" i="1"/>
  <c r="AB2036" i="1" s="1"/>
  <c r="AC2036" i="1" s="1"/>
  <c r="AA729" i="1"/>
  <c r="AB729" i="1" s="1"/>
  <c r="AC729" i="1" s="1"/>
  <c r="AA2435" i="1"/>
  <c r="AB2435" i="1" s="1"/>
  <c r="AA520" i="1"/>
  <c r="AB520" i="1" s="1"/>
  <c r="AC520" i="1" s="1"/>
  <c r="AA1914" i="1"/>
  <c r="AB1914" i="1" s="1"/>
  <c r="AA512" i="1"/>
  <c r="AB512" i="1" s="1"/>
  <c r="AC512" i="1" s="1"/>
  <c r="AA868" i="1"/>
  <c r="AB868" i="1" s="1"/>
  <c r="AC868" i="1" s="1"/>
  <c r="AA939" i="1"/>
  <c r="AB939" i="1" s="1"/>
  <c r="AC939" i="1" s="1"/>
  <c r="AA136" i="1"/>
  <c r="AB136" i="1" s="1"/>
  <c r="AC136" i="1" s="1"/>
  <c r="AA1187" i="1"/>
  <c r="AB1187" i="1" s="1"/>
  <c r="AC1187" i="1" s="1"/>
  <c r="AA611" i="1"/>
  <c r="AB611" i="1" s="1"/>
  <c r="AC611" i="1" s="1"/>
  <c r="AA1645" i="1"/>
  <c r="AB1645" i="1" s="1"/>
  <c r="AC1645" i="1" s="1"/>
  <c r="AA2511" i="1"/>
  <c r="AB2511" i="1" s="1"/>
  <c r="AC2511" i="1" s="1"/>
  <c r="AA2408" i="1"/>
  <c r="AB2408" i="1" s="1"/>
  <c r="AC2408" i="1" s="1"/>
  <c r="AA212" i="1"/>
  <c r="AB212" i="1" s="1"/>
  <c r="AC212" i="1" s="1"/>
  <c r="AA2154" i="1"/>
  <c r="AB2154" i="1" s="1"/>
  <c r="AC2154" i="1" s="1"/>
  <c r="AA2189" i="1"/>
  <c r="AB2189" i="1" s="1"/>
  <c r="AC2189" i="1" s="1"/>
  <c r="AA337" i="1"/>
  <c r="AB337" i="1" s="1"/>
  <c r="AC337" i="1" s="1"/>
  <c r="AA1058" i="1"/>
  <c r="AB1058" i="1" s="1"/>
  <c r="AC1058" i="1" s="1"/>
  <c r="AA1860" i="1"/>
  <c r="AB1860" i="1" s="1"/>
  <c r="AA1059" i="1"/>
  <c r="AB1059" i="1" s="1"/>
  <c r="AC1059" i="1" s="1"/>
  <c r="AA1855" i="1"/>
  <c r="AB1855" i="1" s="1"/>
  <c r="AC1855" i="1" s="1"/>
  <c r="AA2436" i="1"/>
  <c r="AB2436" i="1" s="1"/>
  <c r="AC2436" i="1" s="1"/>
  <c r="AA1057" i="1"/>
  <c r="AB1057" i="1" s="1"/>
  <c r="AC1057" i="1" s="1"/>
  <c r="AA1034" i="1"/>
  <c r="AB1034" i="1" s="1"/>
  <c r="AC1034" i="1" s="1"/>
  <c r="AA1436" i="1"/>
  <c r="AB1436" i="1" s="1"/>
  <c r="AC1436" i="1" s="1"/>
  <c r="AA735" i="1"/>
  <c r="AB735" i="1" s="1"/>
  <c r="AC735" i="1" s="1"/>
  <c r="AA1399" i="1"/>
  <c r="AB1399" i="1" s="1"/>
  <c r="AC1399" i="1" s="1"/>
  <c r="AA2203" i="1"/>
  <c r="AB2203" i="1" s="1"/>
  <c r="AC2203" i="1" s="1"/>
  <c r="AA1840" i="1"/>
  <c r="AB1840" i="1" s="1"/>
  <c r="AC1840" i="1" s="1"/>
  <c r="AA309" i="1"/>
  <c r="AB309" i="1" s="1"/>
  <c r="AC309" i="1" s="1"/>
  <c r="AA1051" i="1"/>
  <c r="AB1051" i="1" s="1"/>
  <c r="AC1051" i="1" s="1"/>
  <c r="AA1396" i="1"/>
  <c r="AB1396" i="1" s="1"/>
  <c r="AC1396" i="1" s="1"/>
  <c r="AC1321" i="1"/>
  <c r="AA902" i="1"/>
  <c r="AB902" i="1" s="1"/>
  <c r="AC902" i="1" s="1"/>
  <c r="AA242" i="1"/>
  <c r="AB242" i="1" s="1"/>
  <c r="AC242" i="1" s="1"/>
  <c r="AA1125" i="1"/>
  <c r="AB1125" i="1" s="1"/>
  <c r="AC1125" i="1" s="1"/>
  <c r="AA230" i="1"/>
  <c r="AB230" i="1" s="1"/>
  <c r="AC230" i="1" s="1"/>
  <c r="AA322" i="1"/>
  <c r="AB322" i="1" s="1"/>
  <c r="AC322" i="1" s="1"/>
  <c r="AA214" i="1"/>
  <c r="AB214" i="1" s="1"/>
  <c r="AC214" i="1" s="1"/>
  <c r="AA2157" i="1"/>
  <c r="AB2157" i="1" s="1"/>
  <c r="AC2157" i="1" s="1"/>
  <c r="AA2068" i="1"/>
  <c r="AB2068" i="1" s="1"/>
  <c r="AC2068" i="1" s="1"/>
  <c r="AA966" i="1"/>
  <c r="AB966" i="1" s="1"/>
  <c r="AC966" i="1" s="1"/>
  <c r="AA772" i="1"/>
  <c r="AB772" i="1" s="1"/>
  <c r="AC772" i="1" s="1"/>
  <c r="AA441" i="1"/>
  <c r="AB441" i="1" s="1"/>
  <c r="AC441" i="1" s="1"/>
  <c r="AA203" i="1"/>
  <c r="AB203" i="1" s="1"/>
  <c r="AC203" i="1" s="1"/>
  <c r="Z2501" i="1"/>
  <c r="AE2501" i="1" s="1"/>
  <c r="AA2501" i="1"/>
  <c r="AB2501" i="1" s="1"/>
  <c r="AC2501" i="1" s="1"/>
  <c r="Z777" i="1"/>
  <c r="AE777" i="1" s="1"/>
  <c r="Z1898" i="1"/>
  <c r="AE1898" i="1" s="1"/>
  <c r="Z2027" i="1"/>
  <c r="AE2027" i="1" s="1"/>
  <c r="AA2027" i="1"/>
  <c r="AB2027" i="1" s="1"/>
  <c r="AC2027" i="1" s="1"/>
  <c r="Z617" i="1"/>
  <c r="AE617" i="1" s="1"/>
  <c r="AA617" i="1"/>
  <c r="AB617" i="1" s="1"/>
  <c r="AC617" i="1" s="1"/>
  <c r="Z1393" i="1"/>
  <c r="AE1393" i="1" s="1"/>
  <c r="AA1393" i="1"/>
  <c r="AB1393" i="1" s="1"/>
  <c r="AC1393" i="1" s="1"/>
  <c r="Z1990" i="1"/>
  <c r="AE1990" i="1" s="1"/>
  <c r="AA1990" i="1"/>
  <c r="AB1990" i="1" s="1"/>
  <c r="AC1990" i="1" s="1"/>
  <c r="Z474" i="1"/>
  <c r="AE474" i="1" s="1"/>
  <c r="AA474" i="1"/>
  <c r="AB474" i="1" s="1"/>
  <c r="AC474" i="1" s="1"/>
  <c r="Z582" i="1"/>
  <c r="AE582" i="1" s="1"/>
  <c r="AA582" i="1"/>
  <c r="AB582" i="1" s="1"/>
  <c r="AC582" i="1" s="1"/>
  <c r="Z914" i="1"/>
  <c r="AE914" i="1" s="1"/>
  <c r="AA914" i="1"/>
  <c r="AB914" i="1" s="1"/>
  <c r="AC914" i="1" s="1"/>
  <c r="AA2219" i="1"/>
  <c r="AB2219" i="1" s="1"/>
  <c r="AC2219" i="1" s="1"/>
  <c r="AA925" i="1"/>
  <c r="AB925" i="1" s="1"/>
  <c r="AC925" i="1" s="1"/>
  <c r="Z494" i="1"/>
  <c r="AE494" i="1" s="1"/>
  <c r="AA494" i="1"/>
  <c r="AB494" i="1" s="1"/>
  <c r="AC494" i="1" s="1"/>
  <c r="Z97" i="1"/>
  <c r="AE97" i="1" s="1"/>
  <c r="Z1899" i="1"/>
  <c r="AE1899" i="1" s="1"/>
  <c r="AA1899" i="1"/>
  <c r="AB1899" i="1" s="1"/>
  <c r="AC1899" i="1" s="1"/>
  <c r="Z706" i="1"/>
  <c r="AE706" i="1" s="1"/>
  <c r="Z2071" i="1"/>
  <c r="AE2071" i="1" s="1"/>
  <c r="AA2071" i="1"/>
  <c r="AB2071" i="1" s="1"/>
  <c r="AC2071" i="1" s="1"/>
  <c r="Z849" i="1"/>
  <c r="AE849" i="1" s="1"/>
  <c r="AA849" i="1"/>
  <c r="AB849" i="1" s="1"/>
  <c r="AC849" i="1" s="1"/>
  <c r="AA777" i="1"/>
  <c r="AB777" i="1" s="1"/>
  <c r="AC777" i="1" s="1"/>
  <c r="Z1210" i="1"/>
  <c r="AE1210" i="1" s="1"/>
  <c r="AA1210" i="1"/>
  <c r="AB1210" i="1" s="1"/>
  <c r="AC1210" i="1" s="1"/>
  <c r="Z732" i="1"/>
  <c r="AE732" i="1" s="1"/>
  <c r="Z206" i="1"/>
  <c r="AE206" i="1" s="1"/>
  <c r="AA206" i="1"/>
  <c r="AB206" i="1" s="1"/>
  <c r="AC206" i="1" s="1"/>
  <c r="Z1834" i="1"/>
  <c r="AE1834" i="1" s="1"/>
  <c r="AA1834" i="1"/>
  <c r="AB1834" i="1" s="1"/>
  <c r="AC1834" i="1" s="1"/>
  <c r="Z1747" i="1"/>
  <c r="AE1747" i="1" s="1"/>
  <c r="AA1747" i="1"/>
  <c r="AB1747" i="1" s="1"/>
  <c r="AC1747" i="1" s="1"/>
  <c r="Z507" i="1"/>
  <c r="AE507" i="1" s="1"/>
  <c r="Z2343" i="1"/>
  <c r="AE2343" i="1" s="1"/>
  <c r="AA2343" i="1"/>
  <c r="AB2343" i="1" s="1"/>
  <c r="AC2343" i="1" s="1"/>
  <c r="AA1898" i="1"/>
  <c r="AB1898" i="1" s="1"/>
  <c r="AC1898" i="1" s="1"/>
  <c r="Z456" i="1"/>
  <c r="AE456" i="1" s="1"/>
  <c r="AA456" i="1"/>
  <c r="AB456" i="1" s="1"/>
  <c r="AC456" i="1" s="1"/>
  <c r="Z842" i="1"/>
  <c r="AE842" i="1" s="1"/>
  <c r="AA842" i="1"/>
  <c r="AB842" i="1" s="1"/>
  <c r="AC842" i="1" s="1"/>
  <c r="Z1757" i="1"/>
  <c r="AE1757" i="1" s="1"/>
  <c r="AA1757" i="1"/>
  <c r="AB1757" i="1" s="1"/>
  <c r="AC1757" i="1" s="1"/>
  <c r="Z1446" i="1"/>
  <c r="AE1446" i="1" s="1"/>
  <c r="AA1446" i="1"/>
  <c r="AB1446" i="1" s="1"/>
  <c r="AC1446" i="1" s="1"/>
  <c r="Z2281" i="1"/>
  <c r="AE2281" i="1" s="1"/>
  <c r="AA2281" i="1"/>
  <c r="AB2281" i="1" s="1"/>
  <c r="AC2281" i="1" s="1"/>
  <c r="Z993" i="1"/>
  <c r="AE993" i="1" s="1"/>
  <c r="AA993" i="1"/>
  <c r="AB993" i="1" s="1"/>
  <c r="AC993" i="1" s="1"/>
  <c r="Z1323" i="1"/>
  <c r="AE1323" i="1" s="1"/>
  <c r="AA1323" i="1"/>
  <c r="AB1323" i="1" s="1"/>
  <c r="AC1323" i="1" s="1"/>
  <c r="Z2191" i="1"/>
  <c r="AE2191" i="1" s="1"/>
  <c r="AA2191" i="1"/>
  <c r="AB2191" i="1" s="1"/>
  <c r="AC2191" i="1" s="1"/>
  <c r="Z1964" i="1"/>
  <c r="AE1964" i="1" s="1"/>
  <c r="AA1964" i="1"/>
  <c r="AB1964" i="1" s="1"/>
  <c r="AC1964" i="1" s="1"/>
  <c r="Z1994" i="1"/>
  <c r="AE1994" i="1" s="1"/>
  <c r="AA1994" i="1"/>
  <c r="AB1994" i="1" s="1"/>
  <c r="AC1994" i="1" s="1"/>
  <c r="Z1294" i="1"/>
  <c r="AE1294" i="1" s="1"/>
  <c r="AA1294" i="1"/>
  <c r="AB1294" i="1" s="1"/>
  <c r="AC1294" i="1" s="1"/>
  <c r="Z1048" i="1"/>
  <c r="AE1048" i="1" s="1"/>
  <c r="AA1048" i="1"/>
  <c r="AB1048" i="1" s="1"/>
  <c r="AC1048" i="1" s="1"/>
  <c r="Z1292" i="1"/>
  <c r="AE1292" i="1" s="1"/>
  <c r="AA1292" i="1"/>
  <c r="AB1292" i="1" s="1"/>
  <c r="AC1292" i="1" s="1"/>
  <c r="Z263" i="1"/>
  <c r="AE263" i="1" s="1"/>
  <c r="AA263" i="1"/>
  <c r="AB263" i="1" s="1"/>
  <c r="AC263" i="1" s="1"/>
  <c r="Z1353" i="1"/>
  <c r="AE1353" i="1" s="1"/>
  <c r="AA1353" i="1"/>
  <c r="AB1353" i="1" s="1"/>
  <c r="AC1353" i="1" s="1"/>
  <c r="Z1635" i="1"/>
  <c r="AE1635" i="1" s="1"/>
  <c r="AA1635" i="1"/>
  <c r="AB1635" i="1" s="1"/>
  <c r="AC1635" i="1" s="1"/>
  <c r="Z2009" i="1"/>
  <c r="AE2009" i="1" s="1"/>
  <c r="AA2009" i="1"/>
  <c r="AB2009" i="1" s="1"/>
  <c r="AC2009" i="1" s="1"/>
  <c r="Z962" i="1"/>
  <c r="AE962" i="1" s="1"/>
  <c r="AA962" i="1"/>
  <c r="AB962" i="1" s="1"/>
  <c r="AC962" i="1" s="1"/>
  <c r="Z929" i="1"/>
  <c r="AE929" i="1" s="1"/>
  <c r="AA929" i="1"/>
  <c r="AB929" i="1" s="1"/>
  <c r="AC929" i="1" s="1"/>
  <c r="Z599" i="1"/>
  <c r="AE599" i="1" s="1"/>
  <c r="AA599" i="1"/>
  <c r="AB599" i="1" s="1"/>
  <c r="AC599" i="1" s="1"/>
  <c r="Z102" i="1"/>
  <c r="AE102" i="1" s="1"/>
  <c r="AA102" i="1"/>
  <c r="AB102" i="1" s="1"/>
  <c r="AC102" i="1" s="1"/>
  <c r="Z779" i="1"/>
  <c r="AE779" i="1" s="1"/>
  <c r="AA779" i="1"/>
  <c r="AB779" i="1" s="1"/>
  <c r="AC779" i="1" s="1"/>
  <c r="Z667" i="1"/>
  <c r="AE667" i="1" s="1"/>
  <c r="AA667" i="1"/>
  <c r="AB667" i="1" s="1"/>
  <c r="AC667" i="1" s="1"/>
  <c r="Z1168" i="1"/>
  <c r="AE1168" i="1" s="1"/>
  <c r="AA1168" i="1"/>
  <c r="AB1168" i="1" s="1"/>
  <c r="AC1168" i="1" s="1"/>
  <c r="Z1134" i="1"/>
  <c r="AE1134" i="1" s="1"/>
  <c r="AA1134" i="1"/>
  <c r="AB1134" i="1" s="1"/>
  <c r="AC1134" i="1" s="1"/>
  <c r="Z1972" i="1"/>
  <c r="AE1972" i="1" s="1"/>
  <c r="AA1972" i="1"/>
  <c r="AB1972" i="1" s="1"/>
  <c r="AC1972" i="1" s="1"/>
  <c r="Z290" i="1"/>
  <c r="AE290" i="1" s="1"/>
  <c r="AA290" i="1"/>
  <c r="AB290" i="1" s="1"/>
  <c r="AC290" i="1" s="1"/>
  <c r="Z913" i="1"/>
  <c r="AE913" i="1" s="1"/>
  <c r="AA913" i="1"/>
  <c r="AB913" i="1" s="1"/>
  <c r="AC913" i="1" s="1"/>
  <c r="Z1458" i="1"/>
  <c r="AE1458" i="1" s="1"/>
  <c r="AA1458" i="1"/>
  <c r="AB1458" i="1" s="1"/>
  <c r="AC1458" i="1" s="1"/>
  <c r="Z616" i="1"/>
  <c r="AE616" i="1" s="1"/>
  <c r="AA616" i="1"/>
  <c r="AB616" i="1" s="1"/>
  <c r="AC616" i="1" s="1"/>
  <c r="Z2138" i="1"/>
  <c r="AE2138" i="1" s="1"/>
  <c r="AA2138" i="1"/>
  <c r="AB2138" i="1" s="1"/>
  <c r="AC2138" i="1" s="1"/>
  <c r="Z335" i="1"/>
  <c r="AE335" i="1" s="1"/>
  <c r="AA335" i="1"/>
  <c r="AB335" i="1" s="1"/>
  <c r="AC335" i="1" s="1"/>
  <c r="Z272" i="1"/>
  <c r="AE272" i="1" s="1"/>
  <c r="AA272" i="1"/>
  <c r="AB272" i="1" s="1"/>
  <c r="AC272" i="1" s="1"/>
  <c r="Z420" i="1"/>
  <c r="AE420" i="1" s="1"/>
  <c r="AA420" i="1"/>
  <c r="AB420" i="1" s="1"/>
  <c r="AC420" i="1" s="1"/>
  <c r="Z545" i="1"/>
  <c r="AE545" i="1" s="1"/>
  <c r="AA545" i="1"/>
  <c r="AB545" i="1" s="1"/>
  <c r="AC545" i="1" s="1"/>
  <c r="Z58" i="1"/>
  <c r="AE58" i="1" s="1"/>
  <c r="AA58" i="1"/>
  <c r="AB58" i="1" s="1"/>
  <c r="AC58" i="1" s="1"/>
  <c r="Z2519" i="1"/>
  <c r="AE2519" i="1" s="1"/>
  <c r="AA2519" i="1"/>
  <c r="AB2519" i="1" s="1"/>
  <c r="AC2519" i="1" s="1"/>
  <c r="Z2266" i="1"/>
  <c r="AE2266" i="1" s="1"/>
  <c r="AA2266" i="1"/>
  <c r="AB2266" i="1" s="1"/>
  <c r="AC2266" i="1" s="1"/>
  <c r="Z1680" i="1"/>
  <c r="AE1680" i="1" s="1"/>
  <c r="AA1680" i="1"/>
  <c r="AB1680" i="1" s="1"/>
  <c r="AC1680" i="1" s="1"/>
  <c r="Z730" i="1"/>
  <c r="AE730" i="1" s="1"/>
  <c r="AA730" i="1"/>
  <c r="AB730" i="1" s="1"/>
  <c r="AC730" i="1" s="1"/>
  <c r="AA784" i="1"/>
  <c r="AB784" i="1" s="1"/>
  <c r="AC784" i="1" s="1"/>
  <c r="AA1619" i="1"/>
  <c r="AB1619" i="1" s="1"/>
  <c r="AC1619" i="1" s="1"/>
  <c r="AA1050" i="1"/>
  <c r="AB1050" i="1" s="1"/>
  <c r="AC1050" i="1" s="1"/>
  <c r="AA1142" i="1"/>
  <c r="AB1142" i="1" s="1"/>
  <c r="AC1142" i="1" s="1"/>
  <c r="AA604" i="1"/>
  <c r="AB604" i="1" s="1"/>
  <c r="AC604" i="1" s="1"/>
  <c r="AA1322" i="1"/>
  <c r="AB1322" i="1" s="1"/>
  <c r="AC1322" i="1" s="1"/>
  <c r="AA2163" i="1"/>
  <c r="AB2163" i="1" s="1"/>
  <c r="AC2163" i="1" s="1"/>
  <c r="AA1025" i="1"/>
  <c r="AB1025" i="1" s="1"/>
  <c r="AC1025" i="1" s="1"/>
  <c r="AA231" i="1"/>
  <c r="AB231" i="1" s="1"/>
  <c r="AC231" i="1" s="1"/>
  <c r="AA1953" i="1"/>
  <c r="AB1953" i="1" s="1"/>
  <c r="AC1953" i="1" s="1"/>
  <c r="AA235" i="1"/>
  <c r="AB235" i="1" s="1"/>
  <c r="AC235" i="1" s="1"/>
  <c r="AA1774" i="1"/>
  <c r="AB1774" i="1" s="1"/>
  <c r="AC1774" i="1" s="1"/>
  <c r="AA117" i="1"/>
  <c r="AB117" i="1" s="1"/>
  <c r="AC117" i="1" s="1"/>
  <c r="AA246" i="1"/>
  <c r="AB246" i="1" s="1"/>
  <c r="AC246" i="1" s="1"/>
  <c r="AA2295" i="1"/>
  <c r="AB2295" i="1" s="1"/>
  <c r="AC2295" i="1" s="1"/>
  <c r="AA1032" i="1"/>
  <c r="AB1032" i="1" s="1"/>
  <c r="AC1032" i="1" s="1"/>
  <c r="AA25" i="1"/>
  <c r="AB25" i="1" s="1"/>
  <c r="AC25" i="1" s="1"/>
  <c r="AA2075" i="1"/>
  <c r="AB2075" i="1" s="1"/>
  <c r="AC2075" i="1" s="1"/>
  <c r="AA2051" i="1"/>
  <c r="AB2051" i="1" s="1"/>
  <c r="AC2051" i="1" s="1"/>
  <c r="AA373" i="1"/>
  <c r="AB373" i="1" s="1"/>
  <c r="AC373" i="1" s="1"/>
  <c r="AA752" i="1"/>
  <c r="AB752" i="1" s="1"/>
  <c r="AC752" i="1" s="1"/>
  <c r="AA1212" i="1"/>
  <c r="AB1212" i="1" s="1"/>
  <c r="AC1212" i="1" s="1"/>
  <c r="AA1430" i="1"/>
  <c r="AB1430" i="1" s="1"/>
  <c r="AC1430" i="1" s="1"/>
  <c r="AA1100" i="1"/>
  <c r="AB1100" i="1" s="1"/>
  <c r="AC1100" i="1" s="1"/>
  <c r="AA2398" i="1"/>
  <c r="AB2398" i="1" s="1"/>
  <c r="AC2398" i="1" s="1"/>
  <c r="AA2029" i="1"/>
  <c r="AB2029" i="1" s="1"/>
  <c r="AC2029" i="1" s="1"/>
  <c r="AA2367" i="1"/>
  <c r="AB2367" i="1" s="1"/>
  <c r="AC2367" i="1" s="1"/>
  <c r="AA942" i="1"/>
  <c r="AB942" i="1" s="1"/>
  <c r="AC942" i="1" s="1"/>
  <c r="AA1685" i="1"/>
  <c r="AB1685" i="1" s="1"/>
  <c r="AC1685" i="1" s="1"/>
  <c r="AA2462" i="1"/>
  <c r="AB2462" i="1" s="1"/>
  <c r="AC2462" i="1" s="1"/>
  <c r="AA2225" i="1"/>
  <c r="AB2225" i="1" s="1"/>
  <c r="AC2225" i="1" s="1"/>
  <c r="AA255" i="1"/>
  <c r="AB255" i="1" s="1"/>
  <c r="AC255" i="1" s="1"/>
  <c r="AA1183" i="1"/>
  <c r="AB1183" i="1" s="1"/>
  <c r="AC1183" i="1" s="1"/>
  <c r="AA1891" i="1"/>
  <c r="AB1891" i="1" s="1"/>
  <c r="AC1891" i="1" s="1"/>
  <c r="AA766" i="1"/>
  <c r="AB766" i="1" s="1"/>
  <c r="AC766" i="1" s="1"/>
  <c r="AA1206" i="1"/>
  <c r="AB1206" i="1" s="1"/>
  <c r="AC1206" i="1" s="1"/>
  <c r="AA972" i="1"/>
  <c r="AB972" i="1" s="1"/>
  <c r="AC972" i="1" s="1"/>
  <c r="AA1386" i="1"/>
  <c r="AB1386" i="1" s="1"/>
  <c r="AC1386" i="1" s="1"/>
  <c r="AA2499" i="1"/>
  <c r="AB2499" i="1" s="1"/>
  <c r="AC2499" i="1" s="1"/>
  <c r="AA43" i="1"/>
  <c r="AB43" i="1" s="1"/>
  <c r="AC43" i="1" s="1"/>
  <c r="AA295" i="1"/>
  <c r="AB295" i="1" s="1"/>
  <c r="AC295" i="1" s="1"/>
  <c r="AA2497" i="1"/>
  <c r="AB2497" i="1" s="1"/>
  <c r="AC2497" i="1" s="1"/>
  <c r="AA371" i="1"/>
  <c r="AB371" i="1" s="1"/>
  <c r="AC371" i="1" s="1"/>
  <c r="AA1930" i="1"/>
  <c r="AB1930" i="1" s="1"/>
  <c r="AC1930" i="1" s="1"/>
  <c r="AA386" i="1"/>
  <c r="AB386" i="1" s="1"/>
  <c r="AC386" i="1" s="1"/>
  <c r="AA310" i="1"/>
  <c r="AB310" i="1" s="1"/>
  <c r="AC310" i="1" s="1"/>
  <c r="AA2359" i="1"/>
  <c r="AB2359" i="1" s="1"/>
  <c r="AC2359" i="1" s="1"/>
  <c r="AA1096" i="1"/>
  <c r="AB1096" i="1" s="1"/>
  <c r="AC1096" i="1" s="1"/>
  <c r="AA89" i="1"/>
  <c r="AB89" i="1" s="1"/>
  <c r="AC89" i="1" s="1"/>
  <c r="AA2139" i="1"/>
  <c r="AB2139" i="1" s="1"/>
  <c r="AC2139" i="1" s="1"/>
  <c r="AA1123" i="1"/>
  <c r="AB1123" i="1" s="1"/>
  <c r="AC1123" i="1" s="1"/>
  <c r="AA1893" i="1"/>
  <c r="AB1893" i="1" s="1"/>
  <c r="AC1893" i="1" s="1"/>
  <c r="AA631" i="1"/>
  <c r="AB631" i="1" s="1"/>
  <c r="AC631" i="1" s="1"/>
  <c r="AA2212" i="1"/>
  <c r="AB2212" i="1" s="1"/>
  <c r="AC2212" i="1" s="1"/>
  <c r="AA2060" i="1"/>
  <c r="AB2060" i="1" s="1"/>
  <c r="AC2060" i="1" s="1"/>
  <c r="AA1978" i="1"/>
  <c r="AB1978" i="1" s="1"/>
  <c r="AC1978" i="1" s="1"/>
  <c r="AA987" i="1"/>
  <c r="AB987" i="1" s="1"/>
  <c r="AC987" i="1" s="1"/>
  <c r="AA1581" i="1"/>
  <c r="AB1581" i="1" s="1"/>
  <c r="AC1581" i="1" s="1"/>
  <c r="AA1919" i="1"/>
  <c r="AB1919" i="1" s="1"/>
  <c r="AC1919" i="1" s="1"/>
  <c r="AA1537" i="1"/>
  <c r="AB1537" i="1" s="1"/>
  <c r="AC1537" i="1" s="1"/>
  <c r="AA48" i="1"/>
  <c r="AB48" i="1" s="1"/>
  <c r="AC48" i="1" s="1"/>
  <c r="AA1366" i="1"/>
  <c r="AB1366" i="1" s="1"/>
  <c r="AC1366" i="1" s="1"/>
  <c r="AA1180" i="1"/>
  <c r="AB1180" i="1" s="1"/>
  <c r="AC1180" i="1" s="1"/>
  <c r="AA2478" i="1"/>
  <c r="AB2478" i="1" s="1"/>
  <c r="AC2478" i="1" s="1"/>
  <c r="AA1620" i="1"/>
  <c r="AB1620" i="1" s="1"/>
  <c r="AC1620" i="1" s="1"/>
  <c r="AA1251" i="1"/>
  <c r="AB1251" i="1" s="1"/>
  <c r="AC1251" i="1" s="1"/>
  <c r="AA715" i="1"/>
  <c r="AB715" i="1" s="1"/>
  <c r="AC715" i="1" s="1"/>
  <c r="AA498" i="1"/>
  <c r="AB498" i="1" s="1"/>
  <c r="AC498" i="1" s="1"/>
  <c r="AA1060" i="1"/>
  <c r="AB1060" i="1" s="1"/>
  <c r="AC1060" i="1" s="1"/>
  <c r="AA1090" i="1"/>
  <c r="AB1090" i="1" s="1"/>
  <c r="AC1090" i="1" s="1"/>
  <c r="Z1625" i="1"/>
  <c r="AE1625" i="1" s="1"/>
  <c r="AC1625" i="1"/>
  <c r="Z694" i="1"/>
  <c r="AE694" i="1" s="1"/>
  <c r="AA694" i="1"/>
  <c r="AB694" i="1" s="1"/>
  <c r="AC694" i="1" s="1"/>
  <c r="Z1347" i="1"/>
  <c r="AE1347" i="1" s="1"/>
  <c r="AC1347" i="1"/>
  <c r="Z1642" i="1"/>
  <c r="AE1642" i="1" s="1"/>
  <c r="AA1642" i="1"/>
  <c r="AB1642" i="1" s="1"/>
  <c r="AC1642" i="1" s="1"/>
  <c r="AA2251" i="1"/>
  <c r="AB2251" i="1" s="1"/>
  <c r="AC2251" i="1" s="1"/>
  <c r="Z2172" i="1"/>
  <c r="AE2172" i="1" s="1"/>
  <c r="AA2172" i="1"/>
  <c r="AB2172" i="1" s="1"/>
  <c r="AC2172" i="1" s="1"/>
  <c r="Z2022" i="1"/>
  <c r="AE2022" i="1" s="1"/>
  <c r="AA2022" i="1"/>
  <c r="AB2022" i="1" s="1"/>
  <c r="AC2022" i="1" s="1"/>
  <c r="Z241" i="1"/>
  <c r="AE241" i="1" s="1"/>
  <c r="AA241" i="1"/>
  <c r="AB241" i="1" s="1"/>
  <c r="AC241" i="1" s="1"/>
  <c r="Z2476" i="1"/>
  <c r="AE2476" i="1" s="1"/>
  <c r="AA2476" i="1"/>
  <c r="AB2476" i="1" s="1"/>
  <c r="AC2476" i="1" s="1"/>
  <c r="Z505" i="1"/>
  <c r="AE505" i="1" s="1"/>
  <c r="AA505" i="1"/>
  <c r="AB505" i="1" s="1"/>
  <c r="AC505" i="1" s="1"/>
  <c r="AA97" i="1"/>
  <c r="AB97" i="1" s="1"/>
  <c r="AC97" i="1" s="1"/>
  <c r="Z1306" i="1"/>
  <c r="AE1306" i="1" s="1"/>
  <c r="AA1306" i="1"/>
  <c r="AB1306" i="1" s="1"/>
  <c r="AC1306" i="1" s="1"/>
  <c r="Z182" i="1"/>
  <c r="AE182" i="1" s="1"/>
  <c r="AC182" i="1"/>
  <c r="Z749" i="1"/>
  <c r="AE749" i="1" s="1"/>
  <c r="AA749" i="1"/>
  <c r="AB749" i="1" s="1"/>
  <c r="AC749" i="1" s="1"/>
  <c r="Z2503" i="1"/>
  <c r="AE2503" i="1" s="1"/>
  <c r="AA2503" i="1"/>
  <c r="AB2503" i="1" s="1"/>
  <c r="AC2503" i="1" s="1"/>
  <c r="AA706" i="1"/>
  <c r="AB706" i="1" s="1"/>
  <c r="AC706" i="1" s="1"/>
  <c r="Z384" i="1"/>
  <c r="AE384" i="1" s="1"/>
  <c r="AA384" i="1"/>
  <c r="AB384" i="1" s="1"/>
  <c r="AC384" i="1" s="1"/>
  <c r="Z2002" i="1"/>
  <c r="AE2002" i="1" s="1"/>
  <c r="AC2002" i="1"/>
  <c r="Z1547" i="1"/>
  <c r="AE1547" i="1" s="1"/>
  <c r="AA1547" i="1"/>
  <c r="AB1547" i="1" s="1"/>
  <c r="AC1547" i="1" s="1"/>
  <c r="Z861" i="1"/>
  <c r="AE861" i="1" s="1"/>
  <c r="AA861" i="1"/>
  <c r="AB861" i="1" s="1"/>
  <c r="AC861" i="1" s="1"/>
  <c r="AA732" i="1"/>
  <c r="AB732" i="1" s="1"/>
  <c r="AC732" i="1" s="1"/>
  <c r="Z160" i="1"/>
  <c r="AE160" i="1" s="1"/>
  <c r="AA160" i="1"/>
  <c r="AB160" i="1" s="1"/>
  <c r="AC160" i="1" s="1"/>
  <c r="Z2283" i="1"/>
  <c r="AE2283" i="1" s="1"/>
  <c r="AC2283" i="1"/>
  <c r="Z2166" i="1"/>
  <c r="AE2166" i="1" s="1"/>
  <c r="AA2166" i="1"/>
  <c r="AB2166" i="1" s="1"/>
  <c r="AC2166" i="1" s="1"/>
  <c r="Z2339" i="1"/>
  <c r="AE2339" i="1" s="1"/>
  <c r="AA2339" i="1"/>
  <c r="AB2339" i="1" s="1"/>
  <c r="AC2339" i="1" s="1"/>
  <c r="AA507" i="1"/>
  <c r="AB507" i="1" s="1"/>
  <c r="AC507" i="1" s="1"/>
  <c r="Z1329" i="1"/>
  <c r="AE1329" i="1" s="1"/>
  <c r="AA1329" i="1"/>
  <c r="AB1329" i="1" s="1"/>
  <c r="AC1329" i="1" s="1"/>
  <c r="Z689" i="1"/>
  <c r="AE689" i="1" s="1"/>
  <c r="AA689" i="1"/>
  <c r="AB689" i="1" s="1"/>
  <c r="AC689" i="1" s="1"/>
  <c r="Z1088" i="1"/>
  <c r="AE1088" i="1" s="1"/>
  <c r="AC1088" i="1"/>
  <c r="Z1499" i="1"/>
  <c r="AE1499" i="1" s="1"/>
  <c r="AA1499" i="1"/>
  <c r="AB1499" i="1" s="1"/>
  <c r="AC1499" i="1" s="1"/>
  <c r="Z1615" i="1"/>
  <c r="AE1615" i="1" s="1"/>
  <c r="AA1615" i="1"/>
  <c r="AB1615" i="1" s="1"/>
  <c r="AC1615" i="1" s="1"/>
  <c r="Z530" i="1"/>
  <c r="AE530" i="1" s="1"/>
  <c r="AC530" i="1"/>
  <c r="Z910" i="1"/>
  <c r="AE910" i="1" s="1"/>
  <c r="AA910" i="1"/>
  <c r="AB910" i="1" s="1"/>
  <c r="AC910" i="1" s="1"/>
  <c r="Z1948" i="1"/>
  <c r="AE1948" i="1" s="1"/>
  <c r="AA1948" i="1"/>
  <c r="AB1948" i="1" s="1"/>
  <c r="AC1948" i="1" s="1"/>
  <c r="Z1169" i="1"/>
  <c r="AE1169" i="1" s="1"/>
  <c r="AC1169" i="1"/>
  <c r="Z2407" i="1"/>
  <c r="AE2407" i="1" s="1"/>
  <c r="AA2407" i="1"/>
  <c r="AB2407" i="1" s="1"/>
  <c r="AC2407" i="1" s="1"/>
  <c r="Z2287" i="1"/>
  <c r="AE2287" i="1" s="1"/>
  <c r="AA2287" i="1"/>
  <c r="AB2287" i="1" s="1"/>
  <c r="AC2287" i="1" s="1"/>
  <c r="Z2039" i="1"/>
  <c r="AE2039" i="1" s="1"/>
  <c r="AA2039" i="1"/>
  <c r="AB2039" i="1" s="1"/>
  <c r="AC2039" i="1" s="1"/>
  <c r="Z1098" i="1"/>
  <c r="AE1098" i="1" s="1"/>
  <c r="AA1098" i="1"/>
  <c r="AB1098" i="1" s="1"/>
  <c r="AC1098" i="1" s="1"/>
  <c r="Z2437" i="1"/>
  <c r="AE2437" i="1" s="1"/>
  <c r="AA2437" i="1"/>
  <c r="AB2437" i="1" s="1"/>
  <c r="AC2437" i="1" s="1"/>
  <c r="Z1300" i="1"/>
  <c r="AE1300" i="1" s="1"/>
  <c r="AA1300" i="1"/>
  <c r="AB1300" i="1" s="1"/>
  <c r="AC1300" i="1" s="1"/>
  <c r="Z471" i="1"/>
  <c r="AE471" i="1" s="1"/>
  <c r="AA471" i="1"/>
  <c r="AB471" i="1" s="1"/>
  <c r="AC471" i="1" s="1"/>
  <c r="Z1760" i="1"/>
  <c r="AE1760" i="1" s="1"/>
  <c r="AA1760" i="1"/>
  <c r="AB1760" i="1" s="1"/>
  <c r="AC1760" i="1" s="1"/>
  <c r="Z1932" i="1"/>
  <c r="AE1932" i="1" s="1"/>
  <c r="AA1932" i="1"/>
  <c r="AB1932" i="1" s="1"/>
  <c r="AC1932" i="1" s="1"/>
  <c r="Z802" i="1"/>
  <c r="AE802" i="1" s="1"/>
  <c r="AA802" i="1"/>
  <c r="AB802" i="1" s="1"/>
  <c r="AC802" i="1" s="1"/>
  <c r="Z1816" i="1"/>
  <c r="AE1816" i="1" s="1"/>
  <c r="AA1816" i="1"/>
  <c r="AB1816" i="1" s="1"/>
  <c r="AC1816" i="1" s="1"/>
  <c r="Z2072" i="1"/>
  <c r="AE2072" i="1" s="1"/>
  <c r="AA2072" i="1"/>
  <c r="AB2072" i="1" s="1"/>
  <c r="AC2072" i="1" s="1"/>
  <c r="Z2299" i="1"/>
  <c r="AE2299" i="1" s="1"/>
  <c r="AA2299" i="1"/>
  <c r="AB2299" i="1" s="1"/>
  <c r="AC2299" i="1" s="1"/>
  <c r="Z2226" i="1"/>
  <c r="AE2226" i="1" s="1"/>
  <c r="AA2226" i="1"/>
  <c r="AB2226" i="1" s="1"/>
  <c r="AC2226" i="1" s="1"/>
  <c r="Z2064" i="1"/>
  <c r="AE2064" i="1" s="1"/>
  <c r="AA2064" i="1"/>
  <c r="AB2064" i="1" s="1"/>
  <c r="AC2064" i="1" s="1"/>
  <c r="Z2300" i="1"/>
  <c r="AE2300" i="1" s="1"/>
  <c r="AA2300" i="1"/>
  <c r="AB2300" i="1" s="1"/>
  <c r="AC2300" i="1" s="1"/>
  <c r="Z326" i="1"/>
  <c r="AE326" i="1" s="1"/>
  <c r="AA326" i="1"/>
  <c r="AB326" i="1" s="1"/>
  <c r="AC326" i="1" s="1"/>
  <c r="Z875" i="1"/>
  <c r="AE875" i="1" s="1"/>
  <c r="AA875" i="1"/>
  <c r="AB875" i="1" s="1"/>
  <c r="AC875" i="1" s="1"/>
  <c r="Z2130" i="1"/>
  <c r="AE2130" i="1" s="1"/>
  <c r="AA2130" i="1"/>
  <c r="AB2130" i="1" s="1"/>
  <c r="AC2130" i="1" s="1"/>
  <c r="Z2424" i="1"/>
  <c r="AE2424" i="1" s="1"/>
  <c r="AA2424" i="1"/>
  <c r="AB2424" i="1" s="1"/>
  <c r="AC2424" i="1" s="1"/>
  <c r="Z82" i="1"/>
  <c r="AE82" i="1" s="1"/>
  <c r="AA82" i="1"/>
  <c r="AB82" i="1" s="1"/>
  <c r="AC82" i="1" s="1"/>
  <c r="Z516" i="1"/>
  <c r="AE516" i="1" s="1"/>
  <c r="AA516" i="1"/>
  <c r="AB516" i="1" s="1"/>
  <c r="AC516" i="1" s="1"/>
  <c r="Z1248" i="1"/>
  <c r="AE1248" i="1" s="1"/>
  <c r="AA1248" i="1"/>
  <c r="AB1248" i="1" s="1"/>
  <c r="AC1248" i="1" s="1"/>
  <c r="Z1813" i="1"/>
  <c r="AE1813" i="1" s="1"/>
  <c r="AA1813" i="1"/>
  <c r="AB1813" i="1" s="1"/>
  <c r="AC1813" i="1" s="1"/>
  <c r="Z1582" i="1"/>
  <c r="AE1582" i="1" s="1"/>
  <c r="AA1582" i="1"/>
  <c r="AB1582" i="1" s="1"/>
  <c r="AC1582" i="1" s="1"/>
  <c r="Z1584" i="1"/>
  <c r="AE1584" i="1" s="1"/>
  <c r="AA1584" i="1"/>
  <c r="AB1584" i="1" s="1"/>
  <c r="AC1584" i="1" s="1"/>
  <c r="Z634" i="1"/>
  <c r="AE634" i="1" s="1"/>
  <c r="AA634" i="1"/>
  <c r="AB634" i="1" s="1"/>
  <c r="AC634" i="1" s="1"/>
  <c r="Z1344" i="1"/>
  <c r="AE1344" i="1" s="1"/>
  <c r="AA1344" i="1"/>
  <c r="AB1344" i="1" s="1"/>
  <c r="AC1344" i="1" s="1"/>
  <c r="Z46" i="1"/>
  <c r="AE46" i="1" s="1"/>
  <c r="AA46" i="1"/>
  <c r="AB46" i="1" s="1"/>
  <c r="AC46" i="1" s="1"/>
  <c r="Z1448" i="1"/>
  <c r="AE1448" i="1" s="1"/>
  <c r="AA1448" i="1"/>
  <c r="AB1448" i="1" s="1"/>
  <c r="AC1448" i="1" s="1"/>
  <c r="Z1022" i="1"/>
  <c r="AE1022" i="1" s="1"/>
  <c r="AA1022" i="1"/>
  <c r="AB1022" i="1" s="1"/>
  <c r="AC1022" i="1" s="1"/>
  <c r="Z2194" i="1"/>
  <c r="AE2194" i="1" s="1"/>
  <c r="AA2194" i="1"/>
  <c r="AB2194" i="1" s="1"/>
  <c r="AC2194" i="1" s="1"/>
  <c r="Z229" i="1"/>
  <c r="AE229" i="1" s="1"/>
  <c r="AA229" i="1"/>
  <c r="AB229" i="1" s="1"/>
  <c r="AC229" i="1" s="1"/>
  <c r="Z502" i="1"/>
  <c r="AE502" i="1" s="1"/>
  <c r="AA502" i="1"/>
  <c r="AB502" i="1" s="1"/>
  <c r="AC502" i="1" s="1"/>
  <c r="Z1174" i="1"/>
  <c r="AE1174" i="1" s="1"/>
  <c r="AA1174" i="1"/>
  <c r="AB1174" i="1" s="1"/>
  <c r="AC1174" i="1" s="1"/>
  <c r="Z2086" i="1"/>
  <c r="AE2086" i="1" s="1"/>
  <c r="AA2086" i="1"/>
  <c r="AB2086" i="1" s="1"/>
  <c r="AC2086" i="1" s="1"/>
  <c r="Z274" i="1"/>
  <c r="AE274" i="1" s="1"/>
  <c r="AA274" i="1"/>
  <c r="AB274" i="1" s="1"/>
  <c r="AC274" i="1" s="1"/>
  <c r="Z536" i="1"/>
  <c r="AE536" i="1" s="1"/>
  <c r="AA536" i="1"/>
  <c r="AB536" i="1" s="1"/>
  <c r="AC536" i="1" s="1"/>
  <c r="Z192" i="1"/>
  <c r="AE192" i="1" s="1"/>
  <c r="AA192" i="1"/>
  <c r="AB192" i="1" s="1"/>
  <c r="AC192" i="1" s="1"/>
  <c r="Z1087" i="1"/>
  <c r="AE1087" i="1" s="1"/>
  <c r="AA1087" i="1"/>
  <c r="AB1087" i="1" s="1"/>
  <c r="AC1087" i="1" s="1"/>
  <c r="Z1640" i="1"/>
  <c r="AE1640" i="1" s="1"/>
  <c r="AA1640" i="1"/>
  <c r="AB1640" i="1" s="1"/>
  <c r="AC1640" i="1" s="1"/>
  <c r="Z299" i="1"/>
  <c r="AE299" i="1" s="1"/>
  <c r="AA299" i="1"/>
  <c r="AB299" i="1" s="1"/>
  <c r="AC299" i="1" s="1"/>
  <c r="Z1392" i="1"/>
  <c r="AE1392" i="1" s="1"/>
  <c r="AA1392" i="1"/>
  <c r="AB1392" i="1" s="1"/>
  <c r="AC1392" i="1" s="1"/>
  <c r="Z2449" i="1"/>
  <c r="AE2449" i="1" s="1"/>
  <c r="Z115" i="1"/>
  <c r="AE115" i="1" s="1"/>
  <c r="AA115" i="1"/>
  <c r="AB115" i="1" s="1"/>
  <c r="AC115" i="1" s="1"/>
  <c r="Z1028" i="1"/>
  <c r="AE1028" i="1" s="1"/>
  <c r="AA1028" i="1"/>
  <c r="AB1028" i="1" s="1"/>
  <c r="AC1028" i="1" s="1"/>
  <c r="Z1075" i="1"/>
  <c r="AE1075" i="1" s="1"/>
  <c r="AA1075" i="1"/>
  <c r="AB1075" i="1" s="1"/>
  <c r="AC1075" i="1" s="1"/>
  <c r="AA642" i="1"/>
  <c r="AB642" i="1" s="1"/>
  <c r="AC642" i="1" s="1"/>
  <c r="AA390" i="1"/>
  <c r="AB390" i="1" s="1"/>
  <c r="AC390" i="1" s="1"/>
  <c r="AA1384" i="1"/>
  <c r="AB1384" i="1" s="1"/>
  <c r="AC1384" i="1" s="1"/>
  <c r="Z647" i="1"/>
  <c r="AE647" i="1" s="1"/>
  <c r="AA647" i="1"/>
  <c r="AB647" i="1" s="1"/>
  <c r="AC647" i="1" s="1"/>
  <c r="Z1208" i="1"/>
  <c r="AE1208" i="1" s="1"/>
  <c r="AA1208" i="1"/>
  <c r="AB1208" i="1" s="1"/>
  <c r="AC1208" i="1" s="1"/>
  <c r="Z1199" i="1"/>
  <c r="AE1199" i="1" s="1"/>
  <c r="AA1199" i="1"/>
  <c r="AB1199" i="1" s="1"/>
  <c r="AC1199" i="1" s="1"/>
  <c r="Z1480" i="1"/>
  <c r="AE1480" i="1" s="1"/>
  <c r="AA1480" i="1"/>
  <c r="AB1480" i="1" s="1"/>
  <c r="AC1480" i="1" s="1"/>
  <c r="Z1573" i="1"/>
  <c r="AE1573" i="1" s="1"/>
  <c r="AA1573" i="1"/>
  <c r="AB1573" i="1" s="1"/>
  <c r="AC1573" i="1" s="1"/>
  <c r="Z848" i="1"/>
  <c r="AE848" i="1" s="1"/>
  <c r="AA848" i="1"/>
  <c r="AB848" i="1" s="1"/>
  <c r="AC848" i="1" s="1"/>
  <c r="Z781" i="1"/>
  <c r="AE781" i="1" s="1"/>
  <c r="Z504" i="1"/>
  <c r="AE504" i="1" s="1"/>
  <c r="AA504" i="1"/>
  <c r="AB504" i="1" s="1"/>
  <c r="AC504" i="1" s="1"/>
  <c r="Z1934" i="1"/>
  <c r="AE1934" i="1" s="1"/>
  <c r="AA1934" i="1"/>
  <c r="AB1934" i="1" s="1"/>
  <c r="AC1934" i="1" s="1"/>
  <c r="Z24" i="1"/>
  <c r="AE24" i="1" s="1"/>
  <c r="AA24" i="1"/>
  <c r="AB24" i="1" s="1"/>
  <c r="AC24" i="1" s="1"/>
  <c r="Z1577" i="1"/>
  <c r="AE1577" i="1" s="1"/>
  <c r="Z1696" i="1"/>
  <c r="AE1696" i="1" s="1"/>
  <c r="AA1696" i="1"/>
  <c r="AB1696" i="1" s="1"/>
  <c r="AC1696" i="1" s="1"/>
  <c r="Z1372" i="1"/>
  <c r="AE1372" i="1" s="1"/>
  <c r="AA1372" i="1"/>
  <c r="AB1372" i="1" s="1"/>
  <c r="AC1372" i="1" s="1"/>
  <c r="Z1327" i="1"/>
  <c r="AE1327" i="1" s="1"/>
  <c r="AA1327" i="1"/>
  <c r="AB1327" i="1" s="1"/>
  <c r="AC1327" i="1" s="1"/>
  <c r="Z367" i="1"/>
  <c r="AE367" i="1" s="1"/>
  <c r="Z1965" i="1"/>
  <c r="AE1965" i="1" s="1"/>
  <c r="AA1965" i="1"/>
  <c r="AB1965" i="1" s="1"/>
  <c r="AC1965" i="1" s="1"/>
  <c r="Z2020" i="1"/>
  <c r="AE2020" i="1" s="1"/>
  <c r="AA2020" i="1"/>
  <c r="AB2020" i="1" s="1"/>
  <c r="AC2020" i="1" s="1"/>
  <c r="Z2213" i="1"/>
  <c r="AE2213" i="1" s="1"/>
  <c r="AA2213" i="1"/>
  <c r="AB2213" i="1" s="1"/>
  <c r="AC2213" i="1" s="1"/>
  <c r="Z893" i="1"/>
  <c r="AE893" i="1" s="1"/>
  <c r="Z77" i="1"/>
  <c r="AE77" i="1" s="1"/>
  <c r="AA77" i="1"/>
  <c r="AB77" i="1" s="1"/>
  <c r="AC77" i="1" s="1"/>
  <c r="Z587" i="1"/>
  <c r="AE587" i="1" s="1"/>
  <c r="AA587" i="1"/>
  <c r="AB587" i="1" s="1"/>
  <c r="AC587" i="1" s="1"/>
  <c r="Z2014" i="1"/>
  <c r="AE2014" i="1" s="1"/>
  <c r="AA2014" i="1"/>
  <c r="AB2014" i="1" s="1"/>
  <c r="AC2014" i="1" s="1"/>
  <c r="Z2171" i="1"/>
  <c r="AE2171" i="1" s="1"/>
  <c r="AA2171" i="1"/>
  <c r="AB2171" i="1" s="1"/>
  <c r="AC2171" i="1" s="1"/>
  <c r="Z1905" i="1"/>
  <c r="AE1905" i="1" s="1"/>
  <c r="AA1905" i="1"/>
  <c r="AB1905" i="1" s="1"/>
  <c r="AC1905" i="1" s="1"/>
  <c r="Z467" i="1"/>
  <c r="AE467" i="1" s="1"/>
  <c r="AA467" i="1"/>
  <c r="AB467" i="1" s="1"/>
  <c r="AC467" i="1" s="1"/>
  <c r="Z1804" i="1"/>
  <c r="AE1804" i="1" s="1"/>
  <c r="AA1804" i="1"/>
  <c r="AB1804" i="1" s="1"/>
  <c r="AC1804" i="1" s="1"/>
  <c r="Z1112" i="1"/>
  <c r="AE1112" i="1" s="1"/>
  <c r="AA1112" i="1"/>
  <c r="AB1112" i="1" s="1"/>
  <c r="AC1112" i="1" s="1"/>
  <c r="Z976" i="1"/>
  <c r="AE976" i="1" s="1"/>
  <c r="AA976" i="1"/>
  <c r="AB976" i="1" s="1"/>
  <c r="AC976" i="1" s="1"/>
  <c r="Z2434" i="1"/>
  <c r="AE2434" i="1" s="1"/>
  <c r="AA2434" i="1"/>
  <c r="AB2434" i="1" s="1"/>
  <c r="AC2434" i="1" s="1"/>
  <c r="Z2126" i="1"/>
  <c r="AE2126" i="1" s="1"/>
  <c r="AA2126" i="1"/>
  <c r="AB2126" i="1" s="1"/>
  <c r="AC2126" i="1" s="1"/>
  <c r="Z1542" i="1"/>
  <c r="AE1542" i="1" s="1"/>
  <c r="AA1542" i="1"/>
  <c r="AB1542" i="1" s="1"/>
  <c r="AC1542" i="1" s="1"/>
  <c r="Z442" i="1"/>
  <c r="AE442" i="1" s="1"/>
  <c r="AA442" i="1"/>
  <c r="AB442" i="1" s="1"/>
  <c r="AC442" i="1" s="1"/>
  <c r="Z1889" i="1"/>
  <c r="AE1889" i="1" s="1"/>
  <c r="AA1889" i="1"/>
  <c r="AB1889" i="1" s="1"/>
  <c r="AC1889" i="1" s="1"/>
  <c r="Z489" i="1"/>
  <c r="AE489" i="1" s="1"/>
  <c r="AA489" i="1"/>
  <c r="AB489" i="1" s="1"/>
  <c r="AC489" i="1" s="1"/>
  <c r="Z273" i="1"/>
  <c r="AE273" i="1" s="1"/>
  <c r="AA273" i="1"/>
  <c r="AB273" i="1" s="1"/>
  <c r="AC273" i="1" s="1"/>
  <c r="Z835" i="1"/>
  <c r="AE835" i="1" s="1"/>
  <c r="AA835" i="1"/>
  <c r="AB835" i="1" s="1"/>
  <c r="AC835" i="1" s="1"/>
  <c r="Z747" i="1"/>
  <c r="AE747" i="1" s="1"/>
  <c r="AA747" i="1"/>
  <c r="AB747" i="1" s="1"/>
  <c r="AC747" i="1" s="1"/>
  <c r="Z1622" i="1"/>
  <c r="AE1622" i="1" s="1"/>
  <c r="AA1622" i="1"/>
  <c r="AB1622" i="1" s="1"/>
  <c r="AC1622" i="1" s="1"/>
  <c r="Z1440" i="1"/>
  <c r="AE1440" i="1" s="1"/>
  <c r="AA1440" i="1"/>
  <c r="AB1440" i="1" s="1"/>
  <c r="AC1440" i="1" s="1"/>
  <c r="Z553" i="1"/>
  <c r="AE553" i="1" s="1"/>
  <c r="AA553" i="1"/>
  <c r="AB553" i="1" s="1"/>
  <c r="AC553" i="1" s="1"/>
  <c r="Z150" i="1"/>
  <c r="AE150" i="1" s="1"/>
  <c r="AA150" i="1"/>
  <c r="AB150" i="1" s="1"/>
  <c r="AC150" i="1" s="1"/>
  <c r="Z1209" i="1"/>
  <c r="AE1209" i="1" s="1"/>
  <c r="AA1209" i="1"/>
  <c r="AB1209" i="1" s="1"/>
  <c r="AC1209" i="1" s="1"/>
  <c r="Z285" i="1"/>
  <c r="AE285" i="1" s="1"/>
  <c r="AA285" i="1"/>
  <c r="AB285" i="1" s="1"/>
  <c r="AC285" i="1" s="1"/>
  <c r="Z687" i="1"/>
  <c r="AE687" i="1" s="1"/>
  <c r="AA687" i="1"/>
  <c r="AB687" i="1" s="1"/>
  <c r="AC687" i="1" s="1"/>
  <c r="Z683" i="1"/>
  <c r="AE683" i="1" s="1"/>
  <c r="AA683" i="1"/>
  <c r="AB683" i="1" s="1"/>
  <c r="AC683" i="1" s="1"/>
  <c r="Z213" i="1"/>
  <c r="AE213" i="1" s="1"/>
  <c r="AA213" i="1"/>
  <c r="AB213" i="1" s="1"/>
  <c r="AC213" i="1" s="1"/>
  <c r="Z2341" i="1"/>
  <c r="AE2341" i="1" s="1"/>
  <c r="AA2341" i="1"/>
  <c r="AB2341" i="1" s="1"/>
  <c r="AC2341" i="1" s="1"/>
  <c r="Z1488" i="1"/>
  <c r="AE1488" i="1" s="1"/>
  <c r="AA1488" i="1"/>
  <c r="AB1488" i="1" s="1"/>
  <c r="AC1488" i="1" s="1"/>
  <c r="Z1878" i="1"/>
  <c r="AE1878" i="1" s="1"/>
  <c r="AA1878" i="1"/>
  <c r="AB1878" i="1" s="1"/>
  <c r="AC1878" i="1" s="1"/>
  <c r="Z1966" i="1"/>
  <c r="AE1966" i="1" s="1"/>
  <c r="AA1966" i="1"/>
  <c r="AB1966" i="1" s="1"/>
  <c r="AC1966" i="1" s="1"/>
  <c r="Z1223" i="1"/>
  <c r="AE1223" i="1" s="1"/>
  <c r="AA1223" i="1"/>
  <c r="AB1223" i="1" s="1"/>
  <c r="AC1223" i="1" s="1"/>
  <c r="Z1388" i="1"/>
  <c r="AE1388" i="1" s="1"/>
  <c r="AA1388" i="1"/>
  <c r="AB1388" i="1" s="1"/>
  <c r="AC1388" i="1" s="1"/>
  <c r="Z2280" i="1"/>
  <c r="AE2280" i="1" s="1"/>
  <c r="AA2280" i="1"/>
  <c r="AB2280" i="1" s="1"/>
  <c r="AC2280" i="1" s="1"/>
  <c r="Z827" i="1"/>
  <c r="AE827" i="1" s="1"/>
  <c r="AA827" i="1"/>
  <c r="AB827" i="1" s="1"/>
  <c r="AC827" i="1" s="1"/>
  <c r="Z2181" i="1"/>
  <c r="AE2181" i="1" s="1"/>
  <c r="AA2181" i="1"/>
  <c r="AB2181" i="1" s="1"/>
  <c r="AC2181" i="1" s="1"/>
  <c r="Z1730" i="1"/>
  <c r="AE1730" i="1" s="1"/>
  <c r="AA1730" i="1"/>
  <c r="AB1730" i="1" s="1"/>
  <c r="AC1730" i="1" s="1"/>
  <c r="Z1775" i="1"/>
  <c r="AE1775" i="1" s="1"/>
  <c r="AA1775" i="1"/>
  <c r="AB1775" i="1" s="1"/>
  <c r="AC1775" i="1" s="1"/>
  <c r="Z1288" i="1"/>
  <c r="AE1288" i="1" s="1"/>
  <c r="AA1288" i="1"/>
  <c r="AB1288" i="1" s="1"/>
  <c r="AC1288" i="1" s="1"/>
  <c r="Z684" i="1"/>
  <c r="AE684" i="1" s="1"/>
  <c r="AA684" i="1"/>
  <c r="AB684" i="1" s="1"/>
  <c r="AC684" i="1" s="1"/>
  <c r="Z1598" i="1"/>
  <c r="AE1598" i="1" s="1"/>
  <c r="AA1598" i="1"/>
  <c r="AB1598" i="1" s="1"/>
  <c r="AC1598" i="1" s="1"/>
  <c r="Z1923" i="1"/>
  <c r="AE1923" i="1" s="1"/>
  <c r="AA1923" i="1"/>
  <c r="AB1923" i="1" s="1"/>
  <c r="AC1923" i="1" s="1"/>
  <c r="Z809" i="1"/>
  <c r="AE809" i="1" s="1"/>
  <c r="AA809" i="1"/>
  <c r="AB809" i="1" s="1"/>
  <c r="AC809" i="1" s="1"/>
  <c r="Z1297" i="1"/>
  <c r="AE1297" i="1" s="1"/>
  <c r="AA1297" i="1"/>
  <c r="AB1297" i="1" s="1"/>
  <c r="AC1297" i="1" s="1"/>
  <c r="Z1643" i="1"/>
  <c r="AE1643" i="1" s="1"/>
  <c r="AA1643" i="1"/>
  <c r="AB1643" i="1" s="1"/>
  <c r="AC1643" i="1" s="1"/>
  <c r="Z2373" i="1"/>
  <c r="AE2373" i="1" s="1"/>
  <c r="AA2373" i="1"/>
  <c r="AB2373" i="1" s="1"/>
  <c r="AC2373" i="1" s="1"/>
  <c r="Z1708" i="1"/>
  <c r="AE1708" i="1" s="1"/>
  <c r="AA1708" i="1"/>
  <c r="AB1708" i="1" s="1"/>
  <c r="AC1708" i="1" s="1"/>
  <c r="AA327" i="1"/>
  <c r="AB327" i="1" s="1"/>
  <c r="AC327" i="1" s="1"/>
  <c r="AA1439" i="1"/>
  <c r="AB1439" i="1" s="1"/>
  <c r="AC1439" i="1" s="1"/>
  <c r="AA228" i="1"/>
  <c r="AB228" i="1" s="1"/>
  <c r="AC228" i="1" s="1"/>
  <c r="AA2390" i="1"/>
  <c r="AB2390" i="1" s="1"/>
  <c r="AC2390" i="1" s="1"/>
  <c r="AA1854" i="1"/>
  <c r="AB1854" i="1" s="1"/>
  <c r="AC1854" i="1" s="1"/>
  <c r="AA161" i="1"/>
  <c r="AB161" i="1" s="1"/>
  <c r="AC161" i="1" s="1"/>
  <c r="AA526" i="1"/>
  <c r="AB526" i="1" s="1"/>
  <c r="AC526" i="1" s="1"/>
  <c r="AA1716" i="1"/>
  <c r="AB1716" i="1" s="1"/>
  <c r="AC1716" i="1" s="1"/>
  <c r="AA177" i="1"/>
  <c r="AB177" i="1" s="1"/>
  <c r="AC177" i="1" s="1"/>
  <c r="AA39" i="1"/>
  <c r="AB39" i="1" s="1"/>
  <c r="AC39" i="1" s="1"/>
  <c r="AA782" i="1"/>
  <c r="AB782" i="1" s="1"/>
  <c r="AC782" i="1" s="1"/>
  <c r="AA1942" i="1"/>
  <c r="AB1942" i="1" s="1"/>
  <c r="AC1942" i="1" s="1"/>
  <c r="AA1342" i="1"/>
  <c r="AB1342" i="1" s="1"/>
  <c r="AC1342" i="1" s="1"/>
  <c r="AA1221" i="1"/>
  <c r="AB1221" i="1" s="1"/>
  <c r="AC1221" i="1" s="1"/>
  <c r="AA1591" i="1"/>
  <c r="AB1591" i="1" s="1"/>
  <c r="AC1591" i="1" s="1"/>
  <c r="AA328" i="1"/>
  <c r="AB328" i="1" s="1"/>
  <c r="AC328" i="1" s="1"/>
  <c r="AA2376" i="1"/>
  <c r="AB2376" i="1" s="1"/>
  <c r="AC2376" i="1" s="1"/>
  <c r="AA1371" i="1"/>
  <c r="AB1371" i="1" s="1"/>
  <c r="AC1371" i="1" s="1"/>
  <c r="AA1120" i="1"/>
  <c r="AB1120" i="1" s="1"/>
  <c r="AC1120" i="1" s="1"/>
  <c r="AA1149" i="1"/>
  <c r="AB1149" i="1" s="1"/>
  <c r="AC1149" i="1" s="1"/>
  <c r="AA2241" i="1"/>
  <c r="AB2241" i="1" s="1"/>
  <c r="AC2241" i="1" s="1"/>
  <c r="AA1987" i="1"/>
  <c r="AB1987" i="1" s="1"/>
  <c r="AC1987" i="1" s="1"/>
  <c r="AA1359" i="1"/>
  <c r="AB1359" i="1" s="1"/>
  <c r="AC1359" i="1" s="1"/>
  <c r="AA830" i="1"/>
  <c r="AB830" i="1" s="1"/>
  <c r="AC830" i="1" s="1"/>
  <c r="AA865" i="1"/>
  <c r="AB865" i="1" s="1"/>
  <c r="AC865" i="1" s="1"/>
  <c r="AA301" i="1"/>
  <c r="AB301" i="1" s="1"/>
  <c r="AC301" i="1" s="1"/>
  <c r="AA2349" i="1"/>
  <c r="AB2349" i="1" s="1"/>
  <c r="AC2349" i="1" s="1"/>
  <c r="AA2259" i="1"/>
  <c r="AB2259" i="1" s="1"/>
  <c r="AC2259" i="1" s="1"/>
  <c r="AA1509" i="1"/>
  <c r="AB1509" i="1" s="1"/>
  <c r="AC1509" i="1" s="1"/>
  <c r="AA2517" i="1"/>
  <c r="AB2517" i="1" s="1"/>
  <c r="AC2517" i="1" s="1"/>
  <c r="AA1961" i="1"/>
  <c r="AB1961" i="1" s="1"/>
  <c r="AC1961" i="1" s="1"/>
  <c r="AA714" i="1"/>
  <c r="AB714" i="1" s="1"/>
  <c r="AC714" i="1" s="1"/>
  <c r="AA947" i="1"/>
  <c r="AB947" i="1" s="1"/>
  <c r="AC947" i="1" s="1"/>
  <c r="AA287" i="1"/>
  <c r="AB287" i="1" s="1"/>
  <c r="AC287" i="1" s="1"/>
  <c r="AA1616" i="1"/>
  <c r="AB1616" i="1" s="1"/>
  <c r="AC1616" i="1" s="1"/>
  <c r="AA2345" i="1"/>
  <c r="AB2345" i="1" s="1"/>
  <c r="AC2345" i="1" s="1"/>
  <c r="AA2447" i="1"/>
  <c r="AB2447" i="1" s="1"/>
  <c r="AC2447" i="1" s="1"/>
  <c r="AA773" i="1"/>
  <c r="AB773" i="1" s="1"/>
  <c r="AC773" i="1" s="1"/>
  <c r="AA1143" i="1"/>
  <c r="AB1143" i="1" s="1"/>
  <c r="AC1143" i="1" s="1"/>
  <c r="AA1473" i="1"/>
  <c r="AB1473" i="1" s="1"/>
  <c r="AC1473" i="1" s="1"/>
  <c r="AA1928" i="1"/>
  <c r="AB1928" i="1" s="1"/>
  <c r="AC1928" i="1" s="1"/>
  <c r="AA921" i="1"/>
  <c r="AB921" i="1" s="1"/>
  <c r="AC921" i="1" s="1"/>
  <c r="AA1340" i="1"/>
  <c r="AB1340" i="1" s="1"/>
  <c r="AC1340" i="1" s="1"/>
  <c r="AA2004" i="1"/>
  <c r="AB2004" i="1" s="1"/>
  <c r="AC2004" i="1" s="1"/>
  <c r="AA886" i="1"/>
  <c r="AB886" i="1" s="1"/>
  <c r="AC886" i="1" s="1"/>
  <c r="AA753" i="1"/>
  <c r="AB753" i="1" s="1"/>
  <c r="AC753" i="1" s="1"/>
  <c r="AA1009" i="1"/>
  <c r="AB1009" i="1" s="1"/>
  <c r="AC1009" i="1" s="1"/>
  <c r="AA654" i="1"/>
  <c r="AB654" i="1" s="1"/>
  <c r="AC654" i="1" s="1"/>
  <c r="AA316" i="1"/>
  <c r="AB316" i="1" s="1"/>
  <c r="AC316" i="1" s="1"/>
  <c r="AA2304" i="1"/>
  <c r="AB2304" i="1" s="1"/>
  <c r="AC2304" i="1" s="1"/>
  <c r="AA1901" i="1"/>
  <c r="AB1901" i="1" s="1"/>
  <c r="AC1901" i="1" s="1"/>
  <c r="AA2335" i="1"/>
  <c r="AB2335" i="1" s="1"/>
  <c r="AC2335" i="1" s="1"/>
  <c r="AA2274" i="1"/>
  <c r="AB2274" i="1" s="1"/>
  <c r="AC2274" i="1" s="1"/>
  <c r="AA1115" i="1"/>
  <c r="AB1115" i="1" s="1"/>
  <c r="AC1115" i="1" s="1"/>
  <c r="AA1748" i="1"/>
  <c r="AB1748" i="1" s="1"/>
  <c r="AC1748" i="1" s="1"/>
  <c r="AA1567" i="1"/>
  <c r="AB1567" i="1" s="1"/>
  <c r="AC1567" i="1" s="1"/>
  <c r="AA356" i="1"/>
  <c r="AB356" i="1" s="1"/>
  <c r="AC356" i="1" s="1"/>
  <c r="AA1328" i="1"/>
  <c r="AB1328" i="1" s="1"/>
  <c r="AC1328" i="1" s="1"/>
  <c r="AA2286" i="1"/>
  <c r="AB2286" i="1" s="1"/>
  <c r="AC2286" i="1" s="1"/>
  <c r="AA1377" i="1"/>
  <c r="AB1377" i="1" s="1"/>
  <c r="AC1377" i="1" s="1"/>
  <c r="AA31" i="1"/>
  <c r="AB31" i="1" s="1"/>
  <c r="AC31" i="1" s="1"/>
  <c r="AA2452" i="1"/>
  <c r="AB2452" i="1" s="1"/>
  <c r="AC2452" i="1" s="1"/>
  <c r="AA1754" i="1"/>
  <c r="AB1754" i="1" s="1"/>
  <c r="AC1754" i="1" s="1"/>
  <c r="AA1105" i="1"/>
  <c r="AB1105" i="1" s="1"/>
  <c r="AC1105" i="1" s="1"/>
  <c r="AA276" i="1"/>
  <c r="AB276" i="1" s="1"/>
  <c r="AC276" i="1" s="1"/>
  <c r="AA1508" i="1"/>
  <c r="AB1508" i="1" s="1"/>
  <c r="AC1508" i="1" s="1"/>
  <c r="AA2487" i="1"/>
  <c r="AB2487" i="1" s="1"/>
  <c r="AC2487" i="1" s="1"/>
  <c r="AA544" i="1"/>
  <c r="AB544" i="1" s="1"/>
  <c r="AC544" i="1" s="1"/>
  <c r="AA660" i="1"/>
  <c r="AB660" i="1" s="1"/>
  <c r="AC660" i="1" s="1"/>
  <c r="AA1657" i="1"/>
  <c r="AB1657" i="1" s="1"/>
  <c r="AC1657" i="1" s="1"/>
  <c r="AA1317" i="1"/>
  <c r="AB1317" i="1" s="1"/>
  <c r="AC1317" i="1" s="1"/>
  <c r="AA552" i="1"/>
  <c r="AB552" i="1" s="1"/>
  <c r="AC552" i="1" s="1"/>
  <c r="AA396" i="1"/>
  <c r="AB396" i="1" s="1"/>
  <c r="AC396" i="1" s="1"/>
  <c r="AA1531" i="1"/>
  <c r="AB1531" i="1" s="1"/>
  <c r="AC1531" i="1" s="1"/>
  <c r="AA51" i="1"/>
  <c r="AB51" i="1" s="1"/>
  <c r="AC51" i="1" s="1"/>
  <c r="AA1856" i="1"/>
  <c r="AB1856" i="1" s="1"/>
  <c r="AC1856" i="1" s="1"/>
  <c r="AA343" i="1"/>
  <c r="AB343" i="1" s="1"/>
  <c r="AC343" i="1" s="1"/>
  <c r="AA528" i="1"/>
  <c r="AB528" i="1" s="1"/>
  <c r="AC528" i="1" s="1"/>
  <c r="AA417" i="1"/>
  <c r="AB417" i="1" s="1"/>
  <c r="AC417" i="1" s="1"/>
  <c r="AA59" i="1"/>
  <c r="AB59" i="1" s="1"/>
  <c r="AC59" i="1" s="1"/>
  <c r="AA845" i="1"/>
  <c r="AB845" i="1" s="1"/>
  <c r="AC845" i="1" s="1"/>
  <c r="AA1423" i="1"/>
  <c r="AB1423" i="1" s="1"/>
  <c r="AC1423" i="1" s="1"/>
  <c r="AA50" i="1"/>
  <c r="AB50" i="1" s="1"/>
  <c r="AC50" i="1" s="1"/>
  <c r="AA1959" i="1"/>
  <c r="AB1959" i="1" s="1"/>
  <c r="AC1959" i="1" s="1"/>
  <c r="AA632" i="1"/>
  <c r="AB632" i="1" s="1"/>
  <c r="AC632" i="1" s="1"/>
  <c r="AA956" i="1"/>
  <c r="AB956" i="1" s="1"/>
  <c r="AC956" i="1" s="1"/>
  <c r="AA1611" i="1"/>
  <c r="AB1611" i="1" s="1"/>
  <c r="AC1611" i="1" s="1"/>
  <c r="AA2169" i="1"/>
  <c r="AB2169" i="1" s="1"/>
  <c r="AC2169" i="1" s="1"/>
  <c r="AA1010" i="1"/>
  <c r="AB1010" i="1" s="1"/>
  <c r="AC1010" i="1" s="1"/>
  <c r="AA395" i="1"/>
  <c r="AB395" i="1" s="1"/>
  <c r="AC395" i="1" s="1"/>
  <c r="AA1117" i="1"/>
  <c r="AB1117" i="1" s="1"/>
  <c r="AC1117" i="1" s="1"/>
  <c r="AA1967" i="1"/>
  <c r="AB1967" i="1" s="1"/>
  <c r="AC1967" i="1" s="1"/>
  <c r="AA2468" i="1"/>
  <c r="AB2468" i="1" s="1"/>
  <c r="AC2468" i="1" s="1"/>
  <c r="AA1797" i="1"/>
  <c r="AB1797" i="1" s="1"/>
  <c r="AC1797" i="1" s="1"/>
  <c r="AA1305" i="1"/>
  <c r="AB1305" i="1" s="1"/>
  <c r="AC1305" i="1" s="1"/>
  <c r="AA438" i="1"/>
  <c r="AB438" i="1" s="1"/>
  <c r="AC438" i="1" s="1"/>
  <c r="AA685" i="1"/>
  <c r="AB685" i="1" s="1"/>
  <c r="AC685" i="1" s="1"/>
  <c r="AA1026" i="1"/>
  <c r="AB1026" i="1" s="1"/>
  <c r="AC1026" i="1" s="1"/>
  <c r="AA107" i="1"/>
  <c r="AB107" i="1" s="1"/>
  <c r="AC107" i="1" s="1"/>
  <c r="AA1175" i="1"/>
  <c r="AB1175" i="1" s="1"/>
  <c r="AC1175" i="1" s="1"/>
  <c r="AA1896" i="1"/>
  <c r="AB1896" i="1" s="1"/>
  <c r="AC1896" i="1" s="1"/>
  <c r="AA716" i="1"/>
  <c r="AB716" i="1" s="1"/>
  <c r="AC716" i="1" s="1"/>
  <c r="AA113" i="1"/>
  <c r="AB113" i="1" s="1"/>
  <c r="AC113" i="1" s="1"/>
  <c r="AA1103" i="1"/>
  <c r="AB1103" i="1" s="1"/>
  <c r="AC1103" i="1" s="1"/>
  <c r="AA379" i="1"/>
  <c r="AB379" i="1" s="1"/>
  <c r="AC379" i="1" s="1"/>
  <c r="AA253" i="1"/>
  <c r="AB253" i="1" s="1"/>
  <c r="AC253" i="1" s="1"/>
  <c r="AA1767" i="1"/>
  <c r="AB1767" i="1" s="1"/>
  <c r="AC1767" i="1" s="1"/>
  <c r="AA2504" i="1"/>
  <c r="AB2504" i="1" s="1"/>
  <c r="AC2504" i="1" s="1"/>
  <c r="AA437" i="1"/>
  <c r="AB437" i="1" s="1"/>
  <c r="AC437" i="1" s="1"/>
  <c r="AA1189" i="1"/>
  <c r="AB1189" i="1" s="1"/>
  <c r="AC1189" i="1" s="1"/>
  <c r="AA1114" i="1"/>
  <c r="AB1114" i="1" s="1"/>
  <c r="AC1114" i="1" s="1"/>
  <c r="AA1485" i="1"/>
  <c r="AB1485" i="1" s="1"/>
  <c r="AC1485" i="1" s="1"/>
  <c r="AA892" i="1"/>
  <c r="AB892" i="1" s="1"/>
  <c r="AC892" i="1" s="1"/>
  <c r="Z1086" i="1"/>
  <c r="AE1086" i="1" s="1"/>
  <c r="AA1086" i="1"/>
  <c r="AB1086" i="1" s="1"/>
  <c r="AC1086" i="1" s="1"/>
  <c r="Z1147" i="1"/>
  <c r="AE1147" i="1" s="1"/>
  <c r="AC1147" i="1"/>
  <c r="Z550" i="1"/>
  <c r="AE550" i="1" s="1"/>
  <c r="AA550" i="1"/>
  <c r="AB550" i="1" s="1"/>
  <c r="AC550" i="1" s="1"/>
  <c r="Z2058" i="1"/>
  <c r="AE2058" i="1" s="1"/>
  <c r="AA2058" i="1"/>
  <c r="AB2058" i="1" s="1"/>
  <c r="AC2058" i="1" s="1"/>
  <c r="AA781" i="1"/>
  <c r="AB781" i="1" s="1"/>
  <c r="AC781" i="1" s="1"/>
  <c r="Z1345" i="1"/>
  <c r="AE1345" i="1" s="1"/>
  <c r="AA1345" i="1"/>
  <c r="AB1345" i="1" s="1"/>
  <c r="AC1345" i="1" s="1"/>
  <c r="Z2150" i="1"/>
  <c r="AE2150" i="1" s="1"/>
  <c r="AC2150" i="1"/>
  <c r="Z968" i="1"/>
  <c r="AE968" i="1" s="1"/>
  <c r="AA968" i="1"/>
  <c r="AB968" i="1" s="1"/>
  <c r="AC968" i="1" s="1"/>
  <c r="Z1230" i="1"/>
  <c r="AE1230" i="1" s="1"/>
  <c r="AA1230" i="1"/>
  <c r="AB1230" i="1" s="1"/>
  <c r="AC1230" i="1" s="1"/>
  <c r="AA1577" i="1"/>
  <c r="AB1577" i="1" s="1"/>
  <c r="AC1577" i="1" s="1"/>
  <c r="Z296" i="1"/>
  <c r="AE296" i="1" s="1"/>
  <c r="AA296" i="1"/>
  <c r="AB296" i="1" s="1"/>
  <c r="AC296" i="1" s="1"/>
  <c r="Z1586" i="1"/>
  <c r="AE1586" i="1" s="1"/>
  <c r="AC1586" i="1"/>
  <c r="Z2066" i="1"/>
  <c r="AE2066" i="1" s="1"/>
  <c r="AA2066" i="1"/>
  <c r="AB2066" i="1" s="1"/>
  <c r="AC2066" i="1" s="1"/>
  <c r="Z2379" i="1"/>
  <c r="AE2379" i="1" s="1"/>
  <c r="AA2379" i="1"/>
  <c r="AB2379" i="1" s="1"/>
  <c r="AC2379" i="1" s="1"/>
  <c r="AA367" i="1"/>
  <c r="AB367" i="1" s="1"/>
  <c r="AC367" i="1" s="1"/>
  <c r="Z1202" i="1"/>
  <c r="AE1202" i="1" s="1"/>
  <c r="AA1202" i="1"/>
  <c r="AB1202" i="1" s="1"/>
  <c r="AC1202" i="1" s="1"/>
  <c r="Z1267" i="1"/>
  <c r="AE1267" i="1" s="1"/>
  <c r="AC1267" i="1"/>
  <c r="Z47" i="1"/>
  <c r="AE47" i="1" s="1"/>
  <c r="AA47" i="1"/>
  <c r="AB47" i="1" s="1"/>
  <c r="AC47" i="1" s="1"/>
  <c r="Z1566" i="1"/>
  <c r="AE1566" i="1" s="1"/>
  <c r="AA1566" i="1"/>
  <c r="AB1566" i="1" s="1"/>
  <c r="AC1566" i="1" s="1"/>
  <c r="AA893" i="1"/>
  <c r="AB893" i="1" s="1"/>
  <c r="AC893" i="1" s="1"/>
  <c r="Z2232" i="1"/>
  <c r="AE2232" i="1" s="1"/>
  <c r="AC2232" i="1"/>
  <c r="Z1693" i="1"/>
  <c r="AE1693" i="1" s="1"/>
  <c r="AA1693" i="1"/>
  <c r="AB1693" i="1" s="1"/>
  <c r="AC1693" i="1" s="1"/>
  <c r="Z1817" i="1"/>
  <c r="AE1817" i="1" s="1"/>
  <c r="AA1817" i="1"/>
  <c r="AB1817" i="1" s="1"/>
  <c r="AC1817" i="1" s="1"/>
  <c r="Z1315" i="1"/>
  <c r="AE1315" i="1" s="1"/>
  <c r="AC1315" i="1"/>
  <c r="Z2133" i="1"/>
  <c r="AE2133" i="1" s="1"/>
  <c r="AA2133" i="1"/>
  <c r="AB2133" i="1" s="1"/>
  <c r="AC2133" i="1" s="1"/>
  <c r="Z2329" i="1"/>
  <c r="AE2329" i="1" s="1"/>
  <c r="AA2329" i="1"/>
  <c r="AB2329" i="1" s="1"/>
  <c r="AC2329" i="1" s="1"/>
  <c r="Z1065" i="1"/>
  <c r="AE1065" i="1" s="1"/>
  <c r="AC1065" i="1"/>
  <c r="Z1548" i="1"/>
  <c r="AE1548" i="1" s="1"/>
  <c r="AA1548" i="1"/>
  <c r="AB1548" i="1" s="1"/>
  <c r="AC1548" i="1" s="1"/>
  <c r="Z1882" i="1"/>
  <c r="AE1882" i="1" s="1"/>
  <c r="AA1882" i="1"/>
  <c r="AB1882" i="1" s="1"/>
  <c r="AC1882" i="1" s="1"/>
  <c r="Z2296" i="1"/>
  <c r="AE2296" i="1" s="1"/>
  <c r="AA2296" i="1"/>
  <c r="AB2296" i="1" s="1"/>
  <c r="AC2296" i="1" s="1"/>
  <c r="Z820" i="1"/>
  <c r="AE820" i="1" s="1"/>
  <c r="AA820" i="1"/>
  <c r="AB820" i="1" s="1"/>
  <c r="AC820" i="1" s="1"/>
  <c r="Z2420" i="1"/>
  <c r="AE2420" i="1" s="1"/>
  <c r="AA2420" i="1"/>
  <c r="AB2420" i="1" s="1"/>
  <c r="AC2420" i="1" s="1"/>
  <c r="Z1020" i="1"/>
  <c r="AE1020" i="1" s="1"/>
  <c r="AA1020" i="1"/>
  <c r="AB1020" i="1" s="1"/>
  <c r="AC1020" i="1" s="1"/>
  <c r="Z1852" i="1"/>
  <c r="AE1852" i="1" s="1"/>
  <c r="AA1852" i="1"/>
  <c r="AB1852" i="1" s="1"/>
  <c r="AC1852" i="1" s="1"/>
  <c r="Z741" i="1"/>
  <c r="AE741" i="1" s="1"/>
  <c r="AA741" i="1"/>
  <c r="AB741" i="1" s="1"/>
  <c r="AC741" i="1" s="1"/>
  <c r="Z806" i="1"/>
  <c r="AE806" i="1" s="1"/>
  <c r="AA806" i="1"/>
  <c r="AB806" i="1" s="1"/>
  <c r="AC806" i="1" s="1"/>
  <c r="Z496" i="1"/>
  <c r="AE496" i="1" s="1"/>
  <c r="AA496" i="1"/>
  <c r="AB496" i="1" s="1"/>
  <c r="AC496" i="1" s="1"/>
  <c r="Z1099" i="1"/>
  <c r="AE1099" i="1" s="1"/>
  <c r="AA1099" i="1"/>
  <c r="AB1099" i="1" s="1"/>
  <c r="AC1099" i="1" s="1"/>
  <c r="Z1281" i="1"/>
  <c r="AE1281" i="1" s="1"/>
  <c r="AA1281" i="1"/>
  <c r="AB1281" i="1" s="1"/>
  <c r="AC1281" i="1" s="1"/>
  <c r="Z146" i="1"/>
  <c r="AE146" i="1" s="1"/>
  <c r="AA146" i="1"/>
  <c r="AB146" i="1" s="1"/>
  <c r="AC146" i="1" s="1"/>
  <c r="Z1492" i="1"/>
  <c r="AE1492" i="1" s="1"/>
  <c r="AA1492" i="1"/>
  <c r="AB1492" i="1" s="1"/>
  <c r="AC1492" i="1" s="1"/>
  <c r="Z1475" i="1"/>
  <c r="AE1475" i="1" s="1"/>
  <c r="AA1475" i="1"/>
  <c r="AB1475" i="1" s="1"/>
  <c r="AC1475" i="1" s="1"/>
  <c r="Z38" i="1"/>
  <c r="AE38" i="1" s="1"/>
  <c r="AA38" i="1"/>
  <c r="AB38" i="1" s="1"/>
  <c r="AC38" i="1" s="1"/>
  <c r="Z506" i="1"/>
  <c r="AE506" i="1" s="1"/>
  <c r="AA506" i="1"/>
  <c r="AB506" i="1" s="1"/>
  <c r="AC506" i="1" s="1"/>
  <c r="Z941" i="1"/>
  <c r="AE941" i="1" s="1"/>
  <c r="AA941" i="1"/>
  <c r="AB941" i="1" s="1"/>
  <c r="AC941" i="1" s="1"/>
  <c r="Z2195" i="1"/>
  <c r="AE2195" i="1" s="1"/>
  <c r="AA2195" i="1"/>
  <c r="AB2195" i="1" s="1"/>
  <c r="AC2195" i="1" s="1"/>
  <c r="Z1559" i="1"/>
  <c r="AE1559" i="1" s="1"/>
  <c r="AA1559" i="1"/>
  <c r="AB1559" i="1" s="1"/>
  <c r="AC1559" i="1" s="1"/>
  <c r="Z2368" i="1"/>
  <c r="AE2368" i="1" s="1"/>
  <c r="AA2368" i="1"/>
  <c r="AB2368" i="1" s="1"/>
  <c r="AC2368" i="1" s="1"/>
  <c r="Z1583" i="1"/>
  <c r="AE1583" i="1" s="1"/>
  <c r="AA1583" i="1"/>
  <c r="AB1583" i="1" s="1"/>
  <c r="AC1583" i="1" s="1"/>
  <c r="Z1507" i="1"/>
  <c r="AE1507" i="1" s="1"/>
  <c r="AA1507" i="1"/>
  <c r="AB1507" i="1" s="1"/>
  <c r="AC1507" i="1" s="1"/>
  <c r="Z794" i="1"/>
  <c r="AE794" i="1" s="1"/>
  <c r="AA794" i="1"/>
  <c r="AB794" i="1" s="1"/>
  <c r="AC794" i="1" s="1"/>
  <c r="Z1301" i="1"/>
  <c r="AE1301" i="1" s="1"/>
  <c r="AA1301" i="1"/>
  <c r="AB1301" i="1" s="1"/>
  <c r="AC1301" i="1" s="1"/>
  <c r="Z2147" i="1"/>
  <c r="AE2147" i="1" s="1"/>
  <c r="AA2147" i="1"/>
  <c r="AB2147" i="1" s="1"/>
  <c r="AC2147" i="1" s="1"/>
  <c r="Z1756" i="1"/>
  <c r="AE1756" i="1" s="1"/>
  <c r="AA1756" i="1"/>
  <c r="AB1756" i="1" s="1"/>
  <c r="AC1756" i="1" s="1"/>
  <c r="Z1442" i="1"/>
  <c r="AE1442" i="1" s="1"/>
  <c r="AA1442" i="1"/>
  <c r="AB1442" i="1" s="1"/>
  <c r="AC1442" i="1" s="1"/>
  <c r="Z429" i="1"/>
  <c r="AE429" i="1" s="1"/>
  <c r="AA429" i="1"/>
  <c r="AB429" i="1" s="1"/>
  <c r="AC429" i="1" s="1"/>
  <c r="Z1676" i="1"/>
  <c r="AE1676" i="1" s="1"/>
  <c r="AA1676" i="1"/>
  <c r="AB1676" i="1" s="1"/>
  <c r="AC1676" i="1" s="1"/>
  <c r="Z1157" i="1"/>
  <c r="AE1157" i="1" s="1"/>
  <c r="AA1157" i="1"/>
  <c r="AB1157" i="1" s="1"/>
  <c r="AC1157" i="1" s="1"/>
  <c r="Z1595" i="1"/>
  <c r="AE1595" i="1" s="1"/>
  <c r="AA1595" i="1"/>
  <c r="AB1595" i="1" s="1"/>
  <c r="AC1595" i="1" s="1"/>
  <c r="Z236" i="1"/>
  <c r="AE236" i="1" s="1"/>
  <c r="AA236" i="1"/>
  <c r="AB236" i="1" s="1"/>
  <c r="AC236" i="1" s="1"/>
  <c r="Z1014" i="1"/>
  <c r="AE1014" i="1" s="1"/>
  <c r="AA1014" i="1"/>
  <c r="AB1014" i="1" s="1"/>
  <c r="AC1014" i="1" s="1"/>
  <c r="Z155" i="1"/>
  <c r="AE155" i="1" s="1"/>
  <c r="AA155" i="1"/>
  <c r="AB155" i="1" s="1"/>
  <c r="AC155" i="1" s="1"/>
  <c r="Z748" i="1"/>
  <c r="AE748" i="1" s="1"/>
  <c r="AA748" i="1"/>
  <c r="AB748" i="1" s="1"/>
  <c r="AC748" i="1" s="1"/>
  <c r="Z368" i="1"/>
  <c r="AE368" i="1" s="1"/>
  <c r="AA368" i="1"/>
  <c r="AB368" i="1" s="1"/>
  <c r="AC368" i="1" s="1"/>
  <c r="Z1370" i="1"/>
  <c r="AE1370" i="1" s="1"/>
  <c r="AA1370" i="1"/>
  <c r="AB1370" i="1" s="1"/>
  <c r="AC1370" i="1" s="1"/>
  <c r="Z2228" i="1"/>
  <c r="AE2228" i="1" s="1"/>
  <c r="AA2228" i="1"/>
  <c r="AB2228" i="1" s="1"/>
  <c r="AC2228" i="1" s="1"/>
  <c r="Z879" i="1"/>
  <c r="AE879" i="1" s="1"/>
  <c r="AA879" i="1"/>
  <c r="AB879" i="1" s="1"/>
  <c r="AC879" i="1" s="1"/>
  <c r="Z2148" i="1"/>
  <c r="AE2148" i="1" s="1"/>
  <c r="AA2148" i="1"/>
  <c r="AB2148" i="1" s="1"/>
  <c r="AC2148" i="1" s="1"/>
  <c r="Z525" i="1"/>
  <c r="AE525" i="1" s="1"/>
  <c r="AA525" i="1"/>
  <c r="AB525" i="1" s="1"/>
  <c r="AC525" i="1" s="1"/>
  <c r="Z2110" i="1"/>
  <c r="AE2110" i="1" s="1"/>
  <c r="AA2110" i="1"/>
  <c r="AB2110" i="1" s="1"/>
  <c r="AC2110" i="1" s="1"/>
  <c r="Z1278" i="1"/>
  <c r="AE1278" i="1" s="1"/>
  <c r="AA1278" i="1"/>
  <c r="AB1278" i="1" s="1"/>
  <c r="AC1278" i="1" s="1"/>
  <c r="Z1222" i="1"/>
  <c r="AE1222" i="1" s="1"/>
  <c r="AA1222" i="1"/>
  <c r="AB1222" i="1" s="1"/>
  <c r="AC1222" i="1" s="1"/>
  <c r="Z690" i="1"/>
  <c r="AE690" i="1" s="1"/>
  <c r="AA690" i="1"/>
  <c r="AB690" i="1" s="1"/>
  <c r="AC690" i="1" s="1"/>
  <c r="Z1607" i="1"/>
  <c r="AE1607" i="1" s="1"/>
  <c r="Z29" i="1"/>
  <c r="AE29" i="1" s="1"/>
  <c r="AA29" i="1"/>
  <c r="AB29" i="1" s="1"/>
  <c r="AC29" i="1" s="1"/>
  <c r="Z2202" i="1"/>
  <c r="AE2202" i="1" s="1"/>
  <c r="AC2202" i="1"/>
  <c r="Z216" i="1"/>
  <c r="AE216" i="1" s="1"/>
  <c r="AA216" i="1"/>
  <c r="AB216" i="1" s="1"/>
  <c r="AC216" i="1" s="1"/>
  <c r="AA2425" i="1"/>
  <c r="AB2425" i="1" s="1"/>
  <c r="AC2425" i="1" s="1"/>
  <c r="AA1118" i="1"/>
  <c r="AB1118" i="1" s="1"/>
  <c r="AC1118" i="1" s="1"/>
  <c r="AA233" i="1"/>
  <c r="AB233" i="1" s="1"/>
  <c r="AC233" i="1" s="1"/>
  <c r="AA2162" i="1"/>
  <c r="AB2162" i="1" s="1"/>
  <c r="AC2162" i="1" s="1"/>
  <c r="Z1006" i="1"/>
  <c r="AE1006" i="1" s="1"/>
  <c r="AC1006" i="1"/>
  <c r="Z2302" i="1"/>
  <c r="AE2302" i="1" s="1"/>
  <c r="AA2302" i="1"/>
  <c r="AB2302" i="1" s="1"/>
  <c r="AC2302" i="1" s="1"/>
  <c r="AA1879" i="1"/>
  <c r="AB1879" i="1" s="1"/>
  <c r="AC1879" i="1" s="1"/>
  <c r="AA624" i="1"/>
  <c r="AB624" i="1" s="1"/>
  <c r="AC624" i="1" s="1"/>
  <c r="AA2165" i="1"/>
  <c r="AB2165" i="1" s="1"/>
  <c r="AC2165" i="1" s="1"/>
  <c r="AA2400" i="1"/>
  <c r="AB2400" i="1" s="1"/>
  <c r="AC2400" i="1" s="1"/>
  <c r="AA1709" i="1"/>
  <c r="AB1709" i="1" s="1"/>
  <c r="AC1709" i="1" s="1"/>
  <c r="Z413" i="1"/>
  <c r="AE413" i="1" s="1"/>
  <c r="AA413" i="1"/>
  <c r="AB413" i="1" s="1"/>
  <c r="AC413" i="1" s="1"/>
  <c r="Z2352" i="1"/>
  <c r="AE2352" i="1" s="1"/>
  <c r="AA2352" i="1"/>
  <c r="AB2352" i="1" s="1"/>
  <c r="AC2352" i="1" s="1"/>
  <c r="Z32" i="1"/>
  <c r="AE32" i="1" s="1"/>
  <c r="AA32" i="1"/>
  <c r="AB32" i="1" s="1"/>
  <c r="AC32" i="1" s="1"/>
  <c r="Z44" i="1"/>
  <c r="AE44" i="1" s="1"/>
  <c r="Z1996" i="1"/>
  <c r="AE1996" i="1" s="1"/>
  <c r="AA1996" i="1"/>
  <c r="AB1996" i="1" s="1"/>
  <c r="AC1996" i="1" s="1"/>
  <c r="Z2012" i="1"/>
  <c r="AE2012" i="1" s="1"/>
  <c r="AA2012" i="1"/>
  <c r="AB2012" i="1" s="1"/>
  <c r="AC2012" i="1" s="1"/>
  <c r="Z733" i="1"/>
  <c r="AE733" i="1" s="1"/>
  <c r="AA733" i="1"/>
  <c r="AB733" i="1" s="1"/>
  <c r="AC733" i="1" s="1"/>
  <c r="Z2474" i="1"/>
  <c r="AE2474" i="1" s="1"/>
  <c r="AA2474" i="1"/>
  <c r="AB2474" i="1" s="1"/>
  <c r="AC2474" i="1" s="1"/>
  <c r="Z793" i="1"/>
  <c r="AE793" i="1" s="1"/>
  <c r="AA793" i="1"/>
  <c r="AB793" i="1" s="1"/>
  <c r="AC793" i="1" s="1"/>
  <c r="Z549" i="1"/>
  <c r="AE549" i="1" s="1"/>
  <c r="AA549" i="1"/>
  <c r="AB549" i="1" s="1"/>
  <c r="AC549" i="1" s="1"/>
  <c r="Z2214" i="1"/>
  <c r="AE2214" i="1" s="1"/>
  <c r="Z1613" i="1"/>
  <c r="AE1613" i="1" s="1"/>
  <c r="AA1613" i="1"/>
  <c r="AB1613" i="1" s="1"/>
  <c r="AC1613" i="1" s="1"/>
  <c r="Z1336" i="1"/>
  <c r="AE1336" i="1" s="1"/>
  <c r="AA1336" i="1"/>
  <c r="AB1336" i="1" s="1"/>
  <c r="AC1336" i="1" s="1"/>
  <c r="Z1857" i="1"/>
  <c r="AE1857" i="1" s="1"/>
  <c r="AA1857" i="1"/>
  <c r="AB1857" i="1" s="1"/>
  <c r="AC1857" i="1" s="1"/>
  <c r="Z792" i="1"/>
  <c r="AE792" i="1" s="1"/>
  <c r="Z1806" i="1"/>
  <c r="AE1806" i="1" s="1"/>
  <c r="AA1806" i="1"/>
  <c r="AB1806" i="1" s="1"/>
  <c r="AC1806" i="1" s="1"/>
  <c r="Z1884" i="1"/>
  <c r="AE1884" i="1" s="1"/>
  <c r="AA1884" i="1"/>
  <c r="AB1884" i="1" s="1"/>
  <c r="AC1884" i="1" s="1"/>
  <c r="Z1438" i="1"/>
  <c r="AE1438" i="1" s="1"/>
  <c r="AA1438" i="1"/>
  <c r="AB1438" i="1" s="1"/>
  <c r="AC1438" i="1" s="1"/>
  <c r="Z2159" i="1"/>
  <c r="AE2159" i="1" s="1"/>
  <c r="Z961" i="1"/>
  <c r="AE961" i="1" s="1"/>
  <c r="AA961" i="1"/>
  <c r="AB961" i="1" s="1"/>
  <c r="AC961" i="1" s="1"/>
  <c r="Z2111" i="1"/>
  <c r="AE2111" i="1" s="1"/>
  <c r="AA2111" i="1"/>
  <c r="AB2111" i="1" s="1"/>
  <c r="AC2111" i="1" s="1"/>
  <c r="Z347" i="1"/>
  <c r="AE347" i="1" s="1"/>
  <c r="AA347" i="1"/>
  <c r="AB347" i="1" s="1"/>
  <c r="AC347" i="1" s="1"/>
  <c r="Z2135" i="1"/>
  <c r="AE2135" i="1" s="1"/>
  <c r="Z911" i="1"/>
  <c r="AE911" i="1" s="1"/>
  <c r="AA911" i="1"/>
  <c r="AB911" i="1" s="1"/>
  <c r="AC911" i="1" s="1"/>
  <c r="Z2509" i="1"/>
  <c r="AE2509" i="1" s="1"/>
  <c r="AA2509" i="1"/>
  <c r="AB2509" i="1" s="1"/>
  <c r="AC2509" i="1" s="1"/>
  <c r="Z1068" i="1"/>
  <c r="AE1068" i="1" s="1"/>
  <c r="AA1068" i="1"/>
  <c r="AB1068" i="1" s="1"/>
  <c r="AC1068" i="1" s="1"/>
  <c r="Z1215" i="1"/>
  <c r="AE1215" i="1" s="1"/>
  <c r="AA1215" i="1"/>
  <c r="AB1215" i="1" s="1"/>
  <c r="AC1215" i="1" s="1"/>
  <c r="Z529" i="1"/>
  <c r="AE529" i="1" s="1"/>
  <c r="AA529" i="1"/>
  <c r="AB529" i="1" s="1"/>
  <c r="AC529" i="1" s="1"/>
  <c r="Z73" i="1"/>
  <c r="AE73" i="1" s="1"/>
  <c r="AA73" i="1"/>
  <c r="AB73" i="1" s="1"/>
  <c r="AC73" i="1" s="1"/>
  <c r="Z803" i="1"/>
  <c r="AE803" i="1" s="1"/>
  <c r="AA803" i="1"/>
  <c r="AB803" i="1" s="1"/>
  <c r="AC803" i="1" s="1"/>
  <c r="Z1794" i="1"/>
  <c r="AE1794" i="1" s="1"/>
  <c r="AA1794" i="1"/>
  <c r="AB1794" i="1" s="1"/>
  <c r="AC1794" i="1" s="1"/>
  <c r="Z755" i="1"/>
  <c r="AE755" i="1" s="1"/>
  <c r="AA755" i="1"/>
  <c r="AB755" i="1" s="1"/>
  <c r="AC755" i="1" s="1"/>
  <c r="Z324" i="1"/>
  <c r="AE324" i="1" s="1"/>
  <c r="AA324" i="1"/>
  <c r="AB324" i="1" s="1"/>
  <c r="AC324" i="1" s="1"/>
  <c r="Z465" i="1"/>
  <c r="AE465" i="1" s="1"/>
  <c r="AA465" i="1"/>
  <c r="AB465" i="1" s="1"/>
  <c r="AC465" i="1" s="1"/>
  <c r="Z1639" i="1"/>
  <c r="AE1639" i="1" s="1"/>
  <c r="AA1639" i="1"/>
  <c r="AB1639" i="1" s="1"/>
  <c r="AC1639" i="1" s="1"/>
  <c r="Z2026" i="1"/>
  <c r="AE2026" i="1" s="1"/>
  <c r="AA2026" i="1"/>
  <c r="AB2026" i="1" s="1"/>
  <c r="AC2026" i="1" s="1"/>
  <c r="Z559" i="1"/>
  <c r="AE559" i="1" s="1"/>
  <c r="AA559" i="1"/>
  <c r="AB559" i="1" s="1"/>
  <c r="AC559" i="1" s="1"/>
  <c r="Z970" i="1"/>
  <c r="AE970" i="1" s="1"/>
  <c r="AA970" i="1"/>
  <c r="AB970" i="1" s="1"/>
  <c r="AC970" i="1" s="1"/>
  <c r="Z416" i="1"/>
  <c r="AE416" i="1" s="1"/>
  <c r="AA416" i="1"/>
  <c r="AB416" i="1" s="1"/>
  <c r="AC416" i="1" s="1"/>
  <c r="Z37" i="1"/>
  <c r="AE37" i="1" s="1"/>
  <c r="AA37" i="1"/>
  <c r="AB37" i="1" s="1"/>
  <c r="AC37" i="1" s="1"/>
  <c r="Z721" i="1"/>
  <c r="AE721" i="1" s="1"/>
  <c r="AA721" i="1"/>
  <c r="AB721" i="1" s="1"/>
  <c r="AC721" i="1" s="1"/>
  <c r="Z2032" i="1"/>
  <c r="AE2032" i="1" s="1"/>
  <c r="AA2032" i="1"/>
  <c r="AB2032" i="1" s="1"/>
  <c r="AC2032" i="1" s="1"/>
  <c r="Z623" i="1"/>
  <c r="AE623" i="1" s="1"/>
  <c r="AA623" i="1"/>
  <c r="AB623" i="1" s="1"/>
  <c r="AC623" i="1" s="1"/>
  <c r="Z1599" i="1"/>
  <c r="AE1599" i="1" s="1"/>
  <c r="AA1599" i="1"/>
  <c r="AB1599" i="1" s="1"/>
  <c r="AC1599" i="1" s="1"/>
  <c r="Z454" i="1"/>
  <c r="AE454" i="1" s="1"/>
  <c r="AA454" i="1"/>
  <c r="AB454" i="1" s="1"/>
  <c r="AC454" i="1" s="1"/>
  <c r="Z1526" i="1"/>
  <c r="AE1526" i="1" s="1"/>
  <c r="AA1526" i="1"/>
  <c r="AB1526" i="1" s="1"/>
  <c r="AC1526" i="1" s="1"/>
  <c r="Z824" i="1"/>
  <c r="AE824" i="1" s="1"/>
  <c r="AA824" i="1"/>
  <c r="AB824" i="1" s="1"/>
  <c r="AC824" i="1" s="1"/>
  <c r="Z2415" i="1"/>
  <c r="AE2415" i="1" s="1"/>
  <c r="AA2415" i="1"/>
  <c r="AB2415" i="1" s="1"/>
  <c r="AC2415" i="1" s="1"/>
  <c r="Z2404" i="1"/>
  <c r="AE2404" i="1" s="1"/>
  <c r="AA2404" i="1"/>
  <c r="AB2404" i="1" s="1"/>
  <c r="AC2404" i="1" s="1"/>
  <c r="Z981" i="1"/>
  <c r="AE981" i="1" s="1"/>
  <c r="AA981" i="1"/>
  <c r="AB981" i="1" s="1"/>
  <c r="AC981" i="1" s="1"/>
  <c r="Z243" i="1"/>
  <c r="AE243" i="1" s="1"/>
  <c r="AA243" i="1"/>
  <c r="AB243" i="1" s="1"/>
  <c r="AC243" i="1" s="1"/>
  <c r="Z1211" i="1"/>
  <c r="AE1211" i="1" s="1"/>
  <c r="AA1211" i="1"/>
  <c r="AB1211" i="1" s="1"/>
  <c r="AC1211" i="1" s="1"/>
  <c r="Z885" i="1"/>
  <c r="AE885" i="1" s="1"/>
  <c r="AA885" i="1"/>
  <c r="AB885" i="1" s="1"/>
  <c r="AC885" i="1" s="1"/>
  <c r="Z1843" i="1"/>
  <c r="AE1843" i="1" s="1"/>
  <c r="AA1843" i="1"/>
  <c r="AB1843" i="1" s="1"/>
  <c r="AC1843" i="1" s="1"/>
  <c r="Z547" i="1"/>
  <c r="AE547" i="1" s="1"/>
  <c r="AA547" i="1"/>
  <c r="AB547" i="1" s="1"/>
  <c r="AC547" i="1" s="1"/>
  <c r="Z344" i="1"/>
  <c r="AE344" i="1" s="1"/>
  <c r="AA344" i="1"/>
  <c r="AB344" i="1" s="1"/>
  <c r="AC344" i="1" s="1"/>
  <c r="Z169" i="1"/>
  <c r="AE169" i="1" s="1"/>
  <c r="AA169" i="1"/>
  <c r="AB169" i="1" s="1"/>
  <c r="AC169" i="1" s="1"/>
  <c r="Z1997" i="1"/>
  <c r="AE1997" i="1" s="1"/>
  <c r="AA1997" i="1"/>
  <c r="AB1997" i="1" s="1"/>
  <c r="AC1997" i="1" s="1"/>
  <c r="Z1140" i="1"/>
  <c r="AE1140" i="1" s="1"/>
  <c r="AA1140" i="1"/>
  <c r="AB1140" i="1" s="1"/>
  <c r="AC1140" i="1" s="1"/>
  <c r="Z1521" i="1"/>
  <c r="AE1521" i="1" s="1"/>
  <c r="AA1521" i="1"/>
  <c r="AB1521" i="1" s="1"/>
  <c r="AC1521" i="1" s="1"/>
  <c r="Z672" i="1"/>
  <c r="AE672" i="1" s="1"/>
  <c r="AA672" i="1"/>
  <c r="AB672" i="1" s="1"/>
  <c r="AC672" i="1" s="1"/>
  <c r="Z1784" i="1"/>
  <c r="AE1784" i="1" s="1"/>
  <c r="AA1784" i="1"/>
  <c r="AB1784" i="1" s="1"/>
  <c r="AC1784" i="1" s="1"/>
  <c r="Z1744" i="1"/>
  <c r="AE1744" i="1" s="1"/>
  <c r="AA1744" i="1"/>
  <c r="AB1744" i="1" s="1"/>
  <c r="AC1744" i="1" s="1"/>
  <c r="Z175" i="1"/>
  <c r="AE175" i="1" s="1"/>
  <c r="AA175" i="1"/>
  <c r="AB175" i="1" s="1"/>
  <c r="AC175" i="1" s="1"/>
  <c r="Z971" i="1"/>
  <c r="AE971" i="1" s="1"/>
  <c r="AA971" i="1"/>
  <c r="AB971" i="1" s="1"/>
  <c r="AC971" i="1" s="1"/>
  <c r="Z2515" i="1"/>
  <c r="AE2515" i="1" s="1"/>
  <c r="AA2515" i="1"/>
  <c r="AB2515" i="1" s="1"/>
  <c r="AC2515" i="1" s="1"/>
  <c r="Z249" i="1"/>
  <c r="AE249" i="1" s="1"/>
  <c r="AA249" i="1"/>
  <c r="AB249" i="1" s="1"/>
  <c r="AC249" i="1" s="1"/>
  <c r="Z1721" i="1"/>
  <c r="AE1721" i="1" s="1"/>
  <c r="AA1721" i="1"/>
  <c r="AB1721" i="1" s="1"/>
  <c r="AC1721" i="1" s="1"/>
  <c r="Z589" i="1"/>
  <c r="AE589" i="1" s="1"/>
  <c r="AA589" i="1"/>
  <c r="AB589" i="1" s="1"/>
  <c r="AC589" i="1" s="1"/>
  <c r="Z1249" i="1"/>
  <c r="AE1249" i="1" s="1"/>
  <c r="AA1249" i="1"/>
  <c r="AB1249" i="1" s="1"/>
  <c r="AC1249" i="1" s="1"/>
  <c r="Z2490" i="1"/>
  <c r="AE2490" i="1" s="1"/>
  <c r="AA2490" i="1"/>
  <c r="AB2490" i="1" s="1"/>
  <c r="AC2490" i="1" s="1"/>
  <c r="Z1733" i="1"/>
  <c r="AE1733" i="1" s="1"/>
  <c r="AC1733" i="1"/>
  <c r="Z2024" i="1"/>
  <c r="AE2024" i="1" s="1"/>
  <c r="AC2024" i="1"/>
  <c r="Z570" i="1"/>
  <c r="AE570" i="1" s="1"/>
  <c r="AA570" i="1"/>
  <c r="AB570" i="1" s="1"/>
  <c r="AC570" i="1" s="1"/>
  <c r="AA785" i="1"/>
  <c r="AB785" i="1" s="1"/>
  <c r="AC785" i="1" s="1"/>
  <c r="AA71" i="1"/>
  <c r="AB71" i="1" s="1"/>
  <c r="AC71" i="1" s="1"/>
  <c r="AA387" i="1"/>
  <c r="AB387" i="1" s="1"/>
  <c r="AC387" i="1" s="1"/>
  <c r="AA2439" i="1"/>
  <c r="AB2439" i="1" s="1"/>
  <c r="AC2439" i="1" s="1"/>
  <c r="AA757" i="1"/>
  <c r="AB757" i="1" s="1"/>
  <c r="AC757" i="1" s="1"/>
  <c r="Z2346" i="1"/>
  <c r="AE2346" i="1" s="1"/>
  <c r="AA2346" i="1"/>
  <c r="AB2346" i="1" s="1"/>
  <c r="AC2346" i="1" s="1"/>
  <c r="AC1289" i="1"/>
  <c r="AC2318" i="1"/>
  <c r="AA1631" i="1"/>
  <c r="AB1631" i="1" s="1"/>
  <c r="AC1631" i="1" s="1"/>
  <c r="AA484" i="1"/>
  <c r="AB484" i="1" s="1"/>
  <c r="AC484" i="1" s="1"/>
  <c r="AA1461" i="1"/>
  <c r="AB1461" i="1" s="1"/>
  <c r="AC1461" i="1" s="1"/>
  <c r="AA240" i="1"/>
  <c r="AB240" i="1" s="1"/>
  <c r="AC240" i="1" s="1"/>
  <c r="AA1969" i="1"/>
  <c r="AB1969" i="1" s="1"/>
  <c r="AC1969" i="1" s="1"/>
  <c r="AA95" i="1"/>
  <c r="AB95" i="1" s="1"/>
  <c r="AC95" i="1" s="1"/>
  <c r="AA131" i="1"/>
  <c r="AB131" i="1" s="1"/>
  <c r="AC131" i="1" s="1"/>
  <c r="AA307" i="1"/>
  <c r="AB307" i="1" s="1"/>
  <c r="AC307" i="1" s="1"/>
  <c r="AA743" i="1"/>
  <c r="AB743" i="1" s="1"/>
  <c r="AC743" i="1" s="1"/>
  <c r="AA2371" i="1"/>
  <c r="AB2371" i="1" s="1"/>
  <c r="AC2371" i="1" s="1"/>
  <c r="AA2319" i="1"/>
  <c r="AB2319" i="1" s="1"/>
  <c r="AC2319" i="1" s="1"/>
  <c r="AA957" i="1"/>
  <c r="AB957" i="1" s="1"/>
  <c r="AC957" i="1" s="1"/>
  <c r="AA389" i="1"/>
  <c r="AB389" i="1" s="1"/>
  <c r="AC389" i="1" s="1"/>
  <c r="AA758" i="1"/>
  <c r="AB758" i="1" s="1"/>
  <c r="AC758" i="1" s="1"/>
  <c r="AA1196" i="1"/>
  <c r="AB1196" i="1" s="1"/>
  <c r="AC1196" i="1" s="1"/>
  <c r="AA1544" i="1"/>
  <c r="AB1544" i="1" s="1"/>
  <c r="AC1544" i="1" s="1"/>
  <c r="AA537" i="1"/>
  <c r="AB537" i="1" s="1"/>
  <c r="AC537" i="1" s="1"/>
  <c r="AA108" i="1"/>
  <c r="AB108" i="1" s="1"/>
  <c r="AC108" i="1" s="1"/>
  <c r="AA2340" i="1"/>
  <c r="AB2340" i="1" s="1"/>
  <c r="AC2340" i="1" s="1"/>
  <c r="AA2278" i="1"/>
  <c r="AB2278" i="1" s="1"/>
  <c r="AC2278" i="1" s="1"/>
  <c r="AA2129" i="1"/>
  <c r="AB2129" i="1" s="1"/>
  <c r="AC2129" i="1" s="1"/>
  <c r="AA84" i="1"/>
  <c r="AB84" i="1" s="1"/>
  <c r="AC84" i="1" s="1"/>
  <c r="AA49" i="1"/>
  <c r="AB49" i="1" s="1"/>
  <c r="AC49" i="1" s="1"/>
  <c r="AA254" i="1"/>
  <c r="AB254" i="1" s="1"/>
  <c r="AC254" i="1" s="1"/>
  <c r="AA493" i="1"/>
  <c r="AB493" i="1" s="1"/>
  <c r="AC493" i="1" s="1"/>
  <c r="AA641" i="1"/>
  <c r="AB641" i="1" s="1"/>
  <c r="AC641" i="1" s="1"/>
  <c r="AA419" i="1"/>
  <c r="AB419" i="1" s="1"/>
  <c r="AC419" i="1" s="1"/>
  <c r="AA1999" i="1"/>
  <c r="AB1999" i="1" s="1"/>
  <c r="AC1999" i="1" s="1"/>
  <c r="AA2197" i="1"/>
  <c r="AB2197" i="1" s="1"/>
  <c r="AC2197" i="1" s="1"/>
  <c r="AA1641" i="1"/>
  <c r="AB1641" i="1" s="1"/>
  <c r="AC1641" i="1" s="1"/>
  <c r="AA394" i="1"/>
  <c r="AB394" i="1" s="1"/>
  <c r="AC394" i="1" s="1"/>
  <c r="AA767" i="1"/>
  <c r="AB767" i="1" s="1"/>
  <c r="AC767" i="1" s="1"/>
  <c r="AA1695" i="1"/>
  <c r="AB1695" i="1" s="1"/>
  <c r="AC1695" i="1" s="1"/>
  <c r="AA548" i="1"/>
  <c r="AB548" i="1" s="1"/>
  <c r="AC548" i="1" s="1"/>
  <c r="AA1525" i="1"/>
  <c r="AB1525" i="1" s="1"/>
  <c r="AC1525" i="1" s="1"/>
  <c r="AA1776" i="1"/>
  <c r="AB1776" i="1" s="1"/>
  <c r="AC1776" i="1" s="1"/>
  <c r="AA2481" i="1"/>
  <c r="AB2481" i="1" s="1"/>
  <c r="AC2481" i="1" s="1"/>
  <c r="AA159" i="1"/>
  <c r="AB159" i="1" s="1"/>
  <c r="AC159" i="1" s="1"/>
  <c r="AA723" i="1"/>
  <c r="AB723" i="1" s="1"/>
  <c r="AC723" i="1" s="1"/>
  <c r="AA1637" i="1"/>
  <c r="AB1637" i="1" s="1"/>
  <c r="AC1637" i="1" s="1"/>
  <c r="AA807" i="1"/>
  <c r="AB807" i="1" s="1"/>
  <c r="AC807" i="1" s="1"/>
  <c r="AA1268" i="1"/>
  <c r="AB1268" i="1" s="1"/>
  <c r="AC1268" i="1" s="1"/>
  <c r="AA2369" i="1"/>
  <c r="AB2369" i="1" s="1"/>
  <c r="AC2369" i="1" s="1"/>
  <c r="AA1597" i="1"/>
  <c r="AB1597" i="1" s="1"/>
  <c r="AC1597" i="1" s="1"/>
  <c r="AA453" i="1"/>
  <c r="AB453" i="1" s="1"/>
  <c r="AC453" i="1" s="1"/>
  <c r="AA822" i="1"/>
  <c r="AB822" i="1" s="1"/>
  <c r="AC822" i="1" s="1"/>
  <c r="AA1580" i="1"/>
  <c r="AB1580" i="1" s="1"/>
  <c r="AC1580" i="1" s="1"/>
  <c r="AA1608" i="1"/>
  <c r="AB1608" i="1" s="1"/>
  <c r="AC1608" i="1" s="1"/>
  <c r="AA601" i="1"/>
  <c r="AB601" i="1" s="1"/>
  <c r="AC601" i="1" s="1"/>
  <c r="AA188" i="1"/>
  <c r="AB188" i="1" s="1"/>
  <c r="AC188" i="1" s="1"/>
  <c r="AA2115" i="1"/>
  <c r="AB2115" i="1" s="1"/>
  <c r="AC2115" i="1" s="1"/>
  <c r="AA478" i="1"/>
  <c r="AB478" i="1" s="1"/>
  <c r="AC478" i="1" s="1"/>
  <c r="AA2288" i="1"/>
  <c r="AB2288" i="1" s="1"/>
  <c r="AC2288" i="1" s="1"/>
  <c r="AA619" i="1"/>
  <c r="AB619" i="1" s="1"/>
  <c r="AC619" i="1" s="1"/>
  <c r="AA1494" i="1"/>
  <c r="AB1494" i="1" s="1"/>
  <c r="AC1494" i="1" s="1"/>
  <c r="AA1484" i="1"/>
  <c r="AB1484" i="1" s="1"/>
  <c r="AC1484" i="1" s="1"/>
  <c r="AA45" i="1"/>
  <c r="AB45" i="1" s="1"/>
  <c r="AC45" i="1" s="1"/>
  <c r="AA2093" i="1"/>
  <c r="AB2093" i="1" s="1"/>
  <c r="AC2093" i="1" s="1"/>
  <c r="AC148" i="1"/>
  <c r="AC2482" i="1"/>
  <c r="AC1677" i="1"/>
  <c r="AA510" i="1"/>
  <c r="AB510" i="1" s="1"/>
  <c r="AC510" i="1" s="1"/>
  <c r="AA1915" i="1"/>
  <c r="AB1915" i="1" s="1"/>
  <c r="AC1915" i="1" s="1"/>
  <c r="AA866" i="1"/>
  <c r="AB866" i="1" s="1"/>
  <c r="AC866" i="1" s="1"/>
  <c r="AA2040" i="1"/>
  <c r="AB2040" i="1" s="1"/>
  <c r="AC2040" i="1" s="1"/>
  <c r="AA1802" i="1"/>
  <c r="AB1802" i="1" s="1"/>
  <c r="AC1802" i="1" s="1"/>
  <c r="AA44" i="1"/>
  <c r="AB44" i="1" s="1"/>
  <c r="AC44" i="1" s="1"/>
  <c r="Z1000" i="1"/>
  <c r="AE1000" i="1" s="1"/>
  <c r="AA1000" i="1"/>
  <c r="AB1000" i="1" s="1"/>
  <c r="AC1000" i="1" s="1"/>
  <c r="Z1255" i="1"/>
  <c r="AE1255" i="1" s="1"/>
  <c r="AC1255" i="1"/>
  <c r="Z2018" i="1"/>
  <c r="AE2018" i="1" s="1"/>
  <c r="AA2018" i="1"/>
  <c r="AB2018" i="1" s="1"/>
  <c r="AC2018" i="1" s="1"/>
  <c r="Z1565" i="1"/>
  <c r="AE1565" i="1" s="1"/>
  <c r="AA1565" i="1"/>
  <c r="AB1565" i="1" s="1"/>
  <c r="AC1565" i="1" s="1"/>
  <c r="Z186" i="1"/>
  <c r="AE186" i="1" s="1"/>
  <c r="AA186" i="1"/>
  <c r="AB186" i="1" s="1"/>
  <c r="AC186" i="1" s="1"/>
  <c r="Z847" i="1"/>
  <c r="AE847" i="1" s="1"/>
  <c r="AA847" i="1"/>
  <c r="AB847" i="1" s="1"/>
  <c r="AC847" i="1" s="1"/>
  <c r="AA2214" i="1"/>
  <c r="AB2214" i="1" s="1"/>
  <c r="AC2214" i="1" s="1"/>
  <c r="Z713" i="1"/>
  <c r="AE713" i="1" s="1"/>
  <c r="AA713" i="1"/>
  <c r="AB713" i="1" s="1"/>
  <c r="AC713" i="1" s="1"/>
  <c r="Z459" i="1"/>
  <c r="AE459" i="1" s="1"/>
  <c r="AC459" i="1"/>
  <c r="Z400" i="1"/>
  <c r="AE400" i="1" s="1"/>
  <c r="AA400" i="1"/>
  <c r="AB400" i="1" s="1"/>
  <c r="AC400" i="1" s="1"/>
  <c r="Z2011" i="1"/>
  <c r="AE2011" i="1" s="1"/>
  <c r="AA2011" i="1"/>
  <c r="AB2011" i="1" s="1"/>
  <c r="AC2011" i="1" s="1"/>
  <c r="AA792" i="1"/>
  <c r="AB792" i="1" s="1"/>
  <c r="AC792" i="1" s="1"/>
  <c r="Z710" i="1"/>
  <c r="AE710" i="1" s="1"/>
  <c r="AA710" i="1"/>
  <c r="AB710" i="1" s="1"/>
  <c r="AC710" i="1" s="1"/>
  <c r="Z1228" i="1"/>
  <c r="AE1228" i="1" s="1"/>
  <c r="AC1228" i="1"/>
  <c r="Z2161" i="1"/>
  <c r="AE2161" i="1" s="1"/>
  <c r="AA2161" i="1"/>
  <c r="AB2161" i="1" s="1"/>
  <c r="AC2161" i="1" s="1"/>
  <c r="Z565" i="1"/>
  <c r="AE565" i="1" s="1"/>
  <c r="AA565" i="1"/>
  <c r="AB565" i="1" s="1"/>
  <c r="AC565" i="1" s="1"/>
  <c r="AA2159" i="1"/>
  <c r="AB2159" i="1" s="1"/>
  <c r="AC2159" i="1" s="1"/>
  <c r="Z291" i="1"/>
  <c r="AE291" i="1" s="1"/>
  <c r="AA291" i="1"/>
  <c r="AB291" i="1" s="1"/>
  <c r="AC291" i="1" s="1"/>
  <c r="Z2383" i="1"/>
  <c r="AE2383" i="1" s="1"/>
  <c r="AC2383" i="1"/>
  <c r="Z330" i="1"/>
  <c r="AE330" i="1" s="1"/>
  <c r="AA330" i="1"/>
  <c r="AB330" i="1" s="1"/>
  <c r="AC330" i="1" s="1"/>
  <c r="Z776" i="1"/>
  <c r="AE776" i="1" s="1"/>
  <c r="AA776" i="1"/>
  <c r="AB776" i="1" s="1"/>
  <c r="AC776" i="1" s="1"/>
  <c r="AA2135" i="1"/>
  <c r="AB2135" i="1" s="1"/>
  <c r="AC2135" i="1" s="1"/>
  <c r="Z1375" i="1"/>
  <c r="AE1375" i="1" s="1"/>
  <c r="AA1375" i="1"/>
  <c r="AB1375" i="1" s="1"/>
  <c r="AC1375" i="1" s="1"/>
  <c r="Z1858" i="1"/>
  <c r="AE1858" i="1" s="1"/>
  <c r="AA1858" i="1"/>
  <c r="AB1858" i="1" s="1"/>
  <c r="AC1858" i="1" s="1"/>
  <c r="Z1054" i="1"/>
  <c r="AE1054" i="1" s="1"/>
  <c r="AC1054" i="1"/>
  <c r="Z378" i="1"/>
  <c r="AE378" i="1" s="1"/>
  <c r="AA378" i="1"/>
  <c r="AB378" i="1" s="1"/>
  <c r="AC378" i="1" s="1"/>
  <c r="Z823" i="1"/>
  <c r="AE823" i="1" s="1"/>
  <c r="AA823" i="1"/>
  <c r="AB823" i="1" s="1"/>
  <c r="AC823" i="1" s="1"/>
  <c r="Z1910" i="1"/>
  <c r="AE1910" i="1" s="1"/>
  <c r="AC1910" i="1"/>
  <c r="Z2247" i="1"/>
  <c r="AE2247" i="1" s="1"/>
  <c r="AA2247" i="1"/>
  <c r="AB2247" i="1" s="1"/>
  <c r="AC2247" i="1" s="1"/>
  <c r="Z2182" i="1"/>
  <c r="AE2182" i="1" s="1"/>
  <c r="AA2182" i="1"/>
  <c r="AB2182" i="1" s="1"/>
  <c r="AC2182" i="1" s="1"/>
  <c r="Z707" i="1"/>
  <c r="AE707" i="1" s="1"/>
  <c r="AC707" i="1"/>
  <c r="Z909" i="1"/>
  <c r="AE909" i="1" s="1"/>
  <c r="AA909" i="1"/>
  <c r="AB909" i="1" s="1"/>
  <c r="AC909" i="1" s="1"/>
  <c r="Z1925" i="1"/>
  <c r="AE1925" i="1" s="1"/>
  <c r="AA1925" i="1"/>
  <c r="AB1925" i="1" s="1"/>
  <c r="AC1925" i="1" s="1"/>
  <c r="Z1650" i="1"/>
  <c r="AE1650" i="1" s="1"/>
  <c r="AA1650" i="1"/>
  <c r="AB1650" i="1" s="1"/>
  <c r="AC1650" i="1" s="1"/>
  <c r="Z1445" i="1"/>
  <c r="AE1445" i="1" s="1"/>
  <c r="AA1445" i="1"/>
  <c r="AB1445" i="1" s="1"/>
  <c r="AC1445" i="1" s="1"/>
  <c r="Z1276" i="1"/>
  <c r="AE1276" i="1" s="1"/>
  <c r="AA1276" i="1"/>
  <c r="AB1276" i="1" s="1"/>
  <c r="AC1276" i="1" s="1"/>
  <c r="Z1330" i="1"/>
  <c r="AE1330" i="1" s="1"/>
  <c r="AA1330" i="1"/>
  <c r="AB1330" i="1" s="1"/>
  <c r="AC1330" i="1" s="1"/>
  <c r="Z702" i="1"/>
  <c r="AE702" i="1" s="1"/>
  <c r="AA702" i="1"/>
  <c r="AB702" i="1" s="1"/>
  <c r="AC702" i="1" s="1"/>
  <c r="Z696" i="1"/>
  <c r="AE696" i="1" s="1"/>
  <c r="AA696" i="1"/>
  <c r="AB696" i="1" s="1"/>
  <c r="AC696" i="1" s="1"/>
  <c r="Z157" i="1"/>
  <c r="AE157" i="1" s="1"/>
  <c r="AA157" i="1"/>
  <c r="AB157" i="1" s="1"/>
  <c r="AC157" i="1" s="1"/>
  <c r="Z2239" i="1"/>
  <c r="AE2239" i="1" s="1"/>
  <c r="AA2239" i="1"/>
  <c r="AB2239" i="1" s="1"/>
  <c r="AC2239" i="1" s="1"/>
  <c r="Z2091" i="1"/>
  <c r="AE2091" i="1" s="1"/>
  <c r="AA2091" i="1"/>
  <c r="AB2091" i="1" s="1"/>
  <c r="AC2091" i="1" s="1"/>
  <c r="Z600" i="1"/>
  <c r="AE600" i="1" s="1"/>
  <c r="AA600" i="1"/>
  <c r="AB600" i="1" s="1"/>
  <c r="AC600" i="1" s="1"/>
  <c r="Z86" i="1"/>
  <c r="AE86" i="1" s="1"/>
  <c r="AA86" i="1"/>
  <c r="AB86" i="1" s="1"/>
  <c r="AC86" i="1" s="1"/>
  <c r="Z870" i="1"/>
  <c r="AE870" i="1" s="1"/>
  <c r="AA870" i="1"/>
  <c r="AB870" i="1" s="1"/>
  <c r="AC870" i="1" s="1"/>
  <c r="Z2090" i="1"/>
  <c r="AE2090" i="1" s="1"/>
  <c r="AA2090" i="1"/>
  <c r="AB2090" i="1" s="1"/>
  <c r="AC2090" i="1" s="1"/>
  <c r="Z1443" i="1"/>
  <c r="AE1443" i="1" s="1"/>
  <c r="AA1443" i="1"/>
  <c r="AB1443" i="1" s="1"/>
  <c r="AC1443" i="1" s="1"/>
  <c r="Z2303" i="1"/>
  <c r="AE2303" i="1" s="1"/>
  <c r="AA2303" i="1"/>
  <c r="AB2303" i="1" s="1"/>
  <c r="AC2303" i="1" s="1"/>
  <c r="Z2327" i="1"/>
  <c r="AE2327" i="1" s="1"/>
  <c r="AA2327" i="1"/>
  <c r="AB2327" i="1" s="1"/>
  <c r="AC2327" i="1" s="1"/>
  <c r="Z158" i="1"/>
  <c r="AE158" i="1" s="1"/>
  <c r="AA158" i="1"/>
  <c r="AB158" i="1" s="1"/>
  <c r="AC158" i="1" s="1"/>
  <c r="Z201" i="1"/>
  <c r="AE201" i="1" s="1"/>
  <c r="AA201" i="1"/>
  <c r="AB201" i="1" s="1"/>
  <c r="AC201" i="1" s="1"/>
  <c r="Z595" i="1"/>
  <c r="AE595" i="1" s="1"/>
  <c r="AA595" i="1"/>
  <c r="AB595" i="1" s="1"/>
  <c r="AC595" i="1" s="1"/>
  <c r="Z1621" i="1"/>
  <c r="AE1621" i="1" s="1"/>
  <c r="AA1621" i="1"/>
  <c r="AB1621" i="1" s="1"/>
  <c r="AC1621" i="1" s="1"/>
  <c r="Z1159" i="1"/>
  <c r="AE1159" i="1" s="1"/>
  <c r="AA1159" i="1"/>
  <c r="AB1159" i="1" s="1"/>
  <c r="AC1159" i="1" s="1"/>
  <c r="Z1286" i="1"/>
  <c r="AE1286" i="1" s="1"/>
  <c r="AA1286" i="1"/>
  <c r="AB1286" i="1" s="1"/>
  <c r="AC1286" i="1" s="1"/>
  <c r="Z1777" i="1"/>
  <c r="AE1777" i="1" s="1"/>
  <c r="AA1777" i="1"/>
  <c r="AB1777" i="1" s="1"/>
  <c r="AC1777" i="1" s="1"/>
  <c r="Z843" i="1"/>
  <c r="AE843" i="1" s="1"/>
  <c r="AA843" i="1"/>
  <c r="AB843" i="1" s="1"/>
  <c r="AC843" i="1" s="1"/>
  <c r="Z1954" i="1"/>
  <c r="AE1954" i="1" s="1"/>
  <c r="AA1954" i="1"/>
  <c r="AB1954" i="1" s="1"/>
  <c r="AC1954" i="1" s="1"/>
  <c r="Z340" i="1"/>
  <c r="AE340" i="1" s="1"/>
  <c r="AA340" i="1"/>
  <c r="AB340" i="1" s="1"/>
  <c r="AC340" i="1" s="1"/>
  <c r="Z2008" i="1"/>
  <c r="AE2008" i="1" s="1"/>
  <c r="AA2008" i="1"/>
  <c r="AB2008" i="1" s="1"/>
  <c r="AC2008" i="1" s="1"/>
  <c r="Z2427" i="1"/>
  <c r="AE2427" i="1" s="1"/>
  <c r="AA2427" i="1"/>
  <c r="AB2427" i="1" s="1"/>
  <c r="AC2427" i="1" s="1"/>
  <c r="Z434" i="1"/>
  <c r="AE434" i="1" s="1"/>
  <c r="AA434" i="1"/>
  <c r="AB434" i="1" s="1"/>
  <c r="AC434" i="1" s="1"/>
  <c r="Z546" i="1"/>
  <c r="AE546" i="1" s="1"/>
  <c r="AA546" i="1"/>
  <c r="AB546" i="1" s="1"/>
  <c r="AC546" i="1" s="1"/>
  <c r="Z680" i="1"/>
  <c r="AE680" i="1" s="1"/>
  <c r="AA680" i="1"/>
  <c r="AB680" i="1" s="1"/>
  <c r="AC680" i="1" s="1"/>
  <c r="Z2250" i="1"/>
  <c r="AE2250" i="1" s="1"/>
  <c r="AA2250" i="1"/>
  <c r="AB2250" i="1" s="1"/>
  <c r="AC2250" i="1" s="1"/>
  <c r="Z1232" i="1"/>
  <c r="AE1232" i="1" s="1"/>
  <c r="AA1232" i="1"/>
  <c r="AB1232" i="1" s="1"/>
  <c r="AC1232" i="1" s="1"/>
  <c r="Z876" i="1"/>
  <c r="AE876" i="1" s="1"/>
  <c r="AA876" i="1"/>
  <c r="AB876" i="1" s="1"/>
  <c r="AC876" i="1" s="1"/>
  <c r="Z999" i="1"/>
  <c r="AE999" i="1" s="1"/>
  <c r="AA999" i="1"/>
  <c r="AB999" i="1" s="1"/>
  <c r="AC999" i="1" s="1"/>
  <c r="Z477" i="1"/>
  <c r="AE477" i="1" s="1"/>
  <c r="AA477" i="1"/>
  <c r="AB477" i="1" s="1"/>
  <c r="AC477" i="1" s="1"/>
  <c r="Z511" i="1"/>
  <c r="AE511" i="1" s="1"/>
  <c r="AA511" i="1"/>
  <c r="AB511" i="1" s="1"/>
  <c r="AC511" i="1" s="1"/>
  <c r="Z1081" i="1"/>
  <c r="AE1081" i="1" s="1"/>
  <c r="AA1081" i="1"/>
  <c r="AB1081" i="1" s="1"/>
  <c r="AC1081" i="1" s="1"/>
  <c r="Z140" i="1"/>
  <c r="AE140" i="1" s="1"/>
  <c r="AA140" i="1"/>
  <c r="AB140" i="1" s="1"/>
  <c r="AC140" i="1" s="1"/>
  <c r="Z1596" i="1"/>
  <c r="AE1596" i="1" s="1"/>
  <c r="AA1596" i="1"/>
  <c r="AB1596" i="1" s="1"/>
  <c r="AC1596" i="1" s="1"/>
  <c r="Z2311" i="1"/>
  <c r="AE2311" i="1" s="1"/>
  <c r="AA2311" i="1"/>
  <c r="AB2311" i="1" s="1"/>
  <c r="AC2311" i="1" s="1"/>
  <c r="Z1239" i="1"/>
  <c r="AE1239" i="1" s="1"/>
  <c r="Z1706" i="1"/>
  <c r="AE1706" i="1" s="1"/>
  <c r="AA1706" i="1"/>
  <c r="AB1706" i="1" s="1"/>
  <c r="AC1706" i="1" s="1"/>
  <c r="Z1561" i="1"/>
  <c r="AE1561" i="1" s="1"/>
  <c r="AC1561" i="1"/>
  <c r="Z110" i="1"/>
  <c r="AE110" i="1" s="1"/>
  <c r="AA110" i="1"/>
  <c r="AB110" i="1" s="1"/>
  <c r="AC110" i="1" s="1"/>
  <c r="Z862" i="1"/>
  <c r="AE862" i="1" s="1"/>
  <c r="AA862" i="1"/>
  <c r="AB862" i="1" s="1"/>
  <c r="AC862" i="1" s="1"/>
  <c r="Z1974" i="1"/>
  <c r="AE1974" i="1" s="1"/>
  <c r="AA1974" i="1"/>
  <c r="AB1974" i="1" s="1"/>
  <c r="AC1974" i="1" s="1"/>
  <c r="AA726" i="1"/>
  <c r="AB726" i="1" s="1"/>
  <c r="AC726" i="1" s="1"/>
  <c r="AA1239" i="1"/>
  <c r="AB1239" i="1" s="1"/>
  <c r="AC1239" i="1" s="1"/>
  <c r="Z2006" i="1"/>
  <c r="AE2006" i="1" s="1"/>
  <c r="AA2006" i="1"/>
  <c r="AB2006" i="1" s="1"/>
  <c r="AC2006" i="1" s="1"/>
  <c r="Z2317" i="1"/>
  <c r="AE2317" i="1" s="1"/>
  <c r="AA2317" i="1"/>
  <c r="AB2317" i="1" s="1"/>
  <c r="AC2317" i="1" s="1"/>
  <c r="Z444" i="1"/>
  <c r="AE444" i="1" s="1"/>
  <c r="Z1108" i="1"/>
  <c r="AE1108" i="1" s="1"/>
  <c r="Z1832" i="1"/>
  <c r="AE1832" i="1" s="1"/>
  <c r="AA1832" i="1"/>
  <c r="AB1832" i="1" s="1"/>
  <c r="AC1832" i="1" s="1"/>
  <c r="Z598" i="1"/>
  <c r="AE598" i="1" s="1"/>
  <c r="Z279" i="1"/>
  <c r="AE279" i="1" s="1"/>
  <c r="AA279" i="1"/>
  <c r="AB279" i="1" s="1"/>
  <c r="AC279" i="1" s="1"/>
  <c r="Z2399" i="1"/>
  <c r="AE2399" i="1" s="1"/>
  <c r="AA2399" i="1"/>
  <c r="AB2399" i="1" s="1"/>
  <c r="AC2399" i="1" s="1"/>
  <c r="Z1604" i="1"/>
  <c r="AE1604" i="1" s="1"/>
  <c r="AA1604" i="1"/>
  <c r="AB1604" i="1" s="1"/>
  <c r="AC1604" i="1" s="1"/>
  <c r="Z978" i="1"/>
  <c r="AE978" i="1" s="1"/>
  <c r="Z2472" i="1"/>
  <c r="AE2472" i="1" s="1"/>
  <c r="AA2472" i="1"/>
  <c r="AB2472" i="1" s="1"/>
  <c r="AC2472" i="1" s="1"/>
  <c r="Z1474" i="1"/>
  <c r="AE1474" i="1" s="1"/>
  <c r="AA1474" i="1"/>
  <c r="AB1474" i="1" s="1"/>
  <c r="AC1474" i="1" s="1"/>
  <c r="Z1397" i="1"/>
  <c r="AE1397" i="1" s="1"/>
  <c r="AA1397" i="1"/>
  <c r="AB1397" i="1" s="1"/>
  <c r="AC1397" i="1" s="1"/>
  <c r="Z1460" i="1"/>
  <c r="AE1460" i="1" s="1"/>
  <c r="Z564" i="1"/>
  <c r="AE564" i="1" s="1"/>
  <c r="AA564" i="1"/>
  <c r="AB564" i="1" s="1"/>
  <c r="AC564" i="1" s="1"/>
  <c r="Z306" i="1"/>
  <c r="AE306" i="1" s="1"/>
  <c r="AA306" i="1"/>
  <c r="AB306" i="1" s="1"/>
  <c r="AC306" i="1" s="1"/>
  <c r="Z1522" i="1"/>
  <c r="AE1522" i="1" s="1"/>
  <c r="AA1522" i="1"/>
  <c r="AB1522" i="1" s="1"/>
  <c r="AC1522" i="1" s="1"/>
  <c r="Z2237" i="1"/>
  <c r="AE2237" i="1" s="1"/>
  <c r="Z1128" i="1"/>
  <c r="AE1128" i="1" s="1"/>
  <c r="AA1128" i="1"/>
  <c r="AB1128" i="1" s="1"/>
  <c r="AC1128" i="1" s="1"/>
  <c r="Z2486" i="1"/>
  <c r="AE2486" i="1" s="1"/>
  <c r="AA2486" i="1"/>
  <c r="AB2486" i="1" s="1"/>
  <c r="AC2486" i="1" s="1"/>
  <c r="Z841" i="1"/>
  <c r="AE841" i="1" s="1"/>
  <c r="AA841" i="1"/>
  <c r="AB841" i="1" s="1"/>
  <c r="AC841" i="1" s="1"/>
  <c r="Z80" i="1"/>
  <c r="AE80" i="1" s="1"/>
  <c r="AA80" i="1"/>
  <c r="AB80" i="1" s="1"/>
  <c r="AC80" i="1" s="1"/>
  <c r="Z1259" i="1"/>
  <c r="AE1259" i="1" s="1"/>
  <c r="AA1259" i="1"/>
  <c r="AB1259" i="1" s="1"/>
  <c r="AC1259" i="1" s="1"/>
  <c r="Z905" i="1"/>
  <c r="AE905" i="1" s="1"/>
  <c r="AA905" i="1"/>
  <c r="AB905" i="1" s="1"/>
  <c r="AC905" i="1" s="1"/>
  <c r="Z2422" i="1"/>
  <c r="AE2422" i="1" s="1"/>
  <c r="AA2422" i="1"/>
  <c r="AB2422" i="1" s="1"/>
  <c r="AC2422" i="1" s="1"/>
  <c r="Z1698" i="1"/>
  <c r="AE1698" i="1" s="1"/>
  <c r="AA1698" i="1"/>
  <c r="AB1698" i="1" s="1"/>
  <c r="AC1698" i="1" s="1"/>
  <c r="Z2096" i="1"/>
  <c r="AE2096" i="1" s="1"/>
  <c r="AA2096" i="1"/>
  <c r="AB2096" i="1" s="1"/>
  <c r="AC2096" i="1" s="1"/>
  <c r="Z2375" i="1"/>
  <c r="AE2375" i="1" s="1"/>
  <c r="AA2375" i="1"/>
  <c r="AB2375" i="1" s="1"/>
  <c r="AC2375" i="1" s="1"/>
  <c r="Z790" i="1"/>
  <c r="AE790" i="1" s="1"/>
  <c r="AA790" i="1"/>
  <c r="AB790" i="1" s="1"/>
  <c r="AC790" i="1" s="1"/>
  <c r="Z1697" i="1"/>
  <c r="AE1697" i="1" s="1"/>
  <c r="AA1697" i="1"/>
  <c r="AB1697" i="1" s="1"/>
  <c r="AC1697" i="1" s="1"/>
  <c r="Z1528" i="1"/>
  <c r="AE1528" i="1" s="1"/>
  <c r="AA1528" i="1"/>
  <c r="AB1528" i="1" s="1"/>
  <c r="AC1528" i="1" s="1"/>
  <c r="Z211" i="1"/>
  <c r="AE211" i="1" s="1"/>
  <c r="AA211" i="1"/>
  <c r="AB211" i="1" s="1"/>
  <c r="AC211" i="1" s="1"/>
  <c r="Z2306" i="1"/>
  <c r="AE2306" i="1" s="1"/>
  <c r="AA2306" i="1"/>
  <c r="AB2306" i="1" s="1"/>
  <c r="AC2306" i="1" s="1"/>
  <c r="Z620" i="1"/>
  <c r="AE620" i="1" s="1"/>
  <c r="AA620" i="1"/>
  <c r="AB620" i="1" s="1"/>
  <c r="AC620" i="1" s="1"/>
  <c r="Z1634" i="1"/>
  <c r="AE1634" i="1" s="1"/>
  <c r="AA1634" i="1"/>
  <c r="AB1634" i="1" s="1"/>
  <c r="AC1634" i="1" s="1"/>
  <c r="Z535" i="1"/>
  <c r="AE535" i="1" s="1"/>
  <c r="AA535" i="1"/>
  <c r="AB535" i="1" s="1"/>
  <c r="AC535" i="1" s="1"/>
  <c r="Z1703" i="1"/>
  <c r="AE1703" i="1" s="1"/>
  <c r="AA1703" i="1"/>
  <c r="AB1703" i="1" s="1"/>
  <c r="AC1703" i="1" s="1"/>
  <c r="Z221" i="1"/>
  <c r="AE221" i="1" s="1"/>
  <c r="AA221" i="1"/>
  <c r="AB221" i="1" s="1"/>
  <c r="AC221" i="1" s="1"/>
  <c r="Z1122" i="1"/>
  <c r="AE1122" i="1" s="1"/>
  <c r="AA1122" i="1"/>
  <c r="AB1122" i="1" s="1"/>
  <c r="AC1122" i="1" s="1"/>
  <c r="Z1240" i="1"/>
  <c r="AE1240" i="1" s="1"/>
  <c r="AA1240" i="1"/>
  <c r="AB1240" i="1" s="1"/>
  <c r="AC1240" i="1" s="1"/>
  <c r="Z561" i="1"/>
  <c r="AE561" i="1" s="1"/>
  <c r="AA561" i="1"/>
  <c r="AB561" i="1" s="1"/>
  <c r="AC561" i="1" s="1"/>
  <c r="Z699" i="1"/>
  <c r="AE699" i="1" s="1"/>
  <c r="AA699" i="1"/>
  <c r="AB699" i="1" s="1"/>
  <c r="AC699" i="1" s="1"/>
  <c r="Z1033" i="1"/>
  <c r="AE1033" i="1" s="1"/>
  <c r="AA1033" i="1"/>
  <c r="AB1033" i="1" s="1"/>
  <c r="AC1033" i="1" s="1"/>
  <c r="Z1426" i="1"/>
  <c r="AE1426" i="1" s="1"/>
  <c r="AA1426" i="1"/>
  <c r="AB1426" i="1" s="1"/>
  <c r="AC1426" i="1" s="1"/>
  <c r="Z1030" i="1"/>
  <c r="AE1030" i="1" s="1"/>
  <c r="AA1030" i="1"/>
  <c r="AB1030" i="1" s="1"/>
  <c r="AC1030" i="1" s="1"/>
  <c r="Z280" i="1"/>
  <c r="AE280" i="1" s="1"/>
  <c r="AA280" i="1"/>
  <c r="AB280" i="1" s="1"/>
  <c r="AC280" i="1" s="1"/>
  <c r="Z64" i="1"/>
  <c r="AE64" i="1" s="1"/>
  <c r="AA64" i="1"/>
  <c r="AB64" i="1" s="1"/>
  <c r="AC64" i="1" s="1"/>
  <c r="Z166" i="1"/>
  <c r="AE166" i="1" s="1"/>
  <c r="AA166" i="1"/>
  <c r="AB166" i="1" s="1"/>
  <c r="AC166" i="1" s="1"/>
  <c r="Z349" i="1"/>
  <c r="AE349" i="1" s="1"/>
  <c r="AA349" i="1"/>
  <c r="AB349" i="1" s="1"/>
  <c r="AC349" i="1" s="1"/>
  <c r="Z1714" i="1"/>
  <c r="AE1714" i="1" s="1"/>
  <c r="AA1714" i="1"/>
  <c r="AB1714" i="1" s="1"/>
  <c r="AC1714" i="1" s="1"/>
  <c r="Z2325" i="1"/>
  <c r="AE2325" i="1" s="1"/>
  <c r="AA2325" i="1"/>
  <c r="AB2325" i="1" s="1"/>
  <c r="AC2325" i="1" s="1"/>
  <c r="Z1385" i="1"/>
  <c r="AE1385" i="1" s="1"/>
  <c r="AA1385" i="1"/>
  <c r="AB1385" i="1" s="1"/>
  <c r="AC1385" i="1" s="1"/>
  <c r="Z1374" i="1"/>
  <c r="AE1374" i="1" s="1"/>
  <c r="AA1374" i="1"/>
  <c r="AB1374" i="1" s="1"/>
  <c r="AC1374" i="1" s="1"/>
  <c r="Z2229" i="1"/>
  <c r="AE2229" i="1" s="1"/>
  <c r="AA2229" i="1"/>
  <c r="AB2229" i="1" s="1"/>
  <c r="AC2229" i="1" s="1"/>
  <c r="Z1337" i="1"/>
  <c r="AE1337" i="1" s="1"/>
  <c r="AA1337" i="1"/>
  <c r="AB1337" i="1" s="1"/>
  <c r="AC1337" i="1" s="1"/>
  <c r="Z1512" i="1"/>
  <c r="AE1512" i="1" s="1"/>
  <c r="AA1512" i="1"/>
  <c r="AB1512" i="1" s="1"/>
  <c r="AC1512" i="1" s="1"/>
  <c r="Z1425" i="1"/>
  <c r="AE1425" i="1" s="1"/>
  <c r="AA1425" i="1"/>
  <c r="AB1425" i="1" s="1"/>
  <c r="AC1425" i="1" s="1"/>
  <c r="Z1977" i="1"/>
  <c r="AE1977" i="1" s="1"/>
  <c r="AA1977" i="1"/>
  <c r="AB1977" i="1" s="1"/>
  <c r="AC1977" i="1" s="1"/>
  <c r="Z2210" i="1"/>
  <c r="AE2210" i="1" s="1"/>
  <c r="AA2210" i="1"/>
  <c r="AB2210" i="1" s="1"/>
  <c r="AC2210" i="1" s="1"/>
  <c r="Z184" i="1"/>
  <c r="AE184" i="1" s="1"/>
  <c r="AA184" i="1"/>
  <c r="AB184" i="1" s="1"/>
  <c r="AC184" i="1" s="1"/>
  <c r="Z2098" i="1"/>
  <c r="AE2098" i="1" s="1"/>
  <c r="AA2098" i="1"/>
  <c r="AB2098" i="1" s="1"/>
  <c r="AC2098" i="1" s="1"/>
  <c r="Z1771" i="1"/>
  <c r="AE1771" i="1" s="1"/>
  <c r="AA1771" i="1"/>
  <c r="AB1771" i="1" s="1"/>
  <c r="AC1771" i="1" s="1"/>
  <c r="Z2021" i="1"/>
  <c r="AE2021" i="1" s="1"/>
  <c r="AA2021" i="1"/>
  <c r="AB2021" i="1" s="1"/>
  <c r="AC2021" i="1" s="1"/>
  <c r="Z798" i="1"/>
  <c r="AE798" i="1" s="1"/>
  <c r="AA798" i="1"/>
  <c r="AB798" i="1" s="1"/>
  <c r="AC798" i="1" s="1"/>
  <c r="Z1726" i="1"/>
  <c r="AE1726" i="1" s="1"/>
  <c r="AA1726" i="1"/>
  <c r="AB1726" i="1" s="1"/>
  <c r="AC1726" i="1" s="1"/>
  <c r="Z1815" i="1"/>
  <c r="AE1815" i="1" s="1"/>
  <c r="AA1815" i="1"/>
  <c r="AB1815" i="1" s="1"/>
  <c r="AC1815" i="1" s="1"/>
  <c r="Z1045" i="1"/>
  <c r="AE1045" i="1" s="1"/>
  <c r="AA1045" i="1"/>
  <c r="AB1045" i="1" s="1"/>
  <c r="AC1045" i="1" s="1"/>
  <c r="AA839" i="1"/>
  <c r="AB839" i="1" s="1"/>
  <c r="AC839" i="1" s="1"/>
  <c r="AA1951" i="1"/>
  <c r="AB1951" i="1" s="1"/>
  <c r="AC1951" i="1" s="1"/>
  <c r="AA1417" i="1"/>
  <c r="AB1417" i="1" s="1"/>
  <c r="AC1417" i="1" s="1"/>
  <c r="AA106" i="1"/>
  <c r="AB106" i="1" s="1"/>
  <c r="AC106" i="1" s="1"/>
  <c r="AA415" i="1"/>
  <c r="AB415" i="1" s="1"/>
  <c r="AC415" i="1" s="1"/>
  <c r="AA2320" i="1"/>
  <c r="AB2320" i="1" s="1"/>
  <c r="AC2320" i="1" s="1"/>
  <c r="AA2493" i="1"/>
  <c r="AB2493" i="1" s="1"/>
  <c r="AC2493" i="1" s="1"/>
  <c r="AA551" i="1"/>
  <c r="AB551" i="1" s="1"/>
  <c r="AC551" i="1" s="1"/>
  <c r="AA1971" i="1"/>
  <c r="AB1971" i="1" s="1"/>
  <c r="AC1971" i="1" s="1"/>
  <c r="AA1457" i="1"/>
  <c r="AB1457" i="1" s="1"/>
  <c r="AC1457" i="1" s="1"/>
  <c r="AA655" i="1"/>
  <c r="AB655" i="1" s="1"/>
  <c r="AC655" i="1" s="1"/>
  <c r="AA54" i="1"/>
  <c r="AB54" i="1" s="1"/>
  <c r="AC54" i="1" s="1"/>
  <c r="AA2103" i="1"/>
  <c r="AB2103" i="1" s="1"/>
  <c r="AC2103" i="1" s="1"/>
  <c r="AA840" i="1"/>
  <c r="AB840" i="1" s="1"/>
  <c r="AC840" i="1" s="1"/>
  <c r="AA2108" i="1"/>
  <c r="AB2108" i="1" s="1"/>
  <c r="AC2108" i="1" s="1"/>
  <c r="AA1883" i="1"/>
  <c r="AB1883" i="1" s="1"/>
  <c r="AC1883" i="1" s="1"/>
  <c r="AA867" i="1"/>
  <c r="AB867" i="1" s="1"/>
  <c r="AC867" i="1" s="1"/>
  <c r="AA1539" i="1"/>
  <c r="AB1539" i="1" s="1"/>
  <c r="AC1539" i="1" s="1"/>
  <c r="AA375" i="1"/>
  <c r="AB375" i="1" s="1"/>
  <c r="AC375" i="1" s="1"/>
  <c r="AA900" i="1"/>
  <c r="AB900" i="1" s="1"/>
  <c r="AC900" i="1" s="1"/>
  <c r="AA410" i="1"/>
  <c r="AB410" i="1" s="1"/>
  <c r="AC410" i="1" s="1"/>
  <c r="AA926" i="1"/>
  <c r="AB926" i="1" s="1"/>
  <c r="AC926" i="1" s="1"/>
  <c r="AA219" i="1"/>
  <c r="AB219" i="1" s="1"/>
  <c r="AC219" i="1" s="1"/>
  <c r="AA813" i="1"/>
  <c r="AB813" i="1" s="1"/>
  <c r="AC813" i="1" s="1"/>
  <c r="AA1151" i="1"/>
  <c r="AB1151" i="1" s="1"/>
  <c r="AC1151" i="1" s="1"/>
  <c r="AA580" i="1"/>
  <c r="AB580" i="1" s="1"/>
  <c r="AC580" i="1" s="1"/>
  <c r="AA1131" i="1"/>
  <c r="AB1131" i="1" s="1"/>
  <c r="AC1131" i="1" s="1"/>
  <c r="AA1110" i="1"/>
  <c r="AB1110" i="1" s="1"/>
  <c r="AC1110" i="1" s="1"/>
  <c r="AA2473" i="1"/>
  <c r="AB2473" i="1" s="1"/>
  <c r="AC2473" i="1" s="1"/>
  <c r="AA1290" i="1"/>
  <c r="AB1290" i="1" s="1"/>
  <c r="AC1290" i="1" s="1"/>
  <c r="AA1731" i="1"/>
  <c r="AB1731" i="1" s="1"/>
  <c r="AC1731" i="1" s="1"/>
  <c r="AA238" i="1"/>
  <c r="AB238" i="1" s="1"/>
  <c r="AC238" i="1" s="1"/>
  <c r="AA1349" i="1"/>
  <c r="AB1349" i="1" s="1"/>
  <c r="AC1349" i="1" s="1"/>
  <c r="AA481" i="1"/>
  <c r="AB481" i="1" s="1"/>
  <c r="AC481" i="1" s="1"/>
  <c r="AA1273" i="1"/>
  <c r="AB1273" i="1" s="1"/>
  <c r="AC1273" i="1" s="1"/>
  <c r="AA1285" i="1"/>
  <c r="AB1285" i="1" s="1"/>
  <c r="AC1285" i="1" s="1"/>
  <c r="AA1655" i="1"/>
  <c r="AB1655" i="1" s="1"/>
  <c r="AC1655" i="1" s="1"/>
  <c r="AA392" i="1"/>
  <c r="AB392" i="1" s="1"/>
  <c r="AC392" i="1" s="1"/>
  <c r="AA2456" i="1"/>
  <c r="AB2456" i="1" s="1"/>
  <c r="AC2456" i="1" s="1"/>
  <c r="AA1435" i="1"/>
  <c r="AB1435" i="1" s="1"/>
  <c r="AC1435" i="1" s="1"/>
  <c r="AA2498" i="1"/>
  <c r="AB2498" i="1" s="1"/>
  <c r="AC2498" i="1" s="1"/>
  <c r="AA1917" i="1"/>
  <c r="AB1917" i="1" s="1"/>
  <c r="AC1917" i="1" s="1"/>
  <c r="AA656" i="1"/>
  <c r="AB656" i="1" s="1"/>
  <c r="AC656" i="1" s="1"/>
  <c r="AA2079" i="1"/>
  <c r="AB2079" i="1" s="1"/>
  <c r="AC2079" i="1" s="1"/>
  <c r="AA2116" i="1"/>
  <c r="AB2116" i="1" s="1"/>
  <c r="AC2116" i="1" s="1"/>
  <c r="AA1909" i="1"/>
  <c r="AB1909" i="1" s="1"/>
  <c r="AC1909" i="1" s="1"/>
  <c r="AA1545" i="1"/>
  <c r="AB1545" i="1" s="1"/>
  <c r="AC1545" i="1" s="1"/>
  <c r="AA234" i="1"/>
  <c r="AB234" i="1" s="1"/>
  <c r="AC234" i="1" s="1"/>
  <c r="AA543" i="1"/>
  <c r="AB543" i="1" s="1"/>
  <c r="AC543" i="1" s="1"/>
  <c r="AA67" i="1"/>
  <c r="AB67" i="1" s="1"/>
  <c r="AC67" i="1" s="1"/>
  <c r="AA1362" i="1"/>
  <c r="AB1362" i="1" s="1"/>
  <c r="AC1362" i="1" s="1"/>
  <c r="AA1811" i="1"/>
  <c r="AB1811" i="1" s="1"/>
  <c r="AC1811" i="1" s="1"/>
  <c r="AA2199" i="1"/>
  <c r="AB2199" i="1" s="1"/>
  <c r="AC2199" i="1" s="1"/>
  <c r="AA2364" i="1"/>
  <c r="AB2364" i="1" s="1"/>
  <c r="AC2364" i="1" s="1"/>
  <c r="AA899" i="1"/>
  <c r="AB899" i="1" s="1"/>
  <c r="AC899" i="1" s="1"/>
  <c r="AA663" i="1"/>
  <c r="AB663" i="1" s="1"/>
  <c r="AC663" i="1" s="1"/>
  <c r="AA1398" i="1"/>
  <c r="AB1398" i="1" s="1"/>
  <c r="AC1398" i="1" s="1"/>
  <c r="AA141" i="1"/>
  <c r="AB141" i="1" s="1"/>
  <c r="AC141" i="1" s="1"/>
  <c r="AA666" i="1"/>
  <c r="AB666" i="1" s="1"/>
  <c r="AC666" i="1" s="1"/>
  <c r="AA1116" i="1"/>
  <c r="AB1116" i="1" s="1"/>
  <c r="AC1116" i="1" s="1"/>
  <c r="AA457" i="1"/>
  <c r="AB457" i="1" s="1"/>
  <c r="AC457" i="1" s="1"/>
  <c r="AA1437" i="1"/>
  <c r="AB1437" i="1" s="1"/>
  <c r="AC1437" i="1" s="1"/>
  <c r="AA104" i="1"/>
  <c r="AB104" i="1" s="1"/>
  <c r="AC104" i="1" s="1"/>
  <c r="AA402" i="1"/>
  <c r="AB402" i="1" s="1"/>
  <c r="AC402" i="1" s="1"/>
  <c r="AA486" i="1"/>
  <c r="AB486" i="1" s="1"/>
  <c r="AC486" i="1" s="1"/>
  <c r="AA1664" i="1"/>
  <c r="AB1664" i="1" s="1"/>
  <c r="AC1664" i="1" s="1"/>
  <c r="Z1788" i="1"/>
  <c r="AE1788" i="1" s="1"/>
  <c r="AA1788" i="1"/>
  <c r="AB1788" i="1" s="1"/>
  <c r="AC1788" i="1" s="1"/>
  <c r="AA444" i="1"/>
  <c r="AB444" i="1" s="1"/>
  <c r="AC444" i="1" s="1"/>
  <c r="AA317" i="1"/>
  <c r="AB317" i="1" s="1"/>
  <c r="AC317" i="1" s="1"/>
  <c r="AA1108" i="1"/>
  <c r="AB1108" i="1" s="1"/>
  <c r="AC1108" i="1" s="1"/>
  <c r="Z215" i="1"/>
  <c r="AE215" i="1" s="1"/>
  <c r="AA215" i="1"/>
  <c r="AB215" i="1" s="1"/>
  <c r="AC215" i="1" s="1"/>
  <c r="Z190" i="1"/>
  <c r="AE190" i="1" s="1"/>
  <c r="AC190" i="1"/>
  <c r="Z2397" i="1"/>
  <c r="AE2397" i="1" s="1"/>
  <c r="AC2397" i="1"/>
  <c r="Z1082" i="1"/>
  <c r="AE1082" i="1" s="1"/>
  <c r="AC1082" i="1"/>
  <c r="Z688" i="1"/>
  <c r="AE688" i="1" s="1"/>
  <c r="AC688" i="1"/>
  <c r="AA598" i="1"/>
  <c r="AB598" i="1" s="1"/>
  <c r="AC598" i="1" s="1"/>
  <c r="Z554" i="1"/>
  <c r="AE554" i="1" s="1"/>
  <c r="AA554" i="1"/>
  <c r="AB554" i="1" s="1"/>
  <c r="AC554" i="1" s="1"/>
  <c r="Z1483" i="1"/>
  <c r="AE1483" i="1" s="1"/>
  <c r="AC1483" i="1"/>
  <c r="Z1968" i="1"/>
  <c r="AE1968" i="1" s="1"/>
  <c r="AA1968" i="1"/>
  <c r="AB1968" i="1" s="1"/>
  <c r="AC1968" i="1" s="1"/>
  <c r="Z1689" i="1"/>
  <c r="AE1689" i="1" s="1"/>
  <c r="AA1689" i="1"/>
  <c r="AB1689" i="1" s="1"/>
  <c r="AC1689" i="1" s="1"/>
  <c r="AA978" i="1"/>
  <c r="AB978" i="1" s="1"/>
  <c r="AC978" i="1" s="1"/>
  <c r="Z994" i="1"/>
  <c r="AE994" i="1" s="1"/>
  <c r="AA994" i="1"/>
  <c r="AB994" i="1" s="1"/>
  <c r="AC994" i="1" s="1"/>
  <c r="Z1789" i="1"/>
  <c r="AE1789" i="1" s="1"/>
  <c r="AC1789" i="1"/>
  <c r="Z569" i="1"/>
  <c r="AE569" i="1" s="1"/>
  <c r="AA569" i="1"/>
  <c r="AB569" i="1" s="1"/>
  <c r="AC569" i="1" s="1"/>
  <c r="Z2076" i="1"/>
  <c r="AE2076" i="1" s="1"/>
  <c r="AA2076" i="1"/>
  <c r="AB2076" i="1" s="1"/>
  <c r="AC2076" i="1" s="1"/>
  <c r="AA1460" i="1"/>
  <c r="AB1460" i="1" s="1"/>
  <c r="AC1460" i="1" s="1"/>
  <c r="Z133" i="1"/>
  <c r="AE133" i="1" s="1"/>
  <c r="AA133" i="1"/>
  <c r="AB133" i="1" s="1"/>
  <c r="AC133" i="1" s="1"/>
  <c r="Z65" i="1"/>
  <c r="AE65" i="1" s="1"/>
  <c r="AC65" i="1"/>
  <c r="Z789" i="1"/>
  <c r="AE789" i="1" s="1"/>
  <c r="AA789" i="1"/>
  <c r="AB789" i="1" s="1"/>
  <c r="AC789" i="1" s="1"/>
  <c r="Z2084" i="1"/>
  <c r="AE2084" i="1" s="1"/>
  <c r="AA2084" i="1"/>
  <c r="AB2084" i="1" s="1"/>
  <c r="AC2084" i="1" s="1"/>
  <c r="AA2237" i="1"/>
  <c r="AB2237" i="1" s="1"/>
  <c r="AC2237" i="1" s="1"/>
  <c r="Z1456" i="1"/>
  <c r="AE1456" i="1" s="1"/>
  <c r="AA1456" i="1"/>
  <c r="AB1456" i="1" s="1"/>
  <c r="AC1456" i="1" s="1"/>
  <c r="Z2204" i="1"/>
  <c r="AE2204" i="1" s="1"/>
  <c r="AC2204" i="1"/>
  <c r="Z1710" i="1"/>
  <c r="AE1710" i="1" s="1"/>
  <c r="AA1710" i="1"/>
  <c r="AB1710" i="1" s="1"/>
  <c r="AC1710" i="1" s="1"/>
  <c r="Z1391" i="1"/>
  <c r="AE1391" i="1" s="1"/>
  <c r="AA1391" i="1"/>
  <c r="AB1391" i="1" s="1"/>
  <c r="AC1391" i="1" s="1"/>
  <c r="Z1274" i="1"/>
  <c r="AE1274" i="1" s="1"/>
  <c r="AC1274" i="1"/>
  <c r="Z1651" i="1"/>
  <c r="AE1651" i="1" s="1"/>
  <c r="AA1651" i="1"/>
  <c r="AB1651" i="1" s="1"/>
  <c r="AC1651" i="1" s="1"/>
  <c r="Z2396" i="1"/>
  <c r="AE2396" i="1" s="1"/>
  <c r="AA2396" i="1"/>
  <c r="AB2396" i="1" s="1"/>
  <c r="AC2396" i="1" s="1"/>
  <c r="Z2411" i="1"/>
  <c r="AE2411" i="1" s="1"/>
  <c r="AC2411" i="1"/>
  <c r="Z596" i="1"/>
  <c r="AE596" i="1" s="1"/>
  <c r="AA596" i="1"/>
  <c r="AB596" i="1" s="1"/>
  <c r="AC596" i="1" s="1"/>
  <c r="Z2083" i="1"/>
  <c r="AE2083" i="1" s="1"/>
  <c r="AA2083" i="1"/>
  <c r="AB2083" i="1" s="1"/>
  <c r="AC2083" i="1" s="1"/>
  <c r="Z1741" i="1"/>
  <c r="AE1741" i="1" s="1"/>
  <c r="AA1741" i="1"/>
  <c r="AB1741" i="1" s="1"/>
  <c r="AC1741" i="1" s="1"/>
  <c r="Z94" i="1"/>
  <c r="AE94" i="1" s="1"/>
  <c r="AA94" i="1"/>
  <c r="AB94" i="1" s="1"/>
  <c r="AC94" i="1" s="1"/>
  <c r="Z578" i="1"/>
  <c r="AE578" i="1" s="1"/>
  <c r="AA578" i="1"/>
  <c r="AB578" i="1" s="1"/>
  <c r="AC578" i="1" s="1"/>
  <c r="Z1876" i="1"/>
  <c r="AE1876" i="1" s="1"/>
  <c r="AA1876" i="1"/>
  <c r="AB1876" i="1" s="1"/>
  <c r="AC1876" i="1" s="1"/>
  <c r="Z1532" i="1"/>
  <c r="AE1532" i="1" s="1"/>
  <c r="AA1532" i="1"/>
  <c r="AB1532" i="1" s="1"/>
  <c r="AC1532" i="1" s="1"/>
  <c r="Z1684" i="1"/>
  <c r="AE1684" i="1" s="1"/>
  <c r="AA1684" i="1"/>
  <c r="AB1684" i="1" s="1"/>
  <c r="AC1684" i="1" s="1"/>
  <c r="Z2188" i="1"/>
  <c r="AE2188" i="1" s="1"/>
  <c r="AA2188" i="1"/>
  <c r="AB2188" i="1" s="1"/>
  <c r="AC2188" i="1" s="1"/>
  <c r="Z1946" i="1"/>
  <c r="AE1946" i="1" s="1"/>
  <c r="AA1946" i="1"/>
  <c r="AB1946" i="1" s="1"/>
  <c r="AC1946" i="1" s="1"/>
  <c r="Z989" i="1"/>
  <c r="AE989" i="1" s="1"/>
  <c r="AA989" i="1"/>
  <c r="AB989" i="1" s="1"/>
  <c r="AC989" i="1" s="1"/>
  <c r="Z946" i="1"/>
  <c r="AE946" i="1" s="1"/>
  <c r="AA946" i="1"/>
  <c r="AB946" i="1" s="1"/>
  <c r="AC946" i="1" s="1"/>
  <c r="Z1570" i="1"/>
  <c r="AE1570" i="1" s="1"/>
  <c r="AA1570" i="1"/>
  <c r="AB1570" i="1" s="1"/>
  <c r="AC1570" i="1" s="1"/>
  <c r="Z1395" i="1"/>
  <c r="AE1395" i="1" s="1"/>
  <c r="AA1395" i="1"/>
  <c r="AB1395" i="1" s="1"/>
  <c r="AC1395" i="1" s="1"/>
  <c r="Z854" i="1"/>
  <c r="AE854" i="1" s="1"/>
  <c r="AA854" i="1"/>
  <c r="AB854" i="1" s="1"/>
  <c r="AC854" i="1" s="1"/>
  <c r="Z1406" i="1"/>
  <c r="AE1406" i="1" s="1"/>
  <c r="AA1406" i="1"/>
  <c r="AB1406" i="1" s="1"/>
  <c r="AC1406" i="1" s="1"/>
  <c r="Z760" i="1"/>
  <c r="AE760" i="1" s="1"/>
  <c r="AA760" i="1"/>
  <c r="AB760" i="1" s="1"/>
  <c r="AC760" i="1" s="1"/>
  <c r="Z1053" i="1"/>
  <c r="AE1053" i="1" s="1"/>
  <c r="AA1053" i="1"/>
  <c r="AB1053" i="1" s="1"/>
  <c r="AC1053" i="1" s="1"/>
  <c r="Z171" i="1"/>
  <c r="AE171" i="1" s="1"/>
  <c r="AA171" i="1"/>
  <c r="AB171" i="1" s="1"/>
  <c r="AC171" i="1" s="1"/>
  <c r="Z2252" i="1"/>
  <c r="AE2252" i="1" s="1"/>
  <c r="AA2252" i="1"/>
  <c r="AB2252" i="1" s="1"/>
  <c r="AC2252" i="1" s="1"/>
  <c r="Z2152" i="1"/>
  <c r="AE2152" i="1" s="1"/>
  <c r="AA2152" i="1"/>
  <c r="AB2152" i="1" s="1"/>
  <c r="AC2152" i="1" s="1"/>
  <c r="Z269" i="1"/>
  <c r="AE269" i="1" s="1"/>
  <c r="AA269" i="1"/>
  <c r="AB269" i="1" s="1"/>
  <c r="AC269" i="1" s="1"/>
  <c r="Z2132" i="1"/>
  <c r="AE2132" i="1" s="1"/>
  <c r="AA2132" i="1"/>
  <c r="AB2132" i="1" s="1"/>
  <c r="AC2132" i="1" s="1"/>
  <c r="Z325" i="1"/>
  <c r="AE325" i="1" s="1"/>
  <c r="AA325" i="1"/>
  <c r="AB325" i="1" s="1"/>
  <c r="AC325" i="1" s="1"/>
  <c r="Z1008" i="1"/>
  <c r="AE1008" i="1" s="1"/>
  <c r="AA1008" i="1"/>
  <c r="AB1008" i="1" s="1"/>
  <c r="AC1008" i="1" s="1"/>
  <c r="Z1944" i="1"/>
  <c r="AE1944" i="1" s="1"/>
  <c r="AA1944" i="1"/>
  <c r="AB1944" i="1" s="1"/>
  <c r="AC1944" i="1" s="1"/>
  <c r="Z704" i="1"/>
  <c r="AE704" i="1" s="1"/>
  <c r="AA704" i="1"/>
  <c r="AB704" i="1" s="1"/>
  <c r="AC704" i="1" s="1"/>
  <c r="Z2314" i="1"/>
  <c r="AE2314" i="1" s="1"/>
  <c r="AA2314" i="1"/>
  <c r="AB2314" i="1" s="1"/>
  <c r="AC2314" i="1" s="1"/>
  <c r="Z1647" i="1"/>
  <c r="AE1647" i="1" s="1"/>
  <c r="AA1647" i="1"/>
  <c r="AB1647" i="1" s="1"/>
  <c r="AC1647" i="1" s="1"/>
  <c r="Z1015" i="1"/>
  <c r="AE1015" i="1" s="1"/>
  <c r="AA1015" i="1"/>
  <c r="AB1015" i="1" s="1"/>
  <c r="AC1015" i="1" s="1"/>
  <c r="Z681" i="1"/>
  <c r="AE681" i="1" s="1"/>
  <c r="AA681" i="1"/>
  <c r="AB681" i="1" s="1"/>
  <c r="AC681" i="1" s="1"/>
  <c r="Z774" i="1"/>
  <c r="AE774" i="1" s="1"/>
  <c r="AA774" i="1"/>
  <c r="AB774" i="1" s="1"/>
  <c r="AC774" i="1" s="1"/>
  <c r="Z963" i="1"/>
  <c r="AE963" i="1" s="1"/>
  <c r="AA963" i="1"/>
  <c r="AB963" i="1" s="1"/>
  <c r="AC963" i="1" s="1"/>
  <c r="Z432" i="1"/>
  <c r="AE432" i="1" s="1"/>
  <c r="AA432" i="1"/>
  <c r="AB432" i="1" s="1"/>
  <c r="AC432" i="1" s="1"/>
  <c r="Z248" i="1"/>
  <c r="AE248" i="1" s="1"/>
  <c r="AA248" i="1"/>
  <c r="AB248" i="1" s="1"/>
  <c r="AC248" i="1" s="1"/>
  <c r="Z2245" i="1"/>
  <c r="AE2245" i="1" s="1"/>
  <c r="AA2245" i="1"/>
  <c r="AB2245" i="1" s="1"/>
  <c r="AC2245" i="1" s="1"/>
  <c r="Z1920" i="1"/>
  <c r="AE1920" i="1" s="1"/>
  <c r="AA1920" i="1"/>
  <c r="AB1920" i="1" s="1"/>
  <c r="AC1920" i="1" s="1"/>
  <c r="Z342" i="1"/>
  <c r="AE342" i="1" s="1"/>
  <c r="AA342" i="1"/>
  <c r="AB342" i="1" s="1"/>
  <c r="AC342" i="1" s="1"/>
  <c r="Z1846" i="1"/>
  <c r="AE1846" i="1" s="1"/>
  <c r="AA1846" i="1"/>
  <c r="AB1846" i="1" s="1"/>
  <c r="AC1846" i="1" s="1"/>
  <c r="Z2453" i="1"/>
  <c r="AE2453" i="1" s="1"/>
  <c r="AA2453" i="1"/>
  <c r="AB2453" i="1" s="1"/>
  <c r="AC2453" i="1" s="1"/>
  <c r="Z859" i="1"/>
  <c r="AE859" i="1" s="1"/>
  <c r="AA859" i="1"/>
  <c r="AB859" i="1" s="1"/>
  <c r="AC859" i="1" s="1"/>
  <c r="Z541" i="1"/>
  <c r="AE541" i="1" s="1"/>
  <c r="AA541" i="1"/>
  <c r="AB541" i="1" s="1"/>
  <c r="AC541" i="1" s="1"/>
  <c r="Z937" i="1"/>
  <c r="AE937" i="1" s="1"/>
  <c r="AA937" i="1"/>
  <c r="AB937" i="1" s="1"/>
  <c r="AC937" i="1" s="1"/>
  <c r="Z1102" i="1"/>
  <c r="AE1102" i="1" s="1"/>
  <c r="AA1102" i="1"/>
  <c r="AB1102" i="1" s="1"/>
  <c r="AC1102" i="1" s="1"/>
  <c r="Z954" i="1"/>
  <c r="AE954" i="1" s="1"/>
  <c r="AA954" i="1"/>
  <c r="AB954" i="1" s="1"/>
  <c r="AC954" i="1" s="1"/>
  <c r="Z1413" i="1"/>
  <c r="AE1413" i="1" s="1"/>
  <c r="AA1413" i="1"/>
  <c r="AB1413" i="1" s="1"/>
  <c r="AC1413" i="1" s="1"/>
  <c r="Z1470" i="1"/>
  <c r="AE1470" i="1" s="1"/>
  <c r="AA1470" i="1"/>
  <c r="AB1470" i="1" s="1"/>
  <c r="AC1470" i="1" s="1"/>
  <c r="Z915" i="1"/>
  <c r="AE915" i="1" s="1"/>
  <c r="AA915" i="1"/>
  <c r="AB915" i="1" s="1"/>
  <c r="AC915" i="1" s="1"/>
  <c r="Z1198" i="1"/>
  <c r="AE1198" i="1" s="1"/>
  <c r="AA1198" i="1"/>
  <c r="AB1198" i="1" s="1"/>
  <c r="AC1198" i="1" s="1"/>
  <c r="Z1720" i="1"/>
  <c r="AE1720" i="1" s="1"/>
  <c r="AA1720" i="1"/>
  <c r="AB1720" i="1" s="1"/>
  <c r="AC1720" i="1" s="1"/>
  <c r="Z312" i="1"/>
  <c r="AE312" i="1" s="1"/>
  <c r="AA312" i="1"/>
  <c r="AB312" i="1" s="1"/>
  <c r="AC312" i="1" s="1"/>
  <c r="AA592" i="1"/>
  <c r="AB592" i="1" s="1"/>
  <c r="AC592" i="1" s="1"/>
  <c r="AA1607" i="1"/>
  <c r="AB1607" i="1" s="1"/>
  <c r="AC1607" i="1" s="1"/>
  <c r="Z686" i="1"/>
  <c r="AE686" i="1" s="1"/>
  <c r="AA686" i="1"/>
  <c r="AB686" i="1" s="1"/>
  <c r="AC686" i="1" s="1"/>
  <c r="AA1844" i="1"/>
  <c r="AB1844" i="1" s="1"/>
  <c r="AC1844" i="1" s="1"/>
  <c r="Z1578" i="1"/>
  <c r="AE1578" i="1" s="1"/>
  <c r="AA1578" i="1"/>
  <c r="AB1578" i="1" s="1"/>
  <c r="AC1578" i="1" s="1"/>
  <c r="Z122" i="1"/>
  <c r="AE122" i="1" s="1"/>
  <c r="AA122" i="1"/>
  <c r="AB122" i="1" s="1"/>
  <c r="AC122" i="1" s="1"/>
  <c r="Z1952" i="1"/>
  <c r="AE1952" i="1" s="1"/>
  <c r="Z2030" i="1"/>
  <c r="AE2030" i="1" s="1"/>
  <c r="AA2030" i="1"/>
  <c r="AB2030" i="1" s="1"/>
  <c r="AC2030" i="1" s="1"/>
  <c r="Z1303" i="1"/>
  <c r="AE1303" i="1" s="1"/>
  <c r="AA1303" i="1"/>
  <c r="AB1303" i="1" s="1"/>
  <c r="AC1303" i="1" s="1"/>
  <c r="Z66" i="1"/>
  <c r="AE66" i="1" s="1"/>
  <c r="AA66" i="1"/>
  <c r="AB66" i="1" s="1"/>
  <c r="AC66" i="1" s="1"/>
  <c r="Z700" i="1"/>
  <c r="AE700" i="1" s="1"/>
  <c r="AA700" i="1"/>
  <c r="AB700" i="1" s="1"/>
  <c r="AC700" i="1" s="1"/>
  <c r="Z1906" i="1"/>
  <c r="AE1906" i="1" s="1"/>
  <c r="Z1679" i="1"/>
  <c r="AE1679" i="1" s="1"/>
  <c r="AA1679" i="1"/>
  <c r="AB1679" i="1" s="1"/>
  <c r="AC1679" i="1" s="1"/>
  <c r="Z297" i="1"/>
  <c r="AE297" i="1" s="1"/>
  <c r="AA297" i="1"/>
  <c r="AB297" i="1" s="1"/>
  <c r="AC297" i="1" s="1"/>
  <c r="Z443" i="1"/>
  <c r="AE443" i="1" s="1"/>
  <c r="AA443" i="1"/>
  <c r="AB443" i="1" s="1"/>
  <c r="AC443" i="1" s="1"/>
  <c r="Z678" i="1"/>
  <c r="AE678" i="1" s="1"/>
  <c r="Z178" i="1"/>
  <c r="AE178" i="1" s="1"/>
  <c r="AA178" i="1"/>
  <c r="AB178" i="1" s="1"/>
  <c r="AC178" i="1" s="1"/>
  <c r="Z491" i="1"/>
  <c r="AE491" i="1" s="1"/>
  <c r="AA491" i="1"/>
  <c r="AB491" i="1" s="1"/>
  <c r="AC491" i="1" s="1"/>
  <c r="Z734" i="1"/>
  <c r="AE734" i="1" s="1"/>
  <c r="AA734" i="1"/>
  <c r="AB734" i="1" s="1"/>
  <c r="AC734" i="1" s="1"/>
  <c r="Z41" i="1"/>
  <c r="AE41" i="1" s="1"/>
  <c r="Z1261" i="1"/>
  <c r="AE1261" i="1" s="1"/>
  <c r="AA1261" i="1"/>
  <c r="AB1261" i="1" s="1"/>
  <c r="AC1261" i="1" s="1"/>
  <c r="Z1960" i="1"/>
  <c r="AE1960" i="1" s="1"/>
  <c r="AA1960" i="1"/>
  <c r="AB1960" i="1" s="1"/>
  <c r="AC1960" i="1" s="1"/>
  <c r="Z2223" i="1"/>
  <c r="AE2223" i="1" s="1"/>
  <c r="AA2223" i="1"/>
  <c r="AB2223" i="1" s="1"/>
  <c r="AC2223" i="1" s="1"/>
  <c r="Z703" i="1"/>
  <c r="AE703" i="1" s="1"/>
  <c r="AA703" i="1"/>
  <c r="AB703" i="1" s="1"/>
  <c r="AC703" i="1" s="1"/>
  <c r="Z1725" i="1"/>
  <c r="AE1725" i="1" s="1"/>
  <c r="AA1725" i="1"/>
  <c r="AB1725" i="1" s="1"/>
  <c r="AC1725" i="1" s="1"/>
  <c r="Z289" i="1"/>
  <c r="AE289" i="1" s="1"/>
  <c r="AA289" i="1"/>
  <c r="AB289" i="1" s="1"/>
  <c r="AC289" i="1" s="1"/>
  <c r="Z2324" i="1"/>
  <c r="AE2324" i="1" s="1"/>
  <c r="AA2324" i="1"/>
  <c r="AB2324" i="1" s="1"/>
  <c r="AC2324" i="1" s="1"/>
  <c r="Z1881" i="1"/>
  <c r="AE1881" i="1" s="1"/>
  <c r="AA1881" i="1"/>
  <c r="AB1881" i="1" s="1"/>
  <c r="AC1881" i="1" s="1"/>
  <c r="Z198" i="1"/>
  <c r="AE198" i="1" s="1"/>
  <c r="AA198" i="1"/>
  <c r="AB198" i="1" s="1"/>
  <c r="AC198" i="1" s="1"/>
  <c r="Z1420" i="1"/>
  <c r="AE1420" i="1" s="1"/>
  <c r="AA1420" i="1"/>
  <c r="AB1420" i="1" s="1"/>
  <c r="AC1420" i="1" s="1"/>
  <c r="Z132" i="1"/>
  <c r="AE132" i="1" s="1"/>
  <c r="AA132" i="1"/>
  <c r="AB132" i="1" s="1"/>
  <c r="AC132" i="1" s="1"/>
  <c r="Z424" i="1"/>
  <c r="AE424" i="1" s="1"/>
  <c r="AA424" i="1"/>
  <c r="AB424" i="1" s="1"/>
  <c r="AC424" i="1" s="1"/>
  <c r="Z2360" i="1"/>
  <c r="AE2360" i="1" s="1"/>
  <c r="AA2360" i="1"/>
  <c r="AB2360" i="1" s="1"/>
  <c r="AC2360" i="1" s="1"/>
  <c r="Z1821" i="1"/>
  <c r="AE1821" i="1" s="1"/>
  <c r="AA1821" i="1"/>
  <c r="AB1821" i="1" s="1"/>
  <c r="AC1821" i="1" s="1"/>
  <c r="Z1551" i="1"/>
  <c r="AE1551" i="1" s="1"/>
  <c r="AA1551" i="1"/>
  <c r="AB1551" i="1" s="1"/>
  <c r="AC1551" i="1" s="1"/>
  <c r="Z85" i="1"/>
  <c r="AE85" i="1" s="1"/>
  <c r="AA85" i="1"/>
  <c r="AB85" i="1" s="1"/>
  <c r="AC85" i="1" s="1"/>
  <c r="Z2269" i="1"/>
  <c r="AE2269" i="1" s="1"/>
  <c r="AA2269" i="1"/>
  <c r="AB2269" i="1" s="1"/>
  <c r="AC2269" i="1" s="1"/>
  <c r="Z1495" i="1"/>
  <c r="AE1495" i="1" s="1"/>
  <c r="AA1495" i="1"/>
  <c r="AB1495" i="1" s="1"/>
  <c r="AC1495" i="1" s="1"/>
  <c r="Z2277" i="1"/>
  <c r="AE2277" i="1" s="1"/>
  <c r="AA2277" i="1"/>
  <c r="AB2277" i="1" s="1"/>
  <c r="AC2277" i="1" s="1"/>
  <c r="Z1592" i="1"/>
  <c r="AE1592" i="1" s="1"/>
  <c r="AA1592" i="1"/>
  <c r="AB1592" i="1" s="1"/>
  <c r="AC1592" i="1" s="1"/>
  <c r="Z427" i="1"/>
  <c r="AE427" i="1" s="1"/>
  <c r="AA427" i="1"/>
  <c r="AB427" i="1" s="1"/>
  <c r="AC427" i="1" s="1"/>
  <c r="Z1557" i="1"/>
  <c r="AE1557" i="1" s="1"/>
  <c r="AA1557" i="1"/>
  <c r="AB1557" i="1" s="1"/>
  <c r="AC1557" i="1" s="1"/>
  <c r="Z890" i="1"/>
  <c r="AE890" i="1" s="1"/>
  <c r="AA890" i="1"/>
  <c r="AB890" i="1" s="1"/>
  <c r="AC890" i="1" s="1"/>
  <c r="Z1520" i="1"/>
  <c r="AE1520" i="1" s="1"/>
  <c r="AA1520" i="1"/>
  <c r="AB1520" i="1" s="1"/>
  <c r="AC1520" i="1" s="1"/>
  <c r="Z1803" i="1"/>
  <c r="AE1803" i="1" s="1"/>
  <c r="AA1803" i="1"/>
  <c r="AB1803" i="1" s="1"/>
  <c r="AC1803" i="1" s="1"/>
  <c r="Z1487" i="1"/>
  <c r="AE1487" i="1" s="1"/>
  <c r="AA1487" i="1"/>
  <c r="AB1487" i="1" s="1"/>
  <c r="AC1487" i="1" s="1"/>
  <c r="Z844" i="1"/>
  <c r="AE844" i="1" s="1"/>
  <c r="AA844" i="1"/>
  <c r="AB844" i="1" s="1"/>
  <c r="AC844" i="1" s="1"/>
  <c r="Z2409" i="1"/>
  <c r="AE2409" i="1" s="1"/>
  <c r="AA2409" i="1"/>
  <c r="AB2409" i="1" s="1"/>
  <c r="AC2409" i="1" s="1"/>
  <c r="Z829" i="1"/>
  <c r="AE829" i="1" s="1"/>
  <c r="AA829" i="1"/>
  <c r="AB829" i="1" s="1"/>
  <c r="AC829" i="1" s="1"/>
  <c r="Z2492" i="1"/>
  <c r="AE2492" i="1" s="1"/>
  <c r="AA2492" i="1"/>
  <c r="AB2492" i="1" s="1"/>
  <c r="AC2492" i="1" s="1"/>
  <c r="Z56" i="1"/>
  <c r="AE56" i="1" s="1"/>
  <c r="AA56" i="1"/>
  <c r="AB56" i="1" s="1"/>
  <c r="AC56" i="1" s="1"/>
  <c r="Z1571" i="1"/>
  <c r="AE1571" i="1" s="1"/>
  <c r="AA1571" i="1"/>
  <c r="AB1571" i="1" s="1"/>
  <c r="AC1571" i="1" s="1"/>
  <c r="Z1769" i="1"/>
  <c r="AE1769" i="1" s="1"/>
  <c r="AA1769" i="1"/>
  <c r="AB1769" i="1" s="1"/>
  <c r="AC1769" i="1" s="1"/>
  <c r="Z2046" i="1"/>
  <c r="AE2046" i="1" s="1"/>
  <c r="AA2046" i="1"/>
  <c r="AB2046" i="1" s="1"/>
  <c r="AC2046" i="1" s="1"/>
  <c r="Z1654" i="1"/>
  <c r="AE1654" i="1" s="1"/>
  <c r="AA1654" i="1"/>
  <c r="AB1654" i="1" s="1"/>
  <c r="AC1654" i="1" s="1"/>
  <c r="Z1190" i="1"/>
  <c r="AE1190" i="1" s="1"/>
  <c r="AA1190" i="1"/>
  <c r="AB1190" i="1" s="1"/>
  <c r="AC1190" i="1" s="1"/>
  <c r="Z2282" i="1"/>
  <c r="AE2282" i="1" s="1"/>
  <c r="AA2282" i="1"/>
  <c r="AB2282" i="1" s="1"/>
  <c r="AC2282" i="1" s="1"/>
  <c r="Z751" i="1"/>
  <c r="AE751" i="1" s="1"/>
  <c r="AA751" i="1"/>
  <c r="AB751" i="1" s="1"/>
  <c r="AC751" i="1" s="1"/>
  <c r="Z300" i="1"/>
  <c r="AE300" i="1" s="1"/>
  <c r="AA300" i="1"/>
  <c r="AB300" i="1" s="1"/>
  <c r="AC300" i="1" s="1"/>
  <c r="Z1094" i="1"/>
  <c r="AE1094" i="1" s="1"/>
  <c r="AA1094" i="1"/>
  <c r="AB1094" i="1" s="1"/>
  <c r="AC1094" i="1" s="1"/>
  <c r="Z1041" i="1"/>
  <c r="AE1041" i="1" s="1"/>
  <c r="AA1041" i="1"/>
  <c r="AB1041" i="1" s="1"/>
  <c r="AC1041" i="1" s="1"/>
  <c r="Z983" i="1"/>
  <c r="AE983" i="1" s="1"/>
  <c r="AA983" i="1"/>
  <c r="AB983" i="1" s="1"/>
  <c r="AC983" i="1" s="1"/>
  <c r="Z2520" i="1"/>
  <c r="AE2520" i="1" s="1"/>
  <c r="AA2520" i="1"/>
  <c r="AB2520" i="1" s="1"/>
  <c r="AC2520" i="1" s="1"/>
  <c r="Z1238" i="1"/>
  <c r="AE1238" i="1" s="1"/>
  <c r="AA1238" i="1"/>
  <c r="AB1238" i="1" s="1"/>
  <c r="AC1238" i="1" s="1"/>
  <c r="Z1080" i="1"/>
  <c r="AE1080" i="1" s="1"/>
  <c r="AA1080" i="1"/>
  <c r="AB1080" i="1" s="1"/>
  <c r="AC1080" i="1" s="1"/>
  <c r="Z1373" i="1"/>
  <c r="AE1373" i="1" s="1"/>
  <c r="AA1373" i="1"/>
  <c r="AB1373" i="1" s="1"/>
  <c r="AC1373" i="1" s="1"/>
  <c r="Z1004" i="1"/>
  <c r="AE1004" i="1" s="1"/>
  <c r="AA1004" i="1"/>
  <c r="AB1004" i="1" s="1"/>
  <c r="AC1004" i="1" s="1"/>
  <c r="Z111" i="1"/>
  <c r="AE111" i="1" s="1"/>
  <c r="AA111" i="1"/>
  <c r="AB111" i="1" s="1"/>
  <c r="AC111" i="1" s="1"/>
  <c r="Z1421" i="1"/>
  <c r="AE1421" i="1" s="1"/>
  <c r="AA1421" i="1"/>
  <c r="AB1421" i="1" s="1"/>
  <c r="AC1421" i="1" s="1"/>
  <c r="Z314" i="1"/>
  <c r="AE314" i="1" s="1"/>
  <c r="AA314" i="1"/>
  <c r="AB314" i="1" s="1"/>
  <c r="AC314" i="1" s="1"/>
  <c r="Z786" i="1"/>
  <c r="AE786" i="1" s="1"/>
  <c r="AA786" i="1"/>
  <c r="AB786" i="1" s="1"/>
  <c r="AC786" i="1" s="1"/>
  <c r="Z1945" i="1"/>
  <c r="AE1945" i="1" s="1"/>
  <c r="AA1945" i="1"/>
  <c r="AB1945" i="1" s="1"/>
  <c r="AC1945" i="1" s="1"/>
  <c r="Z149" i="1"/>
  <c r="AE149" i="1" s="1"/>
  <c r="AA149" i="1"/>
  <c r="AB149" i="1" s="1"/>
  <c r="AC149" i="1" s="1"/>
  <c r="Z1541" i="1"/>
  <c r="AE1541" i="1" s="1"/>
  <c r="AA1541" i="1"/>
  <c r="AB1541" i="1" s="1"/>
  <c r="AC1541" i="1" s="1"/>
  <c r="Z727" i="1"/>
  <c r="AE727" i="1" s="1"/>
  <c r="AA727" i="1"/>
  <c r="AB727" i="1" s="1"/>
  <c r="AC727" i="1" s="1"/>
  <c r="Z2265" i="1"/>
  <c r="AE2265" i="1" s="1"/>
  <c r="AA2265" i="1"/>
  <c r="AB2265" i="1" s="1"/>
  <c r="AC2265" i="1" s="1"/>
  <c r="AA468" i="1"/>
  <c r="AB468" i="1" s="1"/>
  <c r="AC468" i="1" s="1"/>
  <c r="AA2305" i="1"/>
  <c r="AB2305" i="1" s="1"/>
  <c r="AC2305" i="1" s="1"/>
  <c r="AA1781" i="1"/>
  <c r="AB1781" i="1" s="1"/>
  <c r="AC1781" i="1" s="1"/>
  <c r="AA740" i="1"/>
  <c r="AB740" i="1" s="1"/>
  <c r="AC740" i="1" s="1"/>
  <c r="AA2143" i="1"/>
  <c r="AB2143" i="1" s="1"/>
  <c r="AC2143" i="1" s="1"/>
  <c r="AA2180" i="1"/>
  <c r="AB2180" i="1" s="1"/>
  <c r="AC2180" i="1" s="1"/>
  <c r="AA1973" i="1"/>
  <c r="AB1973" i="1" s="1"/>
  <c r="AC1973" i="1" s="1"/>
  <c r="AA1609" i="1"/>
  <c r="AB1609" i="1" s="1"/>
  <c r="AC1609" i="1" s="1"/>
  <c r="AA298" i="1"/>
  <c r="AB298" i="1" s="1"/>
  <c r="AC298" i="1" s="1"/>
  <c r="AA607" i="1"/>
  <c r="AB607" i="1" s="1"/>
  <c r="AC607" i="1" s="1"/>
  <c r="AA1171" i="1"/>
  <c r="AB1171" i="1" s="1"/>
  <c r="AC1171" i="1" s="1"/>
  <c r="AA922" i="1"/>
  <c r="AB922" i="1" s="1"/>
  <c r="AC922" i="1" s="1"/>
  <c r="AA1950" i="1"/>
  <c r="AB1950" i="1" s="1"/>
  <c r="AC1950" i="1" s="1"/>
  <c r="AA1204" i="1"/>
  <c r="AB1204" i="1" s="1"/>
  <c r="AC1204" i="1" s="1"/>
  <c r="AA1825" i="1"/>
  <c r="AB1825" i="1" s="1"/>
  <c r="AC1825" i="1" s="1"/>
  <c r="AA1428" i="1"/>
  <c r="AB1428" i="1" s="1"/>
  <c r="AC1428" i="1" s="1"/>
  <c r="AA901" i="1"/>
  <c r="AB901" i="1" s="1"/>
  <c r="AC901" i="1" s="1"/>
  <c r="AA1271" i="1"/>
  <c r="AB1271" i="1" s="1"/>
  <c r="AC1271" i="1" s="1"/>
  <c r="AA1170" i="1"/>
  <c r="AB1170" i="1" s="1"/>
  <c r="AC1170" i="1" s="1"/>
  <c r="AA2056" i="1"/>
  <c r="AB2056" i="1" s="1"/>
  <c r="AC2056" i="1" s="1"/>
  <c r="AA1049" i="1"/>
  <c r="AB1049" i="1" s="1"/>
  <c r="AC1049" i="1" s="1"/>
  <c r="AA2156" i="1"/>
  <c r="AB2156" i="1" s="1"/>
  <c r="AC2156" i="1" s="1"/>
  <c r="AA98" i="1"/>
  <c r="AB98" i="1" s="1"/>
  <c r="AC98" i="1" s="1"/>
  <c r="AA55" i="1"/>
  <c r="AB55" i="1" s="1"/>
  <c r="AC55" i="1" s="1"/>
  <c r="AA1092" i="1"/>
  <c r="AB1092" i="1" s="1"/>
  <c r="AC1092" i="1" s="1"/>
  <c r="AA975" i="1"/>
  <c r="AB975" i="1" s="1"/>
  <c r="AC975" i="1" s="1"/>
  <c r="AA1354" i="1"/>
  <c r="AB1354" i="1" s="1"/>
  <c r="AC1354" i="1" s="1"/>
  <c r="AA411" i="1"/>
  <c r="AB411" i="1" s="1"/>
  <c r="AC411" i="1" s="1"/>
  <c r="AA1005" i="1"/>
  <c r="AB1005" i="1" s="1"/>
  <c r="AC1005" i="1" s="1"/>
  <c r="AA1343" i="1"/>
  <c r="AB1343" i="1" s="1"/>
  <c r="AC1343" i="1" s="1"/>
  <c r="AA196" i="1"/>
  <c r="AB196" i="1" s="1"/>
  <c r="AC196" i="1" s="1"/>
  <c r="AA1318" i="1"/>
  <c r="AB1318" i="1" s="1"/>
  <c r="AC1318" i="1" s="1"/>
  <c r="AA1926" i="1"/>
  <c r="AB1926" i="1" s="1"/>
  <c r="AC1926" i="1" s="1"/>
  <c r="AA2153" i="1"/>
  <c r="AB2153" i="1" s="1"/>
  <c r="AC2153" i="1" s="1"/>
  <c r="AA906" i="1"/>
  <c r="AB906" i="1" s="1"/>
  <c r="AC906" i="1" s="1"/>
  <c r="AA2467" i="1"/>
  <c r="AB2467" i="1" s="1"/>
  <c r="AC2467" i="1" s="1"/>
  <c r="AA804" i="1"/>
  <c r="AB804" i="1" s="1"/>
  <c r="AC804" i="1" s="1"/>
  <c r="AA2207" i="1"/>
  <c r="AB2207" i="1" s="1"/>
  <c r="AC2207" i="1" s="1"/>
  <c r="AA2516" i="1"/>
  <c r="AB2516" i="1" s="1"/>
  <c r="AC2516" i="1" s="1"/>
  <c r="AA2037" i="1"/>
  <c r="AB2037" i="1" s="1"/>
  <c r="AC2037" i="1" s="1"/>
  <c r="AA1673" i="1"/>
  <c r="AB1673" i="1" s="1"/>
  <c r="AC1673" i="1" s="1"/>
  <c r="AA362" i="1"/>
  <c r="AB362" i="1" s="1"/>
  <c r="AC362" i="1" s="1"/>
  <c r="AA671" i="1"/>
  <c r="AB671" i="1" s="1"/>
  <c r="AC671" i="1" s="1"/>
  <c r="AA142" i="1"/>
  <c r="AB142" i="1" s="1"/>
  <c r="AC142" i="1" s="1"/>
  <c r="AA928" i="1"/>
  <c r="AB928" i="1" s="1"/>
  <c r="AC928" i="1" s="1"/>
  <c r="AA1924" i="1"/>
  <c r="AB1924" i="1" s="1"/>
  <c r="AC1924" i="1" s="1"/>
  <c r="AA257" i="1"/>
  <c r="AB257" i="1" s="1"/>
  <c r="AC257" i="1" s="1"/>
  <c r="AA1828" i="1"/>
  <c r="AB1828" i="1" s="1"/>
  <c r="AC1828" i="1" s="1"/>
  <c r="AA965" i="1"/>
  <c r="AB965" i="1" s="1"/>
  <c r="AC965" i="1" s="1"/>
  <c r="AA1335" i="1"/>
  <c r="AB1335" i="1" s="1"/>
  <c r="AC1335" i="1" s="1"/>
  <c r="AA72" i="1"/>
  <c r="AB72" i="1" s="1"/>
  <c r="AC72" i="1" s="1"/>
  <c r="AA2120" i="1"/>
  <c r="AB2120" i="1" s="1"/>
  <c r="AC2120" i="1" s="1"/>
  <c r="AA1113" i="1"/>
  <c r="AB1113" i="1" s="1"/>
  <c r="AC1113" i="1" s="1"/>
  <c r="AA174" i="1"/>
  <c r="AB174" i="1" s="1"/>
  <c r="AC174" i="1" s="1"/>
  <c r="AA1590" i="1"/>
  <c r="AB1590" i="1" s="1"/>
  <c r="AC1590" i="1" s="1"/>
  <c r="AA28" i="1"/>
  <c r="AB28" i="1" s="1"/>
  <c r="AC28" i="1" s="1"/>
  <c r="AA644" i="1"/>
  <c r="AB644" i="1" s="1"/>
  <c r="AC644" i="1" s="1"/>
  <c r="AA1829" i="1"/>
  <c r="AB1829" i="1" s="1"/>
  <c r="AC1829" i="1" s="1"/>
  <c r="AA817" i="1"/>
  <c r="AB817" i="1" s="1"/>
  <c r="AC817" i="1" s="1"/>
  <c r="AA1790" i="1"/>
  <c r="AB1790" i="1" s="1"/>
  <c r="AC1790" i="1" s="1"/>
  <c r="AA557" i="1"/>
  <c r="AB557" i="1" s="1"/>
  <c r="AC557" i="1" s="1"/>
  <c r="AA1265" i="1"/>
  <c r="AB1265" i="1" s="1"/>
  <c r="AC1265" i="1" s="1"/>
  <c r="AA483" i="1"/>
  <c r="AB483" i="1" s="1"/>
  <c r="AC483" i="1" s="1"/>
  <c r="AA499" i="1"/>
  <c r="AB499" i="1" s="1"/>
  <c r="AC499" i="1" s="1"/>
  <c r="AA1705" i="1"/>
  <c r="AB1705" i="1" s="1"/>
  <c r="AC1705" i="1" s="1"/>
  <c r="AA458" i="1"/>
  <c r="AB458" i="1" s="1"/>
  <c r="AC458" i="1" s="1"/>
  <c r="AA831" i="1"/>
  <c r="AB831" i="1" s="1"/>
  <c r="AC831" i="1" s="1"/>
  <c r="AA527" i="1"/>
  <c r="AB527" i="1" s="1"/>
  <c r="AC527" i="1" s="1"/>
  <c r="AA1782" i="1"/>
  <c r="AB1782" i="1" s="1"/>
  <c r="AC1782" i="1" s="1"/>
  <c r="AC152" i="1"/>
  <c r="AC2200" i="1"/>
  <c r="AC1614" i="1"/>
  <c r="AC1729" i="1"/>
  <c r="AC1244" i="1"/>
  <c r="AA1594" i="1"/>
  <c r="AB1594" i="1" s="1"/>
  <c r="AC1594" i="1" s="1"/>
  <c r="AA1044" i="1"/>
  <c r="AB1044" i="1" s="1"/>
  <c r="AC1044" i="1" s="1"/>
  <c r="AA284" i="1"/>
  <c r="AB284" i="1" s="1"/>
  <c r="AC284" i="1" s="1"/>
  <c r="AA100" i="1"/>
  <c r="AB100" i="1" s="1"/>
  <c r="AC100" i="1" s="1"/>
  <c r="AA2028" i="1"/>
  <c r="AB2028" i="1" s="1"/>
  <c r="AC2028" i="1" s="1"/>
  <c r="Z669" i="1"/>
  <c r="AE669" i="1" s="1"/>
  <c r="AA669" i="1"/>
  <c r="AB669" i="1" s="1"/>
  <c r="AC669" i="1" s="1"/>
  <c r="Z1018" i="1"/>
  <c r="AE1018" i="1" s="1"/>
  <c r="AA1018" i="1"/>
  <c r="AB1018" i="1" s="1"/>
  <c r="AC1018" i="1" s="1"/>
  <c r="AA485" i="1"/>
  <c r="AB485" i="1" s="1"/>
  <c r="AC485" i="1" s="1"/>
  <c r="AA1952" i="1"/>
  <c r="AB1952" i="1" s="1"/>
  <c r="AC1952" i="1" s="1"/>
  <c r="Z1549" i="1"/>
  <c r="AE1549" i="1" s="1"/>
  <c r="AA1549" i="1"/>
  <c r="AB1549" i="1" s="1"/>
  <c r="AC1549" i="1" s="1"/>
  <c r="Z2230" i="1"/>
  <c r="AE2230" i="1" s="1"/>
  <c r="AA2230" i="1"/>
  <c r="AB2230" i="1" s="1"/>
  <c r="AC2230" i="1" s="1"/>
  <c r="Z2031" i="1"/>
  <c r="AE2031" i="1" s="1"/>
  <c r="AA2031" i="1"/>
  <c r="AB2031" i="1" s="1"/>
  <c r="AC2031" i="1" s="1"/>
  <c r="Z239" i="1"/>
  <c r="AE239" i="1" s="1"/>
  <c r="AA239" i="1"/>
  <c r="AB239" i="1" s="1"/>
  <c r="AC239" i="1" s="1"/>
  <c r="Z1728" i="1"/>
  <c r="AE1728" i="1" s="1"/>
  <c r="AA1728" i="1"/>
  <c r="AB1728" i="1" s="1"/>
  <c r="AC1728" i="1" s="1"/>
  <c r="Z1250" i="1"/>
  <c r="AE1250" i="1" s="1"/>
  <c r="AA1250" i="1"/>
  <c r="AB1250" i="1" s="1"/>
  <c r="AC1250" i="1" s="1"/>
  <c r="Z1618" i="1"/>
  <c r="AE1618" i="1" s="1"/>
  <c r="AC1618" i="1"/>
  <c r="Z2315" i="1"/>
  <c r="AE2315" i="1" s="1"/>
  <c r="AA2315" i="1"/>
  <c r="AB2315" i="1" s="1"/>
  <c r="AC2315" i="1" s="1"/>
  <c r="Z797" i="1"/>
  <c r="AE797" i="1" s="1"/>
  <c r="AA797" i="1"/>
  <c r="AB797" i="1" s="1"/>
  <c r="AC797" i="1" s="1"/>
  <c r="AA1906" i="1"/>
  <c r="AB1906" i="1" s="1"/>
  <c r="AC1906" i="1" s="1"/>
  <c r="Z1129" i="1"/>
  <c r="AE1129" i="1" s="1"/>
  <c r="AA1129" i="1"/>
  <c r="AB1129" i="1" s="1"/>
  <c r="AC1129" i="1" s="1"/>
  <c r="Z920" i="1"/>
  <c r="AE920" i="1" s="1"/>
  <c r="AC920" i="1"/>
  <c r="Z2328" i="1"/>
  <c r="AE2328" i="1" s="1"/>
  <c r="AA2328" i="1"/>
  <c r="AB2328" i="1" s="1"/>
  <c r="AC2328" i="1" s="1"/>
  <c r="Z2466" i="1"/>
  <c r="AE2466" i="1" s="1"/>
  <c r="AA2466" i="1"/>
  <c r="AB2466" i="1" s="1"/>
  <c r="AC2466" i="1" s="1"/>
  <c r="AA678" i="1"/>
  <c r="AB678" i="1" s="1"/>
  <c r="AC678" i="1" s="1"/>
  <c r="Z399" i="1"/>
  <c r="AE399" i="1" s="1"/>
  <c r="AA399" i="1"/>
  <c r="AB399" i="1" s="1"/>
  <c r="AC399" i="1" s="1"/>
  <c r="Z1850" i="1"/>
  <c r="AE1850" i="1" s="1"/>
  <c r="AC1850" i="1"/>
  <c r="Z2069" i="1"/>
  <c r="AE2069" i="1" s="1"/>
  <c r="AA2069" i="1"/>
  <c r="AB2069" i="1" s="1"/>
  <c r="AC2069" i="1" s="1"/>
  <c r="Z70" i="1"/>
  <c r="AE70" i="1" s="1"/>
  <c r="AA70" i="1"/>
  <c r="AB70" i="1" s="1"/>
  <c r="AC70" i="1" s="1"/>
  <c r="AA41" i="1"/>
  <c r="AB41" i="1" s="1"/>
  <c r="AC41" i="1" s="1"/>
  <c r="Z1612" i="1"/>
  <c r="AE1612" i="1" s="1"/>
  <c r="AA1612" i="1"/>
  <c r="AB1612" i="1" s="1"/>
  <c r="AC1612" i="1" s="1"/>
  <c r="Z1408" i="1"/>
  <c r="AE1408" i="1" s="1"/>
  <c r="AC1408" i="1"/>
  <c r="Z126" i="1"/>
  <c r="AE126" i="1" s="1"/>
  <c r="AA126" i="1"/>
  <c r="AB126" i="1" s="1"/>
  <c r="AC126" i="1" s="1"/>
  <c r="Z1469" i="1"/>
  <c r="AE1469" i="1" s="1"/>
  <c r="AC1469" i="1"/>
  <c r="Z403" i="1"/>
  <c r="AE403" i="1" s="1"/>
  <c r="AA403" i="1"/>
  <c r="AB403" i="1" s="1"/>
  <c r="AC403" i="1" s="1"/>
  <c r="Z431" i="1"/>
  <c r="AE431" i="1" s="1"/>
  <c r="AA431" i="1"/>
  <c r="AB431" i="1" s="1"/>
  <c r="AC431" i="1" s="1"/>
  <c r="Z338" i="1"/>
  <c r="AE338" i="1" s="1"/>
  <c r="AC338" i="1"/>
  <c r="Z227" i="1"/>
  <c r="AE227" i="1" s="1"/>
  <c r="AA227" i="1"/>
  <c r="AB227" i="1" s="1"/>
  <c r="AC227" i="1" s="1"/>
  <c r="Z1874" i="1"/>
  <c r="AE1874" i="1" s="1"/>
  <c r="AA1874" i="1"/>
  <c r="AB1874" i="1" s="1"/>
  <c r="AC1874" i="1" s="1"/>
  <c r="Z1126" i="1"/>
  <c r="AE1126" i="1" s="1"/>
  <c r="AC1126" i="1"/>
  <c r="Z407" i="1"/>
  <c r="AE407" i="1" s="1"/>
  <c r="AA407" i="1"/>
  <c r="AB407" i="1" s="1"/>
  <c r="AC407" i="1" s="1"/>
  <c r="Z2377" i="1"/>
  <c r="AE2377" i="1" s="1"/>
  <c r="AA2377" i="1"/>
  <c r="AB2377" i="1" s="1"/>
  <c r="AC2377" i="1" s="1"/>
  <c r="Z948" i="1"/>
  <c r="AE948" i="1" s="1"/>
  <c r="AA948" i="1"/>
  <c r="AB948" i="1" s="1"/>
  <c r="AC948" i="1" s="1"/>
  <c r="Z610" i="1"/>
  <c r="AE610" i="1" s="1"/>
  <c r="AA610" i="1"/>
  <c r="AB610" i="1" s="1"/>
  <c r="AC610" i="1" s="1"/>
  <c r="Z1863" i="1"/>
  <c r="AE1863" i="1" s="1"/>
  <c r="AA1863" i="1"/>
  <c r="AB1863" i="1" s="1"/>
  <c r="AC1863" i="1" s="1"/>
  <c r="Z1287" i="1"/>
  <c r="AE1287" i="1" s="1"/>
  <c r="AA1287" i="1"/>
  <c r="AB1287" i="1" s="1"/>
  <c r="AC1287" i="1" s="1"/>
  <c r="Z138" i="1"/>
  <c r="AE138" i="1" s="1"/>
  <c r="AA138" i="1"/>
  <c r="AB138" i="1" s="1"/>
  <c r="AC138" i="1" s="1"/>
  <c r="Z1185" i="1"/>
  <c r="AE1185" i="1" s="1"/>
  <c r="AA1185" i="1"/>
  <c r="AB1185" i="1" s="1"/>
  <c r="AC1185" i="1" s="1"/>
  <c r="Z1675" i="1"/>
  <c r="AE1675" i="1" s="1"/>
  <c r="AA1675" i="1"/>
  <c r="AB1675" i="1" s="1"/>
  <c r="AC1675" i="1" s="1"/>
  <c r="Z884" i="1"/>
  <c r="AE884" i="1" s="1"/>
  <c r="AA884" i="1"/>
  <c r="AB884" i="1" s="1"/>
  <c r="AC884" i="1" s="1"/>
  <c r="Z837" i="1"/>
  <c r="AE837" i="1" s="1"/>
  <c r="AA837" i="1"/>
  <c r="AB837" i="1" s="1"/>
  <c r="AC837" i="1" s="1"/>
  <c r="Z1095" i="1"/>
  <c r="AE1095" i="1" s="1"/>
  <c r="AA1095" i="1"/>
  <c r="AB1095" i="1" s="1"/>
  <c r="AC1095" i="1" s="1"/>
  <c r="Z2457" i="1"/>
  <c r="AE2457" i="1" s="1"/>
  <c r="AA2457" i="1"/>
  <c r="AB2457" i="1" s="1"/>
  <c r="AC2457" i="1" s="1"/>
  <c r="Z2263" i="1"/>
  <c r="AE2263" i="1" s="1"/>
  <c r="AA2263" i="1"/>
  <c r="AB2263" i="1" s="1"/>
  <c r="AC2263" i="1" s="1"/>
  <c r="Z1462" i="1"/>
  <c r="AE1462" i="1" s="1"/>
  <c r="AA1462" i="1"/>
  <c r="AB1462" i="1" s="1"/>
  <c r="AC1462" i="1" s="1"/>
  <c r="Z1885" i="1"/>
  <c r="AE1885" i="1" s="1"/>
  <c r="AA1885" i="1"/>
  <c r="AB1885" i="1" s="1"/>
  <c r="AC1885" i="1" s="1"/>
  <c r="Z1527" i="1"/>
  <c r="AE1527" i="1" s="1"/>
  <c r="AA1527" i="1"/>
  <c r="AB1527" i="1" s="1"/>
  <c r="AC1527" i="1" s="1"/>
  <c r="Z1518" i="1"/>
  <c r="AE1518" i="1" s="1"/>
  <c r="AA1518" i="1"/>
  <c r="AB1518" i="1" s="1"/>
  <c r="AC1518" i="1" s="1"/>
  <c r="Z2326" i="1"/>
  <c r="AE2326" i="1" s="1"/>
  <c r="AA2326" i="1"/>
  <c r="AB2326" i="1" s="1"/>
  <c r="AC2326" i="1" s="1"/>
  <c r="Z1101" i="1"/>
  <c r="AE1101" i="1" s="1"/>
  <c r="AA1101" i="1"/>
  <c r="AB1101" i="1" s="1"/>
  <c r="AC1101" i="1" s="1"/>
  <c r="Z1822" i="1"/>
  <c r="AE1822" i="1" s="1"/>
  <c r="AA1822" i="1"/>
  <c r="AB1822" i="1" s="1"/>
  <c r="AC1822" i="1" s="1"/>
  <c r="Z2117" i="1"/>
  <c r="AE2117" i="1" s="1"/>
  <c r="AA2117" i="1"/>
  <c r="AB2117" i="1" s="1"/>
  <c r="AC2117" i="1" s="1"/>
  <c r="Z473" i="1"/>
  <c r="AE473" i="1" s="1"/>
  <c r="AA473" i="1"/>
  <c r="AB473" i="1" s="1"/>
  <c r="AC473" i="1" s="1"/>
  <c r="Z418" i="1"/>
  <c r="AE418" i="1" s="1"/>
  <c r="AA418" i="1"/>
  <c r="AB418" i="1" s="1"/>
  <c r="AC418" i="1" s="1"/>
  <c r="Z1623" i="1"/>
  <c r="AE1623" i="1" s="1"/>
  <c r="AA1623" i="1"/>
  <c r="AB1623" i="1" s="1"/>
  <c r="AC1623" i="1" s="1"/>
  <c r="Z2074" i="1"/>
  <c r="AE2074" i="1" s="1"/>
  <c r="AA2074" i="1"/>
  <c r="AB2074" i="1" s="1"/>
  <c r="AC2074" i="1" s="1"/>
  <c r="Z888" i="1"/>
  <c r="AE888" i="1" s="1"/>
  <c r="AA888" i="1"/>
  <c r="AB888" i="1" s="1"/>
  <c r="AC888" i="1" s="1"/>
  <c r="Z1800" i="1"/>
  <c r="AE1800" i="1" s="1"/>
  <c r="AA1800" i="1"/>
  <c r="AB1800" i="1" s="1"/>
  <c r="AC1800" i="1" s="1"/>
  <c r="Z522" i="1"/>
  <c r="AE522" i="1" s="1"/>
  <c r="AA522" i="1"/>
  <c r="AB522" i="1" s="1"/>
  <c r="AC522" i="1" s="1"/>
  <c r="Z1820" i="1"/>
  <c r="AE1820" i="1" s="1"/>
  <c r="AA1820" i="1"/>
  <c r="AB1820" i="1" s="1"/>
  <c r="AC1820" i="1" s="1"/>
  <c r="Z1600" i="1"/>
  <c r="AE1600" i="1" s="1"/>
  <c r="AA1600" i="1"/>
  <c r="AB1600" i="1" s="1"/>
  <c r="AC1600" i="1" s="1"/>
  <c r="Z1213" i="1"/>
  <c r="AE1213" i="1" s="1"/>
  <c r="AA1213" i="1"/>
  <c r="AB1213" i="1" s="1"/>
  <c r="AC1213" i="1" s="1"/>
  <c r="Z75" i="1"/>
  <c r="AE75" i="1" s="1"/>
  <c r="AA75" i="1"/>
  <c r="AB75" i="1" s="1"/>
  <c r="AC75" i="1" s="1"/>
  <c r="Z2179" i="1"/>
  <c r="AE2179" i="1" s="1"/>
  <c r="AA2179" i="1"/>
  <c r="AB2179" i="1" s="1"/>
  <c r="AC2179" i="1" s="1"/>
  <c r="Z2061" i="1"/>
  <c r="AE2061" i="1" s="1"/>
  <c r="AA2061" i="1"/>
  <c r="AB2061" i="1" s="1"/>
  <c r="AC2061" i="1" s="1"/>
  <c r="Z1291" i="1"/>
  <c r="AE1291" i="1" s="1"/>
  <c r="AA1291" i="1"/>
  <c r="AB1291" i="1" s="1"/>
  <c r="AC1291" i="1" s="1"/>
  <c r="Z1304" i="1"/>
  <c r="AE1304" i="1" s="1"/>
  <c r="AA1304" i="1"/>
  <c r="AB1304" i="1" s="1"/>
  <c r="AC1304" i="1" s="1"/>
  <c r="Z60" i="1"/>
  <c r="AE60" i="1" s="1"/>
  <c r="AA60" i="1"/>
  <c r="AB60" i="1" s="1"/>
  <c r="AC60" i="1" s="1"/>
  <c r="Z1510" i="1"/>
  <c r="AE1510" i="1" s="1"/>
  <c r="AA1510" i="1"/>
  <c r="AB1510" i="1" s="1"/>
  <c r="AC1510" i="1" s="1"/>
  <c r="Z90" i="1"/>
  <c r="AE90" i="1" s="1"/>
  <c r="AA90" i="1"/>
  <c r="AB90" i="1" s="1"/>
  <c r="AC90" i="1" s="1"/>
  <c r="Z2372" i="1"/>
  <c r="AE2372" i="1" s="1"/>
  <c r="AA2372" i="1"/>
  <c r="AB2372" i="1" s="1"/>
  <c r="AC2372" i="1" s="1"/>
  <c r="Z1912" i="1"/>
  <c r="AE1912" i="1" s="1"/>
  <c r="AA1912" i="1"/>
  <c r="AB1912" i="1" s="1"/>
  <c r="AC1912" i="1" s="1"/>
  <c r="Z435" i="1"/>
  <c r="AE435" i="1" s="1"/>
  <c r="AA435" i="1"/>
  <c r="AB435" i="1" s="1"/>
  <c r="AC435" i="1" s="1"/>
  <c r="Z267" i="1"/>
  <c r="AE267" i="1" s="1"/>
  <c r="AA267" i="1"/>
  <c r="AB267" i="1" s="1"/>
  <c r="AC267" i="1" s="1"/>
  <c r="Z220" i="1"/>
  <c r="AE220" i="1" s="1"/>
  <c r="AA220" i="1"/>
  <c r="AB220" i="1" s="1"/>
  <c r="AC220" i="1" s="1"/>
  <c r="Z34" i="1"/>
  <c r="AE34" i="1" s="1"/>
  <c r="AA34" i="1"/>
  <c r="AB34" i="1" s="1"/>
  <c r="AC34" i="1" s="1"/>
  <c r="Z1331" i="1"/>
  <c r="AE1331" i="1" s="1"/>
  <c r="AA1331" i="1"/>
  <c r="AB1331" i="1" s="1"/>
  <c r="AC1331" i="1" s="1"/>
  <c r="Z2289" i="1"/>
  <c r="AE2289" i="1" s="1"/>
  <c r="AA2289" i="1"/>
  <c r="AB2289" i="1" s="1"/>
  <c r="AC2289" i="1" s="1"/>
  <c r="Z1467" i="1"/>
  <c r="AE1467" i="1" s="1"/>
  <c r="AA1467" i="1"/>
  <c r="AB1467" i="1" s="1"/>
  <c r="AC1467" i="1" s="1"/>
  <c r="Z821" i="1"/>
  <c r="AE821" i="1" s="1"/>
  <c r="AA821" i="1"/>
  <c r="AB821" i="1" s="1"/>
  <c r="AC821" i="1" s="1"/>
  <c r="Z814" i="1"/>
  <c r="AE814" i="1" s="1"/>
  <c r="AA814" i="1"/>
  <c r="AB814" i="1" s="1"/>
  <c r="AC814" i="1" s="1"/>
  <c r="Z1515" i="1"/>
  <c r="AE1515" i="1" s="1"/>
  <c r="AA1515" i="1"/>
  <c r="AB1515" i="1" s="1"/>
  <c r="AC1515" i="1" s="1"/>
  <c r="AA819" i="1"/>
  <c r="AB819" i="1" s="1"/>
  <c r="AC819" i="1" s="1"/>
  <c r="AA207" i="1"/>
  <c r="AB207" i="1" s="1"/>
  <c r="AC207" i="1" s="1"/>
  <c r="AA1892" i="1"/>
  <c r="AB1892" i="1" s="1"/>
  <c r="AC1892" i="1" s="1"/>
  <c r="AA969" i="1"/>
  <c r="AB969" i="1" s="1"/>
  <c r="AC969" i="1" s="1"/>
  <c r="Z858" i="1"/>
  <c r="AE858" i="1" s="1"/>
  <c r="AA858" i="1"/>
  <c r="AB858" i="1" s="1"/>
  <c r="AC858" i="1" s="1"/>
  <c r="AA1235" i="1"/>
  <c r="AB1235" i="1" s="1"/>
  <c r="AC1235" i="1" s="1"/>
  <c r="AA2261" i="1"/>
  <c r="AB2261" i="1" s="1"/>
  <c r="AC2261" i="1" s="1"/>
  <c r="Z1628" i="1"/>
  <c r="AE1628" i="1" s="1"/>
  <c r="AA1628" i="1"/>
  <c r="AB1628" i="1" s="1"/>
  <c r="AC1628" i="1" s="1"/>
  <c r="Z2380" i="1"/>
  <c r="AE2380" i="1" s="1"/>
  <c r="AA2380" i="1"/>
  <c r="AB2380" i="1" s="1"/>
  <c r="AC2380" i="1" s="1"/>
  <c r="Z1074" i="1"/>
  <c r="AE1074" i="1" s="1"/>
  <c r="Z451" i="1"/>
  <c r="AE451" i="1" s="1"/>
  <c r="AA451" i="1"/>
  <c r="AB451" i="1" s="1"/>
  <c r="AC451" i="1" s="1"/>
  <c r="Z2007" i="1"/>
  <c r="AE2007" i="1" s="1"/>
  <c r="AA2007" i="1"/>
  <c r="AB2007" i="1" s="1"/>
  <c r="AC2007" i="1" s="1"/>
  <c r="Z2095" i="1"/>
  <c r="AE2095" i="1" s="1"/>
  <c r="AA2095" i="1"/>
  <c r="AB2095" i="1" s="1"/>
  <c r="AC2095" i="1" s="1"/>
  <c r="Z250" i="1"/>
  <c r="AE250" i="1" s="1"/>
  <c r="Z2224" i="1"/>
  <c r="AE2224" i="1" s="1"/>
  <c r="AA2224" i="1"/>
  <c r="AB2224" i="1" s="1"/>
  <c r="AC2224" i="1" s="1"/>
  <c r="Z1922" i="1"/>
  <c r="AE1922" i="1" s="1"/>
  <c r="AA1922" i="1"/>
  <c r="AB1922" i="1" s="1"/>
  <c r="AC1922" i="1" s="1"/>
  <c r="Z61" i="1"/>
  <c r="AE61" i="1" s="1"/>
  <c r="AA61" i="1"/>
  <c r="AB61" i="1" s="1"/>
  <c r="AC61" i="1" s="1"/>
  <c r="Z1538" i="1"/>
  <c r="AE1538" i="1" s="1"/>
  <c r="Z705" i="1"/>
  <c r="AE705" i="1" s="1"/>
  <c r="AA705" i="1"/>
  <c r="AB705" i="1" s="1"/>
  <c r="AC705" i="1" s="1"/>
  <c r="Z1414" i="1"/>
  <c r="AE1414" i="1" s="1"/>
  <c r="AA1414" i="1"/>
  <c r="AB1414" i="1" s="1"/>
  <c r="AC1414" i="1" s="1"/>
  <c r="Z1735" i="1"/>
  <c r="AE1735" i="1" s="1"/>
  <c r="AA1735" i="1"/>
  <c r="AB1735" i="1" s="1"/>
  <c r="AC1735" i="1" s="1"/>
  <c r="Z134" i="1"/>
  <c r="AE134" i="1" s="1"/>
  <c r="Z585" i="1"/>
  <c r="AE585" i="1" s="1"/>
  <c r="AA585" i="1"/>
  <c r="AB585" i="1" s="1"/>
  <c r="AC585" i="1" s="1"/>
  <c r="Z728" i="1"/>
  <c r="AE728" i="1" s="1"/>
  <c r="AA728" i="1"/>
  <c r="AB728" i="1" s="1"/>
  <c r="AC728" i="1" s="1"/>
  <c r="Z2470" i="1"/>
  <c r="AE2470" i="1" s="1"/>
  <c r="AA2470" i="1"/>
  <c r="AB2470" i="1" s="1"/>
  <c r="AC2470" i="1" s="1"/>
  <c r="Z1713" i="1"/>
  <c r="AE1713" i="1" s="1"/>
  <c r="AA1713" i="1"/>
  <c r="AB1713" i="1" s="1"/>
  <c r="AC1713" i="1" s="1"/>
  <c r="Z1071" i="1"/>
  <c r="AE1071" i="1" s="1"/>
  <c r="AA1071" i="1"/>
  <c r="AB1071" i="1" s="1"/>
  <c r="AC1071" i="1" s="1"/>
  <c r="Z878" i="1"/>
  <c r="AE878" i="1" s="1"/>
  <c r="AA878" i="1"/>
  <c r="AB878" i="1" s="1"/>
  <c r="AC878" i="1" s="1"/>
  <c r="Z1564" i="1"/>
  <c r="AE1564" i="1" s="1"/>
  <c r="AA1564" i="1"/>
  <c r="AB1564" i="1" s="1"/>
  <c r="AC1564" i="1" s="1"/>
  <c r="Z1818" i="1"/>
  <c r="AE1818" i="1" s="1"/>
  <c r="AA1818" i="1"/>
  <c r="AB1818" i="1" s="1"/>
  <c r="AC1818" i="1" s="1"/>
  <c r="Z2426" i="1"/>
  <c r="AE2426" i="1" s="1"/>
  <c r="AA2426" i="1"/>
  <c r="AB2426" i="1" s="1"/>
  <c r="AC2426" i="1" s="1"/>
  <c r="Z1451" i="1"/>
  <c r="AE1451" i="1" s="1"/>
  <c r="AA1451" i="1"/>
  <c r="AB1451" i="1" s="1"/>
  <c r="AC1451" i="1" s="1"/>
  <c r="Z1256" i="1"/>
  <c r="AE1256" i="1" s="1"/>
  <c r="AA1256" i="1"/>
  <c r="AB1256" i="1" s="1"/>
  <c r="AC1256" i="1" s="1"/>
  <c r="Z973" i="1"/>
  <c r="AE973" i="1" s="1"/>
  <c r="AA973" i="1"/>
  <c r="AB973" i="1" s="1"/>
  <c r="AC973" i="1" s="1"/>
  <c r="Z2507" i="1"/>
  <c r="AE2507" i="1" s="1"/>
  <c r="AA2507" i="1"/>
  <c r="AB2507" i="1" s="1"/>
  <c r="AC2507" i="1" s="1"/>
  <c r="Z1277" i="1"/>
  <c r="AE1277" i="1" s="1"/>
  <c r="AA1277" i="1"/>
  <c r="AB1277" i="1" s="1"/>
  <c r="AC1277" i="1" s="1"/>
  <c r="Z917" i="1"/>
  <c r="AE917" i="1" s="1"/>
  <c r="AA917" i="1"/>
  <c r="AB917" i="1" s="1"/>
  <c r="AC917" i="1" s="1"/>
  <c r="Z940" i="1"/>
  <c r="AE940" i="1" s="1"/>
  <c r="AA940" i="1"/>
  <c r="AB940" i="1" s="1"/>
  <c r="AC940" i="1" s="1"/>
  <c r="Z1024" i="1"/>
  <c r="AE1024" i="1" s="1"/>
  <c r="AA1024" i="1"/>
  <c r="AB1024" i="1" s="1"/>
  <c r="AC1024" i="1" s="1"/>
  <c r="Z2508" i="1"/>
  <c r="AE2508" i="1" s="1"/>
  <c r="AA2508" i="1"/>
  <c r="AB2508" i="1" s="1"/>
  <c r="AC2508" i="1" s="1"/>
  <c r="Z2440" i="1"/>
  <c r="AE2440" i="1" s="1"/>
  <c r="AA2440" i="1"/>
  <c r="AB2440" i="1" s="1"/>
  <c r="AC2440" i="1" s="1"/>
  <c r="Z1519" i="1"/>
  <c r="AE1519" i="1" s="1"/>
  <c r="AA1519" i="1"/>
  <c r="AB1519" i="1" s="1"/>
  <c r="AC1519" i="1" s="1"/>
  <c r="Z2312" i="1"/>
  <c r="AE2312" i="1" s="1"/>
  <c r="AA2312" i="1"/>
  <c r="AB2312" i="1" s="1"/>
  <c r="AC2312" i="1" s="1"/>
  <c r="Z1073" i="1"/>
  <c r="AE1073" i="1" s="1"/>
  <c r="AA1073" i="1"/>
  <c r="AB1073" i="1" s="1"/>
  <c r="AC1073" i="1" s="1"/>
  <c r="Z825" i="1"/>
  <c r="AE825" i="1" s="1"/>
  <c r="AA825" i="1"/>
  <c r="AB825" i="1" s="1"/>
  <c r="AC825" i="1" s="1"/>
  <c r="Z62" i="1"/>
  <c r="AE62" i="1" s="1"/>
  <c r="AA62" i="1"/>
  <c r="AB62" i="1" s="1"/>
  <c r="AC62" i="1" s="1"/>
  <c r="Z1796" i="1"/>
  <c r="AE1796" i="1" s="1"/>
  <c r="AA1796" i="1"/>
  <c r="AB1796" i="1" s="1"/>
  <c r="AC1796" i="1" s="1"/>
  <c r="Z2016" i="1"/>
  <c r="AE2016" i="1" s="1"/>
  <c r="AA2016" i="1"/>
  <c r="AB2016" i="1" s="1"/>
  <c r="AC2016" i="1" s="1"/>
  <c r="Z1681" i="1"/>
  <c r="AE1681" i="1" s="1"/>
  <c r="AA1681" i="1"/>
  <c r="AB1681" i="1" s="1"/>
  <c r="AC1681" i="1" s="1"/>
  <c r="Z1727" i="1"/>
  <c r="AE1727" i="1" s="1"/>
  <c r="AA1727" i="1"/>
  <c r="AB1727" i="1" s="1"/>
  <c r="AC1727" i="1" s="1"/>
  <c r="Z1201" i="1"/>
  <c r="AE1201" i="1" s="1"/>
  <c r="AA1201" i="1"/>
  <c r="AB1201" i="1" s="1"/>
  <c r="AC1201" i="1" s="1"/>
  <c r="Z2433" i="1"/>
  <c r="AE2433" i="1" s="1"/>
  <c r="AA2433" i="1"/>
  <c r="AB2433" i="1" s="1"/>
  <c r="AC2433" i="1" s="1"/>
  <c r="Z2196" i="1"/>
  <c r="AE2196" i="1" s="1"/>
  <c r="AA2196" i="1"/>
  <c r="AB2196" i="1" s="1"/>
  <c r="AC2196" i="1" s="1"/>
  <c r="Z540" i="1"/>
  <c r="AE540" i="1" s="1"/>
  <c r="AA540" i="1"/>
  <c r="AB540" i="1" s="1"/>
  <c r="AC540" i="1" s="1"/>
  <c r="Z895" i="1"/>
  <c r="AE895" i="1" s="1"/>
  <c r="AA895" i="1"/>
  <c r="AB895" i="1" s="1"/>
  <c r="AC895" i="1" s="1"/>
  <c r="Z2067" i="1"/>
  <c r="AE2067" i="1" s="1"/>
  <c r="AA2067" i="1"/>
  <c r="AB2067" i="1" s="1"/>
  <c r="AC2067" i="1" s="1"/>
  <c r="Z1700" i="1"/>
  <c r="AE1700" i="1" s="1"/>
  <c r="AA1700" i="1"/>
  <c r="AB1700" i="1" s="1"/>
  <c r="AC1700" i="1" s="1"/>
  <c r="Z1870" i="1"/>
  <c r="AE1870" i="1" s="1"/>
  <c r="AA1870" i="1"/>
  <c r="AB1870" i="1" s="1"/>
  <c r="AC1870" i="1" s="1"/>
  <c r="Z1181" i="1"/>
  <c r="AE1181" i="1" s="1"/>
  <c r="AA1181" i="1"/>
  <c r="AB1181" i="1" s="1"/>
  <c r="AC1181" i="1" s="1"/>
  <c r="Z2491" i="1"/>
  <c r="AE2491" i="1" s="1"/>
  <c r="AA2491" i="1"/>
  <c r="AB2491" i="1" s="1"/>
  <c r="AC2491" i="1" s="1"/>
  <c r="Z1136" i="1"/>
  <c r="AE1136" i="1" s="1"/>
  <c r="AA1136" i="1"/>
  <c r="AB1136" i="1" s="1"/>
  <c r="AC1136" i="1" s="1"/>
  <c r="Z2119" i="1"/>
  <c r="AE2119" i="1" s="1"/>
  <c r="AA2119" i="1"/>
  <c r="AB2119" i="1" s="1"/>
  <c r="AC2119" i="1" s="1"/>
  <c r="Z1182" i="1"/>
  <c r="AE1182" i="1" s="1"/>
  <c r="AA1182" i="1"/>
  <c r="AB1182" i="1" s="1"/>
  <c r="AC1182" i="1" s="1"/>
  <c r="Z846" i="1"/>
  <c r="AE846" i="1" s="1"/>
  <c r="AA846" i="1"/>
  <c r="AB846" i="1" s="1"/>
  <c r="AC846" i="1" s="1"/>
  <c r="Z1957" i="1"/>
  <c r="AE1957" i="1" s="1"/>
  <c r="AA1957" i="1"/>
  <c r="AB1957" i="1" s="1"/>
  <c r="AC1957" i="1" s="1"/>
  <c r="Z519" i="1"/>
  <c r="AE519" i="1" s="1"/>
  <c r="AA519" i="1"/>
  <c r="AB519" i="1" s="1"/>
  <c r="AC519" i="1" s="1"/>
  <c r="Z23" i="1"/>
  <c r="AE23" i="1" s="1"/>
  <c r="Z1154" i="1"/>
  <c r="AE1154" i="1" s="1"/>
  <c r="AA1154" i="1"/>
  <c r="AB1154" i="1" s="1"/>
  <c r="AC1154" i="1" s="1"/>
  <c r="Z1178" i="1"/>
  <c r="AE1178" i="1" s="1"/>
  <c r="AA1178" i="1"/>
  <c r="AB1178" i="1" s="1"/>
  <c r="AC1178" i="1" s="1"/>
  <c r="Z105" i="1"/>
  <c r="AE105" i="1" s="1"/>
  <c r="AA105" i="1"/>
  <c r="AB105" i="1" s="1"/>
  <c r="AC105" i="1" s="1"/>
  <c r="Z135" i="1"/>
  <c r="AE135" i="1" s="1"/>
  <c r="AA135" i="1"/>
  <c r="AB135" i="1" s="1"/>
  <c r="AC135" i="1" s="1"/>
  <c r="Z1575" i="1"/>
  <c r="AE1575" i="1" s="1"/>
  <c r="AA1575" i="1"/>
  <c r="AB1575" i="1" s="1"/>
  <c r="AC1575" i="1" s="1"/>
  <c r="Z1552" i="1"/>
  <c r="AE1552" i="1" s="1"/>
  <c r="AA1552" i="1"/>
  <c r="AB1552" i="1" s="1"/>
  <c r="AC1552" i="1" s="1"/>
  <c r="Z1138" i="1"/>
  <c r="AE1138" i="1" s="1"/>
  <c r="AA1138" i="1"/>
  <c r="AB1138" i="1" s="1"/>
  <c r="AC1138" i="1" s="1"/>
  <c r="Z277" i="1"/>
  <c r="AE277" i="1" s="1"/>
  <c r="AA277" i="1"/>
  <c r="AB277" i="1" s="1"/>
  <c r="AC277" i="1" s="1"/>
  <c r="Z404" i="1"/>
  <c r="AE404" i="1" s="1"/>
  <c r="AA404" i="1"/>
  <c r="AB404" i="1" s="1"/>
  <c r="AC404" i="1" s="1"/>
  <c r="Z2262" i="1"/>
  <c r="AE2262" i="1" s="1"/>
  <c r="AA2262" i="1"/>
  <c r="AB2262" i="1" s="1"/>
  <c r="AC2262" i="1" s="1"/>
  <c r="AA653" i="1"/>
  <c r="AB653" i="1" s="1"/>
  <c r="AC653" i="1" s="1"/>
  <c r="Z1454" i="1"/>
  <c r="AE1454" i="1" s="1"/>
  <c r="AA1454" i="1"/>
  <c r="AB1454" i="1" s="1"/>
  <c r="AC1454" i="1" s="1"/>
  <c r="AA1365" i="1"/>
  <c r="AB1365" i="1" s="1"/>
  <c r="AC1365" i="1" s="1"/>
  <c r="AA1124" i="1"/>
  <c r="AB1124" i="1" s="1"/>
  <c r="AC1124" i="1" s="1"/>
  <c r="AA2463" i="1"/>
  <c r="AB2463" i="1" s="1"/>
  <c r="AC2463" i="1" s="1"/>
  <c r="AA363" i="1"/>
  <c r="AB363" i="1" s="1"/>
  <c r="AC363" i="1" s="1"/>
  <c r="AA2293" i="1"/>
  <c r="AB2293" i="1" s="1"/>
  <c r="AC2293" i="1" s="1"/>
  <c r="AA1929" i="1"/>
  <c r="AB1929" i="1" s="1"/>
  <c r="AC1929" i="1" s="1"/>
  <c r="AA618" i="1"/>
  <c r="AB618" i="1" s="1"/>
  <c r="AC618" i="1" s="1"/>
  <c r="AA927" i="1"/>
  <c r="AB927" i="1" s="1"/>
  <c r="AC927" i="1" s="1"/>
  <c r="AA979" i="1"/>
  <c r="AB979" i="1" s="1"/>
  <c r="AC979" i="1" s="1"/>
  <c r="AA1849" i="1"/>
  <c r="AB1849" i="1" s="1"/>
  <c r="AC1849" i="1" s="1"/>
  <c r="AA832" i="1"/>
  <c r="AB832" i="1" s="1"/>
  <c r="AC832" i="1" s="1"/>
  <c r="AA1012" i="1"/>
  <c r="AB1012" i="1" s="1"/>
  <c r="AC1012" i="1" s="1"/>
  <c r="AA811" i="1"/>
  <c r="AB811" i="1" s="1"/>
  <c r="AC811" i="1" s="1"/>
  <c r="AA197" i="1"/>
  <c r="AB197" i="1" s="1"/>
  <c r="AC197" i="1" s="1"/>
  <c r="AA566" i="1"/>
  <c r="AB566" i="1" s="1"/>
  <c r="AC566" i="1" s="1"/>
  <c r="AA1352" i="1"/>
  <c r="AB1352" i="1" s="1"/>
  <c r="AC1352" i="1" s="1"/>
  <c r="AA345" i="1"/>
  <c r="AB345" i="1" s="1"/>
  <c r="AC345" i="1" s="1"/>
  <c r="AA2395" i="1"/>
  <c r="AB2395" i="1" s="1"/>
  <c r="AC2395" i="1" s="1"/>
  <c r="AA1379" i="1"/>
  <c r="AB1379" i="1" s="1"/>
  <c r="AC1379" i="1" s="1"/>
  <c r="AA986" i="1"/>
  <c r="AB986" i="1" s="1"/>
  <c r="AC986" i="1" s="1"/>
  <c r="AA887" i="1"/>
  <c r="AB887" i="1" s="1"/>
  <c r="AC887" i="1" s="1"/>
  <c r="AA1412" i="1"/>
  <c r="AB1412" i="1" s="1"/>
  <c r="AC1412" i="1" s="1"/>
  <c r="AA2054" i="1"/>
  <c r="AB2054" i="1" s="1"/>
  <c r="AC2054" i="1" s="1"/>
  <c r="AA1674" i="1"/>
  <c r="AB1674" i="1" s="1"/>
  <c r="AC1674" i="1" s="1"/>
  <c r="AA731" i="1"/>
  <c r="AB731" i="1" s="1"/>
  <c r="AC731" i="1" s="1"/>
  <c r="AA1325" i="1"/>
  <c r="AB1325" i="1" s="1"/>
  <c r="AC1325" i="1" s="1"/>
  <c r="AA1663" i="1"/>
  <c r="AB1663" i="1" s="1"/>
  <c r="AC1663" i="1" s="1"/>
  <c r="AA369" i="1"/>
  <c r="AB369" i="1" s="1"/>
  <c r="AC369" i="1" s="1"/>
  <c r="AA1493" i="1"/>
  <c r="AB1493" i="1" s="1"/>
  <c r="AC1493" i="1" s="1"/>
  <c r="AA912" i="1"/>
  <c r="AB912" i="1" s="1"/>
  <c r="AC912" i="1" s="1"/>
  <c r="AA449" i="1"/>
  <c r="AB449" i="1" s="1"/>
  <c r="AC449" i="1" s="1"/>
  <c r="AA63" i="1"/>
  <c r="AB63" i="1" s="1"/>
  <c r="AC63" i="1" s="1"/>
  <c r="AA2356" i="1"/>
  <c r="AB2356" i="1" s="1"/>
  <c r="AC2356" i="1" s="1"/>
  <c r="AA2469" i="1"/>
  <c r="AB2469" i="1" s="1"/>
  <c r="AC2469" i="1" s="1"/>
  <c r="AA603" i="1"/>
  <c r="AB603" i="1" s="1"/>
  <c r="AC603" i="1" s="1"/>
  <c r="AA2358" i="1"/>
  <c r="AB2358" i="1" s="1"/>
  <c r="AC2358" i="1" s="1"/>
  <c r="AA129" i="1"/>
  <c r="AB129" i="1" s="1"/>
  <c r="AC129" i="1" s="1"/>
  <c r="AA118" i="1"/>
  <c r="AB118" i="1" s="1"/>
  <c r="AC118" i="1" s="1"/>
  <c r="AA2167" i="1"/>
  <c r="AB2167" i="1" s="1"/>
  <c r="AC2167" i="1" s="1"/>
  <c r="AA904" i="1"/>
  <c r="AB904" i="1" s="1"/>
  <c r="AC904" i="1" s="1"/>
  <c r="AA670" i="1"/>
  <c r="AB670" i="1" s="1"/>
  <c r="AC670" i="1" s="1"/>
  <c r="AA1947" i="1"/>
  <c r="AB1947" i="1" s="1"/>
  <c r="AC1947" i="1" s="1"/>
  <c r="AA931" i="1"/>
  <c r="AB931" i="1" s="1"/>
  <c r="AC931" i="1" s="1"/>
  <c r="AA1939" i="1"/>
  <c r="AB1939" i="1" s="1"/>
  <c r="AC1939" i="1" s="1"/>
  <c r="AA439" i="1"/>
  <c r="AB439" i="1" s="1"/>
  <c r="AC439" i="1" s="1"/>
  <c r="AA964" i="1"/>
  <c r="AB964" i="1" s="1"/>
  <c r="AC964" i="1" s="1"/>
  <c r="AA1242" i="1"/>
  <c r="AB1242" i="1" s="1"/>
  <c r="AC1242" i="1" s="1"/>
  <c r="AA2370" i="1"/>
  <c r="AB2370" i="1" s="1"/>
  <c r="AC2370" i="1" s="1"/>
  <c r="AA283" i="1"/>
  <c r="AB283" i="1" s="1"/>
  <c r="AC283" i="1" s="1"/>
  <c r="AA877" i="1"/>
  <c r="AB877" i="1" s="1"/>
  <c r="AC877" i="1" s="1"/>
  <c r="AA1646" i="1"/>
  <c r="AB1646" i="1" s="1"/>
  <c r="AC1646" i="1" s="1"/>
  <c r="AA1988" i="1"/>
  <c r="AB1988" i="1" s="1"/>
  <c r="AC1988" i="1" s="1"/>
  <c r="AA739" i="1"/>
  <c r="AB739" i="1" s="1"/>
  <c r="AC739" i="1" s="1"/>
  <c r="AA1877" i="1"/>
  <c r="AB1877" i="1" s="1"/>
  <c r="AC1877" i="1" s="1"/>
  <c r="AA612" i="1"/>
  <c r="AB612" i="1" s="1"/>
  <c r="AC612" i="1" s="1"/>
  <c r="AA673" i="1"/>
  <c r="AB673" i="1" s="1"/>
  <c r="AC673" i="1" s="1"/>
  <c r="AA1405" i="1"/>
  <c r="AB1405" i="1" s="1"/>
  <c r="AC1405" i="1" s="1"/>
  <c r="AA2421" i="1"/>
  <c r="AB2421" i="1" s="1"/>
  <c r="AC2421" i="1" s="1"/>
  <c r="AA2057" i="1"/>
  <c r="AB2057" i="1" s="1"/>
  <c r="AC2057" i="1" s="1"/>
  <c r="AA746" i="1"/>
  <c r="AB746" i="1" s="1"/>
  <c r="AC746" i="1" s="1"/>
  <c r="AA1055" i="1"/>
  <c r="AB1055" i="1" s="1"/>
  <c r="AC1055" i="1" s="1"/>
  <c r="AA1107" i="1"/>
  <c r="AB1107" i="1" s="1"/>
  <c r="AC1107" i="1" s="1"/>
  <c r="AA282" i="1"/>
  <c r="AB282" i="1" s="1"/>
  <c r="AC282" i="1" s="1"/>
  <c r="AA1686" i="1"/>
  <c r="AB1686" i="1" s="1"/>
  <c r="AC1686" i="1" s="1"/>
  <c r="AA1410" i="1"/>
  <c r="AB1410" i="1" s="1"/>
  <c r="AC1410" i="1" s="1"/>
  <c r="AA2382" i="1"/>
  <c r="AB2382" i="1" s="1"/>
  <c r="AC2382" i="1" s="1"/>
  <c r="AA173" i="1"/>
  <c r="AB173" i="1" s="1"/>
  <c r="AC173" i="1" s="1"/>
  <c r="AA1084" i="1"/>
  <c r="AB1084" i="1" s="1"/>
  <c r="AC1084" i="1" s="1"/>
  <c r="AA334" i="1"/>
  <c r="AB334" i="1" s="1"/>
  <c r="AC334" i="1" s="1"/>
  <c r="AA293" i="1"/>
  <c r="AB293" i="1" s="1"/>
  <c r="AC293" i="1" s="1"/>
  <c r="AA918" i="1"/>
  <c r="AB918" i="1" s="1"/>
  <c r="AC918" i="1" s="1"/>
  <c r="AA1772" i="1"/>
  <c r="AB1772" i="1" s="1"/>
  <c r="AC1772" i="1" s="1"/>
  <c r="AA1576" i="1"/>
  <c r="AB1576" i="1" s="1"/>
  <c r="AC1576" i="1" s="1"/>
  <c r="AA633" i="1"/>
  <c r="AB633" i="1" s="1"/>
  <c r="AC633" i="1" s="1"/>
  <c r="AA76" i="1"/>
  <c r="AB76" i="1" s="1"/>
  <c r="AC76" i="1" s="1"/>
  <c r="AA2419" i="1"/>
  <c r="AB2419" i="1" s="1"/>
  <c r="AC2419" i="1" s="1"/>
  <c r="AA1422" i="1"/>
  <c r="AB1422" i="1" s="1"/>
  <c r="AC1422" i="1" s="1"/>
  <c r="AA930" i="1"/>
  <c r="AB930" i="1" s="1"/>
  <c r="AC930" i="1" s="1"/>
  <c r="AA2518" i="1"/>
  <c r="AB2518" i="1" s="1"/>
  <c r="AC2518" i="1" s="1"/>
  <c r="AA2010" i="1"/>
  <c r="AB2010" i="1" s="1"/>
  <c r="AC2010" i="1" s="1"/>
  <c r="AA1083" i="1"/>
  <c r="AB1083" i="1" s="1"/>
  <c r="AC1083" i="1" s="1"/>
  <c r="AA1869" i="1"/>
  <c r="AB1869" i="1" s="1"/>
  <c r="AC1869" i="1" s="1"/>
  <c r="AA181" i="1"/>
  <c r="AB181" i="1" s="1"/>
  <c r="AC181" i="1" s="1"/>
  <c r="AA934" i="1"/>
  <c r="AB934" i="1" s="1"/>
  <c r="AC934" i="1" s="1"/>
  <c r="AA2268" i="1"/>
  <c r="AB2268" i="1" s="1"/>
  <c r="AC2268" i="1" s="1"/>
  <c r="AA1656" i="1"/>
  <c r="AB1656" i="1" s="1"/>
  <c r="AC1656" i="1" s="1"/>
  <c r="AA649" i="1"/>
  <c r="AB649" i="1" s="1"/>
  <c r="AC649" i="1" s="1"/>
  <c r="AA172" i="1"/>
  <c r="AB172" i="1" s="1"/>
  <c r="AC172" i="1" s="1"/>
  <c r="AA1478" i="1"/>
  <c r="AB1478" i="1" s="1"/>
  <c r="AC1478" i="1" s="1"/>
  <c r="AA636" i="1"/>
  <c r="AB636" i="1" s="1"/>
  <c r="AC636" i="1" s="1"/>
  <c r="AA93" i="1"/>
  <c r="AB93" i="1" s="1"/>
  <c r="AC93" i="1" s="1"/>
  <c r="AA2141" i="1"/>
  <c r="AB2141" i="1" s="1"/>
  <c r="AC2141" i="1" s="1"/>
  <c r="AA531" i="1"/>
  <c r="AB531" i="1" s="1"/>
  <c r="AC531" i="1" s="1"/>
  <c r="AA1913" i="1"/>
  <c r="AB1913" i="1" s="1"/>
  <c r="AC1913" i="1" s="1"/>
  <c r="AA398" i="1"/>
  <c r="AB398" i="1" s="1"/>
  <c r="AC398" i="1" s="1"/>
  <c r="AA490" i="1"/>
  <c r="AB490" i="1" s="1"/>
  <c r="AC490" i="1" s="1"/>
  <c r="AA247" i="1"/>
  <c r="AB247" i="1" s="1"/>
  <c r="AC247" i="1" s="1"/>
  <c r="AA2480" i="1"/>
  <c r="AB2480" i="1" s="1"/>
  <c r="AC2480" i="1" s="1"/>
  <c r="AA2144" i="1"/>
  <c r="AB2144" i="1" s="1"/>
  <c r="AC2144" i="1" s="1"/>
  <c r="AA613" i="1"/>
  <c r="AB613" i="1" s="1"/>
  <c r="AC613" i="1" s="1"/>
  <c r="AA1745" i="1"/>
  <c r="AB1745" i="1" s="1"/>
  <c r="AC1745" i="1" s="1"/>
  <c r="AA953" i="1"/>
  <c r="AB953" i="1" s="1"/>
  <c r="AC953" i="1" s="1"/>
  <c r="AA1690" i="1"/>
  <c r="AB1690" i="1" s="1"/>
  <c r="AC1690" i="1" s="1"/>
  <c r="AA780" i="1"/>
  <c r="AB780" i="1" s="1"/>
  <c r="AC780" i="1" s="1"/>
  <c r="AA1694" i="1"/>
  <c r="AB1694" i="1" s="1"/>
  <c r="AC1694" i="1" s="1"/>
  <c r="AA1165" i="1"/>
  <c r="AB1165" i="1" s="1"/>
  <c r="AC1165" i="1" s="1"/>
  <c r="AA1269" i="1"/>
  <c r="AB1269" i="1" s="1"/>
  <c r="AC1269" i="1" s="1"/>
  <c r="AA440" i="1"/>
  <c r="AB440" i="1" s="1"/>
  <c r="AC440" i="1" s="1"/>
  <c r="AA1419" i="1"/>
  <c r="AB1419" i="1" s="1"/>
  <c r="AC1419" i="1" s="1"/>
  <c r="AA2461" i="1"/>
  <c r="AB2461" i="1" s="1"/>
  <c r="AC2461" i="1" s="1"/>
  <c r="AA936" i="1"/>
  <c r="AB936" i="1" s="1"/>
  <c r="AC936" i="1" s="1"/>
  <c r="AA1308" i="1"/>
  <c r="AB1308" i="1" s="1"/>
  <c r="AC1308" i="1" s="1"/>
  <c r="AA1191" i="1"/>
  <c r="AB1191" i="1" s="1"/>
  <c r="AC1191" i="1" s="1"/>
  <c r="AA2258" i="1"/>
  <c r="AB2258" i="1" s="1"/>
  <c r="AC2258" i="1" s="1"/>
  <c r="Z1501" i="1"/>
  <c r="AE1501" i="1" s="1"/>
  <c r="AC1501" i="1"/>
  <c r="Z1135" i="1"/>
  <c r="AE1135" i="1" s="1"/>
  <c r="AC1135" i="1"/>
  <c r="Z1348" i="1"/>
  <c r="AE1348" i="1" s="1"/>
  <c r="AA1348" i="1"/>
  <c r="AB1348" i="1" s="1"/>
  <c r="AC1348" i="1" s="1"/>
  <c r="AA1979" i="1"/>
  <c r="AB1979" i="1" s="1"/>
  <c r="AC1979" i="1" s="1"/>
  <c r="AA1074" i="1"/>
  <c r="AB1074" i="1" s="1"/>
  <c r="AC1074" i="1" s="1"/>
  <c r="Z1272" i="1"/>
  <c r="AE1272" i="1" s="1"/>
  <c r="AA1272" i="1"/>
  <c r="AB1272" i="1" s="1"/>
  <c r="AC1272" i="1" s="1"/>
  <c r="Z1036" i="1"/>
  <c r="AE1036" i="1" s="1"/>
  <c r="AA1036" i="1"/>
  <c r="AB1036" i="1" s="1"/>
  <c r="AC1036" i="1" s="1"/>
  <c r="Z1153" i="1"/>
  <c r="AE1153" i="1" s="1"/>
  <c r="Z501" i="1"/>
  <c r="AE501" i="1" s="1"/>
  <c r="AA501" i="1"/>
  <c r="AB501" i="1" s="1"/>
  <c r="AC501" i="1" s="1"/>
  <c r="Z2246" i="1"/>
  <c r="AE2246" i="1" s="1"/>
  <c r="AA2246" i="1"/>
  <c r="AB2246" i="1" s="1"/>
  <c r="AC2246" i="1" s="1"/>
  <c r="AA250" i="1"/>
  <c r="AB250" i="1" s="1"/>
  <c r="AC250" i="1" s="1"/>
  <c r="Z725" i="1"/>
  <c r="AE725" i="1" s="1"/>
  <c r="AA725" i="1"/>
  <c r="AB725" i="1" s="1"/>
  <c r="AC725" i="1" s="1"/>
  <c r="Z1835" i="1"/>
  <c r="AE1835" i="1" s="1"/>
  <c r="Z361" i="1"/>
  <c r="AE361" i="1" s="1"/>
  <c r="AA361" i="1"/>
  <c r="AB361" i="1" s="1"/>
  <c r="AC361" i="1" s="1"/>
  <c r="Z775" i="1"/>
  <c r="AE775" i="1" s="1"/>
  <c r="AA775" i="1"/>
  <c r="AB775" i="1" s="1"/>
  <c r="AC775" i="1" s="1"/>
  <c r="AA1538" i="1"/>
  <c r="AB1538" i="1" s="1"/>
  <c r="AC1538" i="1" s="1"/>
  <c r="Z1793" i="1"/>
  <c r="AE1793" i="1" s="1"/>
  <c r="AA1793" i="1"/>
  <c r="AB1793" i="1" s="1"/>
  <c r="AC1793" i="1" s="1"/>
  <c r="Z2192" i="1"/>
  <c r="AE2192" i="1" s="1"/>
  <c r="Z281" i="1"/>
  <c r="AE281" i="1" s="1"/>
  <c r="AA281" i="1"/>
  <c r="AB281" i="1" s="1"/>
  <c r="AC281" i="1" s="1"/>
  <c r="Z1513" i="1"/>
  <c r="AE1513" i="1" s="1"/>
  <c r="AA1513" i="1"/>
  <c r="AB1513" i="1" s="1"/>
  <c r="AC1513" i="1" s="1"/>
  <c r="AA134" i="1"/>
  <c r="AB134" i="1" s="1"/>
  <c r="AC134" i="1" s="1"/>
  <c r="Z2033" i="1"/>
  <c r="AE2033" i="1" s="1"/>
  <c r="AA2033" i="1"/>
  <c r="AB2033" i="1" s="1"/>
  <c r="AC2033" i="1" s="1"/>
  <c r="Z2107" i="1"/>
  <c r="AE2107" i="1" s="1"/>
  <c r="Z1970" i="1"/>
  <c r="AE1970" i="1" s="1"/>
  <c r="AA1970" i="1"/>
  <c r="AB1970" i="1" s="1"/>
  <c r="AC1970" i="1" s="1"/>
  <c r="Z1830" i="1"/>
  <c r="AE1830" i="1" s="1"/>
  <c r="AA1830" i="1"/>
  <c r="AB1830" i="1" s="1"/>
  <c r="AC1830" i="1" s="1"/>
  <c r="Z679" i="1"/>
  <c r="AE679" i="1" s="1"/>
  <c r="AA679" i="1"/>
  <c r="AB679" i="1" s="1"/>
  <c r="AC679" i="1" s="1"/>
  <c r="Z756" i="1"/>
  <c r="AE756" i="1" s="1"/>
  <c r="Z594" i="1"/>
  <c r="AE594" i="1" s="1"/>
  <c r="AA594" i="1"/>
  <c r="AB594" i="1" s="1"/>
  <c r="AC594" i="1" s="1"/>
  <c r="Z2406" i="1"/>
  <c r="AE2406" i="1" s="1"/>
  <c r="AA2406" i="1"/>
  <c r="AB2406" i="1" s="1"/>
  <c r="AC2406" i="1" s="1"/>
  <c r="Z1137" i="1"/>
  <c r="AE1137" i="1" s="1"/>
  <c r="Z1307" i="1"/>
  <c r="AE1307" i="1" s="1"/>
  <c r="AA1307" i="1"/>
  <c r="AB1307" i="1" s="1"/>
  <c r="AC1307" i="1" s="1"/>
  <c r="Z1072" i="1"/>
  <c r="AE1072" i="1" s="1"/>
  <c r="AA1072" i="1"/>
  <c r="AB1072" i="1" s="1"/>
  <c r="AC1072" i="1" s="1"/>
  <c r="Z590" i="1"/>
  <c r="AE590" i="1" s="1"/>
  <c r="Z960" i="1"/>
  <c r="AE960" i="1" s="1"/>
  <c r="AA960" i="1"/>
  <c r="AB960" i="1" s="1"/>
  <c r="AC960" i="1" s="1"/>
  <c r="Z1534" i="1"/>
  <c r="AE1534" i="1" s="1"/>
  <c r="AA1534" i="1"/>
  <c r="AB1534" i="1" s="1"/>
  <c r="AC1534" i="1" s="1"/>
  <c r="Z1453" i="1"/>
  <c r="AE1453" i="1" s="1"/>
  <c r="AA1453" i="1"/>
  <c r="AB1453" i="1" s="1"/>
  <c r="AC1453" i="1" s="1"/>
  <c r="Z984" i="1"/>
  <c r="AE984" i="1" s="1"/>
  <c r="AA984" i="1"/>
  <c r="AB984" i="1" s="1"/>
  <c r="AC984" i="1" s="1"/>
  <c r="Z1001" i="1"/>
  <c r="AE1001" i="1" s="1"/>
  <c r="AA1001" i="1"/>
  <c r="AB1001" i="1" s="1"/>
  <c r="AC1001" i="1" s="1"/>
  <c r="Z697" i="1"/>
  <c r="AE697" i="1" s="1"/>
  <c r="AA697" i="1"/>
  <c r="AB697" i="1" s="1"/>
  <c r="AC697" i="1" s="1"/>
  <c r="Z1805" i="1"/>
  <c r="AE1805" i="1" s="1"/>
  <c r="AA1805" i="1"/>
  <c r="AB1805" i="1" s="1"/>
  <c r="AC1805" i="1" s="1"/>
  <c r="Z1712" i="1"/>
  <c r="AE1712" i="1" s="1"/>
  <c r="AA1712" i="1"/>
  <c r="AB1712" i="1" s="1"/>
  <c r="AC1712" i="1" s="1"/>
  <c r="Z2065" i="1"/>
  <c r="AE2065" i="1" s="1"/>
  <c r="AA2065" i="1"/>
  <c r="AB2065" i="1" s="1"/>
  <c r="AC2065" i="1" s="1"/>
  <c r="Z262" i="1"/>
  <c r="AE262" i="1" s="1"/>
  <c r="AA262" i="1"/>
  <c r="AB262" i="1" s="1"/>
  <c r="AC262" i="1" s="1"/>
  <c r="Z1880" i="1"/>
  <c r="AE1880" i="1" s="1"/>
  <c r="AA1880" i="1"/>
  <c r="AB1880" i="1" s="1"/>
  <c r="AC1880" i="1" s="1"/>
  <c r="Z1496" i="1"/>
  <c r="AE1496" i="1" s="1"/>
  <c r="AA1496" i="1"/>
  <c r="AB1496" i="1" s="1"/>
  <c r="AC1496" i="1" s="1"/>
  <c r="Z2177" i="1"/>
  <c r="AE2177" i="1" s="1"/>
  <c r="AA2177" i="1"/>
  <c r="AB2177" i="1" s="1"/>
  <c r="AC2177" i="1" s="1"/>
  <c r="Z1739" i="1"/>
  <c r="AE1739" i="1" s="1"/>
  <c r="AA1739" i="1"/>
  <c r="AB1739" i="1" s="1"/>
  <c r="AC1739" i="1" s="1"/>
  <c r="Z2351" i="1"/>
  <c r="AE2351" i="1" s="1"/>
  <c r="AA2351" i="1"/>
  <c r="AB2351" i="1" s="1"/>
  <c r="AC2351" i="1" s="1"/>
  <c r="Z2142" i="1"/>
  <c r="AE2142" i="1" s="1"/>
  <c r="AA2142" i="1"/>
  <c r="AB2142" i="1" s="1"/>
  <c r="AC2142" i="1" s="1"/>
  <c r="Z286" i="1"/>
  <c r="AE286" i="1" s="1"/>
  <c r="AA286" i="1"/>
  <c r="AB286" i="1" s="1"/>
  <c r="AC286" i="1" s="1"/>
  <c r="Z2348" i="1"/>
  <c r="AE2348" i="1" s="1"/>
  <c r="AA2348" i="1"/>
  <c r="AB2348" i="1" s="1"/>
  <c r="AC2348" i="1" s="1"/>
  <c r="Z558" i="1"/>
  <c r="AE558" i="1" s="1"/>
  <c r="AA558" i="1"/>
  <c r="AB558" i="1" s="1"/>
  <c r="AC558" i="1" s="1"/>
  <c r="Z2402" i="1"/>
  <c r="AE2402" i="1" s="1"/>
  <c r="AA2402" i="1"/>
  <c r="AB2402" i="1" s="1"/>
  <c r="AC2402" i="1" s="1"/>
  <c r="Z1665" i="1"/>
  <c r="AE1665" i="1" s="1"/>
  <c r="AA1665" i="1"/>
  <c r="AB1665" i="1" s="1"/>
  <c r="AC1665" i="1" s="1"/>
  <c r="Z1226" i="1"/>
  <c r="AE1226" i="1" s="1"/>
  <c r="AA1226" i="1"/>
  <c r="AB1226" i="1" s="1"/>
  <c r="AC1226" i="1" s="1"/>
  <c r="Z1109" i="1"/>
  <c r="AE1109" i="1" s="1"/>
  <c r="AA1109" i="1"/>
  <c r="AB1109" i="1" s="1"/>
  <c r="AC1109" i="1" s="1"/>
  <c r="Z2216" i="1"/>
  <c r="AE2216" i="1" s="1"/>
  <c r="AA2216" i="1"/>
  <c r="AB2216" i="1" s="1"/>
  <c r="AC2216" i="1" s="1"/>
  <c r="Z265" i="1"/>
  <c r="AE265" i="1" s="1"/>
  <c r="AA265" i="1"/>
  <c r="AB265" i="1" s="1"/>
  <c r="AC265" i="1" s="1"/>
  <c r="Z2255" i="1"/>
  <c r="AE2255" i="1" s="1"/>
  <c r="AA2255" i="1"/>
  <c r="AB2255" i="1" s="1"/>
  <c r="AC2255" i="1" s="1"/>
  <c r="Z1779" i="1"/>
  <c r="AE1779" i="1" s="1"/>
  <c r="AA1779" i="1"/>
  <c r="AB1779" i="1" s="1"/>
  <c r="AC1779" i="1" s="1"/>
  <c r="Z1859" i="1"/>
  <c r="AE1859" i="1" s="1"/>
  <c r="AA1859" i="1"/>
  <c r="AB1859" i="1" s="1"/>
  <c r="AC1859" i="1" s="1"/>
  <c r="Z1682" i="1"/>
  <c r="AE1682" i="1" s="1"/>
  <c r="AA1682" i="1"/>
  <c r="AB1682" i="1" s="1"/>
  <c r="AC1682" i="1" s="1"/>
  <c r="Z1275" i="1"/>
  <c r="AE1275" i="1" s="1"/>
  <c r="AA1275" i="1"/>
  <c r="AB1275" i="1" s="1"/>
  <c r="AC1275" i="1" s="1"/>
  <c r="Z144" i="1"/>
  <c r="AE144" i="1" s="1"/>
  <c r="AA144" i="1"/>
  <c r="AB144" i="1" s="1"/>
  <c r="AC144" i="1" s="1"/>
  <c r="Z35" i="1"/>
  <c r="AE35" i="1" s="1"/>
  <c r="AA35" i="1"/>
  <c r="AB35" i="1" s="1"/>
  <c r="AC35" i="1" s="1"/>
  <c r="Z270" i="1"/>
  <c r="AE270" i="1" s="1"/>
  <c r="AA270" i="1"/>
  <c r="AB270" i="1" s="1"/>
  <c r="AC270" i="1" s="1"/>
  <c r="Z2272" i="1"/>
  <c r="AE2272" i="1" s="1"/>
  <c r="AA2272" i="1"/>
  <c r="AB2272" i="1" s="1"/>
  <c r="AC2272" i="1" s="1"/>
  <c r="Z472" i="1"/>
  <c r="AE472" i="1" s="1"/>
  <c r="AA472" i="1"/>
  <c r="AB472" i="1" s="1"/>
  <c r="AC472" i="1" s="1"/>
  <c r="Z461" i="1"/>
  <c r="AE461" i="1" s="1"/>
  <c r="AA461" i="1"/>
  <c r="AB461" i="1" s="1"/>
  <c r="AC461" i="1" s="1"/>
  <c r="Z1995" i="1"/>
  <c r="AE1995" i="1" s="1"/>
  <c r="AA1995" i="1"/>
  <c r="AB1995" i="1" s="1"/>
  <c r="AC1995" i="1" s="1"/>
  <c r="Z1368" i="1"/>
  <c r="AE1368" i="1" s="1"/>
  <c r="AA1368" i="1"/>
  <c r="AB1368" i="1" s="1"/>
  <c r="AC1368" i="1" s="1"/>
  <c r="Z1166" i="1"/>
  <c r="AE1166" i="1" s="1"/>
  <c r="AA1166" i="1"/>
  <c r="AB1166" i="1" s="1"/>
  <c r="AC1166" i="1" s="1"/>
  <c r="Z1956" i="1"/>
  <c r="AE1956" i="1" s="1"/>
  <c r="AA1956" i="1"/>
  <c r="AB1956" i="1" s="1"/>
  <c r="AC1956" i="1" s="1"/>
  <c r="Z87" i="1"/>
  <c r="AE87" i="1" s="1"/>
  <c r="AA87" i="1"/>
  <c r="AB87" i="1" s="1"/>
  <c r="AC87" i="1" s="1"/>
  <c r="Z1279" i="1"/>
  <c r="AE1279" i="1" s="1"/>
  <c r="AA1279" i="1"/>
  <c r="AB1279" i="1" s="1"/>
  <c r="AC1279" i="1" s="1"/>
  <c r="Z1722" i="1"/>
  <c r="AE1722" i="1" s="1"/>
  <c r="AC1722" i="1"/>
  <c r="Z1671" i="1"/>
  <c r="AE1671" i="1" s="1"/>
  <c r="AA1671" i="1"/>
  <c r="AB1671" i="1" s="1"/>
  <c r="AC1671" i="1" s="1"/>
  <c r="Z1963" i="1"/>
  <c r="AE1963" i="1" s="1"/>
  <c r="AA1963" i="1"/>
  <c r="AB1963" i="1" s="1"/>
  <c r="AC1963" i="1" s="1"/>
  <c r="Z2025" i="1"/>
  <c r="AE2025" i="1" s="1"/>
  <c r="AA2025" i="1"/>
  <c r="AB2025" i="1" s="1"/>
  <c r="AC2025" i="1" s="1"/>
  <c r="Z771" i="1"/>
  <c r="AE771" i="1" s="1"/>
  <c r="AA771" i="1"/>
  <c r="AB771" i="1" s="1"/>
  <c r="AC771" i="1" s="1"/>
  <c r="Z2053" i="1"/>
  <c r="AE2053" i="1" s="1"/>
  <c r="AA2053" i="1"/>
  <c r="AB2053" i="1" s="1"/>
  <c r="AC2053" i="1" s="1"/>
  <c r="Z446" i="1"/>
  <c r="AE446" i="1" s="1"/>
  <c r="AA446" i="1"/>
  <c r="AB446" i="1" s="1"/>
  <c r="AC446" i="1" s="1"/>
  <c r="Z26" i="1"/>
  <c r="AE26" i="1" s="1"/>
  <c r="AA26" i="1"/>
  <c r="AB26" i="1" s="1"/>
  <c r="AC26" i="1" s="1"/>
  <c r="AA1409" i="1"/>
  <c r="AB1409" i="1" s="1"/>
  <c r="AC1409" i="1" s="1"/>
  <c r="AA588" i="1"/>
  <c r="AB588" i="1" s="1"/>
  <c r="AC588" i="1" s="1"/>
  <c r="AA194" i="1"/>
  <c r="AB194" i="1" s="1"/>
  <c r="AC194" i="1" s="1"/>
  <c r="AA750" i="1"/>
  <c r="AB750" i="1" s="1"/>
  <c r="AC750" i="1" s="1"/>
  <c r="Z421" i="1"/>
  <c r="AE421" i="1" s="1"/>
  <c r="AA421" i="1"/>
  <c r="AB421" i="1" s="1"/>
  <c r="AC421" i="1" s="1"/>
  <c r="AA1610" i="1"/>
  <c r="AB1610" i="1" s="1"/>
  <c r="AC1610" i="1" s="1"/>
  <c r="AA2449" i="1"/>
  <c r="AB2449" i="1" s="1"/>
  <c r="AC2449" i="1" s="1"/>
  <c r="AA2362" i="1"/>
  <c r="AB2362" i="1" s="1"/>
  <c r="AC2362" i="1" s="1"/>
  <c r="AA996" i="1"/>
  <c r="AB996" i="1" s="1"/>
  <c r="AC996" i="1" s="1"/>
  <c r="AA1319" i="1"/>
  <c r="AB1319" i="1" s="1"/>
  <c r="AC1319" i="1" s="1"/>
  <c r="AA606" i="1"/>
  <c r="AB606" i="1" s="1"/>
  <c r="AC606" i="1" s="1"/>
  <c r="AA74" i="1"/>
  <c r="AB74" i="1" s="1"/>
  <c r="AC74" i="1" s="1"/>
  <c r="AA1387" i="1"/>
  <c r="AB1387" i="1" s="1"/>
  <c r="AC1387" i="1" s="1"/>
  <c r="AA1556" i="1"/>
  <c r="AB1556" i="1" s="1"/>
  <c r="AC1556" i="1" s="1"/>
  <c r="AA1358" i="1"/>
  <c r="AB1358" i="1" s="1"/>
  <c r="AC1358" i="1" s="1"/>
  <c r="AA2149" i="1"/>
  <c r="AB2149" i="1" s="1"/>
  <c r="AC2149" i="1" s="1"/>
  <c r="Z1283" i="1"/>
  <c r="AE1283" i="1" s="1"/>
  <c r="AA1283" i="1"/>
  <c r="AB1283" i="1" s="1"/>
  <c r="AC1283" i="1" s="1"/>
  <c r="Z1253" i="1"/>
  <c r="AE1253" i="1" s="1"/>
  <c r="AA1253" i="1"/>
  <c r="AB1253" i="1" s="1"/>
  <c r="AC1253" i="1" s="1"/>
  <c r="Z1066" i="1"/>
  <c r="AE1066" i="1" s="1"/>
  <c r="AC1066" i="1"/>
  <c r="Z2104" i="1"/>
  <c r="AE2104" i="1" s="1"/>
  <c r="AA2104" i="1"/>
  <c r="AB2104" i="1" s="1"/>
  <c r="AC2104" i="1" s="1"/>
  <c r="Z1841" i="1"/>
  <c r="AE1841" i="1" s="1"/>
  <c r="AA1841" i="1"/>
  <c r="AB1841" i="1" s="1"/>
  <c r="AC1841" i="1" s="1"/>
  <c r="Z275" i="1"/>
  <c r="AE275" i="1" s="1"/>
  <c r="AA275" i="1"/>
  <c r="AB275" i="1" s="1"/>
  <c r="AC275" i="1" s="1"/>
  <c r="Z353" i="1"/>
  <c r="AE353" i="1" s="1"/>
  <c r="AA353" i="1"/>
  <c r="AB353" i="1" s="1"/>
  <c r="AC353" i="1" s="1"/>
  <c r="Z2211" i="1"/>
  <c r="AE2211" i="1" s="1"/>
  <c r="AA2211" i="1"/>
  <c r="AB2211" i="1" s="1"/>
  <c r="AC2211" i="1" s="1"/>
  <c r="AA1153" i="1"/>
  <c r="AB1153" i="1" s="1"/>
  <c r="AC1153" i="1" s="1"/>
  <c r="Z414" i="1"/>
  <c r="AE414" i="1" s="1"/>
  <c r="AA414" i="1"/>
  <c r="AB414" i="1" s="1"/>
  <c r="AC414" i="1" s="1"/>
  <c r="Z339" i="1"/>
  <c r="AE339" i="1" s="1"/>
  <c r="AC339" i="1"/>
  <c r="Z1146" i="1"/>
  <c r="AE1146" i="1" s="1"/>
  <c r="AA1146" i="1"/>
  <c r="AB1146" i="1" s="1"/>
  <c r="AC1146" i="1" s="1"/>
  <c r="Z836" i="1"/>
  <c r="AE836" i="1" s="1"/>
  <c r="AA836" i="1"/>
  <c r="AB836" i="1" s="1"/>
  <c r="AC836" i="1" s="1"/>
  <c r="AA1835" i="1"/>
  <c r="AB1835" i="1" s="1"/>
  <c r="AC1835" i="1" s="1"/>
  <c r="Z2316" i="1"/>
  <c r="AE2316" i="1" s="1"/>
  <c r="AA2316" i="1"/>
  <c r="AB2316" i="1" s="1"/>
  <c r="AC2316" i="1" s="1"/>
  <c r="Z463" i="1"/>
  <c r="AE463" i="1" s="1"/>
  <c r="AC463" i="1"/>
  <c r="Z2445" i="1"/>
  <c r="AE2445" i="1" s="1"/>
  <c r="AA2445" i="1"/>
  <c r="AB2445" i="1" s="1"/>
  <c r="AC2445" i="1" s="1"/>
  <c r="Z568" i="1"/>
  <c r="AE568" i="1" s="1"/>
  <c r="AA568" i="1"/>
  <c r="AB568" i="1" s="1"/>
  <c r="AC568" i="1" s="1"/>
  <c r="AA2192" i="1"/>
  <c r="AB2192" i="1" s="1"/>
  <c r="AC2192" i="1" s="1"/>
  <c r="Z266" i="1"/>
  <c r="AE266" i="1" s="1"/>
  <c r="AA266" i="1"/>
  <c r="AB266" i="1" s="1"/>
  <c r="AC266" i="1" s="1"/>
  <c r="Z88" i="1"/>
  <c r="AE88" i="1" s="1"/>
  <c r="AC88" i="1"/>
  <c r="Z2186" i="1"/>
  <c r="AE2186" i="1" s="1"/>
  <c r="AA2186" i="1"/>
  <c r="AB2186" i="1" s="1"/>
  <c r="AC2186" i="1" s="1"/>
  <c r="Z1853" i="1"/>
  <c r="AE1853" i="1" s="1"/>
  <c r="AA1853" i="1"/>
  <c r="AB1853" i="1" s="1"/>
  <c r="AC1853" i="1" s="1"/>
  <c r="AA2107" i="1"/>
  <c r="AB2107" i="1" s="1"/>
  <c r="AC2107" i="1" s="1"/>
  <c r="Z2322" i="1"/>
  <c r="AE2322" i="1" s="1"/>
  <c r="AA2322" i="1"/>
  <c r="AB2322" i="1" s="1"/>
  <c r="AC2322" i="1" s="1"/>
  <c r="AA756" i="1"/>
  <c r="AB756" i="1" s="1"/>
  <c r="AC756" i="1" s="1"/>
  <c r="Z237" i="1"/>
  <c r="AE237" i="1" s="1"/>
  <c r="AA237" i="1"/>
  <c r="AB237" i="1" s="1"/>
  <c r="AC237" i="1" s="1"/>
  <c r="AA1137" i="1"/>
  <c r="AB1137" i="1" s="1"/>
  <c r="AC1137" i="1" s="1"/>
  <c r="Z677" i="1"/>
  <c r="AE677" i="1" s="1"/>
  <c r="AA677" i="1"/>
  <c r="AB677" i="1" s="1"/>
  <c r="AC677" i="1" s="1"/>
  <c r="AA590" i="1"/>
  <c r="AB590" i="1" s="1"/>
  <c r="AC590" i="1" s="1"/>
  <c r="Z1498" i="1"/>
  <c r="AE1498" i="1" s="1"/>
  <c r="AA1498" i="1"/>
  <c r="AB1498" i="1" s="1"/>
  <c r="AC1498" i="1" s="1"/>
  <c r="Z1962" i="1"/>
  <c r="AE1962" i="1" s="1"/>
  <c r="AA1962" i="1"/>
  <c r="AB1962" i="1" s="1"/>
  <c r="AC1962" i="1" s="1"/>
  <c r="Z495" i="1"/>
  <c r="AE495" i="1" s="1"/>
  <c r="AA495" i="1"/>
  <c r="AB495" i="1" s="1"/>
  <c r="AC495" i="1" s="1"/>
  <c r="Z388" i="1"/>
  <c r="AE388" i="1" s="1"/>
  <c r="AA388" i="1"/>
  <c r="AB388" i="1" s="1"/>
  <c r="AC388" i="1" s="1"/>
  <c r="Z2193" i="1"/>
  <c r="AE2193" i="1" s="1"/>
  <c r="AA2193" i="1"/>
  <c r="AB2193" i="1" s="1"/>
  <c r="AC2193" i="1" s="1"/>
  <c r="Z1660" i="1"/>
  <c r="AE1660" i="1" s="1"/>
  <c r="AA1660" i="1"/>
  <c r="AB1660" i="1" s="1"/>
  <c r="AC1660" i="1" s="1"/>
  <c r="Z1403" i="1"/>
  <c r="AE1403" i="1" s="1"/>
  <c r="AA1403" i="1"/>
  <c r="AB1403" i="1" s="1"/>
  <c r="AC1403" i="1" s="1"/>
  <c r="Z945" i="1"/>
  <c r="AE945" i="1" s="1"/>
  <c r="AA945" i="1"/>
  <c r="AB945" i="1" s="1"/>
  <c r="AC945" i="1" s="1"/>
  <c r="Z2001" i="1"/>
  <c r="AE2001" i="1" s="1"/>
  <c r="AA2001" i="1"/>
  <c r="AB2001" i="1" s="1"/>
  <c r="AC2001" i="1" s="1"/>
  <c r="Z985" i="1"/>
  <c r="AE985" i="1" s="1"/>
  <c r="AA985" i="1"/>
  <c r="AB985" i="1" s="1"/>
  <c r="AC985" i="1" s="1"/>
  <c r="Z1031" i="1"/>
  <c r="AE1031" i="1" s="1"/>
  <c r="AA1031" i="1"/>
  <c r="AB1031" i="1" s="1"/>
  <c r="AC1031" i="1" s="1"/>
  <c r="Z2155" i="1"/>
  <c r="AE2155" i="1" s="1"/>
  <c r="AA2155" i="1"/>
  <c r="AB2155" i="1" s="1"/>
  <c r="AC2155" i="1" s="1"/>
  <c r="Z488" i="1"/>
  <c r="AE488" i="1" s="1"/>
  <c r="AA488" i="1"/>
  <c r="AB488" i="1" s="1"/>
  <c r="AC488" i="1" s="1"/>
  <c r="Z635" i="1"/>
  <c r="AE635" i="1" s="1"/>
  <c r="AA635" i="1"/>
  <c r="AB635" i="1" s="1"/>
  <c r="AC635" i="1" s="1"/>
  <c r="Z92" i="1"/>
  <c r="AE92" i="1" s="1"/>
  <c r="AA92" i="1"/>
  <c r="AB92" i="1" s="1"/>
  <c r="AC92" i="1" s="1"/>
  <c r="Z1981" i="1"/>
  <c r="AE1981" i="1" s="1"/>
  <c r="AA1981" i="1"/>
  <c r="AB1981" i="1" s="1"/>
  <c r="AC1981" i="1" s="1"/>
  <c r="Z127" i="1"/>
  <c r="AE127" i="1" s="1"/>
  <c r="AA127" i="1"/>
  <c r="AB127" i="1" s="1"/>
  <c r="AC127" i="1" s="1"/>
  <c r="Z383" i="1"/>
  <c r="AE383" i="1" s="1"/>
  <c r="AA383" i="1"/>
  <c r="AB383" i="1" s="1"/>
  <c r="AC383" i="1" s="1"/>
  <c r="Z1636" i="1"/>
  <c r="AE1636" i="1" s="1"/>
  <c r="AA1636" i="1"/>
  <c r="AB1636" i="1" s="1"/>
  <c r="AC1636" i="1" s="1"/>
  <c r="Z720" i="1"/>
  <c r="AE720" i="1" s="1"/>
  <c r="AA720" i="1"/>
  <c r="AB720" i="1" s="1"/>
  <c r="AC720" i="1" s="1"/>
  <c r="Z1177" i="1"/>
  <c r="AE1177" i="1" s="1"/>
  <c r="AA1177" i="1"/>
  <c r="AB1177" i="1" s="1"/>
  <c r="AC1177" i="1" s="1"/>
  <c r="Z256" i="1"/>
  <c r="AE256" i="1" s="1"/>
  <c r="AA256" i="1"/>
  <c r="AB256" i="1" s="1"/>
  <c r="AC256" i="1" s="1"/>
  <c r="Z191" i="1"/>
  <c r="AE191" i="1" s="1"/>
  <c r="AA191" i="1"/>
  <c r="AB191" i="1" s="1"/>
  <c r="AC191" i="1" s="1"/>
  <c r="Z408" i="1"/>
  <c r="AE408" i="1" s="1"/>
  <c r="AA408" i="1"/>
  <c r="AB408" i="1" s="1"/>
  <c r="AC408" i="1" s="1"/>
  <c r="Z763" i="1"/>
  <c r="AE763" i="1" s="1"/>
  <c r="AA763" i="1"/>
  <c r="AB763" i="1" s="1"/>
  <c r="AC763" i="1" s="1"/>
  <c r="Z1097" i="1"/>
  <c r="AE1097" i="1" s="1"/>
  <c r="AA1097" i="1"/>
  <c r="AB1097" i="1" s="1"/>
  <c r="AC1097" i="1" s="1"/>
  <c r="Z950" i="1"/>
  <c r="AE950" i="1" s="1"/>
  <c r="AA950" i="1"/>
  <c r="AB950" i="1" s="1"/>
  <c r="AC950" i="1" s="1"/>
  <c r="Z1262" i="1"/>
  <c r="AE1262" i="1" s="1"/>
  <c r="AA1262" i="1"/>
  <c r="AB1262" i="1" s="1"/>
  <c r="AC1262" i="1" s="1"/>
  <c r="Z125" i="1"/>
  <c r="AE125" i="1" s="1"/>
  <c r="AA125" i="1"/>
  <c r="AB125" i="1" s="1"/>
  <c r="AC125" i="1" s="1"/>
  <c r="Z788" i="1"/>
  <c r="AE788" i="1" s="1"/>
  <c r="AA788" i="1"/>
  <c r="AB788" i="1" s="1"/>
  <c r="AC788" i="1" s="1"/>
  <c r="Z2353" i="1"/>
  <c r="AE2353" i="1" s="1"/>
  <c r="AA2353" i="1"/>
  <c r="AB2353" i="1" s="1"/>
  <c r="AC2353" i="1" s="1"/>
  <c r="Z2242" i="1"/>
  <c r="AE2242" i="1" s="1"/>
  <c r="AA2242" i="1"/>
  <c r="AB2242" i="1" s="1"/>
  <c r="AC2242" i="1" s="1"/>
  <c r="Z577" i="1"/>
  <c r="AE577" i="1" s="1"/>
  <c r="AA577" i="1"/>
  <c r="AB577" i="1" s="1"/>
  <c r="AC577" i="1" s="1"/>
  <c r="Z762" i="1"/>
  <c r="AE762" i="1" s="1"/>
  <c r="AA762" i="1"/>
  <c r="AB762" i="1" s="1"/>
  <c r="AC762" i="1" s="1"/>
  <c r="Z770" i="1"/>
  <c r="AE770" i="1" s="1"/>
  <c r="AA770" i="1"/>
  <c r="AB770" i="1" s="1"/>
  <c r="AC770" i="1" s="1"/>
  <c r="Z744" i="1"/>
  <c r="AE744" i="1" s="1"/>
  <c r="AA744" i="1"/>
  <c r="AB744" i="1" s="1"/>
  <c r="AC744" i="1" s="1"/>
  <c r="Z1293" i="1"/>
  <c r="AE1293" i="1" s="1"/>
  <c r="AA1293" i="1"/>
  <c r="AB1293" i="1" s="1"/>
  <c r="AC1293" i="1" s="1"/>
  <c r="Z1023" i="1"/>
  <c r="AE1023" i="1" s="1"/>
  <c r="AA1023" i="1"/>
  <c r="AB1023" i="1" s="1"/>
  <c r="AC1023" i="1" s="1"/>
  <c r="Z1011" i="1"/>
  <c r="AE1011" i="1" s="1"/>
  <c r="AA1011" i="1"/>
  <c r="AB1011" i="1" s="1"/>
  <c r="AC1011" i="1" s="1"/>
  <c r="Z370" i="1"/>
  <c r="AE370" i="1" s="1"/>
  <c r="AA370" i="1"/>
  <c r="AB370" i="1" s="1"/>
  <c r="AC370" i="1" s="1"/>
  <c r="Z1121" i="1"/>
  <c r="AE1121" i="1" s="1"/>
  <c r="AA1121" i="1"/>
  <c r="AB1121" i="1" s="1"/>
  <c r="AC1121" i="1" s="1"/>
  <c r="Z1207" i="1"/>
  <c r="AE1207" i="1" s="1"/>
  <c r="AA1207" i="1"/>
  <c r="AB1207" i="1" s="1"/>
  <c r="AC1207" i="1" s="1"/>
  <c r="Z1543" i="1"/>
  <c r="AE1543" i="1" s="1"/>
  <c r="AA1543" i="1"/>
  <c r="AB1543" i="1" s="1"/>
  <c r="AC1543" i="1" s="1"/>
  <c r="Z645" i="1"/>
  <c r="AE645" i="1" s="1"/>
  <c r="AC645" i="1"/>
  <c r="Z42" i="1"/>
  <c r="AE42" i="1" s="1"/>
  <c r="AA42" i="1"/>
  <c r="AB42" i="1" s="1"/>
  <c r="AC42" i="1" s="1"/>
  <c r="Z2294" i="1"/>
  <c r="AE2294" i="1" s="1"/>
  <c r="AA2294" i="1"/>
  <c r="AB2294" i="1" s="1"/>
  <c r="AC2294" i="1" s="1"/>
  <c r="Z2387" i="1"/>
  <c r="AE2387" i="1" s="1"/>
  <c r="AA2387" i="1"/>
  <c r="AB2387" i="1" s="1"/>
  <c r="AC2387" i="1" s="1"/>
  <c r="AA1021" i="1"/>
  <c r="AB1021" i="1" s="1"/>
  <c r="AC1021" i="1" s="1"/>
  <c r="AA1176" i="1"/>
  <c r="AB1176" i="1" s="1"/>
  <c r="AC1176" i="1" s="1"/>
  <c r="AA2100" i="1"/>
  <c r="AB2100" i="1" s="1"/>
  <c r="AC2100" i="1" s="1"/>
  <c r="Z1644" i="1"/>
  <c r="AE1644" i="1" s="1"/>
  <c r="AA1644" i="1"/>
  <c r="AB1644" i="1" s="1"/>
  <c r="AC1644" i="1" s="1"/>
  <c r="Z1280" i="1"/>
  <c r="AE1280" i="1" s="1"/>
  <c r="AA1280" i="1"/>
  <c r="AB1280" i="1" s="1"/>
  <c r="AC1280" i="1" s="1"/>
  <c r="AA1316" i="1"/>
  <c r="AB1316" i="1" s="1"/>
  <c r="AC1316" i="1" s="1"/>
  <c r="AA2385" i="1"/>
  <c r="AB2385" i="1" s="1"/>
  <c r="AC2385" i="1" s="1"/>
  <c r="AC2003" i="1"/>
  <c r="AA81" i="1"/>
  <c r="AB81" i="1" s="1"/>
  <c r="AC81" i="1" s="1"/>
  <c r="Z1669" i="1"/>
  <c r="AE1669" i="1" s="1"/>
  <c r="AA1669" i="1"/>
  <c r="AB1669" i="1" s="1"/>
  <c r="AC1669" i="1" s="1"/>
  <c r="Z1216" i="1"/>
  <c r="AE1216" i="1" s="1"/>
  <c r="Z534" i="1"/>
  <c r="AE534" i="1" s="1"/>
  <c r="AA534" i="1"/>
  <c r="AB534" i="1" s="1"/>
  <c r="AC534" i="1" s="1"/>
  <c r="Z625" i="1"/>
  <c r="AE625" i="1" s="1"/>
  <c r="AA625" i="1"/>
  <c r="AB625" i="1" s="1"/>
  <c r="AC625" i="1" s="1"/>
  <c r="Z538" i="1"/>
  <c r="AE538" i="1" s="1"/>
  <c r="AA538" i="1"/>
  <c r="AB538" i="1" s="1"/>
  <c r="AC538" i="1" s="1"/>
  <c r="Z2256" i="1"/>
  <c r="AE2256" i="1" s="1"/>
  <c r="AA2256" i="1"/>
  <c r="AB2256" i="1" s="1"/>
  <c r="AC2256" i="1" s="1"/>
  <c r="Z2477" i="1"/>
  <c r="AE2477" i="1" s="1"/>
  <c r="AA2477" i="1"/>
  <c r="AB2477" i="1" s="1"/>
  <c r="AC2477" i="1" s="1"/>
  <c r="Z232" i="1"/>
  <c r="AE232" i="1" s="1"/>
  <c r="Z2112" i="1"/>
  <c r="AE2112" i="1" s="1"/>
  <c r="AA2112" i="1"/>
  <c r="AB2112" i="1" s="1"/>
  <c r="AC2112" i="1" s="1"/>
  <c r="Z1333" i="1"/>
  <c r="AE1333" i="1" s="1"/>
  <c r="AA1333" i="1"/>
  <c r="AB1333" i="1" s="1"/>
  <c r="AC1333" i="1" s="1"/>
  <c r="Z2496" i="1"/>
  <c r="AE2496" i="1" s="1"/>
  <c r="AA2496" i="1"/>
  <c r="AB2496" i="1" s="1"/>
  <c r="AC2496" i="1" s="1"/>
  <c r="Z2446" i="1"/>
  <c r="AE2446" i="1" s="1"/>
  <c r="Z99" i="1"/>
  <c r="AE99" i="1" s="1"/>
  <c r="AA99" i="1"/>
  <c r="AB99" i="1" s="1"/>
  <c r="AC99" i="1" s="1"/>
  <c r="Z412" i="1"/>
  <c r="AE412" i="1" s="1"/>
  <c r="AA412" i="1"/>
  <c r="AB412" i="1" s="1"/>
  <c r="AC412" i="1" s="1"/>
  <c r="Z1400" i="1"/>
  <c r="AE1400" i="1" s="1"/>
  <c r="AA1400" i="1"/>
  <c r="AB1400" i="1" s="1"/>
  <c r="AC1400" i="1" s="1"/>
  <c r="Z523" i="1"/>
  <c r="AE523" i="1" s="1"/>
  <c r="Z1753" i="1"/>
  <c r="AE1753" i="1" s="1"/>
  <c r="AA1753" i="1"/>
  <c r="AB1753" i="1" s="1"/>
  <c r="AC1753" i="1" s="1"/>
  <c r="Z532" i="1"/>
  <c r="AE532" i="1" s="1"/>
  <c r="AA532" i="1"/>
  <c r="AB532" i="1" s="1"/>
  <c r="AC532" i="1" s="1"/>
  <c r="Z331" i="1"/>
  <c r="AE331" i="1" s="1"/>
  <c r="AA331" i="1"/>
  <c r="AB331" i="1" s="1"/>
  <c r="AC331" i="1" s="1"/>
  <c r="Z2070" i="1"/>
  <c r="AE2070" i="1" s="1"/>
  <c r="Z1132" i="1"/>
  <c r="AE1132" i="1" s="1"/>
  <c r="AA1132" i="1"/>
  <c r="AB1132" i="1" s="1"/>
  <c r="AC1132" i="1" s="1"/>
  <c r="Z1504" i="1"/>
  <c r="AE1504" i="1" s="1"/>
  <c r="AA1504" i="1"/>
  <c r="AB1504" i="1" s="1"/>
  <c r="AC1504" i="1" s="1"/>
  <c r="Z629" i="1"/>
  <c r="AE629" i="1" s="1"/>
  <c r="Z1743" i="1"/>
  <c r="AE1743" i="1" s="1"/>
  <c r="AA1743" i="1"/>
  <c r="AB1743" i="1" s="1"/>
  <c r="AC1743" i="1" s="1"/>
  <c r="Z1039" i="1"/>
  <c r="AE1039" i="1" s="1"/>
  <c r="AA1039" i="1"/>
  <c r="AB1039" i="1" s="1"/>
  <c r="AC1039" i="1" s="1"/>
  <c r="Z79" i="1"/>
  <c r="AE79" i="1" s="1"/>
  <c r="Z355" i="1"/>
  <c r="AE355" i="1" s="1"/>
  <c r="AA355" i="1"/>
  <c r="AB355" i="1" s="1"/>
  <c r="AC355" i="1" s="1"/>
  <c r="Z1799" i="1"/>
  <c r="AE1799" i="1" s="1"/>
  <c r="AA1799" i="1"/>
  <c r="AB1799" i="1" s="1"/>
  <c r="AC1799" i="1" s="1"/>
  <c r="Z271" i="1"/>
  <c r="AE271" i="1" s="1"/>
  <c r="Z1192" i="1"/>
  <c r="AE1192" i="1" s="1"/>
  <c r="AA1192" i="1"/>
  <c r="AB1192" i="1" s="1"/>
  <c r="AC1192" i="1" s="1"/>
  <c r="Z352" i="1"/>
  <c r="AE352" i="1" s="1"/>
  <c r="AA352" i="1"/>
  <c r="AB352" i="1" s="1"/>
  <c r="AC352" i="1" s="1"/>
  <c r="Z1254" i="1"/>
  <c r="AE1254" i="1" s="1"/>
  <c r="AA1254" i="1"/>
  <c r="AB1254" i="1" s="1"/>
  <c r="AC1254" i="1" s="1"/>
  <c r="Z1313" i="1"/>
  <c r="AE1313" i="1" s="1"/>
  <c r="AA1313" i="1"/>
  <c r="AB1313" i="1" s="1"/>
  <c r="AC1313" i="1" s="1"/>
  <c r="Z2401" i="1"/>
  <c r="AE2401" i="1" s="1"/>
  <c r="AA2401" i="1"/>
  <c r="AB2401" i="1" s="1"/>
  <c r="AC2401" i="1" s="1"/>
  <c r="Z764" i="1"/>
  <c r="AE764" i="1" s="1"/>
  <c r="AA764" i="1"/>
  <c r="AB764" i="1" s="1"/>
  <c r="AC764" i="1" s="1"/>
  <c r="Z1257" i="1"/>
  <c r="AE1257" i="1" s="1"/>
  <c r="AA1257" i="1"/>
  <c r="AB1257" i="1" s="1"/>
  <c r="AC1257" i="1" s="1"/>
  <c r="Z661" i="1"/>
  <c r="AE661" i="1" s="1"/>
  <c r="AA661" i="1"/>
  <c r="AB661" i="1" s="1"/>
  <c r="AC661" i="1" s="1"/>
  <c r="Z2235" i="1"/>
  <c r="AE2235" i="1" s="1"/>
  <c r="AA2235" i="1"/>
  <c r="AB2235" i="1" s="1"/>
  <c r="AC2235" i="1" s="1"/>
  <c r="Z1427" i="1"/>
  <c r="AE1427" i="1" s="1"/>
  <c r="AA1427" i="1"/>
  <c r="AB1427" i="1" s="1"/>
  <c r="AC1427" i="1" s="1"/>
  <c r="Z1989" i="1"/>
  <c r="AE1989" i="1" s="1"/>
  <c r="AA1989" i="1"/>
  <c r="AB1989" i="1" s="1"/>
  <c r="AC1989" i="1" s="1"/>
  <c r="Z311" i="1"/>
  <c r="AE311" i="1" s="1"/>
  <c r="AA311" i="1"/>
  <c r="AB311" i="1" s="1"/>
  <c r="AC311" i="1" s="1"/>
  <c r="Z572" i="1"/>
  <c r="AE572" i="1" s="1"/>
  <c r="AA572" i="1"/>
  <c r="AB572" i="1" s="1"/>
  <c r="AC572" i="1" s="1"/>
  <c r="Z977" i="1"/>
  <c r="AE977" i="1" s="1"/>
  <c r="AA977" i="1"/>
  <c r="AB977" i="1" s="1"/>
  <c r="AC977" i="1" s="1"/>
  <c r="Z1320" i="1"/>
  <c r="AE1320" i="1" s="1"/>
  <c r="AA1320" i="1"/>
  <c r="AB1320" i="1" s="1"/>
  <c r="AC1320" i="1" s="1"/>
  <c r="Z205" i="1"/>
  <c r="AE205" i="1" s="1"/>
  <c r="AA205" i="1"/>
  <c r="AB205" i="1" s="1"/>
  <c r="AC205" i="1" s="1"/>
  <c r="Z608" i="1"/>
  <c r="AE608" i="1" s="1"/>
  <c r="AA608" i="1"/>
  <c r="AB608" i="1" s="1"/>
  <c r="AC608" i="1" s="1"/>
  <c r="Z2276" i="1"/>
  <c r="AE2276" i="1" s="1"/>
  <c r="AA2276" i="1"/>
  <c r="AB2276" i="1" s="1"/>
  <c r="AC2276" i="1" s="1"/>
  <c r="Z1523" i="1"/>
  <c r="AE1523" i="1" s="1"/>
  <c r="AA1523" i="1"/>
  <c r="AB1523" i="1" s="1"/>
  <c r="AC1523" i="1" s="1"/>
  <c r="Z2454" i="1"/>
  <c r="AE2454" i="1" s="1"/>
  <c r="AA2454" i="1"/>
  <c r="AB2454" i="1" s="1"/>
  <c r="AC2454" i="1" s="1"/>
  <c r="Z1875" i="1"/>
  <c r="AE1875" i="1" s="1"/>
  <c r="AA1875" i="1"/>
  <c r="AB1875" i="1" s="1"/>
  <c r="AC1875" i="1" s="1"/>
  <c r="Z222" i="1"/>
  <c r="AE222" i="1" s="1"/>
  <c r="AA222" i="1"/>
  <c r="AB222" i="1" s="1"/>
  <c r="AC222" i="1" s="1"/>
  <c r="Z2073" i="1"/>
  <c r="AE2073" i="1" s="1"/>
  <c r="AA2073" i="1"/>
  <c r="AB2073" i="1" s="1"/>
  <c r="AC2073" i="1" s="1"/>
  <c r="Z1186" i="1"/>
  <c r="AE1186" i="1" s="1"/>
  <c r="AA1186" i="1"/>
  <c r="AB1186" i="1" s="1"/>
  <c r="AC1186" i="1" s="1"/>
  <c r="Z1795" i="1"/>
  <c r="AE1795" i="1" s="1"/>
  <c r="AA1795" i="1"/>
  <c r="AB1795" i="1" s="1"/>
  <c r="AC1795" i="1" s="1"/>
  <c r="Z57" i="1"/>
  <c r="AE57" i="1" s="1"/>
  <c r="AA57" i="1"/>
  <c r="AB57" i="1" s="1"/>
  <c r="AC57" i="1" s="1"/>
  <c r="Z1933" i="1"/>
  <c r="AE1933" i="1" s="1"/>
  <c r="AA1933" i="1"/>
  <c r="AB1933" i="1" s="1"/>
  <c r="AC1933" i="1" s="1"/>
  <c r="Z1867" i="1"/>
  <c r="AE1867" i="1" s="1"/>
  <c r="AA1867" i="1"/>
  <c r="AB1867" i="1" s="1"/>
  <c r="AC1867" i="1" s="1"/>
  <c r="Z1241" i="1"/>
  <c r="AE1241" i="1" s="1"/>
  <c r="AA1241" i="1"/>
  <c r="AB1241" i="1" s="1"/>
  <c r="AC1241" i="1" s="1"/>
  <c r="Z1150" i="1"/>
  <c r="AE1150" i="1" s="1"/>
  <c r="AA1150" i="1"/>
  <c r="AB1150" i="1" s="1"/>
  <c r="AC1150" i="1" s="1"/>
  <c r="Z2055" i="1"/>
  <c r="AE2055" i="1" s="1"/>
  <c r="AA2055" i="1"/>
  <c r="AB2055" i="1" s="1"/>
  <c r="AC2055" i="1" s="1"/>
  <c r="Z346" i="1"/>
  <c r="AE346" i="1" s="1"/>
  <c r="AA346" i="1"/>
  <c r="AB346" i="1" s="1"/>
  <c r="AC346" i="1" s="1"/>
  <c r="Z1472" i="1"/>
  <c r="AE1472" i="1" s="1"/>
  <c r="AA1472" i="1"/>
  <c r="AB1472" i="1" s="1"/>
  <c r="AC1472" i="1" s="1"/>
  <c r="Z1711" i="1"/>
  <c r="AE1711" i="1" s="1"/>
  <c r="AA1711" i="1"/>
  <c r="AB1711" i="1" s="1"/>
  <c r="AC1711" i="1" s="1"/>
  <c r="Z2231" i="1"/>
  <c r="AE2231" i="1" s="1"/>
  <c r="AA2231" i="1"/>
  <c r="AB2231" i="1" s="1"/>
  <c r="AC2231" i="1" s="1"/>
  <c r="Z2506" i="1"/>
  <c r="AE2506" i="1" s="1"/>
  <c r="AA2506" i="1"/>
  <c r="AB2506" i="1" s="1"/>
  <c r="AC2506" i="1" s="1"/>
  <c r="Z2050" i="1"/>
  <c r="AE2050" i="1" s="1"/>
  <c r="AA2050" i="1"/>
  <c r="AB2050" i="1" s="1"/>
  <c r="AC2050" i="1" s="1"/>
  <c r="Z1569" i="1"/>
  <c r="AE1569" i="1" s="1"/>
  <c r="AA1569" i="1"/>
  <c r="AB1569" i="1" s="1"/>
  <c r="AC1569" i="1" s="1"/>
  <c r="Z185" i="1"/>
  <c r="AE185" i="1" s="1"/>
  <c r="AA185" i="1"/>
  <c r="AB185" i="1" s="1"/>
  <c r="AC185" i="1" s="1"/>
  <c r="Z2045" i="1"/>
  <c r="AE2045" i="1" s="1"/>
  <c r="AA2045" i="1"/>
  <c r="AB2045" i="1" s="1"/>
  <c r="AC2045" i="1" s="1"/>
  <c r="Z405" i="1"/>
  <c r="AE405" i="1" s="1"/>
  <c r="AA405" i="1"/>
  <c r="AB405" i="1" s="1"/>
  <c r="AC405" i="1" s="1"/>
  <c r="Z812" i="1"/>
  <c r="AE812" i="1" s="1"/>
  <c r="AA812" i="1"/>
  <c r="AB812" i="1" s="1"/>
  <c r="AC812" i="1" s="1"/>
  <c r="Z943" i="1"/>
  <c r="AE943" i="1" s="1"/>
  <c r="AA943" i="1"/>
  <c r="AB943" i="1" s="1"/>
  <c r="AC943" i="1" s="1"/>
  <c r="Z1903" i="1"/>
  <c r="AE1903" i="1" s="1"/>
  <c r="AA1903" i="1"/>
  <c r="AB1903" i="1" s="1"/>
  <c r="AC1903" i="1" s="1"/>
  <c r="Z1992" i="1"/>
  <c r="AE1992" i="1" s="1"/>
  <c r="AA1992" i="1"/>
  <c r="AB1992" i="1" s="1"/>
  <c r="AC1992" i="1" s="1"/>
  <c r="Z882" i="1"/>
  <c r="AE882" i="1" s="1"/>
  <c r="AA882" i="1"/>
  <c r="AB882" i="1" s="1"/>
  <c r="AC882" i="1" s="1"/>
  <c r="Z860" i="1"/>
  <c r="AE860" i="1" s="1"/>
  <c r="AA860" i="1"/>
  <c r="AB860" i="1" s="1"/>
  <c r="AC860" i="1" s="1"/>
  <c r="Z2292" i="1"/>
  <c r="AE2292" i="1" s="1"/>
  <c r="AA2292" i="1"/>
  <c r="AB2292" i="1" s="1"/>
  <c r="AC2292" i="1" s="1"/>
  <c r="Z1511" i="1"/>
  <c r="AE1511" i="1" s="1"/>
  <c r="AA1511" i="1"/>
  <c r="AB1511" i="1" s="1"/>
  <c r="AC1511" i="1" s="1"/>
  <c r="Z2354" i="1"/>
  <c r="AE2354" i="1" s="1"/>
  <c r="AA2354" i="1"/>
  <c r="AB2354" i="1" s="1"/>
  <c r="AC2354" i="1" s="1"/>
  <c r="Z2137" i="1"/>
  <c r="AE2137" i="1" s="1"/>
  <c r="AA2137" i="1"/>
  <c r="AB2137" i="1" s="1"/>
  <c r="AC2137" i="1" s="1"/>
  <c r="AA1823" i="1"/>
  <c r="AB1823" i="1" s="1"/>
  <c r="AC1823" i="1" s="1"/>
  <c r="AA2363" i="1"/>
  <c r="AB2363" i="1" s="1"/>
  <c r="AC2363" i="1" s="1"/>
  <c r="AA163" i="1"/>
  <c r="AB163" i="1" s="1"/>
  <c r="AC163" i="1" s="1"/>
  <c r="AA2313" i="1"/>
  <c r="AB2313" i="1" s="1"/>
  <c r="AC2313" i="1" s="1"/>
  <c r="AA1093" i="1"/>
  <c r="AB1093" i="1" s="1"/>
  <c r="AC1093" i="1" s="1"/>
  <c r="AA1546" i="1"/>
  <c r="AB1546" i="1" s="1"/>
  <c r="AC1546" i="1" s="1"/>
  <c r="AA112" i="1"/>
  <c r="AB112" i="1" s="1"/>
  <c r="AC112" i="1" s="1"/>
  <c r="AA903" i="1"/>
  <c r="AB903" i="1" s="1"/>
  <c r="AC903" i="1" s="1"/>
  <c r="AC2121" i="1"/>
  <c r="AC2435" i="1"/>
  <c r="AC1860" i="1"/>
  <c r="AC2410" i="1"/>
  <c r="AC1563" i="1"/>
  <c r="AC2500" i="1"/>
  <c r="AC1914" i="1"/>
  <c r="AC2484" i="1"/>
  <c r="AC657" i="1"/>
  <c r="AC796" i="1"/>
  <c r="AA724" i="1"/>
  <c r="AB724" i="1" s="1"/>
  <c r="AC724" i="1" s="1"/>
  <c r="AA508" i="1"/>
  <c r="AB508" i="1" s="1"/>
  <c r="AC508" i="1" s="1"/>
  <c r="AA1381" i="1"/>
  <c r="AB1381" i="1" s="1"/>
  <c r="AC1381" i="1" s="1"/>
  <c r="AA1943" i="1"/>
  <c r="AB1943" i="1" s="1"/>
  <c r="AC1943" i="1" s="1"/>
  <c r="AA164" i="1"/>
  <c r="AB164" i="1" s="1"/>
  <c r="AC164" i="1" s="1"/>
  <c r="AA1755" i="1"/>
  <c r="AB1755" i="1" s="1"/>
  <c r="AC1755" i="1" s="1"/>
  <c r="AA1833" i="1"/>
  <c r="AB1833" i="1" s="1"/>
  <c r="AC1833" i="1" s="1"/>
  <c r="AC1380" i="1"/>
  <c r="AC1807" i="1"/>
  <c r="AC1505" i="1"/>
  <c r="AC1740" i="1"/>
  <c r="AC83" i="1"/>
  <c r="AC1231" i="1"/>
  <c r="AC119" i="1"/>
  <c r="AC1156" i="1"/>
  <c r="AA1824" i="1"/>
  <c r="AB1824" i="1" s="1"/>
  <c r="AC1824" i="1" s="1"/>
  <c r="AA1759" i="1"/>
  <c r="AB1759" i="1" s="1"/>
  <c r="AC1759" i="1" s="1"/>
  <c r="AA676" i="1"/>
  <c r="AB676" i="1" s="1"/>
  <c r="AC676" i="1" s="1"/>
  <c r="AA1589" i="1"/>
  <c r="AB1589" i="1" s="1"/>
  <c r="AC1589" i="1" s="1"/>
  <c r="AA1225" i="1"/>
  <c r="AB1225" i="1" s="1"/>
  <c r="AC1225" i="1" s="1"/>
  <c r="AA754" i="1"/>
  <c r="AB754" i="1" s="1"/>
  <c r="AC754" i="1" s="1"/>
  <c r="AA223" i="1"/>
  <c r="AB223" i="1" s="1"/>
  <c r="AC223" i="1" s="1"/>
  <c r="AA1299" i="1"/>
  <c r="AB1299" i="1" s="1"/>
  <c r="AC1299" i="1" s="1"/>
  <c r="AA1842" i="1"/>
  <c r="AB1842" i="1" s="1"/>
  <c r="AC1842" i="1" s="1"/>
  <c r="AA1360" i="1"/>
  <c r="AB1360" i="1" s="1"/>
  <c r="AC1360" i="1" s="1"/>
  <c r="AA1332" i="1"/>
  <c r="AB1332" i="1" s="1"/>
  <c r="AC1332" i="1" s="1"/>
  <c r="Z1768" i="1"/>
  <c r="AE1768" i="1" s="1"/>
  <c r="AA1768" i="1"/>
  <c r="AB1768" i="1" s="1"/>
  <c r="AC1768" i="1" s="1"/>
  <c r="AC2019" i="1"/>
  <c r="Z2146" i="1"/>
  <c r="AE2146" i="1" s="1"/>
  <c r="AA2146" i="1"/>
  <c r="AB2146" i="1" s="1"/>
  <c r="AC2146" i="1" s="1"/>
  <c r="AA1632" i="1"/>
  <c r="AB1632" i="1" s="1"/>
  <c r="AC1632" i="1" s="1"/>
  <c r="AA1216" i="1"/>
  <c r="AB1216" i="1" s="1"/>
  <c r="AC1216" i="1" s="1"/>
  <c r="Z428" i="1"/>
  <c r="AE428" i="1" s="1"/>
  <c r="AA428" i="1"/>
  <c r="AB428" i="1" s="1"/>
  <c r="AC428" i="1" s="1"/>
  <c r="Z2460" i="1"/>
  <c r="AE2460" i="1" s="1"/>
  <c r="AC2460" i="1"/>
  <c r="AA232" i="1"/>
  <c r="AB232" i="1" s="1"/>
  <c r="AC232" i="1" s="1"/>
  <c r="Z614" i="1"/>
  <c r="AE614" i="1" s="1"/>
  <c r="AA614" i="1"/>
  <c r="AB614" i="1" s="1"/>
  <c r="AC614" i="1" s="1"/>
  <c r="Z894" i="1"/>
  <c r="AE894" i="1" s="1"/>
  <c r="AC894" i="1"/>
  <c r="Z436" i="1"/>
  <c r="AE436" i="1" s="1"/>
  <c r="AA436" i="1"/>
  <c r="AB436" i="1" s="1"/>
  <c r="AC436" i="1" s="1"/>
  <c r="Z303" i="1"/>
  <c r="AE303" i="1" s="1"/>
  <c r="AA303" i="1"/>
  <c r="AB303" i="1" s="1"/>
  <c r="AC303" i="1" s="1"/>
  <c r="AA2446" i="1"/>
  <c r="AB2446" i="1" s="1"/>
  <c r="AC2446" i="1" s="1"/>
  <c r="Z2131" i="1"/>
  <c r="AE2131" i="1" s="1"/>
  <c r="AA2131" i="1"/>
  <c r="AB2131" i="1" s="1"/>
  <c r="AC2131" i="1" s="1"/>
  <c r="Z662" i="1"/>
  <c r="AE662" i="1" s="1"/>
  <c r="AC662" i="1"/>
  <c r="Z2342" i="1"/>
  <c r="AE2342" i="1" s="1"/>
  <c r="AA2342" i="1"/>
  <c r="AB2342" i="1" s="1"/>
  <c r="AC2342" i="1" s="1"/>
  <c r="Z1887" i="1"/>
  <c r="AE1887" i="1" s="1"/>
  <c r="AA1887" i="1"/>
  <c r="AB1887" i="1" s="1"/>
  <c r="AC1887" i="1" s="1"/>
  <c r="AA523" i="1"/>
  <c r="AB523" i="1" s="1"/>
  <c r="AC523" i="1" s="1"/>
  <c r="Z1434" i="1"/>
  <c r="AE1434" i="1" s="1"/>
  <c r="AA1434" i="1"/>
  <c r="AB1434" i="1" s="1"/>
  <c r="AC1434" i="1" s="1"/>
  <c r="Z639" i="1"/>
  <c r="AE639" i="1" s="1"/>
  <c r="AC639" i="1"/>
  <c r="Z856" i="1"/>
  <c r="AE856" i="1" s="1"/>
  <c r="AA856" i="1"/>
  <c r="AB856" i="1" s="1"/>
  <c r="AC856" i="1" s="1"/>
  <c r="Z1752" i="1"/>
  <c r="AE1752" i="1" s="1"/>
  <c r="AA1752" i="1"/>
  <c r="AB1752" i="1" s="1"/>
  <c r="AC1752" i="1" s="1"/>
  <c r="AA2070" i="1"/>
  <c r="AB2070" i="1" s="1"/>
  <c r="AC2070" i="1" s="1"/>
  <c r="Z2412" i="1"/>
  <c r="AE2412" i="1" s="1"/>
  <c r="AA2412" i="1"/>
  <c r="AB2412" i="1" s="1"/>
  <c r="AC2412" i="1" s="1"/>
  <c r="AA629" i="1"/>
  <c r="AB629" i="1" s="1"/>
  <c r="AC629" i="1" s="1"/>
  <c r="Z1861" i="1"/>
  <c r="AE1861" i="1" s="1"/>
  <c r="AA1861" i="1"/>
  <c r="AB1861" i="1" s="1"/>
  <c r="AC1861" i="1" s="1"/>
  <c r="AA79" i="1"/>
  <c r="AB79" i="1" s="1"/>
  <c r="AC79" i="1" s="1"/>
  <c r="Z2458" i="1"/>
  <c r="AE2458" i="1" s="1"/>
  <c r="AA2458" i="1"/>
  <c r="AB2458" i="1" s="1"/>
  <c r="AC2458" i="1" s="1"/>
  <c r="AA271" i="1"/>
  <c r="AB271" i="1" s="1"/>
  <c r="AC271" i="1" s="1"/>
  <c r="Z2432" i="1"/>
  <c r="AE2432" i="1" s="1"/>
  <c r="AA2432" i="1"/>
  <c r="AB2432" i="1" s="1"/>
  <c r="AC2432" i="1" s="1"/>
  <c r="Z693" i="1"/>
  <c r="AE693" i="1" s="1"/>
  <c r="AA693" i="1"/>
  <c r="AB693" i="1" s="1"/>
  <c r="AC693" i="1" s="1"/>
  <c r="Z651" i="1"/>
  <c r="AE651" i="1" s="1"/>
  <c r="AA651" i="1"/>
  <c r="AB651" i="1" s="1"/>
  <c r="AC651" i="1" s="1"/>
  <c r="Z2297" i="1"/>
  <c r="AE2297" i="1" s="1"/>
  <c r="AA2297" i="1"/>
  <c r="AB2297" i="1" s="1"/>
  <c r="AC2297" i="1" s="1"/>
  <c r="Z425" i="1"/>
  <c r="AE425" i="1" s="1"/>
  <c r="AA425" i="1"/>
  <c r="AB425" i="1" s="1"/>
  <c r="AC425" i="1" s="1"/>
  <c r="Z2512" i="1"/>
  <c r="AE2512" i="1" s="1"/>
  <c r="AA2512" i="1"/>
  <c r="AB2512" i="1" s="1"/>
  <c r="AC2512" i="1" s="1"/>
  <c r="Z204" i="1"/>
  <c r="AE204" i="1" s="1"/>
  <c r="AA204" i="1"/>
  <c r="AB204" i="1" s="1"/>
  <c r="AC204" i="1" s="1"/>
  <c r="Z1865" i="1"/>
  <c r="AE1865" i="1" s="1"/>
  <c r="AA1865" i="1"/>
  <c r="AB1865" i="1" s="1"/>
  <c r="AC1865" i="1" s="1"/>
  <c r="Z167" i="1"/>
  <c r="AE167" i="1" s="1"/>
  <c r="AA167" i="1"/>
  <c r="AB167" i="1" s="1"/>
  <c r="AC167" i="1" s="1"/>
  <c r="Z2114" i="1"/>
  <c r="AE2114" i="1" s="1"/>
  <c r="AA2114" i="1"/>
  <c r="AB2114" i="1" s="1"/>
  <c r="AC2114" i="1" s="1"/>
  <c r="Z1179" i="1"/>
  <c r="AE1179" i="1" s="1"/>
  <c r="AA1179" i="1"/>
  <c r="AB1179" i="1" s="1"/>
  <c r="AC1179" i="1" s="1"/>
  <c r="Z1991" i="1"/>
  <c r="AE1991" i="1" s="1"/>
  <c r="AA1991" i="1"/>
  <c r="AB1991" i="1" s="1"/>
  <c r="AC1991" i="1" s="1"/>
  <c r="Z597" i="1"/>
  <c r="AE597" i="1" s="1"/>
  <c r="AA597" i="1"/>
  <c r="AB597" i="1" s="1"/>
  <c r="AC597" i="1" s="1"/>
  <c r="Z761" i="1"/>
  <c r="AE761" i="1" s="1"/>
  <c r="AA761" i="1"/>
  <c r="AB761" i="1" s="1"/>
  <c r="AC761" i="1" s="1"/>
  <c r="Z1037" i="1"/>
  <c r="AE1037" i="1" s="1"/>
  <c r="AA1037" i="1"/>
  <c r="AB1037" i="1" s="1"/>
  <c r="AC1037" i="1" s="1"/>
  <c r="Z245" i="1"/>
  <c r="AE245" i="1" s="1"/>
  <c r="AA245" i="1"/>
  <c r="AB245" i="1" s="1"/>
  <c r="AC245" i="1" s="1"/>
  <c r="Z1243" i="1"/>
  <c r="AE1243" i="1" s="1"/>
  <c r="AA1243" i="1"/>
  <c r="AB1243" i="1" s="1"/>
  <c r="AC1243" i="1" s="1"/>
  <c r="Z1378" i="1"/>
  <c r="AE1378" i="1" s="1"/>
  <c r="AA1378" i="1"/>
  <c r="AB1378" i="1" s="1"/>
  <c r="AC1378" i="1" s="1"/>
  <c r="Z967" i="1"/>
  <c r="AE967" i="1" s="1"/>
  <c r="AA967" i="1"/>
  <c r="AB967" i="1" s="1"/>
  <c r="AC967" i="1" s="1"/>
  <c r="Z2105" i="1"/>
  <c r="AE2105" i="1" s="1"/>
  <c r="AA2105" i="1"/>
  <c r="AB2105" i="1" s="1"/>
  <c r="AC2105" i="1" s="1"/>
  <c r="Z1750" i="1"/>
  <c r="AE1750" i="1" s="1"/>
  <c r="AA1750" i="1"/>
  <c r="AB1750" i="1" s="1"/>
  <c r="AC1750" i="1" s="1"/>
  <c r="Z321" i="1"/>
  <c r="AE321" i="1" s="1"/>
  <c r="AA321" i="1"/>
  <c r="AB321" i="1" s="1"/>
  <c r="AC321" i="1" s="1"/>
  <c r="Z560" i="1"/>
  <c r="AE560" i="1" s="1"/>
  <c r="AA560" i="1"/>
  <c r="AB560" i="1" s="1"/>
  <c r="AC560" i="1" s="1"/>
  <c r="Z883" i="1"/>
  <c r="AE883" i="1" s="1"/>
  <c r="AA883" i="1"/>
  <c r="AB883" i="1" s="1"/>
  <c r="AC883" i="1" s="1"/>
  <c r="Z889" i="1"/>
  <c r="AE889" i="1" s="1"/>
  <c r="AA889" i="1"/>
  <c r="AB889" i="1" s="1"/>
  <c r="AC889" i="1" s="1"/>
  <c r="Z2273" i="1"/>
  <c r="AE2273" i="1" s="1"/>
  <c r="AA2273" i="1"/>
  <c r="AB2273" i="1" s="1"/>
  <c r="AC2273" i="1" s="1"/>
  <c r="Z1886" i="1"/>
  <c r="AE1886" i="1" s="1"/>
  <c r="AA1886" i="1"/>
  <c r="AB1886" i="1" s="1"/>
  <c r="AC1886" i="1" s="1"/>
  <c r="Z2222" i="1"/>
  <c r="AE2222" i="1" s="1"/>
  <c r="AA2222" i="1"/>
  <c r="AB2222" i="1" s="1"/>
  <c r="AC2222" i="1" s="1"/>
  <c r="Z1866" i="1"/>
  <c r="AE1866" i="1" s="1"/>
  <c r="AA1866" i="1"/>
  <c r="AB1866" i="1" s="1"/>
  <c r="AC1866" i="1" s="1"/>
  <c r="Z1868" i="1"/>
  <c r="AE1868" i="1" s="1"/>
  <c r="AA1868" i="1"/>
  <c r="AB1868" i="1" s="1"/>
  <c r="AC1868" i="1" s="1"/>
  <c r="Z165" i="1"/>
  <c r="AE165" i="1" s="1"/>
  <c r="AA165" i="1"/>
  <c r="AB165" i="1" s="1"/>
  <c r="AC165" i="1" s="1"/>
  <c r="Z332" i="1"/>
  <c r="AE332" i="1" s="1"/>
  <c r="AA332" i="1"/>
  <c r="AB332" i="1" s="1"/>
  <c r="AC332" i="1" s="1"/>
  <c r="Z1907" i="1"/>
  <c r="AE1907" i="1" s="1"/>
  <c r="AA1907" i="1"/>
  <c r="AB1907" i="1" s="1"/>
  <c r="AC1907" i="1" s="1"/>
  <c r="Z2206" i="1"/>
  <c r="AE2206" i="1" s="1"/>
  <c r="AA2206" i="1"/>
  <c r="AB2206" i="1" s="1"/>
  <c r="AC2206" i="1" s="1"/>
  <c r="Z2301" i="1"/>
  <c r="AE2301" i="1" s="1"/>
  <c r="AA2301" i="1"/>
  <c r="AB2301" i="1" s="1"/>
  <c r="AC2301" i="1" s="1"/>
  <c r="Z139" i="1"/>
  <c r="AE139" i="1" s="1"/>
  <c r="AA139" i="1"/>
  <c r="AB139" i="1" s="1"/>
  <c r="AC139" i="1" s="1"/>
  <c r="Z2366" i="1"/>
  <c r="AE2366" i="1" s="1"/>
  <c r="AA2366" i="1"/>
  <c r="AB2366" i="1" s="1"/>
  <c r="AC2366" i="1" s="1"/>
  <c r="Z818" i="1"/>
  <c r="AE818" i="1" s="1"/>
  <c r="AA818" i="1"/>
  <c r="AB818" i="1" s="1"/>
  <c r="AC818" i="1" s="1"/>
  <c r="Z1369" i="1"/>
  <c r="AE1369" i="1" s="1"/>
  <c r="AA1369" i="1"/>
  <c r="AB1369" i="1" s="1"/>
  <c r="AC1369" i="1" s="1"/>
  <c r="Z193" i="1"/>
  <c r="AE193" i="1" s="1"/>
  <c r="AA193" i="1"/>
  <c r="AB193" i="1" s="1"/>
  <c r="AC193" i="1" s="1"/>
  <c r="Z1246" i="1"/>
  <c r="AE1246" i="1" s="1"/>
  <c r="AA1246" i="1"/>
  <c r="AB1246" i="1" s="1"/>
  <c r="AC1246" i="1" s="1"/>
  <c r="Z1383" i="1"/>
  <c r="AE1383" i="1" s="1"/>
  <c r="AA1383" i="1"/>
  <c r="AB1383" i="1" s="1"/>
  <c r="AC1383" i="1" s="1"/>
  <c r="Z1468" i="1"/>
  <c r="AE1468" i="1" s="1"/>
  <c r="AA1468" i="1"/>
  <c r="AB1468" i="1" s="1"/>
  <c r="AC1468" i="1" s="1"/>
  <c r="Z180" i="1"/>
  <c r="AE180" i="1" s="1"/>
  <c r="AA180" i="1"/>
  <c r="AB180" i="1" s="1"/>
  <c r="AC180" i="1" s="1"/>
  <c r="Z919" i="1"/>
  <c r="AE919" i="1" s="1"/>
  <c r="AA919" i="1"/>
  <c r="AB919" i="1" s="1"/>
  <c r="AC919" i="1" s="1"/>
  <c r="AA2000" i="1"/>
  <c r="AB2000" i="1" s="1"/>
  <c r="AC2000" i="1" s="1"/>
  <c r="AA1831" i="1"/>
  <c r="AB1831" i="1" s="1"/>
  <c r="AC1831" i="1" s="1"/>
  <c r="AA329" i="1"/>
  <c r="AB329" i="1" s="1"/>
  <c r="AC329" i="1" s="1"/>
  <c r="AA1338" i="1"/>
  <c r="AB1338" i="1" s="1"/>
  <c r="AC1338" i="1" s="1"/>
  <c r="AA2013" i="1"/>
  <c r="AB2013" i="1" s="1"/>
  <c r="AC2013" i="1" s="1"/>
  <c r="AA304" i="1"/>
  <c r="AB304" i="1" s="1"/>
  <c r="AC304" i="1" s="1"/>
  <c r="AA698" i="1"/>
  <c r="AB698" i="1" s="1"/>
  <c r="AC698" i="1" s="1"/>
  <c r="AA2418" i="1"/>
  <c r="AB2418" i="1" s="1"/>
  <c r="AC2418" i="1" s="1"/>
  <c r="AA562" i="1"/>
  <c r="AB562" i="1" s="1"/>
  <c r="AC562" i="1" s="1"/>
  <c r="AA1550" i="1"/>
  <c r="AB1550" i="1" s="1"/>
  <c r="AC1550" i="1" s="1"/>
  <c r="AA1624" i="1"/>
  <c r="AB1624" i="1" s="1"/>
  <c r="AC1624" i="1" s="1"/>
  <c r="AA852" i="1"/>
  <c r="AB852" i="1" s="1"/>
  <c r="AC852" i="1" s="1"/>
  <c r="AA278" i="1"/>
  <c r="AB278" i="1" s="1"/>
  <c r="AC278" i="1" s="1"/>
  <c r="AA1659" i="1"/>
  <c r="AB1659" i="1" s="1"/>
  <c r="AC1659" i="1" s="1"/>
  <c r="AA2465" i="1"/>
  <c r="AB2465" i="1" s="1"/>
  <c r="AC2465" i="1" s="1"/>
  <c r="AA1718" i="1"/>
  <c r="AB1718" i="1" s="1"/>
  <c r="AC1718" i="1" s="1"/>
  <c r="AA1229" i="1"/>
  <c r="AB1229" i="1" s="1"/>
  <c r="AC1229" i="1" s="1"/>
  <c r="AA2290" i="1"/>
  <c r="AB2290" i="1" s="1"/>
  <c r="AC2290" i="1" s="1"/>
  <c r="AA1895" i="1"/>
  <c r="AB1895" i="1" s="1"/>
  <c r="AC1895" i="1" s="1"/>
  <c r="AA393" i="1"/>
  <c r="AB393" i="1" s="1"/>
  <c r="AC393" i="1" s="1"/>
  <c r="AA1402" i="1"/>
  <c r="AB1402" i="1" s="1"/>
  <c r="AC1402" i="1" s="1"/>
  <c r="AA2077" i="1"/>
  <c r="AB2077" i="1" s="1"/>
  <c r="AC2077" i="1" s="1"/>
  <c r="AA1666" i="1"/>
  <c r="AB1666" i="1" s="1"/>
  <c r="AC1666" i="1" s="1"/>
  <c r="AA2113" i="1"/>
  <c r="AB2113" i="1" s="1"/>
  <c r="AC2113" i="1" s="1"/>
  <c r="AA366" i="1"/>
  <c r="AB366" i="1" s="1"/>
  <c r="AC366" i="1" s="1"/>
  <c r="AA503" i="1"/>
  <c r="AB503" i="1" s="1"/>
  <c r="AC503" i="1" s="1"/>
  <c r="AA2338" i="1"/>
  <c r="AB2338" i="1" s="1"/>
  <c r="AC2338" i="1" s="1"/>
  <c r="AA1812" i="1"/>
  <c r="AB1812" i="1" s="1"/>
  <c r="AC1812" i="1" s="1"/>
  <c r="AA336" i="1"/>
  <c r="AB336" i="1" s="1"/>
  <c r="AC336" i="1" s="1"/>
  <c r="AA1351" i="1"/>
  <c r="AB1351" i="1" s="1"/>
  <c r="AC1351" i="1" s="1"/>
  <c r="AA2220" i="1"/>
  <c r="AB2220" i="1" s="1"/>
  <c r="AC2220" i="1" s="1"/>
  <c r="AA650" i="1"/>
  <c r="AB650" i="1" s="1"/>
  <c r="AC650" i="1" s="1"/>
  <c r="AA2428" i="1"/>
  <c r="AB2428" i="1" s="1"/>
  <c r="AC2428" i="1" s="1"/>
  <c r="AA1433" i="1"/>
  <c r="AB1433" i="1" s="1"/>
  <c r="AC1433" i="1" s="1"/>
  <c r="AA1298" i="1"/>
  <c r="AB1298" i="1" s="1"/>
  <c r="AC1298" i="1" s="1"/>
  <c r="AA533" i="1"/>
  <c r="AB533" i="1" s="1"/>
  <c r="AC533" i="1" s="1"/>
  <c r="AA1617" i="1"/>
  <c r="AB1617" i="1" s="1"/>
  <c r="AC1617" i="1" s="1"/>
  <c r="AA455" i="1"/>
  <c r="AB455" i="1" s="1"/>
  <c r="AC455" i="1" s="1"/>
  <c r="AA997" i="1"/>
  <c r="AB997" i="1" s="1"/>
  <c r="AC997" i="1" s="1"/>
  <c r="AA320" i="1"/>
  <c r="AB320" i="1" s="1"/>
  <c r="AC320" i="1" s="1"/>
  <c r="AA1723" i="1"/>
  <c r="AB1723" i="1" s="1"/>
  <c r="AC1723" i="1" s="1"/>
  <c r="AA364" i="1"/>
  <c r="AB364" i="1" s="1"/>
  <c r="AC364" i="1" s="1"/>
  <c r="AA2442" i="1"/>
  <c r="AB2442" i="1" s="1"/>
  <c r="AC2442" i="1" s="1"/>
  <c r="AA2118" i="1"/>
  <c r="AB2118" i="1" s="1"/>
  <c r="AC2118" i="1" s="1"/>
  <c r="AA294" i="1"/>
  <c r="AB294" i="1" s="1"/>
  <c r="AC294" i="1" s="1"/>
  <c r="AA1848" i="1"/>
  <c r="AB1848" i="1" s="1"/>
  <c r="AC1848" i="1" s="1"/>
  <c r="AA2307" i="1"/>
  <c r="AB2307" i="1" s="1"/>
  <c r="AC2307" i="1" s="1"/>
  <c r="AA1466" i="1"/>
  <c r="AB1466" i="1" s="1"/>
  <c r="AC1466" i="1" s="1"/>
  <c r="AA116" i="1"/>
  <c r="AB116" i="1" s="1"/>
  <c r="AC116" i="1" s="1"/>
  <c r="AA1158" i="1"/>
  <c r="AB1158" i="1" s="1"/>
  <c r="AC1158" i="1" s="1"/>
  <c r="AA1038" i="1"/>
  <c r="AB1038" i="1" s="1"/>
  <c r="AC1038" i="1" s="1"/>
  <c r="AA1719" i="1"/>
  <c r="AB1719" i="1" s="1"/>
  <c r="AC1719" i="1" s="1"/>
  <c r="AA382" i="1"/>
  <c r="AB382" i="1" s="1"/>
  <c r="AC382" i="1" s="1"/>
  <c r="AA2495" i="1"/>
  <c r="AB2495" i="1" s="1"/>
  <c r="AC2495" i="1" s="1"/>
  <c r="AA591" i="1"/>
  <c r="AB591" i="1" s="1"/>
  <c r="AC591" i="1" s="1"/>
  <c r="AA1872" i="1"/>
  <c r="AB1872" i="1" s="1"/>
  <c r="AC1872" i="1" s="1"/>
  <c r="AA2183" i="1"/>
  <c r="AB2183" i="1" s="1"/>
  <c r="AC2183" i="1" s="1"/>
  <c r="AA358" i="1"/>
  <c r="AB358" i="1" s="1"/>
  <c r="AC358" i="1" s="1"/>
  <c r="AA1533" i="1"/>
  <c r="AB1533" i="1" s="1"/>
  <c r="AC1533" i="1" s="1"/>
  <c r="AA2160" i="1"/>
  <c r="AB2160" i="1" s="1"/>
  <c r="AC2160" i="1" s="1"/>
  <c r="AA1798" i="1"/>
  <c r="AB1798" i="1" s="1"/>
  <c r="AC1798" i="1" s="1"/>
  <c r="AA838" i="1"/>
  <c r="AB838" i="1" s="1"/>
  <c r="AC838" i="1" s="1"/>
  <c r="AA1047" i="1"/>
  <c r="AB1047" i="1" s="1"/>
  <c r="AC1047" i="1" s="1"/>
  <c r="AA808" i="1"/>
  <c r="AB808" i="1" s="1"/>
  <c r="AC808" i="1" s="1"/>
  <c r="AA1593" i="1"/>
  <c r="AB1593" i="1" s="1"/>
  <c r="AC1593" i="1" s="1"/>
  <c r="AA258" i="1"/>
  <c r="AB258" i="1" s="1"/>
  <c r="AC258" i="1" s="1"/>
  <c r="AA955" i="1"/>
  <c r="AB955" i="1" s="1"/>
  <c r="AC955" i="1" s="1"/>
  <c r="AA1063" i="1"/>
  <c r="AB1063" i="1" s="1"/>
  <c r="AC1063" i="1" s="1"/>
  <c r="AA2059" i="1"/>
  <c r="AB2059" i="1" s="1"/>
  <c r="AC2059" i="1" s="1"/>
  <c r="AA2164" i="1"/>
  <c r="AB2164" i="1" s="1"/>
  <c r="AC2164" i="1" s="1"/>
  <c r="AA1035" i="1"/>
  <c r="AB1035" i="1" s="1"/>
  <c r="AC1035" i="1" s="1"/>
  <c r="AA982" i="1"/>
  <c r="AB982" i="1" s="1"/>
  <c r="AC982" i="1" s="1"/>
  <c r="AA1819" i="1"/>
  <c r="AB1819" i="1" s="1"/>
  <c r="AC1819" i="1" s="1"/>
  <c r="AA264" i="1"/>
  <c r="AB264" i="1" s="1"/>
  <c r="AC264" i="1" s="1"/>
  <c r="AA1560" i="1"/>
  <c r="AB1560" i="1" s="1"/>
  <c r="AC1560" i="1" s="1"/>
  <c r="AA1111" i="1"/>
  <c r="AB1111" i="1" s="1"/>
  <c r="AC1111" i="1" s="1"/>
  <c r="AA313" i="1"/>
  <c r="AB313" i="1" s="1"/>
  <c r="AC313" i="1" s="1"/>
  <c r="AA2489" i="1"/>
  <c r="AB2489" i="1" s="1"/>
  <c r="AC2489" i="1" s="1"/>
  <c r="AA514" i="1"/>
  <c r="AB514" i="1" s="1"/>
  <c r="AC514" i="1" s="1"/>
  <c r="AA1019" i="1"/>
  <c r="AB1019" i="1" s="1"/>
  <c r="AC1019" i="1" s="1"/>
  <c r="AA722" i="1"/>
  <c r="AB722" i="1" s="1"/>
  <c r="AC722" i="1" s="1"/>
  <c r="AA2023" i="1"/>
  <c r="AB2023" i="1" s="1"/>
  <c r="AC2023" i="1" s="1"/>
  <c r="AA521" i="1"/>
  <c r="AB521" i="1" s="1"/>
  <c r="AC521" i="1" s="1"/>
  <c r="AA1761" i="1"/>
  <c r="AB1761" i="1" s="1"/>
  <c r="AC1761" i="1" s="1"/>
  <c r="AA2205" i="1"/>
  <c r="AB2205" i="1" s="1"/>
  <c r="AC2205" i="1" s="1"/>
  <c r="AA1605" i="1"/>
  <c r="AB1605" i="1" s="1"/>
  <c r="AC1605" i="1" s="1"/>
  <c r="AA2393" i="1"/>
  <c r="AB2393" i="1" s="1"/>
  <c r="AC2393" i="1" s="1"/>
  <c r="AA1762" i="1"/>
  <c r="AB1762" i="1" s="1"/>
  <c r="AC1762" i="1" s="1"/>
  <c r="AA462" i="1"/>
  <c r="AB462" i="1" s="1"/>
  <c r="AC462" i="1" s="1"/>
  <c r="AA1742" i="1"/>
  <c r="AB1742" i="1" s="1"/>
  <c r="AC1742" i="1" s="1"/>
  <c r="AA1773" i="1"/>
  <c r="AB1773" i="1" s="1"/>
  <c r="AC1773" i="1" s="1"/>
  <c r="AA162" i="1"/>
  <c r="AB162" i="1" s="1"/>
  <c r="AC162" i="1" s="1"/>
  <c r="AA1479" i="1"/>
  <c r="AB1479" i="1" s="1"/>
  <c r="AC1479" i="1" s="1"/>
  <c r="AA2264" i="1"/>
  <c r="AB2264" i="1" s="1"/>
  <c r="AC2264" i="1" s="1"/>
  <c r="AA2062" i="1"/>
  <c r="AB2062" i="1" s="1"/>
  <c r="AC2062" i="1" s="1"/>
  <c r="AA2483" i="1"/>
  <c r="AB2483" i="1" s="1"/>
  <c r="AC2483" i="1" s="1"/>
  <c r="AA377" i="1"/>
  <c r="AB377" i="1" s="1"/>
  <c r="AC377" i="1" s="1"/>
  <c r="AA154" i="1"/>
  <c r="AB154" i="1" s="1"/>
  <c r="AC154" i="1" s="1"/>
  <c r="AA1572" i="1"/>
  <c r="AB1572" i="1" s="1"/>
  <c r="AC1572" i="1" s="1"/>
  <c r="AA251" i="1"/>
  <c r="AB251" i="1" s="1"/>
  <c r="AC251" i="1" s="1"/>
  <c r="AA351" i="1"/>
  <c r="AB351" i="1" s="1"/>
  <c r="AC351" i="1" s="1"/>
  <c r="AA376" i="1"/>
  <c r="AB376" i="1" s="1"/>
  <c r="AC376" i="1" s="1"/>
  <c r="AA308" i="1"/>
  <c r="AB308" i="1" s="1"/>
  <c r="AC308" i="1" s="1"/>
  <c r="AA1958" i="1"/>
  <c r="AB1958" i="1" s="1"/>
  <c r="AC1958" i="1" s="1"/>
  <c r="AA513" i="1"/>
  <c r="AB513" i="1" s="1"/>
  <c r="AC513" i="1" s="1"/>
  <c r="AA2017" i="1"/>
  <c r="AB2017" i="1" s="1"/>
  <c r="AC2017" i="1" s="1"/>
  <c r="AA447" i="1"/>
  <c r="AB447" i="1" s="1"/>
  <c r="AC447" i="1" s="1"/>
  <c r="AA469" i="1"/>
  <c r="AB469" i="1" s="1"/>
  <c r="AC469" i="1" s="1"/>
  <c r="AA401" i="1"/>
  <c r="AB401" i="1" s="1"/>
  <c r="AC401" i="1" s="1"/>
  <c r="AA873" i="1"/>
  <c r="AB873" i="1" s="1"/>
  <c r="AC873" i="1" s="1"/>
  <c r="AA627" i="1"/>
  <c r="AB627" i="1" s="1"/>
  <c r="AC627" i="1" s="1"/>
  <c r="AA1704" i="1"/>
  <c r="AB1704" i="1" s="1"/>
  <c r="AC1704" i="1" s="1"/>
  <c r="AA1219" i="1"/>
  <c r="AB1219" i="1" s="1"/>
  <c r="AC1219" i="1" s="1"/>
  <c r="AA1164" i="1"/>
  <c r="AB1164" i="1" s="1"/>
  <c r="AC1164" i="1" s="1"/>
  <c r="AA1514" i="1"/>
  <c r="AB1514" i="1" s="1"/>
  <c r="AC1514" i="1" s="1"/>
  <c r="AA2253" i="1"/>
  <c r="AB2253" i="1" s="1"/>
  <c r="AC2253" i="1" s="1"/>
  <c r="AA2275" i="1"/>
  <c r="AB2275" i="1" s="1"/>
  <c r="AC2275" i="1" s="1"/>
  <c r="AA487" i="1"/>
  <c r="AB487" i="1" s="1"/>
  <c r="AC487" i="1" s="1"/>
  <c r="AA68" i="1"/>
  <c r="AB68" i="1" s="1"/>
  <c r="AC68" i="1" s="1"/>
  <c r="AA124" i="1"/>
  <c r="AB124" i="1" s="1"/>
  <c r="AC124" i="1" s="1"/>
  <c r="AA1983" i="1"/>
  <c r="AB1983" i="1" s="1"/>
  <c r="AC1983" i="1" s="1"/>
  <c r="AA156" i="1"/>
  <c r="AB156" i="1" s="1"/>
  <c r="AC156" i="1" s="1"/>
  <c r="AA933" i="1"/>
  <c r="AB933" i="1" s="1"/>
  <c r="AC933" i="1" s="1"/>
  <c r="AA2344" i="1"/>
  <c r="AB2344" i="1" s="1"/>
  <c r="AC2344" i="1" s="1"/>
  <c r="AA1027" i="1"/>
  <c r="AB1027" i="1" s="1"/>
  <c r="AC1027" i="1" s="1"/>
  <c r="AA1984" i="1"/>
  <c r="AB1984" i="1" s="1"/>
  <c r="AC1984" i="1" s="1"/>
  <c r="AA397" i="1"/>
  <c r="AB397" i="1" s="1"/>
  <c r="AC397" i="1" s="1"/>
  <c r="AA1717" i="1"/>
  <c r="AB1717" i="1" s="1"/>
  <c r="AC1717" i="1" s="1"/>
  <c r="AA1936" i="1"/>
  <c r="AB1936" i="1" s="1"/>
  <c r="AC1936" i="1" s="1"/>
  <c r="AA556" i="1"/>
  <c r="AB556" i="1" s="1"/>
  <c r="AC556" i="1" s="1"/>
  <c r="AA738" i="1"/>
  <c r="AB738" i="1" s="1"/>
  <c r="AC738" i="1" s="1"/>
  <c r="AA1245" i="1"/>
  <c r="AB1245" i="1" s="1"/>
  <c r="AC1245" i="1" s="1"/>
  <c r="AA2243" i="1"/>
  <c r="AB2243" i="1" s="1"/>
  <c r="AC2243" i="1" s="1"/>
  <c r="AA2201" i="1"/>
  <c r="AB2201" i="1" s="1"/>
  <c r="AC2201" i="1" s="1"/>
  <c r="AA815" i="1"/>
  <c r="AB815" i="1" s="1"/>
  <c r="AC815" i="1" s="1"/>
  <c r="AA2331" i="1"/>
  <c r="AB2331" i="1" s="1"/>
  <c r="AC2331" i="1" s="1"/>
  <c r="AA1746" i="1"/>
  <c r="AB1746" i="1" s="1"/>
  <c r="AC1746" i="1" s="1"/>
  <c r="AA1791" i="1"/>
  <c r="AB1791" i="1" s="1"/>
  <c r="AC1791" i="1" s="1"/>
  <c r="AA2218" i="1"/>
  <c r="AB2218" i="1" s="1"/>
  <c r="AC2218" i="1" s="1"/>
  <c r="AA1173" i="1"/>
  <c r="AB1173" i="1" s="1"/>
  <c r="AC1173" i="1" s="1"/>
  <c r="AA2136" i="1"/>
  <c r="AB2136" i="1" s="1"/>
  <c r="AC2136" i="1" s="1"/>
  <c r="AA1237" i="1"/>
  <c r="AB1237" i="1" s="1"/>
  <c r="AC1237" i="1" s="1"/>
  <c r="AA1579" i="1"/>
  <c r="AB1579" i="1" s="1"/>
  <c r="AC1579" i="1" s="1"/>
  <c r="AA2087" i="1"/>
  <c r="AB2087" i="1" s="1"/>
  <c r="AC2087" i="1" s="1"/>
  <c r="AA1670" i="1"/>
  <c r="AB1670" i="1" s="1"/>
  <c r="AC1670" i="1" s="1"/>
  <c r="AA1941" i="1"/>
  <c r="AB1941" i="1" s="1"/>
  <c r="AC1941" i="1" s="1"/>
  <c r="AA2041" i="1"/>
  <c r="AB2041" i="1" s="1"/>
  <c r="AC2041" i="1" s="1"/>
  <c r="AA719" i="1"/>
  <c r="AB719" i="1" s="1"/>
  <c r="AC719" i="1" s="1"/>
  <c r="AA1751" i="1"/>
  <c r="AB1751" i="1" s="1"/>
  <c r="AC1751" i="1" s="1"/>
  <c r="AA1017" i="1"/>
  <c r="AB1017" i="1" s="1"/>
  <c r="AC1017" i="1" s="1"/>
  <c r="AA791" i="1"/>
  <c r="AB791" i="1" s="1"/>
  <c r="AC791" i="1" s="1"/>
  <c r="AA2208" i="1"/>
  <c r="AB2208" i="1" s="1"/>
  <c r="AC2208" i="1" s="1"/>
  <c r="AA2125" i="1"/>
  <c r="AB2125" i="1" s="1"/>
  <c r="AC2125" i="1" s="1"/>
  <c r="AA1013" i="1"/>
  <c r="AB1013" i="1" s="1"/>
  <c r="AC1013" i="1" s="1"/>
  <c r="AA1016" i="1"/>
  <c r="AB1016" i="1" s="1"/>
  <c r="AC1016" i="1" s="1"/>
  <c r="AA492" i="1"/>
  <c r="AB492" i="1" s="1"/>
  <c r="AC492" i="1" s="1"/>
  <c r="AA318" i="1"/>
  <c r="AB318" i="1" s="1"/>
  <c r="AC318" i="1" s="1"/>
  <c r="AA1309" i="1"/>
  <c r="AB1309" i="1" s="1"/>
  <c r="AC1309" i="1" s="1"/>
  <c r="AA1477" i="1"/>
  <c r="AB1477" i="1" s="1"/>
  <c r="AC1477" i="1" s="1"/>
  <c r="AA826" i="1"/>
  <c r="AB826" i="1" s="1"/>
  <c r="AC826" i="1" s="1"/>
  <c r="AA958" i="1"/>
  <c r="AB958" i="1" s="1"/>
  <c r="AC958" i="1" s="1"/>
  <c r="AA988" i="1"/>
  <c r="AB988" i="1" s="1"/>
  <c r="AC988" i="1" s="1"/>
  <c r="AA2285" i="1"/>
  <c r="AB2285" i="1" s="1"/>
  <c r="AC2285" i="1" s="1"/>
  <c r="AA1764" i="1"/>
  <c r="AB1764" i="1" s="1"/>
  <c r="AC1764" i="1" s="1"/>
  <c r="AA1897" i="1"/>
  <c r="AB1897" i="1" s="1"/>
  <c r="AC1897" i="1" s="1"/>
  <c r="AA518" i="1"/>
  <c r="AB518" i="1" s="1"/>
  <c r="AC518" i="1" s="1"/>
  <c r="AA2347" i="1"/>
  <c r="AB2347" i="1" s="1"/>
  <c r="AC2347" i="1" s="1"/>
  <c r="AA573" i="1"/>
  <c r="AB573" i="1" s="1"/>
  <c r="AC573" i="1" s="1"/>
  <c r="AA1355" i="1"/>
  <c r="AB1355" i="1" s="1"/>
  <c r="AC1355" i="1" s="1"/>
  <c r="AA778" i="1"/>
  <c r="AB778" i="1" s="1"/>
  <c r="AC778" i="1" s="1"/>
  <c r="AA53" i="1"/>
  <c r="AB53" i="1" s="1"/>
  <c r="AC53" i="1" s="1"/>
  <c r="AA1061" i="1"/>
  <c r="AB1061" i="1" s="1"/>
  <c r="AC1061" i="1" s="1"/>
  <c r="AA1938" i="1"/>
  <c r="AB1938" i="1" s="1"/>
  <c r="AC1938" i="1" s="1"/>
  <c r="AA1787" i="1"/>
  <c r="AB1787" i="1" s="1"/>
  <c r="AC1787" i="1" s="1"/>
  <c r="AA643" i="1"/>
  <c r="AB643" i="1" s="1"/>
  <c r="AC643" i="1" s="1"/>
  <c r="AA123" i="1"/>
  <c r="AB123" i="1" s="1"/>
  <c r="AC123" i="1" s="1"/>
  <c r="AA1077" i="1"/>
  <c r="AB1077" i="1" s="1"/>
  <c r="AC1077" i="1" s="1"/>
  <c r="AA2464" i="1"/>
  <c r="AB2464" i="1" s="1"/>
  <c r="AC2464" i="1" s="1"/>
  <c r="AA1106" i="1"/>
  <c r="AB1106" i="1" s="1"/>
  <c r="AC1106" i="1" s="1"/>
  <c r="AA1530" i="1"/>
  <c r="AB1530" i="1" s="1"/>
  <c r="AC1530" i="1" s="1"/>
  <c r="AA1839" i="1"/>
  <c r="AB1839" i="1" s="1"/>
  <c r="AC1839" i="1" s="1"/>
  <c r="AA1662" i="1"/>
  <c r="AB1662" i="1" s="1"/>
  <c r="AC1662" i="1" s="1"/>
  <c r="AA2178" i="1"/>
  <c r="AB2178" i="1" s="1"/>
  <c r="AC2178" i="1" s="1"/>
  <c r="AA2089" i="1"/>
  <c r="AB2089" i="1" s="1"/>
  <c r="AC2089" i="1" s="1"/>
  <c r="AA2145" i="1"/>
  <c r="AB2145" i="1" s="1"/>
  <c r="AC2145" i="1" s="1"/>
  <c r="AA2488" i="1"/>
  <c r="AB2488" i="1" s="1"/>
  <c r="AC2488" i="1" s="1"/>
  <c r="AA1155" i="1"/>
  <c r="AB1155" i="1" s="1"/>
  <c r="AC1155" i="1" s="1"/>
  <c r="AA1683" i="1"/>
  <c r="AB1683" i="1" s="1"/>
  <c r="AC1683" i="1" s="1"/>
  <c r="AA187" i="1"/>
  <c r="AB187" i="1" s="1"/>
  <c r="AC187" i="1" s="1"/>
  <c r="AA863" i="1"/>
  <c r="AB863" i="1" s="1"/>
  <c r="AC863" i="1" s="1"/>
  <c r="AA1141" i="1"/>
  <c r="AB1141" i="1" s="1"/>
  <c r="AC1141" i="1" s="1"/>
  <c r="AA1324" i="1"/>
  <c r="AB1324" i="1" s="1"/>
  <c r="AC1324" i="1" s="1"/>
  <c r="AA1078" i="1"/>
  <c r="AB1078" i="1" s="1"/>
  <c r="AC1078" i="1" s="1"/>
  <c r="AA1163" i="1"/>
  <c r="AB1163" i="1" s="1"/>
  <c r="AC1163" i="1" s="1"/>
  <c r="AA1346" i="1"/>
  <c r="AB1346" i="1" s="1"/>
  <c r="AC1346" i="1" s="1"/>
  <c r="AA1497" i="1"/>
  <c r="AB1497" i="1" s="1"/>
  <c r="AC1497" i="1" s="1"/>
  <c r="AA1007" i="1"/>
  <c r="AB1007" i="1" s="1"/>
  <c r="AC1007" i="1" s="1"/>
  <c r="AA1724" i="1"/>
  <c r="AB1724" i="1" s="1"/>
  <c r="AC1724" i="1" s="1"/>
  <c r="AA1356" i="1"/>
  <c r="AB1356" i="1" s="1"/>
  <c r="AC1356" i="1" s="1"/>
  <c r="AA2170" i="1"/>
  <c r="AB2170" i="1" s="1"/>
  <c r="AC2170" i="1" s="1"/>
  <c r="AA1070" i="1"/>
  <c r="AB1070" i="1" s="1"/>
  <c r="AC1070" i="1" s="1"/>
  <c r="AA646" i="1"/>
  <c r="AB646" i="1" s="1"/>
  <c r="AC646" i="1" s="1"/>
  <c r="AA1432" i="1"/>
  <c r="AB1432" i="1" s="1"/>
  <c r="AC1432" i="1" s="1"/>
  <c r="AA2475" i="1"/>
  <c r="AB2475" i="1" s="1"/>
  <c r="AC2475" i="1" s="1"/>
  <c r="AA2127" i="1"/>
  <c r="AB2127" i="1" s="1"/>
  <c r="AC2127" i="1" s="1"/>
  <c r="AA2234" i="1"/>
  <c r="AB2234" i="1" s="1"/>
  <c r="AC2234" i="1" s="1"/>
  <c r="AA2378" i="1"/>
  <c r="AB2378" i="1" s="1"/>
  <c r="AC2378" i="1" s="1"/>
  <c r="AA1955" i="1"/>
  <c r="AB1955" i="1" s="1"/>
  <c r="AC1955" i="1" s="1"/>
  <c r="AA908" i="1"/>
  <c r="AB908" i="1" s="1"/>
  <c r="AC908" i="1" s="1"/>
  <c r="AA1780" i="1"/>
  <c r="AB1780" i="1" s="1"/>
  <c r="AC1780" i="1" s="1"/>
  <c r="AA1205" i="1"/>
  <c r="AB1205" i="1" s="1"/>
  <c r="AC1205" i="1" s="1"/>
  <c r="AA640" i="1"/>
  <c r="AB640" i="1" s="1"/>
  <c r="AC640" i="1" s="1"/>
  <c r="AA450" i="1"/>
  <c r="AB450" i="1" s="1"/>
  <c r="AC450" i="1" s="1"/>
  <c r="AA2392" i="1"/>
  <c r="AB2392" i="1" s="1"/>
  <c r="AC2392" i="1" s="1"/>
  <c r="AA348" i="1"/>
  <c r="AB348" i="1" s="1"/>
  <c r="AC348" i="1" s="1"/>
  <c r="Y22" i="1"/>
  <c r="Z22" i="1" s="1"/>
  <c r="AE22" i="1" s="1"/>
  <c r="D23" i="2"/>
  <c r="AB23" i="1" l="1"/>
  <c r="AC23" i="1" s="1"/>
  <c r="AA22" i="1"/>
  <c r="AB22" i="1" s="1"/>
  <c r="AC22" i="1" s="1"/>
  <c r="D24" i="2"/>
  <c r="D25" i="2" l="1"/>
  <c r="D26" i="2" l="1"/>
  <c r="D27" i="2" l="1"/>
  <c r="D28" i="2" l="1"/>
  <c r="D30" i="2" l="1"/>
  <c r="D29" i="2"/>
  <c r="T21" i="1" l="1"/>
  <c r="V21" i="1" s="1"/>
  <c r="X21" i="1" s="1"/>
  <c r="Y21" i="1" l="1"/>
  <c r="Z21" i="1" s="1"/>
  <c r="AE21" i="1" s="1"/>
  <c r="AA21" i="1" l="1"/>
  <c r="AB21" i="1" s="1"/>
  <c r="AC2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r00t</author>
  </authors>
  <commentList>
    <comment ref="J20" authorId="0" shapeId="0" xr:uid="{218FBDF9-A468-400C-906E-61ECE5DE6E62}">
      <text>
        <r>
          <rPr>
            <b/>
            <sz val="9"/>
            <color indexed="81"/>
            <rFont val="Tahoma"/>
            <family val="2"/>
          </rPr>
          <t>r00t:</t>
        </r>
        <r>
          <rPr>
            <sz val="9"/>
            <color indexed="81"/>
            <rFont val="Tahoma"/>
            <family val="2"/>
          </rPr>
          <t xml:space="preserve">
به ازای هر سالی که در محلی کار می‌کنید، مبلغی تحت عنوان سنوات کارکرد به شما اضافه می‌شود. این مبلغ بعد از یک سال تمام فعالیت شما به حقوق شما اضافه می‌شود. در سال 1403، این مبلغ روزانه 7 هزار تومان بوده است. اگر در مقطعی در طی سال 1403، سابقه کاری شما در شرکت از مرز یک سال عبور کرده باشد، احتمالا در یکی از بخش‌های حقوق شما ماهانه 210 یا 217 هزار تومان (بسته به ماه 30 یا 31 روزه) به حقوق شما اضافه شده است. برخی شرکت‌ها این مبلغ را داخل حقوق پایه قرار می‌دهند برخی در فیلد جداگانه.
اگر بیش از یک سال در شرکتی فعالیت داشتید،‌ این مبلغ حاصل جمع حق سنوات مصوب در سالهای مختلف است. اگر هم کمتر از یکسال از کارکرد شما در شرکت می‌گذرد، قاعدتا این مبلغ به شما تعلق نگرفته است</t>
        </r>
      </text>
    </comment>
    <comment ref="K20" authorId="0" shapeId="0" xr:uid="{2637154B-7929-4263-A02F-B88EB34A2B0B}">
      <text>
        <r>
          <rPr>
            <b/>
            <sz val="9"/>
            <color indexed="81"/>
            <rFont val="Tahoma"/>
            <family val="2"/>
          </rPr>
          <t>r00t:</t>
        </r>
        <r>
          <rPr>
            <sz val="9"/>
            <color indexed="81"/>
            <rFont val="Tahoma"/>
            <family val="2"/>
          </rPr>
          <t xml:space="preserve">
مبنای حقوق را در این فایل حقوق 30 روز در نظر می‌گیریم. شما در ماه 31 روزه، به اندازه 31 روز حقوق دریافت می‌کنید و در ماه 29 روزه، به اندازه 29 روز. در این ستون مبلغ ناخالص حقوق پایه خودتان در سال 1403 برای یک ماه 30 روزه را وارد کنید.
توجه کنید در این ستون نباید اعدادی مانند اضافه کار، پاداش موردی، حق اولاد، حق تاهل و ... ثبت شود.
البته ممکن است به شما مبالغی به طور ثابت هر ماه پرداخت می‌شده و می‌دانید که آن اعداد نیز قرار است با همین فرمول افزایش حقوق، تغییر کنند. در این صورت جمع آنها را نیز به این ستون اضافه کنید</t>
        </r>
      </text>
    </comment>
    <comment ref="AB20" authorId="0" shapeId="0" xr:uid="{D23C2F7D-A0E0-4034-9288-479AD66BC465}">
      <text>
        <r>
          <rPr>
            <b/>
            <sz val="9"/>
            <color indexed="81"/>
            <rFont val="Tahoma"/>
            <family val="2"/>
          </rPr>
          <t>r00t:</t>
        </r>
        <r>
          <rPr>
            <sz val="9"/>
            <color indexed="81"/>
            <rFont val="Tahoma"/>
            <family val="2"/>
          </rPr>
          <t xml:space="preserve">
شرکت‌ها اعداد حقوق شما را در پورتال اداره مالیات وارد می‌کنند. اداره مالیات بر مبنای تمامی حقوق‌هایی که از هر کجای دریافت می‌کنید و تخمین درآمد سالانه شما،‌ ابتدا تخمین می‌زند که حقوق شما چقدر در کل سال خواهد بود، بعد مالیات آن در کل سال چقدر می‌شود و حالا در ماه جاری چه مبلغی را باید بپردازید.
اگر درامد در چند جا دارید،‌ این عدد دقیق نخواهد بود
اگر در میانه سال کارتان را شروع کردید و قبل از آن حقوق دیگری نداشتید،‌ احتمالا مالیات کمتری از شما کسر می‌شود
اگر درامد شما در طول سال تغییرات قابل توجه دارد،‌ انتظار داشته باشید که کسورات ماهانه شما متفاوت با این عدد باشد</t>
        </r>
      </text>
    </comment>
  </commentList>
</comments>
</file>

<file path=xl/sharedStrings.xml><?xml version="1.0" encoding="utf-8"?>
<sst xmlns="http://schemas.openxmlformats.org/spreadsheetml/2006/main" count="96" uniqueCount="55">
  <si>
    <t>شماره پرسنلی</t>
  </si>
  <si>
    <t>نام</t>
  </si>
  <si>
    <t>نام خانوادگی</t>
  </si>
  <si>
    <t>واحد</t>
  </si>
  <si>
    <t>بخش</t>
  </si>
  <si>
    <t>محسن جان</t>
  </si>
  <si>
    <t>کد باز</t>
  </si>
  <si>
    <t>فضا جور</t>
  </si>
  <si>
    <t>ابر ساز</t>
  </si>
  <si>
    <t>تارخ استخدام (میلادی)</t>
  </si>
  <si>
    <t>تاریخ استخدام (شمسی)</t>
  </si>
  <si>
    <t>وضعیت تاهل</t>
  </si>
  <si>
    <t>متاهل</t>
  </si>
  <si>
    <t>مجرد</t>
  </si>
  <si>
    <t>تعداد فرزند</t>
  </si>
  <si>
    <t>حق تاهل</t>
  </si>
  <si>
    <t>حق اولاد</t>
  </si>
  <si>
    <t>کمک هزینه  مسکن</t>
  </si>
  <si>
    <t>بن کارگری</t>
  </si>
  <si>
    <t>سنوات ماهانه در سال 1403 (مبنای 30 روز)</t>
  </si>
  <si>
    <t>حقوق پایه ماه 30 روزه در 1403</t>
  </si>
  <si>
    <t>ماه شمسی در 1404 برای محاسبه حقوق</t>
  </si>
  <si>
    <t>تعداد روز حقوق</t>
  </si>
  <si>
    <t>ماه</t>
  </si>
  <si>
    <t>پایان ماه‌ها</t>
  </si>
  <si>
    <t>تعداد روز</t>
  </si>
  <si>
    <t>سنوات روزانه 1404</t>
  </si>
  <si>
    <t>تاریخ دریافت حقوق</t>
  </si>
  <si>
    <t>افزایش درصدی حقوق</t>
  </si>
  <si>
    <t>افزایش ثابت حقوق  ماهانه</t>
  </si>
  <si>
    <t>سارا خان</t>
  </si>
  <si>
    <t>کد ساز</t>
  </si>
  <si>
    <t>جهان جور</t>
  </si>
  <si>
    <t>فرهنگ ساز</t>
  </si>
  <si>
    <t>ارزش هر ساعت اضافه کار</t>
  </si>
  <si>
    <t>تعداد ساعت اضافه کار</t>
  </si>
  <si>
    <t>کمک هزینه مسکن</t>
  </si>
  <si>
    <t>ارزش کل ساعت اضافه کار</t>
  </si>
  <si>
    <t>مبلغ ثابت ماهانه</t>
  </si>
  <si>
    <t>حقوق پایه روزانه</t>
  </si>
  <si>
    <t>مبلغ بیمه تامین اجتماعی سهم کارمند</t>
  </si>
  <si>
    <t>مبلغ بیمه تامین اجتماعی سهم کارفرما</t>
  </si>
  <si>
    <t>تخمین مالیات</t>
  </si>
  <si>
    <t>از</t>
  </si>
  <si>
    <t>تا</t>
  </si>
  <si>
    <t>درصد مالیات</t>
  </si>
  <si>
    <t>مالیات تجمیعی براکت</t>
  </si>
  <si>
    <t>سقف مالیات براکت</t>
  </si>
  <si>
    <t>درآمد مشمول مالیات سالانه</t>
  </si>
  <si>
    <t>حقوق خالص</t>
  </si>
  <si>
    <t>جدول مالیاتی سالانه 1404</t>
  </si>
  <si>
    <t>end</t>
  </si>
  <si>
    <t>هزینه کارفرما</t>
  </si>
  <si>
    <t>Link</t>
  </si>
  <si>
    <t xml:space="preserve">https://github.com/payam124/Salary-Calculation-1404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</si>
</sst>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0_-;\-* #,##0.000_-;_-* &quot;-&quot;??_-;_-@_-"/>
    <numFmt numFmtId="165" formatCode="_-* #,##0_-;\-* #,##0_-;_-* &quot;-&quot;??_-;_-@_-"/>
    <numFmt numFmtId="166" formatCode="[$-160429]yyyy/mm/dd;@"/>
  </numFmts>
  <fonts count="5" x14ac:knownFonts="1">
    <font>
      <sz val="11"/>
      <color theme="1"/>
      <name val="Tahoma"/>
      <family val="2"/>
    </font>
    <font>
      <sz val="11"/>
      <color theme="1"/>
      <name val="Tahoma"/>
      <family val="2"/>
    </font>
    <font>
      <sz val="9"/>
      <color indexed="81"/>
      <name val="Tahoma"/>
      <family val="2"/>
    </font>
    <font>
      <b/>
      <sz val="9"/>
      <color indexed="81"/>
      <name val="Tahoma"/>
      <family val="2"/>
    </font>
    <font>
      <u/>
      <sz val="11"/>
      <color theme="10"/>
      <name val="Tahoma"/>
      <family val="2"/>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cellStyleXfs>
  <cellXfs count="20">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center" vertical="center"/>
    </xf>
    <xf numFmtId="14" fontId="0" fillId="0" borderId="0" xfId="0" applyNumberFormat="1"/>
    <xf numFmtId="165" fontId="0" fillId="0" borderId="0" xfId="1" applyNumberFormat="1" applyFont="1"/>
    <xf numFmtId="166" fontId="0" fillId="0" borderId="0" xfId="0" applyNumberFormat="1"/>
    <xf numFmtId="9" fontId="0" fillId="0" borderId="0" xfId="2" applyFont="1"/>
    <xf numFmtId="0" fontId="0" fillId="0" borderId="0" xfId="0" applyAlignment="1">
      <alignment horizontal="right" vertical="top" wrapText="1"/>
    </xf>
    <xf numFmtId="165" fontId="0" fillId="0" borderId="0" xfId="0" applyNumberFormat="1"/>
    <xf numFmtId="9" fontId="0" fillId="0" borderId="0" xfId="0" applyNumberFormat="1"/>
    <xf numFmtId="164" fontId="0" fillId="0" borderId="0" xfId="0" applyNumberFormat="1"/>
    <xf numFmtId="0" fontId="0" fillId="2" borderId="0" xfId="0" applyFill="1"/>
    <xf numFmtId="0" fontId="0" fillId="2" borderId="0" xfId="0" applyFill="1" applyProtection="1">
      <protection locked="0"/>
    </xf>
    <xf numFmtId="14" fontId="0" fillId="2" borderId="0" xfId="0" applyNumberFormat="1" applyFill="1" applyProtection="1">
      <protection locked="0"/>
    </xf>
    <xf numFmtId="165" fontId="0" fillId="2" borderId="0" xfId="1" applyNumberFormat="1" applyFont="1" applyFill="1" applyProtection="1">
      <protection locked="0"/>
    </xf>
    <xf numFmtId="0" fontId="0" fillId="0" borderId="0" xfId="0" applyProtection="1">
      <protection locked="0"/>
    </xf>
    <xf numFmtId="43" fontId="0" fillId="0" borderId="0" xfId="0" applyNumberFormat="1"/>
    <xf numFmtId="43" fontId="0" fillId="0" borderId="0" xfId="1" applyFont="1"/>
    <xf numFmtId="0" fontId="4" fillId="0" borderId="0" xfId="3"/>
  </cellXfs>
  <cellStyles count="4">
    <cellStyle name="Comma" xfId="1" builtinId="3"/>
    <cellStyle name="Hyperlink" xfId="3" builtinId="8"/>
    <cellStyle name="Normal" xfId="0" builtinId="0"/>
    <cellStyle name="Percent" xfId="2" builtinId="5"/>
  </cellStyles>
  <dxfs count="2">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6</xdr:col>
      <xdr:colOff>0</xdr:colOff>
      <xdr:row>0</xdr:row>
      <xdr:rowOff>24765</xdr:rowOff>
    </xdr:from>
    <xdr:to>
      <xdr:col>14</xdr:col>
      <xdr:colOff>845820</xdr:colOff>
      <xdr:row>10</xdr:row>
      <xdr:rowOff>137160</xdr:rowOff>
    </xdr:to>
    <xdr:sp macro="" textlink="">
      <xdr:nvSpPr>
        <xdr:cNvPr id="2" name="TextBox 1">
          <a:extLst>
            <a:ext uri="{FF2B5EF4-FFF2-40B4-BE49-F238E27FC236}">
              <a16:creationId xmlns:a16="http://schemas.microsoft.com/office/drawing/2014/main" id="{8BFD6DC6-B30E-10BA-731C-4BDD6F2C13A0}"/>
            </a:ext>
          </a:extLst>
        </xdr:cNvPr>
        <xdr:cNvSpPr txBox="1"/>
      </xdr:nvSpPr>
      <xdr:spPr>
        <a:xfrm>
          <a:off x="5471160" y="24765"/>
          <a:ext cx="7528560" cy="18649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fa-IR" sz="1100">
              <a:latin typeface="Tahoma" panose="020B0604030504040204" pitchFamily="34" charset="0"/>
              <a:ea typeface="Tahoma" panose="020B0604030504040204" pitchFamily="34" charset="0"/>
              <a:cs typeface="Tahoma" panose="020B0604030504040204" pitchFamily="34" charset="0"/>
            </a:rPr>
            <a:t>برای</a:t>
          </a:r>
          <a:r>
            <a:rPr lang="fa-IR" sz="1100" baseline="0">
              <a:latin typeface="Tahoma" panose="020B0604030504040204" pitchFamily="34" charset="0"/>
              <a:ea typeface="Tahoma" panose="020B0604030504040204" pitchFamily="34" charset="0"/>
              <a:cs typeface="Tahoma" panose="020B0604030504040204" pitchFamily="34" charset="0"/>
            </a:rPr>
            <a:t>  اطلاعات بیشتر به و گزارش مشکل به </a:t>
          </a:r>
          <a:r>
            <a:rPr lang="en-CA" sz="1100" baseline="0">
              <a:latin typeface="Tahoma" panose="020B0604030504040204" pitchFamily="34" charset="0"/>
              <a:ea typeface="Tahoma" panose="020B0604030504040204" pitchFamily="34" charset="0"/>
              <a:cs typeface="Tahoma" panose="020B0604030504040204" pitchFamily="34" charset="0"/>
            </a:rPr>
            <a:t>https://github.com/payam124/Salary-Calculation-1404</a:t>
          </a:r>
          <a:r>
            <a:rPr lang="fa-IR" sz="1100" baseline="0">
              <a:latin typeface="Tahoma" panose="020B0604030504040204" pitchFamily="34" charset="0"/>
              <a:ea typeface="Tahoma" panose="020B0604030504040204" pitchFamily="34" charset="0"/>
              <a:cs typeface="Tahoma" panose="020B0604030504040204" pitchFamily="34" charset="0"/>
            </a:rPr>
            <a:t> مراجعه کنید</a:t>
          </a:r>
        </a:p>
        <a:p>
          <a:pPr algn="r" rtl="1"/>
          <a:endParaRPr lang="fa-IR" sz="1100" baseline="0">
            <a:latin typeface="Tahoma" panose="020B0604030504040204" pitchFamily="34" charset="0"/>
            <a:ea typeface="Tahoma" panose="020B0604030504040204" pitchFamily="34" charset="0"/>
            <a:cs typeface="Tahoma" panose="020B0604030504040204" pitchFamily="34" charset="0"/>
          </a:endParaRPr>
        </a:p>
        <a:p>
          <a:pPr algn="r" rtl="1"/>
          <a:r>
            <a:rPr lang="fa-IR" sz="1100" baseline="0">
              <a:latin typeface="Tahoma" panose="020B0604030504040204" pitchFamily="34" charset="0"/>
              <a:ea typeface="Tahoma" panose="020B0604030504040204" pitchFamily="34" charset="0"/>
              <a:cs typeface="Tahoma" panose="020B0604030504040204" pitchFamily="34" charset="0"/>
            </a:rPr>
            <a:t>راهنمای سریع:</a:t>
          </a:r>
        </a:p>
        <a:p>
          <a:pPr algn="r" rtl="1"/>
          <a:r>
            <a:rPr lang="fa-IR" sz="1100" baseline="0">
              <a:latin typeface="Tahoma" panose="020B0604030504040204" pitchFamily="34" charset="0"/>
              <a:ea typeface="Tahoma" panose="020B0604030504040204" pitchFamily="34" charset="0"/>
              <a:cs typeface="Tahoma" panose="020B0604030504040204" pitchFamily="34" charset="0"/>
            </a:rPr>
            <a:t>ستون‌های سبز را تکمیل کنید.</a:t>
          </a:r>
        </a:p>
        <a:p>
          <a:pPr algn="r" rtl="1"/>
          <a:r>
            <a:rPr lang="fa-IR" sz="1100" baseline="0">
              <a:latin typeface="Tahoma" panose="020B0604030504040204" pitchFamily="34" charset="0"/>
              <a:ea typeface="Tahoma" panose="020B0604030504040204" pitchFamily="34" charset="0"/>
              <a:cs typeface="Tahoma" panose="020B0604030504040204" pitchFamily="34" charset="0"/>
            </a:rPr>
            <a:t>حقوق پایه (ناخالص، بدون حق تاهل،‌حق اولاد، سنوات، مسکن، بن) سال 1403 در یک ماه 30 روزه خود را وارد کنید.</a:t>
          </a:r>
        </a:p>
        <a:p>
          <a:pPr algn="r" rtl="1"/>
          <a:r>
            <a:rPr lang="fa-IR" sz="1100" baseline="0">
              <a:latin typeface="Tahoma" panose="020B0604030504040204" pitchFamily="34" charset="0"/>
              <a:ea typeface="Tahoma" panose="020B0604030504040204" pitchFamily="34" charset="0"/>
              <a:cs typeface="Tahoma" panose="020B0604030504040204" pitchFamily="34" charset="0"/>
            </a:rPr>
            <a:t>در صوت تمایل ماه شمسی در خانه </a:t>
          </a:r>
          <a:r>
            <a:rPr lang="en-CA" sz="1100" baseline="0">
              <a:latin typeface="Tahoma" panose="020B0604030504040204" pitchFamily="34" charset="0"/>
              <a:ea typeface="Tahoma" panose="020B0604030504040204" pitchFamily="34" charset="0"/>
              <a:cs typeface="Tahoma" panose="020B0604030504040204" pitchFamily="34" charset="0"/>
            </a:rPr>
            <a:t>D1</a:t>
          </a:r>
          <a:r>
            <a:rPr lang="fa-IR" sz="1100" baseline="0">
              <a:latin typeface="Tahoma" panose="020B0604030504040204" pitchFamily="34" charset="0"/>
              <a:ea typeface="Tahoma" panose="020B0604030504040204" pitchFamily="34" charset="0"/>
              <a:cs typeface="Tahoma" panose="020B0604030504040204" pitchFamily="34" charset="0"/>
            </a:rPr>
            <a:t> را تغییر دهید (ماه 0 نماد ماه سی روزه است)</a:t>
          </a:r>
        </a:p>
        <a:p>
          <a:pPr algn="r" rtl="1"/>
          <a:r>
            <a:rPr lang="fa-IR" sz="1100" baseline="0">
              <a:latin typeface="Tahoma" panose="020B0604030504040204" pitchFamily="34" charset="0"/>
              <a:ea typeface="Tahoma" panose="020B0604030504040204" pitchFamily="34" charset="0"/>
              <a:cs typeface="Tahoma" panose="020B0604030504040204" pitchFamily="34" charset="0"/>
            </a:rPr>
            <a:t>حقوق ناخالص و کسورات احتمالی و تخمین حقوق خالص خود در 1404 را مشاهده کنید</a:t>
          </a:r>
        </a:p>
        <a:p>
          <a:pPr algn="r" rtl="1"/>
          <a:endParaRPr lang="fa-IR" sz="1100" baseline="0">
            <a:latin typeface="Tahoma" panose="020B0604030504040204" pitchFamily="34" charset="0"/>
            <a:ea typeface="Tahoma" panose="020B0604030504040204" pitchFamily="34" charset="0"/>
            <a:cs typeface="Tahoma" panose="020B0604030504040204" pitchFamily="34" charset="0"/>
          </a:endParaRPr>
        </a:p>
        <a:p>
          <a:pPr algn="r" rtl="1"/>
          <a:r>
            <a:rPr lang="fa-IR" sz="1100" baseline="0">
              <a:latin typeface="Tahoma" panose="020B0604030504040204" pitchFamily="34" charset="0"/>
              <a:ea typeface="Tahoma" panose="020B0604030504040204" pitchFamily="34" charset="0"/>
              <a:cs typeface="Tahoma" panose="020B0604030504040204" pitchFamily="34" charset="0"/>
            </a:rPr>
            <a:t>برای اطلاعات بیشتر به توضیحات داخل سر ستون‌ها توجه کنید</a:t>
          </a:r>
        </a:p>
      </xdr:txBody>
    </xdr:sp>
    <xdr:clientData/>
  </xdr:twoCellAnchor>
  <xdr:twoCellAnchor>
    <xdr:from>
      <xdr:col>0</xdr:col>
      <xdr:colOff>0</xdr:colOff>
      <xdr:row>0</xdr:row>
      <xdr:rowOff>0</xdr:rowOff>
    </xdr:from>
    <xdr:to>
      <xdr:col>2</xdr:col>
      <xdr:colOff>304800</xdr:colOff>
      <xdr:row>2</xdr:row>
      <xdr:rowOff>167640</xdr:rowOff>
    </xdr:to>
    <xdr:sp macro="" textlink="">
      <xdr:nvSpPr>
        <xdr:cNvPr id="3" name="TextBox 2">
          <a:extLst>
            <a:ext uri="{FF2B5EF4-FFF2-40B4-BE49-F238E27FC236}">
              <a16:creationId xmlns:a16="http://schemas.microsoft.com/office/drawing/2014/main" id="{5BCD97BA-BEF2-155D-C676-A2D59905819A}"/>
            </a:ext>
          </a:extLst>
        </xdr:cNvPr>
        <xdr:cNvSpPr txBox="1"/>
      </xdr:nvSpPr>
      <xdr:spPr>
        <a:xfrm>
          <a:off x="0" y="0"/>
          <a:ext cx="1584960" cy="518160"/>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fa-IR" sz="1200" b="1">
              <a:solidFill>
                <a:schemeClr val="bg1"/>
              </a:solidFill>
              <a:latin typeface="Tahoma" panose="020B0604030504040204" pitchFamily="34" charset="0"/>
              <a:ea typeface="Tahoma" panose="020B0604030504040204" pitchFamily="34" charset="0"/>
              <a:cs typeface="Tahoma" panose="020B0604030504040204" pitchFamily="34" charset="0"/>
            </a:rPr>
            <a:t>نسخه</a:t>
          </a:r>
          <a:r>
            <a:rPr lang="en-CA" sz="1200" b="1">
              <a:solidFill>
                <a:schemeClr val="bg1"/>
              </a:solidFill>
              <a:latin typeface="Tahoma" panose="020B0604030504040204" pitchFamily="34" charset="0"/>
              <a:ea typeface="Tahoma" panose="020B0604030504040204" pitchFamily="34" charset="0"/>
              <a:cs typeface="Tahoma" panose="020B0604030504040204" pitchFamily="34" charset="0"/>
            </a:rPr>
            <a:t>:</a:t>
          </a:r>
          <a:r>
            <a:rPr lang="fa-IR" sz="1200" b="1" baseline="0">
              <a:solidFill>
                <a:schemeClr val="bg1"/>
              </a:solidFill>
              <a:latin typeface="Tahoma" panose="020B0604030504040204" pitchFamily="34" charset="0"/>
              <a:ea typeface="Tahoma" panose="020B0604030504040204" pitchFamily="34" charset="0"/>
              <a:cs typeface="Tahoma" panose="020B0604030504040204" pitchFamily="34" charset="0"/>
            </a:rPr>
            <a:t> </a:t>
          </a:r>
          <a:r>
            <a:rPr lang="en-CA" sz="1200" b="1" baseline="0">
              <a:solidFill>
                <a:schemeClr val="bg1"/>
              </a:solidFill>
              <a:latin typeface="Tahoma" panose="020B0604030504040204" pitchFamily="34" charset="0"/>
              <a:ea typeface="Tahoma" panose="020B0604030504040204" pitchFamily="34" charset="0"/>
              <a:cs typeface="Tahoma" panose="020B0604030504040204" pitchFamily="34" charset="0"/>
            </a:rPr>
            <a:t>0.8</a:t>
          </a:r>
        </a:p>
        <a:p>
          <a:pPr algn="l" rtl="0"/>
          <a:r>
            <a:rPr lang="en-CA" sz="1200" b="1" baseline="0">
              <a:solidFill>
                <a:schemeClr val="bg1"/>
              </a:solidFill>
              <a:latin typeface="Tahoma" panose="020B0604030504040204" pitchFamily="34" charset="0"/>
              <a:ea typeface="Tahoma" panose="020B0604030504040204" pitchFamily="34" charset="0"/>
              <a:cs typeface="Tahoma" panose="020B0604030504040204" pitchFamily="34" charset="0"/>
            </a:rPr>
            <a:t>2025/04/01</a:t>
          </a:r>
          <a:endParaRPr lang="en-CA" sz="12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github.com/payam124/Salary-Calculation-1404"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801B3-D8B0-4138-BA80-A73E3E51DE37}">
  <dimension ref="A4:AJ2521"/>
  <sheetViews>
    <sheetView tabSelected="1" workbookViewId="0">
      <selection activeCell="B4" sqref="B4"/>
    </sheetView>
  </sheetViews>
  <sheetFormatPr defaultRowHeight="13.8" x14ac:dyDescent="0.25"/>
  <cols>
    <col min="1" max="1" width="7" style="16" bestFit="1" customWidth="1"/>
    <col min="2" max="2" width="9.796875" style="16" bestFit="1" customWidth="1"/>
    <col min="3" max="3" width="16.69921875" style="16" customWidth="1"/>
    <col min="4" max="4" width="14.19921875" style="16" customWidth="1"/>
    <col min="5" max="5" width="13.796875" style="16" customWidth="1"/>
    <col min="6" max="6" width="10.296875" style="16" bestFit="1" customWidth="1"/>
    <col min="7" max="7" width="10.296875" bestFit="1" customWidth="1"/>
    <col min="8" max="9" width="8.796875" style="16"/>
    <col min="10" max="10" width="13.09765625" style="16" bestFit="1" customWidth="1"/>
    <col min="11" max="11" width="14.8984375" style="16" bestFit="1" customWidth="1"/>
    <col min="13" max="13" width="10.59765625" bestFit="1" customWidth="1"/>
    <col min="14" max="14" width="12.3984375" bestFit="1" customWidth="1"/>
    <col min="15" max="15" width="11.3984375" bestFit="1" customWidth="1"/>
    <col min="16" max="17" width="10.3984375" bestFit="1" customWidth="1"/>
    <col min="18" max="18" width="14.59765625" bestFit="1" customWidth="1"/>
    <col min="19" max="19" width="11.3984375" bestFit="1" customWidth="1"/>
    <col min="20" max="20" width="10.3984375" bestFit="1" customWidth="1"/>
    <col min="21" max="21" width="8.796875" style="16"/>
    <col min="24" max="24" width="12.3984375" bestFit="1" customWidth="1"/>
    <col min="25" max="27" width="14.09765625" bestFit="1" customWidth="1"/>
    <col min="28" max="28" width="14.8984375" bestFit="1" customWidth="1"/>
    <col min="29" max="29" width="14.09765625" bestFit="1" customWidth="1"/>
    <col min="31" max="31" width="12.3984375" bestFit="1" customWidth="1"/>
  </cols>
  <sheetData>
    <row r="4" spans="1:5" customFormat="1" x14ac:dyDescent="0.25">
      <c r="A4" t="s">
        <v>53</v>
      </c>
      <c r="B4" s="19" t="s">
        <v>54</v>
      </c>
      <c r="C4" s="16"/>
      <c r="D4" s="16"/>
      <c r="E4" s="16"/>
    </row>
    <row r="5" spans="1:5" customFormat="1" x14ac:dyDescent="0.25"/>
    <row r="6" spans="1:5" customFormat="1" x14ac:dyDescent="0.25"/>
    <row r="7" spans="1:5" customFormat="1" x14ac:dyDescent="0.25"/>
    <row r="8" spans="1:5" customFormat="1" x14ac:dyDescent="0.25"/>
    <row r="9" spans="1:5" customFormat="1" x14ac:dyDescent="0.25"/>
    <row r="10" spans="1:5" customFormat="1" x14ac:dyDescent="0.25"/>
    <row r="11" spans="1:5" customFormat="1" x14ac:dyDescent="0.25"/>
    <row r="12" spans="1:5" customFormat="1" x14ac:dyDescent="0.25"/>
    <row r="13" spans="1:5" customFormat="1" x14ac:dyDescent="0.25"/>
    <row r="14" spans="1:5" customFormat="1" x14ac:dyDescent="0.25"/>
    <row r="15" spans="1:5" customFormat="1" ht="82.8" x14ac:dyDescent="0.25">
      <c r="B15" s="8" t="s">
        <v>21</v>
      </c>
      <c r="C15" s="12">
        <v>0</v>
      </c>
      <c r="D15" s="5">
        <f>VLOOKUP($C$15,'اطلاعات پایه'!$A$18:$B$30,2,FALSE)</f>
        <v>30</v>
      </c>
      <c r="E15" s="16"/>
    </row>
    <row r="16" spans="1:5" customFormat="1" x14ac:dyDescent="0.25"/>
    <row r="17" spans="1:31" x14ac:dyDescent="0.25">
      <c r="A17"/>
      <c r="B17"/>
      <c r="C17"/>
      <c r="D17"/>
      <c r="E17"/>
      <c r="F17"/>
      <c r="H17"/>
      <c r="I17"/>
      <c r="J17"/>
      <c r="K17"/>
      <c r="U17"/>
    </row>
    <row r="18" spans="1:31" x14ac:dyDescent="0.25">
      <c r="A18"/>
      <c r="B18"/>
      <c r="C18"/>
      <c r="D18"/>
      <c r="E18"/>
      <c r="F18"/>
      <c r="H18"/>
      <c r="I18"/>
      <c r="J18"/>
      <c r="K18"/>
      <c r="U18"/>
      <c r="AB18" s="17"/>
    </row>
    <row r="19" spans="1:31" x14ac:dyDescent="0.25">
      <c r="A19"/>
      <c r="B19"/>
      <c r="C19"/>
      <c r="D19"/>
      <c r="E19"/>
      <c r="F19"/>
      <c r="H19"/>
      <c r="I19"/>
      <c r="J19"/>
      <c r="K19"/>
      <c r="U19"/>
    </row>
    <row r="20" spans="1:31" ht="41.4" x14ac:dyDescent="0.25">
      <c r="A20" s="2" t="s">
        <v>0</v>
      </c>
      <c r="B20" s="3" t="s">
        <v>1</v>
      </c>
      <c r="C20" s="3" t="s">
        <v>2</v>
      </c>
      <c r="D20" s="3" t="s">
        <v>3</v>
      </c>
      <c r="E20" s="3" t="s">
        <v>4</v>
      </c>
      <c r="F20" s="2" t="s">
        <v>9</v>
      </c>
      <c r="G20" s="2" t="s">
        <v>10</v>
      </c>
      <c r="H20" s="2" t="s">
        <v>11</v>
      </c>
      <c r="I20" s="3" t="s">
        <v>14</v>
      </c>
      <c r="J20" s="2" t="s">
        <v>19</v>
      </c>
      <c r="K20" s="2" t="s">
        <v>20</v>
      </c>
      <c r="L20" s="2" t="s">
        <v>22</v>
      </c>
      <c r="M20" s="2" t="s">
        <v>27</v>
      </c>
      <c r="N20" s="2" t="str">
        <f>CONCATENATE("حقوق پایه ماه ",C15," سال 1404")</f>
        <v>حقوق پایه ماه 0 سال 1404</v>
      </c>
      <c r="O20" s="2" t="str">
        <f>CONCATENATE("سنوات در ماه ",C15,"")</f>
        <v>سنوات در ماه 0</v>
      </c>
      <c r="P20" s="2" t="s">
        <v>15</v>
      </c>
      <c r="Q20" s="2" t="s">
        <v>16</v>
      </c>
      <c r="R20" s="2" t="s">
        <v>36</v>
      </c>
      <c r="S20" s="2" t="s">
        <v>18</v>
      </c>
      <c r="T20" s="2" t="s">
        <v>34</v>
      </c>
      <c r="U20" s="2" t="s">
        <v>35</v>
      </c>
      <c r="V20" s="2" t="s">
        <v>37</v>
      </c>
      <c r="W20" s="2" t="s">
        <v>38</v>
      </c>
      <c r="X20" s="2" t="str">
        <f>CONCATENATE("جمع ناخالص حقوق ماه ",$C$15,"")</f>
        <v>جمع ناخالص حقوق ماه 0</v>
      </c>
      <c r="Y20" s="2" t="s">
        <v>40</v>
      </c>
      <c r="Z20" s="2" t="s">
        <v>41</v>
      </c>
      <c r="AA20" s="2" t="s">
        <v>48</v>
      </c>
      <c r="AB20" s="2" t="s">
        <v>42</v>
      </c>
      <c r="AC20" s="3" t="s">
        <v>49</v>
      </c>
      <c r="AD20" s="3"/>
      <c r="AE20" s="2" t="s">
        <v>52</v>
      </c>
    </row>
    <row r="21" spans="1:31" x14ac:dyDescent="0.25">
      <c r="A21" s="13">
        <v>1</v>
      </c>
      <c r="B21" s="13" t="s">
        <v>5</v>
      </c>
      <c r="C21" s="13" t="s">
        <v>6</v>
      </c>
      <c r="D21" s="13" t="s">
        <v>7</v>
      </c>
      <c r="E21" s="13" t="s">
        <v>8</v>
      </c>
      <c r="F21" s="14">
        <v>43831</v>
      </c>
      <c r="G21" s="6">
        <f>IF(F21=0,"",F21)</f>
        <v>43831</v>
      </c>
      <c r="H21" s="13" t="s">
        <v>12</v>
      </c>
      <c r="I21" s="13">
        <v>1</v>
      </c>
      <c r="J21" s="15">
        <v>2100000</v>
      </c>
      <c r="K21" s="15">
        <f>30*2388728</f>
        <v>71661840</v>
      </c>
      <c r="L21" s="5">
        <f>VLOOKUP($C$15,'اطلاعات پایه'!$A$18:$B$30,2,FALSE)</f>
        <v>30</v>
      </c>
      <c r="M21" s="6">
        <f>VLOOKUP($C$15,'اطلاعات پایه'!$A$18:$C$30,3,FALSE)</f>
        <v>45736</v>
      </c>
      <c r="N21" s="5">
        <f>ROUND((K21*('اطلاعات پایه'!$B$12+1)+'اطلاعات پایه'!$B$13)/30*L21,0)</f>
        <v>103909709</v>
      </c>
      <c r="O21" s="5">
        <f>IF(AND(F21&gt;0,M21-F21&gt;364),'اطلاعات پایه'!$B$10,0)*L21+J21</f>
        <v>4920000</v>
      </c>
      <c r="P21" s="5">
        <f>IF(H21="متاهل",'اطلاعات پایه'!$B$6,0)/$D$15*L21</f>
        <v>5000000</v>
      </c>
      <c r="Q21" s="5">
        <f>I21*'اطلاعات پایه'!$B$7/$D$15*L21</f>
        <v>7166184</v>
      </c>
      <c r="R21" s="5">
        <f>ROUND('اطلاعات پایه'!$B$8/30*MIN(30,L21),0)</f>
        <v>9000000</v>
      </c>
      <c r="S21" s="5">
        <f>ROUND('اطلاعات پایه'!$B$9/30*MIN(30,L21),0)</f>
        <v>22000000</v>
      </c>
      <c r="T21" s="5">
        <f>ROUND((N21+O21)/L21*30/220*1.4,0)</f>
        <v>692553</v>
      </c>
      <c r="U21" s="15"/>
      <c r="V21" s="5">
        <f>U21*T21</f>
        <v>0</v>
      </c>
      <c r="W21" s="5"/>
      <c r="X21" s="9">
        <f>SUM(N21:S21,V21:W21)</f>
        <v>151995893</v>
      </c>
      <c r="Y21" s="9">
        <f>ROUND(0.07*MIN(7*L21*'اطلاعات پایه'!$B$5,'محاسبه حقوق'!X21),0)</f>
        <v>10639713</v>
      </c>
      <c r="Z21" s="9">
        <f>ROUND(Y21/7*23,0)</f>
        <v>34959057</v>
      </c>
      <c r="AA21" s="9">
        <f>(X21-2/7*Y21)/L21*365</f>
        <v>1812297695.8333335</v>
      </c>
      <c r="AB21" s="5">
        <f>IF(AA21&lt;='اطلاعات پایه'!$B$35,'اطلاعات پایه'!$D$35,IF(AA21&lt;='اطلاعات پایه'!$B$36,'اطلاعات پایه'!$E$35+(AA21-'اطلاعات پایه'!$B$35)*'اطلاعات پایه'!$C$36,IF(AA21&lt;='اطلاعات پایه'!$B$37,'اطلاعات پایه'!$E$36+(AA21-'اطلاعات پایه'!$B$36)*'اطلاعات پایه'!$C$37,IF(AA21&lt;='اطلاعات پایه'!$B$38,'اطلاعات پایه'!$E$37+(AA21-'اطلاعات پایه'!$B$37)*'اطلاعات پایه'!$C$38,IF(AA21&lt;='اطلاعات پایه'!$B$39,'اطلاعات پایه'!$E$38+(AA21-'اطلاعات پایه'!$B$38)*'اطلاعات پایه'!$C$39,'اطلاعات پایه'!$E$39+(AA21-'اطلاعات پایه'!$B$39)*'اطلاعات پایه'!$C$40)))))/365*L21</f>
        <v>0</v>
      </c>
      <c r="AC21" s="9">
        <f>X21-Y21-AB21</f>
        <v>141356180</v>
      </c>
      <c r="AE21" s="9">
        <f>X21+Z21</f>
        <v>186954950</v>
      </c>
    </row>
    <row r="22" spans="1:31" x14ac:dyDescent="0.25">
      <c r="A22" s="13">
        <v>2</v>
      </c>
      <c r="B22" s="13" t="s">
        <v>30</v>
      </c>
      <c r="C22" s="13" t="s">
        <v>31</v>
      </c>
      <c r="D22" s="13" t="s">
        <v>32</v>
      </c>
      <c r="E22" s="13" t="s">
        <v>33</v>
      </c>
      <c r="F22" s="14">
        <v>45647</v>
      </c>
      <c r="G22" s="6">
        <f t="shared" ref="G22:G85" si="0">IF(F22=0,"",F22)</f>
        <v>45647</v>
      </c>
      <c r="H22" s="13" t="s">
        <v>13</v>
      </c>
      <c r="I22" s="13">
        <v>0</v>
      </c>
      <c r="J22" s="15">
        <v>0</v>
      </c>
      <c r="K22" s="15">
        <v>450000000</v>
      </c>
      <c r="L22" s="5">
        <f>VLOOKUP($C$15,'اطلاعات پایه'!$A$18:$B$30,2,FALSE)</f>
        <v>30</v>
      </c>
      <c r="M22" s="6">
        <f>VLOOKUP($C$15,'اطلاعات پایه'!$A$18:$C$30,3,FALSE)</f>
        <v>45736</v>
      </c>
      <c r="N22" s="5">
        <f>ROUND((K22*('اطلاعات پایه'!$B$12+1)+'اطلاعات پایه'!$B$13)/30*L22,0)</f>
        <v>603316080</v>
      </c>
      <c r="O22" s="5">
        <f>IF(AND(F22&gt;0,M22-F22&gt;364),'اطلاعات پایه'!$B$10,0)*L22+J22</f>
        <v>0</v>
      </c>
      <c r="P22" s="5">
        <f>IF(H22="متاهل",'اطلاعات پایه'!$B$6,0)</f>
        <v>0</v>
      </c>
      <c r="Q22" s="5">
        <f>I22*'اطلاعات پایه'!$B$7</f>
        <v>0</v>
      </c>
      <c r="R22" s="5">
        <f>ROUND('اطلاعات پایه'!$B$8/30*MIN(30,L22),0)</f>
        <v>9000000</v>
      </c>
      <c r="S22" s="5">
        <f>ROUND('اطلاعات پایه'!$B$9/30*MIN(30,L22),0)</f>
        <v>22000000</v>
      </c>
      <c r="T22" s="5">
        <f>ROUND((N22+O22)/L22*30/220*1.4,0)</f>
        <v>3839284</v>
      </c>
      <c r="U22" s="15"/>
      <c r="V22" s="5">
        <f t="shared" ref="V22:V85" si="1">U22*T22</f>
        <v>0</v>
      </c>
      <c r="X22" s="9">
        <f>SUM(N22:S22,V22:W22)</f>
        <v>634316080</v>
      </c>
      <c r="Y22" s="9">
        <f>ROUND(0.07*MIN(7*L22*'اطلاعات پایه'!$B$5,'محاسبه حقوق'!X22),0)</f>
        <v>44402126</v>
      </c>
      <c r="Z22" s="9">
        <f>ROUND(Y22/7*23,0)</f>
        <v>145892700</v>
      </c>
      <c r="AA22" s="9">
        <f>(X22-2/7*Y22)/L22*365</f>
        <v>7563162059.1428566</v>
      </c>
      <c r="AB22" s="5">
        <f>IF(AA22&lt;='اطلاعات پایه'!$B$35,'اطلاعات پایه'!$D$35,IF(AA22&lt;='اطلاعات پایه'!$B$36,'اطلاعات پایه'!$E$35+(AA22-'اطلاعات پایه'!$B$35)*'اطلاعات پایه'!$C$36,IF(AA22&lt;='اطلاعات پایه'!$B$37,'اطلاعات پایه'!$E$36+(AA22-'اطلاعات پایه'!$B$36)*'اطلاعات پایه'!$C$37,IF(AA22&lt;='اطلاعات پایه'!$B$38,'اطلاعات پایه'!$E$37+(AA22-'اطلاعات پایه'!$B$37)*'اطلاعات پایه'!$C$38,IF(AA22&lt;='اطلاعات پایه'!$B$39,'اطلاعات پایه'!$E$38+(AA22-'اطلاعات پایه'!$B$38)*'اطلاعات پایه'!$C$39,'اطلاعات پایه'!$E$39+(AA22-'اطلاعات پایه'!$B$39)*'اطلاعات پایه'!$C$40)))))/365*L22</f>
        <v>73544425.872798413</v>
      </c>
      <c r="AC22" s="9">
        <f>X22-Y22-AB22</f>
        <v>516369528.12720156</v>
      </c>
      <c r="AE22" s="9">
        <f t="shared" ref="AE22:AE85" si="2">X22+Z22</f>
        <v>780208780</v>
      </c>
    </row>
    <row r="23" spans="1:31" x14ac:dyDescent="0.25">
      <c r="A23" s="13">
        <v>3</v>
      </c>
      <c r="B23" s="13"/>
      <c r="C23" s="13"/>
      <c r="D23" s="13"/>
      <c r="E23" s="13"/>
      <c r="F23" s="14"/>
      <c r="G23" s="6" t="str">
        <f t="shared" si="0"/>
        <v/>
      </c>
      <c r="H23" s="13"/>
      <c r="I23" s="13"/>
      <c r="J23" s="15"/>
      <c r="K23" s="15"/>
      <c r="L23" s="5">
        <f>VLOOKUP($C$15,'اطلاعات پایه'!$A$18:$B$30,2,FALSE)</f>
        <v>30</v>
      </c>
      <c r="M23" s="6">
        <f>VLOOKUP($C$15,'اطلاعات پایه'!$A$18:$C$30,3,FALSE)</f>
        <v>45736</v>
      </c>
      <c r="N23" s="5">
        <f>ROUND((K23*('اطلاعات پایه'!$B$12+1)+'اطلاعات پایه'!$B$13)/30*L23,0)</f>
        <v>9316080</v>
      </c>
      <c r="O23" s="5">
        <f>IF(AND(F23&gt;0,M23-F23&gt;364),'اطلاعات پایه'!$B$10,0)*L23+J23</f>
        <v>0</v>
      </c>
      <c r="P23" s="5">
        <f>IF(H23="متاهل",'اطلاعات پایه'!$B$6,0)</f>
        <v>0</v>
      </c>
      <c r="Q23" s="5">
        <f>I23*'اطلاعات پایه'!$B$7</f>
        <v>0</v>
      </c>
      <c r="R23" s="5">
        <f>ROUND('اطلاعات پایه'!$B$8/30*MIN(30,L23),0)</f>
        <v>9000000</v>
      </c>
      <c r="S23" s="5">
        <f>ROUND('اطلاعات پایه'!$B$9/30*MIN(30,L23),0)</f>
        <v>22000000</v>
      </c>
      <c r="T23" s="5">
        <f t="shared" ref="T23:T86" si="3">ROUND((N23+O23)/L23*30/220*1.4,0)</f>
        <v>59284</v>
      </c>
      <c r="U23" s="15"/>
      <c r="V23" s="5">
        <f t="shared" si="1"/>
        <v>0</v>
      </c>
      <c r="X23" s="9">
        <f t="shared" ref="X23:X86" si="4">SUM(N23:S23,V23:W23)</f>
        <v>40316080</v>
      </c>
      <c r="Y23" s="9">
        <f>ROUND(0.07*MIN(7*L23*'اطلاعات پایه'!$B$5,'محاسبه حقوق'!X23),0)</f>
        <v>2822126</v>
      </c>
      <c r="Z23" s="9">
        <f t="shared" ref="Z23:Z86" si="5">ROUND(Y23/7*23,0)</f>
        <v>9272700</v>
      </c>
      <c r="AA23" s="9">
        <f t="shared" ref="AA23:AA86" si="6">(X23-2/7*Y23)/L23*365</f>
        <v>480702059.14285713</v>
      </c>
      <c r="AB23" s="5">
        <f>IF(AA23&lt;='اطلاعات پایه'!$B$35,'اطلاعات پایه'!$D$35,IF(AA23&lt;='اطلاعات پایه'!$B$36,'اطلاعات پایه'!$E$35+(AA23-'اطلاعات پایه'!$B$35)*'اطلاعات پایه'!$C$36,IF(AA23&lt;='اطلاعات پایه'!$B$37,'اطلاعات پایه'!$E$36+(AA23-'اطلاعات پایه'!$B$36)*'اطلاعات پایه'!$C$37,IF(AA23&lt;='اطلاعات پایه'!$B$38,'اطلاعات پایه'!$E$37+(AA23-'اطلاعات پایه'!$B$37)*'اطلاعات پایه'!$C$38,IF(AA23&lt;='اطلاعات پایه'!$B$39,'اطلاعات پایه'!$E$38+(AA23-'اطلاعات پایه'!$B$38)*'اطلاعات پایه'!$C$39,'اطلاعات پایه'!$E$39+(AA23-'اطلاعات پایه'!$B$39)*'اطلاعات پایه'!$C$40)))))/365*L23</f>
        <v>0</v>
      </c>
      <c r="AC23" s="9">
        <f t="shared" ref="AC23:AC86" si="7">X23-Y23-AB23</f>
        <v>37493954</v>
      </c>
      <c r="AE23" s="9">
        <f t="shared" si="2"/>
        <v>49588780</v>
      </c>
    </row>
    <row r="24" spans="1:31" x14ac:dyDescent="0.25">
      <c r="A24" s="13">
        <v>4</v>
      </c>
      <c r="B24" s="13"/>
      <c r="C24" s="13"/>
      <c r="D24" s="13"/>
      <c r="E24" s="13"/>
      <c r="F24" s="13"/>
      <c r="G24" s="6" t="str">
        <f t="shared" si="0"/>
        <v/>
      </c>
      <c r="H24" s="13"/>
      <c r="I24" s="13"/>
      <c r="J24" s="15"/>
      <c r="K24" s="15"/>
      <c r="L24" s="5">
        <f>VLOOKUP($C$15,'اطلاعات پایه'!$A$18:$B$30,2,FALSE)</f>
        <v>30</v>
      </c>
      <c r="M24" s="6">
        <f>VLOOKUP($C$15,'اطلاعات پایه'!$A$18:$C$30,3,FALSE)</f>
        <v>45736</v>
      </c>
      <c r="N24" s="5">
        <f>ROUND((K24*('اطلاعات پایه'!$B$12+1)+'اطلاعات پایه'!$B$13)/30*L24,0)</f>
        <v>9316080</v>
      </c>
      <c r="O24" s="5">
        <f>IF(AND(F24&gt;0,M24-F24&gt;364),'اطلاعات پایه'!$B$10,0)*L24+J24</f>
        <v>0</v>
      </c>
      <c r="P24" s="5">
        <f>IF(H24="متاهل",'اطلاعات پایه'!$B$6,0)</f>
        <v>0</v>
      </c>
      <c r="Q24" s="5">
        <f>I24*'اطلاعات پایه'!$B$7</f>
        <v>0</v>
      </c>
      <c r="R24" s="5">
        <f>ROUND('اطلاعات پایه'!$B$8/30*MIN(30,L24),0)</f>
        <v>9000000</v>
      </c>
      <c r="S24" s="5">
        <f>ROUND('اطلاعات پایه'!$B$9/30*MIN(30,L24),0)</f>
        <v>22000000</v>
      </c>
      <c r="T24" s="5">
        <f t="shared" si="3"/>
        <v>59284</v>
      </c>
      <c r="U24" s="15"/>
      <c r="V24" s="5">
        <f t="shared" si="1"/>
        <v>0</v>
      </c>
      <c r="X24" s="9">
        <f t="shared" si="4"/>
        <v>40316080</v>
      </c>
      <c r="Y24" s="9">
        <f>ROUND(0.07*MIN(7*L24*'اطلاعات پایه'!$B$5,'محاسبه حقوق'!X24),0)</f>
        <v>2822126</v>
      </c>
      <c r="Z24" s="9">
        <f t="shared" si="5"/>
        <v>9272700</v>
      </c>
      <c r="AA24" s="9">
        <f t="shared" si="6"/>
        <v>480702059.14285713</v>
      </c>
      <c r="AB24" s="5">
        <f>IF(AA24&lt;='اطلاعات پایه'!$B$35,'اطلاعات پایه'!$D$35,IF(AA24&lt;='اطلاعات پایه'!$B$36,'اطلاعات پایه'!$E$35+(AA24-'اطلاعات پایه'!$B$35)*'اطلاعات پایه'!$C$36,IF(AA24&lt;='اطلاعات پایه'!$B$37,'اطلاعات پایه'!$E$36+(AA24-'اطلاعات پایه'!$B$36)*'اطلاعات پایه'!$C$37,IF(AA24&lt;='اطلاعات پایه'!$B$38,'اطلاعات پایه'!$E$37+(AA24-'اطلاعات پایه'!$B$37)*'اطلاعات پایه'!$C$38,IF(AA24&lt;='اطلاعات پایه'!$B$39,'اطلاعات پایه'!$E$38+(AA24-'اطلاعات پایه'!$B$38)*'اطلاعات پایه'!$C$39,'اطلاعات پایه'!$E$39+(AA24-'اطلاعات پایه'!$B$39)*'اطلاعات پایه'!$C$40)))))/365*L24</f>
        <v>0</v>
      </c>
      <c r="AC24" s="9">
        <f t="shared" si="7"/>
        <v>37493954</v>
      </c>
      <c r="AE24" s="9">
        <f t="shared" si="2"/>
        <v>49588780</v>
      </c>
    </row>
    <row r="25" spans="1:31" x14ac:dyDescent="0.25">
      <c r="A25" s="13">
        <v>5</v>
      </c>
      <c r="B25" s="13"/>
      <c r="C25" s="13"/>
      <c r="D25" s="13"/>
      <c r="E25" s="13"/>
      <c r="F25" s="13"/>
      <c r="G25" s="6" t="str">
        <f t="shared" si="0"/>
        <v/>
      </c>
      <c r="H25" s="13"/>
      <c r="I25" s="13"/>
      <c r="J25" s="15"/>
      <c r="K25" s="15"/>
      <c r="L25" s="5">
        <f>VLOOKUP($C$15,'اطلاعات پایه'!$A$18:$B$30,2,FALSE)</f>
        <v>30</v>
      </c>
      <c r="M25" s="6">
        <f>VLOOKUP($C$15,'اطلاعات پایه'!$A$18:$C$30,3,FALSE)</f>
        <v>45736</v>
      </c>
      <c r="N25" s="5">
        <f>ROUND((K25*('اطلاعات پایه'!$B$12+1)+'اطلاعات پایه'!$B$13)/30*L25,0)</f>
        <v>9316080</v>
      </c>
      <c r="O25" s="5">
        <f>IF(AND(F25&gt;0,M25-F25&gt;364),'اطلاعات پایه'!$B$10,0)*L25+J25</f>
        <v>0</v>
      </c>
      <c r="P25" s="5">
        <f>IF(H25="متاهل",'اطلاعات پایه'!$B$6,0)</f>
        <v>0</v>
      </c>
      <c r="Q25" s="5">
        <f>I25*'اطلاعات پایه'!$B$7</f>
        <v>0</v>
      </c>
      <c r="R25" s="5">
        <f>ROUND('اطلاعات پایه'!$B$8/30*MIN(30,L25),0)</f>
        <v>9000000</v>
      </c>
      <c r="S25" s="5">
        <f>ROUND('اطلاعات پایه'!$B$9/30*MIN(30,L25),0)</f>
        <v>22000000</v>
      </c>
      <c r="T25" s="5">
        <f t="shared" si="3"/>
        <v>59284</v>
      </c>
      <c r="U25" s="15"/>
      <c r="V25" s="5">
        <f t="shared" si="1"/>
        <v>0</v>
      </c>
      <c r="X25" s="9">
        <f t="shared" si="4"/>
        <v>40316080</v>
      </c>
      <c r="Y25" s="9">
        <f>ROUND(0.07*MIN(7*L25*'اطلاعات پایه'!$B$5,'محاسبه حقوق'!X25),0)</f>
        <v>2822126</v>
      </c>
      <c r="Z25" s="9">
        <f t="shared" si="5"/>
        <v>9272700</v>
      </c>
      <c r="AA25" s="9">
        <f t="shared" si="6"/>
        <v>480702059.14285713</v>
      </c>
      <c r="AB25" s="5">
        <f>IF(AA25&lt;='اطلاعات پایه'!$B$35,'اطلاعات پایه'!$D$35,IF(AA25&lt;='اطلاعات پایه'!$B$36,'اطلاعات پایه'!$E$35+(AA25-'اطلاعات پایه'!$B$35)*'اطلاعات پایه'!$C$36,IF(AA25&lt;='اطلاعات پایه'!$B$37,'اطلاعات پایه'!$E$36+(AA25-'اطلاعات پایه'!$B$36)*'اطلاعات پایه'!$C$37,IF(AA25&lt;='اطلاعات پایه'!$B$38,'اطلاعات پایه'!$E$37+(AA25-'اطلاعات پایه'!$B$37)*'اطلاعات پایه'!$C$38,IF(AA25&lt;='اطلاعات پایه'!$B$39,'اطلاعات پایه'!$E$38+(AA25-'اطلاعات پایه'!$B$38)*'اطلاعات پایه'!$C$39,'اطلاعات پایه'!$E$39+(AA25-'اطلاعات پایه'!$B$39)*'اطلاعات پایه'!$C$40)))))/365*L25</f>
        <v>0</v>
      </c>
      <c r="AC25" s="9">
        <f t="shared" si="7"/>
        <v>37493954</v>
      </c>
      <c r="AE25" s="9">
        <f t="shared" si="2"/>
        <v>49588780</v>
      </c>
    </row>
    <row r="26" spans="1:31" x14ac:dyDescent="0.25">
      <c r="A26" s="13">
        <v>6</v>
      </c>
      <c r="B26" s="13"/>
      <c r="C26" s="13"/>
      <c r="D26" s="13"/>
      <c r="E26" s="13"/>
      <c r="F26" s="13"/>
      <c r="G26" s="6" t="str">
        <f t="shared" si="0"/>
        <v/>
      </c>
      <c r="H26" s="13"/>
      <c r="I26" s="13"/>
      <c r="J26" s="15"/>
      <c r="K26" s="15"/>
      <c r="L26" s="5">
        <f>VLOOKUP($C$15,'اطلاعات پایه'!$A$18:$B$30,2,FALSE)</f>
        <v>30</v>
      </c>
      <c r="M26" s="6">
        <f>VLOOKUP($C$15,'اطلاعات پایه'!$A$18:$C$30,3,FALSE)</f>
        <v>45736</v>
      </c>
      <c r="N26" s="5">
        <f>ROUND((K26*('اطلاعات پایه'!$B$12+1)+'اطلاعات پایه'!$B$13)/30*L26,0)</f>
        <v>9316080</v>
      </c>
      <c r="O26" s="5">
        <f>IF(AND(F26&gt;0,M26-F26&gt;364),'اطلاعات پایه'!$B$10,0)*L26+J26</f>
        <v>0</v>
      </c>
      <c r="P26" s="5">
        <f>IF(H26="متاهل",'اطلاعات پایه'!$B$6,0)</f>
        <v>0</v>
      </c>
      <c r="Q26" s="5">
        <f>I26*'اطلاعات پایه'!$B$7</f>
        <v>0</v>
      </c>
      <c r="R26" s="5">
        <f>ROUND('اطلاعات پایه'!$B$8/30*MIN(30,L26),0)</f>
        <v>9000000</v>
      </c>
      <c r="S26" s="5">
        <f>ROUND('اطلاعات پایه'!$B$9/30*MIN(30,L26),0)</f>
        <v>22000000</v>
      </c>
      <c r="T26" s="5">
        <f t="shared" si="3"/>
        <v>59284</v>
      </c>
      <c r="U26" s="15"/>
      <c r="V26" s="5">
        <f t="shared" si="1"/>
        <v>0</v>
      </c>
      <c r="X26" s="9">
        <f t="shared" si="4"/>
        <v>40316080</v>
      </c>
      <c r="Y26" s="9">
        <f>ROUND(0.07*MIN(7*L26*'اطلاعات پایه'!$B$5,'محاسبه حقوق'!X26),0)</f>
        <v>2822126</v>
      </c>
      <c r="Z26" s="9">
        <f t="shared" si="5"/>
        <v>9272700</v>
      </c>
      <c r="AA26" s="9">
        <f t="shared" si="6"/>
        <v>480702059.14285713</v>
      </c>
      <c r="AB26" s="5">
        <f>IF(AA26&lt;='اطلاعات پایه'!$B$35,'اطلاعات پایه'!$D$35,IF(AA26&lt;='اطلاعات پایه'!$B$36,'اطلاعات پایه'!$E$35+(AA26-'اطلاعات پایه'!$B$35)*'اطلاعات پایه'!$C$36,IF(AA26&lt;='اطلاعات پایه'!$B$37,'اطلاعات پایه'!$E$36+(AA26-'اطلاعات پایه'!$B$36)*'اطلاعات پایه'!$C$37,IF(AA26&lt;='اطلاعات پایه'!$B$38,'اطلاعات پایه'!$E$37+(AA26-'اطلاعات پایه'!$B$37)*'اطلاعات پایه'!$C$38,IF(AA26&lt;='اطلاعات پایه'!$B$39,'اطلاعات پایه'!$E$38+(AA26-'اطلاعات پایه'!$B$38)*'اطلاعات پایه'!$C$39,'اطلاعات پایه'!$E$39+(AA26-'اطلاعات پایه'!$B$39)*'اطلاعات پایه'!$C$40)))))/365*L26</f>
        <v>0</v>
      </c>
      <c r="AC26" s="9">
        <f t="shared" si="7"/>
        <v>37493954</v>
      </c>
      <c r="AE26" s="9">
        <f t="shared" si="2"/>
        <v>49588780</v>
      </c>
    </row>
    <row r="27" spans="1:31" x14ac:dyDescent="0.25">
      <c r="A27" s="13">
        <v>7</v>
      </c>
      <c r="B27" s="13"/>
      <c r="C27" s="13"/>
      <c r="D27" s="13"/>
      <c r="E27" s="13"/>
      <c r="F27" s="13"/>
      <c r="G27" s="6" t="str">
        <f t="shared" si="0"/>
        <v/>
      </c>
      <c r="H27" s="13"/>
      <c r="I27" s="13"/>
      <c r="J27" s="15"/>
      <c r="K27" s="15"/>
      <c r="L27" s="5">
        <f>VLOOKUP($C$15,'اطلاعات پایه'!$A$18:$B$30,2,FALSE)</f>
        <v>30</v>
      </c>
      <c r="M27" s="6">
        <f>VLOOKUP($C$15,'اطلاعات پایه'!$A$18:$C$30,3,FALSE)</f>
        <v>45736</v>
      </c>
      <c r="N27" s="5">
        <f>ROUND((K27*('اطلاعات پایه'!$B$12+1)+'اطلاعات پایه'!$B$13)/30*L27,0)</f>
        <v>9316080</v>
      </c>
      <c r="O27" s="5">
        <f>IF(AND(F27&gt;0,M27-F27&gt;364),'اطلاعات پایه'!$B$10,0)*L27+J27</f>
        <v>0</v>
      </c>
      <c r="P27" s="5">
        <f>IF(H27="متاهل",'اطلاعات پایه'!$B$6,0)</f>
        <v>0</v>
      </c>
      <c r="Q27" s="5">
        <f>I27*'اطلاعات پایه'!$B$7</f>
        <v>0</v>
      </c>
      <c r="R27" s="5">
        <f>ROUND('اطلاعات پایه'!$B$8/30*MIN(30,L27),0)</f>
        <v>9000000</v>
      </c>
      <c r="S27" s="5">
        <f>ROUND('اطلاعات پایه'!$B$9/30*MIN(30,L27),0)</f>
        <v>22000000</v>
      </c>
      <c r="T27" s="5">
        <f t="shared" si="3"/>
        <v>59284</v>
      </c>
      <c r="U27" s="15"/>
      <c r="V27" s="5">
        <f t="shared" si="1"/>
        <v>0</v>
      </c>
      <c r="X27" s="9">
        <f t="shared" si="4"/>
        <v>40316080</v>
      </c>
      <c r="Y27" s="9">
        <f>ROUND(0.07*MIN(7*L27*'اطلاعات پایه'!$B$5,'محاسبه حقوق'!X27),0)</f>
        <v>2822126</v>
      </c>
      <c r="Z27" s="9">
        <f t="shared" si="5"/>
        <v>9272700</v>
      </c>
      <c r="AA27" s="9">
        <f t="shared" si="6"/>
        <v>480702059.14285713</v>
      </c>
      <c r="AB27" s="5">
        <f>IF(AA27&lt;='اطلاعات پایه'!$B$35,'اطلاعات پایه'!$D$35,IF(AA27&lt;='اطلاعات پایه'!$B$36,'اطلاعات پایه'!$E$35+(AA27-'اطلاعات پایه'!$B$35)*'اطلاعات پایه'!$C$36,IF(AA27&lt;='اطلاعات پایه'!$B$37,'اطلاعات پایه'!$E$36+(AA27-'اطلاعات پایه'!$B$36)*'اطلاعات پایه'!$C$37,IF(AA27&lt;='اطلاعات پایه'!$B$38,'اطلاعات پایه'!$E$37+(AA27-'اطلاعات پایه'!$B$37)*'اطلاعات پایه'!$C$38,IF(AA27&lt;='اطلاعات پایه'!$B$39,'اطلاعات پایه'!$E$38+(AA27-'اطلاعات پایه'!$B$38)*'اطلاعات پایه'!$C$39,'اطلاعات پایه'!$E$39+(AA27-'اطلاعات پایه'!$B$39)*'اطلاعات پایه'!$C$40)))))/365*L27</f>
        <v>0</v>
      </c>
      <c r="AC27" s="9">
        <f t="shared" si="7"/>
        <v>37493954</v>
      </c>
      <c r="AE27" s="9">
        <f t="shared" si="2"/>
        <v>49588780</v>
      </c>
    </row>
    <row r="28" spans="1:31" x14ac:dyDescent="0.25">
      <c r="A28" s="13">
        <v>8</v>
      </c>
      <c r="B28" s="13"/>
      <c r="C28" s="13"/>
      <c r="D28" s="13"/>
      <c r="E28" s="13"/>
      <c r="F28" s="13"/>
      <c r="G28" s="6" t="str">
        <f t="shared" si="0"/>
        <v/>
      </c>
      <c r="H28" s="13"/>
      <c r="I28" s="13"/>
      <c r="J28" s="15"/>
      <c r="K28" s="15"/>
      <c r="L28" s="5">
        <f>VLOOKUP($C$15,'اطلاعات پایه'!$A$18:$B$30,2,FALSE)</f>
        <v>30</v>
      </c>
      <c r="M28" s="6">
        <f>VLOOKUP($C$15,'اطلاعات پایه'!$A$18:$C$30,3,FALSE)</f>
        <v>45736</v>
      </c>
      <c r="N28" s="5">
        <f>ROUND((K28*('اطلاعات پایه'!$B$12+1)+'اطلاعات پایه'!$B$13)/30*L28,0)</f>
        <v>9316080</v>
      </c>
      <c r="O28" s="5">
        <f>IF(AND(F28&gt;0,M28-F28&gt;364),'اطلاعات پایه'!$B$10,0)*L28+J28</f>
        <v>0</v>
      </c>
      <c r="P28" s="5">
        <f>IF(H28="متاهل",'اطلاعات پایه'!$B$6,0)</f>
        <v>0</v>
      </c>
      <c r="Q28" s="5">
        <f>I28*'اطلاعات پایه'!$B$7</f>
        <v>0</v>
      </c>
      <c r="R28" s="5">
        <f>ROUND('اطلاعات پایه'!$B$8/30*MIN(30,L28),0)</f>
        <v>9000000</v>
      </c>
      <c r="S28" s="5">
        <f>ROUND('اطلاعات پایه'!$B$9/30*MIN(30,L28),0)</f>
        <v>22000000</v>
      </c>
      <c r="T28" s="5">
        <f t="shared" si="3"/>
        <v>59284</v>
      </c>
      <c r="U28" s="15"/>
      <c r="V28" s="5">
        <f t="shared" si="1"/>
        <v>0</v>
      </c>
      <c r="X28" s="9">
        <f t="shared" si="4"/>
        <v>40316080</v>
      </c>
      <c r="Y28" s="9">
        <f>ROUND(0.07*MIN(7*L28*'اطلاعات پایه'!$B$5,'محاسبه حقوق'!X28),0)</f>
        <v>2822126</v>
      </c>
      <c r="Z28" s="9">
        <f t="shared" si="5"/>
        <v>9272700</v>
      </c>
      <c r="AA28" s="9">
        <f t="shared" si="6"/>
        <v>480702059.14285713</v>
      </c>
      <c r="AB28" s="5">
        <f>IF(AA28&lt;='اطلاعات پایه'!$B$35,'اطلاعات پایه'!$D$35,IF(AA28&lt;='اطلاعات پایه'!$B$36,'اطلاعات پایه'!$E$35+(AA28-'اطلاعات پایه'!$B$35)*'اطلاعات پایه'!$C$36,IF(AA28&lt;='اطلاعات پایه'!$B$37,'اطلاعات پایه'!$E$36+(AA28-'اطلاعات پایه'!$B$36)*'اطلاعات پایه'!$C$37,IF(AA28&lt;='اطلاعات پایه'!$B$38,'اطلاعات پایه'!$E$37+(AA28-'اطلاعات پایه'!$B$37)*'اطلاعات پایه'!$C$38,IF(AA28&lt;='اطلاعات پایه'!$B$39,'اطلاعات پایه'!$E$38+(AA28-'اطلاعات پایه'!$B$38)*'اطلاعات پایه'!$C$39,'اطلاعات پایه'!$E$39+(AA28-'اطلاعات پایه'!$B$39)*'اطلاعات پایه'!$C$40)))))/365*L28</f>
        <v>0</v>
      </c>
      <c r="AC28" s="9">
        <f t="shared" si="7"/>
        <v>37493954</v>
      </c>
      <c r="AE28" s="9">
        <f t="shared" si="2"/>
        <v>49588780</v>
      </c>
    </row>
    <row r="29" spans="1:31" x14ac:dyDescent="0.25">
      <c r="A29" s="13">
        <v>9</v>
      </c>
      <c r="B29" s="13"/>
      <c r="C29" s="13"/>
      <c r="D29" s="13"/>
      <c r="E29" s="13"/>
      <c r="F29" s="13"/>
      <c r="G29" s="6" t="str">
        <f t="shared" si="0"/>
        <v/>
      </c>
      <c r="H29" s="13"/>
      <c r="I29" s="13"/>
      <c r="J29" s="15"/>
      <c r="K29" s="15"/>
      <c r="L29" s="5">
        <f>VLOOKUP($C$15,'اطلاعات پایه'!$A$18:$B$30,2,FALSE)</f>
        <v>30</v>
      </c>
      <c r="M29" s="6">
        <f>VLOOKUP($C$15,'اطلاعات پایه'!$A$18:$C$30,3,FALSE)</f>
        <v>45736</v>
      </c>
      <c r="N29" s="5">
        <f>ROUND((K29*('اطلاعات پایه'!$B$12+1)+'اطلاعات پایه'!$B$13)/30*L29,0)</f>
        <v>9316080</v>
      </c>
      <c r="O29" s="5">
        <f>IF(AND(F29&gt;0,M29-F29&gt;364),'اطلاعات پایه'!$B$10,0)*L29+J29</f>
        <v>0</v>
      </c>
      <c r="P29" s="5">
        <f>IF(H29="متاهل",'اطلاعات پایه'!$B$6,0)</f>
        <v>0</v>
      </c>
      <c r="Q29" s="5">
        <f>I29*'اطلاعات پایه'!$B$7</f>
        <v>0</v>
      </c>
      <c r="R29" s="5">
        <f>ROUND('اطلاعات پایه'!$B$8/30*MIN(30,L29),0)</f>
        <v>9000000</v>
      </c>
      <c r="S29" s="5">
        <f>ROUND('اطلاعات پایه'!$B$9/30*MIN(30,L29),0)</f>
        <v>22000000</v>
      </c>
      <c r="T29" s="5">
        <f t="shared" si="3"/>
        <v>59284</v>
      </c>
      <c r="U29" s="15"/>
      <c r="V29" s="5">
        <f t="shared" si="1"/>
        <v>0</v>
      </c>
      <c r="X29" s="9">
        <f t="shared" si="4"/>
        <v>40316080</v>
      </c>
      <c r="Y29" s="9">
        <f>ROUND(0.07*MIN(7*L29*'اطلاعات پایه'!$B$5,'محاسبه حقوق'!X29),0)</f>
        <v>2822126</v>
      </c>
      <c r="Z29" s="9">
        <f t="shared" si="5"/>
        <v>9272700</v>
      </c>
      <c r="AA29" s="9">
        <f t="shared" si="6"/>
        <v>480702059.14285713</v>
      </c>
      <c r="AB29" s="5">
        <f>IF(AA29&lt;='اطلاعات پایه'!$B$35,'اطلاعات پایه'!$D$35,IF(AA29&lt;='اطلاعات پایه'!$B$36,'اطلاعات پایه'!$E$35+(AA29-'اطلاعات پایه'!$B$35)*'اطلاعات پایه'!$C$36,IF(AA29&lt;='اطلاعات پایه'!$B$37,'اطلاعات پایه'!$E$36+(AA29-'اطلاعات پایه'!$B$36)*'اطلاعات پایه'!$C$37,IF(AA29&lt;='اطلاعات پایه'!$B$38,'اطلاعات پایه'!$E$37+(AA29-'اطلاعات پایه'!$B$37)*'اطلاعات پایه'!$C$38,IF(AA29&lt;='اطلاعات پایه'!$B$39,'اطلاعات پایه'!$E$38+(AA29-'اطلاعات پایه'!$B$38)*'اطلاعات پایه'!$C$39,'اطلاعات پایه'!$E$39+(AA29-'اطلاعات پایه'!$B$39)*'اطلاعات پایه'!$C$40)))))/365*L29</f>
        <v>0</v>
      </c>
      <c r="AC29" s="9">
        <f t="shared" si="7"/>
        <v>37493954</v>
      </c>
      <c r="AE29" s="9">
        <f t="shared" si="2"/>
        <v>49588780</v>
      </c>
    </row>
    <row r="30" spans="1:31" x14ac:dyDescent="0.25">
      <c r="A30" s="13">
        <v>10</v>
      </c>
      <c r="B30" s="13"/>
      <c r="C30" s="13"/>
      <c r="D30" s="13"/>
      <c r="E30" s="13"/>
      <c r="F30" s="13"/>
      <c r="G30" s="6" t="str">
        <f t="shared" si="0"/>
        <v/>
      </c>
      <c r="H30" s="13"/>
      <c r="I30" s="13"/>
      <c r="J30" s="15"/>
      <c r="K30" s="15"/>
      <c r="L30" s="5">
        <f>VLOOKUP($C$15,'اطلاعات پایه'!$A$18:$B$30,2,FALSE)</f>
        <v>30</v>
      </c>
      <c r="M30" s="6">
        <f>VLOOKUP($C$15,'اطلاعات پایه'!$A$18:$C$30,3,FALSE)</f>
        <v>45736</v>
      </c>
      <c r="N30" s="5">
        <f>ROUND((K30*('اطلاعات پایه'!$B$12+1)+'اطلاعات پایه'!$B$13)/30*L30,0)</f>
        <v>9316080</v>
      </c>
      <c r="O30" s="5">
        <f>IF(AND(F30&gt;0,M30-F30&gt;364),'اطلاعات پایه'!$B$10,0)*L30+J30</f>
        <v>0</v>
      </c>
      <c r="P30" s="5">
        <f>IF(H30="متاهل",'اطلاعات پایه'!$B$6,0)</f>
        <v>0</v>
      </c>
      <c r="Q30" s="5">
        <f>I30*'اطلاعات پایه'!$B$7</f>
        <v>0</v>
      </c>
      <c r="R30" s="5">
        <f>ROUND('اطلاعات پایه'!$B$8/30*MIN(30,L30),0)</f>
        <v>9000000</v>
      </c>
      <c r="S30" s="5">
        <f>ROUND('اطلاعات پایه'!$B$9/30*MIN(30,L30),0)</f>
        <v>22000000</v>
      </c>
      <c r="T30" s="5">
        <f t="shared" si="3"/>
        <v>59284</v>
      </c>
      <c r="U30" s="15"/>
      <c r="V30" s="5">
        <f t="shared" si="1"/>
        <v>0</v>
      </c>
      <c r="X30" s="9">
        <f t="shared" si="4"/>
        <v>40316080</v>
      </c>
      <c r="Y30" s="9">
        <f>ROUND(0.07*MIN(7*L30*'اطلاعات پایه'!$B$5,'محاسبه حقوق'!X30),0)</f>
        <v>2822126</v>
      </c>
      <c r="Z30" s="9">
        <f t="shared" si="5"/>
        <v>9272700</v>
      </c>
      <c r="AA30" s="9">
        <f t="shared" si="6"/>
        <v>480702059.14285713</v>
      </c>
      <c r="AB30" s="5">
        <f>IF(AA30&lt;='اطلاعات پایه'!$B$35,'اطلاعات پایه'!$D$35,IF(AA30&lt;='اطلاعات پایه'!$B$36,'اطلاعات پایه'!$E$35+(AA30-'اطلاعات پایه'!$B$35)*'اطلاعات پایه'!$C$36,IF(AA30&lt;='اطلاعات پایه'!$B$37,'اطلاعات پایه'!$E$36+(AA30-'اطلاعات پایه'!$B$36)*'اطلاعات پایه'!$C$37,IF(AA30&lt;='اطلاعات پایه'!$B$38,'اطلاعات پایه'!$E$37+(AA30-'اطلاعات پایه'!$B$37)*'اطلاعات پایه'!$C$38,IF(AA30&lt;='اطلاعات پایه'!$B$39,'اطلاعات پایه'!$E$38+(AA30-'اطلاعات پایه'!$B$38)*'اطلاعات پایه'!$C$39,'اطلاعات پایه'!$E$39+(AA30-'اطلاعات پایه'!$B$39)*'اطلاعات پایه'!$C$40)))))/365*L30</f>
        <v>0</v>
      </c>
      <c r="AC30" s="9">
        <f t="shared" si="7"/>
        <v>37493954</v>
      </c>
      <c r="AE30" s="9">
        <f t="shared" si="2"/>
        <v>49588780</v>
      </c>
    </row>
    <row r="31" spans="1:31" x14ac:dyDescent="0.25">
      <c r="A31" s="13">
        <v>11</v>
      </c>
      <c r="B31" s="13"/>
      <c r="C31" s="13"/>
      <c r="D31" s="13"/>
      <c r="E31" s="13"/>
      <c r="F31" s="13"/>
      <c r="G31" s="6" t="str">
        <f t="shared" si="0"/>
        <v/>
      </c>
      <c r="H31" s="13"/>
      <c r="I31" s="13"/>
      <c r="J31" s="15"/>
      <c r="K31" s="15"/>
      <c r="L31" s="5">
        <f>VLOOKUP($C$15,'اطلاعات پایه'!$A$18:$B$30,2,FALSE)</f>
        <v>30</v>
      </c>
      <c r="M31" s="6">
        <f>VLOOKUP($C$15,'اطلاعات پایه'!$A$18:$C$30,3,FALSE)</f>
        <v>45736</v>
      </c>
      <c r="N31" s="5">
        <f>ROUND((K31*('اطلاعات پایه'!$B$12+1)+'اطلاعات پایه'!$B$13)/30*L31,0)</f>
        <v>9316080</v>
      </c>
      <c r="O31" s="5">
        <f>IF(AND(F31&gt;0,M31-F31&gt;364),'اطلاعات پایه'!$B$10,0)*L31+J31</f>
        <v>0</v>
      </c>
      <c r="P31" s="5">
        <f>IF(H31="متاهل",'اطلاعات پایه'!$B$6,0)</f>
        <v>0</v>
      </c>
      <c r="Q31" s="5">
        <f>I31*'اطلاعات پایه'!$B$7</f>
        <v>0</v>
      </c>
      <c r="R31" s="5">
        <f>ROUND('اطلاعات پایه'!$B$8/30*MIN(30,L31),0)</f>
        <v>9000000</v>
      </c>
      <c r="S31" s="5">
        <f>ROUND('اطلاعات پایه'!$B$9/30*MIN(30,L31),0)</f>
        <v>22000000</v>
      </c>
      <c r="T31" s="5">
        <f t="shared" si="3"/>
        <v>59284</v>
      </c>
      <c r="U31" s="15"/>
      <c r="V31" s="5">
        <f t="shared" si="1"/>
        <v>0</v>
      </c>
      <c r="X31" s="9">
        <f t="shared" si="4"/>
        <v>40316080</v>
      </c>
      <c r="Y31" s="9">
        <f>ROUND(0.07*MIN(7*L31*'اطلاعات پایه'!$B$5,'محاسبه حقوق'!X31),0)</f>
        <v>2822126</v>
      </c>
      <c r="Z31" s="9">
        <f t="shared" si="5"/>
        <v>9272700</v>
      </c>
      <c r="AA31" s="9">
        <f t="shared" si="6"/>
        <v>480702059.14285713</v>
      </c>
      <c r="AB31" s="5">
        <f>IF(AA31&lt;='اطلاعات پایه'!$B$35,'اطلاعات پایه'!$D$35,IF(AA31&lt;='اطلاعات پایه'!$B$36,'اطلاعات پایه'!$E$35+(AA31-'اطلاعات پایه'!$B$35)*'اطلاعات پایه'!$C$36,IF(AA31&lt;='اطلاعات پایه'!$B$37,'اطلاعات پایه'!$E$36+(AA31-'اطلاعات پایه'!$B$36)*'اطلاعات پایه'!$C$37,IF(AA31&lt;='اطلاعات پایه'!$B$38,'اطلاعات پایه'!$E$37+(AA31-'اطلاعات پایه'!$B$37)*'اطلاعات پایه'!$C$38,IF(AA31&lt;='اطلاعات پایه'!$B$39,'اطلاعات پایه'!$E$38+(AA31-'اطلاعات پایه'!$B$38)*'اطلاعات پایه'!$C$39,'اطلاعات پایه'!$E$39+(AA31-'اطلاعات پایه'!$B$39)*'اطلاعات پایه'!$C$40)))))/365*L31</f>
        <v>0</v>
      </c>
      <c r="AC31" s="9">
        <f t="shared" si="7"/>
        <v>37493954</v>
      </c>
      <c r="AE31" s="9">
        <f t="shared" si="2"/>
        <v>49588780</v>
      </c>
    </row>
    <row r="32" spans="1:31" x14ac:dyDescent="0.25">
      <c r="A32" s="13">
        <v>12</v>
      </c>
      <c r="B32" s="13"/>
      <c r="C32" s="13"/>
      <c r="D32" s="13"/>
      <c r="E32" s="13"/>
      <c r="F32" s="13"/>
      <c r="G32" s="6" t="str">
        <f t="shared" si="0"/>
        <v/>
      </c>
      <c r="H32" s="13"/>
      <c r="I32" s="13"/>
      <c r="J32" s="15"/>
      <c r="K32" s="15"/>
      <c r="L32" s="5">
        <f>VLOOKUP($C$15,'اطلاعات پایه'!$A$18:$B$30,2,FALSE)</f>
        <v>30</v>
      </c>
      <c r="M32" s="6">
        <f>VLOOKUP($C$15,'اطلاعات پایه'!$A$18:$C$30,3,FALSE)</f>
        <v>45736</v>
      </c>
      <c r="N32" s="5">
        <f>ROUND((K32*('اطلاعات پایه'!$B$12+1)+'اطلاعات پایه'!$B$13)/30*L32,0)</f>
        <v>9316080</v>
      </c>
      <c r="O32" s="5">
        <f>IF(AND(F32&gt;0,M32-F32&gt;364),'اطلاعات پایه'!$B$10,0)*L32+J32</f>
        <v>0</v>
      </c>
      <c r="P32" s="5">
        <f>IF(H32="متاهل",'اطلاعات پایه'!$B$6,0)</f>
        <v>0</v>
      </c>
      <c r="Q32" s="5">
        <f>I32*'اطلاعات پایه'!$B$7</f>
        <v>0</v>
      </c>
      <c r="R32" s="5">
        <f>ROUND('اطلاعات پایه'!$B$8/30*MIN(30,L32),0)</f>
        <v>9000000</v>
      </c>
      <c r="S32" s="5">
        <f>ROUND('اطلاعات پایه'!$B$9/30*MIN(30,L32),0)</f>
        <v>22000000</v>
      </c>
      <c r="T32" s="5">
        <f t="shared" si="3"/>
        <v>59284</v>
      </c>
      <c r="U32" s="15"/>
      <c r="V32" s="5">
        <f t="shared" si="1"/>
        <v>0</v>
      </c>
      <c r="X32" s="9">
        <f t="shared" si="4"/>
        <v>40316080</v>
      </c>
      <c r="Y32" s="9">
        <f>ROUND(0.07*MIN(7*L32*'اطلاعات پایه'!$B$5,'محاسبه حقوق'!X32),0)</f>
        <v>2822126</v>
      </c>
      <c r="Z32" s="9">
        <f t="shared" si="5"/>
        <v>9272700</v>
      </c>
      <c r="AA32" s="9">
        <f t="shared" si="6"/>
        <v>480702059.14285713</v>
      </c>
      <c r="AB32" s="5">
        <f>IF(AA32&lt;='اطلاعات پایه'!$B$35,'اطلاعات پایه'!$D$35,IF(AA32&lt;='اطلاعات پایه'!$B$36,'اطلاعات پایه'!$E$35+(AA32-'اطلاعات پایه'!$B$35)*'اطلاعات پایه'!$C$36,IF(AA32&lt;='اطلاعات پایه'!$B$37,'اطلاعات پایه'!$E$36+(AA32-'اطلاعات پایه'!$B$36)*'اطلاعات پایه'!$C$37,IF(AA32&lt;='اطلاعات پایه'!$B$38,'اطلاعات پایه'!$E$37+(AA32-'اطلاعات پایه'!$B$37)*'اطلاعات پایه'!$C$38,IF(AA32&lt;='اطلاعات پایه'!$B$39,'اطلاعات پایه'!$E$38+(AA32-'اطلاعات پایه'!$B$38)*'اطلاعات پایه'!$C$39,'اطلاعات پایه'!$E$39+(AA32-'اطلاعات پایه'!$B$39)*'اطلاعات پایه'!$C$40)))))/365*L32</f>
        <v>0</v>
      </c>
      <c r="AC32" s="9">
        <f t="shared" si="7"/>
        <v>37493954</v>
      </c>
      <c r="AE32" s="9">
        <f t="shared" si="2"/>
        <v>49588780</v>
      </c>
    </row>
    <row r="33" spans="1:31" x14ac:dyDescent="0.25">
      <c r="A33" s="13">
        <v>13</v>
      </c>
      <c r="B33" s="13"/>
      <c r="C33" s="13"/>
      <c r="D33" s="13"/>
      <c r="E33" s="13"/>
      <c r="F33" s="13"/>
      <c r="G33" s="6" t="str">
        <f t="shared" si="0"/>
        <v/>
      </c>
      <c r="H33" s="13"/>
      <c r="I33" s="13"/>
      <c r="J33" s="15"/>
      <c r="K33" s="15"/>
      <c r="L33" s="5">
        <f>VLOOKUP($C$15,'اطلاعات پایه'!$A$18:$B$30,2,FALSE)</f>
        <v>30</v>
      </c>
      <c r="M33" s="6">
        <f>VLOOKUP($C$15,'اطلاعات پایه'!$A$18:$C$30,3,FALSE)</f>
        <v>45736</v>
      </c>
      <c r="N33" s="5">
        <f>ROUND((K33*('اطلاعات پایه'!$B$12+1)+'اطلاعات پایه'!$B$13)/30*L33,0)</f>
        <v>9316080</v>
      </c>
      <c r="O33" s="5">
        <f>IF(AND(F33&gt;0,M33-F33&gt;364),'اطلاعات پایه'!$B$10,0)*L33+J33</f>
        <v>0</v>
      </c>
      <c r="P33" s="5">
        <f>IF(H33="متاهل",'اطلاعات پایه'!$B$6,0)</f>
        <v>0</v>
      </c>
      <c r="Q33" s="5">
        <f>I33*'اطلاعات پایه'!$B$7</f>
        <v>0</v>
      </c>
      <c r="R33" s="5">
        <f>ROUND('اطلاعات پایه'!$B$8/30*MIN(30,L33),0)</f>
        <v>9000000</v>
      </c>
      <c r="S33" s="5">
        <f>ROUND('اطلاعات پایه'!$B$9/30*MIN(30,L33),0)</f>
        <v>22000000</v>
      </c>
      <c r="T33" s="5">
        <f t="shared" si="3"/>
        <v>59284</v>
      </c>
      <c r="U33" s="15"/>
      <c r="V33" s="5">
        <f t="shared" si="1"/>
        <v>0</v>
      </c>
      <c r="X33" s="9">
        <f t="shared" si="4"/>
        <v>40316080</v>
      </c>
      <c r="Y33" s="9">
        <f>ROUND(0.07*MIN(7*L33*'اطلاعات پایه'!$B$5,'محاسبه حقوق'!X33),0)</f>
        <v>2822126</v>
      </c>
      <c r="Z33" s="9">
        <f t="shared" si="5"/>
        <v>9272700</v>
      </c>
      <c r="AA33" s="9">
        <f t="shared" si="6"/>
        <v>480702059.14285713</v>
      </c>
      <c r="AB33" s="5">
        <f>IF(AA33&lt;='اطلاعات پایه'!$B$35,'اطلاعات پایه'!$D$35,IF(AA33&lt;='اطلاعات پایه'!$B$36,'اطلاعات پایه'!$E$35+(AA33-'اطلاعات پایه'!$B$35)*'اطلاعات پایه'!$C$36,IF(AA33&lt;='اطلاعات پایه'!$B$37,'اطلاعات پایه'!$E$36+(AA33-'اطلاعات پایه'!$B$36)*'اطلاعات پایه'!$C$37,IF(AA33&lt;='اطلاعات پایه'!$B$38,'اطلاعات پایه'!$E$37+(AA33-'اطلاعات پایه'!$B$37)*'اطلاعات پایه'!$C$38,IF(AA33&lt;='اطلاعات پایه'!$B$39,'اطلاعات پایه'!$E$38+(AA33-'اطلاعات پایه'!$B$38)*'اطلاعات پایه'!$C$39,'اطلاعات پایه'!$E$39+(AA33-'اطلاعات پایه'!$B$39)*'اطلاعات پایه'!$C$40)))))/365*L33</f>
        <v>0</v>
      </c>
      <c r="AC33" s="9">
        <f t="shared" si="7"/>
        <v>37493954</v>
      </c>
      <c r="AE33" s="9">
        <f t="shared" si="2"/>
        <v>49588780</v>
      </c>
    </row>
    <row r="34" spans="1:31" x14ac:dyDescent="0.25">
      <c r="A34" s="13">
        <v>14</v>
      </c>
      <c r="B34" s="13"/>
      <c r="C34" s="13"/>
      <c r="D34" s="13"/>
      <c r="E34" s="13"/>
      <c r="F34" s="13"/>
      <c r="G34" s="6" t="str">
        <f t="shared" si="0"/>
        <v/>
      </c>
      <c r="H34" s="13"/>
      <c r="I34" s="13"/>
      <c r="J34" s="15"/>
      <c r="K34" s="15"/>
      <c r="L34" s="5">
        <f>VLOOKUP($C$15,'اطلاعات پایه'!$A$18:$B$30,2,FALSE)</f>
        <v>30</v>
      </c>
      <c r="M34" s="6">
        <f>VLOOKUP($C$15,'اطلاعات پایه'!$A$18:$C$30,3,FALSE)</f>
        <v>45736</v>
      </c>
      <c r="N34" s="5">
        <f>ROUND((K34*('اطلاعات پایه'!$B$12+1)+'اطلاعات پایه'!$B$13)/30*L34,0)</f>
        <v>9316080</v>
      </c>
      <c r="O34" s="5">
        <f>IF(AND(F34&gt;0,M34-F34&gt;364),'اطلاعات پایه'!$B$10,0)*L34+J34</f>
        <v>0</v>
      </c>
      <c r="P34" s="5">
        <f>IF(H34="متاهل",'اطلاعات پایه'!$B$6,0)</f>
        <v>0</v>
      </c>
      <c r="Q34" s="5">
        <f>I34*'اطلاعات پایه'!$B$7</f>
        <v>0</v>
      </c>
      <c r="R34" s="5">
        <f>ROUND('اطلاعات پایه'!$B$8/30*MIN(30,L34),0)</f>
        <v>9000000</v>
      </c>
      <c r="S34" s="5">
        <f>ROUND('اطلاعات پایه'!$B$9/30*MIN(30,L34),0)</f>
        <v>22000000</v>
      </c>
      <c r="T34" s="5">
        <f t="shared" si="3"/>
        <v>59284</v>
      </c>
      <c r="U34" s="15"/>
      <c r="V34" s="5">
        <f t="shared" si="1"/>
        <v>0</v>
      </c>
      <c r="X34" s="9">
        <f t="shared" si="4"/>
        <v>40316080</v>
      </c>
      <c r="Y34" s="9">
        <f>ROUND(0.07*MIN(7*L34*'اطلاعات پایه'!$B$5,'محاسبه حقوق'!X34),0)</f>
        <v>2822126</v>
      </c>
      <c r="Z34" s="9">
        <f t="shared" si="5"/>
        <v>9272700</v>
      </c>
      <c r="AA34" s="9">
        <f t="shared" si="6"/>
        <v>480702059.14285713</v>
      </c>
      <c r="AB34" s="5">
        <f>IF(AA34&lt;='اطلاعات پایه'!$B$35,'اطلاعات پایه'!$D$35,IF(AA34&lt;='اطلاعات پایه'!$B$36,'اطلاعات پایه'!$E$35+(AA34-'اطلاعات پایه'!$B$35)*'اطلاعات پایه'!$C$36,IF(AA34&lt;='اطلاعات پایه'!$B$37,'اطلاعات پایه'!$E$36+(AA34-'اطلاعات پایه'!$B$36)*'اطلاعات پایه'!$C$37,IF(AA34&lt;='اطلاعات پایه'!$B$38,'اطلاعات پایه'!$E$37+(AA34-'اطلاعات پایه'!$B$37)*'اطلاعات پایه'!$C$38,IF(AA34&lt;='اطلاعات پایه'!$B$39,'اطلاعات پایه'!$E$38+(AA34-'اطلاعات پایه'!$B$38)*'اطلاعات پایه'!$C$39,'اطلاعات پایه'!$E$39+(AA34-'اطلاعات پایه'!$B$39)*'اطلاعات پایه'!$C$40)))))/365*L34</f>
        <v>0</v>
      </c>
      <c r="AC34" s="9">
        <f t="shared" si="7"/>
        <v>37493954</v>
      </c>
      <c r="AE34" s="9">
        <f t="shared" si="2"/>
        <v>49588780</v>
      </c>
    </row>
    <row r="35" spans="1:31" x14ac:dyDescent="0.25">
      <c r="A35" s="13">
        <v>15</v>
      </c>
      <c r="B35" s="13"/>
      <c r="C35" s="13"/>
      <c r="D35" s="13"/>
      <c r="E35" s="13"/>
      <c r="F35" s="13"/>
      <c r="G35" s="6" t="str">
        <f t="shared" si="0"/>
        <v/>
      </c>
      <c r="H35" s="13"/>
      <c r="I35" s="13"/>
      <c r="J35" s="15"/>
      <c r="K35" s="15"/>
      <c r="L35" s="5">
        <f>VLOOKUP($C$15,'اطلاعات پایه'!$A$18:$B$30,2,FALSE)</f>
        <v>30</v>
      </c>
      <c r="M35" s="6">
        <f>VLOOKUP($C$15,'اطلاعات پایه'!$A$18:$C$30,3,FALSE)</f>
        <v>45736</v>
      </c>
      <c r="N35" s="5">
        <f>ROUND((K35*('اطلاعات پایه'!$B$12+1)+'اطلاعات پایه'!$B$13)/30*L35,0)</f>
        <v>9316080</v>
      </c>
      <c r="O35" s="5">
        <f>IF(AND(F35&gt;0,M35-F35&gt;364),'اطلاعات پایه'!$B$10,0)*L35+J35</f>
        <v>0</v>
      </c>
      <c r="P35" s="5">
        <f>IF(H35="متاهل",'اطلاعات پایه'!$B$6,0)</f>
        <v>0</v>
      </c>
      <c r="Q35" s="5">
        <f>I35*'اطلاعات پایه'!$B$7</f>
        <v>0</v>
      </c>
      <c r="R35" s="5">
        <f>ROUND('اطلاعات پایه'!$B$8/30*MIN(30,L35),0)</f>
        <v>9000000</v>
      </c>
      <c r="S35" s="5">
        <f>ROUND('اطلاعات پایه'!$B$9/30*MIN(30,L35),0)</f>
        <v>22000000</v>
      </c>
      <c r="T35" s="5">
        <f t="shared" si="3"/>
        <v>59284</v>
      </c>
      <c r="U35" s="15"/>
      <c r="V35" s="5">
        <f t="shared" si="1"/>
        <v>0</v>
      </c>
      <c r="X35" s="9">
        <f t="shared" si="4"/>
        <v>40316080</v>
      </c>
      <c r="Y35" s="9">
        <f>ROUND(0.07*MIN(7*L35*'اطلاعات پایه'!$B$5,'محاسبه حقوق'!X35),0)</f>
        <v>2822126</v>
      </c>
      <c r="Z35" s="9">
        <f t="shared" si="5"/>
        <v>9272700</v>
      </c>
      <c r="AA35" s="9">
        <f t="shared" si="6"/>
        <v>480702059.14285713</v>
      </c>
      <c r="AB35" s="5">
        <f>IF(AA35&lt;='اطلاعات پایه'!$B$35,'اطلاعات پایه'!$D$35,IF(AA35&lt;='اطلاعات پایه'!$B$36,'اطلاعات پایه'!$E$35+(AA35-'اطلاعات پایه'!$B$35)*'اطلاعات پایه'!$C$36,IF(AA35&lt;='اطلاعات پایه'!$B$37,'اطلاعات پایه'!$E$36+(AA35-'اطلاعات پایه'!$B$36)*'اطلاعات پایه'!$C$37,IF(AA35&lt;='اطلاعات پایه'!$B$38,'اطلاعات پایه'!$E$37+(AA35-'اطلاعات پایه'!$B$37)*'اطلاعات پایه'!$C$38,IF(AA35&lt;='اطلاعات پایه'!$B$39,'اطلاعات پایه'!$E$38+(AA35-'اطلاعات پایه'!$B$38)*'اطلاعات پایه'!$C$39,'اطلاعات پایه'!$E$39+(AA35-'اطلاعات پایه'!$B$39)*'اطلاعات پایه'!$C$40)))))/365*L35</f>
        <v>0</v>
      </c>
      <c r="AC35" s="9">
        <f t="shared" si="7"/>
        <v>37493954</v>
      </c>
      <c r="AE35" s="9">
        <f t="shared" si="2"/>
        <v>49588780</v>
      </c>
    </row>
    <row r="36" spans="1:31" x14ac:dyDescent="0.25">
      <c r="A36" s="13">
        <v>16</v>
      </c>
      <c r="B36" s="13"/>
      <c r="C36" s="13"/>
      <c r="D36" s="13"/>
      <c r="E36" s="13"/>
      <c r="F36" s="13"/>
      <c r="G36" s="6" t="str">
        <f t="shared" si="0"/>
        <v/>
      </c>
      <c r="H36" s="13"/>
      <c r="I36" s="13"/>
      <c r="J36" s="15"/>
      <c r="K36" s="15"/>
      <c r="L36" s="5">
        <f>VLOOKUP($C$15,'اطلاعات پایه'!$A$18:$B$30,2,FALSE)</f>
        <v>30</v>
      </c>
      <c r="M36" s="6">
        <f>VLOOKUP($C$15,'اطلاعات پایه'!$A$18:$C$30,3,FALSE)</f>
        <v>45736</v>
      </c>
      <c r="N36" s="5">
        <f>ROUND((K36*('اطلاعات پایه'!$B$12+1)+'اطلاعات پایه'!$B$13)/30*L36,0)</f>
        <v>9316080</v>
      </c>
      <c r="O36" s="5">
        <f>IF(AND(F36&gt;0,M36-F36&gt;364),'اطلاعات پایه'!$B$10,0)*L36+J36</f>
        <v>0</v>
      </c>
      <c r="P36" s="5">
        <f>IF(H36="متاهل",'اطلاعات پایه'!$B$6,0)</f>
        <v>0</v>
      </c>
      <c r="Q36" s="5">
        <f>I36*'اطلاعات پایه'!$B$7</f>
        <v>0</v>
      </c>
      <c r="R36" s="5">
        <f>ROUND('اطلاعات پایه'!$B$8/30*MIN(30,L36),0)</f>
        <v>9000000</v>
      </c>
      <c r="S36" s="5">
        <f>ROUND('اطلاعات پایه'!$B$9/30*MIN(30,L36),0)</f>
        <v>22000000</v>
      </c>
      <c r="T36" s="5">
        <f t="shared" si="3"/>
        <v>59284</v>
      </c>
      <c r="U36" s="15"/>
      <c r="V36" s="5">
        <f t="shared" si="1"/>
        <v>0</v>
      </c>
      <c r="X36" s="9">
        <f t="shared" si="4"/>
        <v>40316080</v>
      </c>
      <c r="Y36" s="9">
        <f>ROUND(0.07*MIN(7*L36*'اطلاعات پایه'!$B$5,'محاسبه حقوق'!X36),0)</f>
        <v>2822126</v>
      </c>
      <c r="Z36" s="9">
        <f t="shared" si="5"/>
        <v>9272700</v>
      </c>
      <c r="AA36" s="9">
        <f t="shared" si="6"/>
        <v>480702059.14285713</v>
      </c>
      <c r="AB36" s="5">
        <f>IF(AA36&lt;='اطلاعات پایه'!$B$35,'اطلاعات پایه'!$D$35,IF(AA36&lt;='اطلاعات پایه'!$B$36,'اطلاعات پایه'!$E$35+(AA36-'اطلاعات پایه'!$B$35)*'اطلاعات پایه'!$C$36,IF(AA36&lt;='اطلاعات پایه'!$B$37,'اطلاعات پایه'!$E$36+(AA36-'اطلاعات پایه'!$B$36)*'اطلاعات پایه'!$C$37,IF(AA36&lt;='اطلاعات پایه'!$B$38,'اطلاعات پایه'!$E$37+(AA36-'اطلاعات پایه'!$B$37)*'اطلاعات پایه'!$C$38,IF(AA36&lt;='اطلاعات پایه'!$B$39,'اطلاعات پایه'!$E$38+(AA36-'اطلاعات پایه'!$B$38)*'اطلاعات پایه'!$C$39,'اطلاعات پایه'!$E$39+(AA36-'اطلاعات پایه'!$B$39)*'اطلاعات پایه'!$C$40)))))/365*L36</f>
        <v>0</v>
      </c>
      <c r="AC36" s="9">
        <f t="shared" si="7"/>
        <v>37493954</v>
      </c>
      <c r="AE36" s="9">
        <f t="shared" si="2"/>
        <v>49588780</v>
      </c>
    </row>
    <row r="37" spans="1:31" x14ac:dyDescent="0.25">
      <c r="A37" s="13">
        <v>17</v>
      </c>
      <c r="B37" s="13"/>
      <c r="C37" s="13"/>
      <c r="D37" s="13"/>
      <c r="E37" s="13"/>
      <c r="F37" s="13"/>
      <c r="G37" s="6" t="str">
        <f t="shared" si="0"/>
        <v/>
      </c>
      <c r="H37" s="13"/>
      <c r="I37" s="13"/>
      <c r="J37" s="15"/>
      <c r="K37" s="15"/>
      <c r="L37" s="5">
        <f>VLOOKUP($C$15,'اطلاعات پایه'!$A$18:$B$30,2,FALSE)</f>
        <v>30</v>
      </c>
      <c r="M37" s="6">
        <f>VLOOKUP($C$15,'اطلاعات پایه'!$A$18:$C$30,3,FALSE)</f>
        <v>45736</v>
      </c>
      <c r="N37" s="5">
        <f>ROUND((K37*('اطلاعات پایه'!$B$12+1)+'اطلاعات پایه'!$B$13)/30*L37,0)</f>
        <v>9316080</v>
      </c>
      <c r="O37" s="5">
        <f>IF(AND(F37&gt;0,M37-F37&gt;364),'اطلاعات پایه'!$B$10,0)*L37+J37</f>
        <v>0</v>
      </c>
      <c r="P37" s="5">
        <f>IF(H37="متاهل",'اطلاعات پایه'!$B$6,0)</f>
        <v>0</v>
      </c>
      <c r="Q37" s="5">
        <f>I37*'اطلاعات پایه'!$B$7</f>
        <v>0</v>
      </c>
      <c r="R37" s="5">
        <f>ROUND('اطلاعات پایه'!$B$8/30*MIN(30,L37),0)</f>
        <v>9000000</v>
      </c>
      <c r="S37" s="5">
        <f>ROUND('اطلاعات پایه'!$B$9/30*MIN(30,L37),0)</f>
        <v>22000000</v>
      </c>
      <c r="T37" s="5">
        <f t="shared" si="3"/>
        <v>59284</v>
      </c>
      <c r="U37" s="15"/>
      <c r="V37" s="5">
        <f t="shared" si="1"/>
        <v>0</v>
      </c>
      <c r="X37" s="9">
        <f t="shared" si="4"/>
        <v>40316080</v>
      </c>
      <c r="Y37" s="9">
        <f>ROUND(0.07*MIN(7*L37*'اطلاعات پایه'!$B$5,'محاسبه حقوق'!X37),0)</f>
        <v>2822126</v>
      </c>
      <c r="Z37" s="9">
        <f t="shared" si="5"/>
        <v>9272700</v>
      </c>
      <c r="AA37" s="9">
        <f t="shared" si="6"/>
        <v>480702059.14285713</v>
      </c>
      <c r="AB37" s="5">
        <f>IF(AA37&lt;='اطلاعات پایه'!$B$35,'اطلاعات پایه'!$D$35,IF(AA37&lt;='اطلاعات پایه'!$B$36,'اطلاعات پایه'!$E$35+(AA37-'اطلاعات پایه'!$B$35)*'اطلاعات پایه'!$C$36,IF(AA37&lt;='اطلاعات پایه'!$B$37,'اطلاعات پایه'!$E$36+(AA37-'اطلاعات پایه'!$B$36)*'اطلاعات پایه'!$C$37,IF(AA37&lt;='اطلاعات پایه'!$B$38,'اطلاعات پایه'!$E$37+(AA37-'اطلاعات پایه'!$B$37)*'اطلاعات پایه'!$C$38,IF(AA37&lt;='اطلاعات پایه'!$B$39,'اطلاعات پایه'!$E$38+(AA37-'اطلاعات پایه'!$B$38)*'اطلاعات پایه'!$C$39,'اطلاعات پایه'!$E$39+(AA37-'اطلاعات پایه'!$B$39)*'اطلاعات پایه'!$C$40)))))/365*L37</f>
        <v>0</v>
      </c>
      <c r="AC37" s="9">
        <f t="shared" si="7"/>
        <v>37493954</v>
      </c>
      <c r="AE37" s="9">
        <f t="shared" si="2"/>
        <v>49588780</v>
      </c>
    </row>
    <row r="38" spans="1:31" x14ac:dyDescent="0.25">
      <c r="A38" s="13">
        <v>18</v>
      </c>
      <c r="B38" s="13"/>
      <c r="C38" s="13"/>
      <c r="D38" s="13"/>
      <c r="E38" s="13"/>
      <c r="F38" s="13"/>
      <c r="G38" s="6" t="str">
        <f t="shared" si="0"/>
        <v/>
      </c>
      <c r="H38" s="13"/>
      <c r="I38" s="13"/>
      <c r="J38" s="15"/>
      <c r="K38" s="15"/>
      <c r="L38" s="5">
        <f>VLOOKUP($C$15,'اطلاعات پایه'!$A$18:$B$30,2,FALSE)</f>
        <v>30</v>
      </c>
      <c r="M38" s="6">
        <f>VLOOKUP($C$15,'اطلاعات پایه'!$A$18:$C$30,3,FALSE)</f>
        <v>45736</v>
      </c>
      <c r="N38" s="5">
        <f>ROUND((K38*('اطلاعات پایه'!$B$12+1)+'اطلاعات پایه'!$B$13)/30*L38,0)</f>
        <v>9316080</v>
      </c>
      <c r="O38" s="5">
        <f>IF(AND(F38&gt;0,M38-F38&gt;364),'اطلاعات پایه'!$B$10,0)*L38+J38</f>
        <v>0</v>
      </c>
      <c r="P38" s="5">
        <f>IF(H38="متاهل",'اطلاعات پایه'!$B$6,0)</f>
        <v>0</v>
      </c>
      <c r="Q38" s="5">
        <f>I38*'اطلاعات پایه'!$B$7</f>
        <v>0</v>
      </c>
      <c r="R38" s="5">
        <f>ROUND('اطلاعات پایه'!$B$8/30*MIN(30,L38),0)</f>
        <v>9000000</v>
      </c>
      <c r="S38" s="5">
        <f>ROUND('اطلاعات پایه'!$B$9/30*MIN(30,L38),0)</f>
        <v>22000000</v>
      </c>
      <c r="T38" s="5">
        <f t="shared" si="3"/>
        <v>59284</v>
      </c>
      <c r="U38" s="15"/>
      <c r="V38" s="5">
        <f t="shared" si="1"/>
        <v>0</v>
      </c>
      <c r="X38" s="9">
        <f t="shared" si="4"/>
        <v>40316080</v>
      </c>
      <c r="Y38" s="9">
        <f>ROUND(0.07*MIN(7*L38*'اطلاعات پایه'!$B$5,'محاسبه حقوق'!X38),0)</f>
        <v>2822126</v>
      </c>
      <c r="Z38" s="9">
        <f t="shared" si="5"/>
        <v>9272700</v>
      </c>
      <c r="AA38" s="9">
        <f t="shared" si="6"/>
        <v>480702059.14285713</v>
      </c>
      <c r="AB38" s="5">
        <f>IF(AA38&lt;='اطلاعات پایه'!$B$35,'اطلاعات پایه'!$D$35,IF(AA38&lt;='اطلاعات پایه'!$B$36,'اطلاعات پایه'!$E$35+(AA38-'اطلاعات پایه'!$B$35)*'اطلاعات پایه'!$C$36,IF(AA38&lt;='اطلاعات پایه'!$B$37,'اطلاعات پایه'!$E$36+(AA38-'اطلاعات پایه'!$B$36)*'اطلاعات پایه'!$C$37,IF(AA38&lt;='اطلاعات پایه'!$B$38,'اطلاعات پایه'!$E$37+(AA38-'اطلاعات پایه'!$B$37)*'اطلاعات پایه'!$C$38,IF(AA38&lt;='اطلاعات پایه'!$B$39,'اطلاعات پایه'!$E$38+(AA38-'اطلاعات پایه'!$B$38)*'اطلاعات پایه'!$C$39,'اطلاعات پایه'!$E$39+(AA38-'اطلاعات پایه'!$B$39)*'اطلاعات پایه'!$C$40)))))/365*L38</f>
        <v>0</v>
      </c>
      <c r="AC38" s="9">
        <f t="shared" si="7"/>
        <v>37493954</v>
      </c>
      <c r="AE38" s="9">
        <f t="shared" si="2"/>
        <v>49588780</v>
      </c>
    </row>
    <row r="39" spans="1:31" x14ac:dyDescent="0.25">
      <c r="A39" s="13">
        <v>19</v>
      </c>
      <c r="B39" s="13"/>
      <c r="C39" s="13"/>
      <c r="D39" s="13"/>
      <c r="E39" s="13"/>
      <c r="F39" s="13"/>
      <c r="G39" s="6" t="str">
        <f t="shared" si="0"/>
        <v/>
      </c>
      <c r="H39" s="13"/>
      <c r="I39" s="13"/>
      <c r="J39" s="15"/>
      <c r="K39" s="15"/>
      <c r="L39" s="5">
        <f>VLOOKUP($C$15,'اطلاعات پایه'!$A$18:$B$30,2,FALSE)</f>
        <v>30</v>
      </c>
      <c r="M39" s="6">
        <f>VLOOKUP($C$15,'اطلاعات پایه'!$A$18:$C$30,3,FALSE)</f>
        <v>45736</v>
      </c>
      <c r="N39" s="5">
        <f>ROUND((K39*('اطلاعات پایه'!$B$12+1)+'اطلاعات پایه'!$B$13)/30*L39,0)</f>
        <v>9316080</v>
      </c>
      <c r="O39" s="5">
        <f>IF(AND(F39&gt;0,M39-F39&gt;364),'اطلاعات پایه'!$B$10,0)*L39+J39</f>
        <v>0</v>
      </c>
      <c r="P39" s="5">
        <f>IF(H39="متاهل",'اطلاعات پایه'!$B$6,0)</f>
        <v>0</v>
      </c>
      <c r="Q39" s="5">
        <f>I39*'اطلاعات پایه'!$B$7</f>
        <v>0</v>
      </c>
      <c r="R39" s="5">
        <f>ROUND('اطلاعات پایه'!$B$8/30*MIN(30,L39),0)</f>
        <v>9000000</v>
      </c>
      <c r="S39" s="5">
        <f>ROUND('اطلاعات پایه'!$B$9/30*MIN(30,L39),0)</f>
        <v>22000000</v>
      </c>
      <c r="T39" s="5">
        <f t="shared" si="3"/>
        <v>59284</v>
      </c>
      <c r="U39" s="15"/>
      <c r="V39" s="5">
        <f t="shared" si="1"/>
        <v>0</v>
      </c>
      <c r="X39" s="9">
        <f t="shared" si="4"/>
        <v>40316080</v>
      </c>
      <c r="Y39" s="9">
        <f>ROUND(0.07*MIN(7*L39*'اطلاعات پایه'!$B$5,'محاسبه حقوق'!X39),0)</f>
        <v>2822126</v>
      </c>
      <c r="Z39" s="9">
        <f t="shared" si="5"/>
        <v>9272700</v>
      </c>
      <c r="AA39" s="9">
        <f t="shared" si="6"/>
        <v>480702059.14285713</v>
      </c>
      <c r="AB39" s="5">
        <f>IF(AA39&lt;='اطلاعات پایه'!$B$35,'اطلاعات پایه'!$D$35,IF(AA39&lt;='اطلاعات پایه'!$B$36,'اطلاعات پایه'!$E$35+(AA39-'اطلاعات پایه'!$B$35)*'اطلاعات پایه'!$C$36,IF(AA39&lt;='اطلاعات پایه'!$B$37,'اطلاعات پایه'!$E$36+(AA39-'اطلاعات پایه'!$B$36)*'اطلاعات پایه'!$C$37,IF(AA39&lt;='اطلاعات پایه'!$B$38,'اطلاعات پایه'!$E$37+(AA39-'اطلاعات پایه'!$B$37)*'اطلاعات پایه'!$C$38,IF(AA39&lt;='اطلاعات پایه'!$B$39,'اطلاعات پایه'!$E$38+(AA39-'اطلاعات پایه'!$B$38)*'اطلاعات پایه'!$C$39,'اطلاعات پایه'!$E$39+(AA39-'اطلاعات پایه'!$B$39)*'اطلاعات پایه'!$C$40)))))/365*L39</f>
        <v>0</v>
      </c>
      <c r="AC39" s="9">
        <f t="shared" si="7"/>
        <v>37493954</v>
      </c>
      <c r="AE39" s="9">
        <f t="shared" si="2"/>
        <v>49588780</v>
      </c>
    </row>
    <row r="40" spans="1:31" x14ac:dyDescent="0.25">
      <c r="A40" s="13">
        <v>20</v>
      </c>
      <c r="B40" s="13"/>
      <c r="C40" s="13"/>
      <c r="D40" s="13"/>
      <c r="E40" s="13"/>
      <c r="F40" s="13"/>
      <c r="G40" s="6" t="str">
        <f t="shared" si="0"/>
        <v/>
      </c>
      <c r="H40" s="13"/>
      <c r="I40" s="13"/>
      <c r="J40" s="15"/>
      <c r="K40" s="15"/>
      <c r="L40" s="5">
        <f>VLOOKUP($C$15,'اطلاعات پایه'!$A$18:$B$30,2,FALSE)</f>
        <v>30</v>
      </c>
      <c r="M40" s="6">
        <f>VLOOKUP($C$15,'اطلاعات پایه'!$A$18:$C$30,3,FALSE)</f>
        <v>45736</v>
      </c>
      <c r="N40" s="5">
        <f>ROUND((K40*('اطلاعات پایه'!$B$12+1)+'اطلاعات پایه'!$B$13)/30*L40,0)</f>
        <v>9316080</v>
      </c>
      <c r="O40" s="5">
        <f>IF(AND(F40&gt;0,M40-F40&gt;364),'اطلاعات پایه'!$B$10,0)*L40+J40</f>
        <v>0</v>
      </c>
      <c r="P40" s="5">
        <f>IF(H40="متاهل",'اطلاعات پایه'!$B$6,0)</f>
        <v>0</v>
      </c>
      <c r="Q40" s="5">
        <f>I40*'اطلاعات پایه'!$B$7</f>
        <v>0</v>
      </c>
      <c r="R40" s="5">
        <f>ROUND('اطلاعات پایه'!$B$8/30*MIN(30,L40),0)</f>
        <v>9000000</v>
      </c>
      <c r="S40" s="5">
        <f>ROUND('اطلاعات پایه'!$B$9/30*MIN(30,L40),0)</f>
        <v>22000000</v>
      </c>
      <c r="T40" s="5">
        <f t="shared" si="3"/>
        <v>59284</v>
      </c>
      <c r="U40" s="15"/>
      <c r="V40" s="5">
        <f t="shared" si="1"/>
        <v>0</v>
      </c>
      <c r="X40" s="9">
        <f t="shared" si="4"/>
        <v>40316080</v>
      </c>
      <c r="Y40" s="9">
        <f>ROUND(0.07*MIN(7*L40*'اطلاعات پایه'!$B$5,'محاسبه حقوق'!X40),0)</f>
        <v>2822126</v>
      </c>
      <c r="Z40" s="9">
        <f t="shared" si="5"/>
        <v>9272700</v>
      </c>
      <c r="AA40" s="9">
        <f t="shared" si="6"/>
        <v>480702059.14285713</v>
      </c>
      <c r="AB40" s="5">
        <f>IF(AA40&lt;='اطلاعات پایه'!$B$35,'اطلاعات پایه'!$D$35,IF(AA40&lt;='اطلاعات پایه'!$B$36,'اطلاعات پایه'!$E$35+(AA40-'اطلاعات پایه'!$B$35)*'اطلاعات پایه'!$C$36,IF(AA40&lt;='اطلاعات پایه'!$B$37,'اطلاعات پایه'!$E$36+(AA40-'اطلاعات پایه'!$B$36)*'اطلاعات پایه'!$C$37,IF(AA40&lt;='اطلاعات پایه'!$B$38,'اطلاعات پایه'!$E$37+(AA40-'اطلاعات پایه'!$B$37)*'اطلاعات پایه'!$C$38,IF(AA40&lt;='اطلاعات پایه'!$B$39,'اطلاعات پایه'!$E$38+(AA40-'اطلاعات پایه'!$B$38)*'اطلاعات پایه'!$C$39,'اطلاعات پایه'!$E$39+(AA40-'اطلاعات پایه'!$B$39)*'اطلاعات پایه'!$C$40)))))/365*L40</f>
        <v>0</v>
      </c>
      <c r="AC40" s="9">
        <f t="shared" si="7"/>
        <v>37493954</v>
      </c>
      <c r="AE40" s="9">
        <f t="shared" si="2"/>
        <v>49588780</v>
      </c>
    </row>
    <row r="41" spans="1:31" x14ac:dyDescent="0.25">
      <c r="A41" s="13">
        <v>21</v>
      </c>
      <c r="B41" s="13"/>
      <c r="C41" s="13"/>
      <c r="D41" s="13"/>
      <c r="E41" s="13"/>
      <c r="F41" s="13"/>
      <c r="G41" s="6" t="str">
        <f t="shared" si="0"/>
        <v/>
      </c>
      <c r="H41" s="13"/>
      <c r="I41" s="13"/>
      <c r="J41" s="15"/>
      <c r="K41" s="15"/>
      <c r="L41" s="5">
        <f>VLOOKUP($C$15,'اطلاعات پایه'!$A$18:$B$30,2,FALSE)</f>
        <v>30</v>
      </c>
      <c r="M41" s="6">
        <f>VLOOKUP($C$15,'اطلاعات پایه'!$A$18:$C$30,3,FALSE)</f>
        <v>45736</v>
      </c>
      <c r="N41" s="5">
        <f>ROUND((K41*('اطلاعات پایه'!$B$12+1)+'اطلاعات پایه'!$B$13)/30*L41,0)</f>
        <v>9316080</v>
      </c>
      <c r="O41" s="5">
        <f>IF(AND(F41&gt;0,M41-F41&gt;364),'اطلاعات پایه'!$B$10,0)*L41+J41</f>
        <v>0</v>
      </c>
      <c r="P41" s="5">
        <f>IF(H41="متاهل",'اطلاعات پایه'!$B$6,0)</f>
        <v>0</v>
      </c>
      <c r="Q41" s="5">
        <f>I41*'اطلاعات پایه'!$B$7</f>
        <v>0</v>
      </c>
      <c r="R41" s="5">
        <f>ROUND('اطلاعات پایه'!$B$8/30*MIN(30,L41),0)</f>
        <v>9000000</v>
      </c>
      <c r="S41" s="5">
        <f>ROUND('اطلاعات پایه'!$B$9/30*MIN(30,L41),0)</f>
        <v>22000000</v>
      </c>
      <c r="T41" s="5">
        <f t="shared" si="3"/>
        <v>59284</v>
      </c>
      <c r="U41" s="15"/>
      <c r="V41" s="5">
        <f t="shared" si="1"/>
        <v>0</v>
      </c>
      <c r="X41" s="9">
        <f t="shared" si="4"/>
        <v>40316080</v>
      </c>
      <c r="Y41" s="9">
        <f>ROUND(0.07*MIN(7*L41*'اطلاعات پایه'!$B$5,'محاسبه حقوق'!X41),0)</f>
        <v>2822126</v>
      </c>
      <c r="Z41" s="9">
        <f t="shared" si="5"/>
        <v>9272700</v>
      </c>
      <c r="AA41" s="9">
        <f t="shared" si="6"/>
        <v>480702059.14285713</v>
      </c>
      <c r="AB41" s="5">
        <f>IF(AA41&lt;='اطلاعات پایه'!$B$35,'اطلاعات پایه'!$D$35,IF(AA41&lt;='اطلاعات پایه'!$B$36,'اطلاعات پایه'!$E$35+(AA41-'اطلاعات پایه'!$B$35)*'اطلاعات پایه'!$C$36,IF(AA41&lt;='اطلاعات پایه'!$B$37,'اطلاعات پایه'!$E$36+(AA41-'اطلاعات پایه'!$B$36)*'اطلاعات پایه'!$C$37,IF(AA41&lt;='اطلاعات پایه'!$B$38,'اطلاعات پایه'!$E$37+(AA41-'اطلاعات پایه'!$B$37)*'اطلاعات پایه'!$C$38,IF(AA41&lt;='اطلاعات پایه'!$B$39,'اطلاعات پایه'!$E$38+(AA41-'اطلاعات پایه'!$B$38)*'اطلاعات پایه'!$C$39,'اطلاعات پایه'!$E$39+(AA41-'اطلاعات پایه'!$B$39)*'اطلاعات پایه'!$C$40)))))/365*L41</f>
        <v>0</v>
      </c>
      <c r="AC41" s="9">
        <f t="shared" si="7"/>
        <v>37493954</v>
      </c>
      <c r="AE41" s="9">
        <f t="shared" si="2"/>
        <v>49588780</v>
      </c>
    </row>
    <row r="42" spans="1:31" x14ac:dyDescent="0.25">
      <c r="A42" s="13">
        <v>22</v>
      </c>
      <c r="B42" s="13"/>
      <c r="C42" s="13"/>
      <c r="D42" s="13"/>
      <c r="E42" s="13"/>
      <c r="F42" s="13"/>
      <c r="G42" s="6" t="str">
        <f t="shared" si="0"/>
        <v/>
      </c>
      <c r="H42" s="13"/>
      <c r="I42" s="13"/>
      <c r="J42" s="15"/>
      <c r="K42" s="15"/>
      <c r="L42" s="5">
        <f>VLOOKUP($C$15,'اطلاعات پایه'!$A$18:$B$30,2,FALSE)</f>
        <v>30</v>
      </c>
      <c r="M42" s="6">
        <f>VLOOKUP($C$15,'اطلاعات پایه'!$A$18:$C$30,3,FALSE)</f>
        <v>45736</v>
      </c>
      <c r="N42" s="5">
        <f>ROUND((K42*('اطلاعات پایه'!$B$12+1)+'اطلاعات پایه'!$B$13)/30*L42,0)</f>
        <v>9316080</v>
      </c>
      <c r="O42" s="5">
        <f>IF(AND(F42&gt;0,M42-F42&gt;364),'اطلاعات پایه'!$B$10,0)*L42+J42</f>
        <v>0</v>
      </c>
      <c r="P42" s="5">
        <f>IF(H42="متاهل",'اطلاعات پایه'!$B$6,0)</f>
        <v>0</v>
      </c>
      <c r="Q42" s="5">
        <f>I42*'اطلاعات پایه'!$B$7</f>
        <v>0</v>
      </c>
      <c r="R42" s="5">
        <f>ROUND('اطلاعات پایه'!$B$8/30*MIN(30,L42),0)</f>
        <v>9000000</v>
      </c>
      <c r="S42" s="5">
        <f>ROUND('اطلاعات پایه'!$B$9/30*MIN(30,L42),0)</f>
        <v>22000000</v>
      </c>
      <c r="T42" s="5">
        <f t="shared" si="3"/>
        <v>59284</v>
      </c>
      <c r="U42" s="15"/>
      <c r="V42" s="5">
        <f t="shared" si="1"/>
        <v>0</v>
      </c>
      <c r="X42" s="9">
        <f t="shared" si="4"/>
        <v>40316080</v>
      </c>
      <c r="Y42" s="9">
        <f>ROUND(0.07*MIN(7*L42*'اطلاعات پایه'!$B$5,'محاسبه حقوق'!X42),0)</f>
        <v>2822126</v>
      </c>
      <c r="Z42" s="9">
        <f t="shared" si="5"/>
        <v>9272700</v>
      </c>
      <c r="AA42" s="9">
        <f t="shared" si="6"/>
        <v>480702059.14285713</v>
      </c>
      <c r="AB42" s="5">
        <f>IF(AA42&lt;='اطلاعات پایه'!$B$35,'اطلاعات پایه'!$D$35,IF(AA42&lt;='اطلاعات پایه'!$B$36,'اطلاعات پایه'!$E$35+(AA42-'اطلاعات پایه'!$B$35)*'اطلاعات پایه'!$C$36,IF(AA42&lt;='اطلاعات پایه'!$B$37,'اطلاعات پایه'!$E$36+(AA42-'اطلاعات پایه'!$B$36)*'اطلاعات پایه'!$C$37,IF(AA42&lt;='اطلاعات پایه'!$B$38,'اطلاعات پایه'!$E$37+(AA42-'اطلاعات پایه'!$B$37)*'اطلاعات پایه'!$C$38,IF(AA42&lt;='اطلاعات پایه'!$B$39,'اطلاعات پایه'!$E$38+(AA42-'اطلاعات پایه'!$B$38)*'اطلاعات پایه'!$C$39,'اطلاعات پایه'!$E$39+(AA42-'اطلاعات پایه'!$B$39)*'اطلاعات پایه'!$C$40)))))/365*L42</f>
        <v>0</v>
      </c>
      <c r="AC42" s="9">
        <f t="shared" si="7"/>
        <v>37493954</v>
      </c>
      <c r="AE42" s="9">
        <f t="shared" si="2"/>
        <v>49588780</v>
      </c>
    </row>
    <row r="43" spans="1:31" x14ac:dyDescent="0.25">
      <c r="A43" s="13">
        <v>23</v>
      </c>
      <c r="B43" s="13"/>
      <c r="C43" s="13"/>
      <c r="D43" s="13"/>
      <c r="E43" s="13"/>
      <c r="F43" s="13"/>
      <c r="G43" s="6" t="str">
        <f t="shared" si="0"/>
        <v/>
      </c>
      <c r="H43" s="13"/>
      <c r="I43" s="13"/>
      <c r="J43" s="15"/>
      <c r="K43" s="15"/>
      <c r="L43" s="5">
        <f>VLOOKUP($C$15,'اطلاعات پایه'!$A$18:$B$30,2,FALSE)</f>
        <v>30</v>
      </c>
      <c r="M43" s="6">
        <f>VLOOKUP($C$15,'اطلاعات پایه'!$A$18:$C$30,3,FALSE)</f>
        <v>45736</v>
      </c>
      <c r="N43" s="5">
        <f>ROUND((K43*('اطلاعات پایه'!$B$12+1)+'اطلاعات پایه'!$B$13)/30*L43,0)</f>
        <v>9316080</v>
      </c>
      <c r="O43" s="5">
        <f>IF(AND(F43&gt;0,M43-F43&gt;364),'اطلاعات پایه'!$B$10,0)*L43+J43</f>
        <v>0</v>
      </c>
      <c r="P43" s="5">
        <f>IF(H43="متاهل",'اطلاعات پایه'!$B$6,0)</f>
        <v>0</v>
      </c>
      <c r="Q43" s="5">
        <f>I43*'اطلاعات پایه'!$B$7</f>
        <v>0</v>
      </c>
      <c r="R43" s="5">
        <f>ROUND('اطلاعات پایه'!$B$8/30*MIN(30,L43),0)</f>
        <v>9000000</v>
      </c>
      <c r="S43" s="5">
        <f>ROUND('اطلاعات پایه'!$B$9/30*MIN(30,L43),0)</f>
        <v>22000000</v>
      </c>
      <c r="T43" s="5">
        <f t="shared" si="3"/>
        <v>59284</v>
      </c>
      <c r="U43" s="15"/>
      <c r="V43" s="5">
        <f t="shared" si="1"/>
        <v>0</v>
      </c>
      <c r="X43" s="9">
        <f t="shared" si="4"/>
        <v>40316080</v>
      </c>
      <c r="Y43" s="9">
        <f>ROUND(0.07*MIN(7*L43*'اطلاعات پایه'!$B$5,'محاسبه حقوق'!X43),0)</f>
        <v>2822126</v>
      </c>
      <c r="Z43" s="9">
        <f t="shared" si="5"/>
        <v>9272700</v>
      </c>
      <c r="AA43" s="9">
        <f t="shared" si="6"/>
        <v>480702059.14285713</v>
      </c>
      <c r="AB43" s="5">
        <f>IF(AA43&lt;='اطلاعات پایه'!$B$35,'اطلاعات پایه'!$D$35,IF(AA43&lt;='اطلاعات پایه'!$B$36,'اطلاعات پایه'!$E$35+(AA43-'اطلاعات پایه'!$B$35)*'اطلاعات پایه'!$C$36,IF(AA43&lt;='اطلاعات پایه'!$B$37,'اطلاعات پایه'!$E$36+(AA43-'اطلاعات پایه'!$B$36)*'اطلاعات پایه'!$C$37,IF(AA43&lt;='اطلاعات پایه'!$B$38,'اطلاعات پایه'!$E$37+(AA43-'اطلاعات پایه'!$B$37)*'اطلاعات پایه'!$C$38,IF(AA43&lt;='اطلاعات پایه'!$B$39,'اطلاعات پایه'!$E$38+(AA43-'اطلاعات پایه'!$B$38)*'اطلاعات پایه'!$C$39,'اطلاعات پایه'!$E$39+(AA43-'اطلاعات پایه'!$B$39)*'اطلاعات پایه'!$C$40)))))/365*L43</f>
        <v>0</v>
      </c>
      <c r="AC43" s="9">
        <f t="shared" si="7"/>
        <v>37493954</v>
      </c>
      <c r="AE43" s="9">
        <f t="shared" si="2"/>
        <v>49588780</v>
      </c>
    </row>
    <row r="44" spans="1:31" x14ac:dyDescent="0.25">
      <c r="A44" s="13">
        <v>24</v>
      </c>
      <c r="B44" s="13"/>
      <c r="C44" s="13"/>
      <c r="D44" s="13"/>
      <c r="E44" s="13"/>
      <c r="F44" s="13"/>
      <c r="G44" s="6" t="str">
        <f t="shared" si="0"/>
        <v/>
      </c>
      <c r="H44" s="13"/>
      <c r="I44" s="13"/>
      <c r="J44" s="15"/>
      <c r="K44" s="15"/>
      <c r="L44" s="5">
        <f>VLOOKUP($C$15,'اطلاعات پایه'!$A$18:$B$30,2,FALSE)</f>
        <v>30</v>
      </c>
      <c r="M44" s="6">
        <f>VLOOKUP($C$15,'اطلاعات پایه'!$A$18:$C$30,3,FALSE)</f>
        <v>45736</v>
      </c>
      <c r="N44" s="5">
        <f>ROUND((K44*('اطلاعات پایه'!$B$12+1)+'اطلاعات پایه'!$B$13)/30*L44,0)</f>
        <v>9316080</v>
      </c>
      <c r="O44" s="5">
        <f>IF(AND(F44&gt;0,M44-F44&gt;364),'اطلاعات پایه'!$B$10,0)*L44+J44</f>
        <v>0</v>
      </c>
      <c r="P44" s="5">
        <f>IF(H44="متاهل",'اطلاعات پایه'!$B$6,0)</f>
        <v>0</v>
      </c>
      <c r="Q44" s="5">
        <f>I44*'اطلاعات پایه'!$B$7</f>
        <v>0</v>
      </c>
      <c r="R44" s="5">
        <f>ROUND('اطلاعات پایه'!$B$8/30*MIN(30,L44),0)</f>
        <v>9000000</v>
      </c>
      <c r="S44" s="5">
        <f>ROUND('اطلاعات پایه'!$B$9/30*MIN(30,L44),0)</f>
        <v>22000000</v>
      </c>
      <c r="T44" s="5">
        <f t="shared" si="3"/>
        <v>59284</v>
      </c>
      <c r="U44" s="15"/>
      <c r="V44" s="5">
        <f t="shared" si="1"/>
        <v>0</v>
      </c>
      <c r="X44" s="9">
        <f t="shared" si="4"/>
        <v>40316080</v>
      </c>
      <c r="Y44" s="9">
        <f>ROUND(0.07*MIN(7*L44*'اطلاعات پایه'!$B$5,'محاسبه حقوق'!X44),0)</f>
        <v>2822126</v>
      </c>
      <c r="Z44" s="9">
        <f t="shared" si="5"/>
        <v>9272700</v>
      </c>
      <c r="AA44" s="9">
        <f t="shared" si="6"/>
        <v>480702059.14285713</v>
      </c>
      <c r="AB44" s="5">
        <f>IF(AA44&lt;='اطلاعات پایه'!$B$35,'اطلاعات پایه'!$D$35,IF(AA44&lt;='اطلاعات پایه'!$B$36,'اطلاعات پایه'!$E$35+(AA44-'اطلاعات پایه'!$B$35)*'اطلاعات پایه'!$C$36,IF(AA44&lt;='اطلاعات پایه'!$B$37,'اطلاعات پایه'!$E$36+(AA44-'اطلاعات پایه'!$B$36)*'اطلاعات پایه'!$C$37,IF(AA44&lt;='اطلاعات پایه'!$B$38,'اطلاعات پایه'!$E$37+(AA44-'اطلاعات پایه'!$B$37)*'اطلاعات پایه'!$C$38,IF(AA44&lt;='اطلاعات پایه'!$B$39,'اطلاعات پایه'!$E$38+(AA44-'اطلاعات پایه'!$B$38)*'اطلاعات پایه'!$C$39,'اطلاعات پایه'!$E$39+(AA44-'اطلاعات پایه'!$B$39)*'اطلاعات پایه'!$C$40)))))/365*L44</f>
        <v>0</v>
      </c>
      <c r="AC44" s="9">
        <f t="shared" si="7"/>
        <v>37493954</v>
      </c>
      <c r="AE44" s="9">
        <f t="shared" si="2"/>
        <v>49588780</v>
      </c>
    </row>
    <row r="45" spans="1:31" x14ac:dyDescent="0.25">
      <c r="A45" s="13">
        <v>25</v>
      </c>
      <c r="B45" s="13"/>
      <c r="C45" s="13"/>
      <c r="D45" s="13"/>
      <c r="E45" s="13"/>
      <c r="F45" s="13"/>
      <c r="G45" s="6" t="str">
        <f t="shared" si="0"/>
        <v/>
      </c>
      <c r="H45" s="13"/>
      <c r="I45" s="13"/>
      <c r="J45" s="15"/>
      <c r="K45" s="15"/>
      <c r="L45" s="5">
        <f>VLOOKUP($C$15,'اطلاعات پایه'!$A$18:$B$30,2,FALSE)</f>
        <v>30</v>
      </c>
      <c r="M45" s="6">
        <f>VLOOKUP($C$15,'اطلاعات پایه'!$A$18:$C$30,3,FALSE)</f>
        <v>45736</v>
      </c>
      <c r="N45" s="5">
        <f>ROUND((K45*('اطلاعات پایه'!$B$12+1)+'اطلاعات پایه'!$B$13)/30*L45,0)</f>
        <v>9316080</v>
      </c>
      <c r="O45" s="5">
        <f>IF(AND(F45&gt;0,M45-F45&gt;364),'اطلاعات پایه'!$B$10,0)*L45+J45</f>
        <v>0</v>
      </c>
      <c r="P45" s="5">
        <f>IF(H45="متاهل",'اطلاعات پایه'!$B$6,0)</f>
        <v>0</v>
      </c>
      <c r="Q45" s="5">
        <f>I45*'اطلاعات پایه'!$B$7</f>
        <v>0</v>
      </c>
      <c r="R45" s="5">
        <f>ROUND('اطلاعات پایه'!$B$8/30*MIN(30,L45),0)</f>
        <v>9000000</v>
      </c>
      <c r="S45" s="5">
        <f>ROUND('اطلاعات پایه'!$B$9/30*MIN(30,L45),0)</f>
        <v>22000000</v>
      </c>
      <c r="T45" s="5">
        <f t="shared" si="3"/>
        <v>59284</v>
      </c>
      <c r="U45" s="15"/>
      <c r="V45" s="5">
        <f t="shared" si="1"/>
        <v>0</v>
      </c>
      <c r="X45" s="9">
        <f t="shared" si="4"/>
        <v>40316080</v>
      </c>
      <c r="Y45" s="9">
        <f>ROUND(0.07*MIN(7*L45*'اطلاعات پایه'!$B$5,'محاسبه حقوق'!X45),0)</f>
        <v>2822126</v>
      </c>
      <c r="Z45" s="9">
        <f t="shared" si="5"/>
        <v>9272700</v>
      </c>
      <c r="AA45" s="9">
        <f t="shared" si="6"/>
        <v>480702059.14285713</v>
      </c>
      <c r="AB45" s="5">
        <f>IF(AA45&lt;='اطلاعات پایه'!$B$35,'اطلاعات پایه'!$D$35,IF(AA45&lt;='اطلاعات پایه'!$B$36,'اطلاعات پایه'!$E$35+(AA45-'اطلاعات پایه'!$B$35)*'اطلاعات پایه'!$C$36,IF(AA45&lt;='اطلاعات پایه'!$B$37,'اطلاعات پایه'!$E$36+(AA45-'اطلاعات پایه'!$B$36)*'اطلاعات پایه'!$C$37,IF(AA45&lt;='اطلاعات پایه'!$B$38,'اطلاعات پایه'!$E$37+(AA45-'اطلاعات پایه'!$B$37)*'اطلاعات پایه'!$C$38,IF(AA45&lt;='اطلاعات پایه'!$B$39,'اطلاعات پایه'!$E$38+(AA45-'اطلاعات پایه'!$B$38)*'اطلاعات پایه'!$C$39,'اطلاعات پایه'!$E$39+(AA45-'اطلاعات پایه'!$B$39)*'اطلاعات پایه'!$C$40)))))/365*L45</f>
        <v>0</v>
      </c>
      <c r="AC45" s="9">
        <f t="shared" si="7"/>
        <v>37493954</v>
      </c>
      <c r="AE45" s="9">
        <f t="shared" si="2"/>
        <v>49588780</v>
      </c>
    </row>
    <row r="46" spans="1:31" x14ac:dyDescent="0.25">
      <c r="A46" s="13">
        <v>26</v>
      </c>
      <c r="B46" s="13"/>
      <c r="C46" s="13"/>
      <c r="D46" s="13"/>
      <c r="E46" s="13"/>
      <c r="F46" s="13"/>
      <c r="G46" s="6" t="str">
        <f t="shared" si="0"/>
        <v/>
      </c>
      <c r="H46" s="13"/>
      <c r="I46" s="13"/>
      <c r="J46" s="15"/>
      <c r="K46" s="15"/>
      <c r="L46" s="5">
        <f>VLOOKUP($C$15,'اطلاعات پایه'!$A$18:$B$30,2,FALSE)</f>
        <v>30</v>
      </c>
      <c r="M46" s="6">
        <f>VLOOKUP($C$15,'اطلاعات پایه'!$A$18:$C$30,3,FALSE)</f>
        <v>45736</v>
      </c>
      <c r="N46" s="5">
        <f>ROUND((K46*('اطلاعات پایه'!$B$12+1)+'اطلاعات پایه'!$B$13)/30*L46,0)</f>
        <v>9316080</v>
      </c>
      <c r="O46" s="5">
        <f>IF(AND(F46&gt;0,M46-F46&gt;364),'اطلاعات پایه'!$B$10,0)*L46+J46</f>
        <v>0</v>
      </c>
      <c r="P46" s="5">
        <f>IF(H46="متاهل",'اطلاعات پایه'!$B$6,0)</f>
        <v>0</v>
      </c>
      <c r="Q46" s="5">
        <f>I46*'اطلاعات پایه'!$B$7</f>
        <v>0</v>
      </c>
      <c r="R46" s="5">
        <f>ROUND('اطلاعات پایه'!$B$8/30*MIN(30,L46),0)</f>
        <v>9000000</v>
      </c>
      <c r="S46" s="5">
        <f>ROUND('اطلاعات پایه'!$B$9/30*MIN(30,L46),0)</f>
        <v>22000000</v>
      </c>
      <c r="T46" s="5">
        <f t="shared" si="3"/>
        <v>59284</v>
      </c>
      <c r="U46" s="15"/>
      <c r="V46" s="5">
        <f t="shared" si="1"/>
        <v>0</v>
      </c>
      <c r="X46" s="9">
        <f t="shared" si="4"/>
        <v>40316080</v>
      </c>
      <c r="Y46" s="9">
        <f>ROUND(0.07*MIN(7*L46*'اطلاعات پایه'!$B$5,'محاسبه حقوق'!X46),0)</f>
        <v>2822126</v>
      </c>
      <c r="Z46" s="9">
        <f t="shared" si="5"/>
        <v>9272700</v>
      </c>
      <c r="AA46" s="9">
        <f t="shared" si="6"/>
        <v>480702059.14285713</v>
      </c>
      <c r="AB46" s="5">
        <f>IF(AA46&lt;='اطلاعات پایه'!$B$35,'اطلاعات پایه'!$D$35,IF(AA46&lt;='اطلاعات پایه'!$B$36,'اطلاعات پایه'!$E$35+(AA46-'اطلاعات پایه'!$B$35)*'اطلاعات پایه'!$C$36,IF(AA46&lt;='اطلاعات پایه'!$B$37,'اطلاعات پایه'!$E$36+(AA46-'اطلاعات پایه'!$B$36)*'اطلاعات پایه'!$C$37,IF(AA46&lt;='اطلاعات پایه'!$B$38,'اطلاعات پایه'!$E$37+(AA46-'اطلاعات پایه'!$B$37)*'اطلاعات پایه'!$C$38,IF(AA46&lt;='اطلاعات پایه'!$B$39,'اطلاعات پایه'!$E$38+(AA46-'اطلاعات پایه'!$B$38)*'اطلاعات پایه'!$C$39,'اطلاعات پایه'!$E$39+(AA46-'اطلاعات پایه'!$B$39)*'اطلاعات پایه'!$C$40)))))/365*L46</f>
        <v>0</v>
      </c>
      <c r="AC46" s="9">
        <f t="shared" si="7"/>
        <v>37493954</v>
      </c>
      <c r="AE46" s="9">
        <f t="shared" si="2"/>
        <v>49588780</v>
      </c>
    </row>
    <row r="47" spans="1:31" x14ac:dyDescent="0.25">
      <c r="A47" s="13">
        <v>27</v>
      </c>
      <c r="B47" s="13"/>
      <c r="C47" s="13"/>
      <c r="D47" s="13"/>
      <c r="E47" s="13"/>
      <c r="F47" s="13"/>
      <c r="G47" s="6" t="str">
        <f t="shared" si="0"/>
        <v/>
      </c>
      <c r="H47" s="13"/>
      <c r="I47" s="13"/>
      <c r="J47" s="15"/>
      <c r="K47" s="15"/>
      <c r="L47" s="5">
        <f>VLOOKUP($C$15,'اطلاعات پایه'!$A$18:$B$30,2,FALSE)</f>
        <v>30</v>
      </c>
      <c r="M47" s="6">
        <f>VLOOKUP($C$15,'اطلاعات پایه'!$A$18:$C$30,3,FALSE)</f>
        <v>45736</v>
      </c>
      <c r="N47" s="5">
        <f>ROUND((K47*('اطلاعات پایه'!$B$12+1)+'اطلاعات پایه'!$B$13)/30*L47,0)</f>
        <v>9316080</v>
      </c>
      <c r="O47" s="5">
        <f>IF(AND(F47&gt;0,M47-F47&gt;364),'اطلاعات پایه'!$B$10,0)*L47+J47</f>
        <v>0</v>
      </c>
      <c r="P47" s="5">
        <f>IF(H47="متاهل",'اطلاعات پایه'!$B$6,0)</f>
        <v>0</v>
      </c>
      <c r="Q47" s="5">
        <f>I47*'اطلاعات پایه'!$B$7</f>
        <v>0</v>
      </c>
      <c r="R47" s="5">
        <f>ROUND('اطلاعات پایه'!$B$8/30*MIN(30,L47),0)</f>
        <v>9000000</v>
      </c>
      <c r="S47" s="5">
        <f>ROUND('اطلاعات پایه'!$B$9/30*MIN(30,L47),0)</f>
        <v>22000000</v>
      </c>
      <c r="T47" s="5">
        <f t="shared" si="3"/>
        <v>59284</v>
      </c>
      <c r="U47" s="15"/>
      <c r="V47" s="5">
        <f t="shared" si="1"/>
        <v>0</v>
      </c>
      <c r="X47" s="9">
        <f t="shared" si="4"/>
        <v>40316080</v>
      </c>
      <c r="Y47" s="9">
        <f>ROUND(0.07*MIN(7*L47*'اطلاعات پایه'!$B$5,'محاسبه حقوق'!X47),0)</f>
        <v>2822126</v>
      </c>
      <c r="Z47" s="9">
        <f t="shared" si="5"/>
        <v>9272700</v>
      </c>
      <c r="AA47" s="9">
        <f t="shared" si="6"/>
        <v>480702059.14285713</v>
      </c>
      <c r="AB47" s="5">
        <f>IF(AA47&lt;='اطلاعات پایه'!$B$35,'اطلاعات پایه'!$D$35,IF(AA47&lt;='اطلاعات پایه'!$B$36,'اطلاعات پایه'!$E$35+(AA47-'اطلاعات پایه'!$B$35)*'اطلاعات پایه'!$C$36,IF(AA47&lt;='اطلاعات پایه'!$B$37,'اطلاعات پایه'!$E$36+(AA47-'اطلاعات پایه'!$B$36)*'اطلاعات پایه'!$C$37,IF(AA47&lt;='اطلاعات پایه'!$B$38,'اطلاعات پایه'!$E$37+(AA47-'اطلاعات پایه'!$B$37)*'اطلاعات پایه'!$C$38,IF(AA47&lt;='اطلاعات پایه'!$B$39,'اطلاعات پایه'!$E$38+(AA47-'اطلاعات پایه'!$B$38)*'اطلاعات پایه'!$C$39,'اطلاعات پایه'!$E$39+(AA47-'اطلاعات پایه'!$B$39)*'اطلاعات پایه'!$C$40)))))/365*L47</f>
        <v>0</v>
      </c>
      <c r="AC47" s="9">
        <f t="shared" si="7"/>
        <v>37493954</v>
      </c>
      <c r="AE47" s="9">
        <f t="shared" si="2"/>
        <v>49588780</v>
      </c>
    </row>
    <row r="48" spans="1:31" x14ac:dyDescent="0.25">
      <c r="A48" s="13">
        <v>28</v>
      </c>
      <c r="B48" s="13"/>
      <c r="C48" s="13"/>
      <c r="D48" s="13"/>
      <c r="E48" s="13"/>
      <c r="F48" s="13"/>
      <c r="G48" s="6" t="str">
        <f t="shared" si="0"/>
        <v/>
      </c>
      <c r="H48" s="13"/>
      <c r="I48" s="13"/>
      <c r="J48" s="15"/>
      <c r="K48" s="15"/>
      <c r="L48" s="5">
        <f>VLOOKUP($C$15,'اطلاعات پایه'!$A$18:$B$30,2,FALSE)</f>
        <v>30</v>
      </c>
      <c r="M48" s="6">
        <f>VLOOKUP($C$15,'اطلاعات پایه'!$A$18:$C$30,3,FALSE)</f>
        <v>45736</v>
      </c>
      <c r="N48" s="5">
        <f>ROUND((K48*('اطلاعات پایه'!$B$12+1)+'اطلاعات پایه'!$B$13)/30*L48,0)</f>
        <v>9316080</v>
      </c>
      <c r="O48" s="5">
        <f>IF(AND(F48&gt;0,M48-F48&gt;364),'اطلاعات پایه'!$B$10,0)*L48+J48</f>
        <v>0</v>
      </c>
      <c r="P48" s="5">
        <f>IF(H48="متاهل",'اطلاعات پایه'!$B$6,0)</f>
        <v>0</v>
      </c>
      <c r="Q48" s="5">
        <f>I48*'اطلاعات پایه'!$B$7</f>
        <v>0</v>
      </c>
      <c r="R48" s="5">
        <f>ROUND('اطلاعات پایه'!$B$8/30*MIN(30,L48),0)</f>
        <v>9000000</v>
      </c>
      <c r="S48" s="5">
        <f>ROUND('اطلاعات پایه'!$B$9/30*MIN(30,L48),0)</f>
        <v>22000000</v>
      </c>
      <c r="T48" s="5">
        <f t="shared" si="3"/>
        <v>59284</v>
      </c>
      <c r="U48" s="15"/>
      <c r="V48" s="5">
        <f t="shared" si="1"/>
        <v>0</v>
      </c>
      <c r="X48" s="9">
        <f t="shared" si="4"/>
        <v>40316080</v>
      </c>
      <c r="Y48" s="9">
        <f>ROUND(0.07*MIN(7*L48*'اطلاعات پایه'!$B$5,'محاسبه حقوق'!X48),0)</f>
        <v>2822126</v>
      </c>
      <c r="Z48" s="9">
        <f t="shared" si="5"/>
        <v>9272700</v>
      </c>
      <c r="AA48" s="9">
        <f t="shared" si="6"/>
        <v>480702059.14285713</v>
      </c>
      <c r="AB48" s="5">
        <f>IF(AA48&lt;='اطلاعات پایه'!$B$35,'اطلاعات پایه'!$D$35,IF(AA48&lt;='اطلاعات پایه'!$B$36,'اطلاعات پایه'!$E$35+(AA48-'اطلاعات پایه'!$B$35)*'اطلاعات پایه'!$C$36,IF(AA48&lt;='اطلاعات پایه'!$B$37,'اطلاعات پایه'!$E$36+(AA48-'اطلاعات پایه'!$B$36)*'اطلاعات پایه'!$C$37,IF(AA48&lt;='اطلاعات پایه'!$B$38,'اطلاعات پایه'!$E$37+(AA48-'اطلاعات پایه'!$B$37)*'اطلاعات پایه'!$C$38,IF(AA48&lt;='اطلاعات پایه'!$B$39,'اطلاعات پایه'!$E$38+(AA48-'اطلاعات پایه'!$B$38)*'اطلاعات پایه'!$C$39,'اطلاعات پایه'!$E$39+(AA48-'اطلاعات پایه'!$B$39)*'اطلاعات پایه'!$C$40)))))/365*L48</f>
        <v>0</v>
      </c>
      <c r="AC48" s="9">
        <f t="shared" si="7"/>
        <v>37493954</v>
      </c>
      <c r="AE48" s="9">
        <f t="shared" si="2"/>
        <v>49588780</v>
      </c>
    </row>
    <row r="49" spans="1:31" x14ac:dyDescent="0.25">
      <c r="A49" s="13">
        <v>29</v>
      </c>
      <c r="B49" s="13"/>
      <c r="C49" s="13"/>
      <c r="D49" s="13"/>
      <c r="E49" s="13"/>
      <c r="F49" s="13"/>
      <c r="G49" s="6" t="str">
        <f t="shared" si="0"/>
        <v/>
      </c>
      <c r="H49" s="13"/>
      <c r="I49" s="13"/>
      <c r="J49" s="15"/>
      <c r="K49" s="15"/>
      <c r="L49" s="5">
        <f>VLOOKUP($C$15,'اطلاعات پایه'!$A$18:$B$30,2,FALSE)</f>
        <v>30</v>
      </c>
      <c r="M49" s="6">
        <f>VLOOKUP($C$15,'اطلاعات پایه'!$A$18:$C$30,3,FALSE)</f>
        <v>45736</v>
      </c>
      <c r="N49" s="5">
        <f>ROUND((K49*('اطلاعات پایه'!$B$12+1)+'اطلاعات پایه'!$B$13)/30*L49,0)</f>
        <v>9316080</v>
      </c>
      <c r="O49" s="5">
        <f>IF(AND(F49&gt;0,M49-F49&gt;364),'اطلاعات پایه'!$B$10,0)*L49+J49</f>
        <v>0</v>
      </c>
      <c r="P49" s="5">
        <f>IF(H49="متاهل",'اطلاعات پایه'!$B$6,0)</f>
        <v>0</v>
      </c>
      <c r="Q49" s="5">
        <f>I49*'اطلاعات پایه'!$B$7</f>
        <v>0</v>
      </c>
      <c r="R49" s="5">
        <f>ROUND('اطلاعات پایه'!$B$8/30*MIN(30,L49),0)</f>
        <v>9000000</v>
      </c>
      <c r="S49" s="5">
        <f>ROUND('اطلاعات پایه'!$B$9/30*MIN(30,L49),0)</f>
        <v>22000000</v>
      </c>
      <c r="T49" s="5">
        <f t="shared" si="3"/>
        <v>59284</v>
      </c>
      <c r="U49" s="15"/>
      <c r="V49" s="5">
        <f t="shared" si="1"/>
        <v>0</v>
      </c>
      <c r="X49" s="9">
        <f t="shared" si="4"/>
        <v>40316080</v>
      </c>
      <c r="Y49" s="9">
        <f>ROUND(0.07*MIN(7*L49*'اطلاعات پایه'!$B$5,'محاسبه حقوق'!X49),0)</f>
        <v>2822126</v>
      </c>
      <c r="Z49" s="9">
        <f t="shared" si="5"/>
        <v>9272700</v>
      </c>
      <c r="AA49" s="9">
        <f t="shared" si="6"/>
        <v>480702059.14285713</v>
      </c>
      <c r="AB49" s="5">
        <f>IF(AA49&lt;='اطلاعات پایه'!$B$35,'اطلاعات پایه'!$D$35,IF(AA49&lt;='اطلاعات پایه'!$B$36,'اطلاعات پایه'!$E$35+(AA49-'اطلاعات پایه'!$B$35)*'اطلاعات پایه'!$C$36,IF(AA49&lt;='اطلاعات پایه'!$B$37,'اطلاعات پایه'!$E$36+(AA49-'اطلاعات پایه'!$B$36)*'اطلاعات پایه'!$C$37,IF(AA49&lt;='اطلاعات پایه'!$B$38,'اطلاعات پایه'!$E$37+(AA49-'اطلاعات پایه'!$B$37)*'اطلاعات پایه'!$C$38,IF(AA49&lt;='اطلاعات پایه'!$B$39,'اطلاعات پایه'!$E$38+(AA49-'اطلاعات پایه'!$B$38)*'اطلاعات پایه'!$C$39,'اطلاعات پایه'!$E$39+(AA49-'اطلاعات پایه'!$B$39)*'اطلاعات پایه'!$C$40)))))/365*L49</f>
        <v>0</v>
      </c>
      <c r="AC49" s="9">
        <f t="shared" si="7"/>
        <v>37493954</v>
      </c>
      <c r="AE49" s="9">
        <f t="shared" si="2"/>
        <v>49588780</v>
      </c>
    </row>
    <row r="50" spans="1:31" x14ac:dyDescent="0.25">
      <c r="A50" s="13">
        <v>30</v>
      </c>
      <c r="B50" s="13"/>
      <c r="C50" s="13"/>
      <c r="D50" s="13"/>
      <c r="E50" s="13"/>
      <c r="F50" s="13"/>
      <c r="G50" s="6" t="str">
        <f t="shared" si="0"/>
        <v/>
      </c>
      <c r="H50" s="13"/>
      <c r="I50" s="13"/>
      <c r="J50" s="15"/>
      <c r="K50" s="15"/>
      <c r="L50" s="5">
        <f>VLOOKUP($C$15,'اطلاعات پایه'!$A$18:$B$30,2,FALSE)</f>
        <v>30</v>
      </c>
      <c r="M50" s="6">
        <f>VLOOKUP($C$15,'اطلاعات پایه'!$A$18:$C$30,3,FALSE)</f>
        <v>45736</v>
      </c>
      <c r="N50" s="5">
        <f>ROUND((K50*('اطلاعات پایه'!$B$12+1)+'اطلاعات پایه'!$B$13)/30*L50,0)</f>
        <v>9316080</v>
      </c>
      <c r="O50" s="5">
        <f>IF(AND(F50&gt;0,M50-F50&gt;364),'اطلاعات پایه'!$B$10,0)*L50+J50</f>
        <v>0</v>
      </c>
      <c r="P50" s="5">
        <f>IF(H50="متاهل",'اطلاعات پایه'!$B$6,0)</f>
        <v>0</v>
      </c>
      <c r="Q50" s="5">
        <f>I50*'اطلاعات پایه'!$B$7</f>
        <v>0</v>
      </c>
      <c r="R50" s="5">
        <f>ROUND('اطلاعات پایه'!$B$8/30*MIN(30,L50),0)</f>
        <v>9000000</v>
      </c>
      <c r="S50" s="5">
        <f>ROUND('اطلاعات پایه'!$B$9/30*MIN(30,L50),0)</f>
        <v>22000000</v>
      </c>
      <c r="T50" s="5">
        <f t="shared" si="3"/>
        <v>59284</v>
      </c>
      <c r="U50" s="15"/>
      <c r="V50" s="5">
        <f t="shared" si="1"/>
        <v>0</v>
      </c>
      <c r="X50" s="9">
        <f t="shared" si="4"/>
        <v>40316080</v>
      </c>
      <c r="Y50" s="9">
        <f>ROUND(0.07*MIN(7*L50*'اطلاعات پایه'!$B$5,'محاسبه حقوق'!X50),0)</f>
        <v>2822126</v>
      </c>
      <c r="Z50" s="9">
        <f t="shared" si="5"/>
        <v>9272700</v>
      </c>
      <c r="AA50" s="9">
        <f t="shared" si="6"/>
        <v>480702059.14285713</v>
      </c>
      <c r="AB50" s="5">
        <f>IF(AA50&lt;='اطلاعات پایه'!$B$35,'اطلاعات پایه'!$D$35,IF(AA50&lt;='اطلاعات پایه'!$B$36,'اطلاعات پایه'!$E$35+(AA50-'اطلاعات پایه'!$B$35)*'اطلاعات پایه'!$C$36,IF(AA50&lt;='اطلاعات پایه'!$B$37,'اطلاعات پایه'!$E$36+(AA50-'اطلاعات پایه'!$B$36)*'اطلاعات پایه'!$C$37,IF(AA50&lt;='اطلاعات پایه'!$B$38,'اطلاعات پایه'!$E$37+(AA50-'اطلاعات پایه'!$B$37)*'اطلاعات پایه'!$C$38,IF(AA50&lt;='اطلاعات پایه'!$B$39,'اطلاعات پایه'!$E$38+(AA50-'اطلاعات پایه'!$B$38)*'اطلاعات پایه'!$C$39,'اطلاعات پایه'!$E$39+(AA50-'اطلاعات پایه'!$B$39)*'اطلاعات پایه'!$C$40)))))/365*L50</f>
        <v>0</v>
      </c>
      <c r="AC50" s="9">
        <f t="shared" si="7"/>
        <v>37493954</v>
      </c>
      <c r="AE50" s="9">
        <f t="shared" si="2"/>
        <v>49588780</v>
      </c>
    </row>
    <row r="51" spans="1:31" x14ac:dyDescent="0.25">
      <c r="A51" s="13">
        <v>31</v>
      </c>
      <c r="B51" s="13"/>
      <c r="C51" s="13"/>
      <c r="D51" s="13"/>
      <c r="E51" s="13"/>
      <c r="F51" s="13"/>
      <c r="G51" s="6" t="str">
        <f t="shared" si="0"/>
        <v/>
      </c>
      <c r="H51" s="13"/>
      <c r="I51" s="13"/>
      <c r="J51" s="15"/>
      <c r="K51" s="15"/>
      <c r="L51" s="5">
        <f>VLOOKUP($C$15,'اطلاعات پایه'!$A$18:$B$30,2,FALSE)</f>
        <v>30</v>
      </c>
      <c r="M51" s="6">
        <f>VLOOKUP($C$15,'اطلاعات پایه'!$A$18:$C$30,3,FALSE)</f>
        <v>45736</v>
      </c>
      <c r="N51" s="5">
        <f>ROUND((K51*('اطلاعات پایه'!$B$12+1)+'اطلاعات پایه'!$B$13)/30*L51,0)</f>
        <v>9316080</v>
      </c>
      <c r="O51" s="5">
        <f>IF(AND(F51&gt;0,M51-F51&gt;364),'اطلاعات پایه'!$B$10,0)*L51+J51</f>
        <v>0</v>
      </c>
      <c r="P51" s="5">
        <f>IF(H51="متاهل",'اطلاعات پایه'!$B$6,0)</f>
        <v>0</v>
      </c>
      <c r="Q51" s="5">
        <f>I51*'اطلاعات پایه'!$B$7</f>
        <v>0</v>
      </c>
      <c r="R51" s="5">
        <f>ROUND('اطلاعات پایه'!$B$8/30*MIN(30,L51),0)</f>
        <v>9000000</v>
      </c>
      <c r="S51" s="5">
        <f>ROUND('اطلاعات پایه'!$B$9/30*MIN(30,L51),0)</f>
        <v>22000000</v>
      </c>
      <c r="T51" s="5">
        <f t="shared" si="3"/>
        <v>59284</v>
      </c>
      <c r="U51" s="15"/>
      <c r="V51" s="5">
        <f t="shared" si="1"/>
        <v>0</v>
      </c>
      <c r="X51" s="9">
        <f t="shared" si="4"/>
        <v>40316080</v>
      </c>
      <c r="Y51" s="9">
        <f>ROUND(0.07*MIN(7*L51*'اطلاعات پایه'!$B$5,'محاسبه حقوق'!X51),0)</f>
        <v>2822126</v>
      </c>
      <c r="Z51" s="9">
        <f t="shared" si="5"/>
        <v>9272700</v>
      </c>
      <c r="AA51" s="9">
        <f t="shared" si="6"/>
        <v>480702059.14285713</v>
      </c>
      <c r="AB51" s="5">
        <f>IF(AA51&lt;='اطلاعات پایه'!$B$35,'اطلاعات پایه'!$D$35,IF(AA51&lt;='اطلاعات پایه'!$B$36,'اطلاعات پایه'!$E$35+(AA51-'اطلاعات پایه'!$B$35)*'اطلاعات پایه'!$C$36,IF(AA51&lt;='اطلاعات پایه'!$B$37,'اطلاعات پایه'!$E$36+(AA51-'اطلاعات پایه'!$B$36)*'اطلاعات پایه'!$C$37,IF(AA51&lt;='اطلاعات پایه'!$B$38,'اطلاعات پایه'!$E$37+(AA51-'اطلاعات پایه'!$B$37)*'اطلاعات پایه'!$C$38,IF(AA51&lt;='اطلاعات پایه'!$B$39,'اطلاعات پایه'!$E$38+(AA51-'اطلاعات پایه'!$B$38)*'اطلاعات پایه'!$C$39,'اطلاعات پایه'!$E$39+(AA51-'اطلاعات پایه'!$B$39)*'اطلاعات پایه'!$C$40)))))/365*L51</f>
        <v>0</v>
      </c>
      <c r="AC51" s="9">
        <f t="shared" si="7"/>
        <v>37493954</v>
      </c>
      <c r="AE51" s="9">
        <f t="shared" si="2"/>
        <v>49588780</v>
      </c>
    </row>
    <row r="52" spans="1:31" x14ac:dyDescent="0.25">
      <c r="A52" s="13">
        <v>32</v>
      </c>
      <c r="B52" s="13"/>
      <c r="C52" s="13"/>
      <c r="D52" s="13"/>
      <c r="E52" s="13"/>
      <c r="F52" s="13"/>
      <c r="G52" s="6" t="str">
        <f t="shared" si="0"/>
        <v/>
      </c>
      <c r="H52" s="13"/>
      <c r="I52" s="13"/>
      <c r="J52" s="15"/>
      <c r="K52" s="15"/>
      <c r="L52" s="5">
        <f>VLOOKUP($C$15,'اطلاعات پایه'!$A$18:$B$30,2,FALSE)</f>
        <v>30</v>
      </c>
      <c r="M52" s="6">
        <f>VLOOKUP($C$15,'اطلاعات پایه'!$A$18:$C$30,3,FALSE)</f>
        <v>45736</v>
      </c>
      <c r="N52" s="5">
        <f>ROUND((K52*('اطلاعات پایه'!$B$12+1)+'اطلاعات پایه'!$B$13)/30*L52,0)</f>
        <v>9316080</v>
      </c>
      <c r="O52" s="5">
        <f>IF(AND(F52&gt;0,M52-F52&gt;364),'اطلاعات پایه'!$B$10,0)*L52+J52</f>
        <v>0</v>
      </c>
      <c r="P52" s="5">
        <f>IF(H52="متاهل",'اطلاعات پایه'!$B$6,0)</f>
        <v>0</v>
      </c>
      <c r="Q52" s="5">
        <f>I52*'اطلاعات پایه'!$B$7</f>
        <v>0</v>
      </c>
      <c r="R52" s="5">
        <f>ROUND('اطلاعات پایه'!$B$8/30*MIN(30,L52),0)</f>
        <v>9000000</v>
      </c>
      <c r="S52" s="5">
        <f>ROUND('اطلاعات پایه'!$B$9/30*MIN(30,L52),0)</f>
        <v>22000000</v>
      </c>
      <c r="T52" s="5">
        <f t="shared" si="3"/>
        <v>59284</v>
      </c>
      <c r="U52" s="15"/>
      <c r="V52" s="5">
        <f t="shared" si="1"/>
        <v>0</v>
      </c>
      <c r="X52" s="9">
        <f t="shared" si="4"/>
        <v>40316080</v>
      </c>
      <c r="Y52" s="9">
        <f>ROUND(0.07*MIN(7*L52*'اطلاعات پایه'!$B$5,'محاسبه حقوق'!X52),0)</f>
        <v>2822126</v>
      </c>
      <c r="Z52" s="9">
        <f t="shared" si="5"/>
        <v>9272700</v>
      </c>
      <c r="AA52" s="9">
        <f t="shared" si="6"/>
        <v>480702059.14285713</v>
      </c>
      <c r="AB52" s="5">
        <f>IF(AA52&lt;='اطلاعات پایه'!$B$35,'اطلاعات پایه'!$D$35,IF(AA52&lt;='اطلاعات پایه'!$B$36,'اطلاعات پایه'!$E$35+(AA52-'اطلاعات پایه'!$B$35)*'اطلاعات پایه'!$C$36,IF(AA52&lt;='اطلاعات پایه'!$B$37,'اطلاعات پایه'!$E$36+(AA52-'اطلاعات پایه'!$B$36)*'اطلاعات پایه'!$C$37,IF(AA52&lt;='اطلاعات پایه'!$B$38,'اطلاعات پایه'!$E$37+(AA52-'اطلاعات پایه'!$B$37)*'اطلاعات پایه'!$C$38,IF(AA52&lt;='اطلاعات پایه'!$B$39,'اطلاعات پایه'!$E$38+(AA52-'اطلاعات پایه'!$B$38)*'اطلاعات پایه'!$C$39,'اطلاعات پایه'!$E$39+(AA52-'اطلاعات پایه'!$B$39)*'اطلاعات پایه'!$C$40)))))/365*L52</f>
        <v>0</v>
      </c>
      <c r="AC52" s="9">
        <f t="shared" si="7"/>
        <v>37493954</v>
      </c>
      <c r="AE52" s="9">
        <f t="shared" si="2"/>
        <v>49588780</v>
      </c>
    </row>
    <row r="53" spans="1:31" x14ac:dyDescent="0.25">
      <c r="A53" s="13">
        <v>33</v>
      </c>
      <c r="B53" s="13"/>
      <c r="C53" s="13"/>
      <c r="D53" s="13"/>
      <c r="E53" s="13"/>
      <c r="F53" s="13"/>
      <c r="G53" s="6" t="str">
        <f t="shared" si="0"/>
        <v/>
      </c>
      <c r="H53" s="13"/>
      <c r="I53" s="13"/>
      <c r="J53" s="15"/>
      <c r="K53" s="15"/>
      <c r="L53" s="5">
        <f>VLOOKUP($C$15,'اطلاعات پایه'!$A$18:$B$30,2,FALSE)</f>
        <v>30</v>
      </c>
      <c r="M53" s="6">
        <f>VLOOKUP($C$15,'اطلاعات پایه'!$A$18:$C$30,3,FALSE)</f>
        <v>45736</v>
      </c>
      <c r="N53" s="5">
        <f>ROUND((K53*('اطلاعات پایه'!$B$12+1)+'اطلاعات پایه'!$B$13)/30*L53,0)</f>
        <v>9316080</v>
      </c>
      <c r="O53" s="5">
        <f>IF(AND(F53&gt;0,M53-F53&gt;364),'اطلاعات پایه'!$B$10,0)*L53+J53</f>
        <v>0</v>
      </c>
      <c r="P53" s="5">
        <f>IF(H53="متاهل",'اطلاعات پایه'!$B$6,0)</f>
        <v>0</v>
      </c>
      <c r="Q53" s="5">
        <f>I53*'اطلاعات پایه'!$B$7</f>
        <v>0</v>
      </c>
      <c r="R53" s="5">
        <f>ROUND('اطلاعات پایه'!$B$8/30*MIN(30,L53),0)</f>
        <v>9000000</v>
      </c>
      <c r="S53" s="5">
        <f>ROUND('اطلاعات پایه'!$B$9/30*MIN(30,L53),0)</f>
        <v>22000000</v>
      </c>
      <c r="T53" s="5">
        <f t="shared" si="3"/>
        <v>59284</v>
      </c>
      <c r="U53" s="15"/>
      <c r="V53" s="5">
        <f t="shared" si="1"/>
        <v>0</v>
      </c>
      <c r="X53" s="9">
        <f t="shared" si="4"/>
        <v>40316080</v>
      </c>
      <c r="Y53" s="9">
        <f>ROUND(0.07*MIN(7*L53*'اطلاعات پایه'!$B$5,'محاسبه حقوق'!X53),0)</f>
        <v>2822126</v>
      </c>
      <c r="Z53" s="9">
        <f t="shared" si="5"/>
        <v>9272700</v>
      </c>
      <c r="AA53" s="9">
        <f t="shared" si="6"/>
        <v>480702059.14285713</v>
      </c>
      <c r="AB53" s="5">
        <f>IF(AA53&lt;='اطلاعات پایه'!$B$35,'اطلاعات پایه'!$D$35,IF(AA53&lt;='اطلاعات پایه'!$B$36,'اطلاعات پایه'!$E$35+(AA53-'اطلاعات پایه'!$B$35)*'اطلاعات پایه'!$C$36,IF(AA53&lt;='اطلاعات پایه'!$B$37,'اطلاعات پایه'!$E$36+(AA53-'اطلاعات پایه'!$B$36)*'اطلاعات پایه'!$C$37,IF(AA53&lt;='اطلاعات پایه'!$B$38,'اطلاعات پایه'!$E$37+(AA53-'اطلاعات پایه'!$B$37)*'اطلاعات پایه'!$C$38,IF(AA53&lt;='اطلاعات پایه'!$B$39,'اطلاعات پایه'!$E$38+(AA53-'اطلاعات پایه'!$B$38)*'اطلاعات پایه'!$C$39,'اطلاعات پایه'!$E$39+(AA53-'اطلاعات پایه'!$B$39)*'اطلاعات پایه'!$C$40)))))/365*L53</f>
        <v>0</v>
      </c>
      <c r="AC53" s="9">
        <f t="shared" si="7"/>
        <v>37493954</v>
      </c>
      <c r="AE53" s="9">
        <f t="shared" si="2"/>
        <v>49588780</v>
      </c>
    </row>
    <row r="54" spans="1:31" x14ac:dyDescent="0.25">
      <c r="A54" s="13">
        <v>34</v>
      </c>
      <c r="B54" s="13"/>
      <c r="C54" s="13"/>
      <c r="D54" s="13"/>
      <c r="E54" s="13"/>
      <c r="F54" s="13"/>
      <c r="G54" s="6" t="str">
        <f t="shared" si="0"/>
        <v/>
      </c>
      <c r="H54" s="13"/>
      <c r="I54" s="13"/>
      <c r="J54" s="15"/>
      <c r="K54" s="15"/>
      <c r="L54" s="5">
        <f>VLOOKUP($C$15,'اطلاعات پایه'!$A$18:$B$30,2,FALSE)</f>
        <v>30</v>
      </c>
      <c r="M54" s="6">
        <f>VLOOKUP($C$15,'اطلاعات پایه'!$A$18:$C$30,3,FALSE)</f>
        <v>45736</v>
      </c>
      <c r="N54" s="5">
        <f>ROUND((K54*('اطلاعات پایه'!$B$12+1)+'اطلاعات پایه'!$B$13)/30*L54,0)</f>
        <v>9316080</v>
      </c>
      <c r="O54" s="5">
        <f>IF(AND(F54&gt;0,M54-F54&gt;364),'اطلاعات پایه'!$B$10,0)*L54+J54</f>
        <v>0</v>
      </c>
      <c r="P54" s="5">
        <f>IF(H54="متاهل",'اطلاعات پایه'!$B$6,0)</f>
        <v>0</v>
      </c>
      <c r="Q54" s="5">
        <f>I54*'اطلاعات پایه'!$B$7</f>
        <v>0</v>
      </c>
      <c r="R54" s="5">
        <f>ROUND('اطلاعات پایه'!$B$8/30*MIN(30,L54),0)</f>
        <v>9000000</v>
      </c>
      <c r="S54" s="5">
        <f>ROUND('اطلاعات پایه'!$B$9/30*MIN(30,L54),0)</f>
        <v>22000000</v>
      </c>
      <c r="T54" s="5">
        <f t="shared" si="3"/>
        <v>59284</v>
      </c>
      <c r="U54" s="15"/>
      <c r="V54" s="5">
        <f t="shared" si="1"/>
        <v>0</v>
      </c>
      <c r="X54" s="9">
        <f t="shared" si="4"/>
        <v>40316080</v>
      </c>
      <c r="Y54" s="9">
        <f>ROUND(0.07*MIN(7*L54*'اطلاعات پایه'!$B$5,'محاسبه حقوق'!X54),0)</f>
        <v>2822126</v>
      </c>
      <c r="Z54" s="9">
        <f t="shared" si="5"/>
        <v>9272700</v>
      </c>
      <c r="AA54" s="9">
        <f t="shared" si="6"/>
        <v>480702059.14285713</v>
      </c>
      <c r="AB54" s="5">
        <f>IF(AA54&lt;='اطلاعات پایه'!$B$35,'اطلاعات پایه'!$D$35,IF(AA54&lt;='اطلاعات پایه'!$B$36,'اطلاعات پایه'!$E$35+(AA54-'اطلاعات پایه'!$B$35)*'اطلاعات پایه'!$C$36,IF(AA54&lt;='اطلاعات پایه'!$B$37,'اطلاعات پایه'!$E$36+(AA54-'اطلاعات پایه'!$B$36)*'اطلاعات پایه'!$C$37,IF(AA54&lt;='اطلاعات پایه'!$B$38,'اطلاعات پایه'!$E$37+(AA54-'اطلاعات پایه'!$B$37)*'اطلاعات پایه'!$C$38,IF(AA54&lt;='اطلاعات پایه'!$B$39,'اطلاعات پایه'!$E$38+(AA54-'اطلاعات پایه'!$B$38)*'اطلاعات پایه'!$C$39,'اطلاعات پایه'!$E$39+(AA54-'اطلاعات پایه'!$B$39)*'اطلاعات پایه'!$C$40)))))/365*L54</f>
        <v>0</v>
      </c>
      <c r="AC54" s="9">
        <f t="shared" si="7"/>
        <v>37493954</v>
      </c>
      <c r="AE54" s="9">
        <f t="shared" si="2"/>
        <v>49588780</v>
      </c>
    </row>
    <row r="55" spans="1:31" x14ac:dyDescent="0.25">
      <c r="A55" s="13">
        <v>35</v>
      </c>
      <c r="B55" s="13"/>
      <c r="C55" s="13"/>
      <c r="D55" s="13"/>
      <c r="E55" s="13"/>
      <c r="F55" s="13"/>
      <c r="G55" s="6" t="str">
        <f t="shared" si="0"/>
        <v/>
      </c>
      <c r="H55" s="13"/>
      <c r="I55" s="13"/>
      <c r="J55" s="15"/>
      <c r="K55" s="15"/>
      <c r="L55" s="5">
        <f>VLOOKUP($C$15,'اطلاعات پایه'!$A$18:$B$30,2,FALSE)</f>
        <v>30</v>
      </c>
      <c r="M55" s="6">
        <f>VLOOKUP($C$15,'اطلاعات پایه'!$A$18:$C$30,3,FALSE)</f>
        <v>45736</v>
      </c>
      <c r="N55" s="5">
        <f>ROUND((K55*('اطلاعات پایه'!$B$12+1)+'اطلاعات پایه'!$B$13)/30*L55,0)</f>
        <v>9316080</v>
      </c>
      <c r="O55" s="5">
        <f>IF(AND(F55&gt;0,M55-F55&gt;364),'اطلاعات پایه'!$B$10,0)*L55+J55</f>
        <v>0</v>
      </c>
      <c r="P55" s="5">
        <f>IF(H55="متاهل",'اطلاعات پایه'!$B$6,0)</f>
        <v>0</v>
      </c>
      <c r="Q55" s="5">
        <f>I55*'اطلاعات پایه'!$B$7</f>
        <v>0</v>
      </c>
      <c r="R55" s="5">
        <f>ROUND('اطلاعات پایه'!$B$8/30*MIN(30,L55),0)</f>
        <v>9000000</v>
      </c>
      <c r="S55" s="5">
        <f>ROUND('اطلاعات پایه'!$B$9/30*MIN(30,L55),0)</f>
        <v>22000000</v>
      </c>
      <c r="T55" s="5">
        <f t="shared" si="3"/>
        <v>59284</v>
      </c>
      <c r="U55" s="15"/>
      <c r="V55" s="5">
        <f t="shared" si="1"/>
        <v>0</v>
      </c>
      <c r="X55" s="9">
        <f t="shared" si="4"/>
        <v>40316080</v>
      </c>
      <c r="Y55" s="9">
        <f>ROUND(0.07*MIN(7*L55*'اطلاعات پایه'!$B$5,'محاسبه حقوق'!X55),0)</f>
        <v>2822126</v>
      </c>
      <c r="Z55" s="9">
        <f t="shared" si="5"/>
        <v>9272700</v>
      </c>
      <c r="AA55" s="9">
        <f t="shared" si="6"/>
        <v>480702059.14285713</v>
      </c>
      <c r="AB55" s="5">
        <f>IF(AA55&lt;='اطلاعات پایه'!$B$35,'اطلاعات پایه'!$D$35,IF(AA55&lt;='اطلاعات پایه'!$B$36,'اطلاعات پایه'!$E$35+(AA55-'اطلاعات پایه'!$B$35)*'اطلاعات پایه'!$C$36,IF(AA55&lt;='اطلاعات پایه'!$B$37,'اطلاعات پایه'!$E$36+(AA55-'اطلاعات پایه'!$B$36)*'اطلاعات پایه'!$C$37,IF(AA55&lt;='اطلاعات پایه'!$B$38,'اطلاعات پایه'!$E$37+(AA55-'اطلاعات پایه'!$B$37)*'اطلاعات پایه'!$C$38,IF(AA55&lt;='اطلاعات پایه'!$B$39,'اطلاعات پایه'!$E$38+(AA55-'اطلاعات پایه'!$B$38)*'اطلاعات پایه'!$C$39,'اطلاعات پایه'!$E$39+(AA55-'اطلاعات پایه'!$B$39)*'اطلاعات پایه'!$C$40)))))/365*L55</f>
        <v>0</v>
      </c>
      <c r="AC55" s="9">
        <f t="shared" si="7"/>
        <v>37493954</v>
      </c>
      <c r="AE55" s="9">
        <f t="shared" si="2"/>
        <v>49588780</v>
      </c>
    </row>
    <row r="56" spans="1:31" x14ac:dyDescent="0.25">
      <c r="A56" s="13">
        <v>36</v>
      </c>
      <c r="B56" s="13"/>
      <c r="C56" s="13"/>
      <c r="D56" s="13"/>
      <c r="E56" s="13"/>
      <c r="F56" s="13"/>
      <c r="G56" s="6" t="str">
        <f t="shared" si="0"/>
        <v/>
      </c>
      <c r="H56" s="13"/>
      <c r="I56" s="13"/>
      <c r="J56" s="15"/>
      <c r="K56" s="15"/>
      <c r="L56" s="5">
        <f>VLOOKUP($C$15,'اطلاعات پایه'!$A$18:$B$30,2,FALSE)</f>
        <v>30</v>
      </c>
      <c r="M56" s="6">
        <f>VLOOKUP($C$15,'اطلاعات پایه'!$A$18:$C$30,3,FALSE)</f>
        <v>45736</v>
      </c>
      <c r="N56" s="5">
        <f>ROUND((K56*('اطلاعات پایه'!$B$12+1)+'اطلاعات پایه'!$B$13)/30*L56,0)</f>
        <v>9316080</v>
      </c>
      <c r="O56" s="5">
        <f>IF(AND(F56&gt;0,M56-F56&gt;364),'اطلاعات پایه'!$B$10,0)*L56+J56</f>
        <v>0</v>
      </c>
      <c r="P56" s="5">
        <f>IF(H56="متاهل",'اطلاعات پایه'!$B$6,0)</f>
        <v>0</v>
      </c>
      <c r="Q56" s="5">
        <f>I56*'اطلاعات پایه'!$B$7</f>
        <v>0</v>
      </c>
      <c r="R56" s="5">
        <f>ROUND('اطلاعات پایه'!$B$8/30*MIN(30,L56),0)</f>
        <v>9000000</v>
      </c>
      <c r="S56" s="5">
        <f>ROUND('اطلاعات پایه'!$B$9/30*MIN(30,L56),0)</f>
        <v>22000000</v>
      </c>
      <c r="T56" s="5">
        <f t="shared" si="3"/>
        <v>59284</v>
      </c>
      <c r="U56" s="15"/>
      <c r="V56" s="5">
        <f t="shared" si="1"/>
        <v>0</v>
      </c>
      <c r="X56" s="9">
        <f t="shared" si="4"/>
        <v>40316080</v>
      </c>
      <c r="Y56" s="9">
        <f>ROUND(0.07*MIN(7*L56*'اطلاعات پایه'!$B$5,'محاسبه حقوق'!X56),0)</f>
        <v>2822126</v>
      </c>
      <c r="Z56" s="9">
        <f t="shared" si="5"/>
        <v>9272700</v>
      </c>
      <c r="AA56" s="9">
        <f t="shared" si="6"/>
        <v>480702059.14285713</v>
      </c>
      <c r="AB56" s="5">
        <f>IF(AA56&lt;='اطلاعات پایه'!$B$35,'اطلاعات پایه'!$D$35,IF(AA56&lt;='اطلاعات پایه'!$B$36,'اطلاعات پایه'!$E$35+(AA56-'اطلاعات پایه'!$B$35)*'اطلاعات پایه'!$C$36,IF(AA56&lt;='اطلاعات پایه'!$B$37,'اطلاعات پایه'!$E$36+(AA56-'اطلاعات پایه'!$B$36)*'اطلاعات پایه'!$C$37,IF(AA56&lt;='اطلاعات پایه'!$B$38,'اطلاعات پایه'!$E$37+(AA56-'اطلاعات پایه'!$B$37)*'اطلاعات پایه'!$C$38,IF(AA56&lt;='اطلاعات پایه'!$B$39,'اطلاعات پایه'!$E$38+(AA56-'اطلاعات پایه'!$B$38)*'اطلاعات پایه'!$C$39,'اطلاعات پایه'!$E$39+(AA56-'اطلاعات پایه'!$B$39)*'اطلاعات پایه'!$C$40)))))/365*L56</f>
        <v>0</v>
      </c>
      <c r="AC56" s="9">
        <f t="shared" si="7"/>
        <v>37493954</v>
      </c>
      <c r="AE56" s="9">
        <f t="shared" si="2"/>
        <v>49588780</v>
      </c>
    </row>
    <row r="57" spans="1:31" x14ac:dyDescent="0.25">
      <c r="A57" s="13">
        <v>37</v>
      </c>
      <c r="B57" s="13"/>
      <c r="C57" s="13"/>
      <c r="D57" s="13"/>
      <c r="E57" s="13"/>
      <c r="F57" s="13"/>
      <c r="G57" s="6" t="str">
        <f t="shared" si="0"/>
        <v/>
      </c>
      <c r="H57" s="13"/>
      <c r="I57" s="13"/>
      <c r="J57" s="15"/>
      <c r="K57" s="15"/>
      <c r="L57" s="5">
        <f>VLOOKUP($C$15,'اطلاعات پایه'!$A$18:$B$30,2,FALSE)</f>
        <v>30</v>
      </c>
      <c r="M57" s="6">
        <f>VLOOKUP($C$15,'اطلاعات پایه'!$A$18:$C$30,3,FALSE)</f>
        <v>45736</v>
      </c>
      <c r="N57" s="5">
        <f>ROUND((K57*('اطلاعات پایه'!$B$12+1)+'اطلاعات پایه'!$B$13)/30*L57,0)</f>
        <v>9316080</v>
      </c>
      <c r="O57" s="5">
        <f>IF(AND(F57&gt;0,M57-F57&gt;364),'اطلاعات پایه'!$B$10,0)*L57+J57</f>
        <v>0</v>
      </c>
      <c r="P57" s="5">
        <f>IF(H57="متاهل",'اطلاعات پایه'!$B$6,0)</f>
        <v>0</v>
      </c>
      <c r="Q57" s="5">
        <f>I57*'اطلاعات پایه'!$B$7</f>
        <v>0</v>
      </c>
      <c r="R57" s="5">
        <f>ROUND('اطلاعات پایه'!$B$8/30*MIN(30,L57),0)</f>
        <v>9000000</v>
      </c>
      <c r="S57" s="5">
        <f>ROUND('اطلاعات پایه'!$B$9/30*MIN(30,L57),0)</f>
        <v>22000000</v>
      </c>
      <c r="T57" s="5">
        <f t="shared" si="3"/>
        <v>59284</v>
      </c>
      <c r="U57" s="15"/>
      <c r="V57" s="5">
        <f t="shared" si="1"/>
        <v>0</v>
      </c>
      <c r="X57" s="9">
        <f t="shared" si="4"/>
        <v>40316080</v>
      </c>
      <c r="Y57" s="9">
        <f>ROUND(0.07*MIN(7*L57*'اطلاعات پایه'!$B$5,'محاسبه حقوق'!X57),0)</f>
        <v>2822126</v>
      </c>
      <c r="Z57" s="9">
        <f t="shared" si="5"/>
        <v>9272700</v>
      </c>
      <c r="AA57" s="9">
        <f t="shared" si="6"/>
        <v>480702059.14285713</v>
      </c>
      <c r="AB57" s="5">
        <f>IF(AA57&lt;='اطلاعات پایه'!$B$35,'اطلاعات پایه'!$D$35,IF(AA57&lt;='اطلاعات پایه'!$B$36,'اطلاعات پایه'!$E$35+(AA57-'اطلاعات پایه'!$B$35)*'اطلاعات پایه'!$C$36,IF(AA57&lt;='اطلاعات پایه'!$B$37,'اطلاعات پایه'!$E$36+(AA57-'اطلاعات پایه'!$B$36)*'اطلاعات پایه'!$C$37,IF(AA57&lt;='اطلاعات پایه'!$B$38,'اطلاعات پایه'!$E$37+(AA57-'اطلاعات پایه'!$B$37)*'اطلاعات پایه'!$C$38,IF(AA57&lt;='اطلاعات پایه'!$B$39,'اطلاعات پایه'!$E$38+(AA57-'اطلاعات پایه'!$B$38)*'اطلاعات پایه'!$C$39,'اطلاعات پایه'!$E$39+(AA57-'اطلاعات پایه'!$B$39)*'اطلاعات پایه'!$C$40)))))/365*L57</f>
        <v>0</v>
      </c>
      <c r="AC57" s="9">
        <f t="shared" si="7"/>
        <v>37493954</v>
      </c>
      <c r="AE57" s="9">
        <f t="shared" si="2"/>
        <v>49588780</v>
      </c>
    </row>
    <row r="58" spans="1:31" x14ac:dyDescent="0.25">
      <c r="A58" s="13">
        <v>38</v>
      </c>
      <c r="B58" s="13"/>
      <c r="C58" s="13"/>
      <c r="D58" s="13"/>
      <c r="E58" s="13"/>
      <c r="F58" s="13"/>
      <c r="G58" s="6" t="str">
        <f t="shared" si="0"/>
        <v/>
      </c>
      <c r="H58" s="13"/>
      <c r="I58" s="13"/>
      <c r="J58" s="15"/>
      <c r="K58" s="15"/>
      <c r="L58" s="5">
        <f>VLOOKUP($C$15,'اطلاعات پایه'!$A$18:$B$30,2,FALSE)</f>
        <v>30</v>
      </c>
      <c r="M58" s="6">
        <f>VLOOKUP($C$15,'اطلاعات پایه'!$A$18:$C$30,3,FALSE)</f>
        <v>45736</v>
      </c>
      <c r="N58" s="5">
        <f>ROUND((K58*('اطلاعات پایه'!$B$12+1)+'اطلاعات پایه'!$B$13)/30*L58,0)</f>
        <v>9316080</v>
      </c>
      <c r="O58" s="5">
        <f>IF(AND(F58&gt;0,M58-F58&gt;364),'اطلاعات پایه'!$B$10,0)*L58+J58</f>
        <v>0</v>
      </c>
      <c r="P58" s="5">
        <f>IF(H58="متاهل",'اطلاعات پایه'!$B$6,0)</f>
        <v>0</v>
      </c>
      <c r="Q58" s="5">
        <f>I58*'اطلاعات پایه'!$B$7</f>
        <v>0</v>
      </c>
      <c r="R58" s="5">
        <f>ROUND('اطلاعات پایه'!$B$8/30*MIN(30,L58),0)</f>
        <v>9000000</v>
      </c>
      <c r="S58" s="5">
        <f>ROUND('اطلاعات پایه'!$B$9/30*MIN(30,L58),0)</f>
        <v>22000000</v>
      </c>
      <c r="T58" s="5">
        <f t="shared" si="3"/>
        <v>59284</v>
      </c>
      <c r="U58" s="15"/>
      <c r="V58" s="5">
        <f t="shared" si="1"/>
        <v>0</v>
      </c>
      <c r="X58" s="9">
        <f t="shared" si="4"/>
        <v>40316080</v>
      </c>
      <c r="Y58" s="9">
        <f>ROUND(0.07*MIN(7*L58*'اطلاعات پایه'!$B$5,'محاسبه حقوق'!X58),0)</f>
        <v>2822126</v>
      </c>
      <c r="Z58" s="9">
        <f t="shared" si="5"/>
        <v>9272700</v>
      </c>
      <c r="AA58" s="9">
        <f t="shared" si="6"/>
        <v>480702059.14285713</v>
      </c>
      <c r="AB58" s="5">
        <f>IF(AA58&lt;='اطلاعات پایه'!$B$35,'اطلاعات پایه'!$D$35,IF(AA58&lt;='اطلاعات پایه'!$B$36,'اطلاعات پایه'!$E$35+(AA58-'اطلاعات پایه'!$B$35)*'اطلاعات پایه'!$C$36,IF(AA58&lt;='اطلاعات پایه'!$B$37,'اطلاعات پایه'!$E$36+(AA58-'اطلاعات پایه'!$B$36)*'اطلاعات پایه'!$C$37,IF(AA58&lt;='اطلاعات پایه'!$B$38,'اطلاعات پایه'!$E$37+(AA58-'اطلاعات پایه'!$B$37)*'اطلاعات پایه'!$C$38,IF(AA58&lt;='اطلاعات پایه'!$B$39,'اطلاعات پایه'!$E$38+(AA58-'اطلاعات پایه'!$B$38)*'اطلاعات پایه'!$C$39,'اطلاعات پایه'!$E$39+(AA58-'اطلاعات پایه'!$B$39)*'اطلاعات پایه'!$C$40)))))/365*L58</f>
        <v>0</v>
      </c>
      <c r="AC58" s="9">
        <f t="shared" si="7"/>
        <v>37493954</v>
      </c>
      <c r="AE58" s="9">
        <f t="shared" si="2"/>
        <v>49588780</v>
      </c>
    </row>
    <row r="59" spans="1:31" x14ac:dyDescent="0.25">
      <c r="A59" s="13">
        <v>39</v>
      </c>
      <c r="B59" s="13"/>
      <c r="C59" s="13"/>
      <c r="D59" s="13"/>
      <c r="E59" s="13"/>
      <c r="F59" s="13"/>
      <c r="G59" s="6" t="str">
        <f t="shared" si="0"/>
        <v/>
      </c>
      <c r="H59" s="13"/>
      <c r="I59" s="13"/>
      <c r="J59" s="15"/>
      <c r="K59" s="15"/>
      <c r="L59" s="5">
        <f>VLOOKUP($C$15,'اطلاعات پایه'!$A$18:$B$30,2,FALSE)</f>
        <v>30</v>
      </c>
      <c r="M59" s="6">
        <f>VLOOKUP($C$15,'اطلاعات پایه'!$A$18:$C$30,3,FALSE)</f>
        <v>45736</v>
      </c>
      <c r="N59" s="5">
        <f>ROUND((K59*('اطلاعات پایه'!$B$12+1)+'اطلاعات پایه'!$B$13)/30*L59,0)</f>
        <v>9316080</v>
      </c>
      <c r="O59" s="5">
        <f>IF(AND(F59&gt;0,M59-F59&gt;364),'اطلاعات پایه'!$B$10,0)*L59+J59</f>
        <v>0</v>
      </c>
      <c r="P59" s="5">
        <f>IF(H59="متاهل",'اطلاعات پایه'!$B$6,0)</f>
        <v>0</v>
      </c>
      <c r="Q59" s="5">
        <f>I59*'اطلاعات پایه'!$B$7</f>
        <v>0</v>
      </c>
      <c r="R59" s="5">
        <f>ROUND('اطلاعات پایه'!$B$8/30*MIN(30,L59),0)</f>
        <v>9000000</v>
      </c>
      <c r="S59" s="5">
        <f>ROUND('اطلاعات پایه'!$B$9/30*MIN(30,L59),0)</f>
        <v>22000000</v>
      </c>
      <c r="T59" s="5">
        <f t="shared" si="3"/>
        <v>59284</v>
      </c>
      <c r="U59" s="15"/>
      <c r="V59" s="5">
        <f t="shared" si="1"/>
        <v>0</v>
      </c>
      <c r="X59" s="9">
        <f t="shared" si="4"/>
        <v>40316080</v>
      </c>
      <c r="Y59" s="9">
        <f>ROUND(0.07*MIN(7*L59*'اطلاعات پایه'!$B$5,'محاسبه حقوق'!X59),0)</f>
        <v>2822126</v>
      </c>
      <c r="Z59" s="9">
        <f t="shared" si="5"/>
        <v>9272700</v>
      </c>
      <c r="AA59" s="9">
        <f t="shared" si="6"/>
        <v>480702059.14285713</v>
      </c>
      <c r="AB59" s="5">
        <f>IF(AA59&lt;='اطلاعات پایه'!$B$35,'اطلاعات پایه'!$D$35,IF(AA59&lt;='اطلاعات پایه'!$B$36,'اطلاعات پایه'!$E$35+(AA59-'اطلاعات پایه'!$B$35)*'اطلاعات پایه'!$C$36,IF(AA59&lt;='اطلاعات پایه'!$B$37,'اطلاعات پایه'!$E$36+(AA59-'اطلاعات پایه'!$B$36)*'اطلاعات پایه'!$C$37,IF(AA59&lt;='اطلاعات پایه'!$B$38,'اطلاعات پایه'!$E$37+(AA59-'اطلاعات پایه'!$B$37)*'اطلاعات پایه'!$C$38,IF(AA59&lt;='اطلاعات پایه'!$B$39,'اطلاعات پایه'!$E$38+(AA59-'اطلاعات پایه'!$B$38)*'اطلاعات پایه'!$C$39,'اطلاعات پایه'!$E$39+(AA59-'اطلاعات پایه'!$B$39)*'اطلاعات پایه'!$C$40)))))/365*L59</f>
        <v>0</v>
      </c>
      <c r="AC59" s="9">
        <f t="shared" si="7"/>
        <v>37493954</v>
      </c>
      <c r="AE59" s="9">
        <f t="shared" si="2"/>
        <v>49588780</v>
      </c>
    </row>
    <row r="60" spans="1:31" x14ac:dyDescent="0.25">
      <c r="A60" s="13">
        <v>40</v>
      </c>
      <c r="B60" s="13"/>
      <c r="C60" s="13"/>
      <c r="D60" s="13"/>
      <c r="E60" s="13"/>
      <c r="F60" s="13"/>
      <c r="G60" s="6" t="str">
        <f t="shared" si="0"/>
        <v/>
      </c>
      <c r="H60" s="13"/>
      <c r="I60" s="13"/>
      <c r="J60" s="15"/>
      <c r="K60" s="15"/>
      <c r="L60" s="5">
        <f>VLOOKUP($C$15,'اطلاعات پایه'!$A$18:$B$30,2,FALSE)</f>
        <v>30</v>
      </c>
      <c r="M60" s="6">
        <f>VLOOKUP($C$15,'اطلاعات پایه'!$A$18:$C$30,3,FALSE)</f>
        <v>45736</v>
      </c>
      <c r="N60" s="5">
        <f>ROUND((K60*('اطلاعات پایه'!$B$12+1)+'اطلاعات پایه'!$B$13)/30*L60,0)</f>
        <v>9316080</v>
      </c>
      <c r="O60" s="5">
        <f>IF(AND(F60&gt;0,M60-F60&gt;364),'اطلاعات پایه'!$B$10,0)*L60+J60</f>
        <v>0</v>
      </c>
      <c r="P60" s="5">
        <f>IF(H60="متاهل",'اطلاعات پایه'!$B$6,0)</f>
        <v>0</v>
      </c>
      <c r="Q60" s="5">
        <f>I60*'اطلاعات پایه'!$B$7</f>
        <v>0</v>
      </c>
      <c r="R60" s="5">
        <f>ROUND('اطلاعات پایه'!$B$8/30*MIN(30,L60),0)</f>
        <v>9000000</v>
      </c>
      <c r="S60" s="5">
        <f>ROUND('اطلاعات پایه'!$B$9/30*MIN(30,L60),0)</f>
        <v>22000000</v>
      </c>
      <c r="T60" s="5">
        <f t="shared" si="3"/>
        <v>59284</v>
      </c>
      <c r="U60" s="15"/>
      <c r="V60" s="5">
        <f t="shared" si="1"/>
        <v>0</v>
      </c>
      <c r="X60" s="9">
        <f t="shared" si="4"/>
        <v>40316080</v>
      </c>
      <c r="Y60" s="9">
        <f>ROUND(0.07*MIN(7*L60*'اطلاعات پایه'!$B$5,'محاسبه حقوق'!X60),0)</f>
        <v>2822126</v>
      </c>
      <c r="Z60" s="9">
        <f t="shared" si="5"/>
        <v>9272700</v>
      </c>
      <c r="AA60" s="9">
        <f t="shared" si="6"/>
        <v>480702059.14285713</v>
      </c>
      <c r="AB60" s="5">
        <f>IF(AA60&lt;='اطلاعات پایه'!$B$35,'اطلاعات پایه'!$D$35,IF(AA60&lt;='اطلاعات پایه'!$B$36,'اطلاعات پایه'!$E$35+(AA60-'اطلاعات پایه'!$B$35)*'اطلاعات پایه'!$C$36,IF(AA60&lt;='اطلاعات پایه'!$B$37,'اطلاعات پایه'!$E$36+(AA60-'اطلاعات پایه'!$B$36)*'اطلاعات پایه'!$C$37,IF(AA60&lt;='اطلاعات پایه'!$B$38,'اطلاعات پایه'!$E$37+(AA60-'اطلاعات پایه'!$B$37)*'اطلاعات پایه'!$C$38,IF(AA60&lt;='اطلاعات پایه'!$B$39,'اطلاعات پایه'!$E$38+(AA60-'اطلاعات پایه'!$B$38)*'اطلاعات پایه'!$C$39,'اطلاعات پایه'!$E$39+(AA60-'اطلاعات پایه'!$B$39)*'اطلاعات پایه'!$C$40)))))/365*L60</f>
        <v>0</v>
      </c>
      <c r="AC60" s="9">
        <f t="shared" si="7"/>
        <v>37493954</v>
      </c>
      <c r="AE60" s="9">
        <f t="shared" si="2"/>
        <v>49588780</v>
      </c>
    </row>
    <row r="61" spans="1:31" x14ac:dyDescent="0.25">
      <c r="A61" s="13">
        <v>41</v>
      </c>
      <c r="B61" s="13"/>
      <c r="C61" s="13"/>
      <c r="D61" s="13"/>
      <c r="E61" s="13"/>
      <c r="F61" s="13"/>
      <c r="G61" s="6" t="str">
        <f t="shared" si="0"/>
        <v/>
      </c>
      <c r="H61" s="13"/>
      <c r="I61" s="13"/>
      <c r="J61" s="15"/>
      <c r="K61" s="15"/>
      <c r="L61" s="5">
        <f>VLOOKUP($C$15,'اطلاعات پایه'!$A$18:$B$30,2,FALSE)</f>
        <v>30</v>
      </c>
      <c r="M61" s="6">
        <f>VLOOKUP($C$15,'اطلاعات پایه'!$A$18:$C$30,3,FALSE)</f>
        <v>45736</v>
      </c>
      <c r="N61" s="5">
        <f>ROUND((K61*('اطلاعات پایه'!$B$12+1)+'اطلاعات پایه'!$B$13)/30*L61,0)</f>
        <v>9316080</v>
      </c>
      <c r="O61" s="5">
        <f>IF(AND(F61&gt;0,M61-F61&gt;364),'اطلاعات پایه'!$B$10,0)*L61+J61</f>
        <v>0</v>
      </c>
      <c r="P61" s="5">
        <f>IF(H61="متاهل",'اطلاعات پایه'!$B$6,0)</f>
        <v>0</v>
      </c>
      <c r="Q61" s="5">
        <f>I61*'اطلاعات پایه'!$B$7</f>
        <v>0</v>
      </c>
      <c r="R61" s="5">
        <f>ROUND('اطلاعات پایه'!$B$8/30*MIN(30,L61),0)</f>
        <v>9000000</v>
      </c>
      <c r="S61" s="5">
        <f>ROUND('اطلاعات پایه'!$B$9/30*MIN(30,L61),0)</f>
        <v>22000000</v>
      </c>
      <c r="T61" s="5">
        <f t="shared" si="3"/>
        <v>59284</v>
      </c>
      <c r="U61" s="15"/>
      <c r="V61" s="5">
        <f t="shared" si="1"/>
        <v>0</v>
      </c>
      <c r="X61" s="9">
        <f t="shared" si="4"/>
        <v>40316080</v>
      </c>
      <c r="Y61" s="9">
        <f>ROUND(0.07*MIN(7*L61*'اطلاعات پایه'!$B$5,'محاسبه حقوق'!X61),0)</f>
        <v>2822126</v>
      </c>
      <c r="Z61" s="9">
        <f t="shared" si="5"/>
        <v>9272700</v>
      </c>
      <c r="AA61" s="9">
        <f t="shared" si="6"/>
        <v>480702059.14285713</v>
      </c>
      <c r="AB61" s="5">
        <f>IF(AA61&lt;='اطلاعات پایه'!$B$35,'اطلاعات پایه'!$D$35,IF(AA61&lt;='اطلاعات پایه'!$B$36,'اطلاعات پایه'!$E$35+(AA61-'اطلاعات پایه'!$B$35)*'اطلاعات پایه'!$C$36,IF(AA61&lt;='اطلاعات پایه'!$B$37,'اطلاعات پایه'!$E$36+(AA61-'اطلاعات پایه'!$B$36)*'اطلاعات پایه'!$C$37,IF(AA61&lt;='اطلاعات پایه'!$B$38,'اطلاعات پایه'!$E$37+(AA61-'اطلاعات پایه'!$B$37)*'اطلاعات پایه'!$C$38,IF(AA61&lt;='اطلاعات پایه'!$B$39,'اطلاعات پایه'!$E$38+(AA61-'اطلاعات پایه'!$B$38)*'اطلاعات پایه'!$C$39,'اطلاعات پایه'!$E$39+(AA61-'اطلاعات پایه'!$B$39)*'اطلاعات پایه'!$C$40)))))/365*L61</f>
        <v>0</v>
      </c>
      <c r="AC61" s="9">
        <f t="shared" si="7"/>
        <v>37493954</v>
      </c>
      <c r="AE61" s="9">
        <f t="shared" si="2"/>
        <v>49588780</v>
      </c>
    </row>
    <row r="62" spans="1:31" x14ac:dyDescent="0.25">
      <c r="A62" s="13">
        <v>42</v>
      </c>
      <c r="B62" s="13"/>
      <c r="C62" s="13"/>
      <c r="D62" s="13"/>
      <c r="E62" s="13"/>
      <c r="F62" s="13"/>
      <c r="G62" s="6" t="str">
        <f t="shared" si="0"/>
        <v/>
      </c>
      <c r="H62" s="13"/>
      <c r="I62" s="13"/>
      <c r="J62" s="15"/>
      <c r="K62" s="15"/>
      <c r="L62" s="5">
        <f>VLOOKUP($C$15,'اطلاعات پایه'!$A$18:$B$30,2,FALSE)</f>
        <v>30</v>
      </c>
      <c r="M62" s="6">
        <f>VLOOKUP($C$15,'اطلاعات پایه'!$A$18:$C$30,3,FALSE)</f>
        <v>45736</v>
      </c>
      <c r="N62" s="5">
        <f>ROUND((K62*('اطلاعات پایه'!$B$12+1)+'اطلاعات پایه'!$B$13)/30*L62,0)</f>
        <v>9316080</v>
      </c>
      <c r="O62" s="5">
        <f>IF(AND(F62&gt;0,M62-F62&gt;364),'اطلاعات پایه'!$B$10,0)*L62+J62</f>
        <v>0</v>
      </c>
      <c r="P62" s="5">
        <f>IF(H62="متاهل",'اطلاعات پایه'!$B$6,0)</f>
        <v>0</v>
      </c>
      <c r="Q62" s="5">
        <f>I62*'اطلاعات پایه'!$B$7</f>
        <v>0</v>
      </c>
      <c r="R62" s="5">
        <f>ROUND('اطلاعات پایه'!$B$8/30*MIN(30,L62),0)</f>
        <v>9000000</v>
      </c>
      <c r="S62" s="5">
        <f>ROUND('اطلاعات پایه'!$B$9/30*MIN(30,L62),0)</f>
        <v>22000000</v>
      </c>
      <c r="T62" s="5">
        <f t="shared" si="3"/>
        <v>59284</v>
      </c>
      <c r="U62" s="15"/>
      <c r="V62" s="5">
        <f t="shared" si="1"/>
        <v>0</v>
      </c>
      <c r="X62" s="9">
        <f t="shared" si="4"/>
        <v>40316080</v>
      </c>
      <c r="Y62" s="9">
        <f>ROUND(0.07*MIN(7*L62*'اطلاعات پایه'!$B$5,'محاسبه حقوق'!X62),0)</f>
        <v>2822126</v>
      </c>
      <c r="Z62" s="9">
        <f t="shared" si="5"/>
        <v>9272700</v>
      </c>
      <c r="AA62" s="9">
        <f t="shared" si="6"/>
        <v>480702059.14285713</v>
      </c>
      <c r="AB62" s="5">
        <f>IF(AA62&lt;='اطلاعات پایه'!$B$35,'اطلاعات پایه'!$D$35,IF(AA62&lt;='اطلاعات پایه'!$B$36,'اطلاعات پایه'!$E$35+(AA62-'اطلاعات پایه'!$B$35)*'اطلاعات پایه'!$C$36,IF(AA62&lt;='اطلاعات پایه'!$B$37,'اطلاعات پایه'!$E$36+(AA62-'اطلاعات پایه'!$B$36)*'اطلاعات پایه'!$C$37,IF(AA62&lt;='اطلاعات پایه'!$B$38,'اطلاعات پایه'!$E$37+(AA62-'اطلاعات پایه'!$B$37)*'اطلاعات پایه'!$C$38,IF(AA62&lt;='اطلاعات پایه'!$B$39,'اطلاعات پایه'!$E$38+(AA62-'اطلاعات پایه'!$B$38)*'اطلاعات پایه'!$C$39,'اطلاعات پایه'!$E$39+(AA62-'اطلاعات پایه'!$B$39)*'اطلاعات پایه'!$C$40)))))/365*L62</f>
        <v>0</v>
      </c>
      <c r="AC62" s="9">
        <f t="shared" si="7"/>
        <v>37493954</v>
      </c>
      <c r="AE62" s="9">
        <f t="shared" si="2"/>
        <v>49588780</v>
      </c>
    </row>
    <row r="63" spans="1:31" x14ac:dyDescent="0.25">
      <c r="A63" s="13">
        <v>43</v>
      </c>
      <c r="B63" s="13"/>
      <c r="C63" s="13"/>
      <c r="D63" s="13"/>
      <c r="E63" s="13"/>
      <c r="F63" s="13"/>
      <c r="G63" s="6" t="str">
        <f t="shared" si="0"/>
        <v/>
      </c>
      <c r="H63" s="13"/>
      <c r="I63" s="13"/>
      <c r="J63" s="15"/>
      <c r="K63" s="15"/>
      <c r="L63" s="5">
        <f>VLOOKUP($C$15,'اطلاعات پایه'!$A$18:$B$30,2,FALSE)</f>
        <v>30</v>
      </c>
      <c r="M63" s="6">
        <f>VLOOKUP($C$15,'اطلاعات پایه'!$A$18:$C$30,3,FALSE)</f>
        <v>45736</v>
      </c>
      <c r="N63" s="5">
        <f>ROUND((K63*('اطلاعات پایه'!$B$12+1)+'اطلاعات پایه'!$B$13)/30*L63,0)</f>
        <v>9316080</v>
      </c>
      <c r="O63" s="5">
        <f>IF(AND(F63&gt;0,M63-F63&gt;364),'اطلاعات پایه'!$B$10,0)*L63+J63</f>
        <v>0</v>
      </c>
      <c r="P63" s="5">
        <f>IF(H63="متاهل",'اطلاعات پایه'!$B$6,0)</f>
        <v>0</v>
      </c>
      <c r="Q63" s="5">
        <f>I63*'اطلاعات پایه'!$B$7</f>
        <v>0</v>
      </c>
      <c r="R63" s="5">
        <f>ROUND('اطلاعات پایه'!$B$8/30*MIN(30,L63),0)</f>
        <v>9000000</v>
      </c>
      <c r="S63" s="5">
        <f>ROUND('اطلاعات پایه'!$B$9/30*MIN(30,L63),0)</f>
        <v>22000000</v>
      </c>
      <c r="T63" s="5">
        <f t="shared" si="3"/>
        <v>59284</v>
      </c>
      <c r="U63" s="15"/>
      <c r="V63" s="5">
        <f t="shared" si="1"/>
        <v>0</v>
      </c>
      <c r="X63" s="9">
        <f t="shared" si="4"/>
        <v>40316080</v>
      </c>
      <c r="Y63" s="9">
        <f>ROUND(0.07*MIN(7*L63*'اطلاعات پایه'!$B$5,'محاسبه حقوق'!X63),0)</f>
        <v>2822126</v>
      </c>
      <c r="Z63" s="9">
        <f t="shared" si="5"/>
        <v>9272700</v>
      </c>
      <c r="AA63" s="9">
        <f t="shared" si="6"/>
        <v>480702059.14285713</v>
      </c>
      <c r="AB63" s="5">
        <f>IF(AA63&lt;='اطلاعات پایه'!$B$35,'اطلاعات پایه'!$D$35,IF(AA63&lt;='اطلاعات پایه'!$B$36,'اطلاعات پایه'!$E$35+(AA63-'اطلاعات پایه'!$B$35)*'اطلاعات پایه'!$C$36,IF(AA63&lt;='اطلاعات پایه'!$B$37,'اطلاعات پایه'!$E$36+(AA63-'اطلاعات پایه'!$B$36)*'اطلاعات پایه'!$C$37,IF(AA63&lt;='اطلاعات پایه'!$B$38,'اطلاعات پایه'!$E$37+(AA63-'اطلاعات پایه'!$B$37)*'اطلاعات پایه'!$C$38,IF(AA63&lt;='اطلاعات پایه'!$B$39,'اطلاعات پایه'!$E$38+(AA63-'اطلاعات پایه'!$B$38)*'اطلاعات پایه'!$C$39,'اطلاعات پایه'!$E$39+(AA63-'اطلاعات پایه'!$B$39)*'اطلاعات پایه'!$C$40)))))/365*L63</f>
        <v>0</v>
      </c>
      <c r="AC63" s="9">
        <f t="shared" si="7"/>
        <v>37493954</v>
      </c>
      <c r="AE63" s="9">
        <f t="shared" si="2"/>
        <v>49588780</v>
      </c>
    </row>
    <row r="64" spans="1:31" x14ac:dyDescent="0.25">
      <c r="A64" s="13">
        <v>44</v>
      </c>
      <c r="B64" s="13"/>
      <c r="C64" s="13"/>
      <c r="D64" s="13"/>
      <c r="E64" s="13"/>
      <c r="F64" s="13"/>
      <c r="G64" s="6" t="str">
        <f t="shared" si="0"/>
        <v/>
      </c>
      <c r="H64" s="13"/>
      <c r="I64" s="13"/>
      <c r="J64" s="15"/>
      <c r="K64" s="15"/>
      <c r="L64" s="5">
        <f>VLOOKUP($C$15,'اطلاعات پایه'!$A$18:$B$30,2,FALSE)</f>
        <v>30</v>
      </c>
      <c r="M64" s="6">
        <f>VLOOKUP($C$15,'اطلاعات پایه'!$A$18:$C$30,3,FALSE)</f>
        <v>45736</v>
      </c>
      <c r="N64" s="5">
        <f>ROUND((K64*('اطلاعات پایه'!$B$12+1)+'اطلاعات پایه'!$B$13)/30*L64,0)</f>
        <v>9316080</v>
      </c>
      <c r="O64" s="5">
        <f>IF(AND(F64&gt;0,M64-F64&gt;364),'اطلاعات پایه'!$B$10,0)*L64+J64</f>
        <v>0</v>
      </c>
      <c r="P64" s="5">
        <f>IF(H64="متاهل",'اطلاعات پایه'!$B$6,0)</f>
        <v>0</v>
      </c>
      <c r="Q64" s="5">
        <f>I64*'اطلاعات پایه'!$B$7</f>
        <v>0</v>
      </c>
      <c r="R64" s="5">
        <f>ROUND('اطلاعات پایه'!$B$8/30*MIN(30,L64),0)</f>
        <v>9000000</v>
      </c>
      <c r="S64" s="5">
        <f>ROUND('اطلاعات پایه'!$B$9/30*MIN(30,L64),0)</f>
        <v>22000000</v>
      </c>
      <c r="T64" s="5">
        <f t="shared" si="3"/>
        <v>59284</v>
      </c>
      <c r="U64" s="15"/>
      <c r="V64" s="5">
        <f t="shared" si="1"/>
        <v>0</v>
      </c>
      <c r="X64" s="9">
        <f t="shared" si="4"/>
        <v>40316080</v>
      </c>
      <c r="Y64" s="9">
        <f>ROUND(0.07*MIN(7*L64*'اطلاعات پایه'!$B$5,'محاسبه حقوق'!X64),0)</f>
        <v>2822126</v>
      </c>
      <c r="Z64" s="9">
        <f t="shared" si="5"/>
        <v>9272700</v>
      </c>
      <c r="AA64" s="9">
        <f t="shared" si="6"/>
        <v>480702059.14285713</v>
      </c>
      <c r="AB64" s="5">
        <f>IF(AA64&lt;='اطلاعات پایه'!$B$35,'اطلاعات پایه'!$D$35,IF(AA64&lt;='اطلاعات پایه'!$B$36,'اطلاعات پایه'!$E$35+(AA64-'اطلاعات پایه'!$B$35)*'اطلاعات پایه'!$C$36,IF(AA64&lt;='اطلاعات پایه'!$B$37,'اطلاعات پایه'!$E$36+(AA64-'اطلاعات پایه'!$B$36)*'اطلاعات پایه'!$C$37,IF(AA64&lt;='اطلاعات پایه'!$B$38,'اطلاعات پایه'!$E$37+(AA64-'اطلاعات پایه'!$B$37)*'اطلاعات پایه'!$C$38,IF(AA64&lt;='اطلاعات پایه'!$B$39,'اطلاعات پایه'!$E$38+(AA64-'اطلاعات پایه'!$B$38)*'اطلاعات پایه'!$C$39,'اطلاعات پایه'!$E$39+(AA64-'اطلاعات پایه'!$B$39)*'اطلاعات پایه'!$C$40)))))/365*L64</f>
        <v>0</v>
      </c>
      <c r="AC64" s="9">
        <f t="shared" si="7"/>
        <v>37493954</v>
      </c>
      <c r="AE64" s="9">
        <f t="shared" si="2"/>
        <v>49588780</v>
      </c>
    </row>
    <row r="65" spans="1:31" x14ac:dyDescent="0.25">
      <c r="A65" s="13">
        <v>45</v>
      </c>
      <c r="B65" s="13"/>
      <c r="C65" s="13"/>
      <c r="D65" s="13"/>
      <c r="E65" s="13"/>
      <c r="F65" s="13"/>
      <c r="G65" s="6" t="str">
        <f t="shared" si="0"/>
        <v/>
      </c>
      <c r="H65" s="13"/>
      <c r="I65" s="13"/>
      <c r="J65" s="15"/>
      <c r="K65" s="15"/>
      <c r="L65" s="5">
        <f>VLOOKUP($C$15,'اطلاعات پایه'!$A$18:$B$30,2,FALSE)</f>
        <v>30</v>
      </c>
      <c r="M65" s="6">
        <f>VLOOKUP($C$15,'اطلاعات پایه'!$A$18:$C$30,3,FALSE)</f>
        <v>45736</v>
      </c>
      <c r="N65" s="5">
        <f>ROUND((K65*('اطلاعات پایه'!$B$12+1)+'اطلاعات پایه'!$B$13)/30*L65,0)</f>
        <v>9316080</v>
      </c>
      <c r="O65" s="5">
        <f>IF(AND(F65&gt;0,M65-F65&gt;364),'اطلاعات پایه'!$B$10,0)*L65+J65</f>
        <v>0</v>
      </c>
      <c r="P65" s="5">
        <f>IF(H65="متاهل",'اطلاعات پایه'!$B$6,0)</f>
        <v>0</v>
      </c>
      <c r="Q65" s="5">
        <f>I65*'اطلاعات پایه'!$B$7</f>
        <v>0</v>
      </c>
      <c r="R65" s="5">
        <f>ROUND('اطلاعات پایه'!$B$8/30*MIN(30,L65),0)</f>
        <v>9000000</v>
      </c>
      <c r="S65" s="5">
        <f>ROUND('اطلاعات پایه'!$B$9/30*MIN(30,L65),0)</f>
        <v>22000000</v>
      </c>
      <c r="T65" s="5">
        <f t="shared" si="3"/>
        <v>59284</v>
      </c>
      <c r="U65" s="15"/>
      <c r="V65" s="5">
        <f t="shared" si="1"/>
        <v>0</v>
      </c>
      <c r="X65" s="9">
        <f t="shared" si="4"/>
        <v>40316080</v>
      </c>
      <c r="Y65" s="9">
        <f>ROUND(0.07*MIN(7*L65*'اطلاعات پایه'!$B$5,'محاسبه حقوق'!X65),0)</f>
        <v>2822126</v>
      </c>
      <c r="Z65" s="9">
        <f t="shared" si="5"/>
        <v>9272700</v>
      </c>
      <c r="AA65" s="9">
        <f t="shared" si="6"/>
        <v>480702059.14285713</v>
      </c>
      <c r="AB65" s="5">
        <f>IF(AA65&lt;='اطلاعات پایه'!$B$35,'اطلاعات پایه'!$D$35,IF(AA65&lt;='اطلاعات پایه'!$B$36,'اطلاعات پایه'!$E$35+(AA65-'اطلاعات پایه'!$B$35)*'اطلاعات پایه'!$C$36,IF(AA65&lt;='اطلاعات پایه'!$B$37,'اطلاعات پایه'!$E$36+(AA65-'اطلاعات پایه'!$B$36)*'اطلاعات پایه'!$C$37,IF(AA65&lt;='اطلاعات پایه'!$B$38,'اطلاعات پایه'!$E$37+(AA65-'اطلاعات پایه'!$B$37)*'اطلاعات پایه'!$C$38,IF(AA65&lt;='اطلاعات پایه'!$B$39,'اطلاعات پایه'!$E$38+(AA65-'اطلاعات پایه'!$B$38)*'اطلاعات پایه'!$C$39,'اطلاعات پایه'!$E$39+(AA65-'اطلاعات پایه'!$B$39)*'اطلاعات پایه'!$C$40)))))/365*L65</f>
        <v>0</v>
      </c>
      <c r="AC65" s="9">
        <f t="shared" si="7"/>
        <v>37493954</v>
      </c>
      <c r="AE65" s="9">
        <f t="shared" si="2"/>
        <v>49588780</v>
      </c>
    </row>
    <row r="66" spans="1:31" x14ac:dyDescent="0.25">
      <c r="A66" s="13">
        <v>46</v>
      </c>
      <c r="B66" s="13"/>
      <c r="C66" s="13"/>
      <c r="D66" s="13"/>
      <c r="E66" s="13"/>
      <c r="F66" s="13"/>
      <c r="G66" s="6" t="str">
        <f t="shared" si="0"/>
        <v/>
      </c>
      <c r="H66" s="13"/>
      <c r="I66" s="13"/>
      <c r="J66" s="15"/>
      <c r="K66" s="15"/>
      <c r="L66" s="5">
        <f>VLOOKUP($C$15,'اطلاعات پایه'!$A$18:$B$30,2,FALSE)</f>
        <v>30</v>
      </c>
      <c r="M66" s="6">
        <f>VLOOKUP($C$15,'اطلاعات پایه'!$A$18:$C$30,3,FALSE)</f>
        <v>45736</v>
      </c>
      <c r="N66" s="5">
        <f>ROUND((K66*('اطلاعات پایه'!$B$12+1)+'اطلاعات پایه'!$B$13)/30*L66,0)</f>
        <v>9316080</v>
      </c>
      <c r="O66" s="5">
        <f>IF(AND(F66&gt;0,M66-F66&gt;364),'اطلاعات پایه'!$B$10,0)*L66+J66</f>
        <v>0</v>
      </c>
      <c r="P66" s="5">
        <f>IF(H66="متاهل",'اطلاعات پایه'!$B$6,0)</f>
        <v>0</v>
      </c>
      <c r="Q66" s="5">
        <f>I66*'اطلاعات پایه'!$B$7</f>
        <v>0</v>
      </c>
      <c r="R66" s="5">
        <f>ROUND('اطلاعات پایه'!$B$8/30*MIN(30,L66),0)</f>
        <v>9000000</v>
      </c>
      <c r="S66" s="5">
        <f>ROUND('اطلاعات پایه'!$B$9/30*MIN(30,L66),0)</f>
        <v>22000000</v>
      </c>
      <c r="T66" s="5">
        <f t="shared" si="3"/>
        <v>59284</v>
      </c>
      <c r="U66" s="15"/>
      <c r="V66" s="5">
        <f t="shared" si="1"/>
        <v>0</v>
      </c>
      <c r="X66" s="9">
        <f t="shared" si="4"/>
        <v>40316080</v>
      </c>
      <c r="Y66" s="9">
        <f>ROUND(0.07*MIN(7*L66*'اطلاعات پایه'!$B$5,'محاسبه حقوق'!X66),0)</f>
        <v>2822126</v>
      </c>
      <c r="Z66" s="9">
        <f t="shared" si="5"/>
        <v>9272700</v>
      </c>
      <c r="AA66" s="9">
        <f t="shared" si="6"/>
        <v>480702059.14285713</v>
      </c>
      <c r="AB66" s="5">
        <f>IF(AA66&lt;='اطلاعات پایه'!$B$35,'اطلاعات پایه'!$D$35,IF(AA66&lt;='اطلاعات پایه'!$B$36,'اطلاعات پایه'!$E$35+(AA66-'اطلاعات پایه'!$B$35)*'اطلاعات پایه'!$C$36,IF(AA66&lt;='اطلاعات پایه'!$B$37,'اطلاعات پایه'!$E$36+(AA66-'اطلاعات پایه'!$B$36)*'اطلاعات پایه'!$C$37,IF(AA66&lt;='اطلاعات پایه'!$B$38,'اطلاعات پایه'!$E$37+(AA66-'اطلاعات پایه'!$B$37)*'اطلاعات پایه'!$C$38,IF(AA66&lt;='اطلاعات پایه'!$B$39,'اطلاعات پایه'!$E$38+(AA66-'اطلاعات پایه'!$B$38)*'اطلاعات پایه'!$C$39,'اطلاعات پایه'!$E$39+(AA66-'اطلاعات پایه'!$B$39)*'اطلاعات پایه'!$C$40)))))/365*L66</f>
        <v>0</v>
      </c>
      <c r="AC66" s="9">
        <f t="shared" si="7"/>
        <v>37493954</v>
      </c>
      <c r="AE66" s="9">
        <f t="shared" si="2"/>
        <v>49588780</v>
      </c>
    </row>
    <row r="67" spans="1:31" x14ac:dyDescent="0.25">
      <c r="A67" s="13">
        <v>47</v>
      </c>
      <c r="B67" s="13"/>
      <c r="C67" s="13"/>
      <c r="D67" s="13"/>
      <c r="E67" s="13"/>
      <c r="F67" s="13"/>
      <c r="G67" s="6" t="str">
        <f t="shared" si="0"/>
        <v/>
      </c>
      <c r="H67" s="13"/>
      <c r="I67" s="13"/>
      <c r="J67" s="15"/>
      <c r="K67" s="15"/>
      <c r="L67" s="5">
        <f>VLOOKUP($C$15,'اطلاعات پایه'!$A$18:$B$30,2,FALSE)</f>
        <v>30</v>
      </c>
      <c r="M67" s="6">
        <f>VLOOKUP($C$15,'اطلاعات پایه'!$A$18:$C$30,3,FALSE)</f>
        <v>45736</v>
      </c>
      <c r="N67" s="5">
        <f>ROUND((K67*('اطلاعات پایه'!$B$12+1)+'اطلاعات پایه'!$B$13)/30*L67,0)</f>
        <v>9316080</v>
      </c>
      <c r="O67" s="5">
        <f>IF(AND(F67&gt;0,M67-F67&gt;364),'اطلاعات پایه'!$B$10,0)*L67+J67</f>
        <v>0</v>
      </c>
      <c r="P67" s="5">
        <f>IF(H67="متاهل",'اطلاعات پایه'!$B$6,0)</f>
        <v>0</v>
      </c>
      <c r="Q67" s="5">
        <f>I67*'اطلاعات پایه'!$B$7</f>
        <v>0</v>
      </c>
      <c r="R67" s="5">
        <f>ROUND('اطلاعات پایه'!$B$8/30*MIN(30,L67),0)</f>
        <v>9000000</v>
      </c>
      <c r="S67" s="5">
        <f>ROUND('اطلاعات پایه'!$B$9/30*MIN(30,L67),0)</f>
        <v>22000000</v>
      </c>
      <c r="T67" s="5">
        <f t="shared" si="3"/>
        <v>59284</v>
      </c>
      <c r="U67" s="15"/>
      <c r="V67" s="5">
        <f t="shared" si="1"/>
        <v>0</v>
      </c>
      <c r="X67" s="9">
        <f t="shared" si="4"/>
        <v>40316080</v>
      </c>
      <c r="Y67" s="9">
        <f>ROUND(0.07*MIN(7*L67*'اطلاعات پایه'!$B$5,'محاسبه حقوق'!X67),0)</f>
        <v>2822126</v>
      </c>
      <c r="Z67" s="9">
        <f t="shared" si="5"/>
        <v>9272700</v>
      </c>
      <c r="AA67" s="9">
        <f t="shared" si="6"/>
        <v>480702059.14285713</v>
      </c>
      <c r="AB67" s="5">
        <f>IF(AA67&lt;='اطلاعات پایه'!$B$35,'اطلاعات پایه'!$D$35,IF(AA67&lt;='اطلاعات پایه'!$B$36,'اطلاعات پایه'!$E$35+(AA67-'اطلاعات پایه'!$B$35)*'اطلاعات پایه'!$C$36,IF(AA67&lt;='اطلاعات پایه'!$B$37,'اطلاعات پایه'!$E$36+(AA67-'اطلاعات پایه'!$B$36)*'اطلاعات پایه'!$C$37,IF(AA67&lt;='اطلاعات پایه'!$B$38,'اطلاعات پایه'!$E$37+(AA67-'اطلاعات پایه'!$B$37)*'اطلاعات پایه'!$C$38,IF(AA67&lt;='اطلاعات پایه'!$B$39,'اطلاعات پایه'!$E$38+(AA67-'اطلاعات پایه'!$B$38)*'اطلاعات پایه'!$C$39,'اطلاعات پایه'!$E$39+(AA67-'اطلاعات پایه'!$B$39)*'اطلاعات پایه'!$C$40)))))/365*L67</f>
        <v>0</v>
      </c>
      <c r="AC67" s="9">
        <f t="shared" si="7"/>
        <v>37493954</v>
      </c>
      <c r="AE67" s="9">
        <f t="shared" si="2"/>
        <v>49588780</v>
      </c>
    </row>
    <row r="68" spans="1:31" x14ac:dyDescent="0.25">
      <c r="A68" s="13">
        <v>48</v>
      </c>
      <c r="B68" s="13"/>
      <c r="C68" s="13"/>
      <c r="D68" s="13"/>
      <c r="E68" s="13"/>
      <c r="F68" s="13"/>
      <c r="G68" s="6" t="str">
        <f t="shared" si="0"/>
        <v/>
      </c>
      <c r="H68" s="13"/>
      <c r="I68" s="13"/>
      <c r="J68" s="15"/>
      <c r="K68" s="15"/>
      <c r="L68" s="5">
        <f>VLOOKUP($C$15,'اطلاعات پایه'!$A$18:$B$30,2,FALSE)</f>
        <v>30</v>
      </c>
      <c r="M68" s="6">
        <f>VLOOKUP($C$15,'اطلاعات پایه'!$A$18:$C$30,3,FALSE)</f>
        <v>45736</v>
      </c>
      <c r="N68" s="5">
        <f>ROUND((K68*('اطلاعات پایه'!$B$12+1)+'اطلاعات پایه'!$B$13)/30*L68,0)</f>
        <v>9316080</v>
      </c>
      <c r="O68" s="5">
        <f>IF(AND(F68&gt;0,M68-F68&gt;364),'اطلاعات پایه'!$B$10,0)*L68+J68</f>
        <v>0</v>
      </c>
      <c r="P68" s="5">
        <f>IF(H68="متاهل",'اطلاعات پایه'!$B$6,0)</f>
        <v>0</v>
      </c>
      <c r="Q68" s="5">
        <f>I68*'اطلاعات پایه'!$B$7</f>
        <v>0</v>
      </c>
      <c r="R68" s="5">
        <f>ROUND('اطلاعات پایه'!$B$8/30*MIN(30,L68),0)</f>
        <v>9000000</v>
      </c>
      <c r="S68" s="5">
        <f>ROUND('اطلاعات پایه'!$B$9/30*MIN(30,L68),0)</f>
        <v>22000000</v>
      </c>
      <c r="T68" s="5">
        <f t="shared" si="3"/>
        <v>59284</v>
      </c>
      <c r="U68" s="15"/>
      <c r="V68" s="5">
        <f t="shared" si="1"/>
        <v>0</v>
      </c>
      <c r="X68" s="9">
        <f t="shared" si="4"/>
        <v>40316080</v>
      </c>
      <c r="Y68" s="9">
        <f>ROUND(0.07*MIN(7*L68*'اطلاعات پایه'!$B$5,'محاسبه حقوق'!X68),0)</f>
        <v>2822126</v>
      </c>
      <c r="Z68" s="9">
        <f t="shared" si="5"/>
        <v>9272700</v>
      </c>
      <c r="AA68" s="9">
        <f t="shared" si="6"/>
        <v>480702059.14285713</v>
      </c>
      <c r="AB68" s="5">
        <f>IF(AA68&lt;='اطلاعات پایه'!$B$35,'اطلاعات پایه'!$D$35,IF(AA68&lt;='اطلاعات پایه'!$B$36,'اطلاعات پایه'!$E$35+(AA68-'اطلاعات پایه'!$B$35)*'اطلاعات پایه'!$C$36,IF(AA68&lt;='اطلاعات پایه'!$B$37,'اطلاعات پایه'!$E$36+(AA68-'اطلاعات پایه'!$B$36)*'اطلاعات پایه'!$C$37,IF(AA68&lt;='اطلاعات پایه'!$B$38,'اطلاعات پایه'!$E$37+(AA68-'اطلاعات پایه'!$B$37)*'اطلاعات پایه'!$C$38,IF(AA68&lt;='اطلاعات پایه'!$B$39,'اطلاعات پایه'!$E$38+(AA68-'اطلاعات پایه'!$B$38)*'اطلاعات پایه'!$C$39,'اطلاعات پایه'!$E$39+(AA68-'اطلاعات پایه'!$B$39)*'اطلاعات پایه'!$C$40)))))/365*L68</f>
        <v>0</v>
      </c>
      <c r="AC68" s="9">
        <f t="shared" si="7"/>
        <v>37493954</v>
      </c>
      <c r="AE68" s="9">
        <f t="shared" si="2"/>
        <v>49588780</v>
      </c>
    </row>
    <row r="69" spans="1:31" x14ac:dyDescent="0.25">
      <c r="A69" s="13">
        <v>49</v>
      </c>
      <c r="B69" s="13"/>
      <c r="C69" s="13"/>
      <c r="D69" s="13"/>
      <c r="E69" s="13"/>
      <c r="F69" s="13"/>
      <c r="G69" s="6" t="str">
        <f t="shared" si="0"/>
        <v/>
      </c>
      <c r="H69" s="13"/>
      <c r="I69" s="13"/>
      <c r="J69" s="15"/>
      <c r="K69" s="15"/>
      <c r="L69" s="5">
        <f>VLOOKUP($C$15,'اطلاعات پایه'!$A$18:$B$30,2,FALSE)</f>
        <v>30</v>
      </c>
      <c r="M69" s="6">
        <f>VLOOKUP($C$15,'اطلاعات پایه'!$A$18:$C$30,3,FALSE)</f>
        <v>45736</v>
      </c>
      <c r="N69" s="5">
        <f>ROUND((K69*('اطلاعات پایه'!$B$12+1)+'اطلاعات پایه'!$B$13)/30*L69,0)</f>
        <v>9316080</v>
      </c>
      <c r="O69" s="5">
        <f>IF(AND(F69&gt;0,M69-F69&gt;364),'اطلاعات پایه'!$B$10,0)*L69+J69</f>
        <v>0</v>
      </c>
      <c r="P69" s="5">
        <f>IF(H69="متاهل",'اطلاعات پایه'!$B$6,0)</f>
        <v>0</v>
      </c>
      <c r="Q69" s="5">
        <f>I69*'اطلاعات پایه'!$B$7</f>
        <v>0</v>
      </c>
      <c r="R69" s="5">
        <f>ROUND('اطلاعات پایه'!$B$8/30*MIN(30,L69),0)</f>
        <v>9000000</v>
      </c>
      <c r="S69" s="5">
        <f>ROUND('اطلاعات پایه'!$B$9/30*MIN(30,L69),0)</f>
        <v>22000000</v>
      </c>
      <c r="T69" s="5">
        <f t="shared" si="3"/>
        <v>59284</v>
      </c>
      <c r="U69" s="15"/>
      <c r="V69" s="5">
        <f t="shared" si="1"/>
        <v>0</v>
      </c>
      <c r="X69" s="9">
        <f t="shared" si="4"/>
        <v>40316080</v>
      </c>
      <c r="Y69" s="9">
        <f>ROUND(0.07*MIN(7*L69*'اطلاعات پایه'!$B$5,'محاسبه حقوق'!X69),0)</f>
        <v>2822126</v>
      </c>
      <c r="Z69" s="9">
        <f t="shared" si="5"/>
        <v>9272700</v>
      </c>
      <c r="AA69" s="9">
        <f t="shared" si="6"/>
        <v>480702059.14285713</v>
      </c>
      <c r="AB69" s="5">
        <f>IF(AA69&lt;='اطلاعات پایه'!$B$35,'اطلاعات پایه'!$D$35,IF(AA69&lt;='اطلاعات پایه'!$B$36,'اطلاعات پایه'!$E$35+(AA69-'اطلاعات پایه'!$B$35)*'اطلاعات پایه'!$C$36,IF(AA69&lt;='اطلاعات پایه'!$B$37,'اطلاعات پایه'!$E$36+(AA69-'اطلاعات پایه'!$B$36)*'اطلاعات پایه'!$C$37,IF(AA69&lt;='اطلاعات پایه'!$B$38,'اطلاعات پایه'!$E$37+(AA69-'اطلاعات پایه'!$B$37)*'اطلاعات پایه'!$C$38,IF(AA69&lt;='اطلاعات پایه'!$B$39,'اطلاعات پایه'!$E$38+(AA69-'اطلاعات پایه'!$B$38)*'اطلاعات پایه'!$C$39,'اطلاعات پایه'!$E$39+(AA69-'اطلاعات پایه'!$B$39)*'اطلاعات پایه'!$C$40)))))/365*L69</f>
        <v>0</v>
      </c>
      <c r="AC69" s="9">
        <f t="shared" si="7"/>
        <v>37493954</v>
      </c>
      <c r="AE69" s="9">
        <f t="shared" si="2"/>
        <v>49588780</v>
      </c>
    </row>
    <row r="70" spans="1:31" x14ac:dyDescent="0.25">
      <c r="A70" s="13">
        <v>50</v>
      </c>
      <c r="B70" s="13"/>
      <c r="C70" s="13"/>
      <c r="D70" s="13"/>
      <c r="E70" s="13"/>
      <c r="F70" s="13"/>
      <c r="G70" s="6" t="str">
        <f t="shared" si="0"/>
        <v/>
      </c>
      <c r="H70" s="13"/>
      <c r="I70" s="13"/>
      <c r="J70" s="15"/>
      <c r="K70" s="15"/>
      <c r="L70" s="5">
        <f>VLOOKUP($C$15,'اطلاعات پایه'!$A$18:$B$30,2,FALSE)</f>
        <v>30</v>
      </c>
      <c r="M70" s="6">
        <f>VLOOKUP($C$15,'اطلاعات پایه'!$A$18:$C$30,3,FALSE)</f>
        <v>45736</v>
      </c>
      <c r="N70" s="5">
        <f>ROUND((K70*('اطلاعات پایه'!$B$12+1)+'اطلاعات پایه'!$B$13)/30*L70,0)</f>
        <v>9316080</v>
      </c>
      <c r="O70" s="5">
        <f>IF(AND(F70&gt;0,M70-F70&gt;364),'اطلاعات پایه'!$B$10,0)*L70+J70</f>
        <v>0</v>
      </c>
      <c r="P70" s="5">
        <f>IF(H70="متاهل",'اطلاعات پایه'!$B$6,0)</f>
        <v>0</v>
      </c>
      <c r="Q70" s="5">
        <f>I70*'اطلاعات پایه'!$B$7</f>
        <v>0</v>
      </c>
      <c r="R70" s="5">
        <f>ROUND('اطلاعات پایه'!$B$8/30*MIN(30,L70),0)</f>
        <v>9000000</v>
      </c>
      <c r="S70" s="5">
        <f>ROUND('اطلاعات پایه'!$B$9/30*MIN(30,L70),0)</f>
        <v>22000000</v>
      </c>
      <c r="T70" s="5">
        <f t="shared" si="3"/>
        <v>59284</v>
      </c>
      <c r="U70" s="15"/>
      <c r="V70" s="5">
        <f t="shared" si="1"/>
        <v>0</v>
      </c>
      <c r="X70" s="9">
        <f t="shared" si="4"/>
        <v>40316080</v>
      </c>
      <c r="Y70" s="9">
        <f>ROUND(0.07*MIN(7*L70*'اطلاعات پایه'!$B$5,'محاسبه حقوق'!X70),0)</f>
        <v>2822126</v>
      </c>
      <c r="Z70" s="9">
        <f t="shared" si="5"/>
        <v>9272700</v>
      </c>
      <c r="AA70" s="9">
        <f t="shared" si="6"/>
        <v>480702059.14285713</v>
      </c>
      <c r="AB70" s="5">
        <f>IF(AA70&lt;='اطلاعات پایه'!$B$35,'اطلاعات پایه'!$D$35,IF(AA70&lt;='اطلاعات پایه'!$B$36,'اطلاعات پایه'!$E$35+(AA70-'اطلاعات پایه'!$B$35)*'اطلاعات پایه'!$C$36,IF(AA70&lt;='اطلاعات پایه'!$B$37,'اطلاعات پایه'!$E$36+(AA70-'اطلاعات پایه'!$B$36)*'اطلاعات پایه'!$C$37,IF(AA70&lt;='اطلاعات پایه'!$B$38,'اطلاعات پایه'!$E$37+(AA70-'اطلاعات پایه'!$B$37)*'اطلاعات پایه'!$C$38,IF(AA70&lt;='اطلاعات پایه'!$B$39,'اطلاعات پایه'!$E$38+(AA70-'اطلاعات پایه'!$B$38)*'اطلاعات پایه'!$C$39,'اطلاعات پایه'!$E$39+(AA70-'اطلاعات پایه'!$B$39)*'اطلاعات پایه'!$C$40)))))/365*L70</f>
        <v>0</v>
      </c>
      <c r="AC70" s="9">
        <f t="shared" si="7"/>
        <v>37493954</v>
      </c>
      <c r="AE70" s="9">
        <f t="shared" si="2"/>
        <v>49588780</v>
      </c>
    </row>
    <row r="71" spans="1:31" x14ac:dyDescent="0.25">
      <c r="A71" s="13">
        <v>51</v>
      </c>
      <c r="B71" s="13"/>
      <c r="C71" s="13"/>
      <c r="D71" s="13"/>
      <c r="E71" s="13"/>
      <c r="F71" s="13"/>
      <c r="G71" s="6" t="str">
        <f t="shared" si="0"/>
        <v/>
      </c>
      <c r="H71" s="13"/>
      <c r="I71" s="13"/>
      <c r="J71" s="15"/>
      <c r="K71" s="15"/>
      <c r="L71" s="5">
        <f>VLOOKUP($C$15,'اطلاعات پایه'!$A$18:$B$30,2,FALSE)</f>
        <v>30</v>
      </c>
      <c r="M71" s="6">
        <f>VLOOKUP($C$15,'اطلاعات پایه'!$A$18:$C$30,3,FALSE)</f>
        <v>45736</v>
      </c>
      <c r="N71" s="5">
        <f>ROUND((K71*('اطلاعات پایه'!$B$12+1)+'اطلاعات پایه'!$B$13)/30*L71,0)</f>
        <v>9316080</v>
      </c>
      <c r="O71" s="5">
        <f>IF(AND(F71&gt;0,M71-F71&gt;364),'اطلاعات پایه'!$B$10,0)*L71+J71</f>
        <v>0</v>
      </c>
      <c r="P71" s="5">
        <f>IF(H71="متاهل",'اطلاعات پایه'!$B$6,0)</f>
        <v>0</v>
      </c>
      <c r="Q71" s="5">
        <f>I71*'اطلاعات پایه'!$B$7</f>
        <v>0</v>
      </c>
      <c r="R71" s="5">
        <f>ROUND('اطلاعات پایه'!$B$8/30*MIN(30,L71),0)</f>
        <v>9000000</v>
      </c>
      <c r="S71" s="5">
        <f>ROUND('اطلاعات پایه'!$B$9/30*MIN(30,L71),0)</f>
        <v>22000000</v>
      </c>
      <c r="T71" s="5">
        <f t="shared" si="3"/>
        <v>59284</v>
      </c>
      <c r="U71" s="15"/>
      <c r="V71" s="5">
        <f t="shared" si="1"/>
        <v>0</v>
      </c>
      <c r="X71" s="9">
        <f t="shared" si="4"/>
        <v>40316080</v>
      </c>
      <c r="Y71" s="9">
        <f>ROUND(0.07*MIN(7*L71*'اطلاعات پایه'!$B$5,'محاسبه حقوق'!X71),0)</f>
        <v>2822126</v>
      </c>
      <c r="Z71" s="9">
        <f t="shared" si="5"/>
        <v>9272700</v>
      </c>
      <c r="AA71" s="9">
        <f t="shared" si="6"/>
        <v>480702059.14285713</v>
      </c>
      <c r="AB71" s="5">
        <f>IF(AA71&lt;='اطلاعات پایه'!$B$35,'اطلاعات پایه'!$D$35,IF(AA71&lt;='اطلاعات پایه'!$B$36,'اطلاعات پایه'!$E$35+(AA71-'اطلاعات پایه'!$B$35)*'اطلاعات پایه'!$C$36,IF(AA71&lt;='اطلاعات پایه'!$B$37,'اطلاعات پایه'!$E$36+(AA71-'اطلاعات پایه'!$B$36)*'اطلاعات پایه'!$C$37,IF(AA71&lt;='اطلاعات پایه'!$B$38,'اطلاعات پایه'!$E$37+(AA71-'اطلاعات پایه'!$B$37)*'اطلاعات پایه'!$C$38,IF(AA71&lt;='اطلاعات پایه'!$B$39,'اطلاعات پایه'!$E$38+(AA71-'اطلاعات پایه'!$B$38)*'اطلاعات پایه'!$C$39,'اطلاعات پایه'!$E$39+(AA71-'اطلاعات پایه'!$B$39)*'اطلاعات پایه'!$C$40)))))/365*L71</f>
        <v>0</v>
      </c>
      <c r="AC71" s="9">
        <f t="shared" si="7"/>
        <v>37493954</v>
      </c>
      <c r="AE71" s="9">
        <f t="shared" si="2"/>
        <v>49588780</v>
      </c>
    </row>
    <row r="72" spans="1:31" x14ac:dyDescent="0.25">
      <c r="A72" s="13">
        <v>52</v>
      </c>
      <c r="B72" s="13"/>
      <c r="C72" s="13"/>
      <c r="D72" s="13"/>
      <c r="E72" s="13"/>
      <c r="F72" s="13"/>
      <c r="G72" s="6" t="str">
        <f t="shared" si="0"/>
        <v/>
      </c>
      <c r="H72" s="13"/>
      <c r="I72" s="13"/>
      <c r="J72" s="15"/>
      <c r="K72" s="15"/>
      <c r="L72" s="5">
        <f>VLOOKUP($C$15,'اطلاعات پایه'!$A$18:$B$30,2,FALSE)</f>
        <v>30</v>
      </c>
      <c r="M72" s="6">
        <f>VLOOKUP($C$15,'اطلاعات پایه'!$A$18:$C$30,3,FALSE)</f>
        <v>45736</v>
      </c>
      <c r="N72" s="5">
        <f>ROUND((K72*('اطلاعات پایه'!$B$12+1)+'اطلاعات پایه'!$B$13)/30*L72,0)</f>
        <v>9316080</v>
      </c>
      <c r="O72" s="5">
        <f>IF(AND(F72&gt;0,M72-F72&gt;364),'اطلاعات پایه'!$B$10,0)*L72+J72</f>
        <v>0</v>
      </c>
      <c r="P72" s="5">
        <f>IF(H72="متاهل",'اطلاعات پایه'!$B$6,0)</f>
        <v>0</v>
      </c>
      <c r="Q72" s="5">
        <f>I72*'اطلاعات پایه'!$B$7</f>
        <v>0</v>
      </c>
      <c r="R72" s="5">
        <f>ROUND('اطلاعات پایه'!$B$8/30*MIN(30,L72),0)</f>
        <v>9000000</v>
      </c>
      <c r="S72" s="5">
        <f>ROUND('اطلاعات پایه'!$B$9/30*MIN(30,L72),0)</f>
        <v>22000000</v>
      </c>
      <c r="T72" s="5">
        <f t="shared" si="3"/>
        <v>59284</v>
      </c>
      <c r="U72" s="15"/>
      <c r="V72" s="5">
        <f t="shared" si="1"/>
        <v>0</v>
      </c>
      <c r="X72" s="9">
        <f t="shared" si="4"/>
        <v>40316080</v>
      </c>
      <c r="Y72" s="9">
        <f>ROUND(0.07*MIN(7*L72*'اطلاعات پایه'!$B$5,'محاسبه حقوق'!X72),0)</f>
        <v>2822126</v>
      </c>
      <c r="Z72" s="9">
        <f t="shared" si="5"/>
        <v>9272700</v>
      </c>
      <c r="AA72" s="9">
        <f t="shared" si="6"/>
        <v>480702059.14285713</v>
      </c>
      <c r="AB72" s="5">
        <f>IF(AA72&lt;='اطلاعات پایه'!$B$35,'اطلاعات پایه'!$D$35,IF(AA72&lt;='اطلاعات پایه'!$B$36,'اطلاعات پایه'!$E$35+(AA72-'اطلاعات پایه'!$B$35)*'اطلاعات پایه'!$C$36,IF(AA72&lt;='اطلاعات پایه'!$B$37,'اطلاعات پایه'!$E$36+(AA72-'اطلاعات پایه'!$B$36)*'اطلاعات پایه'!$C$37,IF(AA72&lt;='اطلاعات پایه'!$B$38,'اطلاعات پایه'!$E$37+(AA72-'اطلاعات پایه'!$B$37)*'اطلاعات پایه'!$C$38,IF(AA72&lt;='اطلاعات پایه'!$B$39,'اطلاعات پایه'!$E$38+(AA72-'اطلاعات پایه'!$B$38)*'اطلاعات پایه'!$C$39,'اطلاعات پایه'!$E$39+(AA72-'اطلاعات پایه'!$B$39)*'اطلاعات پایه'!$C$40)))))/365*L72</f>
        <v>0</v>
      </c>
      <c r="AC72" s="9">
        <f t="shared" si="7"/>
        <v>37493954</v>
      </c>
      <c r="AE72" s="9">
        <f t="shared" si="2"/>
        <v>49588780</v>
      </c>
    </row>
    <row r="73" spans="1:31" x14ac:dyDescent="0.25">
      <c r="A73" s="13">
        <v>53</v>
      </c>
      <c r="B73" s="13"/>
      <c r="C73" s="13"/>
      <c r="D73" s="13"/>
      <c r="E73" s="13"/>
      <c r="F73" s="13"/>
      <c r="G73" s="6" t="str">
        <f t="shared" si="0"/>
        <v/>
      </c>
      <c r="H73" s="13"/>
      <c r="I73" s="13"/>
      <c r="J73" s="15"/>
      <c r="K73" s="15"/>
      <c r="L73" s="5">
        <f>VLOOKUP($C$15,'اطلاعات پایه'!$A$18:$B$30,2,FALSE)</f>
        <v>30</v>
      </c>
      <c r="M73" s="6">
        <f>VLOOKUP($C$15,'اطلاعات پایه'!$A$18:$C$30,3,FALSE)</f>
        <v>45736</v>
      </c>
      <c r="N73" s="5">
        <f>ROUND((K73*('اطلاعات پایه'!$B$12+1)+'اطلاعات پایه'!$B$13)/30*L73,0)</f>
        <v>9316080</v>
      </c>
      <c r="O73" s="5">
        <f>IF(AND(F73&gt;0,M73-F73&gt;364),'اطلاعات پایه'!$B$10,0)*L73+J73</f>
        <v>0</v>
      </c>
      <c r="P73" s="5">
        <f>IF(H73="متاهل",'اطلاعات پایه'!$B$6,0)</f>
        <v>0</v>
      </c>
      <c r="Q73" s="5">
        <f>I73*'اطلاعات پایه'!$B$7</f>
        <v>0</v>
      </c>
      <c r="R73" s="5">
        <f>ROUND('اطلاعات پایه'!$B$8/30*MIN(30,L73),0)</f>
        <v>9000000</v>
      </c>
      <c r="S73" s="5">
        <f>ROUND('اطلاعات پایه'!$B$9/30*MIN(30,L73),0)</f>
        <v>22000000</v>
      </c>
      <c r="T73" s="5">
        <f t="shared" si="3"/>
        <v>59284</v>
      </c>
      <c r="U73" s="15"/>
      <c r="V73" s="5">
        <f t="shared" si="1"/>
        <v>0</v>
      </c>
      <c r="X73" s="9">
        <f t="shared" si="4"/>
        <v>40316080</v>
      </c>
      <c r="Y73" s="9">
        <f>ROUND(0.07*MIN(7*L73*'اطلاعات پایه'!$B$5,'محاسبه حقوق'!X73),0)</f>
        <v>2822126</v>
      </c>
      <c r="Z73" s="9">
        <f t="shared" si="5"/>
        <v>9272700</v>
      </c>
      <c r="AA73" s="9">
        <f t="shared" si="6"/>
        <v>480702059.14285713</v>
      </c>
      <c r="AB73" s="5">
        <f>IF(AA73&lt;='اطلاعات پایه'!$B$35,'اطلاعات پایه'!$D$35,IF(AA73&lt;='اطلاعات پایه'!$B$36,'اطلاعات پایه'!$E$35+(AA73-'اطلاعات پایه'!$B$35)*'اطلاعات پایه'!$C$36,IF(AA73&lt;='اطلاعات پایه'!$B$37,'اطلاعات پایه'!$E$36+(AA73-'اطلاعات پایه'!$B$36)*'اطلاعات پایه'!$C$37,IF(AA73&lt;='اطلاعات پایه'!$B$38,'اطلاعات پایه'!$E$37+(AA73-'اطلاعات پایه'!$B$37)*'اطلاعات پایه'!$C$38,IF(AA73&lt;='اطلاعات پایه'!$B$39,'اطلاعات پایه'!$E$38+(AA73-'اطلاعات پایه'!$B$38)*'اطلاعات پایه'!$C$39,'اطلاعات پایه'!$E$39+(AA73-'اطلاعات پایه'!$B$39)*'اطلاعات پایه'!$C$40)))))/365*L73</f>
        <v>0</v>
      </c>
      <c r="AC73" s="9">
        <f t="shared" si="7"/>
        <v>37493954</v>
      </c>
      <c r="AE73" s="9">
        <f t="shared" si="2"/>
        <v>49588780</v>
      </c>
    </row>
    <row r="74" spans="1:31" x14ac:dyDescent="0.25">
      <c r="A74" s="13">
        <v>54</v>
      </c>
      <c r="B74" s="13"/>
      <c r="C74" s="13"/>
      <c r="D74" s="13"/>
      <c r="E74" s="13"/>
      <c r="F74" s="13"/>
      <c r="G74" s="6" t="str">
        <f t="shared" si="0"/>
        <v/>
      </c>
      <c r="H74" s="13"/>
      <c r="I74" s="13"/>
      <c r="J74" s="15"/>
      <c r="K74" s="15"/>
      <c r="L74" s="5">
        <f>VLOOKUP($C$15,'اطلاعات پایه'!$A$18:$B$30,2,FALSE)</f>
        <v>30</v>
      </c>
      <c r="M74" s="6">
        <f>VLOOKUP($C$15,'اطلاعات پایه'!$A$18:$C$30,3,FALSE)</f>
        <v>45736</v>
      </c>
      <c r="N74" s="5">
        <f>ROUND((K74*('اطلاعات پایه'!$B$12+1)+'اطلاعات پایه'!$B$13)/30*L74,0)</f>
        <v>9316080</v>
      </c>
      <c r="O74" s="5">
        <f>IF(AND(F74&gt;0,M74-F74&gt;364),'اطلاعات پایه'!$B$10,0)*L74+J74</f>
        <v>0</v>
      </c>
      <c r="P74" s="5">
        <f>IF(H74="متاهل",'اطلاعات پایه'!$B$6,0)</f>
        <v>0</v>
      </c>
      <c r="Q74" s="5">
        <f>I74*'اطلاعات پایه'!$B$7</f>
        <v>0</v>
      </c>
      <c r="R74" s="5">
        <f>ROUND('اطلاعات پایه'!$B$8/30*MIN(30,L74),0)</f>
        <v>9000000</v>
      </c>
      <c r="S74" s="5">
        <f>ROUND('اطلاعات پایه'!$B$9/30*MIN(30,L74),0)</f>
        <v>22000000</v>
      </c>
      <c r="T74" s="5">
        <f t="shared" si="3"/>
        <v>59284</v>
      </c>
      <c r="U74" s="15"/>
      <c r="V74" s="5">
        <f t="shared" si="1"/>
        <v>0</v>
      </c>
      <c r="X74" s="9">
        <f t="shared" si="4"/>
        <v>40316080</v>
      </c>
      <c r="Y74" s="9">
        <f>ROUND(0.07*MIN(7*L74*'اطلاعات پایه'!$B$5,'محاسبه حقوق'!X74),0)</f>
        <v>2822126</v>
      </c>
      <c r="Z74" s="9">
        <f t="shared" si="5"/>
        <v>9272700</v>
      </c>
      <c r="AA74" s="9">
        <f t="shared" si="6"/>
        <v>480702059.14285713</v>
      </c>
      <c r="AB74" s="5">
        <f>IF(AA74&lt;='اطلاعات پایه'!$B$35,'اطلاعات پایه'!$D$35,IF(AA74&lt;='اطلاعات پایه'!$B$36,'اطلاعات پایه'!$E$35+(AA74-'اطلاعات پایه'!$B$35)*'اطلاعات پایه'!$C$36,IF(AA74&lt;='اطلاعات پایه'!$B$37,'اطلاعات پایه'!$E$36+(AA74-'اطلاعات پایه'!$B$36)*'اطلاعات پایه'!$C$37,IF(AA74&lt;='اطلاعات پایه'!$B$38,'اطلاعات پایه'!$E$37+(AA74-'اطلاعات پایه'!$B$37)*'اطلاعات پایه'!$C$38,IF(AA74&lt;='اطلاعات پایه'!$B$39,'اطلاعات پایه'!$E$38+(AA74-'اطلاعات پایه'!$B$38)*'اطلاعات پایه'!$C$39,'اطلاعات پایه'!$E$39+(AA74-'اطلاعات پایه'!$B$39)*'اطلاعات پایه'!$C$40)))))/365*L74</f>
        <v>0</v>
      </c>
      <c r="AC74" s="9">
        <f t="shared" si="7"/>
        <v>37493954</v>
      </c>
      <c r="AE74" s="9">
        <f t="shared" si="2"/>
        <v>49588780</v>
      </c>
    </row>
    <row r="75" spans="1:31" x14ac:dyDescent="0.25">
      <c r="A75" s="13">
        <v>55</v>
      </c>
      <c r="B75" s="13"/>
      <c r="C75" s="13"/>
      <c r="D75" s="13"/>
      <c r="E75" s="13"/>
      <c r="F75" s="13"/>
      <c r="G75" s="6" t="str">
        <f t="shared" si="0"/>
        <v/>
      </c>
      <c r="H75" s="13"/>
      <c r="I75" s="13"/>
      <c r="J75" s="15"/>
      <c r="K75" s="15"/>
      <c r="L75" s="5">
        <f>VLOOKUP($C$15,'اطلاعات پایه'!$A$18:$B$30,2,FALSE)</f>
        <v>30</v>
      </c>
      <c r="M75" s="6">
        <f>VLOOKUP($C$15,'اطلاعات پایه'!$A$18:$C$30,3,FALSE)</f>
        <v>45736</v>
      </c>
      <c r="N75" s="5">
        <f>ROUND((K75*('اطلاعات پایه'!$B$12+1)+'اطلاعات پایه'!$B$13)/30*L75,0)</f>
        <v>9316080</v>
      </c>
      <c r="O75" s="5">
        <f>IF(AND(F75&gt;0,M75-F75&gt;364),'اطلاعات پایه'!$B$10,0)*L75+J75</f>
        <v>0</v>
      </c>
      <c r="P75" s="5">
        <f>IF(H75="متاهل",'اطلاعات پایه'!$B$6,0)</f>
        <v>0</v>
      </c>
      <c r="Q75" s="5">
        <f>I75*'اطلاعات پایه'!$B$7</f>
        <v>0</v>
      </c>
      <c r="R75" s="5">
        <f>ROUND('اطلاعات پایه'!$B$8/30*MIN(30,L75),0)</f>
        <v>9000000</v>
      </c>
      <c r="S75" s="5">
        <f>ROUND('اطلاعات پایه'!$B$9/30*MIN(30,L75),0)</f>
        <v>22000000</v>
      </c>
      <c r="T75" s="5">
        <f t="shared" si="3"/>
        <v>59284</v>
      </c>
      <c r="U75" s="15"/>
      <c r="V75" s="5">
        <f t="shared" si="1"/>
        <v>0</v>
      </c>
      <c r="X75" s="9">
        <f t="shared" si="4"/>
        <v>40316080</v>
      </c>
      <c r="Y75" s="9">
        <f>ROUND(0.07*MIN(7*L75*'اطلاعات پایه'!$B$5,'محاسبه حقوق'!X75),0)</f>
        <v>2822126</v>
      </c>
      <c r="Z75" s="9">
        <f t="shared" si="5"/>
        <v>9272700</v>
      </c>
      <c r="AA75" s="9">
        <f t="shared" si="6"/>
        <v>480702059.14285713</v>
      </c>
      <c r="AB75" s="5">
        <f>IF(AA75&lt;='اطلاعات پایه'!$B$35,'اطلاعات پایه'!$D$35,IF(AA75&lt;='اطلاعات پایه'!$B$36,'اطلاعات پایه'!$E$35+(AA75-'اطلاعات پایه'!$B$35)*'اطلاعات پایه'!$C$36,IF(AA75&lt;='اطلاعات پایه'!$B$37,'اطلاعات پایه'!$E$36+(AA75-'اطلاعات پایه'!$B$36)*'اطلاعات پایه'!$C$37,IF(AA75&lt;='اطلاعات پایه'!$B$38,'اطلاعات پایه'!$E$37+(AA75-'اطلاعات پایه'!$B$37)*'اطلاعات پایه'!$C$38,IF(AA75&lt;='اطلاعات پایه'!$B$39,'اطلاعات پایه'!$E$38+(AA75-'اطلاعات پایه'!$B$38)*'اطلاعات پایه'!$C$39,'اطلاعات پایه'!$E$39+(AA75-'اطلاعات پایه'!$B$39)*'اطلاعات پایه'!$C$40)))))/365*L75</f>
        <v>0</v>
      </c>
      <c r="AC75" s="9">
        <f t="shared" si="7"/>
        <v>37493954</v>
      </c>
      <c r="AE75" s="9">
        <f t="shared" si="2"/>
        <v>49588780</v>
      </c>
    </row>
    <row r="76" spans="1:31" x14ac:dyDescent="0.25">
      <c r="A76" s="13">
        <v>56</v>
      </c>
      <c r="B76" s="13"/>
      <c r="C76" s="13"/>
      <c r="D76" s="13"/>
      <c r="E76" s="13"/>
      <c r="F76" s="13"/>
      <c r="G76" s="6" t="str">
        <f t="shared" si="0"/>
        <v/>
      </c>
      <c r="H76" s="13"/>
      <c r="I76" s="13"/>
      <c r="J76" s="15"/>
      <c r="K76" s="15"/>
      <c r="L76" s="5">
        <f>VLOOKUP($C$15,'اطلاعات پایه'!$A$18:$B$30,2,FALSE)</f>
        <v>30</v>
      </c>
      <c r="M76" s="6">
        <f>VLOOKUP($C$15,'اطلاعات پایه'!$A$18:$C$30,3,FALSE)</f>
        <v>45736</v>
      </c>
      <c r="N76" s="5">
        <f>ROUND((K76*('اطلاعات پایه'!$B$12+1)+'اطلاعات پایه'!$B$13)/30*L76,0)</f>
        <v>9316080</v>
      </c>
      <c r="O76" s="5">
        <f>IF(AND(F76&gt;0,M76-F76&gt;364),'اطلاعات پایه'!$B$10,0)*L76+J76</f>
        <v>0</v>
      </c>
      <c r="P76" s="5">
        <f>IF(H76="متاهل",'اطلاعات پایه'!$B$6,0)</f>
        <v>0</v>
      </c>
      <c r="Q76" s="5">
        <f>I76*'اطلاعات پایه'!$B$7</f>
        <v>0</v>
      </c>
      <c r="R76" s="5">
        <f>ROUND('اطلاعات پایه'!$B$8/30*MIN(30,L76),0)</f>
        <v>9000000</v>
      </c>
      <c r="S76" s="5">
        <f>ROUND('اطلاعات پایه'!$B$9/30*MIN(30,L76),0)</f>
        <v>22000000</v>
      </c>
      <c r="T76" s="5">
        <f t="shared" si="3"/>
        <v>59284</v>
      </c>
      <c r="U76" s="15"/>
      <c r="V76" s="5">
        <f t="shared" si="1"/>
        <v>0</v>
      </c>
      <c r="X76" s="9">
        <f t="shared" si="4"/>
        <v>40316080</v>
      </c>
      <c r="Y76" s="9">
        <f>ROUND(0.07*MIN(7*L76*'اطلاعات پایه'!$B$5,'محاسبه حقوق'!X76),0)</f>
        <v>2822126</v>
      </c>
      <c r="Z76" s="9">
        <f t="shared" si="5"/>
        <v>9272700</v>
      </c>
      <c r="AA76" s="9">
        <f t="shared" si="6"/>
        <v>480702059.14285713</v>
      </c>
      <c r="AB76" s="5">
        <f>IF(AA76&lt;='اطلاعات پایه'!$B$35,'اطلاعات پایه'!$D$35,IF(AA76&lt;='اطلاعات پایه'!$B$36,'اطلاعات پایه'!$E$35+(AA76-'اطلاعات پایه'!$B$35)*'اطلاعات پایه'!$C$36,IF(AA76&lt;='اطلاعات پایه'!$B$37,'اطلاعات پایه'!$E$36+(AA76-'اطلاعات پایه'!$B$36)*'اطلاعات پایه'!$C$37,IF(AA76&lt;='اطلاعات پایه'!$B$38,'اطلاعات پایه'!$E$37+(AA76-'اطلاعات پایه'!$B$37)*'اطلاعات پایه'!$C$38,IF(AA76&lt;='اطلاعات پایه'!$B$39,'اطلاعات پایه'!$E$38+(AA76-'اطلاعات پایه'!$B$38)*'اطلاعات پایه'!$C$39,'اطلاعات پایه'!$E$39+(AA76-'اطلاعات پایه'!$B$39)*'اطلاعات پایه'!$C$40)))))/365*L76</f>
        <v>0</v>
      </c>
      <c r="AC76" s="9">
        <f t="shared" si="7"/>
        <v>37493954</v>
      </c>
      <c r="AE76" s="9">
        <f t="shared" si="2"/>
        <v>49588780</v>
      </c>
    </row>
    <row r="77" spans="1:31" x14ac:dyDescent="0.25">
      <c r="A77" s="13">
        <v>57</v>
      </c>
      <c r="B77" s="13"/>
      <c r="C77" s="13"/>
      <c r="D77" s="13"/>
      <c r="E77" s="13"/>
      <c r="F77" s="13"/>
      <c r="G77" s="6" t="str">
        <f t="shared" si="0"/>
        <v/>
      </c>
      <c r="H77" s="13"/>
      <c r="I77" s="13"/>
      <c r="J77" s="15"/>
      <c r="K77" s="15"/>
      <c r="L77" s="5">
        <f>VLOOKUP($C$15,'اطلاعات پایه'!$A$18:$B$30,2,FALSE)</f>
        <v>30</v>
      </c>
      <c r="M77" s="6">
        <f>VLOOKUP($C$15,'اطلاعات پایه'!$A$18:$C$30,3,FALSE)</f>
        <v>45736</v>
      </c>
      <c r="N77" s="5">
        <f>ROUND((K77*('اطلاعات پایه'!$B$12+1)+'اطلاعات پایه'!$B$13)/30*L77,0)</f>
        <v>9316080</v>
      </c>
      <c r="O77" s="5">
        <f>IF(AND(F77&gt;0,M77-F77&gt;364),'اطلاعات پایه'!$B$10,0)*L77+J77</f>
        <v>0</v>
      </c>
      <c r="P77" s="5">
        <f>IF(H77="متاهل",'اطلاعات پایه'!$B$6,0)</f>
        <v>0</v>
      </c>
      <c r="Q77" s="5">
        <f>I77*'اطلاعات پایه'!$B$7</f>
        <v>0</v>
      </c>
      <c r="R77" s="5">
        <f>ROUND('اطلاعات پایه'!$B$8/30*MIN(30,L77),0)</f>
        <v>9000000</v>
      </c>
      <c r="S77" s="5">
        <f>ROUND('اطلاعات پایه'!$B$9/30*MIN(30,L77),0)</f>
        <v>22000000</v>
      </c>
      <c r="T77" s="5">
        <f t="shared" si="3"/>
        <v>59284</v>
      </c>
      <c r="U77" s="15"/>
      <c r="V77" s="5">
        <f t="shared" si="1"/>
        <v>0</v>
      </c>
      <c r="X77" s="9">
        <f t="shared" si="4"/>
        <v>40316080</v>
      </c>
      <c r="Y77" s="9">
        <f>ROUND(0.07*MIN(7*L77*'اطلاعات پایه'!$B$5,'محاسبه حقوق'!X77),0)</f>
        <v>2822126</v>
      </c>
      <c r="Z77" s="9">
        <f t="shared" si="5"/>
        <v>9272700</v>
      </c>
      <c r="AA77" s="9">
        <f t="shared" si="6"/>
        <v>480702059.14285713</v>
      </c>
      <c r="AB77" s="5">
        <f>IF(AA77&lt;='اطلاعات پایه'!$B$35,'اطلاعات پایه'!$D$35,IF(AA77&lt;='اطلاعات پایه'!$B$36,'اطلاعات پایه'!$E$35+(AA77-'اطلاعات پایه'!$B$35)*'اطلاعات پایه'!$C$36,IF(AA77&lt;='اطلاعات پایه'!$B$37,'اطلاعات پایه'!$E$36+(AA77-'اطلاعات پایه'!$B$36)*'اطلاعات پایه'!$C$37,IF(AA77&lt;='اطلاعات پایه'!$B$38,'اطلاعات پایه'!$E$37+(AA77-'اطلاعات پایه'!$B$37)*'اطلاعات پایه'!$C$38,IF(AA77&lt;='اطلاعات پایه'!$B$39,'اطلاعات پایه'!$E$38+(AA77-'اطلاعات پایه'!$B$38)*'اطلاعات پایه'!$C$39,'اطلاعات پایه'!$E$39+(AA77-'اطلاعات پایه'!$B$39)*'اطلاعات پایه'!$C$40)))))/365*L77</f>
        <v>0</v>
      </c>
      <c r="AC77" s="9">
        <f t="shared" si="7"/>
        <v>37493954</v>
      </c>
      <c r="AE77" s="9">
        <f t="shared" si="2"/>
        <v>49588780</v>
      </c>
    </row>
    <row r="78" spans="1:31" x14ac:dyDescent="0.25">
      <c r="A78" s="13">
        <v>58</v>
      </c>
      <c r="B78" s="13"/>
      <c r="C78" s="13"/>
      <c r="D78" s="13"/>
      <c r="E78" s="13"/>
      <c r="F78" s="13"/>
      <c r="G78" s="6" t="str">
        <f t="shared" si="0"/>
        <v/>
      </c>
      <c r="H78" s="13"/>
      <c r="I78" s="13"/>
      <c r="J78" s="15"/>
      <c r="K78" s="15"/>
      <c r="L78" s="5">
        <f>VLOOKUP($C$15,'اطلاعات پایه'!$A$18:$B$30,2,FALSE)</f>
        <v>30</v>
      </c>
      <c r="M78" s="6">
        <f>VLOOKUP($C$15,'اطلاعات پایه'!$A$18:$C$30,3,FALSE)</f>
        <v>45736</v>
      </c>
      <c r="N78" s="5">
        <f>ROUND((K78*('اطلاعات پایه'!$B$12+1)+'اطلاعات پایه'!$B$13)/30*L78,0)</f>
        <v>9316080</v>
      </c>
      <c r="O78" s="5">
        <f>IF(AND(F78&gt;0,M78-F78&gt;364),'اطلاعات پایه'!$B$10,0)*L78+J78</f>
        <v>0</v>
      </c>
      <c r="P78" s="5">
        <f>IF(H78="متاهل",'اطلاعات پایه'!$B$6,0)</f>
        <v>0</v>
      </c>
      <c r="Q78" s="5">
        <f>I78*'اطلاعات پایه'!$B$7</f>
        <v>0</v>
      </c>
      <c r="R78" s="5">
        <f>ROUND('اطلاعات پایه'!$B$8/30*MIN(30,L78),0)</f>
        <v>9000000</v>
      </c>
      <c r="S78" s="5">
        <f>ROUND('اطلاعات پایه'!$B$9/30*MIN(30,L78),0)</f>
        <v>22000000</v>
      </c>
      <c r="T78" s="5">
        <f t="shared" si="3"/>
        <v>59284</v>
      </c>
      <c r="U78" s="15"/>
      <c r="V78" s="5">
        <f t="shared" si="1"/>
        <v>0</v>
      </c>
      <c r="X78" s="9">
        <f t="shared" si="4"/>
        <v>40316080</v>
      </c>
      <c r="Y78" s="9">
        <f>ROUND(0.07*MIN(7*L78*'اطلاعات پایه'!$B$5,'محاسبه حقوق'!X78),0)</f>
        <v>2822126</v>
      </c>
      <c r="Z78" s="9">
        <f t="shared" si="5"/>
        <v>9272700</v>
      </c>
      <c r="AA78" s="9">
        <f t="shared" si="6"/>
        <v>480702059.14285713</v>
      </c>
      <c r="AB78" s="5">
        <f>IF(AA78&lt;='اطلاعات پایه'!$B$35,'اطلاعات پایه'!$D$35,IF(AA78&lt;='اطلاعات پایه'!$B$36,'اطلاعات پایه'!$E$35+(AA78-'اطلاعات پایه'!$B$35)*'اطلاعات پایه'!$C$36,IF(AA78&lt;='اطلاعات پایه'!$B$37,'اطلاعات پایه'!$E$36+(AA78-'اطلاعات پایه'!$B$36)*'اطلاعات پایه'!$C$37,IF(AA78&lt;='اطلاعات پایه'!$B$38,'اطلاعات پایه'!$E$37+(AA78-'اطلاعات پایه'!$B$37)*'اطلاعات پایه'!$C$38,IF(AA78&lt;='اطلاعات پایه'!$B$39,'اطلاعات پایه'!$E$38+(AA78-'اطلاعات پایه'!$B$38)*'اطلاعات پایه'!$C$39,'اطلاعات پایه'!$E$39+(AA78-'اطلاعات پایه'!$B$39)*'اطلاعات پایه'!$C$40)))))/365*L78</f>
        <v>0</v>
      </c>
      <c r="AC78" s="9">
        <f t="shared" si="7"/>
        <v>37493954</v>
      </c>
      <c r="AE78" s="9">
        <f t="shared" si="2"/>
        <v>49588780</v>
      </c>
    </row>
    <row r="79" spans="1:31" x14ac:dyDescent="0.25">
      <c r="A79" s="13">
        <v>59</v>
      </c>
      <c r="B79" s="13"/>
      <c r="C79" s="13"/>
      <c r="D79" s="13"/>
      <c r="E79" s="13"/>
      <c r="F79" s="13"/>
      <c r="G79" s="6" t="str">
        <f t="shared" si="0"/>
        <v/>
      </c>
      <c r="H79" s="13"/>
      <c r="I79" s="13"/>
      <c r="J79" s="15"/>
      <c r="K79" s="15"/>
      <c r="L79" s="5">
        <f>VLOOKUP($C$15,'اطلاعات پایه'!$A$18:$B$30,2,FALSE)</f>
        <v>30</v>
      </c>
      <c r="M79" s="6">
        <f>VLOOKUP($C$15,'اطلاعات پایه'!$A$18:$C$30,3,FALSE)</f>
        <v>45736</v>
      </c>
      <c r="N79" s="5">
        <f>ROUND((K79*('اطلاعات پایه'!$B$12+1)+'اطلاعات پایه'!$B$13)/30*L79,0)</f>
        <v>9316080</v>
      </c>
      <c r="O79" s="5">
        <f>IF(AND(F79&gt;0,M79-F79&gt;364),'اطلاعات پایه'!$B$10,0)*L79+J79</f>
        <v>0</v>
      </c>
      <c r="P79" s="5">
        <f>IF(H79="متاهل",'اطلاعات پایه'!$B$6,0)</f>
        <v>0</v>
      </c>
      <c r="Q79" s="5">
        <f>I79*'اطلاعات پایه'!$B$7</f>
        <v>0</v>
      </c>
      <c r="R79" s="5">
        <f>ROUND('اطلاعات پایه'!$B$8/30*MIN(30,L79),0)</f>
        <v>9000000</v>
      </c>
      <c r="S79" s="5">
        <f>ROUND('اطلاعات پایه'!$B$9/30*MIN(30,L79),0)</f>
        <v>22000000</v>
      </c>
      <c r="T79" s="5">
        <f t="shared" si="3"/>
        <v>59284</v>
      </c>
      <c r="U79" s="15"/>
      <c r="V79" s="5">
        <f t="shared" si="1"/>
        <v>0</v>
      </c>
      <c r="X79" s="9">
        <f t="shared" si="4"/>
        <v>40316080</v>
      </c>
      <c r="Y79" s="9">
        <f>ROUND(0.07*MIN(7*L79*'اطلاعات پایه'!$B$5,'محاسبه حقوق'!X79),0)</f>
        <v>2822126</v>
      </c>
      <c r="Z79" s="9">
        <f t="shared" si="5"/>
        <v>9272700</v>
      </c>
      <c r="AA79" s="9">
        <f t="shared" si="6"/>
        <v>480702059.14285713</v>
      </c>
      <c r="AB79" s="5">
        <f>IF(AA79&lt;='اطلاعات پایه'!$B$35,'اطلاعات پایه'!$D$35,IF(AA79&lt;='اطلاعات پایه'!$B$36,'اطلاعات پایه'!$E$35+(AA79-'اطلاعات پایه'!$B$35)*'اطلاعات پایه'!$C$36,IF(AA79&lt;='اطلاعات پایه'!$B$37,'اطلاعات پایه'!$E$36+(AA79-'اطلاعات پایه'!$B$36)*'اطلاعات پایه'!$C$37,IF(AA79&lt;='اطلاعات پایه'!$B$38,'اطلاعات پایه'!$E$37+(AA79-'اطلاعات پایه'!$B$37)*'اطلاعات پایه'!$C$38,IF(AA79&lt;='اطلاعات پایه'!$B$39,'اطلاعات پایه'!$E$38+(AA79-'اطلاعات پایه'!$B$38)*'اطلاعات پایه'!$C$39,'اطلاعات پایه'!$E$39+(AA79-'اطلاعات پایه'!$B$39)*'اطلاعات پایه'!$C$40)))))/365*L79</f>
        <v>0</v>
      </c>
      <c r="AC79" s="9">
        <f t="shared" si="7"/>
        <v>37493954</v>
      </c>
      <c r="AE79" s="9">
        <f t="shared" si="2"/>
        <v>49588780</v>
      </c>
    </row>
    <row r="80" spans="1:31" x14ac:dyDescent="0.25">
      <c r="A80" s="13">
        <v>60</v>
      </c>
      <c r="B80" s="13"/>
      <c r="C80" s="13"/>
      <c r="D80" s="13"/>
      <c r="E80" s="13"/>
      <c r="F80" s="13"/>
      <c r="G80" s="6" t="str">
        <f t="shared" si="0"/>
        <v/>
      </c>
      <c r="H80" s="13"/>
      <c r="I80" s="13"/>
      <c r="J80" s="15"/>
      <c r="K80" s="15"/>
      <c r="L80" s="5">
        <f>VLOOKUP($C$15,'اطلاعات پایه'!$A$18:$B$30,2,FALSE)</f>
        <v>30</v>
      </c>
      <c r="M80" s="6">
        <f>VLOOKUP($C$15,'اطلاعات پایه'!$A$18:$C$30,3,FALSE)</f>
        <v>45736</v>
      </c>
      <c r="N80" s="5">
        <f>ROUND((K80*('اطلاعات پایه'!$B$12+1)+'اطلاعات پایه'!$B$13)/30*L80,0)</f>
        <v>9316080</v>
      </c>
      <c r="O80" s="5">
        <f>IF(AND(F80&gt;0,M80-F80&gt;364),'اطلاعات پایه'!$B$10,0)*L80+J80</f>
        <v>0</v>
      </c>
      <c r="P80" s="5">
        <f>IF(H80="متاهل",'اطلاعات پایه'!$B$6,0)</f>
        <v>0</v>
      </c>
      <c r="Q80" s="5">
        <f>I80*'اطلاعات پایه'!$B$7</f>
        <v>0</v>
      </c>
      <c r="R80" s="5">
        <f>ROUND('اطلاعات پایه'!$B$8/30*MIN(30,L80),0)</f>
        <v>9000000</v>
      </c>
      <c r="S80" s="5">
        <f>ROUND('اطلاعات پایه'!$B$9/30*MIN(30,L80),0)</f>
        <v>22000000</v>
      </c>
      <c r="T80" s="5">
        <f t="shared" si="3"/>
        <v>59284</v>
      </c>
      <c r="U80" s="15"/>
      <c r="V80" s="5">
        <f t="shared" si="1"/>
        <v>0</v>
      </c>
      <c r="X80" s="9">
        <f t="shared" si="4"/>
        <v>40316080</v>
      </c>
      <c r="Y80" s="9">
        <f>ROUND(0.07*MIN(7*L80*'اطلاعات پایه'!$B$5,'محاسبه حقوق'!X80),0)</f>
        <v>2822126</v>
      </c>
      <c r="Z80" s="9">
        <f t="shared" si="5"/>
        <v>9272700</v>
      </c>
      <c r="AA80" s="9">
        <f t="shared" si="6"/>
        <v>480702059.14285713</v>
      </c>
      <c r="AB80" s="5">
        <f>IF(AA80&lt;='اطلاعات پایه'!$B$35,'اطلاعات پایه'!$D$35,IF(AA80&lt;='اطلاعات پایه'!$B$36,'اطلاعات پایه'!$E$35+(AA80-'اطلاعات پایه'!$B$35)*'اطلاعات پایه'!$C$36,IF(AA80&lt;='اطلاعات پایه'!$B$37,'اطلاعات پایه'!$E$36+(AA80-'اطلاعات پایه'!$B$36)*'اطلاعات پایه'!$C$37,IF(AA80&lt;='اطلاعات پایه'!$B$38,'اطلاعات پایه'!$E$37+(AA80-'اطلاعات پایه'!$B$37)*'اطلاعات پایه'!$C$38,IF(AA80&lt;='اطلاعات پایه'!$B$39,'اطلاعات پایه'!$E$38+(AA80-'اطلاعات پایه'!$B$38)*'اطلاعات پایه'!$C$39,'اطلاعات پایه'!$E$39+(AA80-'اطلاعات پایه'!$B$39)*'اطلاعات پایه'!$C$40)))))/365*L80</f>
        <v>0</v>
      </c>
      <c r="AC80" s="9">
        <f t="shared" si="7"/>
        <v>37493954</v>
      </c>
      <c r="AE80" s="9">
        <f t="shared" si="2"/>
        <v>49588780</v>
      </c>
    </row>
    <row r="81" spans="1:31" x14ac:dyDescent="0.25">
      <c r="A81" s="13">
        <v>61</v>
      </c>
      <c r="B81" s="13"/>
      <c r="C81" s="13"/>
      <c r="D81" s="13"/>
      <c r="E81" s="13"/>
      <c r="F81" s="13"/>
      <c r="G81" s="6" t="str">
        <f t="shared" si="0"/>
        <v/>
      </c>
      <c r="H81" s="13"/>
      <c r="I81" s="13"/>
      <c r="J81" s="15"/>
      <c r="K81" s="15"/>
      <c r="L81" s="5">
        <f>VLOOKUP($C$15,'اطلاعات پایه'!$A$18:$B$30,2,FALSE)</f>
        <v>30</v>
      </c>
      <c r="M81" s="6">
        <f>VLOOKUP($C$15,'اطلاعات پایه'!$A$18:$C$30,3,FALSE)</f>
        <v>45736</v>
      </c>
      <c r="N81" s="5">
        <f>ROUND((K81*('اطلاعات پایه'!$B$12+1)+'اطلاعات پایه'!$B$13)/30*L81,0)</f>
        <v>9316080</v>
      </c>
      <c r="O81" s="5">
        <f>IF(AND(F81&gt;0,M81-F81&gt;364),'اطلاعات پایه'!$B$10,0)*L81+J81</f>
        <v>0</v>
      </c>
      <c r="P81" s="5">
        <f>IF(H81="متاهل",'اطلاعات پایه'!$B$6,0)</f>
        <v>0</v>
      </c>
      <c r="Q81" s="5">
        <f>I81*'اطلاعات پایه'!$B$7</f>
        <v>0</v>
      </c>
      <c r="R81" s="5">
        <f>ROUND('اطلاعات پایه'!$B$8/30*MIN(30,L81),0)</f>
        <v>9000000</v>
      </c>
      <c r="S81" s="5">
        <f>ROUND('اطلاعات پایه'!$B$9/30*MIN(30,L81),0)</f>
        <v>22000000</v>
      </c>
      <c r="T81" s="5">
        <f t="shared" si="3"/>
        <v>59284</v>
      </c>
      <c r="U81" s="15"/>
      <c r="V81" s="5">
        <f t="shared" si="1"/>
        <v>0</v>
      </c>
      <c r="X81" s="9">
        <f t="shared" si="4"/>
        <v>40316080</v>
      </c>
      <c r="Y81" s="9">
        <f>ROUND(0.07*MIN(7*L81*'اطلاعات پایه'!$B$5,'محاسبه حقوق'!X81),0)</f>
        <v>2822126</v>
      </c>
      <c r="Z81" s="9">
        <f t="shared" si="5"/>
        <v>9272700</v>
      </c>
      <c r="AA81" s="9">
        <f t="shared" si="6"/>
        <v>480702059.14285713</v>
      </c>
      <c r="AB81" s="5">
        <f>IF(AA81&lt;='اطلاعات پایه'!$B$35,'اطلاعات پایه'!$D$35,IF(AA81&lt;='اطلاعات پایه'!$B$36,'اطلاعات پایه'!$E$35+(AA81-'اطلاعات پایه'!$B$35)*'اطلاعات پایه'!$C$36,IF(AA81&lt;='اطلاعات پایه'!$B$37,'اطلاعات پایه'!$E$36+(AA81-'اطلاعات پایه'!$B$36)*'اطلاعات پایه'!$C$37,IF(AA81&lt;='اطلاعات پایه'!$B$38,'اطلاعات پایه'!$E$37+(AA81-'اطلاعات پایه'!$B$37)*'اطلاعات پایه'!$C$38,IF(AA81&lt;='اطلاعات پایه'!$B$39,'اطلاعات پایه'!$E$38+(AA81-'اطلاعات پایه'!$B$38)*'اطلاعات پایه'!$C$39,'اطلاعات پایه'!$E$39+(AA81-'اطلاعات پایه'!$B$39)*'اطلاعات پایه'!$C$40)))))/365*L81</f>
        <v>0</v>
      </c>
      <c r="AC81" s="9">
        <f t="shared" si="7"/>
        <v>37493954</v>
      </c>
      <c r="AE81" s="9">
        <f t="shared" si="2"/>
        <v>49588780</v>
      </c>
    </row>
    <row r="82" spans="1:31" x14ac:dyDescent="0.25">
      <c r="A82" s="13">
        <v>62</v>
      </c>
      <c r="B82" s="13"/>
      <c r="C82" s="13"/>
      <c r="D82" s="13"/>
      <c r="E82" s="13"/>
      <c r="F82" s="13"/>
      <c r="G82" s="6" t="str">
        <f t="shared" si="0"/>
        <v/>
      </c>
      <c r="H82" s="13"/>
      <c r="I82" s="13"/>
      <c r="J82" s="15"/>
      <c r="K82" s="15"/>
      <c r="L82" s="5">
        <f>VLOOKUP($C$15,'اطلاعات پایه'!$A$18:$B$30,2,FALSE)</f>
        <v>30</v>
      </c>
      <c r="M82" s="6">
        <f>VLOOKUP($C$15,'اطلاعات پایه'!$A$18:$C$30,3,FALSE)</f>
        <v>45736</v>
      </c>
      <c r="N82" s="5">
        <f>ROUND((K82*('اطلاعات پایه'!$B$12+1)+'اطلاعات پایه'!$B$13)/30*L82,0)</f>
        <v>9316080</v>
      </c>
      <c r="O82" s="5">
        <f>IF(AND(F82&gt;0,M82-F82&gt;364),'اطلاعات پایه'!$B$10,0)*L82+J82</f>
        <v>0</v>
      </c>
      <c r="P82" s="5">
        <f>IF(H82="متاهل",'اطلاعات پایه'!$B$6,0)</f>
        <v>0</v>
      </c>
      <c r="Q82" s="5">
        <f>I82*'اطلاعات پایه'!$B$7</f>
        <v>0</v>
      </c>
      <c r="R82" s="5">
        <f>ROUND('اطلاعات پایه'!$B$8/30*MIN(30,L82),0)</f>
        <v>9000000</v>
      </c>
      <c r="S82" s="5">
        <f>ROUND('اطلاعات پایه'!$B$9/30*MIN(30,L82),0)</f>
        <v>22000000</v>
      </c>
      <c r="T82" s="5">
        <f t="shared" si="3"/>
        <v>59284</v>
      </c>
      <c r="U82" s="15"/>
      <c r="V82" s="5">
        <f t="shared" si="1"/>
        <v>0</v>
      </c>
      <c r="X82" s="9">
        <f t="shared" si="4"/>
        <v>40316080</v>
      </c>
      <c r="Y82" s="9">
        <f>ROUND(0.07*MIN(7*L82*'اطلاعات پایه'!$B$5,'محاسبه حقوق'!X82),0)</f>
        <v>2822126</v>
      </c>
      <c r="Z82" s="9">
        <f t="shared" si="5"/>
        <v>9272700</v>
      </c>
      <c r="AA82" s="9">
        <f t="shared" si="6"/>
        <v>480702059.14285713</v>
      </c>
      <c r="AB82" s="5">
        <f>IF(AA82&lt;='اطلاعات پایه'!$B$35,'اطلاعات پایه'!$D$35,IF(AA82&lt;='اطلاعات پایه'!$B$36,'اطلاعات پایه'!$E$35+(AA82-'اطلاعات پایه'!$B$35)*'اطلاعات پایه'!$C$36,IF(AA82&lt;='اطلاعات پایه'!$B$37,'اطلاعات پایه'!$E$36+(AA82-'اطلاعات پایه'!$B$36)*'اطلاعات پایه'!$C$37,IF(AA82&lt;='اطلاعات پایه'!$B$38,'اطلاعات پایه'!$E$37+(AA82-'اطلاعات پایه'!$B$37)*'اطلاعات پایه'!$C$38,IF(AA82&lt;='اطلاعات پایه'!$B$39,'اطلاعات پایه'!$E$38+(AA82-'اطلاعات پایه'!$B$38)*'اطلاعات پایه'!$C$39,'اطلاعات پایه'!$E$39+(AA82-'اطلاعات پایه'!$B$39)*'اطلاعات پایه'!$C$40)))))/365*L82</f>
        <v>0</v>
      </c>
      <c r="AC82" s="9">
        <f t="shared" si="7"/>
        <v>37493954</v>
      </c>
      <c r="AE82" s="9">
        <f t="shared" si="2"/>
        <v>49588780</v>
      </c>
    </row>
    <row r="83" spans="1:31" x14ac:dyDescent="0.25">
      <c r="A83" s="13">
        <v>63</v>
      </c>
      <c r="B83" s="13"/>
      <c r="C83" s="13"/>
      <c r="D83" s="13"/>
      <c r="E83" s="13"/>
      <c r="F83" s="13"/>
      <c r="G83" s="6" t="str">
        <f t="shared" si="0"/>
        <v/>
      </c>
      <c r="H83" s="13"/>
      <c r="I83" s="13"/>
      <c r="J83" s="15"/>
      <c r="K83" s="15"/>
      <c r="L83" s="5">
        <f>VLOOKUP($C$15,'اطلاعات پایه'!$A$18:$B$30,2,FALSE)</f>
        <v>30</v>
      </c>
      <c r="M83" s="6">
        <f>VLOOKUP($C$15,'اطلاعات پایه'!$A$18:$C$30,3,FALSE)</f>
        <v>45736</v>
      </c>
      <c r="N83" s="5">
        <f>ROUND((K83*('اطلاعات پایه'!$B$12+1)+'اطلاعات پایه'!$B$13)/30*L83,0)</f>
        <v>9316080</v>
      </c>
      <c r="O83" s="5">
        <f>IF(AND(F83&gt;0,M83-F83&gt;364),'اطلاعات پایه'!$B$10,0)*L83+J83</f>
        <v>0</v>
      </c>
      <c r="P83" s="5">
        <f>IF(H83="متاهل",'اطلاعات پایه'!$B$6,0)</f>
        <v>0</v>
      </c>
      <c r="Q83" s="5">
        <f>I83*'اطلاعات پایه'!$B$7</f>
        <v>0</v>
      </c>
      <c r="R83" s="5">
        <f>ROUND('اطلاعات پایه'!$B$8/30*MIN(30,L83),0)</f>
        <v>9000000</v>
      </c>
      <c r="S83" s="5">
        <f>ROUND('اطلاعات پایه'!$B$9/30*MIN(30,L83),0)</f>
        <v>22000000</v>
      </c>
      <c r="T83" s="5">
        <f t="shared" si="3"/>
        <v>59284</v>
      </c>
      <c r="U83" s="15"/>
      <c r="V83" s="5">
        <f t="shared" si="1"/>
        <v>0</v>
      </c>
      <c r="X83" s="9">
        <f t="shared" si="4"/>
        <v>40316080</v>
      </c>
      <c r="Y83" s="9">
        <f>ROUND(0.07*MIN(7*L83*'اطلاعات پایه'!$B$5,'محاسبه حقوق'!X83),0)</f>
        <v>2822126</v>
      </c>
      <c r="Z83" s="9">
        <f t="shared" si="5"/>
        <v>9272700</v>
      </c>
      <c r="AA83" s="9">
        <f t="shared" si="6"/>
        <v>480702059.14285713</v>
      </c>
      <c r="AB83" s="5">
        <f>IF(AA83&lt;='اطلاعات پایه'!$B$35,'اطلاعات پایه'!$D$35,IF(AA83&lt;='اطلاعات پایه'!$B$36,'اطلاعات پایه'!$E$35+(AA83-'اطلاعات پایه'!$B$35)*'اطلاعات پایه'!$C$36,IF(AA83&lt;='اطلاعات پایه'!$B$37,'اطلاعات پایه'!$E$36+(AA83-'اطلاعات پایه'!$B$36)*'اطلاعات پایه'!$C$37,IF(AA83&lt;='اطلاعات پایه'!$B$38,'اطلاعات پایه'!$E$37+(AA83-'اطلاعات پایه'!$B$37)*'اطلاعات پایه'!$C$38,IF(AA83&lt;='اطلاعات پایه'!$B$39,'اطلاعات پایه'!$E$38+(AA83-'اطلاعات پایه'!$B$38)*'اطلاعات پایه'!$C$39,'اطلاعات پایه'!$E$39+(AA83-'اطلاعات پایه'!$B$39)*'اطلاعات پایه'!$C$40)))))/365*L83</f>
        <v>0</v>
      </c>
      <c r="AC83" s="9">
        <f t="shared" si="7"/>
        <v>37493954</v>
      </c>
      <c r="AE83" s="9">
        <f t="shared" si="2"/>
        <v>49588780</v>
      </c>
    </row>
    <row r="84" spans="1:31" x14ac:dyDescent="0.25">
      <c r="A84" s="13">
        <v>64</v>
      </c>
      <c r="B84" s="13"/>
      <c r="C84" s="13"/>
      <c r="D84" s="13"/>
      <c r="E84" s="13"/>
      <c r="F84" s="13"/>
      <c r="G84" s="6" t="str">
        <f t="shared" si="0"/>
        <v/>
      </c>
      <c r="H84" s="13"/>
      <c r="I84" s="13"/>
      <c r="J84" s="15"/>
      <c r="K84" s="15"/>
      <c r="L84" s="5">
        <f>VLOOKUP($C$15,'اطلاعات پایه'!$A$18:$B$30,2,FALSE)</f>
        <v>30</v>
      </c>
      <c r="M84" s="6">
        <f>VLOOKUP($C$15,'اطلاعات پایه'!$A$18:$C$30,3,FALSE)</f>
        <v>45736</v>
      </c>
      <c r="N84" s="5">
        <f>ROUND((K84*('اطلاعات پایه'!$B$12+1)+'اطلاعات پایه'!$B$13)/30*L84,0)</f>
        <v>9316080</v>
      </c>
      <c r="O84" s="5">
        <f>IF(AND(F84&gt;0,M84-F84&gt;364),'اطلاعات پایه'!$B$10,0)*L84+J84</f>
        <v>0</v>
      </c>
      <c r="P84" s="5">
        <f>IF(H84="متاهل",'اطلاعات پایه'!$B$6,0)</f>
        <v>0</v>
      </c>
      <c r="Q84" s="5">
        <f>I84*'اطلاعات پایه'!$B$7</f>
        <v>0</v>
      </c>
      <c r="R84" s="5">
        <f>ROUND('اطلاعات پایه'!$B$8/30*MIN(30,L84),0)</f>
        <v>9000000</v>
      </c>
      <c r="S84" s="5">
        <f>ROUND('اطلاعات پایه'!$B$9/30*MIN(30,L84),0)</f>
        <v>22000000</v>
      </c>
      <c r="T84" s="5">
        <f t="shared" si="3"/>
        <v>59284</v>
      </c>
      <c r="U84" s="15"/>
      <c r="V84" s="5">
        <f t="shared" si="1"/>
        <v>0</v>
      </c>
      <c r="X84" s="9">
        <f t="shared" si="4"/>
        <v>40316080</v>
      </c>
      <c r="Y84" s="9">
        <f>ROUND(0.07*MIN(7*L84*'اطلاعات پایه'!$B$5,'محاسبه حقوق'!X84),0)</f>
        <v>2822126</v>
      </c>
      <c r="Z84" s="9">
        <f t="shared" si="5"/>
        <v>9272700</v>
      </c>
      <c r="AA84" s="9">
        <f t="shared" si="6"/>
        <v>480702059.14285713</v>
      </c>
      <c r="AB84" s="5">
        <f>IF(AA84&lt;='اطلاعات پایه'!$B$35,'اطلاعات پایه'!$D$35,IF(AA84&lt;='اطلاعات پایه'!$B$36,'اطلاعات پایه'!$E$35+(AA84-'اطلاعات پایه'!$B$35)*'اطلاعات پایه'!$C$36,IF(AA84&lt;='اطلاعات پایه'!$B$37,'اطلاعات پایه'!$E$36+(AA84-'اطلاعات پایه'!$B$36)*'اطلاعات پایه'!$C$37,IF(AA84&lt;='اطلاعات پایه'!$B$38,'اطلاعات پایه'!$E$37+(AA84-'اطلاعات پایه'!$B$37)*'اطلاعات پایه'!$C$38,IF(AA84&lt;='اطلاعات پایه'!$B$39,'اطلاعات پایه'!$E$38+(AA84-'اطلاعات پایه'!$B$38)*'اطلاعات پایه'!$C$39,'اطلاعات پایه'!$E$39+(AA84-'اطلاعات پایه'!$B$39)*'اطلاعات پایه'!$C$40)))))/365*L84</f>
        <v>0</v>
      </c>
      <c r="AC84" s="9">
        <f t="shared" si="7"/>
        <v>37493954</v>
      </c>
      <c r="AE84" s="9">
        <f t="shared" si="2"/>
        <v>49588780</v>
      </c>
    </row>
    <row r="85" spans="1:31" x14ac:dyDescent="0.25">
      <c r="A85" s="13">
        <v>65</v>
      </c>
      <c r="B85" s="13"/>
      <c r="C85" s="13"/>
      <c r="D85" s="13"/>
      <c r="E85" s="13"/>
      <c r="F85" s="13"/>
      <c r="G85" s="6" t="str">
        <f t="shared" si="0"/>
        <v/>
      </c>
      <c r="H85" s="13"/>
      <c r="I85" s="13"/>
      <c r="J85" s="15"/>
      <c r="K85" s="15"/>
      <c r="L85" s="5">
        <f>VLOOKUP($C$15,'اطلاعات پایه'!$A$18:$B$30,2,FALSE)</f>
        <v>30</v>
      </c>
      <c r="M85" s="6">
        <f>VLOOKUP($C$15,'اطلاعات پایه'!$A$18:$C$30,3,FALSE)</f>
        <v>45736</v>
      </c>
      <c r="N85" s="5">
        <f>ROUND((K85*('اطلاعات پایه'!$B$12+1)+'اطلاعات پایه'!$B$13)/30*L85,0)</f>
        <v>9316080</v>
      </c>
      <c r="O85" s="5">
        <f>IF(AND(F85&gt;0,M85-F85&gt;364),'اطلاعات پایه'!$B$10,0)*L85+J85</f>
        <v>0</v>
      </c>
      <c r="P85" s="5">
        <f>IF(H85="متاهل",'اطلاعات پایه'!$B$6,0)</f>
        <v>0</v>
      </c>
      <c r="Q85" s="5">
        <f>I85*'اطلاعات پایه'!$B$7</f>
        <v>0</v>
      </c>
      <c r="R85" s="5">
        <f>ROUND('اطلاعات پایه'!$B$8/30*MIN(30,L85),0)</f>
        <v>9000000</v>
      </c>
      <c r="S85" s="5">
        <f>ROUND('اطلاعات پایه'!$B$9/30*MIN(30,L85),0)</f>
        <v>22000000</v>
      </c>
      <c r="T85" s="5">
        <f t="shared" si="3"/>
        <v>59284</v>
      </c>
      <c r="U85" s="15"/>
      <c r="V85" s="5">
        <f t="shared" si="1"/>
        <v>0</v>
      </c>
      <c r="X85" s="9">
        <f t="shared" si="4"/>
        <v>40316080</v>
      </c>
      <c r="Y85" s="9">
        <f>ROUND(0.07*MIN(7*L85*'اطلاعات پایه'!$B$5,'محاسبه حقوق'!X85),0)</f>
        <v>2822126</v>
      </c>
      <c r="Z85" s="9">
        <f t="shared" si="5"/>
        <v>9272700</v>
      </c>
      <c r="AA85" s="9">
        <f t="shared" si="6"/>
        <v>480702059.14285713</v>
      </c>
      <c r="AB85" s="5">
        <f>IF(AA85&lt;='اطلاعات پایه'!$B$35,'اطلاعات پایه'!$D$35,IF(AA85&lt;='اطلاعات پایه'!$B$36,'اطلاعات پایه'!$E$35+(AA85-'اطلاعات پایه'!$B$35)*'اطلاعات پایه'!$C$36,IF(AA85&lt;='اطلاعات پایه'!$B$37,'اطلاعات پایه'!$E$36+(AA85-'اطلاعات پایه'!$B$36)*'اطلاعات پایه'!$C$37,IF(AA85&lt;='اطلاعات پایه'!$B$38,'اطلاعات پایه'!$E$37+(AA85-'اطلاعات پایه'!$B$37)*'اطلاعات پایه'!$C$38,IF(AA85&lt;='اطلاعات پایه'!$B$39,'اطلاعات پایه'!$E$38+(AA85-'اطلاعات پایه'!$B$38)*'اطلاعات پایه'!$C$39,'اطلاعات پایه'!$E$39+(AA85-'اطلاعات پایه'!$B$39)*'اطلاعات پایه'!$C$40)))))/365*L85</f>
        <v>0</v>
      </c>
      <c r="AC85" s="9">
        <f t="shared" si="7"/>
        <v>37493954</v>
      </c>
      <c r="AE85" s="9">
        <f t="shared" si="2"/>
        <v>49588780</v>
      </c>
    </row>
    <row r="86" spans="1:31" x14ac:dyDescent="0.25">
      <c r="A86" s="13">
        <v>66</v>
      </c>
      <c r="B86" s="13"/>
      <c r="C86" s="13"/>
      <c r="D86" s="13"/>
      <c r="E86" s="13"/>
      <c r="F86" s="13"/>
      <c r="G86" s="6" t="str">
        <f t="shared" ref="G86:G149" si="8">IF(F86=0,"",F86)</f>
        <v/>
      </c>
      <c r="H86" s="13"/>
      <c r="I86" s="13"/>
      <c r="J86" s="15"/>
      <c r="K86" s="15"/>
      <c r="L86" s="5">
        <f>VLOOKUP($C$15,'اطلاعات پایه'!$A$18:$B$30,2,FALSE)</f>
        <v>30</v>
      </c>
      <c r="M86" s="6">
        <f>VLOOKUP($C$15,'اطلاعات پایه'!$A$18:$C$30,3,FALSE)</f>
        <v>45736</v>
      </c>
      <c r="N86" s="5">
        <f>ROUND((K86*('اطلاعات پایه'!$B$12+1)+'اطلاعات پایه'!$B$13)/30*L86,0)</f>
        <v>9316080</v>
      </c>
      <c r="O86" s="5">
        <f>IF(AND(F86&gt;0,M86-F86&gt;364),'اطلاعات پایه'!$B$10,0)*L86+J86</f>
        <v>0</v>
      </c>
      <c r="P86" s="5">
        <f>IF(H86="متاهل",'اطلاعات پایه'!$B$6,0)</f>
        <v>0</v>
      </c>
      <c r="Q86" s="5">
        <f>I86*'اطلاعات پایه'!$B$7</f>
        <v>0</v>
      </c>
      <c r="R86" s="5">
        <f>ROUND('اطلاعات پایه'!$B$8/30*MIN(30,L86),0)</f>
        <v>9000000</v>
      </c>
      <c r="S86" s="5">
        <f>ROUND('اطلاعات پایه'!$B$9/30*MIN(30,L86),0)</f>
        <v>22000000</v>
      </c>
      <c r="T86" s="5">
        <f t="shared" si="3"/>
        <v>59284</v>
      </c>
      <c r="U86" s="15"/>
      <c r="V86" s="5">
        <f t="shared" ref="V86:V149" si="9">U86*T86</f>
        <v>0</v>
      </c>
      <c r="X86" s="9">
        <f t="shared" si="4"/>
        <v>40316080</v>
      </c>
      <c r="Y86" s="9">
        <f>ROUND(0.07*MIN(7*L86*'اطلاعات پایه'!$B$5,'محاسبه حقوق'!X86),0)</f>
        <v>2822126</v>
      </c>
      <c r="Z86" s="9">
        <f t="shared" si="5"/>
        <v>9272700</v>
      </c>
      <c r="AA86" s="9">
        <f t="shared" si="6"/>
        <v>480702059.14285713</v>
      </c>
      <c r="AB86" s="5">
        <f>IF(AA86&lt;='اطلاعات پایه'!$B$35,'اطلاعات پایه'!$D$35,IF(AA86&lt;='اطلاعات پایه'!$B$36,'اطلاعات پایه'!$E$35+(AA86-'اطلاعات پایه'!$B$35)*'اطلاعات پایه'!$C$36,IF(AA86&lt;='اطلاعات پایه'!$B$37,'اطلاعات پایه'!$E$36+(AA86-'اطلاعات پایه'!$B$36)*'اطلاعات پایه'!$C$37,IF(AA86&lt;='اطلاعات پایه'!$B$38,'اطلاعات پایه'!$E$37+(AA86-'اطلاعات پایه'!$B$37)*'اطلاعات پایه'!$C$38,IF(AA86&lt;='اطلاعات پایه'!$B$39,'اطلاعات پایه'!$E$38+(AA86-'اطلاعات پایه'!$B$38)*'اطلاعات پایه'!$C$39,'اطلاعات پایه'!$E$39+(AA86-'اطلاعات پایه'!$B$39)*'اطلاعات پایه'!$C$40)))))/365*L86</f>
        <v>0</v>
      </c>
      <c r="AC86" s="9">
        <f t="shared" si="7"/>
        <v>37493954</v>
      </c>
      <c r="AE86" s="9">
        <f t="shared" ref="AE86:AE149" si="10">X86+Z86</f>
        <v>49588780</v>
      </c>
    </row>
    <row r="87" spans="1:31" x14ac:dyDescent="0.25">
      <c r="A87" s="13">
        <v>67</v>
      </c>
      <c r="B87" s="13"/>
      <c r="C87" s="13"/>
      <c r="D87" s="13"/>
      <c r="E87" s="13"/>
      <c r="F87" s="13"/>
      <c r="G87" s="6" t="str">
        <f t="shared" si="8"/>
        <v/>
      </c>
      <c r="H87" s="13"/>
      <c r="I87" s="13"/>
      <c r="J87" s="15"/>
      <c r="K87" s="15"/>
      <c r="L87" s="5">
        <f>VLOOKUP($C$15,'اطلاعات پایه'!$A$18:$B$30,2,FALSE)</f>
        <v>30</v>
      </c>
      <c r="M87" s="6">
        <f>VLOOKUP($C$15,'اطلاعات پایه'!$A$18:$C$30,3,FALSE)</f>
        <v>45736</v>
      </c>
      <c r="N87" s="5">
        <f>ROUND((K87*('اطلاعات پایه'!$B$12+1)+'اطلاعات پایه'!$B$13)/30*L87,0)</f>
        <v>9316080</v>
      </c>
      <c r="O87" s="5">
        <f>IF(AND(F87&gt;0,M87-F87&gt;364),'اطلاعات پایه'!$B$10,0)*L87+J87</f>
        <v>0</v>
      </c>
      <c r="P87" s="5">
        <f>IF(H87="متاهل",'اطلاعات پایه'!$B$6,0)</f>
        <v>0</v>
      </c>
      <c r="Q87" s="5">
        <f>I87*'اطلاعات پایه'!$B$7</f>
        <v>0</v>
      </c>
      <c r="R87" s="5">
        <f>ROUND('اطلاعات پایه'!$B$8/30*MIN(30,L87),0)</f>
        <v>9000000</v>
      </c>
      <c r="S87" s="5">
        <f>ROUND('اطلاعات پایه'!$B$9/30*MIN(30,L87),0)</f>
        <v>22000000</v>
      </c>
      <c r="T87" s="5">
        <f t="shared" ref="T87:T150" si="11">ROUND((N87+O87)/L87*30/220*1.4,0)</f>
        <v>59284</v>
      </c>
      <c r="U87" s="15"/>
      <c r="V87" s="5">
        <f t="shared" si="9"/>
        <v>0</v>
      </c>
      <c r="X87" s="9">
        <f t="shared" ref="X87:X150" si="12">SUM(N87:S87,V87:W87)</f>
        <v>40316080</v>
      </c>
      <c r="Y87" s="9">
        <f>ROUND(0.07*MIN(7*L87*'اطلاعات پایه'!$B$5,'محاسبه حقوق'!X87),0)</f>
        <v>2822126</v>
      </c>
      <c r="Z87" s="9">
        <f t="shared" ref="Z87:Z150" si="13">ROUND(Y87/7*23,0)</f>
        <v>9272700</v>
      </c>
      <c r="AA87" s="9">
        <f t="shared" ref="AA87:AA150" si="14">(X87-2/7*Y87)/L87*365</f>
        <v>480702059.14285713</v>
      </c>
      <c r="AB87" s="5">
        <f>IF(AA87&lt;='اطلاعات پایه'!$B$35,'اطلاعات پایه'!$D$35,IF(AA87&lt;='اطلاعات پایه'!$B$36,'اطلاعات پایه'!$E$35+(AA87-'اطلاعات پایه'!$B$35)*'اطلاعات پایه'!$C$36,IF(AA87&lt;='اطلاعات پایه'!$B$37,'اطلاعات پایه'!$E$36+(AA87-'اطلاعات پایه'!$B$36)*'اطلاعات پایه'!$C$37,IF(AA87&lt;='اطلاعات پایه'!$B$38,'اطلاعات پایه'!$E$37+(AA87-'اطلاعات پایه'!$B$37)*'اطلاعات پایه'!$C$38,IF(AA87&lt;='اطلاعات پایه'!$B$39,'اطلاعات پایه'!$E$38+(AA87-'اطلاعات پایه'!$B$38)*'اطلاعات پایه'!$C$39,'اطلاعات پایه'!$E$39+(AA87-'اطلاعات پایه'!$B$39)*'اطلاعات پایه'!$C$40)))))/365*L87</f>
        <v>0</v>
      </c>
      <c r="AC87" s="9">
        <f t="shared" ref="AC87:AC150" si="15">X87-Y87-AB87</f>
        <v>37493954</v>
      </c>
      <c r="AE87" s="9">
        <f t="shared" si="10"/>
        <v>49588780</v>
      </c>
    </row>
    <row r="88" spans="1:31" x14ac:dyDescent="0.25">
      <c r="A88" s="13">
        <v>68</v>
      </c>
      <c r="B88" s="13"/>
      <c r="C88" s="13"/>
      <c r="D88" s="13"/>
      <c r="E88" s="13"/>
      <c r="F88" s="13"/>
      <c r="G88" s="6" t="str">
        <f t="shared" si="8"/>
        <v/>
      </c>
      <c r="H88" s="13"/>
      <c r="I88" s="13"/>
      <c r="J88" s="15"/>
      <c r="K88" s="15"/>
      <c r="L88" s="5">
        <f>VLOOKUP($C$15,'اطلاعات پایه'!$A$18:$B$30,2,FALSE)</f>
        <v>30</v>
      </c>
      <c r="M88" s="6">
        <f>VLOOKUP($C$15,'اطلاعات پایه'!$A$18:$C$30,3,FALSE)</f>
        <v>45736</v>
      </c>
      <c r="N88" s="5">
        <f>ROUND((K88*('اطلاعات پایه'!$B$12+1)+'اطلاعات پایه'!$B$13)/30*L88,0)</f>
        <v>9316080</v>
      </c>
      <c r="O88" s="5">
        <f>IF(AND(F88&gt;0,M88-F88&gt;364),'اطلاعات پایه'!$B$10,0)*L88+J88</f>
        <v>0</v>
      </c>
      <c r="P88" s="5">
        <f>IF(H88="متاهل",'اطلاعات پایه'!$B$6,0)</f>
        <v>0</v>
      </c>
      <c r="Q88" s="5">
        <f>I88*'اطلاعات پایه'!$B$7</f>
        <v>0</v>
      </c>
      <c r="R88" s="5">
        <f>ROUND('اطلاعات پایه'!$B$8/30*MIN(30,L88),0)</f>
        <v>9000000</v>
      </c>
      <c r="S88" s="5">
        <f>ROUND('اطلاعات پایه'!$B$9/30*MIN(30,L88),0)</f>
        <v>22000000</v>
      </c>
      <c r="T88" s="5">
        <f t="shared" si="11"/>
        <v>59284</v>
      </c>
      <c r="U88" s="15"/>
      <c r="V88" s="5">
        <f t="shared" si="9"/>
        <v>0</v>
      </c>
      <c r="X88" s="9">
        <f t="shared" si="12"/>
        <v>40316080</v>
      </c>
      <c r="Y88" s="9">
        <f>ROUND(0.07*MIN(7*L88*'اطلاعات پایه'!$B$5,'محاسبه حقوق'!X88),0)</f>
        <v>2822126</v>
      </c>
      <c r="Z88" s="9">
        <f t="shared" si="13"/>
        <v>9272700</v>
      </c>
      <c r="AA88" s="9">
        <f t="shared" si="14"/>
        <v>480702059.14285713</v>
      </c>
      <c r="AB88" s="5">
        <f>IF(AA88&lt;='اطلاعات پایه'!$B$35,'اطلاعات پایه'!$D$35,IF(AA88&lt;='اطلاعات پایه'!$B$36,'اطلاعات پایه'!$E$35+(AA88-'اطلاعات پایه'!$B$35)*'اطلاعات پایه'!$C$36,IF(AA88&lt;='اطلاعات پایه'!$B$37,'اطلاعات پایه'!$E$36+(AA88-'اطلاعات پایه'!$B$36)*'اطلاعات پایه'!$C$37,IF(AA88&lt;='اطلاعات پایه'!$B$38,'اطلاعات پایه'!$E$37+(AA88-'اطلاعات پایه'!$B$37)*'اطلاعات پایه'!$C$38,IF(AA88&lt;='اطلاعات پایه'!$B$39,'اطلاعات پایه'!$E$38+(AA88-'اطلاعات پایه'!$B$38)*'اطلاعات پایه'!$C$39,'اطلاعات پایه'!$E$39+(AA88-'اطلاعات پایه'!$B$39)*'اطلاعات پایه'!$C$40)))))/365*L88</f>
        <v>0</v>
      </c>
      <c r="AC88" s="9">
        <f t="shared" si="15"/>
        <v>37493954</v>
      </c>
      <c r="AE88" s="9">
        <f t="shared" si="10"/>
        <v>49588780</v>
      </c>
    </row>
    <row r="89" spans="1:31" x14ac:dyDescent="0.25">
      <c r="A89" s="13">
        <v>69</v>
      </c>
      <c r="B89" s="13"/>
      <c r="C89" s="13"/>
      <c r="D89" s="13"/>
      <c r="E89" s="13"/>
      <c r="F89" s="13"/>
      <c r="G89" s="6" t="str">
        <f t="shared" si="8"/>
        <v/>
      </c>
      <c r="H89" s="13"/>
      <c r="I89" s="13"/>
      <c r="J89" s="15"/>
      <c r="K89" s="15"/>
      <c r="L89" s="5">
        <f>VLOOKUP($C$15,'اطلاعات پایه'!$A$18:$B$30,2,FALSE)</f>
        <v>30</v>
      </c>
      <c r="M89" s="6">
        <f>VLOOKUP($C$15,'اطلاعات پایه'!$A$18:$C$30,3,FALSE)</f>
        <v>45736</v>
      </c>
      <c r="N89" s="5">
        <f>ROUND((K89*('اطلاعات پایه'!$B$12+1)+'اطلاعات پایه'!$B$13)/30*L89,0)</f>
        <v>9316080</v>
      </c>
      <c r="O89" s="5">
        <f>IF(AND(F89&gt;0,M89-F89&gt;364),'اطلاعات پایه'!$B$10,0)*L89+J89</f>
        <v>0</v>
      </c>
      <c r="P89" s="5">
        <f>IF(H89="متاهل",'اطلاعات پایه'!$B$6,0)</f>
        <v>0</v>
      </c>
      <c r="Q89" s="5">
        <f>I89*'اطلاعات پایه'!$B$7</f>
        <v>0</v>
      </c>
      <c r="R89" s="5">
        <f>ROUND('اطلاعات پایه'!$B$8/30*MIN(30,L89),0)</f>
        <v>9000000</v>
      </c>
      <c r="S89" s="5">
        <f>ROUND('اطلاعات پایه'!$B$9/30*MIN(30,L89),0)</f>
        <v>22000000</v>
      </c>
      <c r="T89" s="5">
        <f t="shared" si="11"/>
        <v>59284</v>
      </c>
      <c r="U89" s="15"/>
      <c r="V89" s="5">
        <f t="shared" si="9"/>
        <v>0</v>
      </c>
      <c r="X89" s="9">
        <f t="shared" si="12"/>
        <v>40316080</v>
      </c>
      <c r="Y89" s="9">
        <f>ROUND(0.07*MIN(7*L89*'اطلاعات پایه'!$B$5,'محاسبه حقوق'!X89),0)</f>
        <v>2822126</v>
      </c>
      <c r="Z89" s="9">
        <f t="shared" si="13"/>
        <v>9272700</v>
      </c>
      <c r="AA89" s="9">
        <f t="shared" si="14"/>
        <v>480702059.14285713</v>
      </c>
      <c r="AB89" s="5">
        <f>IF(AA89&lt;='اطلاعات پایه'!$B$35,'اطلاعات پایه'!$D$35,IF(AA89&lt;='اطلاعات پایه'!$B$36,'اطلاعات پایه'!$E$35+(AA89-'اطلاعات پایه'!$B$35)*'اطلاعات پایه'!$C$36,IF(AA89&lt;='اطلاعات پایه'!$B$37,'اطلاعات پایه'!$E$36+(AA89-'اطلاعات پایه'!$B$36)*'اطلاعات پایه'!$C$37,IF(AA89&lt;='اطلاعات پایه'!$B$38,'اطلاعات پایه'!$E$37+(AA89-'اطلاعات پایه'!$B$37)*'اطلاعات پایه'!$C$38,IF(AA89&lt;='اطلاعات پایه'!$B$39,'اطلاعات پایه'!$E$38+(AA89-'اطلاعات پایه'!$B$38)*'اطلاعات پایه'!$C$39,'اطلاعات پایه'!$E$39+(AA89-'اطلاعات پایه'!$B$39)*'اطلاعات پایه'!$C$40)))))/365*L89</f>
        <v>0</v>
      </c>
      <c r="AC89" s="9">
        <f t="shared" si="15"/>
        <v>37493954</v>
      </c>
      <c r="AE89" s="9">
        <f t="shared" si="10"/>
        <v>49588780</v>
      </c>
    </row>
    <row r="90" spans="1:31" x14ac:dyDescent="0.25">
      <c r="A90" s="13">
        <v>70</v>
      </c>
      <c r="B90" s="13"/>
      <c r="C90" s="13"/>
      <c r="D90" s="13"/>
      <c r="E90" s="13"/>
      <c r="F90" s="13"/>
      <c r="G90" s="6" t="str">
        <f t="shared" si="8"/>
        <v/>
      </c>
      <c r="H90" s="13"/>
      <c r="I90" s="13"/>
      <c r="J90" s="15"/>
      <c r="K90" s="15"/>
      <c r="L90" s="5">
        <f>VLOOKUP($C$15,'اطلاعات پایه'!$A$18:$B$30,2,FALSE)</f>
        <v>30</v>
      </c>
      <c r="M90" s="6">
        <f>VLOOKUP($C$15,'اطلاعات پایه'!$A$18:$C$30,3,FALSE)</f>
        <v>45736</v>
      </c>
      <c r="N90" s="5">
        <f>ROUND((K90*('اطلاعات پایه'!$B$12+1)+'اطلاعات پایه'!$B$13)/30*L90,0)</f>
        <v>9316080</v>
      </c>
      <c r="O90" s="5">
        <f>IF(AND(F90&gt;0,M90-F90&gt;364),'اطلاعات پایه'!$B$10,0)*L90+J90</f>
        <v>0</v>
      </c>
      <c r="P90" s="5">
        <f>IF(H90="متاهل",'اطلاعات پایه'!$B$6,0)</f>
        <v>0</v>
      </c>
      <c r="Q90" s="5">
        <f>I90*'اطلاعات پایه'!$B$7</f>
        <v>0</v>
      </c>
      <c r="R90" s="5">
        <f>ROUND('اطلاعات پایه'!$B$8/30*MIN(30,L90),0)</f>
        <v>9000000</v>
      </c>
      <c r="S90" s="5">
        <f>ROUND('اطلاعات پایه'!$B$9/30*MIN(30,L90),0)</f>
        <v>22000000</v>
      </c>
      <c r="T90" s="5">
        <f t="shared" si="11"/>
        <v>59284</v>
      </c>
      <c r="U90" s="15"/>
      <c r="V90" s="5">
        <f t="shared" si="9"/>
        <v>0</v>
      </c>
      <c r="X90" s="9">
        <f t="shared" si="12"/>
        <v>40316080</v>
      </c>
      <c r="Y90" s="9">
        <f>ROUND(0.07*MIN(7*L90*'اطلاعات پایه'!$B$5,'محاسبه حقوق'!X90),0)</f>
        <v>2822126</v>
      </c>
      <c r="Z90" s="9">
        <f t="shared" si="13"/>
        <v>9272700</v>
      </c>
      <c r="AA90" s="9">
        <f t="shared" si="14"/>
        <v>480702059.14285713</v>
      </c>
      <c r="AB90" s="5">
        <f>IF(AA90&lt;='اطلاعات پایه'!$B$35,'اطلاعات پایه'!$D$35,IF(AA90&lt;='اطلاعات پایه'!$B$36,'اطلاعات پایه'!$E$35+(AA90-'اطلاعات پایه'!$B$35)*'اطلاعات پایه'!$C$36,IF(AA90&lt;='اطلاعات پایه'!$B$37,'اطلاعات پایه'!$E$36+(AA90-'اطلاعات پایه'!$B$36)*'اطلاعات پایه'!$C$37,IF(AA90&lt;='اطلاعات پایه'!$B$38,'اطلاعات پایه'!$E$37+(AA90-'اطلاعات پایه'!$B$37)*'اطلاعات پایه'!$C$38,IF(AA90&lt;='اطلاعات پایه'!$B$39,'اطلاعات پایه'!$E$38+(AA90-'اطلاعات پایه'!$B$38)*'اطلاعات پایه'!$C$39,'اطلاعات پایه'!$E$39+(AA90-'اطلاعات پایه'!$B$39)*'اطلاعات پایه'!$C$40)))))/365*L90</f>
        <v>0</v>
      </c>
      <c r="AC90" s="9">
        <f t="shared" si="15"/>
        <v>37493954</v>
      </c>
      <c r="AE90" s="9">
        <f t="shared" si="10"/>
        <v>49588780</v>
      </c>
    </row>
    <row r="91" spans="1:31" x14ac:dyDescent="0.25">
      <c r="A91" s="13">
        <v>71</v>
      </c>
      <c r="B91" s="13"/>
      <c r="C91" s="13"/>
      <c r="D91" s="13"/>
      <c r="E91" s="13"/>
      <c r="F91" s="13"/>
      <c r="G91" s="6" t="str">
        <f t="shared" si="8"/>
        <v/>
      </c>
      <c r="H91" s="13"/>
      <c r="I91" s="13"/>
      <c r="J91" s="15"/>
      <c r="K91" s="15"/>
      <c r="L91" s="5">
        <f>VLOOKUP($C$15,'اطلاعات پایه'!$A$18:$B$30,2,FALSE)</f>
        <v>30</v>
      </c>
      <c r="M91" s="6">
        <f>VLOOKUP($C$15,'اطلاعات پایه'!$A$18:$C$30,3,FALSE)</f>
        <v>45736</v>
      </c>
      <c r="N91" s="5">
        <f>ROUND((K91*('اطلاعات پایه'!$B$12+1)+'اطلاعات پایه'!$B$13)/30*L91,0)</f>
        <v>9316080</v>
      </c>
      <c r="O91" s="5">
        <f>IF(AND(F91&gt;0,M91-F91&gt;364),'اطلاعات پایه'!$B$10,0)*L91+J91</f>
        <v>0</v>
      </c>
      <c r="P91" s="5">
        <f>IF(H91="متاهل",'اطلاعات پایه'!$B$6,0)</f>
        <v>0</v>
      </c>
      <c r="Q91" s="5">
        <f>I91*'اطلاعات پایه'!$B$7</f>
        <v>0</v>
      </c>
      <c r="R91" s="5">
        <f>ROUND('اطلاعات پایه'!$B$8/30*MIN(30,L91),0)</f>
        <v>9000000</v>
      </c>
      <c r="S91" s="5">
        <f>ROUND('اطلاعات پایه'!$B$9/30*MIN(30,L91),0)</f>
        <v>22000000</v>
      </c>
      <c r="T91" s="5">
        <f t="shared" si="11"/>
        <v>59284</v>
      </c>
      <c r="U91" s="15"/>
      <c r="V91" s="5">
        <f t="shared" si="9"/>
        <v>0</v>
      </c>
      <c r="X91" s="9">
        <f t="shared" si="12"/>
        <v>40316080</v>
      </c>
      <c r="Y91" s="9">
        <f>ROUND(0.07*MIN(7*L91*'اطلاعات پایه'!$B$5,'محاسبه حقوق'!X91),0)</f>
        <v>2822126</v>
      </c>
      <c r="Z91" s="9">
        <f t="shared" si="13"/>
        <v>9272700</v>
      </c>
      <c r="AA91" s="9">
        <f t="shared" si="14"/>
        <v>480702059.14285713</v>
      </c>
      <c r="AB91" s="5">
        <f>IF(AA91&lt;='اطلاعات پایه'!$B$35,'اطلاعات پایه'!$D$35,IF(AA91&lt;='اطلاعات پایه'!$B$36,'اطلاعات پایه'!$E$35+(AA91-'اطلاعات پایه'!$B$35)*'اطلاعات پایه'!$C$36,IF(AA91&lt;='اطلاعات پایه'!$B$37,'اطلاعات پایه'!$E$36+(AA91-'اطلاعات پایه'!$B$36)*'اطلاعات پایه'!$C$37,IF(AA91&lt;='اطلاعات پایه'!$B$38,'اطلاعات پایه'!$E$37+(AA91-'اطلاعات پایه'!$B$37)*'اطلاعات پایه'!$C$38,IF(AA91&lt;='اطلاعات پایه'!$B$39,'اطلاعات پایه'!$E$38+(AA91-'اطلاعات پایه'!$B$38)*'اطلاعات پایه'!$C$39,'اطلاعات پایه'!$E$39+(AA91-'اطلاعات پایه'!$B$39)*'اطلاعات پایه'!$C$40)))))/365*L91</f>
        <v>0</v>
      </c>
      <c r="AC91" s="9">
        <f t="shared" si="15"/>
        <v>37493954</v>
      </c>
      <c r="AE91" s="9">
        <f t="shared" si="10"/>
        <v>49588780</v>
      </c>
    </row>
    <row r="92" spans="1:31" x14ac:dyDescent="0.25">
      <c r="A92" s="13">
        <v>72</v>
      </c>
      <c r="B92" s="13"/>
      <c r="C92" s="13"/>
      <c r="D92" s="13"/>
      <c r="E92" s="13"/>
      <c r="F92" s="13"/>
      <c r="G92" s="6" t="str">
        <f t="shared" si="8"/>
        <v/>
      </c>
      <c r="H92" s="13"/>
      <c r="I92" s="13"/>
      <c r="J92" s="15"/>
      <c r="K92" s="15"/>
      <c r="L92" s="5">
        <f>VLOOKUP($C$15,'اطلاعات پایه'!$A$18:$B$30,2,FALSE)</f>
        <v>30</v>
      </c>
      <c r="M92" s="6">
        <f>VLOOKUP($C$15,'اطلاعات پایه'!$A$18:$C$30,3,FALSE)</f>
        <v>45736</v>
      </c>
      <c r="N92" s="5">
        <f>ROUND((K92*('اطلاعات پایه'!$B$12+1)+'اطلاعات پایه'!$B$13)/30*L92,0)</f>
        <v>9316080</v>
      </c>
      <c r="O92" s="5">
        <f>IF(AND(F92&gt;0,M92-F92&gt;364),'اطلاعات پایه'!$B$10,0)*L92+J92</f>
        <v>0</v>
      </c>
      <c r="P92" s="5">
        <f>IF(H92="متاهل",'اطلاعات پایه'!$B$6,0)</f>
        <v>0</v>
      </c>
      <c r="Q92" s="5">
        <f>I92*'اطلاعات پایه'!$B$7</f>
        <v>0</v>
      </c>
      <c r="R92" s="5">
        <f>ROUND('اطلاعات پایه'!$B$8/30*MIN(30,L92),0)</f>
        <v>9000000</v>
      </c>
      <c r="S92" s="5">
        <f>ROUND('اطلاعات پایه'!$B$9/30*MIN(30,L92),0)</f>
        <v>22000000</v>
      </c>
      <c r="T92" s="5">
        <f t="shared" si="11"/>
        <v>59284</v>
      </c>
      <c r="U92" s="15"/>
      <c r="V92" s="5">
        <f t="shared" si="9"/>
        <v>0</v>
      </c>
      <c r="X92" s="9">
        <f t="shared" si="12"/>
        <v>40316080</v>
      </c>
      <c r="Y92" s="9">
        <f>ROUND(0.07*MIN(7*L92*'اطلاعات پایه'!$B$5,'محاسبه حقوق'!X92),0)</f>
        <v>2822126</v>
      </c>
      <c r="Z92" s="9">
        <f t="shared" si="13"/>
        <v>9272700</v>
      </c>
      <c r="AA92" s="9">
        <f t="shared" si="14"/>
        <v>480702059.14285713</v>
      </c>
      <c r="AB92" s="5">
        <f>IF(AA92&lt;='اطلاعات پایه'!$B$35,'اطلاعات پایه'!$D$35,IF(AA92&lt;='اطلاعات پایه'!$B$36,'اطلاعات پایه'!$E$35+(AA92-'اطلاعات پایه'!$B$35)*'اطلاعات پایه'!$C$36,IF(AA92&lt;='اطلاعات پایه'!$B$37,'اطلاعات پایه'!$E$36+(AA92-'اطلاعات پایه'!$B$36)*'اطلاعات پایه'!$C$37,IF(AA92&lt;='اطلاعات پایه'!$B$38,'اطلاعات پایه'!$E$37+(AA92-'اطلاعات پایه'!$B$37)*'اطلاعات پایه'!$C$38,IF(AA92&lt;='اطلاعات پایه'!$B$39,'اطلاعات پایه'!$E$38+(AA92-'اطلاعات پایه'!$B$38)*'اطلاعات پایه'!$C$39,'اطلاعات پایه'!$E$39+(AA92-'اطلاعات پایه'!$B$39)*'اطلاعات پایه'!$C$40)))))/365*L92</f>
        <v>0</v>
      </c>
      <c r="AC92" s="9">
        <f t="shared" si="15"/>
        <v>37493954</v>
      </c>
      <c r="AE92" s="9">
        <f t="shared" si="10"/>
        <v>49588780</v>
      </c>
    </row>
    <row r="93" spans="1:31" x14ac:dyDescent="0.25">
      <c r="A93" s="13">
        <v>73</v>
      </c>
      <c r="B93" s="13"/>
      <c r="C93" s="13"/>
      <c r="D93" s="13"/>
      <c r="E93" s="13"/>
      <c r="F93" s="13"/>
      <c r="G93" s="6" t="str">
        <f t="shared" si="8"/>
        <v/>
      </c>
      <c r="H93" s="13"/>
      <c r="I93" s="13"/>
      <c r="J93" s="15"/>
      <c r="K93" s="15"/>
      <c r="L93" s="5">
        <f>VLOOKUP($C$15,'اطلاعات پایه'!$A$18:$B$30,2,FALSE)</f>
        <v>30</v>
      </c>
      <c r="M93" s="6">
        <f>VLOOKUP($C$15,'اطلاعات پایه'!$A$18:$C$30,3,FALSE)</f>
        <v>45736</v>
      </c>
      <c r="N93" s="5">
        <f>ROUND((K93*('اطلاعات پایه'!$B$12+1)+'اطلاعات پایه'!$B$13)/30*L93,0)</f>
        <v>9316080</v>
      </c>
      <c r="O93" s="5">
        <f>IF(AND(F93&gt;0,M93-F93&gt;364),'اطلاعات پایه'!$B$10,0)*L93+J93</f>
        <v>0</v>
      </c>
      <c r="P93" s="5">
        <f>IF(H93="متاهل",'اطلاعات پایه'!$B$6,0)</f>
        <v>0</v>
      </c>
      <c r="Q93" s="5">
        <f>I93*'اطلاعات پایه'!$B$7</f>
        <v>0</v>
      </c>
      <c r="R93" s="5">
        <f>ROUND('اطلاعات پایه'!$B$8/30*MIN(30,L93),0)</f>
        <v>9000000</v>
      </c>
      <c r="S93" s="5">
        <f>ROUND('اطلاعات پایه'!$B$9/30*MIN(30,L93),0)</f>
        <v>22000000</v>
      </c>
      <c r="T93" s="5">
        <f t="shared" si="11"/>
        <v>59284</v>
      </c>
      <c r="U93" s="15"/>
      <c r="V93" s="5">
        <f t="shared" si="9"/>
        <v>0</v>
      </c>
      <c r="X93" s="9">
        <f t="shared" si="12"/>
        <v>40316080</v>
      </c>
      <c r="Y93" s="9">
        <f>ROUND(0.07*MIN(7*L93*'اطلاعات پایه'!$B$5,'محاسبه حقوق'!X93),0)</f>
        <v>2822126</v>
      </c>
      <c r="Z93" s="9">
        <f t="shared" si="13"/>
        <v>9272700</v>
      </c>
      <c r="AA93" s="9">
        <f t="shared" si="14"/>
        <v>480702059.14285713</v>
      </c>
      <c r="AB93" s="5">
        <f>IF(AA93&lt;='اطلاعات پایه'!$B$35,'اطلاعات پایه'!$D$35,IF(AA93&lt;='اطلاعات پایه'!$B$36,'اطلاعات پایه'!$E$35+(AA93-'اطلاعات پایه'!$B$35)*'اطلاعات پایه'!$C$36,IF(AA93&lt;='اطلاعات پایه'!$B$37,'اطلاعات پایه'!$E$36+(AA93-'اطلاعات پایه'!$B$36)*'اطلاعات پایه'!$C$37,IF(AA93&lt;='اطلاعات پایه'!$B$38,'اطلاعات پایه'!$E$37+(AA93-'اطلاعات پایه'!$B$37)*'اطلاعات پایه'!$C$38,IF(AA93&lt;='اطلاعات پایه'!$B$39,'اطلاعات پایه'!$E$38+(AA93-'اطلاعات پایه'!$B$38)*'اطلاعات پایه'!$C$39,'اطلاعات پایه'!$E$39+(AA93-'اطلاعات پایه'!$B$39)*'اطلاعات پایه'!$C$40)))))/365*L93</f>
        <v>0</v>
      </c>
      <c r="AC93" s="9">
        <f t="shared" si="15"/>
        <v>37493954</v>
      </c>
      <c r="AE93" s="9">
        <f t="shared" si="10"/>
        <v>49588780</v>
      </c>
    </row>
    <row r="94" spans="1:31" x14ac:dyDescent="0.25">
      <c r="A94" s="13">
        <v>74</v>
      </c>
      <c r="B94" s="13"/>
      <c r="C94" s="13"/>
      <c r="D94" s="13"/>
      <c r="E94" s="13"/>
      <c r="F94" s="13"/>
      <c r="G94" s="6" t="str">
        <f t="shared" si="8"/>
        <v/>
      </c>
      <c r="H94" s="13"/>
      <c r="I94" s="13"/>
      <c r="J94" s="15"/>
      <c r="K94" s="15"/>
      <c r="L94" s="5">
        <f>VLOOKUP($C$15,'اطلاعات پایه'!$A$18:$B$30,2,FALSE)</f>
        <v>30</v>
      </c>
      <c r="M94" s="6">
        <f>VLOOKUP($C$15,'اطلاعات پایه'!$A$18:$C$30,3,FALSE)</f>
        <v>45736</v>
      </c>
      <c r="N94" s="5">
        <f>ROUND((K94*('اطلاعات پایه'!$B$12+1)+'اطلاعات پایه'!$B$13)/30*L94,0)</f>
        <v>9316080</v>
      </c>
      <c r="O94" s="5">
        <f>IF(AND(F94&gt;0,M94-F94&gt;364),'اطلاعات پایه'!$B$10,0)*L94+J94</f>
        <v>0</v>
      </c>
      <c r="P94" s="5">
        <f>IF(H94="متاهل",'اطلاعات پایه'!$B$6,0)</f>
        <v>0</v>
      </c>
      <c r="Q94" s="5">
        <f>I94*'اطلاعات پایه'!$B$7</f>
        <v>0</v>
      </c>
      <c r="R94" s="5">
        <f>ROUND('اطلاعات پایه'!$B$8/30*MIN(30,L94),0)</f>
        <v>9000000</v>
      </c>
      <c r="S94" s="5">
        <f>ROUND('اطلاعات پایه'!$B$9/30*MIN(30,L94),0)</f>
        <v>22000000</v>
      </c>
      <c r="T94" s="5">
        <f t="shared" si="11"/>
        <v>59284</v>
      </c>
      <c r="U94" s="15"/>
      <c r="V94" s="5">
        <f t="shared" si="9"/>
        <v>0</v>
      </c>
      <c r="X94" s="9">
        <f t="shared" si="12"/>
        <v>40316080</v>
      </c>
      <c r="Y94" s="9">
        <f>ROUND(0.07*MIN(7*L94*'اطلاعات پایه'!$B$5,'محاسبه حقوق'!X94),0)</f>
        <v>2822126</v>
      </c>
      <c r="Z94" s="9">
        <f t="shared" si="13"/>
        <v>9272700</v>
      </c>
      <c r="AA94" s="9">
        <f t="shared" si="14"/>
        <v>480702059.14285713</v>
      </c>
      <c r="AB94" s="5">
        <f>IF(AA94&lt;='اطلاعات پایه'!$B$35,'اطلاعات پایه'!$D$35,IF(AA94&lt;='اطلاعات پایه'!$B$36,'اطلاعات پایه'!$E$35+(AA94-'اطلاعات پایه'!$B$35)*'اطلاعات پایه'!$C$36,IF(AA94&lt;='اطلاعات پایه'!$B$37,'اطلاعات پایه'!$E$36+(AA94-'اطلاعات پایه'!$B$36)*'اطلاعات پایه'!$C$37,IF(AA94&lt;='اطلاعات پایه'!$B$38,'اطلاعات پایه'!$E$37+(AA94-'اطلاعات پایه'!$B$37)*'اطلاعات پایه'!$C$38,IF(AA94&lt;='اطلاعات پایه'!$B$39,'اطلاعات پایه'!$E$38+(AA94-'اطلاعات پایه'!$B$38)*'اطلاعات پایه'!$C$39,'اطلاعات پایه'!$E$39+(AA94-'اطلاعات پایه'!$B$39)*'اطلاعات پایه'!$C$40)))))/365*L94</f>
        <v>0</v>
      </c>
      <c r="AC94" s="9">
        <f t="shared" si="15"/>
        <v>37493954</v>
      </c>
      <c r="AE94" s="9">
        <f t="shared" si="10"/>
        <v>49588780</v>
      </c>
    </row>
    <row r="95" spans="1:31" x14ac:dyDescent="0.25">
      <c r="A95" s="13">
        <v>75</v>
      </c>
      <c r="B95" s="13"/>
      <c r="C95" s="13"/>
      <c r="D95" s="13"/>
      <c r="E95" s="13"/>
      <c r="F95" s="13"/>
      <c r="G95" s="6" t="str">
        <f t="shared" si="8"/>
        <v/>
      </c>
      <c r="H95" s="13"/>
      <c r="I95" s="13"/>
      <c r="J95" s="15"/>
      <c r="K95" s="15"/>
      <c r="L95" s="5">
        <f>VLOOKUP($C$15,'اطلاعات پایه'!$A$18:$B$30,2,FALSE)</f>
        <v>30</v>
      </c>
      <c r="M95" s="6">
        <f>VLOOKUP($C$15,'اطلاعات پایه'!$A$18:$C$30,3,FALSE)</f>
        <v>45736</v>
      </c>
      <c r="N95" s="5">
        <f>ROUND((K95*('اطلاعات پایه'!$B$12+1)+'اطلاعات پایه'!$B$13)/30*L95,0)</f>
        <v>9316080</v>
      </c>
      <c r="O95" s="5">
        <f>IF(AND(F95&gt;0,M95-F95&gt;364),'اطلاعات پایه'!$B$10,0)*L95+J95</f>
        <v>0</v>
      </c>
      <c r="P95" s="5">
        <f>IF(H95="متاهل",'اطلاعات پایه'!$B$6,0)</f>
        <v>0</v>
      </c>
      <c r="Q95" s="5">
        <f>I95*'اطلاعات پایه'!$B$7</f>
        <v>0</v>
      </c>
      <c r="R95" s="5">
        <f>ROUND('اطلاعات پایه'!$B$8/30*MIN(30,L95),0)</f>
        <v>9000000</v>
      </c>
      <c r="S95" s="5">
        <f>ROUND('اطلاعات پایه'!$B$9/30*MIN(30,L95),0)</f>
        <v>22000000</v>
      </c>
      <c r="T95" s="5">
        <f t="shared" si="11"/>
        <v>59284</v>
      </c>
      <c r="U95" s="15"/>
      <c r="V95" s="5">
        <f t="shared" si="9"/>
        <v>0</v>
      </c>
      <c r="X95" s="9">
        <f t="shared" si="12"/>
        <v>40316080</v>
      </c>
      <c r="Y95" s="9">
        <f>ROUND(0.07*MIN(7*L95*'اطلاعات پایه'!$B$5,'محاسبه حقوق'!X95),0)</f>
        <v>2822126</v>
      </c>
      <c r="Z95" s="9">
        <f t="shared" si="13"/>
        <v>9272700</v>
      </c>
      <c r="AA95" s="9">
        <f t="shared" si="14"/>
        <v>480702059.14285713</v>
      </c>
      <c r="AB95" s="5">
        <f>IF(AA95&lt;='اطلاعات پایه'!$B$35,'اطلاعات پایه'!$D$35,IF(AA95&lt;='اطلاعات پایه'!$B$36,'اطلاعات پایه'!$E$35+(AA95-'اطلاعات پایه'!$B$35)*'اطلاعات پایه'!$C$36,IF(AA95&lt;='اطلاعات پایه'!$B$37,'اطلاعات پایه'!$E$36+(AA95-'اطلاعات پایه'!$B$36)*'اطلاعات پایه'!$C$37,IF(AA95&lt;='اطلاعات پایه'!$B$38,'اطلاعات پایه'!$E$37+(AA95-'اطلاعات پایه'!$B$37)*'اطلاعات پایه'!$C$38,IF(AA95&lt;='اطلاعات پایه'!$B$39,'اطلاعات پایه'!$E$38+(AA95-'اطلاعات پایه'!$B$38)*'اطلاعات پایه'!$C$39,'اطلاعات پایه'!$E$39+(AA95-'اطلاعات پایه'!$B$39)*'اطلاعات پایه'!$C$40)))))/365*L95</f>
        <v>0</v>
      </c>
      <c r="AC95" s="9">
        <f t="shared" si="15"/>
        <v>37493954</v>
      </c>
      <c r="AE95" s="9">
        <f t="shared" si="10"/>
        <v>49588780</v>
      </c>
    </row>
    <row r="96" spans="1:31" x14ac:dyDescent="0.25">
      <c r="A96" s="13">
        <v>76</v>
      </c>
      <c r="B96" s="13"/>
      <c r="C96" s="13"/>
      <c r="D96" s="13"/>
      <c r="E96" s="13"/>
      <c r="F96" s="13"/>
      <c r="G96" s="6" t="str">
        <f t="shared" si="8"/>
        <v/>
      </c>
      <c r="H96" s="13"/>
      <c r="I96" s="13"/>
      <c r="J96" s="15"/>
      <c r="K96" s="15"/>
      <c r="L96" s="5">
        <f>VLOOKUP($C$15,'اطلاعات پایه'!$A$18:$B$30,2,FALSE)</f>
        <v>30</v>
      </c>
      <c r="M96" s="6">
        <f>VLOOKUP($C$15,'اطلاعات پایه'!$A$18:$C$30,3,FALSE)</f>
        <v>45736</v>
      </c>
      <c r="N96" s="5">
        <f>ROUND((K96*('اطلاعات پایه'!$B$12+1)+'اطلاعات پایه'!$B$13)/30*L96,0)</f>
        <v>9316080</v>
      </c>
      <c r="O96" s="5">
        <f>IF(AND(F96&gt;0,M96-F96&gt;364),'اطلاعات پایه'!$B$10,0)*L96+J96</f>
        <v>0</v>
      </c>
      <c r="P96" s="5">
        <f>IF(H96="متاهل",'اطلاعات پایه'!$B$6,0)</f>
        <v>0</v>
      </c>
      <c r="Q96" s="5">
        <f>I96*'اطلاعات پایه'!$B$7</f>
        <v>0</v>
      </c>
      <c r="R96" s="5">
        <f>ROUND('اطلاعات پایه'!$B$8/30*MIN(30,L96),0)</f>
        <v>9000000</v>
      </c>
      <c r="S96" s="5">
        <f>ROUND('اطلاعات پایه'!$B$9/30*MIN(30,L96),0)</f>
        <v>22000000</v>
      </c>
      <c r="T96" s="5">
        <f t="shared" si="11"/>
        <v>59284</v>
      </c>
      <c r="U96" s="15"/>
      <c r="V96" s="5">
        <f t="shared" si="9"/>
        <v>0</v>
      </c>
      <c r="X96" s="9">
        <f t="shared" si="12"/>
        <v>40316080</v>
      </c>
      <c r="Y96" s="9">
        <f>ROUND(0.07*MIN(7*L96*'اطلاعات پایه'!$B$5,'محاسبه حقوق'!X96),0)</f>
        <v>2822126</v>
      </c>
      <c r="Z96" s="9">
        <f t="shared" si="13"/>
        <v>9272700</v>
      </c>
      <c r="AA96" s="9">
        <f t="shared" si="14"/>
        <v>480702059.14285713</v>
      </c>
      <c r="AB96" s="5">
        <f>IF(AA96&lt;='اطلاعات پایه'!$B$35,'اطلاعات پایه'!$D$35,IF(AA96&lt;='اطلاعات پایه'!$B$36,'اطلاعات پایه'!$E$35+(AA96-'اطلاعات پایه'!$B$35)*'اطلاعات پایه'!$C$36,IF(AA96&lt;='اطلاعات پایه'!$B$37,'اطلاعات پایه'!$E$36+(AA96-'اطلاعات پایه'!$B$36)*'اطلاعات پایه'!$C$37,IF(AA96&lt;='اطلاعات پایه'!$B$38,'اطلاعات پایه'!$E$37+(AA96-'اطلاعات پایه'!$B$37)*'اطلاعات پایه'!$C$38,IF(AA96&lt;='اطلاعات پایه'!$B$39,'اطلاعات پایه'!$E$38+(AA96-'اطلاعات پایه'!$B$38)*'اطلاعات پایه'!$C$39,'اطلاعات پایه'!$E$39+(AA96-'اطلاعات پایه'!$B$39)*'اطلاعات پایه'!$C$40)))))/365*L96</f>
        <v>0</v>
      </c>
      <c r="AC96" s="9">
        <f t="shared" si="15"/>
        <v>37493954</v>
      </c>
      <c r="AE96" s="9">
        <f t="shared" si="10"/>
        <v>49588780</v>
      </c>
    </row>
    <row r="97" spans="1:31" x14ac:dyDescent="0.25">
      <c r="A97" s="13">
        <v>77</v>
      </c>
      <c r="B97" s="13"/>
      <c r="C97" s="13"/>
      <c r="D97" s="13"/>
      <c r="E97" s="13"/>
      <c r="F97" s="13"/>
      <c r="G97" s="6" t="str">
        <f t="shared" si="8"/>
        <v/>
      </c>
      <c r="H97" s="13"/>
      <c r="I97" s="13"/>
      <c r="J97" s="15"/>
      <c r="K97" s="15"/>
      <c r="L97" s="5">
        <f>VLOOKUP($C$15,'اطلاعات پایه'!$A$18:$B$30,2,FALSE)</f>
        <v>30</v>
      </c>
      <c r="M97" s="6">
        <f>VLOOKUP($C$15,'اطلاعات پایه'!$A$18:$C$30,3,FALSE)</f>
        <v>45736</v>
      </c>
      <c r="N97" s="5">
        <f>ROUND((K97*('اطلاعات پایه'!$B$12+1)+'اطلاعات پایه'!$B$13)/30*L97,0)</f>
        <v>9316080</v>
      </c>
      <c r="O97" s="5">
        <f>IF(AND(F97&gt;0,M97-F97&gt;364),'اطلاعات پایه'!$B$10,0)*L97+J97</f>
        <v>0</v>
      </c>
      <c r="P97" s="5">
        <f>IF(H97="متاهل",'اطلاعات پایه'!$B$6,0)</f>
        <v>0</v>
      </c>
      <c r="Q97" s="5">
        <f>I97*'اطلاعات پایه'!$B$7</f>
        <v>0</v>
      </c>
      <c r="R97" s="5">
        <f>ROUND('اطلاعات پایه'!$B$8/30*MIN(30,L97),0)</f>
        <v>9000000</v>
      </c>
      <c r="S97" s="5">
        <f>ROUND('اطلاعات پایه'!$B$9/30*MIN(30,L97),0)</f>
        <v>22000000</v>
      </c>
      <c r="T97" s="5">
        <f t="shared" si="11"/>
        <v>59284</v>
      </c>
      <c r="U97" s="15"/>
      <c r="V97" s="5">
        <f t="shared" si="9"/>
        <v>0</v>
      </c>
      <c r="X97" s="9">
        <f t="shared" si="12"/>
        <v>40316080</v>
      </c>
      <c r="Y97" s="9">
        <f>ROUND(0.07*MIN(7*L97*'اطلاعات پایه'!$B$5,'محاسبه حقوق'!X97),0)</f>
        <v>2822126</v>
      </c>
      <c r="Z97" s="9">
        <f t="shared" si="13"/>
        <v>9272700</v>
      </c>
      <c r="AA97" s="9">
        <f t="shared" si="14"/>
        <v>480702059.14285713</v>
      </c>
      <c r="AB97" s="5">
        <f>IF(AA97&lt;='اطلاعات پایه'!$B$35,'اطلاعات پایه'!$D$35,IF(AA97&lt;='اطلاعات پایه'!$B$36,'اطلاعات پایه'!$E$35+(AA97-'اطلاعات پایه'!$B$35)*'اطلاعات پایه'!$C$36,IF(AA97&lt;='اطلاعات پایه'!$B$37,'اطلاعات پایه'!$E$36+(AA97-'اطلاعات پایه'!$B$36)*'اطلاعات پایه'!$C$37,IF(AA97&lt;='اطلاعات پایه'!$B$38,'اطلاعات پایه'!$E$37+(AA97-'اطلاعات پایه'!$B$37)*'اطلاعات پایه'!$C$38,IF(AA97&lt;='اطلاعات پایه'!$B$39,'اطلاعات پایه'!$E$38+(AA97-'اطلاعات پایه'!$B$38)*'اطلاعات پایه'!$C$39,'اطلاعات پایه'!$E$39+(AA97-'اطلاعات پایه'!$B$39)*'اطلاعات پایه'!$C$40)))))/365*L97</f>
        <v>0</v>
      </c>
      <c r="AC97" s="9">
        <f t="shared" si="15"/>
        <v>37493954</v>
      </c>
      <c r="AE97" s="9">
        <f t="shared" si="10"/>
        <v>49588780</v>
      </c>
    </row>
    <row r="98" spans="1:31" x14ac:dyDescent="0.25">
      <c r="A98" s="13">
        <v>78</v>
      </c>
      <c r="B98" s="13"/>
      <c r="C98" s="13"/>
      <c r="D98" s="13"/>
      <c r="E98" s="13"/>
      <c r="F98" s="13"/>
      <c r="G98" s="6" t="str">
        <f t="shared" si="8"/>
        <v/>
      </c>
      <c r="H98" s="13"/>
      <c r="I98" s="13"/>
      <c r="J98" s="15"/>
      <c r="K98" s="15"/>
      <c r="L98" s="5">
        <f>VLOOKUP($C$15,'اطلاعات پایه'!$A$18:$B$30,2,FALSE)</f>
        <v>30</v>
      </c>
      <c r="M98" s="6">
        <f>VLOOKUP($C$15,'اطلاعات پایه'!$A$18:$C$30,3,FALSE)</f>
        <v>45736</v>
      </c>
      <c r="N98" s="5">
        <f>ROUND((K98*('اطلاعات پایه'!$B$12+1)+'اطلاعات پایه'!$B$13)/30*L98,0)</f>
        <v>9316080</v>
      </c>
      <c r="O98" s="5">
        <f>IF(AND(F98&gt;0,M98-F98&gt;364),'اطلاعات پایه'!$B$10,0)*L98+J98</f>
        <v>0</v>
      </c>
      <c r="P98" s="5">
        <f>IF(H98="متاهل",'اطلاعات پایه'!$B$6,0)</f>
        <v>0</v>
      </c>
      <c r="Q98" s="5">
        <f>I98*'اطلاعات پایه'!$B$7</f>
        <v>0</v>
      </c>
      <c r="R98" s="5">
        <f>ROUND('اطلاعات پایه'!$B$8/30*MIN(30,L98),0)</f>
        <v>9000000</v>
      </c>
      <c r="S98" s="5">
        <f>ROUND('اطلاعات پایه'!$B$9/30*MIN(30,L98),0)</f>
        <v>22000000</v>
      </c>
      <c r="T98" s="5">
        <f t="shared" si="11"/>
        <v>59284</v>
      </c>
      <c r="U98" s="15"/>
      <c r="V98" s="5">
        <f t="shared" si="9"/>
        <v>0</v>
      </c>
      <c r="X98" s="9">
        <f t="shared" si="12"/>
        <v>40316080</v>
      </c>
      <c r="Y98" s="9">
        <f>ROUND(0.07*MIN(7*L98*'اطلاعات پایه'!$B$5,'محاسبه حقوق'!X98),0)</f>
        <v>2822126</v>
      </c>
      <c r="Z98" s="9">
        <f t="shared" si="13"/>
        <v>9272700</v>
      </c>
      <c r="AA98" s="9">
        <f t="shared" si="14"/>
        <v>480702059.14285713</v>
      </c>
      <c r="AB98" s="5">
        <f>IF(AA98&lt;='اطلاعات پایه'!$B$35,'اطلاعات پایه'!$D$35,IF(AA98&lt;='اطلاعات پایه'!$B$36,'اطلاعات پایه'!$E$35+(AA98-'اطلاعات پایه'!$B$35)*'اطلاعات پایه'!$C$36,IF(AA98&lt;='اطلاعات پایه'!$B$37,'اطلاعات پایه'!$E$36+(AA98-'اطلاعات پایه'!$B$36)*'اطلاعات پایه'!$C$37,IF(AA98&lt;='اطلاعات پایه'!$B$38,'اطلاعات پایه'!$E$37+(AA98-'اطلاعات پایه'!$B$37)*'اطلاعات پایه'!$C$38,IF(AA98&lt;='اطلاعات پایه'!$B$39,'اطلاعات پایه'!$E$38+(AA98-'اطلاعات پایه'!$B$38)*'اطلاعات پایه'!$C$39,'اطلاعات پایه'!$E$39+(AA98-'اطلاعات پایه'!$B$39)*'اطلاعات پایه'!$C$40)))))/365*L98</f>
        <v>0</v>
      </c>
      <c r="AC98" s="9">
        <f t="shared" si="15"/>
        <v>37493954</v>
      </c>
      <c r="AE98" s="9">
        <f t="shared" si="10"/>
        <v>49588780</v>
      </c>
    </row>
    <row r="99" spans="1:31" x14ac:dyDescent="0.25">
      <c r="A99" s="13">
        <v>79</v>
      </c>
      <c r="B99" s="13"/>
      <c r="C99" s="13"/>
      <c r="D99" s="13"/>
      <c r="E99" s="13"/>
      <c r="F99" s="13"/>
      <c r="G99" s="6" t="str">
        <f t="shared" si="8"/>
        <v/>
      </c>
      <c r="H99" s="13"/>
      <c r="I99" s="13"/>
      <c r="J99" s="15"/>
      <c r="K99" s="15"/>
      <c r="L99" s="5">
        <f>VLOOKUP($C$15,'اطلاعات پایه'!$A$18:$B$30,2,FALSE)</f>
        <v>30</v>
      </c>
      <c r="M99" s="6">
        <f>VLOOKUP($C$15,'اطلاعات پایه'!$A$18:$C$30,3,FALSE)</f>
        <v>45736</v>
      </c>
      <c r="N99" s="5">
        <f>ROUND((K99*('اطلاعات پایه'!$B$12+1)+'اطلاعات پایه'!$B$13)/30*L99,0)</f>
        <v>9316080</v>
      </c>
      <c r="O99" s="5">
        <f>IF(AND(F99&gt;0,M99-F99&gt;364),'اطلاعات پایه'!$B$10,0)*L99+J99</f>
        <v>0</v>
      </c>
      <c r="P99" s="5">
        <f>IF(H99="متاهل",'اطلاعات پایه'!$B$6,0)</f>
        <v>0</v>
      </c>
      <c r="Q99" s="5">
        <f>I99*'اطلاعات پایه'!$B$7</f>
        <v>0</v>
      </c>
      <c r="R99" s="5">
        <f>ROUND('اطلاعات پایه'!$B$8/30*MIN(30,L99),0)</f>
        <v>9000000</v>
      </c>
      <c r="S99" s="5">
        <f>ROUND('اطلاعات پایه'!$B$9/30*MIN(30,L99),0)</f>
        <v>22000000</v>
      </c>
      <c r="T99" s="5">
        <f t="shared" si="11"/>
        <v>59284</v>
      </c>
      <c r="U99" s="15"/>
      <c r="V99" s="5">
        <f t="shared" si="9"/>
        <v>0</v>
      </c>
      <c r="X99" s="9">
        <f t="shared" si="12"/>
        <v>40316080</v>
      </c>
      <c r="Y99" s="9">
        <f>ROUND(0.07*MIN(7*L99*'اطلاعات پایه'!$B$5,'محاسبه حقوق'!X99),0)</f>
        <v>2822126</v>
      </c>
      <c r="Z99" s="9">
        <f t="shared" si="13"/>
        <v>9272700</v>
      </c>
      <c r="AA99" s="9">
        <f t="shared" si="14"/>
        <v>480702059.14285713</v>
      </c>
      <c r="AB99" s="5">
        <f>IF(AA99&lt;='اطلاعات پایه'!$B$35,'اطلاعات پایه'!$D$35,IF(AA99&lt;='اطلاعات پایه'!$B$36,'اطلاعات پایه'!$E$35+(AA99-'اطلاعات پایه'!$B$35)*'اطلاعات پایه'!$C$36,IF(AA99&lt;='اطلاعات پایه'!$B$37,'اطلاعات پایه'!$E$36+(AA99-'اطلاعات پایه'!$B$36)*'اطلاعات پایه'!$C$37,IF(AA99&lt;='اطلاعات پایه'!$B$38,'اطلاعات پایه'!$E$37+(AA99-'اطلاعات پایه'!$B$37)*'اطلاعات پایه'!$C$38,IF(AA99&lt;='اطلاعات پایه'!$B$39,'اطلاعات پایه'!$E$38+(AA99-'اطلاعات پایه'!$B$38)*'اطلاعات پایه'!$C$39,'اطلاعات پایه'!$E$39+(AA99-'اطلاعات پایه'!$B$39)*'اطلاعات پایه'!$C$40)))))/365*L99</f>
        <v>0</v>
      </c>
      <c r="AC99" s="9">
        <f t="shared" si="15"/>
        <v>37493954</v>
      </c>
      <c r="AE99" s="9">
        <f t="shared" si="10"/>
        <v>49588780</v>
      </c>
    </row>
    <row r="100" spans="1:31" x14ac:dyDescent="0.25">
      <c r="A100" s="13">
        <v>80</v>
      </c>
      <c r="B100" s="13"/>
      <c r="C100" s="13"/>
      <c r="D100" s="13"/>
      <c r="E100" s="13"/>
      <c r="F100" s="13"/>
      <c r="G100" s="6" t="str">
        <f t="shared" si="8"/>
        <v/>
      </c>
      <c r="H100" s="13"/>
      <c r="I100" s="13"/>
      <c r="J100" s="15"/>
      <c r="K100" s="15"/>
      <c r="L100" s="5">
        <f>VLOOKUP($C$15,'اطلاعات پایه'!$A$18:$B$30,2,FALSE)</f>
        <v>30</v>
      </c>
      <c r="M100" s="6">
        <f>VLOOKUP($C$15,'اطلاعات پایه'!$A$18:$C$30,3,FALSE)</f>
        <v>45736</v>
      </c>
      <c r="N100" s="5">
        <f>ROUND((K100*('اطلاعات پایه'!$B$12+1)+'اطلاعات پایه'!$B$13)/30*L100,0)</f>
        <v>9316080</v>
      </c>
      <c r="O100" s="5">
        <f>IF(AND(F100&gt;0,M100-F100&gt;364),'اطلاعات پایه'!$B$10,0)*L100+J100</f>
        <v>0</v>
      </c>
      <c r="P100" s="5">
        <f>IF(H100="متاهل",'اطلاعات پایه'!$B$6,0)</f>
        <v>0</v>
      </c>
      <c r="Q100" s="5">
        <f>I100*'اطلاعات پایه'!$B$7</f>
        <v>0</v>
      </c>
      <c r="R100" s="5">
        <f>ROUND('اطلاعات پایه'!$B$8/30*MIN(30,L100),0)</f>
        <v>9000000</v>
      </c>
      <c r="S100" s="5">
        <f>ROUND('اطلاعات پایه'!$B$9/30*MIN(30,L100),0)</f>
        <v>22000000</v>
      </c>
      <c r="T100" s="5">
        <f t="shared" si="11"/>
        <v>59284</v>
      </c>
      <c r="U100" s="15"/>
      <c r="V100" s="5">
        <f t="shared" si="9"/>
        <v>0</v>
      </c>
      <c r="X100" s="9">
        <f t="shared" si="12"/>
        <v>40316080</v>
      </c>
      <c r="Y100" s="9">
        <f>ROUND(0.07*MIN(7*L100*'اطلاعات پایه'!$B$5,'محاسبه حقوق'!X100),0)</f>
        <v>2822126</v>
      </c>
      <c r="Z100" s="9">
        <f t="shared" si="13"/>
        <v>9272700</v>
      </c>
      <c r="AA100" s="9">
        <f t="shared" si="14"/>
        <v>480702059.14285713</v>
      </c>
      <c r="AB100" s="5">
        <f>IF(AA100&lt;='اطلاعات پایه'!$B$35,'اطلاعات پایه'!$D$35,IF(AA100&lt;='اطلاعات پایه'!$B$36,'اطلاعات پایه'!$E$35+(AA100-'اطلاعات پایه'!$B$35)*'اطلاعات پایه'!$C$36,IF(AA100&lt;='اطلاعات پایه'!$B$37,'اطلاعات پایه'!$E$36+(AA100-'اطلاعات پایه'!$B$36)*'اطلاعات پایه'!$C$37,IF(AA100&lt;='اطلاعات پایه'!$B$38,'اطلاعات پایه'!$E$37+(AA100-'اطلاعات پایه'!$B$37)*'اطلاعات پایه'!$C$38,IF(AA100&lt;='اطلاعات پایه'!$B$39,'اطلاعات پایه'!$E$38+(AA100-'اطلاعات پایه'!$B$38)*'اطلاعات پایه'!$C$39,'اطلاعات پایه'!$E$39+(AA100-'اطلاعات پایه'!$B$39)*'اطلاعات پایه'!$C$40)))))/365*L100</f>
        <v>0</v>
      </c>
      <c r="AC100" s="9">
        <f t="shared" si="15"/>
        <v>37493954</v>
      </c>
      <c r="AE100" s="9">
        <f t="shared" si="10"/>
        <v>49588780</v>
      </c>
    </row>
    <row r="101" spans="1:31" x14ac:dyDescent="0.25">
      <c r="A101" s="13">
        <v>81</v>
      </c>
      <c r="B101" s="13"/>
      <c r="C101" s="13"/>
      <c r="D101" s="13"/>
      <c r="E101" s="13"/>
      <c r="F101" s="13"/>
      <c r="G101" s="6" t="str">
        <f t="shared" si="8"/>
        <v/>
      </c>
      <c r="H101" s="13"/>
      <c r="I101" s="13"/>
      <c r="J101" s="15"/>
      <c r="K101" s="15"/>
      <c r="L101" s="5">
        <f>VLOOKUP($C$15,'اطلاعات پایه'!$A$18:$B$30,2,FALSE)</f>
        <v>30</v>
      </c>
      <c r="M101" s="6">
        <f>VLOOKUP($C$15,'اطلاعات پایه'!$A$18:$C$30,3,FALSE)</f>
        <v>45736</v>
      </c>
      <c r="N101" s="5">
        <f>ROUND((K101*('اطلاعات پایه'!$B$12+1)+'اطلاعات پایه'!$B$13)/30*L101,0)</f>
        <v>9316080</v>
      </c>
      <c r="O101" s="5">
        <f>IF(AND(F101&gt;0,M101-F101&gt;364),'اطلاعات پایه'!$B$10,0)*L101+J101</f>
        <v>0</v>
      </c>
      <c r="P101" s="5">
        <f>IF(H101="متاهل",'اطلاعات پایه'!$B$6,0)</f>
        <v>0</v>
      </c>
      <c r="Q101" s="5">
        <f>I101*'اطلاعات پایه'!$B$7</f>
        <v>0</v>
      </c>
      <c r="R101" s="5">
        <f>ROUND('اطلاعات پایه'!$B$8/30*MIN(30,L101),0)</f>
        <v>9000000</v>
      </c>
      <c r="S101" s="5">
        <f>ROUND('اطلاعات پایه'!$B$9/30*MIN(30,L101),0)</f>
        <v>22000000</v>
      </c>
      <c r="T101" s="5">
        <f t="shared" si="11"/>
        <v>59284</v>
      </c>
      <c r="U101" s="15"/>
      <c r="V101" s="5">
        <f t="shared" si="9"/>
        <v>0</v>
      </c>
      <c r="X101" s="9">
        <f t="shared" si="12"/>
        <v>40316080</v>
      </c>
      <c r="Y101" s="9">
        <f>ROUND(0.07*MIN(7*L101*'اطلاعات پایه'!$B$5,'محاسبه حقوق'!X101),0)</f>
        <v>2822126</v>
      </c>
      <c r="Z101" s="9">
        <f t="shared" si="13"/>
        <v>9272700</v>
      </c>
      <c r="AA101" s="9">
        <f t="shared" si="14"/>
        <v>480702059.14285713</v>
      </c>
      <c r="AB101" s="5">
        <f>IF(AA101&lt;='اطلاعات پایه'!$B$35,'اطلاعات پایه'!$D$35,IF(AA101&lt;='اطلاعات پایه'!$B$36,'اطلاعات پایه'!$E$35+(AA101-'اطلاعات پایه'!$B$35)*'اطلاعات پایه'!$C$36,IF(AA101&lt;='اطلاعات پایه'!$B$37,'اطلاعات پایه'!$E$36+(AA101-'اطلاعات پایه'!$B$36)*'اطلاعات پایه'!$C$37,IF(AA101&lt;='اطلاعات پایه'!$B$38,'اطلاعات پایه'!$E$37+(AA101-'اطلاعات پایه'!$B$37)*'اطلاعات پایه'!$C$38,IF(AA101&lt;='اطلاعات پایه'!$B$39,'اطلاعات پایه'!$E$38+(AA101-'اطلاعات پایه'!$B$38)*'اطلاعات پایه'!$C$39,'اطلاعات پایه'!$E$39+(AA101-'اطلاعات پایه'!$B$39)*'اطلاعات پایه'!$C$40)))))/365*L101</f>
        <v>0</v>
      </c>
      <c r="AC101" s="9">
        <f t="shared" si="15"/>
        <v>37493954</v>
      </c>
      <c r="AE101" s="9">
        <f t="shared" si="10"/>
        <v>49588780</v>
      </c>
    </row>
    <row r="102" spans="1:31" x14ac:dyDescent="0.25">
      <c r="A102" s="13">
        <v>82</v>
      </c>
      <c r="B102" s="13"/>
      <c r="C102" s="13"/>
      <c r="D102" s="13"/>
      <c r="E102" s="13"/>
      <c r="F102" s="13"/>
      <c r="G102" s="6" t="str">
        <f t="shared" si="8"/>
        <v/>
      </c>
      <c r="H102" s="13"/>
      <c r="I102" s="13"/>
      <c r="J102" s="15"/>
      <c r="K102" s="15"/>
      <c r="L102" s="5">
        <f>VLOOKUP($C$15,'اطلاعات پایه'!$A$18:$B$30,2,FALSE)</f>
        <v>30</v>
      </c>
      <c r="M102" s="6">
        <f>VLOOKUP($C$15,'اطلاعات پایه'!$A$18:$C$30,3,FALSE)</f>
        <v>45736</v>
      </c>
      <c r="N102" s="5">
        <f>ROUND((K102*('اطلاعات پایه'!$B$12+1)+'اطلاعات پایه'!$B$13)/30*L102,0)</f>
        <v>9316080</v>
      </c>
      <c r="O102" s="5">
        <f>IF(AND(F102&gt;0,M102-F102&gt;364),'اطلاعات پایه'!$B$10,0)*L102+J102</f>
        <v>0</v>
      </c>
      <c r="P102" s="5">
        <f>IF(H102="متاهل",'اطلاعات پایه'!$B$6,0)</f>
        <v>0</v>
      </c>
      <c r="Q102" s="5">
        <f>I102*'اطلاعات پایه'!$B$7</f>
        <v>0</v>
      </c>
      <c r="R102" s="5">
        <f>ROUND('اطلاعات پایه'!$B$8/30*MIN(30,L102),0)</f>
        <v>9000000</v>
      </c>
      <c r="S102" s="5">
        <f>ROUND('اطلاعات پایه'!$B$9/30*MIN(30,L102),0)</f>
        <v>22000000</v>
      </c>
      <c r="T102" s="5">
        <f t="shared" si="11"/>
        <v>59284</v>
      </c>
      <c r="U102" s="15"/>
      <c r="V102" s="5">
        <f t="shared" si="9"/>
        <v>0</v>
      </c>
      <c r="X102" s="9">
        <f t="shared" si="12"/>
        <v>40316080</v>
      </c>
      <c r="Y102" s="9">
        <f>ROUND(0.07*MIN(7*L102*'اطلاعات پایه'!$B$5,'محاسبه حقوق'!X102),0)</f>
        <v>2822126</v>
      </c>
      <c r="Z102" s="9">
        <f t="shared" si="13"/>
        <v>9272700</v>
      </c>
      <c r="AA102" s="9">
        <f t="shared" si="14"/>
        <v>480702059.14285713</v>
      </c>
      <c r="AB102" s="5">
        <f>IF(AA102&lt;='اطلاعات پایه'!$B$35,'اطلاعات پایه'!$D$35,IF(AA102&lt;='اطلاعات پایه'!$B$36,'اطلاعات پایه'!$E$35+(AA102-'اطلاعات پایه'!$B$35)*'اطلاعات پایه'!$C$36,IF(AA102&lt;='اطلاعات پایه'!$B$37,'اطلاعات پایه'!$E$36+(AA102-'اطلاعات پایه'!$B$36)*'اطلاعات پایه'!$C$37,IF(AA102&lt;='اطلاعات پایه'!$B$38,'اطلاعات پایه'!$E$37+(AA102-'اطلاعات پایه'!$B$37)*'اطلاعات پایه'!$C$38,IF(AA102&lt;='اطلاعات پایه'!$B$39,'اطلاعات پایه'!$E$38+(AA102-'اطلاعات پایه'!$B$38)*'اطلاعات پایه'!$C$39,'اطلاعات پایه'!$E$39+(AA102-'اطلاعات پایه'!$B$39)*'اطلاعات پایه'!$C$40)))))/365*L102</f>
        <v>0</v>
      </c>
      <c r="AC102" s="9">
        <f t="shared" si="15"/>
        <v>37493954</v>
      </c>
      <c r="AE102" s="9">
        <f t="shared" si="10"/>
        <v>49588780</v>
      </c>
    </row>
    <row r="103" spans="1:31" x14ac:dyDescent="0.25">
      <c r="A103" s="13">
        <v>83</v>
      </c>
      <c r="B103" s="13"/>
      <c r="C103" s="13"/>
      <c r="D103" s="13"/>
      <c r="E103" s="13"/>
      <c r="F103" s="13"/>
      <c r="G103" s="6" t="str">
        <f t="shared" si="8"/>
        <v/>
      </c>
      <c r="H103" s="13"/>
      <c r="I103" s="13"/>
      <c r="J103" s="15"/>
      <c r="K103" s="15"/>
      <c r="L103" s="5">
        <f>VLOOKUP($C$15,'اطلاعات پایه'!$A$18:$B$30,2,FALSE)</f>
        <v>30</v>
      </c>
      <c r="M103" s="6">
        <f>VLOOKUP($C$15,'اطلاعات پایه'!$A$18:$C$30,3,FALSE)</f>
        <v>45736</v>
      </c>
      <c r="N103" s="5">
        <f>ROUND((K103*('اطلاعات پایه'!$B$12+1)+'اطلاعات پایه'!$B$13)/30*L103,0)</f>
        <v>9316080</v>
      </c>
      <c r="O103" s="5">
        <f>IF(AND(F103&gt;0,M103-F103&gt;364),'اطلاعات پایه'!$B$10,0)*L103+J103</f>
        <v>0</v>
      </c>
      <c r="P103" s="5">
        <f>IF(H103="متاهل",'اطلاعات پایه'!$B$6,0)</f>
        <v>0</v>
      </c>
      <c r="Q103" s="5">
        <f>I103*'اطلاعات پایه'!$B$7</f>
        <v>0</v>
      </c>
      <c r="R103" s="5">
        <f>ROUND('اطلاعات پایه'!$B$8/30*MIN(30,L103),0)</f>
        <v>9000000</v>
      </c>
      <c r="S103" s="5">
        <f>ROUND('اطلاعات پایه'!$B$9/30*MIN(30,L103),0)</f>
        <v>22000000</v>
      </c>
      <c r="T103" s="5">
        <f t="shared" si="11"/>
        <v>59284</v>
      </c>
      <c r="U103" s="15"/>
      <c r="V103" s="5">
        <f t="shared" si="9"/>
        <v>0</v>
      </c>
      <c r="X103" s="9">
        <f t="shared" si="12"/>
        <v>40316080</v>
      </c>
      <c r="Y103" s="9">
        <f>ROUND(0.07*MIN(7*L103*'اطلاعات پایه'!$B$5,'محاسبه حقوق'!X103),0)</f>
        <v>2822126</v>
      </c>
      <c r="Z103" s="9">
        <f t="shared" si="13"/>
        <v>9272700</v>
      </c>
      <c r="AA103" s="9">
        <f t="shared" si="14"/>
        <v>480702059.14285713</v>
      </c>
      <c r="AB103" s="5">
        <f>IF(AA103&lt;='اطلاعات پایه'!$B$35,'اطلاعات پایه'!$D$35,IF(AA103&lt;='اطلاعات پایه'!$B$36,'اطلاعات پایه'!$E$35+(AA103-'اطلاعات پایه'!$B$35)*'اطلاعات پایه'!$C$36,IF(AA103&lt;='اطلاعات پایه'!$B$37,'اطلاعات پایه'!$E$36+(AA103-'اطلاعات پایه'!$B$36)*'اطلاعات پایه'!$C$37,IF(AA103&lt;='اطلاعات پایه'!$B$38,'اطلاعات پایه'!$E$37+(AA103-'اطلاعات پایه'!$B$37)*'اطلاعات پایه'!$C$38,IF(AA103&lt;='اطلاعات پایه'!$B$39,'اطلاعات پایه'!$E$38+(AA103-'اطلاعات پایه'!$B$38)*'اطلاعات پایه'!$C$39,'اطلاعات پایه'!$E$39+(AA103-'اطلاعات پایه'!$B$39)*'اطلاعات پایه'!$C$40)))))/365*L103</f>
        <v>0</v>
      </c>
      <c r="AC103" s="9">
        <f t="shared" si="15"/>
        <v>37493954</v>
      </c>
      <c r="AE103" s="9">
        <f t="shared" si="10"/>
        <v>49588780</v>
      </c>
    </row>
    <row r="104" spans="1:31" x14ac:dyDescent="0.25">
      <c r="A104" s="13">
        <v>84</v>
      </c>
      <c r="B104" s="13"/>
      <c r="C104" s="13"/>
      <c r="D104" s="13"/>
      <c r="E104" s="13"/>
      <c r="F104" s="13"/>
      <c r="G104" s="6" t="str">
        <f t="shared" si="8"/>
        <v/>
      </c>
      <c r="H104" s="13"/>
      <c r="I104" s="13"/>
      <c r="J104" s="15"/>
      <c r="K104" s="15"/>
      <c r="L104" s="5">
        <f>VLOOKUP($C$15,'اطلاعات پایه'!$A$18:$B$30,2,FALSE)</f>
        <v>30</v>
      </c>
      <c r="M104" s="6">
        <f>VLOOKUP($C$15,'اطلاعات پایه'!$A$18:$C$30,3,FALSE)</f>
        <v>45736</v>
      </c>
      <c r="N104" s="5">
        <f>ROUND((K104*('اطلاعات پایه'!$B$12+1)+'اطلاعات پایه'!$B$13)/30*L104,0)</f>
        <v>9316080</v>
      </c>
      <c r="O104" s="5">
        <f>IF(AND(F104&gt;0,M104-F104&gt;364),'اطلاعات پایه'!$B$10,0)*L104+J104</f>
        <v>0</v>
      </c>
      <c r="P104" s="5">
        <f>IF(H104="متاهل",'اطلاعات پایه'!$B$6,0)</f>
        <v>0</v>
      </c>
      <c r="Q104" s="5">
        <f>I104*'اطلاعات پایه'!$B$7</f>
        <v>0</v>
      </c>
      <c r="R104" s="5">
        <f>ROUND('اطلاعات پایه'!$B$8/30*MIN(30,L104),0)</f>
        <v>9000000</v>
      </c>
      <c r="S104" s="5">
        <f>ROUND('اطلاعات پایه'!$B$9/30*MIN(30,L104),0)</f>
        <v>22000000</v>
      </c>
      <c r="T104" s="5">
        <f t="shared" si="11"/>
        <v>59284</v>
      </c>
      <c r="U104" s="15"/>
      <c r="V104" s="5">
        <f t="shared" si="9"/>
        <v>0</v>
      </c>
      <c r="X104" s="9">
        <f t="shared" si="12"/>
        <v>40316080</v>
      </c>
      <c r="Y104" s="9">
        <f>ROUND(0.07*MIN(7*L104*'اطلاعات پایه'!$B$5,'محاسبه حقوق'!X104),0)</f>
        <v>2822126</v>
      </c>
      <c r="Z104" s="9">
        <f t="shared" si="13"/>
        <v>9272700</v>
      </c>
      <c r="AA104" s="9">
        <f t="shared" si="14"/>
        <v>480702059.14285713</v>
      </c>
      <c r="AB104" s="5">
        <f>IF(AA104&lt;='اطلاعات پایه'!$B$35,'اطلاعات پایه'!$D$35,IF(AA104&lt;='اطلاعات پایه'!$B$36,'اطلاعات پایه'!$E$35+(AA104-'اطلاعات پایه'!$B$35)*'اطلاعات پایه'!$C$36,IF(AA104&lt;='اطلاعات پایه'!$B$37,'اطلاعات پایه'!$E$36+(AA104-'اطلاعات پایه'!$B$36)*'اطلاعات پایه'!$C$37,IF(AA104&lt;='اطلاعات پایه'!$B$38,'اطلاعات پایه'!$E$37+(AA104-'اطلاعات پایه'!$B$37)*'اطلاعات پایه'!$C$38,IF(AA104&lt;='اطلاعات پایه'!$B$39,'اطلاعات پایه'!$E$38+(AA104-'اطلاعات پایه'!$B$38)*'اطلاعات پایه'!$C$39,'اطلاعات پایه'!$E$39+(AA104-'اطلاعات پایه'!$B$39)*'اطلاعات پایه'!$C$40)))))/365*L104</f>
        <v>0</v>
      </c>
      <c r="AC104" s="9">
        <f t="shared" si="15"/>
        <v>37493954</v>
      </c>
      <c r="AE104" s="9">
        <f t="shared" si="10"/>
        <v>49588780</v>
      </c>
    </row>
    <row r="105" spans="1:31" x14ac:dyDescent="0.25">
      <c r="A105" s="13">
        <v>85</v>
      </c>
      <c r="B105" s="13"/>
      <c r="C105" s="13"/>
      <c r="D105" s="13"/>
      <c r="E105" s="13"/>
      <c r="F105" s="13"/>
      <c r="G105" s="6" t="str">
        <f t="shared" si="8"/>
        <v/>
      </c>
      <c r="H105" s="13"/>
      <c r="I105" s="13"/>
      <c r="J105" s="15"/>
      <c r="K105" s="15"/>
      <c r="L105" s="5">
        <f>VLOOKUP($C$15,'اطلاعات پایه'!$A$18:$B$30,2,FALSE)</f>
        <v>30</v>
      </c>
      <c r="M105" s="6">
        <f>VLOOKUP($C$15,'اطلاعات پایه'!$A$18:$C$30,3,FALSE)</f>
        <v>45736</v>
      </c>
      <c r="N105" s="5">
        <f>ROUND((K105*('اطلاعات پایه'!$B$12+1)+'اطلاعات پایه'!$B$13)/30*L105,0)</f>
        <v>9316080</v>
      </c>
      <c r="O105" s="5">
        <f>IF(AND(F105&gt;0,M105-F105&gt;364),'اطلاعات پایه'!$B$10,0)*L105+J105</f>
        <v>0</v>
      </c>
      <c r="P105" s="5">
        <f>IF(H105="متاهل",'اطلاعات پایه'!$B$6,0)</f>
        <v>0</v>
      </c>
      <c r="Q105" s="5">
        <f>I105*'اطلاعات پایه'!$B$7</f>
        <v>0</v>
      </c>
      <c r="R105" s="5">
        <f>ROUND('اطلاعات پایه'!$B$8/30*MIN(30,L105),0)</f>
        <v>9000000</v>
      </c>
      <c r="S105" s="5">
        <f>ROUND('اطلاعات پایه'!$B$9/30*MIN(30,L105),0)</f>
        <v>22000000</v>
      </c>
      <c r="T105" s="5">
        <f t="shared" si="11"/>
        <v>59284</v>
      </c>
      <c r="U105" s="15"/>
      <c r="V105" s="5">
        <f t="shared" si="9"/>
        <v>0</v>
      </c>
      <c r="X105" s="9">
        <f t="shared" si="12"/>
        <v>40316080</v>
      </c>
      <c r="Y105" s="9">
        <f>ROUND(0.07*MIN(7*L105*'اطلاعات پایه'!$B$5,'محاسبه حقوق'!X105),0)</f>
        <v>2822126</v>
      </c>
      <c r="Z105" s="9">
        <f t="shared" si="13"/>
        <v>9272700</v>
      </c>
      <c r="AA105" s="9">
        <f t="shared" si="14"/>
        <v>480702059.14285713</v>
      </c>
      <c r="AB105" s="5">
        <f>IF(AA105&lt;='اطلاعات پایه'!$B$35,'اطلاعات پایه'!$D$35,IF(AA105&lt;='اطلاعات پایه'!$B$36,'اطلاعات پایه'!$E$35+(AA105-'اطلاعات پایه'!$B$35)*'اطلاعات پایه'!$C$36,IF(AA105&lt;='اطلاعات پایه'!$B$37,'اطلاعات پایه'!$E$36+(AA105-'اطلاعات پایه'!$B$36)*'اطلاعات پایه'!$C$37,IF(AA105&lt;='اطلاعات پایه'!$B$38,'اطلاعات پایه'!$E$37+(AA105-'اطلاعات پایه'!$B$37)*'اطلاعات پایه'!$C$38,IF(AA105&lt;='اطلاعات پایه'!$B$39,'اطلاعات پایه'!$E$38+(AA105-'اطلاعات پایه'!$B$38)*'اطلاعات پایه'!$C$39,'اطلاعات پایه'!$E$39+(AA105-'اطلاعات پایه'!$B$39)*'اطلاعات پایه'!$C$40)))))/365*L105</f>
        <v>0</v>
      </c>
      <c r="AC105" s="9">
        <f t="shared" si="15"/>
        <v>37493954</v>
      </c>
      <c r="AE105" s="9">
        <f t="shared" si="10"/>
        <v>49588780</v>
      </c>
    </row>
    <row r="106" spans="1:31" x14ac:dyDescent="0.25">
      <c r="A106" s="13">
        <v>86</v>
      </c>
      <c r="B106" s="13"/>
      <c r="C106" s="13"/>
      <c r="D106" s="13"/>
      <c r="E106" s="13"/>
      <c r="F106" s="13"/>
      <c r="G106" s="6" t="str">
        <f t="shared" si="8"/>
        <v/>
      </c>
      <c r="H106" s="13"/>
      <c r="I106" s="13"/>
      <c r="J106" s="15"/>
      <c r="K106" s="15"/>
      <c r="L106" s="5">
        <f>VLOOKUP($C$15,'اطلاعات پایه'!$A$18:$B$30,2,FALSE)</f>
        <v>30</v>
      </c>
      <c r="M106" s="6">
        <f>VLOOKUP($C$15,'اطلاعات پایه'!$A$18:$C$30,3,FALSE)</f>
        <v>45736</v>
      </c>
      <c r="N106" s="5">
        <f>ROUND((K106*('اطلاعات پایه'!$B$12+1)+'اطلاعات پایه'!$B$13)/30*L106,0)</f>
        <v>9316080</v>
      </c>
      <c r="O106" s="5">
        <f>IF(AND(F106&gt;0,M106-F106&gt;364),'اطلاعات پایه'!$B$10,0)*L106+J106</f>
        <v>0</v>
      </c>
      <c r="P106" s="5">
        <f>IF(H106="متاهل",'اطلاعات پایه'!$B$6,0)</f>
        <v>0</v>
      </c>
      <c r="Q106" s="5">
        <f>I106*'اطلاعات پایه'!$B$7</f>
        <v>0</v>
      </c>
      <c r="R106" s="5">
        <f>ROUND('اطلاعات پایه'!$B$8/30*MIN(30,L106),0)</f>
        <v>9000000</v>
      </c>
      <c r="S106" s="5">
        <f>ROUND('اطلاعات پایه'!$B$9/30*MIN(30,L106),0)</f>
        <v>22000000</v>
      </c>
      <c r="T106" s="5">
        <f t="shared" si="11"/>
        <v>59284</v>
      </c>
      <c r="U106" s="15"/>
      <c r="V106" s="5">
        <f t="shared" si="9"/>
        <v>0</v>
      </c>
      <c r="X106" s="9">
        <f t="shared" si="12"/>
        <v>40316080</v>
      </c>
      <c r="Y106" s="9">
        <f>ROUND(0.07*MIN(7*L106*'اطلاعات پایه'!$B$5,'محاسبه حقوق'!X106),0)</f>
        <v>2822126</v>
      </c>
      <c r="Z106" s="9">
        <f t="shared" si="13"/>
        <v>9272700</v>
      </c>
      <c r="AA106" s="9">
        <f t="shared" si="14"/>
        <v>480702059.14285713</v>
      </c>
      <c r="AB106" s="5">
        <f>IF(AA106&lt;='اطلاعات پایه'!$B$35,'اطلاعات پایه'!$D$35,IF(AA106&lt;='اطلاعات پایه'!$B$36,'اطلاعات پایه'!$E$35+(AA106-'اطلاعات پایه'!$B$35)*'اطلاعات پایه'!$C$36,IF(AA106&lt;='اطلاعات پایه'!$B$37,'اطلاعات پایه'!$E$36+(AA106-'اطلاعات پایه'!$B$36)*'اطلاعات پایه'!$C$37,IF(AA106&lt;='اطلاعات پایه'!$B$38,'اطلاعات پایه'!$E$37+(AA106-'اطلاعات پایه'!$B$37)*'اطلاعات پایه'!$C$38,IF(AA106&lt;='اطلاعات پایه'!$B$39,'اطلاعات پایه'!$E$38+(AA106-'اطلاعات پایه'!$B$38)*'اطلاعات پایه'!$C$39,'اطلاعات پایه'!$E$39+(AA106-'اطلاعات پایه'!$B$39)*'اطلاعات پایه'!$C$40)))))/365*L106</f>
        <v>0</v>
      </c>
      <c r="AC106" s="9">
        <f t="shared" si="15"/>
        <v>37493954</v>
      </c>
      <c r="AE106" s="9">
        <f t="shared" si="10"/>
        <v>49588780</v>
      </c>
    </row>
    <row r="107" spans="1:31" x14ac:dyDescent="0.25">
      <c r="A107" s="13">
        <v>87</v>
      </c>
      <c r="B107" s="13"/>
      <c r="C107" s="13"/>
      <c r="D107" s="13"/>
      <c r="E107" s="13"/>
      <c r="F107" s="13"/>
      <c r="G107" s="6" t="str">
        <f t="shared" si="8"/>
        <v/>
      </c>
      <c r="H107" s="13"/>
      <c r="I107" s="13"/>
      <c r="J107" s="15"/>
      <c r="K107" s="15"/>
      <c r="L107" s="5">
        <f>VLOOKUP($C$15,'اطلاعات پایه'!$A$18:$B$30,2,FALSE)</f>
        <v>30</v>
      </c>
      <c r="M107" s="6">
        <f>VLOOKUP($C$15,'اطلاعات پایه'!$A$18:$C$30,3,FALSE)</f>
        <v>45736</v>
      </c>
      <c r="N107" s="5">
        <f>ROUND((K107*('اطلاعات پایه'!$B$12+1)+'اطلاعات پایه'!$B$13)/30*L107,0)</f>
        <v>9316080</v>
      </c>
      <c r="O107" s="5">
        <f>IF(AND(F107&gt;0,M107-F107&gt;364),'اطلاعات پایه'!$B$10,0)*L107+J107</f>
        <v>0</v>
      </c>
      <c r="P107" s="5">
        <f>IF(H107="متاهل",'اطلاعات پایه'!$B$6,0)</f>
        <v>0</v>
      </c>
      <c r="Q107" s="5">
        <f>I107*'اطلاعات پایه'!$B$7</f>
        <v>0</v>
      </c>
      <c r="R107" s="5">
        <f>ROUND('اطلاعات پایه'!$B$8/30*MIN(30,L107),0)</f>
        <v>9000000</v>
      </c>
      <c r="S107" s="5">
        <f>ROUND('اطلاعات پایه'!$B$9/30*MIN(30,L107),0)</f>
        <v>22000000</v>
      </c>
      <c r="T107" s="5">
        <f t="shared" si="11"/>
        <v>59284</v>
      </c>
      <c r="U107" s="15"/>
      <c r="V107" s="5">
        <f t="shared" si="9"/>
        <v>0</v>
      </c>
      <c r="X107" s="9">
        <f t="shared" si="12"/>
        <v>40316080</v>
      </c>
      <c r="Y107" s="9">
        <f>ROUND(0.07*MIN(7*L107*'اطلاعات پایه'!$B$5,'محاسبه حقوق'!X107),0)</f>
        <v>2822126</v>
      </c>
      <c r="Z107" s="9">
        <f t="shared" si="13"/>
        <v>9272700</v>
      </c>
      <c r="AA107" s="9">
        <f t="shared" si="14"/>
        <v>480702059.14285713</v>
      </c>
      <c r="AB107" s="5">
        <f>IF(AA107&lt;='اطلاعات پایه'!$B$35,'اطلاعات پایه'!$D$35,IF(AA107&lt;='اطلاعات پایه'!$B$36,'اطلاعات پایه'!$E$35+(AA107-'اطلاعات پایه'!$B$35)*'اطلاعات پایه'!$C$36,IF(AA107&lt;='اطلاعات پایه'!$B$37,'اطلاعات پایه'!$E$36+(AA107-'اطلاعات پایه'!$B$36)*'اطلاعات پایه'!$C$37,IF(AA107&lt;='اطلاعات پایه'!$B$38,'اطلاعات پایه'!$E$37+(AA107-'اطلاعات پایه'!$B$37)*'اطلاعات پایه'!$C$38,IF(AA107&lt;='اطلاعات پایه'!$B$39,'اطلاعات پایه'!$E$38+(AA107-'اطلاعات پایه'!$B$38)*'اطلاعات پایه'!$C$39,'اطلاعات پایه'!$E$39+(AA107-'اطلاعات پایه'!$B$39)*'اطلاعات پایه'!$C$40)))))/365*L107</f>
        <v>0</v>
      </c>
      <c r="AC107" s="9">
        <f t="shared" si="15"/>
        <v>37493954</v>
      </c>
      <c r="AE107" s="9">
        <f t="shared" si="10"/>
        <v>49588780</v>
      </c>
    </row>
    <row r="108" spans="1:31" x14ac:dyDescent="0.25">
      <c r="A108" s="13">
        <v>88</v>
      </c>
      <c r="B108" s="13"/>
      <c r="C108" s="13"/>
      <c r="D108" s="13"/>
      <c r="E108" s="13"/>
      <c r="F108" s="13"/>
      <c r="G108" s="6" t="str">
        <f t="shared" si="8"/>
        <v/>
      </c>
      <c r="H108" s="13"/>
      <c r="I108" s="13"/>
      <c r="J108" s="15"/>
      <c r="K108" s="15"/>
      <c r="L108" s="5">
        <f>VLOOKUP($C$15,'اطلاعات پایه'!$A$18:$B$30,2,FALSE)</f>
        <v>30</v>
      </c>
      <c r="M108" s="6">
        <f>VLOOKUP($C$15,'اطلاعات پایه'!$A$18:$C$30,3,FALSE)</f>
        <v>45736</v>
      </c>
      <c r="N108" s="5">
        <f>ROUND((K108*('اطلاعات پایه'!$B$12+1)+'اطلاعات پایه'!$B$13)/30*L108,0)</f>
        <v>9316080</v>
      </c>
      <c r="O108" s="5">
        <f>IF(AND(F108&gt;0,M108-F108&gt;364),'اطلاعات پایه'!$B$10,0)*L108+J108</f>
        <v>0</v>
      </c>
      <c r="P108" s="5">
        <f>IF(H108="متاهل",'اطلاعات پایه'!$B$6,0)</f>
        <v>0</v>
      </c>
      <c r="Q108" s="5">
        <f>I108*'اطلاعات پایه'!$B$7</f>
        <v>0</v>
      </c>
      <c r="R108" s="5">
        <f>ROUND('اطلاعات پایه'!$B$8/30*MIN(30,L108),0)</f>
        <v>9000000</v>
      </c>
      <c r="S108" s="5">
        <f>ROUND('اطلاعات پایه'!$B$9/30*MIN(30,L108),0)</f>
        <v>22000000</v>
      </c>
      <c r="T108" s="5">
        <f t="shared" si="11"/>
        <v>59284</v>
      </c>
      <c r="U108" s="15"/>
      <c r="V108" s="5">
        <f t="shared" si="9"/>
        <v>0</v>
      </c>
      <c r="X108" s="9">
        <f t="shared" si="12"/>
        <v>40316080</v>
      </c>
      <c r="Y108" s="9">
        <f>ROUND(0.07*MIN(7*L108*'اطلاعات پایه'!$B$5,'محاسبه حقوق'!X108),0)</f>
        <v>2822126</v>
      </c>
      <c r="Z108" s="9">
        <f t="shared" si="13"/>
        <v>9272700</v>
      </c>
      <c r="AA108" s="9">
        <f t="shared" si="14"/>
        <v>480702059.14285713</v>
      </c>
      <c r="AB108" s="5">
        <f>IF(AA108&lt;='اطلاعات پایه'!$B$35,'اطلاعات پایه'!$D$35,IF(AA108&lt;='اطلاعات پایه'!$B$36,'اطلاعات پایه'!$E$35+(AA108-'اطلاعات پایه'!$B$35)*'اطلاعات پایه'!$C$36,IF(AA108&lt;='اطلاعات پایه'!$B$37,'اطلاعات پایه'!$E$36+(AA108-'اطلاعات پایه'!$B$36)*'اطلاعات پایه'!$C$37,IF(AA108&lt;='اطلاعات پایه'!$B$38,'اطلاعات پایه'!$E$37+(AA108-'اطلاعات پایه'!$B$37)*'اطلاعات پایه'!$C$38,IF(AA108&lt;='اطلاعات پایه'!$B$39,'اطلاعات پایه'!$E$38+(AA108-'اطلاعات پایه'!$B$38)*'اطلاعات پایه'!$C$39,'اطلاعات پایه'!$E$39+(AA108-'اطلاعات پایه'!$B$39)*'اطلاعات پایه'!$C$40)))))/365*L108</f>
        <v>0</v>
      </c>
      <c r="AC108" s="9">
        <f t="shared" si="15"/>
        <v>37493954</v>
      </c>
      <c r="AE108" s="9">
        <f t="shared" si="10"/>
        <v>49588780</v>
      </c>
    </row>
    <row r="109" spans="1:31" x14ac:dyDescent="0.25">
      <c r="A109" s="13">
        <v>89</v>
      </c>
      <c r="B109" s="13"/>
      <c r="C109" s="13"/>
      <c r="D109" s="13"/>
      <c r="E109" s="13"/>
      <c r="F109" s="13"/>
      <c r="G109" s="6" t="str">
        <f t="shared" si="8"/>
        <v/>
      </c>
      <c r="H109" s="13"/>
      <c r="I109" s="13"/>
      <c r="J109" s="15"/>
      <c r="K109" s="15"/>
      <c r="L109" s="5">
        <f>VLOOKUP($C$15,'اطلاعات پایه'!$A$18:$B$30,2,FALSE)</f>
        <v>30</v>
      </c>
      <c r="M109" s="6">
        <f>VLOOKUP($C$15,'اطلاعات پایه'!$A$18:$C$30,3,FALSE)</f>
        <v>45736</v>
      </c>
      <c r="N109" s="5">
        <f>ROUND((K109*('اطلاعات پایه'!$B$12+1)+'اطلاعات پایه'!$B$13)/30*L109,0)</f>
        <v>9316080</v>
      </c>
      <c r="O109" s="5">
        <f>IF(AND(F109&gt;0,M109-F109&gt;364),'اطلاعات پایه'!$B$10,0)*L109+J109</f>
        <v>0</v>
      </c>
      <c r="P109" s="5">
        <f>IF(H109="متاهل",'اطلاعات پایه'!$B$6,0)</f>
        <v>0</v>
      </c>
      <c r="Q109" s="5">
        <f>I109*'اطلاعات پایه'!$B$7</f>
        <v>0</v>
      </c>
      <c r="R109" s="5">
        <f>ROUND('اطلاعات پایه'!$B$8/30*MIN(30,L109),0)</f>
        <v>9000000</v>
      </c>
      <c r="S109" s="5">
        <f>ROUND('اطلاعات پایه'!$B$9/30*MIN(30,L109),0)</f>
        <v>22000000</v>
      </c>
      <c r="T109" s="5">
        <f t="shared" si="11"/>
        <v>59284</v>
      </c>
      <c r="U109" s="15"/>
      <c r="V109" s="5">
        <f t="shared" si="9"/>
        <v>0</v>
      </c>
      <c r="X109" s="9">
        <f t="shared" si="12"/>
        <v>40316080</v>
      </c>
      <c r="Y109" s="9">
        <f>ROUND(0.07*MIN(7*L109*'اطلاعات پایه'!$B$5,'محاسبه حقوق'!X109),0)</f>
        <v>2822126</v>
      </c>
      <c r="Z109" s="9">
        <f t="shared" si="13"/>
        <v>9272700</v>
      </c>
      <c r="AA109" s="9">
        <f t="shared" si="14"/>
        <v>480702059.14285713</v>
      </c>
      <c r="AB109" s="5">
        <f>IF(AA109&lt;='اطلاعات پایه'!$B$35,'اطلاعات پایه'!$D$35,IF(AA109&lt;='اطلاعات پایه'!$B$36,'اطلاعات پایه'!$E$35+(AA109-'اطلاعات پایه'!$B$35)*'اطلاعات پایه'!$C$36,IF(AA109&lt;='اطلاعات پایه'!$B$37,'اطلاعات پایه'!$E$36+(AA109-'اطلاعات پایه'!$B$36)*'اطلاعات پایه'!$C$37,IF(AA109&lt;='اطلاعات پایه'!$B$38,'اطلاعات پایه'!$E$37+(AA109-'اطلاعات پایه'!$B$37)*'اطلاعات پایه'!$C$38,IF(AA109&lt;='اطلاعات پایه'!$B$39,'اطلاعات پایه'!$E$38+(AA109-'اطلاعات پایه'!$B$38)*'اطلاعات پایه'!$C$39,'اطلاعات پایه'!$E$39+(AA109-'اطلاعات پایه'!$B$39)*'اطلاعات پایه'!$C$40)))))/365*L109</f>
        <v>0</v>
      </c>
      <c r="AC109" s="9">
        <f t="shared" si="15"/>
        <v>37493954</v>
      </c>
      <c r="AE109" s="9">
        <f t="shared" si="10"/>
        <v>49588780</v>
      </c>
    </row>
    <row r="110" spans="1:31" x14ac:dyDescent="0.25">
      <c r="A110" s="13">
        <v>90</v>
      </c>
      <c r="B110" s="13"/>
      <c r="C110" s="13"/>
      <c r="D110" s="13"/>
      <c r="E110" s="13"/>
      <c r="F110" s="13"/>
      <c r="G110" s="6" t="str">
        <f t="shared" si="8"/>
        <v/>
      </c>
      <c r="H110" s="13"/>
      <c r="I110" s="13"/>
      <c r="J110" s="15"/>
      <c r="K110" s="15"/>
      <c r="L110" s="5">
        <f>VLOOKUP($C$15,'اطلاعات پایه'!$A$18:$B$30,2,FALSE)</f>
        <v>30</v>
      </c>
      <c r="M110" s="6">
        <f>VLOOKUP($C$15,'اطلاعات پایه'!$A$18:$C$30,3,FALSE)</f>
        <v>45736</v>
      </c>
      <c r="N110" s="5">
        <f>ROUND((K110*('اطلاعات پایه'!$B$12+1)+'اطلاعات پایه'!$B$13)/30*L110,0)</f>
        <v>9316080</v>
      </c>
      <c r="O110" s="5">
        <f>IF(AND(F110&gt;0,M110-F110&gt;364),'اطلاعات پایه'!$B$10,0)*L110+J110</f>
        <v>0</v>
      </c>
      <c r="P110" s="5">
        <f>IF(H110="متاهل",'اطلاعات پایه'!$B$6,0)</f>
        <v>0</v>
      </c>
      <c r="Q110" s="5">
        <f>I110*'اطلاعات پایه'!$B$7</f>
        <v>0</v>
      </c>
      <c r="R110" s="5">
        <f>ROUND('اطلاعات پایه'!$B$8/30*MIN(30,L110),0)</f>
        <v>9000000</v>
      </c>
      <c r="S110" s="5">
        <f>ROUND('اطلاعات پایه'!$B$9/30*MIN(30,L110),0)</f>
        <v>22000000</v>
      </c>
      <c r="T110" s="5">
        <f t="shared" si="11"/>
        <v>59284</v>
      </c>
      <c r="U110" s="15"/>
      <c r="V110" s="5">
        <f t="shared" si="9"/>
        <v>0</v>
      </c>
      <c r="X110" s="9">
        <f t="shared" si="12"/>
        <v>40316080</v>
      </c>
      <c r="Y110" s="9">
        <f>ROUND(0.07*MIN(7*L110*'اطلاعات پایه'!$B$5,'محاسبه حقوق'!X110),0)</f>
        <v>2822126</v>
      </c>
      <c r="Z110" s="9">
        <f t="shared" si="13"/>
        <v>9272700</v>
      </c>
      <c r="AA110" s="9">
        <f t="shared" si="14"/>
        <v>480702059.14285713</v>
      </c>
      <c r="AB110" s="5">
        <f>IF(AA110&lt;='اطلاعات پایه'!$B$35,'اطلاعات پایه'!$D$35,IF(AA110&lt;='اطلاعات پایه'!$B$36,'اطلاعات پایه'!$E$35+(AA110-'اطلاعات پایه'!$B$35)*'اطلاعات پایه'!$C$36,IF(AA110&lt;='اطلاعات پایه'!$B$37,'اطلاعات پایه'!$E$36+(AA110-'اطلاعات پایه'!$B$36)*'اطلاعات پایه'!$C$37,IF(AA110&lt;='اطلاعات پایه'!$B$38,'اطلاعات پایه'!$E$37+(AA110-'اطلاعات پایه'!$B$37)*'اطلاعات پایه'!$C$38,IF(AA110&lt;='اطلاعات پایه'!$B$39,'اطلاعات پایه'!$E$38+(AA110-'اطلاعات پایه'!$B$38)*'اطلاعات پایه'!$C$39,'اطلاعات پایه'!$E$39+(AA110-'اطلاعات پایه'!$B$39)*'اطلاعات پایه'!$C$40)))))/365*L110</f>
        <v>0</v>
      </c>
      <c r="AC110" s="9">
        <f t="shared" si="15"/>
        <v>37493954</v>
      </c>
      <c r="AE110" s="9">
        <f t="shared" si="10"/>
        <v>49588780</v>
      </c>
    </row>
    <row r="111" spans="1:31" x14ac:dyDescent="0.25">
      <c r="A111" s="13">
        <v>91</v>
      </c>
      <c r="B111" s="13"/>
      <c r="C111" s="13"/>
      <c r="D111" s="13"/>
      <c r="E111" s="13"/>
      <c r="F111" s="13"/>
      <c r="G111" s="6" t="str">
        <f t="shared" si="8"/>
        <v/>
      </c>
      <c r="H111" s="13"/>
      <c r="I111" s="13"/>
      <c r="J111" s="15"/>
      <c r="K111" s="15"/>
      <c r="L111" s="5">
        <f>VLOOKUP($C$15,'اطلاعات پایه'!$A$18:$B$30,2,FALSE)</f>
        <v>30</v>
      </c>
      <c r="M111" s="6">
        <f>VLOOKUP($C$15,'اطلاعات پایه'!$A$18:$C$30,3,FALSE)</f>
        <v>45736</v>
      </c>
      <c r="N111" s="5">
        <f>ROUND((K111*('اطلاعات پایه'!$B$12+1)+'اطلاعات پایه'!$B$13)/30*L111,0)</f>
        <v>9316080</v>
      </c>
      <c r="O111" s="5">
        <f>IF(AND(F111&gt;0,M111-F111&gt;364),'اطلاعات پایه'!$B$10,0)*L111+J111</f>
        <v>0</v>
      </c>
      <c r="P111" s="5">
        <f>IF(H111="متاهل",'اطلاعات پایه'!$B$6,0)</f>
        <v>0</v>
      </c>
      <c r="Q111" s="5">
        <f>I111*'اطلاعات پایه'!$B$7</f>
        <v>0</v>
      </c>
      <c r="R111" s="5">
        <f>ROUND('اطلاعات پایه'!$B$8/30*MIN(30,L111),0)</f>
        <v>9000000</v>
      </c>
      <c r="S111" s="5">
        <f>ROUND('اطلاعات پایه'!$B$9/30*MIN(30,L111),0)</f>
        <v>22000000</v>
      </c>
      <c r="T111" s="5">
        <f t="shared" si="11"/>
        <v>59284</v>
      </c>
      <c r="U111" s="15"/>
      <c r="V111" s="5">
        <f t="shared" si="9"/>
        <v>0</v>
      </c>
      <c r="X111" s="9">
        <f t="shared" si="12"/>
        <v>40316080</v>
      </c>
      <c r="Y111" s="9">
        <f>ROUND(0.07*MIN(7*L111*'اطلاعات پایه'!$B$5,'محاسبه حقوق'!X111),0)</f>
        <v>2822126</v>
      </c>
      <c r="Z111" s="9">
        <f t="shared" si="13"/>
        <v>9272700</v>
      </c>
      <c r="AA111" s="9">
        <f t="shared" si="14"/>
        <v>480702059.14285713</v>
      </c>
      <c r="AB111" s="5">
        <f>IF(AA111&lt;='اطلاعات پایه'!$B$35,'اطلاعات پایه'!$D$35,IF(AA111&lt;='اطلاعات پایه'!$B$36,'اطلاعات پایه'!$E$35+(AA111-'اطلاعات پایه'!$B$35)*'اطلاعات پایه'!$C$36,IF(AA111&lt;='اطلاعات پایه'!$B$37,'اطلاعات پایه'!$E$36+(AA111-'اطلاعات پایه'!$B$36)*'اطلاعات پایه'!$C$37,IF(AA111&lt;='اطلاعات پایه'!$B$38,'اطلاعات پایه'!$E$37+(AA111-'اطلاعات پایه'!$B$37)*'اطلاعات پایه'!$C$38,IF(AA111&lt;='اطلاعات پایه'!$B$39,'اطلاعات پایه'!$E$38+(AA111-'اطلاعات پایه'!$B$38)*'اطلاعات پایه'!$C$39,'اطلاعات پایه'!$E$39+(AA111-'اطلاعات پایه'!$B$39)*'اطلاعات پایه'!$C$40)))))/365*L111</f>
        <v>0</v>
      </c>
      <c r="AC111" s="9">
        <f t="shared" si="15"/>
        <v>37493954</v>
      </c>
      <c r="AE111" s="9">
        <f t="shared" si="10"/>
        <v>49588780</v>
      </c>
    </row>
    <row r="112" spans="1:31" x14ac:dyDescent="0.25">
      <c r="A112" s="13">
        <v>92</v>
      </c>
      <c r="B112" s="13"/>
      <c r="C112" s="13"/>
      <c r="D112" s="13"/>
      <c r="E112" s="13"/>
      <c r="F112" s="13"/>
      <c r="G112" s="6" t="str">
        <f t="shared" si="8"/>
        <v/>
      </c>
      <c r="H112" s="13"/>
      <c r="I112" s="13"/>
      <c r="J112" s="15"/>
      <c r="K112" s="15"/>
      <c r="L112" s="5">
        <f>VLOOKUP($C$15,'اطلاعات پایه'!$A$18:$B$30,2,FALSE)</f>
        <v>30</v>
      </c>
      <c r="M112" s="6">
        <f>VLOOKUP($C$15,'اطلاعات پایه'!$A$18:$C$30,3,FALSE)</f>
        <v>45736</v>
      </c>
      <c r="N112" s="5">
        <f>ROUND((K112*('اطلاعات پایه'!$B$12+1)+'اطلاعات پایه'!$B$13)/30*L112,0)</f>
        <v>9316080</v>
      </c>
      <c r="O112" s="5">
        <f>IF(AND(F112&gt;0,M112-F112&gt;364),'اطلاعات پایه'!$B$10,0)*L112+J112</f>
        <v>0</v>
      </c>
      <c r="P112" s="5">
        <f>IF(H112="متاهل",'اطلاعات پایه'!$B$6,0)</f>
        <v>0</v>
      </c>
      <c r="Q112" s="5">
        <f>I112*'اطلاعات پایه'!$B$7</f>
        <v>0</v>
      </c>
      <c r="R112" s="5">
        <f>ROUND('اطلاعات پایه'!$B$8/30*MIN(30,L112),0)</f>
        <v>9000000</v>
      </c>
      <c r="S112" s="5">
        <f>ROUND('اطلاعات پایه'!$B$9/30*MIN(30,L112),0)</f>
        <v>22000000</v>
      </c>
      <c r="T112" s="5">
        <f t="shared" si="11"/>
        <v>59284</v>
      </c>
      <c r="U112" s="15"/>
      <c r="V112" s="5">
        <f t="shared" si="9"/>
        <v>0</v>
      </c>
      <c r="X112" s="9">
        <f t="shared" si="12"/>
        <v>40316080</v>
      </c>
      <c r="Y112" s="9">
        <f>ROUND(0.07*MIN(7*L112*'اطلاعات پایه'!$B$5,'محاسبه حقوق'!X112),0)</f>
        <v>2822126</v>
      </c>
      <c r="Z112" s="9">
        <f t="shared" si="13"/>
        <v>9272700</v>
      </c>
      <c r="AA112" s="9">
        <f t="shared" si="14"/>
        <v>480702059.14285713</v>
      </c>
      <c r="AB112" s="5">
        <f>IF(AA112&lt;='اطلاعات پایه'!$B$35,'اطلاعات پایه'!$D$35,IF(AA112&lt;='اطلاعات پایه'!$B$36,'اطلاعات پایه'!$E$35+(AA112-'اطلاعات پایه'!$B$35)*'اطلاعات پایه'!$C$36,IF(AA112&lt;='اطلاعات پایه'!$B$37,'اطلاعات پایه'!$E$36+(AA112-'اطلاعات پایه'!$B$36)*'اطلاعات پایه'!$C$37,IF(AA112&lt;='اطلاعات پایه'!$B$38,'اطلاعات پایه'!$E$37+(AA112-'اطلاعات پایه'!$B$37)*'اطلاعات پایه'!$C$38,IF(AA112&lt;='اطلاعات پایه'!$B$39,'اطلاعات پایه'!$E$38+(AA112-'اطلاعات پایه'!$B$38)*'اطلاعات پایه'!$C$39,'اطلاعات پایه'!$E$39+(AA112-'اطلاعات پایه'!$B$39)*'اطلاعات پایه'!$C$40)))))/365*L112</f>
        <v>0</v>
      </c>
      <c r="AC112" s="9">
        <f t="shared" si="15"/>
        <v>37493954</v>
      </c>
      <c r="AE112" s="9">
        <f t="shared" si="10"/>
        <v>49588780</v>
      </c>
    </row>
    <row r="113" spans="1:31" x14ac:dyDescent="0.25">
      <c r="A113" s="13">
        <v>93</v>
      </c>
      <c r="B113" s="13"/>
      <c r="C113" s="13"/>
      <c r="D113" s="13"/>
      <c r="E113" s="13"/>
      <c r="F113" s="13"/>
      <c r="G113" s="6" t="str">
        <f t="shared" si="8"/>
        <v/>
      </c>
      <c r="H113" s="13"/>
      <c r="I113" s="13"/>
      <c r="J113" s="15"/>
      <c r="K113" s="15"/>
      <c r="L113" s="5">
        <f>VLOOKUP($C$15,'اطلاعات پایه'!$A$18:$B$30,2,FALSE)</f>
        <v>30</v>
      </c>
      <c r="M113" s="6">
        <f>VLOOKUP($C$15,'اطلاعات پایه'!$A$18:$C$30,3,FALSE)</f>
        <v>45736</v>
      </c>
      <c r="N113" s="5">
        <f>ROUND((K113*('اطلاعات پایه'!$B$12+1)+'اطلاعات پایه'!$B$13)/30*L113,0)</f>
        <v>9316080</v>
      </c>
      <c r="O113" s="5">
        <f>IF(AND(F113&gt;0,M113-F113&gt;364),'اطلاعات پایه'!$B$10,0)*L113+J113</f>
        <v>0</v>
      </c>
      <c r="P113" s="5">
        <f>IF(H113="متاهل",'اطلاعات پایه'!$B$6,0)</f>
        <v>0</v>
      </c>
      <c r="Q113" s="5">
        <f>I113*'اطلاعات پایه'!$B$7</f>
        <v>0</v>
      </c>
      <c r="R113" s="5">
        <f>ROUND('اطلاعات پایه'!$B$8/30*MIN(30,L113),0)</f>
        <v>9000000</v>
      </c>
      <c r="S113" s="5">
        <f>ROUND('اطلاعات پایه'!$B$9/30*MIN(30,L113),0)</f>
        <v>22000000</v>
      </c>
      <c r="T113" s="5">
        <f t="shared" si="11"/>
        <v>59284</v>
      </c>
      <c r="U113" s="15"/>
      <c r="V113" s="5">
        <f t="shared" si="9"/>
        <v>0</v>
      </c>
      <c r="X113" s="9">
        <f t="shared" si="12"/>
        <v>40316080</v>
      </c>
      <c r="Y113" s="9">
        <f>ROUND(0.07*MIN(7*L113*'اطلاعات پایه'!$B$5,'محاسبه حقوق'!X113),0)</f>
        <v>2822126</v>
      </c>
      <c r="Z113" s="9">
        <f t="shared" si="13"/>
        <v>9272700</v>
      </c>
      <c r="AA113" s="9">
        <f t="shared" si="14"/>
        <v>480702059.14285713</v>
      </c>
      <c r="AB113" s="5">
        <f>IF(AA113&lt;='اطلاعات پایه'!$B$35,'اطلاعات پایه'!$D$35,IF(AA113&lt;='اطلاعات پایه'!$B$36,'اطلاعات پایه'!$E$35+(AA113-'اطلاعات پایه'!$B$35)*'اطلاعات پایه'!$C$36,IF(AA113&lt;='اطلاعات پایه'!$B$37,'اطلاعات پایه'!$E$36+(AA113-'اطلاعات پایه'!$B$36)*'اطلاعات پایه'!$C$37,IF(AA113&lt;='اطلاعات پایه'!$B$38,'اطلاعات پایه'!$E$37+(AA113-'اطلاعات پایه'!$B$37)*'اطلاعات پایه'!$C$38,IF(AA113&lt;='اطلاعات پایه'!$B$39,'اطلاعات پایه'!$E$38+(AA113-'اطلاعات پایه'!$B$38)*'اطلاعات پایه'!$C$39,'اطلاعات پایه'!$E$39+(AA113-'اطلاعات پایه'!$B$39)*'اطلاعات پایه'!$C$40)))))/365*L113</f>
        <v>0</v>
      </c>
      <c r="AC113" s="9">
        <f t="shared" si="15"/>
        <v>37493954</v>
      </c>
      <c r="AE113" s="9">
        <f t="shared" si="10"/>
        <v>49588780</v>
      </c>
    </row>
    <row r="114" spans="1:31" x14ac:dyDescent="0.25">
      <c r="A114" s="13">
        <v>94</v>
      </c>
      <c r="B114" s="13"/>
      <c r="C114" s="13"/>
      <c r="D114" s="13"/>
      <c r="E114" s="13"/>
      <c r="F114" s="13"/>
      <c r="G114" s="6" t="str">
        <f t="shared" si="8"/>
        <v/>
      </c>
      <c r="H114" s="13"/>
      <c r="I114" s="13"/>
      <c r="J114" s="15"/>
      <c r="K114" s="15"/>
      <c r="L114" s="5">
        <f>VLOOKUP($C$15,'اطلاعات پایه'!$A$18:$B$30,2,FALSE)</f>
        <v>30</v>
      </c>
      <c r="M114" s="6">
        <f>VLOOKUP($C$15,'اطلاعات پایه'!$A$18:$C$30,3,FALSE)</f>
        <v>45736</v>
      </c>
      <c r="N114" s="5">
        <f>ROUND((K114*('اطلاعات پایه'!$B$12+1)+'اطلاعات پایه'!$B$13)/30*L114,0)</f>
        <v>9316080</v>
      </c>
      <c r="O114" s="5">
        <f>IF(AND(F114&gt;0,M114-F114&gt;364),'اطلاعات پایه'!$B$10,0)*L114+J114</f>
        <v>0</v>
      </c>
      <c r="P114" s="5">
        <f>IF(H114="متاهل",'اطلاعات پایه'!$B$6,0)</f>
        <v>0</v>
      </c>
      <c r="Q114" s="5">
        <f>I114*'اطلاعات پایه'!$B$7</f>
        <v>0</v>
      </c>
      <c r="R114" s="5">
        <f>ROUND('اطلاعات پایه'!$B$8/30*MIN(30,L114),0)</f>
        <v>9000000</v>
      </c>
      <c r="S114" s="5">
        <f>ROUND('اطلاعات پایه'!$B$9/30*MIN(30,L114),0)</f>
        <v>22000000</v>
      </c>
      <c r="T114" s="5">
        <f t="shared" si="11"/>
        <v>59284</v>
      </c>
      <c r="U114" s="15"/>
      <c r="V114" s="5">
        <f t="shared" si="9"/>
        <v>0</v>
      </c>
      <c r="X114" s="9">
        <f t="shared" si="12"/>
        <v>40316080</v>
      </c>
      <c r="Y114" s="9">
        <f>ROUND(0.07*MIN(7*L114*'اطلاعات پایه'!$B$5,'محاسبه حقوق'!X114),0)</f>
        <v>2822126</v>
      </c>
      <c r="Z114" s="9">
        <f t="shared" si="13"/>
        <v>9272700</v>
      </c>
      <c r="AA114" s="9">
        <f t="shared" si="14"/>
        <v>480702059.14285713</v>
      </c>
      <c r="AB114" s="5">
        <f>IF(AA114&lt;='اطلاعات پایه'!$B$35,'اطلاعات پایه'!$D$35,IF(AA114&lt;='اطلاعات پایه'!$B$36,'اطلاعات پایه'!$E$35+(AA114-'اطلاعات پایه'!$B$35)*'اطلاعات پایه'!$C$36,IF(AA114&lt;='اطلاعات پایه'!$B$37,'اطلاعات پایه'!$E$36+(AA114-'اطلاعات پایه'!$B$36)*'اطلاعات پایه'!$C$37,IF(AA114&lt;='اطلاعات پایه'!$B$38,'اطلاعات پایه'!$E$37+(AA114-'اطلاعات پایه'!$B$37)*'اطلاعات پایه'!$C$38,IF(AA114&lt;='اطلاعات پایه'!$B$39,'اطلاعات پایه'!$E$38+(AA114-'اطلاعات پایه'!$B$38)*'اطلاعات پایه'!$C$39,'اطلاعات پایه'!$E$39+(AA114-'اطلاعات پایه'!$B$39)*'اطلاعات پایه'!$C$40)))))/365*L114</f>
        <v>0</v>
      </c>
      <c r="AC114" s="9">
        <f t="shared" si="15"/>
        <v>37493954</v>
      </c>
      <c r="AE114" s="9">
        <f t="shared" si="10"/>
        <v>49588780</v>
      </c>
    </row>
    <row r="115" spans="1:31" x14ac:dyDescent="0.25">
      <c r="A115" s="13">
        <v>95</v>
      </c>
      <c r="B115" s="13"/>
      <c r="C115" s="13"/>
      <c r="D115" s="13"/>
      <c r="E115" s="13"/>
      <c r="F115" s="13"/>
      <c r="G115" s="6" t="str">
        <f t="shared" si="8"/>
        <v/>
      </c>
      <c r="H115" s="13"/>
      <c r="I115" s="13"/>
      <c r="J115" s="15"/>
      <c r="K115" s="15"/>
      <c r="L115" s="5">
        <f>VLOOKUP($C$15,'اطلاعات پایه'!$A$18:$B$30,2,FALSE)</f>
        <v>30</v>
      </c>
      <c r="M115" s="6">
        <f>VLOOKUP($C$15,'اطلاعات پایه'!$A$18:$C$30,3,FALSE)</f>
        <v>45736</v>
      </c>
      <c r="N115" s="5">
        <f>ROUND((K115*('اطلاعات پایه'!$B$12+1)+'اطلاعات پایه'!$B$13)/30*L115,0)</f>
        <v>9316080</v>
      </c>
      <c r="O115" s="5">
        <f>IF(AND(F115&gt;0,M115-F115&gt;364),'اطلاعات پایه'!$B$10,0)*L115+J115</f>
        <v>0</v>
      </c>
      <c r="P115" s="5">
        <f>IF(H115="متاهل",'اطلاعات پایه'!$B$6,0)</f>
        <v>0</v>
      </c>
      <c r="Q115" s="5">
        <f>I115*'اطلاعات پایه'!$B$7</f>
        <v>0</v>
      </c>
      <c r="R115" s="5">
        <f>ROUND('اطلاعات پایه'!$B$8/30*MIN(30,L115),0)</f>
        <v>9000000</v>
      </c>
      <c r="S115" s="5">
        <f>ROUND('اطلاعات پایه'!$B$9/30*MIN(30,L115),0)</f>
        <v>22000000</v>
      </c>
      <c r="T115" s="5">
        <f t="shared" si="11"/>
        <v>59284</v>
      </c>
      <c r="U115" s="15"/>
      <c r="V115" s="5">
        <f t="shared" si="9"/>
        <v>0</v>
      </c>
      <c r="X115" s="9">
        <f t="shared" si="12"/>
        <v>40316080</v>
      </c>
      <c r="Y115" s="9">
        <f>ROUND(0.07*MIN(7*L115*'اطلاعات پایه'!$B$5,'محاسبه حقوق'!X115),0)</f>
        <v>2822126</v>
      </c>
      <c r="Z115" s="9">
        <f t="shared" si="13"/>
        <v>9272700</v>
      </c>
      <c r="AA115" s="9">
        <f t="shared" si="14"/>
        <v>480702059.14285713</v>
      </c>
      <c r="AB115" s="5">
        <f>IF(AA115&lt;='اطلاعات پایه'!$B$35,'اطلاعات پایه'!$D$35,IF(AA115&lt;='اطلاعات پایه'!$B$36,'اطلاعات پایه'!$E$35+(AA115-'اطلاعات پایه'!$B$35)*'اطلاعات پایه'!$C$36,IF(AA115&lt;='اطلاعات پایه'!$B$37,'اطلاعات پایه'!$E$36+(AA115-'اطلاعات پایه'!$B$36)*'اطلاعات پایه'!$C$37,IF(AA115&lt;='اطلاعات پایه'!$B$38,'اطلاعات پایه'!$E$37+(AA115-'اطلاعات پایه'!$B$37)*'اطلاعات پایه'!$C$38,IF(AA115&lt;='اطلاعات پایه'!$B$39,'اطلاعات پایه'!$E$38+(AA115-'اطلاعات پایه'!$B$38)*'اطلاعات پایه'!$C$39,'اطلاعات پایه'!$E$39+(AA115-'اطلاعات پایه'!$B$39)*'اطلاعات پایه'!$C$40)))))/365*L115</f>
        <v>0</v>
      </c>
      <c r="AC115" s="9">
        <f t="shared" si="15"/>
        <v>37493954</v>
      </c>
      <c r="AE115" s="9">
        <f t="shared" si="10"/>
        <v>49588780</v>
      </c>
    </row>
    <row r="116" spans="1:31" x14ac:dyDescent="0.25">
      <c r="A116" s="13">
        <v>96</v>
      </c>
      <c r="B116" s="13"/>
      <c r="C116" s="13"/>
      <c r="D116" s="13"/>
      <c r="E116" s="13"/>
      <c r="F116" s="13"/>
      <c r="G116" s="6" t="str">
        <f t="shared" si="8"/>
        <v/>
      </c>
      <c r="H116" s="13"/>
      <c r="I116" s="13"/>
      <c r="J116" s="15"/>
      <c r="K116" s="15"/>
      <c r="L116" s="5">
        <f>VLOOKUP($C$15,'اطلاعات پایه'!$A$18:$B$30,2,FALSE)</f>
        <v>30</v>
      </c>
      <c r="M116" s="6">
        <f>VLOOKUP($C$15,'اطلاعات پایه'!$A$18:$C$30,3,FALSE)</f>
        <v>45736</v>
      </c>
      <c r="N116" s="5">
        <f>ROUND((K116*('اطلاعات پایه'!$B$12+1)+'اطلاعات پایه'!$B$13)/30*L116,0)</f>
        <v>9316080</v>
      </c>
      <c r="O116" s="5">
        <f>IF(AND(F116&gt;0,M116-F116&gt;364),'اطلاعات پایه'!$B$10,0)*L116+J116</f>
        <v>0</v>
      </c>
      <c r="P116" s="5">
        <f>IF(H116="متاهل",'اطلاعات پایه'!$B$6,0)</f>
        <v>0</v>
      </c>
      <c r="Q116" s="5">
        <f>I116*'اطلاعات پایه'!$B$7</f>
        <v>0</v>
      </c>
      <c r="R116" s="5">
        <f>ROUND('اطلاعات پایه'!$B$8/30*MIN(30,L116),0)</f>
        <v>9000000</v>
      </c>
      <c r="S116" s="5">
        <f>ROUND('اطلاعات پایه'!$B$9/30*MIN(30,L116),0)</f>
        <v>22000000</v>
      </c>
      <c r="T116" s="5">
        <f t="shared" si="11"/>
        <v>59284</v>
      </c>
      <c r="U116" s="15"/>
      <c r="V116" s="5">
        <f t="shared" si="9"/>
        <v>0</v>
      </c>
      <c r="X116" s="9">
        <f t="shared" si="12"/>
        <v>40316080</v>
      </c>
      <c r="Y116" s="9">
        <f>ROUND(0.07*MIN(7*L116*'اطلاعات پایه'!$B$5,'محاسبه حقوق'!X116),0)</f>
        <v>2822126</v>
      </c>
      <c r="Z116" s="9">
        <f t="shared" si="13"/>
        <v>9272700</v>
      </c>
      <c r="AA116" s="9">
        <f t="shared" si="14"/>
        <v>480702059.14285713</v>
      </c>
      <c r="AB116" s="5">
        <f>IF(AA116&lt;='اطلاعات پایه'!$B$35,'اطلاعات پایه'!$D$35,IF(AA116&lt;='اطلاعات پایه'!$B$36,'اطلاعات پایه'!$E$35+(AA116-'اطلاعات پایه'!$B$35)*'اطلاعات پایه'!$C$36,IF(AA116&lt;='اطلاعات پایه'!$B$37,'اطلاعات پایه'!$E$36+(AA116-'اطلاعات پایه'!$B$36)*'اطلاعات پایه'!$C$37,IF(AA116&lt;='اطلاعات پایه'!$B$38,'اطلاعات پایه'!$E$37+(AA116-'اطلاعات پایه'!$B$37)*'اطلاعات پایه'!$C$38,IF(AA116&lt;='اطلاعات پایه'!$B$39,'اطلاعات پایه'!$E$38+(AA116-'اطلاعات پایه'!$B$38)*'اطلاعات پایه'!$C$39,'اطلاعات پایه'!$E$39+(AA116-'اطلاعات پایه'!$B$39)*'اطلاعات پایه'!$C$40)))))/365*L116</f>
        <v>0</v>
      </c>
      <c r="AC116" s="9">
        <f t="shared" si="15"/>
        <v>37493954</v>
      </c>
      <c r="AE116" s="9">
        <f t="shared" si="10"/>
        <v>49588780</v>
      </c>
    </row>
    <row r="117" spans="1:31" x14ac:dyDescent="0.25">
      <c r="A117" s="13">
        <v>97</v>
      </c>
      <c r="B117" s="13"/>
      <c r="C117" s="13"/>
      <c r="D117" s="13"/>
      <c r="E117" s="13"/>
      <c r="F117" s="13"/>
      <c r="G117" s="6" t="str">
        <f t="shared" si="8"/>
        <v/>
      </c>
      <c r="H117" s="13"/>
      <c r="I117" s="13"/>
      <c r="J117" s="15"/>
      <c r="K117" s="15"/>
      <c r="L117" s="5">
        <f>VLOOKUP($C$15,'اطلاعات پایه'!$A$18:$B$30,2,FALSE)</f>
        <v>30</v>
      </c>
      <c r="M117" s="6">
        <f>VLOOKUP($C$15,'اطلاعات پایه'!$A$18:$C$30,3,FALSE)</f>
        <v>45736</v>
      </c>
      <c r="N117" s="5">
        <f>ROUND((K117*('اطلاعات پایه'!$B$12+1)+'اطلاعات پایه'!$B$13)/30*L117,0)</f>
        <v>9316080</v>
      </c>
      <c r="O117" s="5">
        <f>IF(AND(F117&gt;0,M117-F117&gt;364),'اطلاعات پایه'!$B$10,0)*L117+J117</f>
        <v>0</v>
      </c>
      <c r="P117" s="5">
        <f>IF(H117="متاهل",'اطلاعات پایه'!$B$6,0)</f>
        <v>0</v>
      </c>
      <c r="Q117" s="5">
        <f>I117*'اطلاعات پایه'!$B$7</f>
        <v>0</v>
      </c>
      <c r="R117" s="5">
        <f>ROUND('اطلاعات پایه'!$B$8/30*MIN(30,L117),0)</f>
        <v>9000000</v>
      </c>
      <c r="S117" s="5">
        <f>ROUND('اطلاعات پایه'!$B$9/30*MIN(30,L117),0)</f>
        <v>22000000</v>
      </c>
      <c r="T117" s="5">
        <f t="shared" si="11"/>
        <v>59284</v>
      </c>
      <c r="U117" s="15"/>
      <c r="V117" s="5">
        <f t="shared" si="9"/>
        <v>0</v>
      </c>
      <c r="X117" s="9">
        <f t="shared" si="12"/>
        <v>40316080</v>
      </c>
      <c r="Y117" s="9">
        <f>ROUND(0.07*MIN(7*L117*'اطلاعات پایه'!$B$5,'محاسبه حقوق'!X117),0)</f>
        <v>2822126</v>
      </c>
      <c r="Z117" s="9">
        <f t="shared" si="13"/>
        <v>9272700</v>
      </c>
      <c r="AA117" s="9">
        <f t="shared" si="14"/>
        <v>480702059.14285713</v>
      </c>
      <c r="AB117" s="5">
        <f>IF(AA117&lt;='اطلاعات پایه'!$B$35,'اطلاعات پایه'!$D$35,IF(AA117&lt;='اطلاعات پایه'!$B$36,'اطلاعات پایه'!$E$35+(AA117-'اطلاعات پایه'!$B$35)*'اطلاعات پایه'!$C$36,IF(AA117&lt;='اطلاعات پایه'!$B$37,'اطلاعات پایه'!$E$36+(AA117-'اطلاعات پایه'!$B$36)*'اطلاعات پایه'!$C$37,IF(AA117&lt;='اطلاعات پایه'!$B$38,'اطلاعات پایه'!$E$37+(AA117-'اطلاعات پایه'!$B$37)*'اطلاعات پایه'!$C$38,IF(AA117&lt;='اطلاعات پایه'!$B$39,'اطلاعات پایه'!$E$38+(AA117-'اطلاعات پایه'!$B$38)*'اطلاعات پایه'!$C$39,'اطلاعات پایه'!$E$39+(AA117-'اطلاعات پایه'!$B$39)*'اطلاعات پایه'!$C$40)))))/365*L117</f>
        <v>0</v>
      </c>
      <c r="AC117" s="9">
        <f t="shared" si="15"/>
        <v>37493954</v>
      </c>
      <c r="AE117" s="9">
        <f t="shared" si="10"/>
        <v>49588780</v>
      </c>
    </row>
    <row r="118" spans="1:31" x14ac:dyDescent="0.25">
      <c r="A118" s="13">
        <v>98</v>
      </c>
      <c r="B118" s="13"/>
      <c r="C118" s="13"/>
      <c r="D118" s="13"/>
      <c r="E118" s="13"/>
      <c r="F118" s="13"/>
      <c r="G118" s="6" t="str">
        <f t="shared" si="8"/>
        <v/>
      </c>
      <c r="H118" s="13"/>
      <c r="I118" s="13"/>
      <c r="J118" s="15"/>
      <c r="K118" s="15"/>
      <c r="L118" s="5">
        <f>VLOOKUP($C$15,'اطلاعات پایه'!$A$18:$B$30,2,FALSE)</f>
        <v>30</v>
      </c>
      <c r="M118" s="6">
        <f>VLOOKUP($C$15,'اطلاعات پایه'!$A$18:$C$30,3,FALSE)</f>
        <v>45736</v>
      </c>
      <c r="N118" s="5">
        <f>ROUND((K118*('اطلاعات پایه'!$B$12+1)+'اطلاعات پایه'!$B$13)/30*L118,0)</f>
        <v>9316080</v>
      </c>
      <c r="O118" s="5">
        <f>IF(AND(F118&gt;0,M118-F118&gt;364),'اطلاعات پایه'!$B$10,0)*L118+J118</f>
        <v>0</v>
      </c>
      <c r="P118" s="5">
        <f>IF(H118="متاهل",'اطلاعات پایه'!$B$6,0)</f>
        <v>0</v>
      </c>
      <c r="Q118" s="5">
        <f>I118*'اطلاعات پایه'!$B$7</f>
        <v>0</v>
      </c>
      <c r="R118" s="5">
        <f>ROUND('اطلاعات پایه'!$B$8/30*MIN(30,L118),0)</f>
        <v>9000000</v>
      </c>
      <c r="S118" s="5">
        <f>ROUND('اطلاعات پایه'!$B$9/30*MIN(30,L118),0)</f>
        <v>22000000</v>
      </c>
      <c r="T118" s="5">
        <f t="shared" si="11"/>
        <v>59284</v>
      </c>
      <c r="U118" s="15"/>
      <c r="V118" s="5">
        <f t="shared" si="9"/>
        <v>0</v>
      </c>
      <c r="X118" s="9">
        <f t="shared" si="12"/>
        <v>40316080</v>
      </c>
      <c r="Y118" s="9">
        <f>ROUND(0.07*MIN(7*L118*'اطلاعات پایه'!$B$5,'محاسبه حقوق'!X118),0)</f>
        <v>2822126</v>
      </c>
      <c r="Z118" s="9">
        <f t="shared" si="13"/>
        <v>9272700</v>
      </c>
      <c r="AA118" s="9">
        <f t="shared" si="14"/>
        <v>480702059.14285713</v>
      </c>
      <c r="AB118" s="5">
        <f>IF(AA118&lt;='اطلاعات پایه'!$B$35,'اطلاعات پایه'!$D$35,IF(AA118&lt;='اطلاعات پایه'!$B$36,'اطلاعات پایه'!$E$35+(AA118-'اطلاعات پایه'!$B$35)*'اطلاعات پایه'!$C$36,IF(AA118&lt;='اطلاعات پایه'!$B$37,'اطلاعات پایه'!$E$36+(AA118-'اطلاعات پایه'!$B$36)*'اطلاعات پایه'!$C$37,IF(AA118&lt;='اطلاعات پایه'!$B$38,'اطلاعات پایه'!$E$37+(AA118-'اطلاعات پایه'!$B$37)*'اطلاعات پایه'!$C$38,IF(AA118&lt;='اطلاعات پایه'!$B$39,'اطلاعات پایه'!$E$38+(AA118-'اطلاعات پایه'!$B$38)*'اطلاعات پایه'!$C$39,'اطلاعات پایه'!$E$39+(AA118-'اطلاعات پایه'!$B$39)*'اطلاعات پایه'!$C$40)))))/365*L118</f>
        <v>0</v>
      </c>
      <c r="AC118" s="9">
        <f t="shared" si="15"/>
        <v>37493954</v>
      </c>
      <c r="AE118" s="9">
        <f t="shared" si="10"/>
        <v>49588780</v>
      </c>
    </row>
    <row r="119" spans="1:31" x14ac:dyDescent="0.25">
      <c r="A119" s="13">
        <v>99</v>
      </c>
      <c r="B119" s="13"/>
      <c r="C119" s="13"/>
      <c r="D119" s="13"/>
      <c r="E119" s="13"/>
      <c r="F119" s="13"/>
      <c r="G119" s="6" t="str">
        <f t="shared" si="8"/>
        <v/>
      </c>
      <c r="H119" s="13"/>
      <c r="I119" s="13"/>
      <c r="J119" s="15"/>
      <c r="K119" s="15"/>
      <c r="L119" s="5">
        <f>VLOOKUP($C$15,'اطلاعات پایه'!$A$18:$B$30,2,FALSE)</f>
        <v>30</v>
      </c>
      <c r="M119" s="6">
        <f>VLOOKUP($C$15,'اطلاعات پایه'!$A$18:$C$30,3,FALSE)</f>
        <v>45736</v>
      </c>
      <c r="N119" s="5">
        <f>ROUND((K119*('اطلاعات پایه'!$B$12+1)+'اطلاعات پایه'!$B$13)/30*L119,0)</f>
        <v>9316080</v>
      </c>
      <c r="O119" s="5">
        <f>IF(AND(F119&gt;0,M119-F119&gt;364),'اطلاعات پایه'!$B$10,0)*L119+J119</f>
        <v>0</v>
      </c>
      <c r="P119" s="5">
        <f>IF(H119="متاهل",'اطلاعات پایه'!$B$6,0)</f>
        <v>0</v>
      </c>
      <c r="Q119" s="5">
        <f>I119*'اطلاعات پایه'!$B$7</f>
        <v>0</v>
      </c>
      <c r="R119" s="5">
        <f>ROUND('اطلاعات پایه'!$B$8/30*MIN(30,L119),0)</f>
        <v>9000000</v>
      </c>
      <c r="S119" s="5">
        <f>ROUND('اطلاعات پایه'!$B$9/30*MIN(30,L119),0)</f>
        <v>22000000</v>
      </c>
      <c r="T119" s="5">
        <f t="shared" si="11"/>
        <v>59284</v>
      </c>
      <c r="U119" s="15"/>
      <c r="V119" s="5">
        <f t="shared" si="9"/>
        <v>0</v>
      </c>
      <c r="X119" s="9">
        <f t="shared" si="12"/>
        <v>40316080</v>
      </c>
      <c r="Y119" s="9">
        <f>ROUND(0.07*MIN(7*L119*'اطلاعات پایه'!$B$5,'محاسبه حقوق'!X119),0)</f>
        <v>2822126</v>
      </c>
      <c r="Z119" s="9">
        <f t="shared" si="13"/>
        <v>9272700</v>
      </c>
      <c r="AA119" s="9">
        <f t="shared" si="14"/>
        <v>480702059.14285713</v>
      </c>
      <c r="AB119" s="5">
        <f>IF(AA119&lt;='اطلاعات پایه'!$B$35,'اطلاعات پایه'!$D$35,IF(AA119&lt;='اطلاعات پایه'!$B$36,'اطلاعات پایه'!$E$35+(AA119-'اطلاعات پایه'!$B$35)*'اطلاعات پایه'!$C$36,IF(AA119&lt;='اطلاعات پایه'!$B$37,'اطلاعات پایه'!$E$36+(AA119-'اطلاعات پایه'!$B$36)*'اطلاعات پایه'!$C$37,IF(AA119&lt;='اطلاعات پایه'!$B$38,'اطلاعات پایه'!$E$37+(AA119-'اطلاعات پایه'!$B$37)*'اطلاعات پایه'!$C$38,IF(AA119&lt;='اطلاعات پایه'!$B$39,'اطلاعات پایه'!$E$38+(AA119-'اطلاعات پایه'!$B$38)*'اطلاعات پایه'!$C$39,'اطلاعات پایه'!$E$39+(AA119-'اطلاعات پایه'!$B$39)*'اطلاعات پایه'!$C$40)))))/365*L119</f>
        <v>0</v>
      </c>
      <c r="AC119" s="9">
        <f t="shared" si="15"/>
        <v>37493954</v>
      </c>
      <c r="AE119" s="9">
        <f t="shared" si="10"/>
        <v>49588780</v>
      </c>
    </row>
    <row r="120" spans="1:31" x14ac:dyDescent="0.25">
      <c r="A120" s="13">
        <v>100</v>
      </c>
      <c r="B120" s="13"/>
      <c r="C120" s="13"/>
      <c r="D120" s="13"/>
      <c r="E120" s="13"/>
      <c r="F120" s="13"/>
      <c r="G120" s="6" t="str">
        <f t="shared" si="8"/>
        <v/>
      </c>
      <c r="H120" s="13"/>
      <c r="I120" s="13"/>
      <c r="J120" s="15"/>
      <c r="K120" s="15"/>
      <c r="L120" s="5">
        <f>VLOOKUP($C$15,'اطلاعات پایه'!$A$18:$B$30,2,FALSE)</f>
        <v>30</v>
      </c>
      <c r="M120" s="6">
        <f>VLOOKUP($C$15,'اطلاعات پایه'!$A$18:$C$30,3,FALSE)</f>
        <v>45736</v>
      </c>
      <c r="N120" s="5">
        <f>ROUND((K120*('اطلاعات پایه'!$B$12+1)+'اطلاعات پایه'!$B$13)/30*L120,0)</f>
        <v>9316080</v>
      </c>
      <c r="O120" s="5">
        <f>IF(AND(F120&gt;0,M120-F120&gt;364),'اطلاعات پایه'!$B$10,0)*L120+J120</f>
        <v>0</v>
      </c>
      <c r="P120" s="5">
        <f>IF(H120="متاهل",'اطلاعات پایه'!$B$6,0)</f>
        <v>0</v>
      </c>
      <c r="Q120" s="5">
        <f>I120*'اطلاعات پایه'!$B$7</f>
        <v>0</v>
      </c>
      <c r="R120" s="5">
        <f>ROUND('اطلاعات پایه'!$B$8/30*MIN(30,L120),0)</f>
        <v>9000000</v>
      </c>
      <c r="S120" s="5">
        <f>ROUND('اطلاعات پایه'!$B$9/30*MIN(30,L120),0)</f>
        <v>22000000</v>
      </c>
      <c r="T120" s="5">
        <f t="shared" si="11"/>
        <v>59284</v>
      </c>
      <c r="U120" s="15"/>
      <c r="V120" s="5">
        <f t="shared" si="9"/>
        <v>0</v>
      </c>
      <c r="X120" s="9">
        <f t="shared" si="12"/>
        <v>40316080</v>
      </c>
      <c r="Y120" s="9">
        <f>ROUND(0.07*MIN(7*L120*'اطلاعات پایه'!$B$5,'محاسبه حقوق'!X120),0)</f>
        <v>2822126</v>
      </c>
      <c r="Z120" s="9">
        <f t="shared" si="13"/>
        <v>9272700</v>
      </c>
      <c r="AA120" s="9">
        <f t="shared" si="14"/>
        <v>480702059.14285713</v>
      </c>
      <c r="AB120" s="5">
        <f>IF(AA120&lt;='اطلاعات پایه'!$B$35,'اطلاعات پایه'!$D$35,IF(AA120&lt;='اطلاعات پایه'!$B$36,'اطلاعات پایه'!$E$35+(AA120-'اطلاعات پایه'!$B$35)*'اطلاعات پایه'!$C$36,IF(AA120&lt;='اطلاعات پایه'!$B$37,'اطلاعات پایه'!$E$36+(AA120-'اطلاعات پایه'!$B$36)*'اطلاعات پایه'!$C$37,IF(AA120&lt;='اطلاعات پایه'!$B$38,'اطلاعات پایه'!$E$37+(AA120-'اطلاعات پایه'!$B$37)*'اطلاعات پایه'!$C$38,IF(AA120&lt;='اطلاعات پایه'!$B$39,'اطلاعات پایه'!$E$38+(AA120-'اطلاعات پایه'!$B$38)*'اطلاعات پایه'!$C$39,'اطلاعات پایه'!$E$39+(AA120-'اطلاعات پایه'!$B$39)*'اطلاعات پایه'!$C$40)))))/365*L120</f>
        <v>0</v>
      </c>
      <c r="AC120" s="9">
        <f t="shared" si="15"/>
        <v>37493954</v>
      </c>
      <c r="AE120" s="9">
        <f t="shared" si="10"/>
        <v>49588780</v>
      </c>
    </row>
    <row r="121" spans="1:31" x14ac:dyDescent="0.25">
      <c r="A121" s="13">
        <v>101</v>
      </c>
      <c r="B121" s="13"/>
      <c r="C121" s="13"/>
      <c r="D121" s="13"/>
      <c r="E121" s="13"/>
      <c r="F121" s="13"/>
      <c r="G121" s="6" t="str">
        <f t="shared" si="8"/>
        <v/>
      </c>
      <c r="H121" s="13"/>
      <c r="I121" s="13"/>
      <c r="J121" s="15"/>
      <c r="K121" s="15"/>
      <c r="L121" s="5">
        <f>VLOOKUP($C$15,'اطلاعات پایه'!$A$18:$B$30,2,FALSE)</f>
        <v>30</v>
      </c>
      <c r="M121" s="6">
        <f>VLOOKUP($C$15,'اطلاعات پایه'!$A$18:$C$30,3,FALSE)</f>
        <v>45736</v>
      </c>
      <c r="N121" s="5">
        <f>ROUND((K121*('اطلاعات پایه'!$B$12+1)+'اطلاعات پایه'!$B$13)/30*L121,0)</f>
        <v>9316080</v>
      </c>
      <c r="O121" s="5">
        <f>IF(AND(F121&gt;0,M121-F121&gt;364),'اطلاعات پایه'!$B$10,0)*L121+J121</f>
        <v>0</v>
      </c>
      <c r="P121" s="5">
        <f>IF(H121="متاهل",'اطلاعات پایه'!$B$6,0)</f>
        <v>0</v>
      </c>
      <c r="Q121" s="5">
        <f>I121*'اطلاعات پایه'!$B$7</f>
        <v>0</v>
      </c>
      <c r="R121" s="5">
        <f>ROUND('اطلاعات پایه'!$B$8/30*MIN(30,L121),0)</f>
        <v>9000000</v>
      </c>
      <c r="S121" s="5">
        <f>ROUND('اطلاعات پایه'!$B$9/30*MIN(30,L121),0)</f>
        <v>22000000</v>
      </c>
      <c r="T121" s="5">
        <f t="shared" si="11"/>
        <v>59284</v>
      </c>
      <c r="U121" s="15"/>
      <c r="V121" s="5">
        <f t="shared" si="9"/>
        <v>0</v>
      </c>
      <c r="X121" s="9">
        <f t="shared" si="12"/>
        <v>40316080</v>
      </c>
      <c r="Y121" s="9">
        <f>ROUND(0.07*MIN(7*L121*'اطلاعات پایه'!$B$5,'محاسبه حقوق'!X121),0)</f>
        <v>2822126</v>
      </c>
      <c r="Z121" s="9">
        <f t="shared" si="13"/>
        <v>9272700</v>
      </c>
      <c r="AA121" s="9">
        <f t="shared" si="14"/>
        <v>480702059.14285713</v>
      </c>
      <c r="AB121" s="5">
        <f>IF(AA121&lt;='اطلاعات پایه'!$B$35,'اطلاعات پایه'!$D$35,IF(AA121&lt;='اطلاعات پایه'!$B$36,'اطلاعات پایه'!$E$35+(AA121-'اطلاعات پایه'!$B$35)*'اطلاعات پایه'!$C$36,IF(AA121&lt;='اطلاعات پایه'!$B$37,'اطلاعات پایه'!$E$36+(AA121-'اطلاعات پایه'!$B$36)*'اطلاعات پایه'!$C$37,IF(AA121&lt;='اطلاعات پایه'!$B$38,'اطلاعات پایه'!$E$37+(AA121-'اطلاعات پایه'!$B$37)*'اطلاعات پایه'!$C$38,IF(AA121&lt;='اطلاعات پایه'!$B$39,'اطلاعات پایه'!$E$38+(AA121-'اطلاعات پایه'!$B$38)*'اطلاعات پایه'!$C$39,'اطلاعات پایه'!$E$39+(AA121-'اطلاعات پایه'!$B$39)*'اطلاعات پایه'!$C$40)))))/365*L121</f>
        <v>0</v>
      </c>
      <c r="AC121" s="9">
        <f t="shared" si="15"/>
        <v>37493954</v>
      </c>
      <c r="AE121" s="9">
        <f t="shared" si="10"/>
        <v>49588780</v>
      </c>
    </row>
    <row r="122" spans="1:31" x14ac:dyDescent="0.25">
      <c r="A122" s="13">
        <v>102</v>
      </c>
      <c r="B122" s="13"/>
      <c r="C122" s="13"/>
      <c r="D122" s="13"/>
      <c r="E122" s="13"/>
      <c r="F122" s="13"/>
      <c r="G122" s="6" t="str">
        <f t="shared" si="8"/>
        <v/>
      </c>
      <c r="H122" s="13"/>
      <c r="I122" s="13"/>
      <c r="J122" s="15"/>
      <c r="K122" s="15"/>
      <c r="L122" s="5">
        <f>VLOOKUP($C$15,'اطلاعات پایه'!$A$18:$B$30,2,FALSE)</f>
        <v>30</v>
      </c>
      <c r="M122" s="6">
        <f>VLOOKUP($C$15,'اطلاعات پایه'!$A$18:$C$30,3,FALSE)</f>
        <v>45736</v>
      </c>
      <c r="N122" s="5">
        <f>ROUND((K122*('اطلاعات پایه'!$B$12+1)+'اطلاعات پایه'!$B$13)/30*L122,0)</f>
        <v>9316080</v>
      </c>
      <c r="O122" s="5">
        <f>IF(AND(F122&gt;0,M122-F122&gt;364),'اطلاعات پایه'!$B$10,0)*L122+J122</f>
        <v>0</v>
      </c>
      <c r="P122" s="5">
        <f>IF(H122="متاهل",'اطلاعات پایه'!$B$6,0)</f>
        <v>0</v>
      </c>
      <c r="Q122" s="5">
        <f>I122*'اطلاعات پایه'!$B$7</f>
        <v>0</v>
      </c>
      <c r="R122" s="5">
        <f>ROUND('اطلاعات پایه'!$B$8/30*MIN(30,L122),0)</f>
        <v>9000000</v>
      </c>
      <c r="S122" s="5">
        <f>ROUND('اطلاعات پایه'!$B$9/30*MIN(30,L122),0)</f>
        <v>22000000</v>
      </c>
      <c r="T122" s="5">
        <f t="shared" si="11"/>
        <v>59284</v>
      </c>
      <c r="U122" s="15"/>
      <c r="V122" s="5">
        <f t="shared" si="9"/>
        <v>0</v>
      </c>
      <c r="X122" s="9">
        <f t="shared" si="12"/>
        <v>40316080</v>
      </c>
      <c r="Y122" s="9">
        <f>ROUND(0.07*MIN(7*L122*'اطلاعات پایه'!$B$5,'محاسبه حقوق'!X122),0)</f>
        <v>2822126</v>
      </c>
      <c r="Z122" s="9">
        <f t="shared" si="13"/>
        <v>9272700</v>
      </c>
      <c r="AA122" s="9">
        <f t="shared" si="14"/>
        <v>480702059.14285713</v>
      </c>
      <c r="AB122" s="5">
        <f>IF(AA122&lt;='اطلاعات پایه'!$B$35,'اطلاعات پایه'!$D$35,IF(AA122&lt;='اطلاعات پایه'!$B$36,'اطلاعات پایه'!$E$35+(AA122-'اطلاعات پایه'!$B$35)*'اطلاعات پایه'!$C$36,IF(AA122&lt;='اطلاعات پایه'!$B$37,'اطلاعات پایه'!$E$36+(AA122-'اطلاعات پایه'!$B$36)*'اطلاعات پایه'!$C$37,IF(AA122&lt;='اطلاعات پایه'!$B$38,'اطلاعات پایه'!$E$37+(AA122-'اطلاعات پایه'!$B$37)*'اطلاعات پایه'!$C$38,IF(AA122&lt;='اطلاعات پایه'!$B$39,'اطلاعات پایه'!$E$38+(AA122-'اطلاعات پایه'!$B$38)*'اطلاعات پایه'!$C$39,'اطلاعات پایه'!$E$39+(AA122-'اطلاعات پایه'!$B$39)*'اطلاعات پایه'!$C$40)))))/365*L122</f>
        <v>0</v>
      </c>
      <c r="AC122" s="9">
        <f t="shared" si="15"/>
        <v>37493954</v>
      </c>
      <c r="AE122" s="9">
        <f t="shared" si="10"/>
        <v>49588780</v>
      </c>
    </row>
    <row r="123" spans="1:31" x14ac:dyDescent="0.25">
      <c r="A123" s="13">
        <v>103</v>
      </c>
      <c r="B123" s="13"/>
      <c r="C123" s="13"/>
      <c r="D123" s="13"/>
      <c r="E123" s="13"/>
      <c r="F123" s="13"/>
      <c r="G123" s="6" t="str">
        <f t="shared" si="8"/>
        <v/>
      </c>
      <c r="H123" s="13"/>
      <c r="I123" s="13"/>
      <c r="J123" s="15"/>
      <c r="K123" s="15"/>
      <c r="L123" s="5">
        <f>VLOOKUP($C$15,'اطلاعات پایه'!$A$18:$B$30,2,FALSE)</f>
        <v>30</v>
      </c>
      <c r="M123" s="6">
        <f>VLOOKUP($C$15,'اطلاعات پایه'!$A$18:$C$30,3,FALSE)</f>
        <v>45736</v>
      </c>
      <c r="N123" s="5">
        <f>ROUND((K123*('اطلاعات پایه'!$B$12+1)+'اطلاعات پایه'!$B$13)/30*L123,0)</f>
        <v>9316080</v>
      </c>
      <c r="O123" s="5">
        <f>IF(AND(F123&gt;0,M123-F123&gt;364),'اطلاعات پایه'!$B$10,0)*L123+J123</f>
        <v>0</v>
      </c>
      <c r="P123" s="5">
        <f>IF(H123="متاهل",'اطلاعات پایه'!$B$6,0)</f>
        <v>0</v>
      </c>
      <c r="Q123" s="5">
        <f>I123*'اطلاعات پایه'!$B$7</f>
        <v>0</v>
      </c>
      <c r="R123" s="5">
        <f>ROUND('اطلاعات پایه'!$B$8/30*MIN(30,L123),0)</f>
        <v>9000000</v>
      </c>
      <c r="S123" s="5">
        <f>ROUND('اطلاعات پایه'!$B$9/30*MIN(30,L123),0)</f>
        <v>22000000</v>
      </c>
      <c r="T123" s="5">
        <f t="shared" si="11"/>
        <v>59284</v>
      </c>
      <c r="U123" s="15"/>
      <c r="V123" s="5">
        <f t="shared" si="9"/>
        <v>0</v>
      </c>
      <c r="X123" s="9">
        <f t="shared" si="12"/>
        <v>40316080</v>
      </c>
      <c r="Y123" s="9">
        <f>ROUND(0.07*MIN(7*L123*'اطلاعات پایه'!$B$5,'محاسبه حقوق'!X123),0)</f>
        <v>2822126</v>
      </c>
      <c r="Z123" s="9">
        <f t="shared" si="13"/>
        <v>9272700</v>
      </c>
      <c r="AA123" s="9">
        <f t="shared" si="14"/>
        <v>480702059.14285713</v>
      </c>
      <c r="AB123" s="5">
        <f>IF(AA123&lt;='اطلاعات پایه'!$B$35,'اطلاعات پایه'!$D$35,IF(AA123&lt;='اطلاعات پایه'!$B$36,'اطلاعات پایه'!$E$35+(AA123-'اطلاعات پایه'!$B$35)*'اطلاعات پایه'!$C$36,IF(AA123&lt;='اطلاعات پایه'!$B$37,'اطلاعات پایه'!$E$36+(AA123-'اطلاعات پایه'!$B$36)*'اطلاعات پایه'!$C$37,IF(AA123&lt;='اطلاعات پایه'!$B$38,'اطلاعات پایه'!$E$37+(AA123-'اطلاعات پایه'!$B$37)*'اطلاعات پایه'!$C$38,IF(AA123&lt;='اطلاعات پایه'!$B$39,'اطلاعات پایه'!$E$38+(AA123-'اطلاعات پایه'!$B$38)*'اطلاعات پایه'!$C$39,'اطلاعات پایه'!$E$39+(AA123-'اطلاعات پایه'!$B$39)*'اطلاعات پایه'!$C$40)))))/365*L123</f>
        <v>0</v>
      </c>
      <c r="AC123" s="9">
        <f t="shared" si="15"/>
        <v>37493954</v>
      </c>
      <c r="AE123" s="9">
        <f t="shared" si="10"/>
        <v>49588780</v>
      </c>
    </row>
    <row r="124" spans="1:31" x14ac:dyDescent="0.25">
      <c r="A124" s="13">
        <v>104</v>
      </c>
      <c r="B124" s="13"/>
      <c r="C124" s="13"/>
      <c r="D124" s="13"/>
      <c r="E124" s="13"/>
      <c r="F124" s="13"/>
      <c r="G124" s="6" t="str">
        <f t="shared" si="8"/>
        <v/>
      </c>
      <c r="H124" s="13"/>
      <c r="I124" s="13"/>
      <c r="J124" s="15"/>
      <c r="K124" s="15"/>
      <c r="L124" s="5">
        <f>VLOOKUP($C$15,'اطلاعات پایه'!$A$18:$B$30,2,FALSE)</f>
        <v>30</v>
      </c>
      <c r="M124" s="6">
        <f>VLOOKUP($C$15,'اطلاعات پایه'!$A$18:$C$30,3,FALSE)</f>
        <v>45736</v>
      </c>
      <c r="N124" s="5">
        <f>ROUND((K124*('اطلاعات پایه'!$B$12+1)+'اطلاعات پایه'!$B$13)/30*L124,0)</f>
        <v>9316080</v>
      </c>
      <c r="O124" s="5">
        <f>IF(AND(F124&gt;0,M124-F124&gt;364),'اطلاعات پایه'!$B$10,0)*L124+J124</f>
        <v>0</v>
      </c>
      <c r="P124" s="5">
        <f>IF(H124="متاهل",'اطلاعات پایه'!$B$6,0)</f>
        <v>0</v>
      </c>
      <c r="Q124" s="5">
        <f>I124*'اطلاعات پایه'!$B$7</f>
        <v>0</v>
      </c>
      <c r="R124" s="5">
        <f>ROUND('اطلاعات پایه'!$B$8/30*MIN(30,L124),0)</f>
        <v>9000000</v>
      </c>
      <c r="S124" s="5">
        <f>ROUND('اطلاعات پایه'!$B$9/30*MIN(30,L124),0)</f>
        <v>22000000</v>
      </c>
      <c r="T124" s="5">
        <f t="shared" si="11"/>
        <v>59284</v>
      </c>
      <c r="U124" s="15"/>
      <c r="V124" s="5">
        <f t="shared" si="9"/>
        <v>0</v>
      </c>
      <c r="X124" s="9">
        <f t="shared" si="12"/>
        <v>40316080</v>
      </c>
      <c r="Y124" s="9">
        <f>ROUND(0.07*MIN(7*L124*'اطلاعات پایه'!$B$5,'محاسبه حقوق'!X124),0)</f>
        <v>2822126</v>
      </c>
      <c r="Z124" s="9">
        <f t="shared" si="13"/>
        <v>9272700</v>
      </c>
      <c r="AA124" s="9">
        <f t="shared" si="14"/>
        <v>480702059.14285713</v>
      </c>
      <c r="AB124" s="5">
        <f>IF(AA124&lt;='اطلاعات پایه'!$B$35,'اطلاعات پایه'!$D$35,IF(AA124&lt;='اطلاعات پایه'!$B$36,'اطلاعات پایه'!$E$35+(AA124-'اطلاعات پایه'!$B$35)*'اطلاعات پایه'!$C$36,IF(AA124&lt;='اطلاعات پایه'!$B$37,'اطلاعات پایه'!$E$36+(AA124-'اطلاعات پایه'!$B$36)*'اطلاعات پایه'!$C$37,IF(AA124&lt;='اطلاعات پایه'!$B$38,'اطلاعات پایه'!$E$37+(AA124-'اطلاعات پایه'!$B$37)*'اطلاعات پایه'!$C$38,IF(AA124&lt;='اطلاعات پایه'!$B$39,'اطلاعات پایه'!$E$38+(AA124-'اطلاعات پایه'!$B$38)*'اطلاعات پایه'!$C$39,'اطلاعات پایه'!$E$39+(AA124-'اطلاعات پایه'!$B$39)*'اطلاعات پایه'!$C$40)))))/365*L124</f>
        <v>0</v>
      </c>
      <c r="AC124" s="9">
        <f t="shared" si="15"/>
        <v>37493954</v>
      </c>
      <c r="AE124" s="9">
        <f t="shared" si="10"/>
        <v>49588780</v>
      </c>
    </row>
    <row r="125" spans="1:31" x14ac:dyDescent="0.25">
      <c r="A125" s="13">
        <v>105</v>
      </c>
      <c r="B125" s="13"/>
      <c r="C125" s="13"/>
      <c r="D125" s="13"/>
      <c r="E125" s="13"/>
      <c r="F125" s="13"/>
      <c r="G125" s="6" t="str">
        <f t="shared" si="8"/>
        <v/>
      </c>
      <c r="H125" s="13"/>
      <c r="I125" s="13"/>
      <c r="J125" s="15"/>
      <c r="K125" s="15"/>
      <c r="L125" s="5">
        <f>VLOOKUP($C$15,'اطلاعات پایه'!$A$18:$B$30,2,FALSE)</f>
        <v>30</v>
      </c>
      <c r="M125" s="6">
        <f>VLOOKUP($C$15,'اطلاعات پایه'!$A$18:$C$30,3,FALSE)</f>
        <v>45736</v>
      </c>
      <c r="N125" s="5">
        <f>ROUND((K125*('اطلاعات پایه'!$B$12+1)+'اطلاعات پایه'!$B$13)/30*L125,0)</f>
        <v>9316080</v>
      </c>
      <c r="O125" s="5">
        <f>IF(AND(F125&gt;0,M125-F125&gt;364),'اطلاعات پایه'!$B$10,0)*L125+J125</f>
        <v>0</v>
      </c>
      <c r="P125" s="5">
        <f>IF(H125="متاهل",'اطلاعات پایه'!$B$6,0)</f>
        <v>0</v>
      </c>
      <c r="Q125" s="5">
        <f>I125*'اطلاعات پایه'!$B$7</f>
        <v>0</v>
      </c>
      <c r="R125" s="5">
        <f>ROUND('اطلاعات پایه'!$B$8/30*MIN(30,L125),0)</f>
        <v>9000000</v>
      </c>
      <c r="S125" s="5">
        <f>ROUND('اطلاعات پایه'!$B$9/30*MIN(30,L125),0)</f>
        <v>22000000</v>
      </c>
      <c r="T125" s="5">
        <f t="shared" si="11"/>
        <v>59284</v>
      </c>
      <c r="U125" s="15"/>
      <c r="V125" s="5">
        <f t="shared" si="9"/>
        <v>0</v>
      </c>
      <c r="X125" s="9">
        <f t="shared" si="12"/>
        <v>40316080</v>
      </c>
      <c r="Y125" s="9">
        <f>ROUND(0.07*MIN(7*L125*'اطلاعات پایه'!$B$5,'محاسبه حقوق'!X125),0)</f>
        <v>2822126</v>
      </c>
      <c r="Z125" s="9">
        <f t="shared" si="13"/>
        <v>9272700</v>
      </c>
      <c r="AA125" s="9">
        <f t="shared" si="14"/>
        <v>480702059.14285713</v>
      </c>
      <c r="AB125" s="5">
        <f>IF(AA125&lt;='اطلاعات پایه'!$B$35,'اطلاعات پایه'!$D$35,IF(AA125&lt;='اطلاعات پایه'!$B$36,'اطلاعات پایه'!$E$35+(AA125-'اطلاعات پایه'!$B$35)*'اطلاعات پایه'!$C$36,IF(AA125&lt;='اطلاعات پایه'!$B$37,'اطلاعات پایه'!$E$36+(AA125-'اطلاعات پایه'!$B$36)*'اطلاعات پایه'!$C$37,IF(AA125&lt;='اطلاعات پایه'!$B$38,'اطلاعات پایه'!$E$37+(AA125-'اطلاعات پایه'!$B$37)*'اطلاعات پایه'!$C$38,IF(AA125&lt;='اطلاعات پایه'!$B$39,'اطلاعات پایه'!$E$38+(AA125-'اطلاعات پایه'!$B$38)*'اطلاعات پایه'!$C$39,'اطلاعات پایه'!$E$39+(AA125-'اطلاعات پایه'!$B$39)*'اطلاعات پایه'!$C$40)))))/365*L125</f>
        <v>0</v>
      </c>
      <c r="AC125" s="9">
        <f t="shared" si="15"/>
        <v>37493954</v>
      </c>
      <c r="AE125" s="9">
        <f t="shared" si="10"/>
        <v>49588780</v>
      </c>
    </row>
    <row r="126" spans="1:31" x14ac:dyDescent="0.25">
      <c r="A126" s="13">
        <v>106</v>
      </c>
      <c r="B126" s="13"/>
      <c r="C126" s="13"/>
      <c r="D126" s="13"/>
      <c r="E126" s="13"/>
      <c r="F126" s="13"/>
      <c r="G126" s="6" t="str">
        <f t="shared" si="8"/>
        <v/>
      </c>
      <c r="H126" s="13"/>
      <c r="I126" s="13"/>
      <c r="J126" s="15"/>
      <c r="K126" s="15"/>
      <c r="L126" s="5">
        <f>VLOOKUP($C$15,'اطلاعات پایه'!$A$18:$B$30,2,FALSE)</f>
        <v>30</v>
      </c>
      <c r="M126" s="6">
        <f>VLOOKUP($C$15,'اطلاعات پایه'!$A$18:$C$30,3,FALSE)</f>
        <v>45736</v>
      </c>
      <c r="N126" s="5">
        <f>ROUND((K126*('اطلاعات پایه'!$B$12+1)+'اطلاعات پایه'!$B$13)/30*L126,0)</f>
        <v>9316080</v>
      </c>
      <c r="O126" s="5">
        <f>IF(AND(F126&gt;0,M126-F126&gt;364),'اطلاعات پایه'!$B$10,0)*L126+J126</f>
        <v>0</v>
      </c>
      <c r="P126" s="5">
        <f>IF(H126="متاهل",'اطلاعات پایه'!$B$6,0)</f>
        <v>0</v>
      </c>
      <c r="Q126" s="5">
        <f>I126*'اطلاعات پایه'!$B$7</f>
        <v>0</v>
      </c>
      <c r="R126" s="5">
        <f>ROUND('اطلاعات پایه'!$B$8/30*MIN(30,L126),0)</f>
        <v>9000000</v>
      </c>
      <c r="S126" s="5">
        <f>ROUND('اطلاعات پایه'!$B$9/30*MIN(30,L126),0)</f>
        <v>22000000</v>
      </c>
      <c r="T126" s="5">
        <f t="shared" si="11"/>
        <v>59284</v>
      </c>
      <c r="U126" s="15"/>
      <c r="V126" s="5">
        <f t="shared" si="9"/>
        <v>0</v>
      </c>
      <c r="X126" s="9">
        <f t="shared" si="12"/>
        <v>40316080</v>
      </c>
      <c r="Y126" s="9">
        <f>ROUND(0.07*MIN(7*L126*'اطلاعات پایه'!$B$5,'محاسبه حقوق'!X126),0)</f>
        <v>2822126</v>
      </c>
      <c r="Z126" s="9">
        <f t="shared" si="13"/>
        <v>9272700</v>
      </c>
      <c r="AA126" s="9">
        <f t="shared" si="14"/>
        <v>480702059.14285713</v>
      </c>
      <c r="AB126" s="5">
        <f>IF(AA126&lt;='اطلاعات پایه'!$B$35,'اطلاعات پایه'!$D$35,IF(AA126&lt;='اطلاعات پایه'!$B$36,'اطلاعات پایه'!$E$35+(AA126-'اطلاعات پایه'!$B$35)*'اطلاعات پایه'!$C$36,IF(AA126&lt;='اطلاعات پایه'!$B$37,'اطلاعات پایه'!$E$36+(AA126-'اطلاعات پایه'!$B$36)*'اطلاعات پایه'!$C$37,IF(AA126&lt;='اطلاعات پایه'!$B$38,'اطلاعات پایه'!$E$37+(AA126-'اطلاعات پایه'!$B$37)*'اطلاعات پایه'!$C$38,IF(AA126&lt;='اطلاعات پایه'!$B$39,'اطلاعات پایه'!$E$38+(AA126-'اطلاعات پایه'!$B$38)*'اطلاعات پایه'!$C$39,'اطلاعات پایه'!$E$39+(AA126-'اطلاعات پایه'!$B$39)*'اطلاعات پایه'!$C$40)))))/365*L126</f>
        <v>0</v>
      </c>
      <c r="AC126" s="9">
        <f t="shared" si="15"/>
        <v>37493954</v>
      </c>
      <c r="AE126" s="9">
        <f t="shared" si="10"/>
        <v>49588780</v>
      </c>
    </row>
    <row r="127" spans="1:31" x14ac:dyDescent="0.25">
      <c r="A127" s="13">
        <v>107</v>
      </c>
      <c r="B127" s="13"/>
      <c r="C127" s="13"/>
      <c r="D127" s="13"/>
      <c r="E127" s="13"/>
      <c r="F127" s="13"/>
      <c r="G127" s="6" t="str">
        <f t="shared" si="8"/>
        <v/>
      </c>
      <c r="H127" s="13"/>
      <c r="I127" s="13"/>
      <c r="J127" s="15"/>
      <c r="K127" s="15"/>
      <c r="L127" s="5">
        <f>VLOOKUP($C$15,'اطلاعات پایه'!$A$18:$B$30,2,FALSE)</f>
        <v>30</v>
      </c>
      <c r="M127" s="6">
        <f>VLOOKUP($C$15,'اطلاعات پایه'!$A$18:$C$30,3,FALSE)</f>
        <v>45736</v>
      </c>
      <c r="N127" s="5">
        <f>ROUND((K127*('اطلاعات پایه'!$B$12+1)+'اطلاعات پایه'!$B$13)/30*L127,0)</f>
        <v>9316080</v>
      </c>
      <c r="O127" s="5">
        <f>IF(AND(F127&gt;0,M127-F127&gt;364),'اطلاعات پایه'!$B$10,0)*L127+J127</f>
        <v>0</v>
      </c>
      <c r="P127" s="5">
        <f>IF(H127="متاهل",'اطلاعات پایه'!$B$6,0)</f>
        <v>0</v>
      </c>
      <c r="Q127" s="5">
        <f>I127*'اطلاعات پایه'!$B$7</f>
        <v>0</v>
      </c>
      <c r="R127" s="5">
        <f>ROUND('اطلاعات پایه'!$B$8/30*MIN(30,L127),0)</f>
        <v>9000000</v>
      </c>
      <c r="S127" s="5">
        <f>ROUND('اطلاعات پایه'!$B$9/30*MIN(30,L127),0)</f>
        <v>22000000</v>
      </c>
      <c r="T127" s="5">
        <f t="shared" si="11"/>
        <v>59284</v>
      </c>
      <c r="U127" s="15"/>
      <c r="V127" s="5">
        <f t="shared" si="9"/>
        <v>0</v>
      </c>
      <c r="X127" s="9">
        <f t="shared" si="12"/>
        <v>40316080</v>
      </c>
      <c r="Y127" s="9">
        <f>ROUND(0.07*MIN(7*L127*'اطلاعات پایه'!$B$5,'محاسبه حقوق'!X127),0)</f>
        <v>2822126</v>
      </c>
      <c r="Z127" s="9">
        <f t="shared" si="13"/>
        <v>9272700</v>
      </c>
      <c r="AA127" s="9">
        <f t="shared" si="14"/>
        <v>480702059.14285713</v>
      </c>
      <c r="AB127" s="5">
        <f>IF(AA127&lt;='اطلاعات پایه'!$B$35,'اطلاعات پایه'!$D$35,IF(AA127&lt;='اطلاعات پایه'!$B$36,'اطلاعات پایه'!$E$35+(AA127-'اطلاعات پایه'!$B$35)*'اطلاعات پایه'!$C$36,IF(AA127&lt;='اطلاعات پایه'!$B$37,'اطلاعات پایه'!$E$36+(AA127-'اطلاعات پایه'!$B$36)*'اطلاعات پایه'!$C$37,IF(AA127&lt;='اطلاعات پایه'!$B$38,'اطلاعات پایه'!$E$37+(AA127-'اطلاعات پایه'!$B$37)*'اطلاعات پایه'!$C$38,IF(AA127&lt;='اطلاعات پایه'!$B$39,'اطلاعات پایه'!$E$38+(AA127-'اطلاعات پایه'!$B$38)*'اطلاعات پایه'!$C$39,'اطلاعات پایه'!$E$39+(AA127-'اطلاعات پایه'!$B$39)*'اطلاعات پایه'!$C$40)))))/365*L127</f>
        <v>0</v>
      </c>
      <c r="AC127" s="9">
        <f t="shared" si="15"/>
        <v>37493954</v>
      </c>
      <c r="AE127" s="9">
        <f t="shared" si="10"/>
        <v>49588780</v>
      </c>
    </row>
    <row r="128" spans="1:31" x14ac:dyDescent="0.25">
      <c r="A128" s="13">
        <v>108</v>
      </c>
      <c r="B128" s="13"/>
      <c r="C128" s="13"/>
      <c r="D128" s="13"/>
      <c r="E128" s="13"/>
      <c r="F128" s="13"/>
      <c r="G128" s="6" t="str">
        <f t="shared" si="8"/>
        <v/>
      </c>
      <c r="H128" s="13"/>
      <c r="I128" s="13"/>
      <c r="J128" s="15"/>
      <c r="K128" s="15"/>
      <c r="L128" s="5">
        <f>VLOOKUP($C$15,'اطلاعات پایه'!$A$18:$B$30,2,FALSE)</f>
        <v>30</v>
      </c>
      <c r="M128" s="6">
        <f>VLOOKUP($C$15,'اطلاعات پایه'!$A$18:$C$30,3,FALSE)</f>
        <v>45736</v>
      </c>
      <c r="N128" s="5">
        <f>ROUND((K128*('اطلاعات پایه'!$B$12+1)+'اطلاعات پایه'!$B$13)/30*L128,0)</f>
        <v>9316080</v>
      </c>
      <c r="O128" s="5">
        <f>IF(AND(F128&gt;0,M128-F128&gt;364),'اطلاعات پایه'!$B$10,0)*L128+J128</f>
        <v>0</v>
      </c>
      <c r="P128" s="5">
        <f>IF(H128="متاهل",'اطلاعات پایه'!$B$6,0)</f>
        <v>0</v>
      </c>
      <c r="Q128" s="5">
        <f>I128*'اطلاعات پایه'!$B$7</f>
        <v>0</v>
      </c>
      <c r="R128" s="5">
        <f>ROUND('اطلاعات پایه'!$B$8/30*MIN(30,L128),0)</f>
        <v>9000000</v>
      </c>
      <c r="S128" s="5">
        <f>ROUND('اطلاعات پایه'!$B$9/30*MIN(30,L128),0)</f>
        <v>22000000</v>
      </c>
      <c r="T128" s="5">
        <f t="shared" si="11"/>
        <v>59284</v>
      </c>
      <c r="U128" s="15"/>
      <c r="V128" s="5">
        <f t="shared" si="9"/>
        <v>0</v>
      </c>
      <c r="X128" s="9">
        <f t="shared" si="12"/>
        <v>40316080</v>
      </c>
      <c r="Y128" s="9">
        <f>ROUND(0.07*MIN(7*L128*'اطلاعات پایه'!$B$5,'محاسبه حقوق'!X128),0)</f>
        <v>2822126</v>
      </c>
      <c r="Z128" s="9">
        <f t="shared" si="13"/>
        <v>9272700</v>
      </c>
      <c r="AA128" s="9">
        <f t="shared" si="14"/>
        <v>480702059.14285713</v>
      </c>
      <c r="AB128" s="5">
        <f>IF(AA128&lt;='اطلاعات پایه'!$B$35,'اطلاعات پایه'!$D$35,IF(AA128&lt;='اطلاعات پایه'!$B$36,'اطلاعات پایه'!$E$35+(AA128-'اطلاعات پایه'!$B$35)*'اطلاعات پایه'!$C$36,IF(AA128&lt;='اطلاعات پایه'!$B$37,'اطلاعات پایه'!$E$36+(AA128-'اطلاعات پایه'!$B$36)*'اطلاعات پایه'!$C$37,IF(AA128&lt;='اطلاعات پایه'!$B$38,'اطلاعات پایه'!$E$37+(AA128-'اطلاعات پایه'!$B$37)*'اطلاعات پایه'!$C$38,IF(AA128&lt;='اطلاعات پایه'!$B$39,'اطلاعات پایه'!$E$38+(AA128-'اطلاعات پایه'!$B$38)*'اطلاعات پایه'!$C$39,'اطلاعات پایه'!$E$39+(AA128-'اطلاعات پایه'!$B$39)*'اطلاعات پایه'!$C$40)))))/365*L128</f>
        <v>0</v>
      </c>
      <c r="AC128" s="9">
        <f t="shared" si="15"/>
        <v>37493954</v>
      </c>
      <c r="AE128" s="9">
        <f t="shared" si="10"/>
        <v>49588780</v>
      </c>
    </row>
    <row r="129" spans="1:31" x14ac:dyDescent="0.25">
      <c r="A129" s="13">
        <v>109</v>
      </c>
      <c r="B129" s="13"/>
      <c r="C129" s="13"/>
      <c r="D129" s="13"/>
      <c r="E129" s="13"/>
      <c r="F129" s="13"/>
      <c r="G129" s="6" t="str">
        <f t="shared" si="8"/>
        <v/>
      </c>
      <c r="H129" s="13"/>
      <c r="I129" s="13"/>
      <c r="J129" s="15"/>
      <c r="K129" s="15"/>
      <c r="L129" s="5">
        <f>VLOOKUP($C$15,'اطلاعات پایه'!$A$18:$B$30,2,FALSE)</f>
        <v>30</v>
      </c>
      <c r="M129" s="6">
        <f>VLOOKUP($C$15,'اطلاعات پایه'!$A$18:$C$30,3,FALSE)</f>
        <v>45736</v>
      </c>
      <c r="N129" s="5">
        <f>ROUND((K129*('اطلاعات پایه'!$B$12+1)+'اطلاعات پایه'!$B$13)/30*L129,0)</f>
        <v>9316080</v>
      </c>
      <c r="O129" s="5">
        <f>IF(AND(F129&gt;0,M129-F129&gt;364),'اطلاعات پایه'!$B$10,0)*L129+J129</f>
        <v>0</v>
      </c>
      <c r="P129" s="5">
        <f>IF(H129="متاهل",'اطلاعات پایه'!$B$6,0)</f>
        <v>0</v>
      </c>
      <c r="Q129" s="5">
        <f>I129*'اطلاعات پایه'!$B$7</f>
        <v>0</v>
      </c>
      <c r="R129" s="5">
        <f>ROUND('اطلاعات پایه'!$B$8/30*MIN(30,L129),0)</f>
        <v>9000000</v>
      </c>
      <c r="S129" s="5">
        <f>ROUND('اطلاعات پایه'!$B$9/30*MIN(30,L129),0)</f>
        <v>22000000</v>
      </c>
      <c r="T129" s="5">
        <f t="shared" si="11"/>
        <v>59284</v>
      </c>
      <c r="U129" s="15"/>
      <c r="V129" s="5">
        <f t="shared" si="9"/>
        <v>0</v>
      </c>
      <c r="X129" s="9">
        <f t="shared" si="12"/>
        <v>40316080</v>
      </c>
      <c r="Y129" s="9">
        <f>ROUND(0.07*MIN(7*L129*'اطلاعات پایه'!$B$5,'محاسبه حقوق'!X129),0)</f>
        <v>2822126</v>
      </c>
      <c r="Z129" s="9">
        <f t="shared" si="13"/>
        <v>9272700</v>
      </c>
      <c r="AA129" s="9">
        <f t="shared" si="14"/>
        <v>480702059.14285713</v>
      </c>
      <c r="AB129" s="5">
        <f>IF(AA129&lt;='اطلاعات پایه'!$B$35,'اطلاعات پایه'!$D$35,IF(AA129&lt;='اطلاعات پایه'!$B$36,'اطلاعات پایه'!$E$35+(AA129-'اطلاعات پایه'!$B$35)*'اطلاعات پایه'!$C$36,IF(AA129&lt;='اطلاعات پایه'!$B$37,'اطلاعات پایه'!$E$36+(AA129-'اطلاعات پایه'!$B$36)*'اطلاعات پایه'!$C$37,IF(AA129&lt;='اطلاعات پایه'!$B$38,'اطلاعات پایه'!$E$37+(AA129-'اطلاعات پایه'!$B$37)*'اطلاعات پایه'!$C$38,IF(AA129&lt;='اطلاعات پایه'!$B$39,'اطلاعات پایه'!$E$38+(AA129-'اطلاعات پایه'!$B$38)*'اطلاعات پایه'!$C$39,'اطلاعات پایه'!$E$39+(AA129-'اطلاعات پایه'!$B$39)*'اطلاعات پایه'!$C$40)))))/365*L129</f>
        <v>0</v>
      </c>
      <c r="AC129" s="9">
        <f t="shared" si="15"/>
        <v>37493954</v>
      </c>
      <c r="AE129" s="9">
        <f t="shared" si="10"/>
        <v>49588780</v>
      </c>
    </row>
    <row r="130" spans="1:31" x14ac:dyDescent="0.25">
      <c r="A130" s="13">
        <v>110</v>
      </c>
      <c r="B130" s="13"/>
      <c r="C130" s="13"/>
      <c r="D130" s="13"/>
      <c r="E130" s="13"/>
      <c r="F130" s="13"/>
      <c r="G130" s="6" t="str">
        <f t="shared" si="8"/>
        <v/>
      </c>
      <c r="H130" s="13"/>
      <c r="I130" s="13"/>
      <c r="J130" s="15"/>
      <c r="K130" s="15"/>
      <c r="L130" s="5">
        <f>VLOOKUP($C$15,'اطلاعات پایه'!$A$18:$B$30,2,FALSE)</f>
        <v>30</v>
      </c>
      <c r="M130" s="6">
        <f>VLOOKUP($C$15,'اطلاعات پایه'!$A$18:$C$30,3,FALSE)</f>
        <v>45736</v>
      </c>
      <c r="N130" s="5">
        <f>ROUND((K130*('اطلاعات پایه'!$B$12+1)+'اطلاعات پایه'!$B$13)/30*L130,0)</f>
        <v>9316080</v>
      </c>
      <c r="O130" s="5">
        <f>IF(AND(F130&gt;0,M130-F130&gt;364),'اطلاعات پایه'!$B$10,0)*L130+J130</f>
        <v>0</v>
      </c>
      <c r="P130" s="5">
        <f>IF(H130="متاهل",'اطلاعات پایه'!$B$6,0)</f>
        <v>0</v>
      </c>
      <c r="Q130" s="5">
        <f>I130*'اطلاعات پایه'!$B$7</f>
        <v>0</v>
      </c>
      <c r="R130" s="5">
        <f>ROUND('اطلاعات پایه'!$B$8/30*MIN(30,L130),0)</f>
        <v>9000000</v>
      </c>
      <c r="S130" s="5">
        <f>ROUND('اطلاعات پایه'!$B$9/30*MIN(30,L130),0)</f>
        <v>22000000</v>
      </c>
      <c r="T130" s="5">
        <f t="shared" si="11"/>
        <v>59284</v>
      </c>
      <c r="U130" s="15"/>
      <c r="V130" s="5">
        <f t="shared" si="9"/>
        <v>0</v>
      </c>
      <c r="X130" s="9">
        <f t="shared" si="12"/>
        <v>40316080</v>
      </c>
      <c r="Y130" s="9">
        <f>ROUND(0.07*MIN(7*L130*'اطلاعات پایه'!$B$5,'محاسبه حقوق'!X130),0)</f>
        <v>2822126</v>
      </c>
      <c r="Z130" s="9">
        <f t="shared" si="13"/>
        <v>9272700</v>
      </c>
      <c r="AA130" s="9">
        <f t="shared" si="14"/>
        <v>480702059.14285713</v>
      </c>
      <c r="AB130" s="5">
        <f>IF(AA130&lt;='اطلاعات پایه'!$B$35,'اطلاعات پایه'!$D$35,IF(AA130&lt;='اطلاعات پایه'!$B$36,'اطلاعات پایه'!$E$35+(AA130-'اطلاعات پایه'!$B$35)*'اطلاعات پایه'!$C$36,IF(AA130&lt;='اطلاعات پایه'!$B$37,'اطلاعات پایه'!$E$36+(AA130-'اطلاعات پایه'!$B$36)*'اطلاعات پایه'!$C$37,IF(AA130&lt;='اطلاعات پایه'!$B$38,'اطلاعات پایه'!$E$37+(AA130-'اطلاعات پایه'!$B$37)*'اطلاعات پایه'!$C$38,IF(AA130&lt;='اطلاعات پایه'!$B$39,'اطلاعات پایه'!$E$38+(AA130-'اطلاعات پایه'!$B$38)*'اطلاعات پایه'!$C$39,'اطلاعات پایه'!$E$39+(AA130-'اطلاعات پایه'!$B$39)*'اطلاعات پایه'!$C$40)))))/365*L130</f>
        <v>0</v>
      </c>
      <c r="AC130" s="9">
        <f t="shared" si="15"/>
        <v>37493954</v>
      </c>
      <c r="AE130" s="9">
        <f t="shared" si="10"/>
        <v>49588780</v>
      </c>
    </row>
    <row r="131" spans="1:31" x14ac:dyDescent="0.25">
      <c r="A131" s="13">
        <v>111</v>
      </c>
      <c r="B131" s="13"/>
      <c r="C131" s="13"/>
      <c r="D131" s="13"/>
      <c r="E131" s="13"/>
      <c r="F131" s="13"/>
      <c r="G131" s="6" t="str">
        <f t="shared" si="8"/>
        <v/>
      </c>
      <c r="H131" s="13"/>
      <c r="I131" s="13"/>
      <c r="J131" s="15"/>
      <c r="K131" s="15"/>
      <c r="L131" s="5">
        <f>VLOOKUP($C$15,'اطلاعات پایه'!$A$18:$B$30,2,FALSE)</f>
        <v>30</v>
      </c>
      <c r="M131" s="6">
        <f>VLOOKUP($C$15,'اطلاعات پایه'!$A$18:$C$30,3,FALSE)</f>
        <v>45736</v>
      </c>
      <c r="N131" s="5">
        <f>ROUND((K131*('اطلاعات پایه'!$B$12+1)+'اطلاعات پایه'!$B$13)/30*L131,0)</f>
        <v>9316080</v>
      </c>
      <c r="O131" s="5">
        <f>IF(AND(F131&gt;0,M131-F131&gt;364),'اطلاعات پایه'!$B$10,0)*L131+J131</f>
        <v>0</v>
      </c>
      <c r="P131" s="5">
        <f>IF(H131="متاهل",'اطلاعات پایه'!$B$6,0)</f>
        <v>0</v>
      </c>
      <c r="Q131" s="5">
        <f>I131*'اطلاعات پایه'!$B$7</f>
        <v>0</v>
      </c>
      <c r="R131" s="5">
        <f>ROUND('اطلاعات پایه'!$B$8/30*MIN(30,L131),0)</f>
        <v>9000000</v>
      </c>
      <c r="S131" s="5">
        <f>ROUND('اطلاعات پایه'!$B$9/30*MIN(30,L131),0)</f>
        <v>22000000</v>
      </c>
      <c r="T131" s="5">
        <f t="shared" si="11"/>
        <v>59284</v>
      </c>
      <c r="U131" s="15"/>
      <c r="V131" s="5">
        <f t="shared" si="9"/>
        <v>0</v>
      </c>
      <c r="X131" s="9">
        <f t="shared" si="12"/>
        <v>40316080</v>
      </c>
      <c r="Y131" s="9">
        <f>ROUND(0.07*MIN(7*L131*'اطلاعات پایه'!$B$5,'محاسبه حقوق'!X131),0)</f>
        <v>2822126</v>
      </c>
      <c r="Z131" s="9">
        <f t="shared" si="13"/>
        <v>9272700</v>
      </c>
      <c r="AA131" s="9">
        <f t="shared" si="14"/>
        <v>480702059.14285713</v>
      </c>
      <c r="AB131" s="5">
        <f>IF(AA131&lt;='اطلاعات پایه'!$B$35,'اطلاعات پایه'!$D$35,IF(AA131&lt;='اطلاعات پایه'!$B$36,'اطلاعات پایه'!$E$35+(AA131-'اطلاعات پایه'!$B$35)*'اطلاعات پایه'!$C$36,IF(AA131&lt;='اطلاعات پایه'!$B$37,'اطلاعات پایه'!$E$36+(AA131-'اطلاعات پایه'!$B$36)*'اطلاعات پایه'!$C$37,IF(AA131&lt;='اطلاعات پایه'!$B$38,'اطلاعات پایه'!$E$37+(AA131-'اطلاعات پایه'!$B$37)*'اطلاعات پایه'!$C$38,IF(AA131&lt;='اطلاعات پایه'!$B$39,'اطلاعات پایه'!$E$38+(AA131-'اطلاعات پایه'!$B$38)*'اطلاعات پایه'!$C$39,'اطلاعات پایه'!$E$39+(AA131-'اطلاعات پایه'!$B$39)*'اطلاعات پایه'!$C$40)))))/365*L131</f>
        <v>0</v>
      </c>
      <c r="AC131" s="9">
        <f t="shared" si="15"/>
        <v>37493954</v>
      </c>
      <c r="AE131" s="9">
        <f t="shared" si="10"/>
        <v>49588780</v>
      </c>
    </row>
    <row r="132" spans="1:31" x14ac:dyDescent="0.25">
      <c r="A132" s="13">
        <v>112</v>
      </c>
      <c r="B132" s="13"/>
      <c r="C132" s="13"/>
      <c r="D132" s="13"/>
      <c r="E132" s="13"/>
      <c r="F132" s="13"/>
      <c r="G132" s="6" t="str">
        <f t="shared" si="8"/>
        <v/>
      </c>
      <c r="H132" s="13"/>
      <c r="I132" s="13"/>
      <c r="J132" s="15"/>
      <c r="K132" s="15"/>
      <c r="L132" s="5">
        <f>VLOOKUP($C$15,'اطلاعات پایه'!$A$18:$B$30,2,FALSE)</f>
        <v>30</v>
      </c>
      <c r="M132" s="6">
        <f>VLOOKUP($C$15,'اطلاعات پایه'!$A$18:$C$30,3,FALSE)</f>
        <v>45736</v>
      </c>
      <c r="N132" s="5">
        <f>ROUND((K132*('اطلاعات پایه'!$B$12+1)+'اطلاعات پایه'!$B$13)/30*L132,0)</f>
        <v>9316080</v>
      </c>
      <c r="O132" s="5">
        <f>IF(AND(F132&gt;0,M132-F132&gt;364),'اطلاعات پایه'!$B$10,0)*L132+J132</f>
        <v>0</v>
      </c>
      <c r="P132" s="5">
        <f>IF(H132="متاهل",'اطلاعات پایه'!$B$6,0)</f>
        <v>0</v>
      </c>
      <c r="Q132" s="5">
        <f>I132*'اطلاعات پایه'!$B$7</f>
        <v>0</v>
      </c>
      <c r="R132" s="5">
        <f>ROUND('اطلاعات پایه'!$B$8/30*MIN(30,L132),0)</f>
        <v>9000000</v>
      </c>
      <c r="S132" s="5">
        <f>ROUND('اطلاعات پایه'!$B$9/30*MIN(30,L132),0)</f>
        <v>22000000</v>
      </c>
      <c r="T132" s="5">
        <f t="shared" si="11"/>
        <v>59284</v>
      </c>
      <c r="U132" s="15"/>
      <c r="V132" s="5">
        <f t="shared" si="9"/>
        <v>0</v>
      </c>
      <c r="X132" s="9">
        <f t="shared" si="12"/>
        <v>40316080</v>
      </c>
      <c r="Y132" s="9">
        <f>ROUND(0.07*MIN(7*L132*'اطلاعات پایه'!$B$5,'محاسبه حقوق'!X132),0)</f>
        <v>2822126</v>
      </c>
      <c r="Z132" s="9">
        <f t="shared" si="13"/>
        <v>9272700</v>
      </c>
      <c r="AA132" s="9">
        <f t="shared" si="14"/>
        <v>480702059.14285713</v>
      </c>
      <c r="AB132" s="5">
        <f>IF(AA132&lt;='اطلاعات پایه'!$B$35,'اطلاعات پایه'!$D$35,IF(AA132&lt;='اطلاعات پایه'!$B$36,'اطلاعات پایه'!$E$35+(AA132-'اطلاعات پایه'!$B$35)*'اطلاعات پایه'!$C$36,IF(AA132&lt;='اطلاعات پایه'!$B$37,'اطلاعات پایه'!$E$36+(AA132-'اطلاعات پایه'!$B$36)*'اطلاعات پایه'!$C$37,IF(AA132&lt;='اطلاعات پایه'!$B$38,'اطلاعات پایه'!$E$37+(AA132-'اطلاعات پایه'!$B$37)*'اطلاعات پایه'!$C$38,IF(AA132&lt;='اطلاعات پایه'!$B$39,'اطلاعات پایه'!$E$38+(AA132-'اطلاعات پایه'!$B$38)*'اطلاعات پایه'!$C$39,'اطلاعات پایه'!$E$39+(AA132-'اطلاعات پایه'!$B$39)*'اطلاعات پایه'!$C$40)))))/365*L132</f>
        <v>0</v>
      </c>
      <c r="AC132" s="9">
        <f t="shared" si="15"/>
        <v>37493954</v>
      </c>
      <c r="AE132" s="9">
        <f t="shared" si="10"/>
        <v>49588780</v>
      </c>
    </row>
    <row r="133" spans="1:31" x14ac:dyDescent="0.25">
      <c r="A133" s="13">
        <v>113</v>
      </c>
      <c r="B133" s="13"/>
      <c r="C133" s="13"/>
      <c r="D133" s="13"/>
      <c r="E133" s="13"/>
      <c r="F133" s="13"/>
      <c r="G133" s="6" t="str">
        <f t="shared" si="8"/>
        <v/>
      </c>
      <c r="H133" s="13"/>
      <c r="I133" s="13"/>
      <c r="J133" s="15"/>
      <c r="K133" s="15"/>
      <c r="L133" s="5">
        <f>VLOOKUP($C$15,'اطلاعات پایه'!$A$18:$B$30,2,FALSE)</f>
        <v>30</v>
      </c>
      <c r="M133" s="6">
        <f>VLOOKUP($C$15,'اطلاعات پایه'!$A$18:$C$30,3,FALSE)</f>
        <v>45736</v>
      </c>
      <c r="N133" s="5">
        <f>ROUND((K133*('اطلاعات پایه'!$B$12+1)+'اطلاعات پایه'!$B$13)/30*L133,0)</f>
        <v>9316080</v>
      </c>
      <c r="O133" s="5">
        <f>IF(AND(F133&gt;0,M133-F133&gt;364),'اطلاعات پایه'!$B$10,0)*L133+J133</f>
        <v>0</v>
      </c>
      <c r="P133" s="5">
        <f>IF(H133="متاهل",'اطلاعات پایه'!$B$6,0)</f>
        <v>0</v>
      </c>
      <c r="Q133" s="5">
        <f>I133*'اطلاعات پایه'!$B$7</f>
        <v>0</v>
      </c>
      <c r="R133" s="5">
        <f>ROUND('اطلاعات پایه'!$B$8/30*MIN(30,L133),0)</f>
        <v>9000000</v>
      </c>
      <c r="S133" s="5">
        <f>ROUND('اطلاعات پایه'!$B$9/30*MIN(30,L133),0)</f>
        <v>22000000</v>
      </c>
      <c r="T133" s="5">
        <f t="shared" si="11"/>
        <v>59284</v>
      </c>
      <c r="U133" s="15"/>
      <c r="V133" s="5">
        <f t="shared" si="9"/>
        <v>0</v>
      </c>
      <c r="X133" s="9">
        <f t="shared" si="12"/>
        <v>40316080</v>
      </c>
      <c r="Y133" s="9">
        <f>ROUND(0.07*MIN(7*L133*'اطلاعات پایه'!$B$5,'محاسبه حقوق'!X133),0)</f>
        <v>2822126</v>
      </c>
      <c r="Z133" s="9">
        <f t="shared" si="13"/>
        <v>9272700</v>
      </c>
      <c r="AA133" s="9">
        <f t="shared" si="14"/>
        <v>480702059.14285713</v>
      </c>
      <c r="AB133" s="5">
        <f>IF(AA133&lt;='اطلاعات پایه'!$B$35,'اطلاعات پایه'!$D$35,IF(AA133&lt;='اطلاعات پایه'!$B$36,'اطلاعات پایه'!$E$35+(AA133-'اطلاعات پایه'!$B$35)*'اطلاعات پایه'!$C$36,IF(AA133&lt;='اطلاعات پایه'!$B$37,'اطلاعات پایه'!$E$36+(AA133-'اطلاعات پایه'!$B$36)*'اطلاعات پایه'!$C$37,IF(AA133&lt;='اطلاعات پایه'!$B$38,'اطلاعات پایه'!$E$37+(AA133-'اطلاعات پایه'!$B$37)*'اطلاعات پایه'!$C$38,IF(AA133&lt;='اطلاعات پایه'!$B$39,'اطلاعات پایه'!$E$38+(AA133-'اطلاعات پایه'!$B$38)*'اطلاعات پایه'!$C$39,'اطلاعات پایه'!$E$39+(AA133-'اطلاعات پایه'!$B$39)*'اطلاعات پایه'!$C$40)))))/365*L133</f>
        <v>0</v>
      </c>
      <c r="AC133" s="9">
        <f t="shared" si="15"/>
        <v>37493954</v>
      </c>
      <c r="AE133" s="9">
        <f t="shared" si="10"/>
        <v>49588780</v>
      </c>
    </row>
    <row r="134" spans="1:31" x14ac:dyDescent="0.25">
      <c r="A134" s="13">
        <v>114</v>
      </c>
      <c r="B134" s="13"/>
      <c r="C134" s="13"/>
      <c r="D134" s="13"/>
      <c r="E134" s="13"/>
      <c r="F134" s="13"/>
      <c r="G134" s="6" t="str">
        <f t="shared" si="8"/>
        <v/>
      </c>
      <c r="H134" s="13"/>
      <c r="I134" s="13"/>
      <c r="J134" s="15"/>
      <c r="K134" s="15"/>
      <c r="L134" s="5">
        <f>VLOOKUP($C$15,'اطلاعات پایه'!$A$18:$B$30,2,FALSE)</f>
        <v>30</v>
      </c>
      <c r="M134" s="6">
        <f>VLOOKUP($C$15,'اطلاعات پایه'!$A$18:$C$30,3,FALSE)</f>
        <v>45736</v>
      </c>
      <c r="N134" s="5">
        <f>ROUND((K134*('اطلاعات پایه'!$B$12+1)+'اطلاعات پایه'!$B$13)/30*L134,0)</f>
        <v>9316080</v>
      </c>
      <c r="O134" s="5">
        <f>IF(AND(F134&gt;0,M134-F134&gt;364),'اطلاعات پایه'!$B$10,0)*L134+J134</f>
        <v>0</v>
      </c>
      <c r="P134" s="5">
        <f>IF(H134="متاهل",'اطلاعات پایه'!$B$6,0)</f>
        <v>0</v>
      </c>
      <c r="Q134" s="5">
        <f>I134*'اطلاعات پایه'!$B$7</f>
        <v>0</v>
      </c>
      <c r="R134" s="5">
        <f>ROUND('اطلاعات پایه'!$B$8/30*MIN(30,L134),0)</f>
        <v>9000000</v>
      </c>
      <c r="S134" s="5">
        <f>ROUND('اطلاعات پایه'!$B$9/30*MIN(30,L134),0)</f>
        <v>22000000</v>
      </c>
      <c r="T134" s="5">
        <f t="shared" si="11"/>
        <v>59284</v>
      </c>
      <c r="U134" s="15"/>
      <c r="V134" s="5">
        <f t="shared" si="9"/>
        <v>0</v>
      </c>
      <c r="X134" s="9">
        <f t="shared" si="12"/>
        <v>40316080</v>
      </c>
      <c r="Y134" s="9">
        <f>ROUND(0.07*MIN(7*L134*'اطلاعات پایه'!$B$5,'محاسبه حقوق'!X134),0)</f>
        <v>2822126</v>
      </c>
      <c r="Z134" s="9">
        <f t="shared" si="13"/>
        <v>9272700</v>
      </c>
      <c r="AA134" s="9">
        <f t="shared" si="14"/>
        <v>480702059.14285713</v>
      </c>
      <c r="AB134" s="5">
        <f>IF(AA134&lt;='اطلاعات پایه'!$B$35,'اطلاعات پایه'!$D$35,IF(AA134&lt;='اطلاعات پایه'!$B$36,'اطلاعات پایه'!$E$35+(AA134-'اطلاعات پایه'!$B$35)*'اطلاعات پایه'!$C$36,IF(AA134&lt;='اطلاعات پایه'!$B$37,'اطلاعات پایه'!$E$36+(AA134-'اطلاعات پایه'!$B$36)*'اطلاعات پایه'!$C$37,IF(AA134&lt;='اطلاعات پایه'!$B$38,'اطلاعات پایه'!$E$37+(AA134-'اطلاعات پایه'!$B$37)*'اطلاعات پایه'!$C$38,IF(AA134&lt;='اطلاعات پایه'!$B$39,'اطلاعات پایه'!$E$38+(AA134-'اطلاعات پایه'!$B$38)*'اطلاعات پایه'!$C$39,'اطلاعات پایه'!$E$39+(AA134-'اطلاعات پایه'!$B$39)*'اطلاعات پایه'!$C$40)))))/365*L134</f>
        <v>0</v>
      </c>
      <c r="AC134" s="9">
        <f t="shared" si="15"/>
        <v>37493954</v>
      </c>
      <c r="AE134" s="9">
        <f t="shared" si="10"/>
        <v>49588780</v>
      </c>
    </row>
    <row r="135" spans="1:31" x14ac:dyDescent="0.25">
      <c r="A135" s="13">
        <v>115</v>
      </c>
      <c r="B135" s="13"/>
      <c r="C135" s="13"/>
      <c r="D135" s="13"/>
      <c r="E135" s="13"/>
      <c r="F135" s="13"/>
      <c r="G135" s="6" t="str">
        <f t="shared" si="8"/>
        <v/>
      </c>
      <c r="H135" s="13"/>
      <c r="I135" s="13"/>
      <c r="J135" s="15"/>
      <c r="K135" s="15"/>
      <c r="L135" s="5">
        <f>VLOOKUP($C$15,'اطلاعات پایه'!$A$18:$B$30,2,FALSE)</f>
        <v>30</v>
      </c>
      <c r="M135" s="6">
        <f>VLOOKUP($C$15,'اطلاعات پایه'!$A$18:$C$30,3,FALSE)</f>
        <v>45736</v>
      </c>
      <c r="N135" s="5">
        <f>ROUND((K135*('اطلاعات پایه'!$B$12+1)+'اطلاعات پایه'!$B$13)/30*L135,0)</f>
        <v>9316080</v>
      </c>
      <c r="O135" s="5">
        <f>IF(AND(F135&gt;0,M135-F135&gt;364),'اطلاعات پایه'!$B$10,0)*L135+J135</f>
        <v>0</v>
      </c>
      <c r="P135" s="5">
        <f>IF(H135="متاهل",'اطلاعات پایه'!$B$6,0)</f>
        <v>0</v>
      </c>
      <c r="Q135" s="5">
        <f>I135*'اطلاعات پایه'!$B$7</f>
        <v>0</v>
      </c>
      <c r="R135" s="5">
        <f>ROUND('اطلاعات پایه'!$B$8/30*MIN(30,L135),0)</f>
        <v>9000000</v>
      </c>
      <c r="S135" s="5">
        <f>ROUND('اطلاعات پایه'!$B$9/30*MIN(30,L135),0)</f>
        <v>22000000</v>
      </c>
      <c r="T135" s="5">
        <f t="shared" si="11"/>
        <v>59284</v>
      </c>
      <c r="U135" s="15"/>
      <c r="V135" s="5">
        <f t="shared" si="9"/>
        <v>0</v>
      </c>
      <c r="X135" s="9">
        <f t="shared" si="12"/>
        <v>40316080</v>
      </c>
      <c r="Y135" s="9">
        <f>ROUND(0.07*MIN(7*L135*'اطلاعات پایه'!$B$5,'محاسبه حقوق'!X135),0)</f>
        <v>2822126</v>
      </c>
      <c r="Z135" s="9">
        <f t="shared" si="13"/>
        <v>9272700</v>
      </c>
      <c r="AA135" s="9">
        <f t="shared" si="14"/>
        <v>480702059.14285713</v>
      </c>
      <c r="AB135" s="5">
        <f>IF(AA135&lt;='اطلاعات پایه'!$B$35,'اطلاعات پایه'!$D$35,IF(AA135&lt;='اطلاعات پایه'!$B$36,'اطلاعات پایه'!$E$35+(AA135-'اطلاعات پایه'!$B$35)*'اطلاعات پایه'!$C$36,IF(AA135&lt;='اطلاعات پایه'!$B$37,'اطلاعات پایه'!$E$36+(AA135-'اطلاعات پایه'!$B$36)*'اطلاعات پایه'!$C$37,IF(AA135&lt;='اطلاعات پایه'!$B$38,'اطلاعات پایه'!$E$37+(AA135-'اطلاعات پایه'!$B$37)*'اطلاعات پایه'!$C$38,IF(AA135&lt;='اطلاعات پایه'!$B$39,'اطلاعات پایه'!$E$38+(AA135-'اطلاعات پایه'!$B$38)*'اطلاعات پایه'!$C$39,'اطلاعات پایه'!$E$39+(AA135-'اطلاعات پایه'!$B$39)*'اطلاعات پایه'!$C$40)))))/365*L135</f>
        <v>0</v>
      </c>
      <c r="AC135" s="9">
        <f t="shared" si="15"/>
        <v>37493954</v>
      </c>
      <c r="AE135" s="9">
        <f t="shared" si="10"/>
        <v>49588780</v>
      </c>
    </row>
    <row r="136" spans="1:31" x14ac:dyDescent="0.25">
      <c r="A136" s="13">
        <v>116</v>
      </c>
      <c r="B136" s="13"/>
      <c r="C136" s="13"/>
      <c r="D136" s="13"/>
      <c r="E136" s="13"/>
      <c r="F136" s="13"/>
      <c r="G136" s="6" t="str">
        <f t="shared" si="8"/>
        <v/>
      </c>
      <c r="H136" s="13"/>
      <c r="I136" s="13"/>
      <c r="J136" s="15"/>
      <c r="K136" s="15"/>
      <c r="L136" s="5">
        <f>VLOOKUP($C$15,'اطلاعات پایه'!$A$18:$B$30,2,FALSE)</f>
        <v>30</v>
      </c>
      <c r="M136" s="6">
        <f>VLOOKUP($C$15,'اطلاعات پایه'!$A$18:$C$30,3,FALSE)</f>
        <v>45736</v>
      </c>
      <c r="N136" s="5">
        <f>ROUND((K136*('اطلاعات پایه'!$B$12+1)+'اطلاعات پایه'!$B$13)/30*L136,0)</f>
        <v>9316080</v>
      </c>
      <c r="O136" s="5">
        <f>IF(AND(F136&gt;0,M136-F136&gt;364),'اطلاعات پایه'!$B$10,0)*L136+J136</f>
        <v>0</v>
      </c>
      <c r="P136" s="5">
        <f>IF(H136="متاهل",'اطلاعات پایه'!$B$6,0)</f>
        <v>0</v>
      </c>
      <c r="Q136" s="5">
        <f>I136*'اطلاعات پایه'!$B$7</f>
        <v>0</v>
      </c>
      <c r="R136" s="5">
        <f>ROUND('اطلاعات پایه'!$B$8/30*MIN(30,L136),0)</f>
        <v>9000000</v>
      </c>
      <c r="S136" s="5">
        <f>ROUND('اطلاعات پایه'!$B$9/30*MIN(30,L136),0)</f>
        <v>22000000</v>
      </c>
      <c r="T136" s="5">
        <f t="shared" si="11"/>
        <v>59284</v>
      </c>
      <c r="U136" s="15"/>
      <c r="V136" s="5">
        <f t="shared" si="9"/>
        <v>0</v>
      </c>
      <c r="X136" s="9">
        <f t="shared" si="12"/>
        <v>40316080</v>
      </c>
      <c r="Y136" s="9">
        <f>ROUND(0.07*MIN(7*L136*'اطلاعات پایه'!$B$5,'محاسبه حقوق'!X136),0)</f>
        <v>2822126</v>
      </c>
      <c r="Z136" s="9">
        <f t="shared" si="13"/>
        <v>9272700</v>
      </c>
      <c r="AA136" s="9">
        <f t="shared" si="14"/>
        <v>480702059.14285713</v>
      </c>
      <c r="AB136" s="5">
        <f>IF(AA136&lt;='اطلاعات پایه'!$B$35,'اطلاعات پایه'!$D$35,IF(AA136&lt;='اطلاعات پایه'!$B$36,'اطلاعات پایه'!$E$35+(AA136-'اطلاعات پایه'!$B$35)*'اطلاعات پایه'!$C$36,IF(AA136&lt;='اطلاعات پایه'!$B$37,'اطلاعات پایه'!$E$36+(AA136-'اطلاعات پایه'!$B$36)*'اطلاعات پایه'!$C$37,IF(AA136&lt;='اطلاعات پایه'!$B$38,'اطلاعات پایه'!$E$37+(AA136-'اطلاعات پایه'!$B$37)*'اطلاعات پایه'!$C$38,IF(AA136&lt;='اطلاعات پایه'!$B$39,'اطلاعات پایه'!$E$38+(AA136-'اطلاعات پایه'!$B$38)*'اطلاعات پایه'!$C$39,'اطلاعات پایه'!$E$39+(AA136-'اطلاعات پایه'!$B$39)*'اطلاعات پایه'!$C$40)))))/365*L136</f>
        <v>0</v>
      </c>
      <c r="AC136" s="9">
        <f t="shared" si="15"/>
        <v>37493954</v>
      </c>
      <c r="AE136" s="9">
        <f t="shared" si="10"/>
        <v>49588780</v>
      </c>
    </row>
    <row r="137" spans="1:31" x14ac:dyDescent="0.25">
      <c r="A137" s="13">
        <v>117</v>
      </c>
      <c r="B137" s="13"/>
      <c r="C137" s="13"/>
      <c r="D137" s="13"/>
      <c r="E137" s="13"/>
      <c r="F137" s="13"/>
      <c r="G137" s="6" t="str">
        <f t="shared" si="8"/>
        <v/>
      </c>
      <c r="H137" s="13"/>
      <c r="I137" s="13"/>
      <c r="J137" s="15"/>
      <c r="K137" s="15"/>
      <c r="L137" s="5">
        <f>VLOOKUP($C$15,'اطلاعات پایه'!$A$18:$B$30,2,FALSE)</f>
        <v>30</v>
      </c>
      <c r="M137" s="6">
        <f>VLOOKUP($C$15,'اطلاعات پایه'!$A$18:$C$30,3,FALSE)</f>
        <v>45736</v>
      </c>
      <c r="N137" s="5">
        <f>ROUND((K137*('اطلاعات پایه'!$B$12+1)+'اطلاعات پایه'!$B$13)/30*L137,0)</f>
        <v>9316080</v>
      </c>
      <c r="O137" s="5">
        <f>IF(AND(F137&gt;0,M137-F137&gt;364),'اطلاعات پایه'!$B$10,0)*L137+J137</f>
        <v>0</v>
      </c>
      <c r="P137" s="5">
        <f>IF(H137="متاهل",'اطلاعات پایه'!$B$6,0)</f>
        <v>0</v>
      </c>
      <c r="Q137" s="5">
        <f>I137*'اطلاعات پایه'!$B$7</f>
        <v>0</v>
      </c>
      <c r="R137" s="5">
        <f>ROUND('اطلاعات پایه'!$B$8/30*MIN(30,L137),0)</f>
        <v>9000000</v>
      </c>
      <c r="S137" s="5">
        <f>ROUND('اطلاعات پایه'!$B$9/30*MIN(30,L137),0)</f>
        <v>22000000</v>
      </c>
      <c r="T137" s="5">
        <f t="shared" si="11"/>
        <v>59284</v>
      </c>
      <c r="U137" s="15"/>
      <c r="V137" s="5">
        <f t="shared" si="9"/>
        <v>0</v>
      </c>
      <c r="X137" s="9">
        <f t="shared" si="12"/>
        <v>40316080</v>
      </c>
      <c r="Y137" s="9">
        <f>ROUND(0.07*MIN(7*L137*'اطلاعات پایه'!$B$5,'محاسبه حقوق'!X137),0)</f>
        <v>2822126</v>
      </c>
      <c r="Z137" s="9">
        <f t="shared" si="13"/>
        <v>9272700</v>
      </c>
      <c r="AA137" s="9">
        <f t="shared" si="14"/>
        <v>480702059.14285713</v>
      </c>
      <c r="AB137" s="5">
        <f>IF(AA137&lt;='اطلاعات پایه'!$B$35,'اطلاعات پایه'!$D$35,IF(AA137&lt;='اطلاعات پایه'!$B$36,'اطلاعات پایه'!$E$35+(AA137-'اطلاعات پایه'!$B$35)*'اطلاعات پایه'!$C$36,IF(AA137&lt;='اطلاعات پایه'!$B$37,'اطلاعات پایه'!$E$36+(AA137-'اطلاعات پایه'!$B$36)*'اطلاعات پایه'!$C$37,IF(AA137&lt;='اطلاعات پایه'!$B$38,'اطلاعات پایه'!$E$37+(AA137-'اطلاعات پایه'!$B$37)*'اطلاعات پایه'!$C$38,IF(AA137&lt;='اطلاعات پایه'!$B$39,'اطلاعات پایه'!$E$38+(AA137-'اطلاعات پایه'!$B$38)*'اطلاعات پایه'!$C$39,'اطلاعات پایه'!$E$39+(AA137-'اطلاعات پایه'!$B$39)*'اطلاعات پایه'!$C$40)))))/365*L137</f>
        <v>0</v>
      </c>
      <c r="AC137" s="9">
        <f t="shared" si="15"/>
        <v>37493954</v>
      </c>
      <c r="AE137" s="9">
        <f t="shared" si="10"/>
        <v>49588780</v>
      </c>
    </row>
    <row r="138" spans="1:31" x14ac:dyDescent="0.25">
      <c r="A138" s="13">
        <v>118</v>
      </c>
      <c r="B138" s="13"/>
      <c r="C138" s="13"/>
      <c r="D138" s="13"/>
      <c r="E138" s="13"/>
      <c r="F138" s="13"/>
      <c r="G138" s="6" t="str">
        <f t="shared" si="8"/>
        <v/>
      </c>
      <c r="H138" s="13"/>
      <c r="I138" s="13"/>
      <c r="J138" s="15"/>
      <c r="K138" s="15"/>
      <c r="L138" s="5">
        <f>VLOOKUP($C$15,'اطلاعات پایه'!$A$18:$B$30,2,FALSE)</f>
        <v>30</v>
      </c>
      <c r="M138" s="6">
        <f>VLOOKUP($C$15,'اطلاعات پایه'!$A$18:$C$30,3,FALSE)</f>
        <v>45736</v>
      </c>
      <c r="N138" s="5">
        <f>ROUND((K138*('اطلاعات پایه'!$B$12+1)+'اطلاعات پایه'!$B$13)/30*L138,0)</f>
        <v>9316080</v>
      </c>
      <c r="O138" s="5">
        <f>IF(AND(F138&gt;0,M138-F138&gt;364),'اطلاعات پایه'!$B$10,0)*L138+J138</f>
        <v>0</v>
      </c>
      <c r="P138" s="5">
        <f>IF(H138="متاهل",'اطلاعات پایه'!$B$6,0)</f>
        <v>0</v>
      </c>
      <c r="Q138" s="5">
        <f>I138*'اطلاعات پایه'!$B$7</f>
        <v>0</v>
      </c>
      <c r="R138" s="5">
        <f>ROUND('اطلاعات پایه'!$B$8/30*MIN(30,L138),0)</f>
        <v>9000000</v>
      </c>
      <c r="S138" s="5">
        <f>ROUND('اطلاعات پایه'!$B$9/30*MIN(30,L138),0)</f>
        <v>22000000</v>
      </c>
      <c r="T138" s="5">
        <f t="shared" si="11"/>
        <v>59284</v>
      </c>
      <c r="U138" s="15"/>
      <c r="V138" s="5">
        <f t="shared" si="9"/>
        <v>0</v>
      </c>
      <c r="X138" s="9">
        <f t="shared" si="12"/>
        <v>40316080</v>
      </c>
      <c r="Y138" s="9">
        <f>ROUND(0.07*MIN(7*L138*'اطلاعات پایه'!$B$5,'محاسبه حقوق'!X138),0)</f>
        <v>2822126</v>
      </c>
      <c r="Z138" s="9">
        <f t="shared" si="13"/>
        <v>9272700</v>
      </c>
      <c r="AA138" s="9">
        <f t="shared" si="14"/>
        <v>480702059.14285713</v>
      </c>
      <c r="AB138" s="5">
        <f>IF(AA138&lt;='اطلاعات پایه'!$B$35,'اطلاعات پایه'!$D$35,IF(AA138&lt;='اطلاعات پایه'!$B$36,'اطلاعات پایه'!$E$35+(AA138-'اطلاعات پایه'!$B$35)*'اطلاعات پایه'!$C$36,IF(AA138&lt;='اطلاعات پایه'!$B$37,'اطلاعات پایه'!$E$36+(AA138-'اطلاعات پایه'!$B$36)*'اطلاعات پایه'!$C$37,IF(AA138&lt;='اطلاعات پایه'!$B$38,'اطلاعات پایه'!$E$37+(AA138-'اطلاعات پایه'!$B$37)*'اطلاعات پایه'!$C$38,IF(AA138&lt;='اطلاعات پایه'!$B$39,'اطلاعات پایه'!$E$38+(AA138-'اطلاعات پایه'!$B$38)*'اطلاعات پایه'!$C$39,'اطلاعات پایه'!$E$39+(AA138-'اطلاعات پایه'!$B$39)*'اطلاعات پایه'!$C$40)))))/365*L138</f>
        <v>0</v>
      </c>
      <c r="AC138" s="9">
        <f t="shared" si="15"/>
        <v>37493954</v>
      </c>
      <c r="AE138" s="9">
        <f t="shared" si="10"/>
        <v>49588780</v>
      </c>
    </row>
    <row r="139" spans="1:31" x14ac:dyDescent="0.25">
      <c r="A139" s="13">
        <v>119</v>
      </c>
      <c r="B139" s="13"/>
      <c r="C139" s="13"/>
      <c r="D139" s="13"/>
      <c r="E139" s="13"/>
      <c r="F139" s="13"/>
      <c r="G139" s="6" t="str">
        <f t="shared" si="8"/>
        <v/>
      </c>
      <c r="H139" s="13"/>
      <c r="I139" s="13"/>
      <c r="J139" s="15"/>
      <c r="K139" s="15"/>
      <c r="L139" s="5">
        <f>VLOOKUP($C$15,'اطلاعات پایه'!$A$18:$B$30,2,FALSE)</f>
        <v>30</v>
      </c>
      <c r="M139" s="6">
        <f>VLOOKUP($C$15,'اطلاعات پایه'!$A$18:$C$30,3,FALSE)</f>
        <v>45736</v>
      </c>
      <c r="N139" s="5">
        <f>ROUND((K139*('اطلاعات پایه'!$B$12+1)+'اطلاعات پایه'!$B$13)/30*L139,0)</f>
        <v>9316080</v>
      </c>
      <c r="O139" s="5">
        <f>IF(AND(F139&gt;0,M139-F139&gt;364),'اطلاعات پایه'!$B$10,0)*L139+J139</f>
        <v>0</v>
      </c>
      <c r="P139" s="5">
        <f>IF(H139="متاهل",'اطلاعات پایه'!$B$6,0)</f>
        <v>0</v>
      </c>
      <c r="Q139" s="5">
        <f>I139*'اطلاعات پایه'!$B$7</f>
        <v>0</v>
      </c>
      <c r="R139" s="5">
        <f>ROUND('اطلاعات پایه'!$B$8/30*MIN(30,L139),0)</f>
        <v>9000000</v>
      </c>
      <c r="S139" s="5">
        <f>ROUND('اطلاعات پایه'!$B$9/30*MIN(30,L139),0)</f>
        <v>22000000</v>
      </c>
      <c r="T139" s="5">
        <f t="shared" si="11"/>
        <v>59284</v>
      </c>
      <c r="U139" s="15"/>
      <c r="V139" s="5">
        <f t="shared" si="9"/>
        <v>0</v>
      </c>
      <c r="X139" s="9">
        <f t="shared" si="12"/>
        <v>40316080</v>
      </c>
      <c r="Y139" s="9">
        <f>ROUND(0.07*MIN(7*L139*'اطلاعات پایه'!$B$5,'محاسبه حقوق'!X139),0)</f>
        <v>2822126</v>
      </c>
      <c r="Z139" s="9">
        <f t="shared" si="13"/>
        <v>9272700</v>
      </c>
      <c r="AA139" s="9">
        <f t="shared" si="14"/>
        <v>480702059.14285713</v>
      </c>
      <c r="AB139" s="5">
        <f>IF(AA139&lt;='اطلاعات پایه'!$B$35,'اطلاعات پایه'!$D$35,IF(AA139&lt;='اطلاعات پایه'!$B$36,'اطلاعات پایه'!$E$35+(AA139-'اطلاعات پایه'!$B$35)*'اطلاعات پایه'!$C$36,IF(AA139&lt;='اطلاعات پایه'!$B$37,'اطلاعات پایه'!$E$36+(AA139-'اطلاعات پایه'!$B$36)*'اطلاعات پایه'!$C$37,IF(AA139&lt;='اطلاعات پایه'!$B$38,'اطلاعات پایه'!$E$37+(AA139-'اطلاعات پایه'!$B$37)*'اطلاعات پایه'!$C$38,IF(AA139&lt;='اطلاعات پایه'!$B$39,'اطلاعات پایه'!$E$38+(AA139-'اطلاعات پایه'!$B$38)*'اطلاعات پایه'!$C$39,'اطلاعات پایه'!$E$39+(AA139-'اطلاعات پایه'!$B$39)*'اطلاعات پایه'!$C$40)))))/365*L139</f>
        <v>0</v>
      </c>
      <c r="AC139" s="9">
        <f t="shared" si="15"/>
        <v>37493954</v>
      </c>
      <c r="AE139" s="9">
        <f t="shared" si="10"/>
        <v>49588780</v>
      </c>
    </row>
    <row r="140" spans="1:31" x14ac:dyDescent="0.25">
      <c r="A140" s="13">
        <v>120</v>
      </c>
      <c r="B140" s="13"/>
      <c r="C140" s="13"/>
      <c r="D140" s="13"/>
      <c r="E140" s="13"/>
      <c r="F140" s="13"/>
      <c r="G140" s="6" t="str">
        <f t="shared" si="8"/>
        <v/>
      </c>
      <c r="H140" s="13"/>
      <c r="I140" s="13"/>
      <c r="J140" s="15"/>
      <c r="K140" s="15"/>
      <c r="L140" s="5">
        <f>VLOOKUP($C$15,'اطلاعات پایه'!$A$18:$B$30,2,FALSE)</f>
        <v>30</v>
      </c>
      <c r="M140" s="6">
        <f>VLOOKUP($C$15,'اطلاعات پایه'!$A$18:$C$30,3,FALSE)</f>
        <v>45736</v>
      </c>
      <c r="N140" s="5">
        <f>ROUND((K140*('اطلاعات پایه'!$B$12+1)+'اطلاعات پایه'!$B$13)/30*L140,0)</f>
        <v>9316080</v>
      </c>
      <c r="O140" s="5">
        <f>IF(AND(F140&gt;0,M140-F140&gt;364),'اطلاعات پایه'!$B$10,0)*L140+J140</f>
        <v>0</v>
      </c>
      <c r="P140" s="5">
        <f>IF(H140="متاهل",'اطلاعات پایه'!$B$6,0)</f>
        <v>0</v>
      </c>
      <c r="Q140" s="5">
        <f>I140*'اطلاعات پایه'!$B$7</f>
        <v>0</v>
      </c>
      <c r="R140" s="5">
        <f>ROUND('اطلاعات پایه'!$B$8/30*MIN(30,L140),0)</f>
        <v>9000000</v>
      </c>
      <c r="S140" s="5">
        <f>ROUND('اطلاعات پایه'!$B$9/30*MIN(30,L140),0)</f>
        <v>22000000</v>
      </c>
      <c r="T140" s="5">
        <f t="shared" si="11"/>
        <v>59284</v>
      </c>
      <c r="U140" s="15"/>
      <c r="V140" s="5">
        <f t="shared" si="9"/>
        <v>0</v>
      </c>
      <c r="X140" s="9">
        <f t="shared" si="12"/>
        <v>40316080</v>
      </c>
      <c r="Y140" s="9">
        <f>ROUND(0.07*MIN(7*L140*'اطلاعات پایه'!$B$5,'محاسبه حقوق'!X140),0)</f>
        <v>2822126</v>
      </c>
      <c r="Z140" s="9">
        <f t="shared" si="13"/>
        <v>9272700</v>
      </c>
      <c r="AA140" s="9">
        <f t="shared" si="14"/>
        <v>480702059.14285713</v>
      </c>
      <c r="AB140" s="5">
        <f>IF(AA140&lt;='اطلاعات پایه'!$B$35,'اطلاعات پایه'!$D$35,IF(AA140&lt;='اطلاعات پایه'!$B$36,'اطلاعات پایه'!$E$35+(AA140-'اطلاعات پایه'!$B$35)*'اطلاعات پایه'!$C$36,IF(AA140&lt;='اطلاعات پایه'!$B$37,'اطلاعات پایه'!$E$36+(AA140-'اطلاعات پایه'!$B$36)*'اطلاعات پایه'!$C$37,IF(AA140&lt;='اطلاعات پایه'!$B$38,'اطلاعات پایه'!$E$37+(AA140-'اطلاعات پایه'!$B$37)*'اطلاعات پایه'!$C$38,IF(AA140&lt;='اطلاعات پایه'!$B$39,'اطلاعات پایه'!$E$38+(AA140-'اطلاعات پایه'!$B$38)*'اطلاعات پایه'!$C$39,'اطلاعات پایه'!$E$39+(AA140-'اطلاعات پایه'!$B$39)*'اطلاعات پایه'!$C$40)))))/365*L140</f>
        <v>0</v>
      </c>
      <c r="AC140" s="9">
        <f t="shared" si="15"/>
        <v>37493954</v>
      </c>
      <c r="AE140" s="9">
        <f t="shared" si="10"/>
        <v>49588780</v>
      </c>
    </row>
    <row r="141" spans="1:31" x14ac:dyDescent="0.25">
      <c r="A141" s="13">
        <v>121</v>
      </c>
      <c r="B141" s="13"/>
      <c r="C141" s="13"/>
      <c r="D141" s="13"/>
      <c r="E141" s="13"/>
      <c r="F141" s="13"/>
      <c r="G141" s="6" t="str">
        <f t="shared" si="8"/>
        <v/>
      </c>
      <c r="H141" s="13"/>
      <c r="I141" s="13"/>
      <c r="J141" s="15"/>
      <c r="K141" s="15"/>
      <c r="L141" s="5">
        <f>VLOOKUP($C$15,'اطلاعات پایه'!$A$18:$B$30,2,FALSE)</f>
        <v>30</v>
      </c>
      <c r="M141" s="6">
        <f>VLOOKUP($C$15,'اطلاعات پایه'!$A$18:$C$30,3,FALSE)</f>
        <v>45736</v>
      </c>
      <c r="N141" s="5">
        <f>ROUND((K141*('اطلاعات پایه'!$B$12+1)+'اطلاعات پایه'!$B$13)/30*L141,0)</f>
        <v>9316080</v>
      </c>
      <c r="O141" s="5">
        <f>IF(AND(F141&gt;0,M141-F141&gt;364),'اطلاعات پایه'!$B$10,0)*L141+J141</f>
        <v>0</v>
      </c>
      <c r="P141" s="5">
        <f>IF(H141="متاهل",'اطلاعات پایه'!$B$6,0)</f>
        <v>0</v>
      </c>
      <c r="Q141" s="5">
        <f>I141*'اطلاعات پایه'!$B$7</f>
        <v>0</v>
      </c>
      <c r="R141" s="5">
        <f>ROUND('اطلاعات پایه'!$B$8/30*MIN(30,L141),0)</f>
        <v>9000000</v>
      </c>
      <c r="S141" s="5">
        <f>ROUND('اطلاعات پایه'!$B$9/30*MIN(30,L141),0)</f>
        <v>22000000</v>
      </c>
      <c r="T141" s="5">
        <f t="shared" si="11"/>
        <v>59284</v>
      </c>
      <c r="U141" s="15"/>
      <c r="V141" s="5">
        <f t="shared" si="9"/>
        <v>0</v>
      </c>
      <c r="X141" s="9">
        <f t="shared" si="12"/>
        <v>40316080</v>
      </c>
      <c r="Y141" s="9">
        <f>ROUND(0.07*MIN(7*L141*'اطلاعات پایه'!$B$5,'محاسبه حقوق'!X141),0)</f>
        <v>2822126</v>
      </c>
      <c r="Z141" s="9">
        <f t="shared" si="13"/>
        <v>9272700</v>
      </c>
      <c r="AA141" s="9">
        <f t="shared" si="14"/>
        <v>480702059.14285713</v>
      </c>
      <c r="AB141" s="5">
        <f>IF(AA141&lt;='اطلاعات پایه'!$B$35,'اطلاعات پایه'!$D$35,IF(AA141&lt;='اطلاعات پایه'!$B$36,'اطلاعات پایه'!$E$35+(AA141-'اطلاعات پایه'!$B$35)*'اطلاعات پایه'!$C$36,IF(AA141&lt;='اطلاعات پایه'!$B$37,'اطلاعات پایه'!$E$36+(AA141-'اطلاعات پایه'!$B$36)*'اطلاعات پایه'!$C$37,IF(AA141&lt;='اطلاعات پایه'!$B$38,'اطلاعات پایه'!$E$37+(AA141-'اطلاعات پایه'!$B$37)*'اطلاعات پایه'!$C$38,IF(AA141&lt;='اطلاعات پایه'!$B$39,'اطلاعات پایه'!$E$38+(AA141-'اطلاعات پایه'!$B$38)*'اطلاعات پایه'!$C$39,'اطلاعات پایه'!$E$39+(AA141-'اطلاعات پایه'!$B$39)*'اطلاعات پایه'!$C$40)))))/365*L141</f>
        <v>0</v>
      </c>
      <c r="AC141" s="9">
        <f t="shared" si="15"/>
        <v>37493954</v>
      </c>
      <c r="AE141" s="9">
        <f t="shared" si="10"/>
        <v>49588780</v>
      </c>
    </row>
    <row r="142" spans="1:31" x14ac:dyDescent="0.25">
      <c r="A142" s="13">
        <v>122</v>
      </c>
      <c r="B142" s="13"/>
      <c r="C142" s="13"/>
      <c r="D142" s="13"/>
      <c r="E142" s="13"/>
      <c r="F142" s="13"/>
      <c r="G142" s="6" t="str">
        <f t="shared" si="8"/>
        <v/>
      </c>
      <c r="H142" s="13"/>
      <c r="I142" s="13"/>
      <c r="J142" s="15"/>
      <c r="K142" s="15"/>
      <c r="L142" s="5">
        <f>VLOOKUP($C$15,'اطلاعات پایه'!$A$18:$B$30,2,FALSE)</f>
        <v>30</v>
      </c>
      <c r="M142" s="6">
        <f>VLOOKUP($C$15,'اطلاعات پایه'!$A$18:$C$30,3,FALSE)</f>
        <v>45736</v>
      </c>
      <c r="N142" s="5">
        <f>ROUND((K142*('اطلاعات پایه'!$B$12+1)+'اطلاعات پایه'!$B$13)/30*L142,0)</f>
        <v>9316080</v>
      </c>
      <c r="O142" s="5">
        <f>IF(AND(F142&gt;0,M142-F142&gt;364),'اطلاعات پایه'!$B$10,0)*L142+J142</f>
        <v>0</v>
      </c>
      <c r="P142" s="5">
        <f>IF(H142="متاهل",'اطلاعات پایه'!$B$6,0)</f>
        <v>0</v>
      </c>
      <c r="Q142" s="5">
        <f>I142*'اطلاعات پایه'!$B$7</f>
        <v>0</v>
      </c>
      <c r="R142" s="5">
        <f>ROUND('اطلاعات پایه'!$B$8/30*MIN(30,L142),0)</f>
        <v>9000000</v>
      </c>
      <c r="S142" s="5">
        <f>ROUND('اطلاعات پایه'!$B$9/30*MIN(30,L142),0)</f>
        <v>22000000</v>
      </c>
      <c r="T142" s="5">
        <f t="shared" si="11"/>
        <v>59284</v>
      </c>
      <c r="U142" s="15"/>
      <c r="V142" s="5">
        <f t="shared" si="9"/>
        <v>0</v>
      </c>
      <c r="X142" s="9">
        <f t="shared" si="12"/>
        <v>40316080</v>
      </c>
      <c r="Y142" s="9">
        <f>ROUND(0.07*MIN(7*L142*'اطلاعات پایه'!$B$5,'محاسبه حقوق'!X142),0)</f>
        <v>2822126</v>
      </c>
      <c r="Z142" s="9">
        <f t="shared" si="13"/>
        <v>9272700</v>
      </c>
      <c r="AA142" s="9">
        <f t="shared" si="14"/>
        <v>480702059.14285713</v>
      </c>
      <c r="AB142" s="5">
        <f>IF(AA142&lt;='اطلاعات پایه'!$B$35,'اطلاعات پایه'!$D$35,IF(AA142&lt;='اطلاعات پایه'!$B$36,'اطلاعات پایه'!$E$35+(AA142-'اطلاعات پایه'!$B$35)*'اطلاعات پایه'!$C$36,IF(AA142&lt;='اطلاعات پایه'!$B$37,'اطلاعات پایه'!$E$36+(AA142-'اطلاعات پایه'!$B$36)*'اطلاعات پایه'!$C$37,IF(AA142&lt;='اطلاعات پایه'!$B$38,'اطلاعات پایه'!$E$37+(AA142-'اطلاعات پایه'!$B$37)*'اطلاعات پایه'!$C$38,IF(AA142&lt;='اطلاعات پایه'!$B$39,'اطلاعات پایه'!$E$38+(AA142-'اطلاعات پایه'!$B$38)*'اطلاعات پایه'!$C$39,'اطلاعات پایه'!$E$39+(AA142-'اطلاعات پایه'!$B$39)*'اطلاعات پایه'!$C$40)))))/365*L142</f>
        <v>0</v>
      </c>
      <c r="AC142" s="9">
        <f t="shared" si="15"/>
        <v>37493954</v>
      </c>
      <c r="AE142" s="9">
        <f t="shared" si="10"/>
        <v>49588780</v>
      </c>
    </row>
    <row r="143" spans="1:31" x14ac:dyDescent="0.25">
      <c r="A143" s="13">
        <v>123</v>
      </c>
      <c r="B143" s="13"/>
      <c r="C143" s="13"/>
      <c r="D143" s="13"/>
      <c r="E143" s="13"/>
      <c r="F143" s="13"/>
      <c r="G143" s="6" t="str">
        <f t="shared" si="8"/>
        <v/>
      </c>
      <c r="H143" s="13"/>
      <c r="I143" s="13"/>
      <c r="J143" s="15"/>
      <c r="K143" s="15"/>
      <c r="L143" s="5">
        <f>VLOOKUP($C$15,'اطلاعات پایه'!$A$18:$B$30,2,FALSE)</f>
        <v>30</v>
      </c>
      <c r="M143" s="6">
        <f>VLOOKUP($C$15,'اطلاعات پایه'!$A$18:$C$30,3,FALSE)</f>
        <v>45736</v>
      </c>
      <c r="N143" s="5">
        <f>ROUND((K143*('اطلاعات پایه'!$B$12+1)+'اطلاعات پایه'!$B$13)/30*L143,0)</f>
        <v>9316080</v>
      </c>
      <c r="O143" s="5">
        <f>IF(AND(F143&gt;0,M143-F143&gt;364),'اطلاعات پایه'!$B$10,0)*L143+J143</f>
        <v>0</v>
      </c>
      <c r="P143" s="5">
        <f>IF(H143="متاهل",'اطلاعات پایه'!$B$6,0)</f>
        <v>0</v>
      </c>
      <c r="Q143" s="5">
        <f>I143*'اطلاعات پایه'!$B$7</f>
        <v>0</v>
      </c>
      <c r="R143" s="5">
        <f>ROUND('اطلاعات پایه'!$B$8/30*MIN(30,L143),0)</f>
        <v>9000000</v>
      </c>
      <c r="S143" s="5">
        <f>ROUND('اطلاعات پایه'!$B$9/30*MIN(30,L143),0)</f>
        <v>22000000</v>
      </c>
      <c r="T143" s="5">
        <f t="shared" si="11"/>
        <v>59284</v>
      </c>
      <c r="U143" s="15"/>
      <c r="V143" s="5">
        <f t="shared" si="9"/>
        <v>0</v>
      </c>
      <c r="X143" s="9">
        <f t="shared" si="12"/>
        <v>40316080</v>
      </c>
      <c r="Y143" s="9">
        <f>ROUND(0.07*MIN(7*L143*'اطلاعات پایه'!$B$5,'محاسبه حقوق'!X143),0)</f>
        <v>2822126</v>
      </c>
      <c r="Z143" s="9">
        <f t="shared" si="13"/>
        <v>9272700</v>
      </c>
      <c r="AA143" s="9">
        <f t="shared" si="14"/>
        <v>480702059.14285713</v>
      </c>
      <c r="AB143" s="5">
        <f>IF(AA143&lt;='اطلاعات پایه'!$B$35,'اطلاعات پایه'!$D$35,IF(AA143&lt;='اطلاعات پایه'!$B$36,'اطلاعات پایه'!$E$35+(AA143-'اطلاعات پایه'!$B$35)*'اطلاعات پایه'!$C$36,IF(AA143&lt;='اطلاعات پایه'!$B$37,'اطلاعات پایه'!$E$36+(AA143-'اطلاعات پایه'!$B$36)*'اطلاعات پایه'!$C$37,IF(AA143&lt;='اطلاعات پایه'!$B$38,'اطلاعات پایه'!$E$37+(AA143-'اطلاعات پایه'!$B$37)*'اطلاعات پایه'!$C$38,IF(AA143&lt;='اطلاعات پایه'!$B$39,'اطلاعات پایه'!$E$38+(AA143-'اطلاعات پایه'!$B$38)*'اطلاعات پایه'!$C$39,'اطلاعات پایه'!$E$39+(AA143-'اطلاعات پایه'!$B$39)*'اطلاعات پایه'!$C$40)))))/365*L143</f>
        <v>0</v>
      </c>
      <c r="AC143" s="9">
        <f t="shared" si="15"/>
        <v>37493954</v>
      </c>
      <c r="AE143" s="9">
        <f t="shared" si="10"/>
        <v>49588780</v>
      </c>
    </row>
    <row r="144" spans="1:31" x14ac:dyDescent="0.25">
      <c r="A144" s="13">
        <v>124</v>
      </c>
      <c r="B144" s="13"/>
      <c r="C144" s="13"/>
      <c r="D144" s="13"/>
      <c r="E144" s="13"/>
      <c r="F144" s="13"/>
      <c r="G144" s="6" t="str">
        <f t="shared" si="8"/>
        <v/>
      </c>
      <c r="H144" s="13"/>
      <c r="I144" s="13"/>
      <c r="J144" s="15"/>
      <c r="K144" s="15"/>
      <c r="L144" s="5">
        <f>VLOOKUP($C$15,'اطلاعات پایه'!$A$18:$B$30,2,FALSE)</f>
        <v>30</v>
      </c>
      <c r="M144" s="6">
        <f>VLOOKUP($C$15,'اطلاعات پایه'!$A$18:$C$30,3,FALSE)</f>
        <v>45736</v>
      </c>
      <c r="N144" s="5">
        <f>ROUND((K144*('اطلاعات پایه'!$B$12+1)+'اطلاعات پایه'!$B$13)/30*L144,0)</f>
        <v>9316080</v>
      </c>
      <c r="O144" s="5">
        <f>IF(AND(F144&gt;0,M144-F144&gt;364),'اطلاعات پایه'!$B$10,0)*L144+J144</f>
        <v>0</v>
      </c>
      <c r="P144" s="5">
        <f>IF(H144="متاهل",'اطلاعات پایه'!$B$6,0)</f>
        <v>0</v>
      </c>
      <c r="Q144" s="5">
        <f>I144*'اطلاعات پایه'!$B$7</f>
        <v>0</v>
      </c>
      <c r="R144" s="5">
        <f>ROUND('اطلاعات پایه'!$B$8/30*MIN(30,L144),0)</f>
        <v>9000000</v>
      </c>
      <c r="S144" s="5">
        <f>ROUND('اطلاعات پایه'!$B$9/30*MIN(30,L144),0)</f>
        <v>22000000</v>
      </c>
      <c r="T144" s="5">
        <f t="shared" si="11"/>
        <v>59284</v>
      </c>
      <c r="U144" s="15"/>
      <c r="V144" s="5">
        <f t="shared" si="9"/>
        <v>0</v>
      </c>
      <c r="X144" s="9">
        <f t="shared" si="12"/>
        <v>40316080</v>
      </c>
      <c r="Y144" s="9">
        <f>ROUND(0.07*MIN(7*L144*'اطلاعات پایه'!$B$5,'محاسبه حقوق'!X144),0)</f>
        <v>2822126</v>
      </c>
      <c r="Z144" s="9">
        <f t="shared" si="13"/>
        <v>9272700</v>
      </c>
      <c r="AA144" s="9">
        <f t="shared" si="14"/>
        <v>480702059.14285713</v>
      </c>
      <c r="AB144" s="5">
        <f>IF(AA144&lt;='اطلاعات پایه'!$B$35,'اطلاعات پایه'!$D$35,IF(AA144&lt;='اطلاعات پایه'!$B$36,'اطلاعات پایه'!$E$35+(AA144-'اطلاعات پایه'!$B$35)*'اطلاعات پایه'!$C$36,IF(AA144&lt;='اطلاعات پایه'!$B$37,'اطلاعات پایه'!$E$36+(AA144-'اطلاعات پایه'!$B$36)*'اطلاعات پایه'!$C$37,IF(AA144&lt;='اطلاعات پایه'!$B$38,'اطلاعات پایه'!$E$37+(AA144-'اطلاعات پایه'!$B$37)*'اطلاعات پایه'!$C$38,IF(AA144&lt;='اطلاعات پایه'!$B$39,'اطلاعات پایه'!$E$38+(AA144-'اطلاعات پایه'!$B$38)*'اطلاعات پایه'!$C$39,'اطلاعات پایه'!$E$39+(AA144-'اطلاعات پایه'!$B$39)*'اطلاعات پایه'!$C$40)))))/365*L144</f>
        <v>0</v>
      </c>
      <c r="AC144" s="9">
        <f t="shared" si="15"/>
        <v>37493954</v>
      </c>
      <c r="AE144" s="9">
        <f t="shared" si="10"/>
        <v>49588780</v>
      </c>
    </row>
    <row r="145" spans="1:31" x14ac:dyDescent="0.25">
      <c r="A145" s="13">
        <v>125</v>
      </c>
      <c r="B145" s="13"/>
      <c r="C145" s="13"/>
      <c r="D145" s="13"/>
      <c r="E145" s="13"/>
      <c r="F145" s="13"/>
      <c r="G145" s="6" t="str">
        <f t="shared" si="8"/>
        <v/>
      </c>
      <c r="H145" s="13"/>
      <c r="I145" s="13"/>
      <c r="J145" s="15"/>
      <c r="K145" s="15"/>
      <c r="L145" s="5">
        <f>VLOOKUP($C$15,'اطلاعات پایه'!$A$18:$B$30,2,FALSE)</f>
        <v>30</v>
      </c>
      <c r="M145" s="6">
        <f>VLOOKUP($C$15,'اطلاعات پایه'!$A$18:$C$30,3,FALSE)</f>
        <v>45736</v>
      </c>
      <c r="N145" s="5">
        <f>ROUND((K145*('اطلاعات پایه'!$B$12+1)+'اطلاعات پایه'!$B$13)/30*L145,0)</f>
        <v>9316080</v>
      </c>
      <c r="O145" s="5">
        <f>IF(AND(F145&gt;0,M145-F145&gt;364),'اطلاعات پایه'!$B$10,0)*L145+J145</f>
        <v>0</v>
      </c>
      <c r="P145" s="5">
        <f>IF(H145="متاهل",'اطلاعات پایه'!$B$6,0)</f>
        <v>0</v>
      </c>
      <c r="Q145" s="5">
        <f>I145*'اطلاعات پایه'!$B$7</f>
        <v>0</v>
      </c>
      <c r="R145" s="5">
        <f>ROUND('اطلاعات پایه'!$B$8/30*MIN(30,L145),0)</f>
        <v>9000000</v>
      </c>
      <c r="S145" s="5">
        <f>ROUND('اطلاعات پایه'!$B$9/30*MIN(30,L145),0)</f>
        <v>22000000</v>
      </c>
      <c r="T145" s="5">
        <f t="shared" si="11"/>
        <v>59284</v>
      </c>
      <c r="U145" s="15"/>
      <c r="V145" s="5">
        <f t="shared" si="9"/>
        <v>0</v>
      </c>
      <c r="X145" s="9">
        <f t="shared" si="12"/>
        <v>40316080</v>
      </c>
      <c r="Y145" s="9">
        <f>ROUND(0.07*MIN(7*L145*'اطلاعات پایه'!$B$5,'محاسبه حقوق'!X145),0)</f>
        <v>2822126</v>
      </c>
      <c r="Z145" s="9">
        <f t="shared" si="13"/>
        <v>9272700</v>
      </c>
      <c r="AA145" s="9">
        <f t="shared" si="14"/>
        <v>480702059.14285713</v>
      </c>
      <c r="AB145" s="5">
        <f>IF(AA145&lt;='اطلاعات پایه'!$B$35,'اطلاعات پایه'!$D$35,IF(AA145&lt;='اطلاعات پایه'!$B$36,'اطلاعات پایه'!$E$35+(AA145-'اطلاعات پایه'!$B$35)*'اطلاعات پایه'!$C$36,IF(AA145&lt;='اطلاعات پایه'!$B$37,'اطلاعات پایه'!$E$36+(AA145-'اطلاعات پایه'!$B$36)*'اطلاعات پایه'!$C$37,IF(AA145&lt;='اطلاعات پایه'!$B$38,'اطلاعات پایه'!$E$37+(AA145-'اطلاعات پایه'!$B$37)*'اطلاعات پایه'!$C$38,IF(AA145&lt;='اطلاعات پایه'!$B$39,'اطلاعات پایه'!$E$38+(AA145-'اطلاعات پایه'!$B$38)*'اطلاعات پایه'!$C$39,'اطلاعات پایه'!$E$39+(AA145-'اطلاعات پایه'!$B$39)*'اطلاعات پایه'!$C$40)))))/365*L145</f>
        <v>0</v>
      </c>
      <c r="AC145" s="9">
        <f t="shared" si="15"/>
        <v>37493954</v>
      </c>
      <c r="AE145" s="9">
        <f t="shared" si="10"/>
        <v>49588780</v>
      </c>
    </row>
    <row r="146" spans="1:31" x14ac:dyDescent="0.25">
      <c r="A146" s="13">
        <v>126</v>
      </c>
      <c r="B146" s="13"/>
      <c r="C146" s="13"/>
      <c r="D146" s="13"/>
      <c r="E146" s="13"/>
      <c r="F146" s="13"/>
      <c r="G146" s="6" t="str">
        <f t="shared" si="8"/>
        <v/>
      </c>
      <c r="H146" s="13"/>
      <c r="I146" s="13"/>
      <c r="J146" s="15"/>
      <c r="K146" s="15"/>
      <c r="L146" s="5">
        <f>VLOOKUP($C$15,'اطلاعات پایه'!$A$18:$B$30,2,FALSE)</f>
        <v>30</v>
      </c>
      <c r="M146" s="6">
        <f>VLOOKUP($C$15,'اطلاعات پایه'!$A$18:$C$30,3,FALSE)</f>
        <v>45736</v>
      </c>
      <c r="N146" s="5">
        <f>ROUND((K146*('اطلاعات پایه'!$B$12+1)+'اطلاعات پایه'!$B$13)/30*L146,0)</f>
        <v>9316080</v>
      </c>
      <c r="O146" s="5">
        <f>IF(AND(F146&gt;0,M146-F146&gt;364),'اطلاعات پایه'!$B$10,0)*L146+J146</f>
        <v>0</v>
      </c>
      <c r="P146" s="5">
        <f>IF(H146="متاهل",'اطلاعات پایه'!$B$6,0)</f>
        <v>0</v>
      </c>
      <c r="Q146" s="5">
        <f>I146*'اطلاعات پایه'!$B$7</f>
        <v>0</v>
      </c>
      <c r="R146" s="5">
        <f>ROUND('اطلاعات پایه'!$B$8/30*MIN(30,L146),0)</f>
        <v>9000000</v>
      </c>
      <c r="S146" s="5">
        <f>ROUND('اطلاعات پایه'!$B$9/30*MIN(30,L146),0)</f>
        <v>22000000</v>
      </c>
      <c r="T146" s="5">
        <f t="shared" si="11"/>
        <v>59284</v>
      </c>
      <c r="U146" s="15"/>
      <c r="V146" s="5">
        <f t="shared" si="9"/>
        <v>0</v>
      </c>
      <c r="X146" s="9">
        <f t="shared" si="12"/>
        <v>40316080</v>
      </c>
      <c r="Y146" s="9">
        <f>ROUND(0.07*MIN(7*L146*'اطلاعات پایه'!$B$5,'محاسبه حقوق'!X146),0)</f>
        <v>2822126</v>
      </c>
      <c r="Z146" s="9">
        <f t="shared" si="13"/>
        <v>9272700</v>
      </c>
      <c r="AA146" s="9">
        <f t="shared" si="14"/>
        <v>480702059.14285713</v>
      </c>
      <c r="AB146" s="5">
        <f>IF(AA146&lt;='اطلاعات پایه'!$B$35,'اطلاعات پایه'!$D$35,IF(AA146&lt;='اطلاعات پایه'!$B$36,'اطلاعات پایه'!$E$35+(AA146-'اطلاعات پایه'!$B$35)*'اطلاعات پایه'!$C$36,IF(AA146&lt;='اطلاعات پایه'!$B$37,'اطلاعات پایه'!$E$36+(AA146-'اطلاعات پایه'!$B$36)*'اطلاعات پایه'!$C$37,IF(AA146&lt;='اطلاعات پایه'!$B$38,'اطلاعات پایه'!$E$37+(AA146-'اطلاعات پایه'!$B$37)*'اطلاعات پایه'!$C$38,IF(AA146&lt;='اطلاعات پایه'!$B$39,'اطلاعات پایه'!$E$38+(AA146-'اطلاعات پایه'!$B$38)*'اطلاعات پایه'!$C$39,'اطلاعات پایه'!$E$39+(AA146-'اطلاعات پایه'!$B$39)*'اطلاعات پایه'!$C$40)))))/365*L146</f>
        <v>0</v>
      </c>
      <c r="AC146" s="9">
        <f t="shared" si="15"/>
        <v>37493954</v>
      </c>
      <c r="AE146" s="9">
        <f t="shared" si="10"/>
        <v>49588780</v>
      </c>
    </row>
    <row r="147" spans="1:31" x14ac:dyDescent="0.25">
      <c r="A147" s="13">
        <v>127</v>
      </c>
      <c r="B147" s="13"/>
      <c r="C147" s="13"/>
      <c r="D147" s="13"/>
      <c r="E147" s="13"/>
      <c r="F147" s="13"/>
      <c r="G147" s="6" t="str">
        <f t="shared" si="8"/>
        <v/>
      </c>
      <c r="H147" s="13"/>
      <c r="I147" s="13"/>
      <c r="J147" s="15"/>
      <c r="K147" s="15"/>
      <c r="L147" s="5">
        <f>VLOOKUP($C$15,'اطلاعات پایه'!$A$18:$B$30,2,FALSE)</f>
        <v>30</v>
      </c>
      <c r="M147" s="6">
        <f>VLOOKUP($C$15,'اطلاعات پایه'!$A$18:$C$30,3,FALSE)</f>
        <v>45736</v>
      </c>
      <c r="N147" s="5">
        <f>ROUND((K147*('اطلاعات پایه'!$B$12+1)+'اطلاعات پایه'!$B$13)/30*L147,0)</f>
        <v>9316080</v>
      </c>
      <c r="O147" s="5">
        <f>IF(AND(F147&gt;0,M147-F147&gt;364),'اطلاعات پایه'!$B$10,0)*L147+J147</f>
        <v>0</v>
      </c>
      <c r="P147" s="5">
        <f>IF(H147="متاهل",'اطلاعات پایه'!$B$6,0)</f>
        <v>0</v>
      </c>
      <c r="Q147" s="5">
        <f>I147*'اطلاعات پایه'!$B$7</f>
        <v>0</v>
      </c>
      <c r="R147" s="5">
        <f>ROUND('اطلاعات پایه'!$B$8/30*MIN(30,L147),0)</f>
        <v>9000000</v>
      </c>
      <c r="S147" s="5">
        <f>ROUND('اطلاعات پایه'!$B$9/30*MIN(30,L147),0)</f>
        <v>22000000</v>
      </c>
      <c r="T147" s="5">
        <f t="shared" si="11"/>
        <v>59284</v>
      </c>
      <c r="U147" s="15"/>
      <c r="V147" s="5">
        <f t="shared" si="9"/>
        <v>0</v>
      </c>
      <c r="X147" s="9">
        <f t="shared" si="12"/>
        <v>40316080</v>
      </c>
      <c r="Y147" s="9">
        <f>ROUND(0.07*MIN(7*L147*'اطلاعات پایه'!$B$5,'محاسبه حقوق'!X147),0)</f>
        <v>2822126</v>
      </c>
      <c r="Z147" s="9">
        <f t="shared" si="13"/>
        <v>9272700</v>
      </c>
      <c r="AA147" s="9">
        <f t="shared" si="14"/>
        <v>480702059.14285713</v>
      </c>
      <c r="AB147" s="5">
        <f>IF(AA147&lt;='اطلاعات پایه'!$B$35,'اطلاعات پایه'!$D$35,IF(AA147&lt;='اطلاعات پایه'!$B$36,'اطلاعات پایه'!$E$35+(AA147-'اطلاعات پایه'!$B$35)*'اطلاعات پایه'!$C$36,IF(AA147&lt;='اطلاعات پایه'!$B$37,'اطلاعات پایه'!$E$36+(AA147-'اطلاعات پایه'!$B$36)*'اطلاعات پایه'!$C$37,IF(AA147&lt;='اطلاعات پایه'!$B$38,'اطلاعات پایه'!$E$37+(AA147-'اطلاعات پایه'!$B$37)*'اطلاعات پایه'!$C$38,IF(AA147&lt;='اطلاعات پایه'!$B$39,'اطلاعات پایه'!$E$38+(AA147-'اطلاعات پایه'!$B$38)*'اطلاعات پایه'!$C$39,'اطلاعات پایه'!$E$39+(AA147-'اطلاعات پایه'!$B$39)*'اطلاعات پایه'!$C$40)))))/365*L147</f>
        <v>0</v>
      </c>
      <c r="AC147" s="9">
        <f t="shared" si="15"/>
        <v>37493954</v>
      </c>
      <c r="AE147" s="9">
        <f t="shared" si="10"/>
        <v>49588780</v>
      </c>
    </row>
    <row r="148" spans="1:31" x14ac:dyDescent="0.25">
      <c r="A148" s="13">
        <v>128</v>
      </c>
      <c r="B148" s="13"/>
      <c r="C148" s="13"/>
      <c r="D148" s="13"/>
      <c r="E148" s="13"/>
      <c r="F148" s="13"/>
      <c r="G148" s="6" t="str">
        <f t="shared" si="8"/>
        <v/>
      </c>
      <c r="H148" s="13"/>
      <c r="I148" s="13"/>
      <c r="J148" s="15"/>
      <c r="K148" s="15"/>
      <c r="L148" s="5">
        <f>VLOOKUP($C$15,'اطلاعات پایه'!$A$18:$B$30,2,FALSE)</f>
        <v>30</v>
      </c>
      <c r="M148" s="6">
        <f>VLOOKUP($C$15,'اطلاعات پایه'!$A$18:$C$30,3,FALSE)</f>
        <v>45736</v>
      </c>
      <c r="N148" s="5">
        <f>ROUND((K148*('اطلاعات پایه'!$B$12+1)+'اطلاعات پایه'!$B$13)/30*L148,0)</f>
        <v>9316080</v>
      </c>
      <c r="O148" s="5">
        <f>IF(AND(F148&gt;0,M148-F148&gt;364),'اطلاعات پایه'!$B$10,0)*L148+J148</f>
        <v>0</v>
      </c>
      <c r="P148" s="5">
        <f>IF(H148="متاهل",'اطلاعات پایه'!$B$6,0)</f>
        <v>0</v>
      </c>
      <c r="Q148" s="5">
        <f>I148*'اطلاعات پایه'!$B$7</f>
        <v>0</v>
      </c>
      <c r="R148" s="5">
        <f>ROUND('اطلاعات پایه'!$B$8/30*MIN(30,L148),0)</f>
        <v>9000000</v>
      </c>
      <c r="S148" s="5">
        <f>ROUND('اطلاعات پایه'!$B$9/30*MIN(30,L148),0)</f>
        <v>22000000</v>
      </c>
      <c r="T148" s="5">
        <f t="shared" si="11"/>
        <v>59284</v>
      </c>
      <c r="U148" s="15"/>
      <c r="V148" s="5">
        <f t="shared" si="9"/>
        <v>0</v>
      </c>
      <c r="X148" s="9">
        <f t="shared" si="12"/>
        <v>40316080</v>
      </c>
      <c r="Y148" s="9">
        <f>ROUND(0.07*MIN(7*L148*'اطلاعات پایه'!$B$5,'محاسبه حقوق'!X148),0)</f>
        <v>2822126</v>
      </c>
      <c r="Z148" s="9">
        <f t="shared" si="13"/>
        <v>9272700</v>
      </c>
      <c r="AA148" s="9">
        <f t="shared" si="14"/>
        <v>480702059.14285713</v>
      </c>
      <c r="AB148" s="5">
        <f>IF(AA148&lt;='اطلاعات پایه'!$B$35,'اطلاعات پایه'!$D$35,IF(AA148&lt;='اطلاعات پایه'!$B$36,'اطلاعات پایه'!$E$35+(AA148-'اطلاعات پایه'!$B$35)*'اطلاعات پایه'!$C$36,IF(AA148&lt;='اطلاعات پایه'!$B$37,'اطلاعات پایه'!$E$36+(AA148-'اطلاعات پایه'!$B$36)*'اطلاعات پایه'!$C$37,IF(AA148&lt;='اطلاعات پایه'!$B$38,'اطلاعات پایه'!$E$37+(AA148-'اطلاعات پایه'!$B$37)*'اطلاعات پایه'!$C$38,IF(AA148&lt;='اطلاعات پایه'!$B$39,'اطلاعات پایه'!$E$38+(AA148-'اطلاعات پایه'!$B$38)*'اطلاعات پایه'!$C$39,'اطلاعات پایه'!$E$39+(AA148-'اطلاعات پایه'!$B$39)*'اطلاعات پایه'!$C$40)))))/365*L148</f>
        <v>0</v>
      </c>
      <c r="AC148" s="9">
        <f t="shared" si="15"/>
        <v>37493954</v>
      </c>
      <c r="AE148" s="9">
        <f t="shared" si="10"/>
        <v>49588780</v>
      </c>
    </row>
    <row r="149" spans="1:31" x14ac:dyDescent="0.25">
      <c r="A149" s="13">
        <v>129</v>
      </c>
      <c r="B149" s="13"/>
      <c r="C149" s="13"/>
      <c r="D149" s="13"/>
      <c r="E149" s="13"/>
      <c r="F149" s="13"/>
      <c r="G149" s="6" t="str">
        <f t="shared" si="8"/>
        <v/>
      </c>
      <c r="H149" s="13"/>
      <c r="I149" s="13"/>
      <c r="J149" s="15"/>
      <c r="K149" s="15"/>
      <c r="L149" s="5">
        <f>VLOOKUP($C$15,'اطلاعات پایه'!$A$18:$B$30,2,FALSE)</f>
        <v>30</v>
      </c>
      <c r="M149" s="6">
        <f>VLOOKUP($C$15,'اطلاعات پایه'!$A$18:$C$30,3,FALSE)</f>
        <v>45736</v>
      </c>
      <c r="N149" s="5">
        <f>ROUND((K149*('اطلاعات پایه'!$B$12+1)+'اطلاعات پایه'!$B$13)/30*L149,0)</f>
        <v>9316080</v>
      </c>
      <c r="O149" s="5">
        <f>IF(AND(F149&gt;0,M149-F149&gt;364),'اطلاعات پایه'!$B$10,0)*L149+J149</f>
        <v>0</v>
      </c>
      <c r="P149" s="5">
        <f>IF(H149="متاهل",'اطلاعات پایه'!$B$6,0)</f>
        <v>0</v>
      </c>
      <c r="Q149" s="5">
        <f>I149*'اطلاعات پایه'!$B$7</f>
        <v>0</v>
      </c>
      <c r="R149" s="5">
        <f>ROUND('اطلاعات پایه'!$B$8/30*MIN(30,L149),0)</f>
        <v>9000000</v>
      </c>
      <c r="S149" s="5">
        <f>ROUND('اطلاعات پایه'!$B$9/30*MIN(30,L149),0)</f>
        <v>22000000</v>
      </c>
      <c r="T149" s="5">
        <f t="shared" si="11"/>
        <v>59284</v>
      </c>
      <c r="U149" s="15"/>
      <c r="V149" s="5">
        <f t="shared" si="9"/>
        <v>0</v>
      </c>
      <c r="X149" s="9">
        <f t="shared" si="12"/>
        <v>40316080</v>
      </c>
      <c r="Y149" s="9">
        <f>ROUND(0.07*MIN(7*L149*'اطلاعات پایه'!$B$5,'محاسبه حقوق'!X149),0)</f>
        <v>2822126</v>
      </c>
      <c r="Z149" s="9">
        <f t="shared" si="13"/>
        <v>9272700</v>
      </c>
      <c r="AA149" s="9">
        <f t="shared" si="14"/>
        <v>480702059.14285713</v>
      </c>
      <c r="AB149" s="5">
        <f>IF(AA149&lt;='اطلاعات پایه'!$B$35,'اطلاعات پایه'!$D$35,IF(AA149&lt;='اطلاعات پایه'!$B$36,'اطلاعات پایه'!$E$35+(AA149-'اطلاعات پایه'!$B$35)*'اطلاعات پایه'!$C$36,IF(AA149&lt;='اطلاعات پایه'!$B$37,'اطلاعات پایه'!$E$36+(AA149-'اطلاعات پایه'!$B$36)*'اطلاعات پایه'!$C$37,IF(AA149&lt;='اطلاعات پایه'!$B$38,'اطلاعات پایه'!$E$37+(AA149-'اطلاعات پایه'!$B$37)*'اطلاعات پایه'!$C$38,IF(AA149&lt;='اطلاعات پایه'!$B$39,'اطلاعات پایه'!$E$38+(AA149-'اطلاعات پایه'!$B$38)*'اطلاعات پایه'!$C$39,'اطلاعات پایه'!$E$39+(AA149-'اطلاعات پایه'!$B$39)*'اطلاعات پایه'!$C$40)))))/365*L149</f>
        <v>0</v>
      </c>
      <c r="AC149" s="9">
        <f t="shared" si="15"/>
        <v>37493954</v>
      </c>
      <c r="AE149" s="9">
        <f t="shared" si="10"/>
        <v>49588780</v>
      </c>
    </row>
    <row r="150" spans="1:31" x14ac:dyDescent="0.25">
      <c r="A150" s="13">
        <v>130</v>
      </c>
      <c r="B150" s="13"/>
      <c r="C150" s="13"/>
      <c r="D150" s="13"/>
      <c r="E150" s="13"/>
      <c r="F150" s="13"/>
      <c r="G150" s="6" t="str">
        <f t="shared" ref="G150:G213" si="16">IF(F150=0,"",F150)</f>
        <v/>
      </c>
      <c r="H150" s="13"/>
      <c r="I150" s="13"/>
      <c r="J150" s="15"/>
      <c r="K150" s="15"/>
      <c r="L150" s="5">
        <f>VLOOKUP($C$15,'اطلاعات پایه'!$A$18:$B$30,2,FALSE)</f>
        <v>30</v>
      </c>
      <c r="M150" s="6">
        <f>VLOOKUP($C$15,'اطلاعات پایه'!$A$18:$C$30,3,FALSE)</f>
        <v>45736</v>
      </c>
      <c r="N150" s="5">
        <f>ROUND((K150*('اطلاعات پایه'!$B$12+1)+'اطلاعات پایه'!$B$13)/30*L150,0)</f>
        <v>9316080</v>
      </c>
      <c r="O150" s="5">
        <f>IF(AND(F150&gt;0,M150-F150&gt;364),'اطلاعات پایه'!$B$10,0)*L150+J150</f>
        <v>0</v>
      </c>
      <c r="P150" s="5">
        <f>IF(H150="متاهل",'اطلاعات پایه'!$B$6,0)</f>
        <v>0</v>
      </c>
      <c r="Q150" s="5">
        <f>I150*'اطلاعات پایه'!$B$7</f>
        <v>0</v>
      </c>
      <c r="R150" s="5">
        <f>ROUND('اطلاعات پایه'!$B$8/30*MIN(30,L150),0)</f>
        <v>9000000</v>
      </c>
      <c r="S150" s="5">
        <f>ROUND('اطلاعات پایه'!$B$9/30*MIN(30,L150),0)</f>
        <v>22000000</v>
      </c>
      <c r="T150" s="5">
        <f t="shared" si="11"/>
        <v>59284</v>
      </c>
      <c r="U150" s="15"/>
      <c r="V150" s="5">
        <f t="shared" ref="V150:V213" si="17">U150*T150</f>
        <v>0</v>
      </c>
      <c r="X150" s="9">
        <f t="shared" si="12"/>
        <v>40316080</v>
      </c>
      <c r="Y150" s="9">
        <f>ROUND(0.07*MIN(7*L150*'اطلاعات پایه'!$B$5,'محاسبه حقوق'!X150),0)</f>
        <v>2822126</v>
      </c>
      <c r="Z150" s="9">
        <f t="shared" si="13"/>
        <v>9272700</v>
      </c>
      <c r="AA150" s="9">
        <f t="shared" si="14"/>
        <v>480702059.14285713</v>
      </c>
      <c r="AB150" s="5">
        <f>IF(AA150&lt;='اطلاعات پایه'!$B$35,'اطلاعات پایه'!$D$35,IF(AA150&lt;='اطلاعات پایه'!$B$36,'اطلاعات پایه'!$E$35+(AA150-'اطلاعات پایه'!$B$35)*'اطلاعات پایه'!$C$36,IF(AA150&lt;='اطلاعات پایه'!$B$37,'اطلاعات پایه'!$E$36+(AA150-'اطلاعات پایه'!$B$36)*'اطلاعات پایه'!$C$37,IF(AA150&lt;='اطلاعات پایه'!$B$38,'اطلاعات پایه'!$E$37+(AA150-'اطلاعات پایه'!$B$37)*'اطلاعات پایه'!$C$38,IF(AA150&lt;='اطلاعات پایه'!$B$39,'اطلاعات پایه'!$E$38+(AA150-'اطلاعات پایه'!$B$38)*'اطلاعات پایه'!$C$39,'اطلاعات پایه'!$E$39+(AA150-'اطلاعات پایه'!$B$39)*'اطلاعات پایه'!$C$40)))))/365*L150</f>
        <v>0</v>
      </c>
      <c r="AC150" s="9">
        <f t="shared" si="15"/>
        <v>37493954</v>
      </c>
      <c r="AE150" s="9">
        <f t="shared" ref="AE150:AE213" si="18">X150+Z150</f>
        <v>49588780</v>
      </c>
    </row>
    <row r="151" spans="1:31" x14ac:dyDescent="0.25">
      <c r="A151" s="13">
        <v>131</v>
      </c>
      <c r="B151" s="13"/>
      <c r="C151" s="13"/>
      <c r="D151" s="13"/>
      <c r="E151" s="13"/>
      <c r="F151" s="13"/>
      <c r="G151" s="6" t="str">
        <f t="shared" si="16"/>
        <v/>
      </c>
      <c r="H151" s="13"/>
      <c r="I151" s="13"/>
      <c r="J151" s="15"/>
      <c r="K151" s="15"/>
      <c r="L151" s="5">
        <f>VLOOKUP($C$15,'اطلاعات پایه'!$A$18:$B$30,2,FALSE)</f>
        <v>30</v>
      </c>
      <c r="M151" s="6">
        <f>VLOOKUP($C$15,'اطلاعات پایه'!$A$18:$C$30,3,FALSE)</f>
        <v>45736</v>
      </c>
      <c r="N151" s="5">
        <f>ROUND((K151*('اطلاعات پایه'!$B$12+1)+'اطلاعات پایه'!$B$13)/30*L151,0)</f>
        <v>9316080</v>
      </c>
      <c r="O151" s="5">
        <f>IF(AND(F151&gt;0,M151-F151&gt;364),'اطلاعات پایه'!$B$10,0)*L151+J151</f>
        <v>0</v>
      </c>
      <c r="P151" s="5">
        <f>IF(H151="متاهل",'اطلاعات پایه'!$B$6,0)</f>
        <v>0</v>
      </c>
      <c r="Q151" s="5">
        <f>I151*'اطلاعات پایه'!$B$7</f>
        <v>0</v>
      </c>
      <c r="R151" s="5">
        <f>ROUND('اطلاعات پایه'!$B$8/30*MIN(30,L151),0)</f>
        <v>9000000</v>
      </c>
      <c r="S151" s="5">
        <f>ROUND('اطلاعات پایه'!$B$9/30*MIN(30,L151),0)</f>
        <v>22000000</v>
      </c>
      <c r="T151" s="5">
        <f t="shared" ref="T151:T214" si="19">ROUND((N151+O151)/L151*30/220*1.4,0)</f>
        <v>59284</v>
      </c>
      <c r="U151" s="15"/>
      <c r="V151" s="5">
        <f t="shared" si="17"/>
        <v>0</v>
      </c>
      <c r="X151" s="9">
        <f t="shared" ref="X151:X214" si="20">SUM(N151:S151,V151:W151)</f>
        <v>40316080</v>
      </c>
      <c r="Y151" s="9">
        <f>ROUND(0.07*MIN(7*L151*'اطلاعات پایه'!$B$5,'محاسبه حقوق'!X151),0)</f>
        <v>2822126</v>
      </c>
      <c r="Z151" s="9">
        <f t="shared" ref="Z151:Z214" si="21">ROUND(Y151/7*23,0)</f>
        <v>9272700</v>
      </c>
      <c r="AA151" s="9">
        <f t="shared" ref="AA151:AA214" si="22">(X151-2/7*Y151)/L151*365</f>
        <v>480702059.14285713</v>
      </c>
      <c r="AB151" s="5">
        <f>IF(AA151&lt;='اطلاعات پایه'!$B$35,'اطلاعات پایه'!$D$35,IF(AA151&lt;='اطلاعات پایه'!$B$36,'اطلاعات پایه'!$E$35+(AA151-'اطلاعات پایه'!$B$35)*'اطلاعات پایه'!$C$36,IF(AA151&lt;='اطلاعات پایه'!$B$37,'اطلاعات پایه'!$E$36+(AA151-'اطلاعات پایه'!$B$36)*'اطلاعات پایه'!$C$37,IF(AA151&lt;='اطلاعات پایه'!$B$38,'اطلاعات پایه'!$E$37+(AA151-'اطلاعات پایه'!$B$37)*'اطلاعات پایه'!$C$38,IF(AA151&lt;='اطلاعات پایه'!$B$39,'اطلاعات پایه'!$E$38+(AA151-'اطلاعات پایه'!$B$38)*'اطلاعات پایه'!$C$39,'اطلاعات پایه'!$E$39+(AA151-'اطلاعات پایه'!$B$39)*'اطلاعات پایه'!$C$40)))))/365*L151</f>
        <v>0</v>
      </c>
      <c r="AC151" s="9">
        <f t="shared" ref="AC151:AC214" si="23">X151-Y151-AB151</f>
        <v>37493954</v>
      </c>
      <c r="AE151" s="9">
        <f t="shared" si="18"/>
        <v>49588780</v>
      </c>
    </row>
    <row r="152" spans="1:31" x14ac:dyDescent="0.25">
      <c r="A152" s="13">
        <v>132</v>
      </c>
      <c r="B152" s="13"/>
      <c r="C152" s="13"/>
      <c r="D152" s="13"/>
      <c r="E152" s="13"/>
      <c r="F152" s="13"/>
      <c r="G152" s="6" t="str">
        <f t="shared" si="16"/>
        <v/>
      </c>
      <c r="H152" s="13"/>
      <c r="I152" s="13"/>
      <c r="J152" s="15"/>
      <c r="K152" s="15"/>
      <c r="L152" s="5">
        <f>VLOOKUP($C$15,'اطلاعات پایه'!$A$18:$B$30,2,FALSE)</f>
        <v>30</v>
      </c>
      <c r="M152" s="6">
        <f>VLOOKUP($C$15,'اطلاعات پایه'!$A$18:$C$30,3,FALSE)</f>
        <v>45736</v>
      </c>
      <c r="N152" s="5">
        <f>ROUND((K152*('اطلاعات پایه'!$B$12+1)+'اطلاعات پایه'!$B$13)/30*L152,0)</f>
        <v>9316080</v>
      </c>
      <c r="O152" s="5">
        <f>IF(AND(F152&gt;0,M152-F152&gt;364),'اطلاعات پایه'!$B$10,0)*L152+J152</f>
        <v>0</v>
      </c>
      <c r="P152" s="5">
        <f>IF(H152="متاهل",'اطلاعات پایه'!$B$6,0)</f>
        <v>0</v>
      </c>
      <c r="Q152" s="5">
        <f>I152*'اطلاعات پایه'!$B$7</f>
        <v>0</v>
      </c>
      <c r="R152" s="5">
        <f>ROUND('اطلاعات پایه'!$B$8/30*MIN(30,L152),0)</f>
        <v>9000000</v>
      </c>
      <c r="S152" s="5">
        <f>ROUND('اطلاعات پایه'!$B$9/30*MIN(30,L152),0)</f>
        <v>22000000</v>
      </c>
      <c r="T152" s="5">
        <f t="shared" si="19"/>
        <v>59284</v>
      </c>
      <c r="U152" s="15"/>
      <c r="V152" s="5">
        <f t="shared" si="17"/>
        <v>0</v>
      </c>
      <c r="X152" s="9">
        <f t="shared" si="20"/>
        <v>40316080</v>
      </c>
      <c r="Y152" s="9">
        <f>ROUND(0.07*MIN(7*L152*'اطلاعات پایه'!$B$5,'محاسبه حقوق'!X152),0)</f>
        <v>2822126</v>
      </c>
      <c r="Z152" s="9">
        <f t="shared" si="21"/>
        <v>9272700</v>
      </c>
      <c r="AA152" s="9">
        <f t="shared" si="22"/>
        <v>480702059.14285713</v>
      </c>
      <c r="AB152" s="5">
        <f>IF(AA152&lt;='اطلاعات پایه'!$B$35,'اطلاعات پایه'!$D$35,IF(AA152&lt;='اطلاعات پایه'!$B$36,'اطلاعات پایه'!$E$35+(AA152-'اطلاعات پایه'!$B$35)*'اطلاعات پایه'!$C$36,IF(AA152&lt;='اطلاعات پایه'!$B$37,'اطلاعات پایه'!$E$36+(AA152-'اطلاعات پایه'!$B$36)*'اطلاعات پایه'!$C$37,IF(AA152&lt;='اطلاعات پایه'!$B$38,'اطلاعات پایه'!$E$37+(AA152-'اطلاعات پایه'!$B$37)*'اطلاعات پایه'!$C$38,IF(AA152&lt;='اطلاعات پایه'!$B$39,'اطلاعات پایه'!$E$38+(AA152-'اطلاعات پایه'!$B$38)*'اطلاعات پایه'!$C$39,'اطلاعات پایه'!$E$39+(AA152-'اطلاعات پایه'!$B$39)*'اطلاعات پایه'!$C$40)))))/365*L152</f>
        <v>0</v>
      </c>
      <c r="AC152" s="9">
        <f t="shared" si="23"/>
        <v>37493954</v>
      </c>
      <c r="AE152" s="9">
        <f t="shared" si="18"/>
        <v>49588780</v>
      </c>
    </row>
    <row r="153" spans="1:31" x14ac:dyDescent="0.25">
      <c r="A153" s="13">
        <v>133</v>
      </c>
      <c r="B153" s="13"/>
      <c r="C153" s="13"/>
      <c r="D153" s="13"/>
      <c r="E153" s="13"/>
      <c r="F153" s="13"/>
      <c r="G153" s="6" t="str">
        <f t="shared" si="16"/>
        <v/>
      </c>
      <c r="H153" s="13"/>
      <c r="I153" s="13"/>
      <c r="J153" s="15"/>
      <c r="K153" s="15"/>
      <c r="L153" s="5">
        <f>VLOOKUP($C$15,'اطلاعات پایه'!$A$18:$B$30,2,FALSE)</f>
        <v>30</v>
      </c>
      <c r="M153" s="6">
        <f>VLOOKUP($C$15,'اطلاعات پایه'!$A$18:$C$30,3,FALSE)</f>
        <v>45736</v>
      </c>
      <c r="N153" s="5">
        <f>ROUND((K153*('اطلاعات پایه'!$B$12+1)+'اطلاعات پایه'!$B$13)/30*L153,0)</f>
        <v>9316080</v>
      </c>
      <c r="O153" s="5">
        <f>IF(AND(F153&gt;0,M153-F153&gt;364),'اطلاعات پایه'!$B$10,0)*L153+J153</f>
        <v>0</v>
      </c>
      <c r="P153" s="5">
        <f>IF(H153="متاهل",'اطلاعات پایه'!$B$6,0)</f>
        <v>0</v>
      </c>
      <c r="Q153" s="5">
        <f>I153*'اطلاعات پایه'!$B$7</f>
        <v>0</v>
      </c>
      <c r="R153" s="5">
        <f>ROUND('اطلاعات پایه'!$B$8/30*MIN(30,L153),0)</f>
        <v>9000000</v>
      </c>
      <c r="S153" s="5">
        <f>ROUND('اطلاعات پایه'!$B$9/30*MIN(30,L153),0)</f>
        <v>22000000</v>
      </c>
      <c r="T153" s="5">
        <f t="shared" si="19"/>
        <v>59284</v>
      </c>
      <c r="U153" s="15"/>
      <c r="V153" s="5">
        <f t="shared" si="17"/>
        <v>0</v>
      </c>
      <c r="X153" s="9">
        <f t="shared" si="20"/>
        <v>40316080</v>
      </c>
      <c r="Y153" s="9">
        <f>ROUND(0.07*MIN(7*L153*'اطلاعات پایه'!$B$5,'محاسبه حقوق'!X153),0)</f>
        <v>2822126</v>
      </c>
      <c r="Z153" s="9">
        <f t="shared" si="21"/>
        <v>9272700</v>
      </c>
      <c r="AA153" s="9">
        <f t="shared" si="22"/>
        <v>480702059.14285713</v>
      </c>
      <c r="AB153" s="5">
        <f>IF(AA153&lt;='اطلاعات پایه'!$B$35,'اطلاعات پایه'!$D$35,IF(AA153&lt;='اطلاعات پایه'!$B$36,'اطلاعات پایه'!$E$35+(AA153-'اطلاعات پایه'!$B$35)*'اطلاعات پایه'!$C$36,IF(AA153&lt;='اطلاعات پایه'!$B$37,'اطلاعات پایه'!$E$36+(AA153-'اطلاعات پایه'!$B$36)*'اطلاعات پایه'!$C$37,IF(AA153&lt;='اطلاعات پایه'!$B$38,'اطلاعات پایه'!$E$37+(AA153-'اطلاعات پایه'!$B$37)*'اطلاعات پایه'!$C$38,IF(AA153&lt;='اطلاعات پایه'!$B$39,'اطلاعات پایه'!$E$38+(AA153-'اطلاعات پایه'!$B$38)*'اطلاعات پایه'!$C$39,'اطلاعات پایه'!$E$39+(AA153-'اطلاعات پایه'!$B$39)*'اطلاعات پایه'!$C$40)))))/365*L153</f>
        <v>0</v>
      </c>
      <c r="AC153" s="9">
        <f t="shared" si="23"/>
        <v>37493954</v>
      </c>
      <c r="AE153" s="9">
        <f t="shared" si="18"/>
        <v>49588780</v>
      </c>
    </row>
    <row r="154" spans="1:31" x14ac:dyDescent="0.25">
      <c r="A154" s="13">
        <v>134</v>
      </c>
      <c r="B154" s="13"/>
      <c r="C154" s="13"/>
      <c r="D154" s="13"/>
      <c r="E154" s="13"/>
      <c r="F154" s="13"/>
      <c r="G154" s="6" t="str">
        <f t="shared" si="16"/>
        <v/>
      </c>
      <c r="H154" s="13"/>
      <c r="I154" s="13"/>
      <c r="J154" s="15"/>
      <c r="K154" s="15"/>
      <c r="L154" s="5">
        <f>VLOOKUP($C$15,'اطلاعات پایه'!$A$18:$B$30,2,FALSE)</f>
        <v>30</v>
      </c>
      <c r="M154" s="6">
        <f>VLOOKUP($C$15,'اطلاعات پایه'!$A$18:$C$30,3,FALSE)</f>
        <v>45736</v>
      </c>
      <c r="N154" s="5">
        <f>ROUND((K154*('اطلاعات پایه'!$B$12+1)+'اطلاعات پایه'!$B$13)/30*L154,0)</f>
        <v>9316080</v>
      </c>
      <c r="O154" s="5">
        <f>IF(AND(F154&gt;0,M154-F154&gt;364),'اطلاعات پایه'!$B$10,0)*L154+J154</f>
        <v>0</v>
      </c>
      <c r="P154" s="5">
        <f>IF(H154="متاهل",'اطلاعات پایه'!$B$6,0)</f>
        <v>0</v>
      </c>
      <c r="Q154" s="5">
        <f>I154*'اطلاعات پایه'!$B$7</f>
        <v>0</v>
      </c>
      <c r="R154" s="5">
        <f>ROUND('اطلاعات پایه'!$B$8/30*MIN(30,L154),0)</f>
        <v>9000000</v>
      </c>
      <c r="S154" s="5">
        <f>ROUND('اطلاعات پایه'!$B$9/30*MIN(30,L154),0)</f>
        <v>22000000</v>
      </c>
      <c r="T154" s="5">
        <f t="shared" si="19"/>
        <v>59284</v>
      </c>
      <c r="U154" s="15"/>
      <c r="V154" s="5">
        <f t="shared" si="17"/>
        <v>0</v>
      </c>
      <c r="X154" s="9">
        <f t="shared" si="20"/>
        <v>40316080</v>
      </c>
      <c r="Y154" s="9">
        <f>ROUND(0.07*MIN(7*L154*'اطلاعات پایه'!$B$5,'محاسبه حقوق'!X154),0)</f>
        <v>2822126</v>
      </c>
      <c r="Z154" s="9">
        <f t="shared" si="21"/>
        <v>9272700</v>
      </c>
      <c r="AA154" s="9">
        <f t="shared" si="22"/>
        <v>480702059.14285713</v>
      </c>
      <c r="AB154" s="5">
        <f>IF(AA154&lt;='اطلاعات پایه'!$B$35,'اطلاعات پایه'!$D$35,IF(AA154&lt;='اطلاعات پایه'!$B$36,'اطلاعات پایه'!$E$35+(AA154-'اطلاعات پایه'!$B$35)*'اطلاعات پایه'!$C$36,IF(AA154&lt;='اطلاعات پایه'!$B$37,'اطلاعات پایه'!$E$36+(AA154-'اطلاعات پایه'!$B$36)*'اطلاعات پایه'!$C$37,IF(AA154&lt;='اطلاعات پایه'!$B$38,'اطلاعات پایه'!$E$37+(AA154-'اطلاعات پایه'!$B$37)*'اطلاعات پایه'!$C$38,IF(AA154&lt;='اطلاعات پایه'!$B$39,'اطلاعات پایه'!$E$38+(AA154-'اطلاعات پایه'!$B$38)*'اطلاعات پایه'!$C$39,'اطلاعات پایه'!$E$39+(AA154-'اطلاعات پایه'!$B$39)*'اطلاعات پایه'!$C$40)))))/365*L154</f>
        <v>0</v>
      </c>
      <c r="AC154" s="9">
        <f t="shared" si="23"/>
        <v>37493954</v>
      </c>
      <c r="AE154" s="9">
        <f t="shared" si="18"/>
        <v>49588780</v>
      </c>
    </row>
    <row r="155" spans="1:31" x14ac:dyDescent="0.25">
      <c r="A155" s="13">
        <v>135</v>
      </c>
      <c r="B155" s="13"/>
      <c r="C155" s="13"/>
      <c r="D155" s="13"/>
      <c r="E155" s="13"/>
      <c r="F155" s="13"/>
      <c r="G155" s="6" t="str">
        <f t="shared" si="16"/>
        <v/>
      </c>
      <c r="H155" s="13"/>
      <c r="I155" s="13"/>
      <c r="J155" s="15"/>
      <c r="K155" s="15"/>
      <c r="L155" s="5">
        <f>VLOOKUP($C$15,'اطلاعات پایه'!$A$18:$B$30,2,FALSE)</f>
        <v>30</v>
      </c>
      <c r="M155" s="6">
        <f>VLOOKUP($C$15,'اطلاعات پایه'!$A$18:$C$30,3,FALSE)</f>
        <v>45736</v>
      </c>
      <c r="N155" s="5">
        <f>ROUND((K155*('اطلاعات پایه'!$B$12+1)+'اطلاعات پایه'!$B$13)/30*L155,0)</f>
        <v>9316080</v>
      </c>
      <c r="O155" s="5">
        <f>IF(AND(F155&gt;0,M155-F155&gt;364),'اطلاعات پایه'!$B$10,0)*L155+J155</f>
        <v>0</v>
      </c>
      <c r="P155" s="5">
        <f>IF(H155="متاهل",'اطلاعات پایه'!$B$6,0)</f>
        <v>0</v>
      </c>
      <c r="Q155" s="5">
        <f>I155*'اطلاعات پایه'!$B$7</f>
        <v>0</v>
      </c>
      <c r="R155" s="5">
        <f>ROUND('اطلاعات پایه'!$B$8/30*MIN(30,L155),0)</f>
        <v>9000000</v>
      </c>
      <c r="S155" s="5">
        <f>ROUND('اطلاعات پایه'!$B$9/30*MIN(30,L155),0)</f>
        <v>22000000</v>
      </c>
      <c r="T155" s="5">
        <f t="shared" si="19"/>
        <v>59284</v>
      </c>
      <c r="U155" s="15"/>
      <c r="V155" s="5">
        <f t="shared" si="17"/>
        <v>0</v>
      </c>
      <c r="X155" s="9">
        <f t="shared" si="20"/>
        <v>40316080</v>
      </c>
      <c r="Y155" s="9">
        <f>ROUND(0.07*MIN(7*L155*'اطلاعات پایه'!$B$5,'محاسبه حقوق'!X155),0)</f>
        <v>2822126</v>
      </c>
      <c r="Z155" s="9">
        <f t="shared" si="21"/>
        <v>9272700</v>
      </c>
      <c r="AA155" s="9">
        <f t="shared" si="22"/>
        <v>480702059.14285713</v>
      </c>
      <c r="AB155" s="5">
        <f>IF(AA155&lt;='اطلاعات پایه'!$B$35,'اطلاعات پایه'!$D$35,IF(AA155&lt;='اطلاعات پایه'!$B$36,'اطلاعات پایه'!$E$35+(AA155-'اطلاعات پایه'!$B$35)*'اطلاعات پایه'!$C$36,IF(AA155&lt;='اطلاعات پایه'!$B$37,'اطلاعات پایه'!$E$36+(AA155-'اطلاعات پایه'!$B$36)*'اطلاعات پایه'!$C$37,IF(AA155&lt;='اطلاعات پایه'!$B$38,'اطلاعات پایه'!$E$37+(AA155-'اطلاعات پایه'!$B$37)*'اطلاعات پایه'!$C$38,IF(AA155&lt;='اطلاعات پایه'!$B$39,'اطلاعات پایه'!$E$38+(AA155-'اطلاعات پایه'!$B$38)*'اطلاعات پایه'!$C$39,'اطلاعات پایه'!$E$39+(AA155-'اطلاعات پایه'!$B$39)*'اطلاعات پایه'!$C$40)))))/365*L155</f>
        <v>0</v>
      </c>
      <c r="AC155" s="9">
        <f t="shared" si="23"/>
        <v>37493954</v>
      </c>
      <c r="AE155" s="9">
        <f t="shared" si="18"/>
        <v>49588780</v>
      </c>
    </row>
    <row r="156" spans="1:31" x14ac:dyDescent="0.25">
      <c r="A156" s="13">
        <v>136</v>
      </c>
      <c r="B156" s="13"/>
      <c r="C156" s="13"/>
      <c r="D156" s="13"/>
      <c r="E156" s="13"/>
      <c r="F156" s="13"/>
      <c r="G156" s="6" t="str">
        <f t="shared" si="16"/>
        <v/>
      </c>
      <c r="H156" s="13"/>
      <c r="I156" s="13"/>
      <c r="J156" s="15"/>
      <c r="K156" s="15"/>
      <c r="L156" s="5">
        <f>VLOOKUP($C$15,'اطلاعات پایه'!$A$18:$B$30,2,FALSE)</f>
        <v>30</v>
      </c>
      <c r="M156" s="6">
        <f>VLOOKUP($C$15,'اطلاعات پایه'!$A$18:$C$30,3,FALSE)</f>
        <v>45736</v>
      </c>
      <c r="N156" s="5">
        <f>ROUND((K156*('اطلاعات پایه'!$B$12+1)+'اطلاعات پایه'!$B$13)/30*L156,0)</f>
        <v>9316080</v>
      </c>
      <c r="O156" s="5">
        <f>IF(AND(F156&gt;0,M156-F156&gt;364),'اطلاعات پایه'!$B$10,0)*L156+J156</f>
        <v>0</v>
      </c>
      <c r="P156" s="5">
        <f>IF(H156="متاهل",'اطلاعات پایه'!$B$6,0)</f>
        <v>0</v>
      </c>
      <c r="Q156" s="5">
        <f>I156*'اطلاعات پایه'!$B$7</f>
        <v>0</v>
      </c>
      <c r="R156" s="5">
        <f>ROUND('اطلاعات پایه'!$B$8/30*MIN(30,L156),0)</f>
        <v>9000000</v>
      </c>
      <c r="S156" s="5">
        <f>ROUND('اطلاعات پایه'!$B$9/30*MIN(30,L156),0)</f>
        <v>22000000</v>
      </c>
      <c r="T156" s="5">
        <f t="shared" si="19"/>
        <v>59284</v>
      </c>
      <c r="U156" s="15"/>
      <c r="V156" s="5">
        <f t="shared" si="17"/>
        <v>0</v>
      </c>
      <c r="X156" s="9">
        <f t="shared" si="20"/>
        <v>40316080</v>
      </c>
      <c r="Y156" s="9">
        <f>ROUND(0.07*MIN(7*L156*'اطلاعات پایه'!$B$5,'محاسبه حقوق'!X156),0)</f>
        <v>2822126</v>
      </c>
      <c r="Z156" s="9">
        <f t="shared" si="21"/>
        <v>9272700</v>
      </c>
      <c r="AA156" s="9">
        <f t="shared" si="22"/>
        <v>480702059.14285713</v>
      </c>
      <c r="AB156" s="5">
        <f>IF(AA156&lt;='اطلاعات پایه'!$B$35,'اطلاعات پایه'!$D$35,IF(AA156&lt;='اطلاعات پایه'!$B$36,'اطلاعات پایه'!$E$35+(AA156-'اطلاعات پایه'!$B$35)*'اطلاعات پایه'!$C$36,IF(AA156&lt;='اطلاعات پایه'!$B$37,'اطلاعات پایه'!$E$36+(AA156-'اطلاعات پایه'!$B$36)*'اطلاعات پایه'!$C$37,IF(AA156&lt;='اطلاعات پایه'!$B$38,'اطلاعات پایه'!$E$37+(AA156-'اطلاعات پایه'!$B$37)*'اطلاعات پایه'!$C$38,IF(AA156&lt;='اطلاعات پایه'!$B$39,'اطلاعات پایه'!$E$38+(AA156-'اطلاعات پایه'!$B$38)*'اطلاعات پایه'!$C$39,'اطلاعات پایه'!$E$39+(AA156-'اطلاعات پایه'!$B$39)*'اطلاعات پایه'!$C$40)))))/365*L156</f>
        <v>0</v>
      </c>
      <c r="AC156" s="9">
        <f t="shared" si="23"/>
        <v>37493954</v>
      </c>
      <c r="AE156" s="9">
        <f t="shared" si="18"/>
        <v>49588780</v>
      </c>
    </row>
    <row r="157" spans="1:31" x14ac:dyDescent="0.25">
      <c r="A157" s="13">
        <v>137</v>
      </c>
      <c r="B157" s="13"/>
      <c r="C157" s="13"/>
      <c r="D157" s="13"/>
      <c r="E157" s="13"/>
      <c r="F157" s="13"/>
      <c r="G157" s="6" t="str">
        <f t="shared" si="16"/>
        <v/>
      </c>
      <c r="H157" s="13"/>
      <c r="I157" s="13"/>
      <c r="J157" s="15"/>
      <c r="K157" s="15"/>
      <c r="L157" s="5">
        <f>VLOOKUP($C$15,'اطلاعات پایه'!$A$18:$B$30,2,FALSE)</f>
        <v>30</v>
      </c>
      <c r="M157" s="6">
        <f>VLOOKUP($C$15,'اطلاعات پایه'!$A$18:$C$30,3,FALSE)</f>
        <v>45736</v>
      </c>
      <c r="N157" s="5">
        <f>ROUND((K157*('اطلاعات پایه'!$B$12+1)+'اطلاعات پایه'!$B$13)/30*L157,0)</f>
        <v>9316080</v>
      </c>
      <c r="O157" s="5">
        <f>IF(AND(F157&gt;0,M157-F157&gt;364),'اطلاعات پایه'!$B$10,0)*L157+J157</f>
        <v>0</v>
      </c>
      <c r="P157" s="5">
        <f>IF(H157="متاهل",'اطلاعات پایه'!$B$6,0)</f>
        <v>0</v>
      </c>
      <c r="Q157" s="5">
        <f>I157*'اطلاعات پایه'!$B$7</f>
        <v>0</v>
      </c>
      <c r="R157" s="5">
        <f>ROUND('اطلاعات پایه'!$B$8/30*MIN(30,L157),0)</f>
        <v>9000000</v>
      </c>
      <c r="S157" s="5">
        <f>ROUND('اطلاعات پایه'!$B$9/30*MIN(30,L157),0)</f>
        <v>22000000</v>
      </c>
      <c r="T157" s="5">
        <f t="shared" si="19"/>
        <v>59284</v>
      </c>
      <c r="U157" s="15"/>
      <c r="V157" s="5">
        <f t="shared" si="17"/>
        <v>0</v>
      </c>
      <c r="X157" s="9">
        <f t="shared" si="20"/>
        <v>40316080</v>
      </c>
      <c r="Y157" s="9">
        <f>ROUND(0.07*MIN(7*L157*'اطلاعات پایه'!$B$5,'محاسبه حقوق'!X157),0)</f>
        <v>2822126</v>
      </c>
      <c r="Z157" s="9">
        <f t="shared" si="21"/>
        <v>9272700</v>
      </c>
      <c r="AA157" s="9">
        <f t="shared" si="22"/>
        <v>480702059.14285713</v>
      </c>
      <c r="AB157" s="5">
        <f>IF(AA157&lt;='اطلاعات پایه'!$B$35,'اطلاعات پایه'!$D$35,IF(AA157&lt;='اطلاعات پایه'!$B$36,'اطلاعات پایه'!$E$35+(AA157-'اطلاعات پایه'!$B$35)*'اطلاعات پایه'!$C$36,IF(AA157&lt;='اطلاعات پایه'!$B$37,'اطلاعات پایه'!$E$36+(AA157-'اطلاعات پایه'!$B$36)*'اطلاعات پایه'!$C$37,IF(AA157&lt;='اطلاعات پایه'!$B$38,'اطلاعات پایه'!$E$37+(AA157-'اطلاعات پایه'!$B$37)*'اطلاعات پایه'!$C$38,IF(AA157&lt;='اطلاعات پایه'!$B$39,'اطلاعات پایه'!$E$38+(AA157-'اطلاعات پایه'!$B$38)*'اطلاعات پایه'!$C$39,'اطلاعات پایه'!$E$39+(AA157-'اطلاعات پایه'!$B$39)*'اطلاعات پایه'!$C$40)))))/365*L157</f>
        <v>0</v>
      </c>
      <c r="AC157" s="9">
        <f t="shared" si="23"/>
        <v>37493954</v>
      </c>
      <c r="AE157" s="9">
        <f t="shared" si="18"/>
        <v>49588780</v>
      </c>
    </row>
    <row r="158" spans="1:31" x14ac:dyDescent="0.25">
      <c r="A158" s="13">
        <v>138</v>
      </c>
      <c r="B158" s="13"/>
      <c r="C158" s="13"/>
      <c r="D158" s="13"/>
      <c r="E158" s="13"/>
      <c r="F158" s="13"/>
      <c r="G158" s="6" t="str">
        <f t="shared" si="16"/>
        <v/>
      </c>
      <c r="H158" s="13"/>
      <c r="I158" s="13"/>
      <c r="J158" s="15"/>
      <c r="K158" s="15"/>
      <c r="L158" s="5">
        <f>VLOOKUP($C$15,'اطلاعات پایه'!$A$18:$B$30,2,FALSE)</f>
        <v>30</v>
      </c>
      <c r="M158" s="6">
        <f>VLOOKUP($C$15,'اطلاعات پایه'!$A$18:$C$30,3,FALSE)</f>
        <v>45736</v>
      </c>
      <c r="N158" s="5">
        <f>ROUND((K158*('اطلاعات پایه'!$B$12+1)+'اطلاعات پایه'!$B$13)/30*L158,0)</f>
        <v>9316080</v>
      </c>
      <c r="O158" s="5">
        <f>IF(AND(F158&gt;0,M158-F158&gt;364),'اطلاعات پایه'!$B$10,0)*L158+J158</f>
        <v>0</v>
      </c>
      <c r="P158" s="5">
        <f>IF(H158="متاهل",'اطلاعات پایه'!$B$6,0)</f>
        <v>0</v>
      </c>
      <c r="Q158" s="5">
        <f>I158*'اطلاعات پایه'!$B$7</f>
        <v>0</v>
      </c>
      <c r="R158" s="5">
        <f>ROUND('اطلاعات پایه'!$B$8/30*MIN(30,L158),0)</f>
        <v>9000000</v>
      </c>
      <c r="S158" s="5">
        <f>ROUND('اطلاعات پایه'!$B$9/30*MIN(30,L158),0)</f>
        <v>22000000</v>
      </c>
      <c r="T158" s="5">
        <f t="shared" si="19"/>
        <v>59284</v>
      </c>
      <c r="U158" s="15"/>
      <c r="V158" s="5">
        <f t="shared" si="17"/>
        <v>0</v>
      </c>
      <c r="X158" s="9">
        <f t="shared" si="20"/>
        <v>40316080</v>
      </c>
      <c r="Y158" s="9">
        <f>ROUND(0.07*MIN(7*L158*'اطلاعات پایه'!$B$5,'محاسبه حقوق'!X158),0)</f>
        <v>2822126</v>
      </c>
      <c r="Z158" s="9">
        <f t="shared" si="21"/>
        <v>9272700</v>
      </c>
      <c r="AA158" s="9">
        <f t="shared" si="22"/>
        <v>480702059.14285713</v>
      </c>
      <c r="AB158" s="5">
        <f>IF(AA158&lt;='اطلاعات پایه'!$B$35,'اطلاعات پایه'!$D$35,IF(AA158&lt;='اطلاعات پایه'!$B$36,'اطلاعات پایه'!$E$35+(AA158-'اطلاعات پایه'!$B$35)*'اطلاعات پایه'!$C$36,IF(AA158&lt;='اطلاعات پایه'!$B$37,'اطلاعات پایه'!$E$36+(AA158-'اطلاعات پایه'!$B$36)*'اطلاعات پایه'!$C$37,IF(AA158&lt;='اطلاعات پایه'!$B$38,'اطلاعات پایه'!$E$37+(AA158-'اطلاعات پایه'!$B$37)*'اطلاعات پایه'!$C$38,IF(AA158&lt;='اطلاعات پایه'!$B$39,'اطلاعات پایه'!$E$38+(AA158-'اطلاعات پایه'!$B$38)*'اطلاعات پایه'!$C$39,'اطلاعات پایه'!$E$39+(AA158-'اطلاعات پایه'!$B$39)*'اطلاعات پایه'!$C$40)))))/365*L158</f>
        <v>0</v>
      </c>
      <c r="AC158" s="9">
        <f t="shared" si="23"/>
        <v>37493954</v>
      </c>
      <c r="AE158" s="9">
        <f t="shared" si="18"/>
        <v>49588780</v>
      </c>
    </row>
    <row r="159" spans="1:31" x14ac:dyDescent="0.25">
      <c r="A159" s="13">
        <v>139</v>
      </c>
      <c r="B159" s="13"/>
      <c r="C159" s="13"/>
      <c r="D159" s="13"/>
      <c r="E159" s="13"/>
      <c r="F159" s="13"/>
      <c r="G159" s="6" t="str">
        <f t="shared" si="16"/>
        <v/>
      </c>
      <c r="H159" s="13"/>
      <c r="I159" s="13"/>
      <c r="J159" s="15"/>
      <c r="K159" s="15"/>
      <c r="L159" s="5">
        <f>VLOOKUP($C$15,'اطلاعات پایه'!$A$18:$B$30,2,FALSE)</f>
        <v>30</v>
      </c>
      <c r="M159" s="6">
        <f>VLOOKUP($C$15,'اطلاعات پایه'!$A$18:$C$30,3,FALSE)</f>
        <v>45736</v>
      </c>
      <c r="N159" s="5">
        <f>ROUND((K159*('اطلاعات پایه'!$B$12+1)+'اطلاعات پایه'!$B$13)/30*L159,0)</f>
        <v>9316080</v>
      </c>
      <c r="O159" s="5">
        <f>IF(AND(F159&gt;0,M159-F159&gt;364),'اطلاعات پایه'!$B$10,0)*L159+J159</f>
        <v>0</v>
      </c>
      <c r="P159" s="5">
        <f>IF(H159="متاهل",'اطلاعات پایه'!$B$6,0)</f>
        <v>0</v>
      </c>
      <c r="Q159" s="5">
        <f>I159*'اطلاعات پایه'!$B$7</f>
        <v>0</v>
      </c>
      <c r="R159" s="5">
        <f>ROUND('اطلاعات پایه'!$B$8/30*MIN(30,L159),0)</f>
        <v>9000000</v>
      </c>
      <c r="S159" s="5">
        <f>ROUND('اطلاعات پایه'!$B$9/30*MIN(30,L159),0)</f>
        <v>22000000</v>
      </c>
      <c r="T159" s="5">
        <f t="shared" si="19"/>
        <v>59284</v>
      </c>
      <c r="U159" s="15"/>
      <c r="V159" s="5">
        <f t="shared" si="17"/>
        <v>0</v>
      </c>
      <c r="X159" s="9">
        <f t="shared" si="20"/>
        <v>40316080</v>
      </c>
      <c r="Y159" s="9">
        <f>ROUND(0.07*MIN(7*L159*'اطلاعات پایه'!$B$5,'محاسبه حقوق'!X159),0)</f>
        <v>2822126</v>
      </c>
      <c r="Z159" s="9">
        <f t="shared" si="21"/>
        <v>9272700</v>
      </c>
      <c r="AA159" s="9">
        <f t="shared" si="22"/>
        <v>480702059.14285713</v>
      </c>
      <c r="AB159" s="5">
        <f>IF(AA159&lt;='اطلاعات پایه'!$B$35,'اطلاعات پایه'!$D$35,IF(AA159&lt;='اطلاعات پایه'!$B$36,'اطلاعات پایه'!$E$35+(AA159-'اطلاعات پایه'!$B$35)*'اطلاعات پایه'!$C$36,IF(AA159&lt;='اطلاعات پایه'!$B$37,'اطلاعات پایه'!$E$36+(AA159-'اطلاعات پایه'!$B$36)*'اطلاعات پایه'!$C$37,IF(AA159&lt;='اطلاعات پایه'!$B$38,'اطلاعات پایه'!$E$37+(AA159-'اطلاعات پایه'!$B$37)*'اطلاعات پایه'!$C$38,IF(AA159&lt;='اطلاعات پایه'!$B$39,'اطلاعات پایه'!$E$38+(AA159-'اطلاعات پایه'!$B$38)*'اطلاعات پایه'!$C$39,'اطلاعات پایه'!$E$39+(AA159-'اطلاعات پایه'!$B$39)*'اطلاعات پایه'!$C$40)))))/365*L159</f>
        <v>0</v>
      </c>
      <c r="AC159" s="9">
        <f t="shared" si="23"/>
        <v>37493954</v>
      </c>
      <c r="AE159" s="9">
        <f t="shared" si="18"/>
        <v>49588780</v>
      </c>
    </row>
    <row r="160" spans="1:31" x14ac:dyDescent="0.25">
      <c r="A160" s="13">
        <v>140</v>
      </c>
      <c r="B160" s="13"/>
      <c r="C160" s="13"/>
      <c r="D160" s="13"/>
      <c r="E160" s="13"/>
      <c r="F160" s="13"/>
      <c r="G160" s="6" t="str">
        <f t="shared" si="16"/>
        <v/>
      </c>
      <c r="H160" s="13"/>
      <c r="I160" s="13"/>
      <c r="J160" s="15"/>
      <c r="K160" s="15"/>
      <c r="L160" s="5">
        <f>VLOOKUP($C$15,'اطلاعات پایه'!$A$18:$B$30,2,FALSE)</f>
        <v>30</v>
      </c>
      <c r="M160" s="6">
        <f>VLOOKUP($C$15,'اطلاعات پایه'!$A$18:$C$30,3,FALSE)</f>
        <v>45736</v>
      </c>
      <c r="N160" s="5">
        <f>ROUND((K160*('اطلاعات پایه'!$B$12+1)+'اطلاعات پایه'!$B$13)/30*L160,0)</f>
        <v>9316080</v>
      </c>
      <c r="O160" s="5">
        <f>IF(AND(F160&gt;0,M160-F160&gt;364),'اطلاعات پایه'!$B$10,0)*L160+J160</f>
        <v>0</v>
      </c>
      <c r="P160" s="5">
        <f>IF(H160="متاهل",'اطلاعات پایه'!$B$6,0)</f>
        <v>0</v>
      </c>
      <c r="Q160" s="5">
        <f>I160*'اطلاعات پایه'!$B$7</f>
        <v>0</v>
      </c>
      <c r="R160" s="5">
        <f>ROUND('اطلاعات پایه'!$B$8/30*MIN(30,L160),0)</f>
        <v>9000000</v>
      </c>
      <c r="S160" s="5">
        <f>ROUND('اطلاعات پایه'!$B$9/30*MIN(30,L160),0)</f>
        <v>22000000</v>
      </c>
      <c r="T160" s="5">
        <f t="shared" si="19"/>
        <v>59284</v>
      </c>
      <c r="U160" s="15"/>
      <c r="V160" s="5">
        <f t="shared" si="17"/>
        <v>0</v>
      </c>
      <c r="X160" s="9">
        <f t="shared" si="20"/>
        <v>40316080</v>
      </c>
      <c r="Y160" s="9">
        <f>ROUND(0.07*MIN(7*L160*'اطلاعات پایه'!$B$5,'محاسبه حقوق'!X160),0)</f>
        <v>2822126</v>
      </c>
      <c r="Z160" s="9">
        <f t="shared" si="21"/>
        <v>9272700</v>
      </c>
      <c r="AA160" s="9">
        <f t="shared" si="22"/>
        <v>480702059.14285713</v>
      </c>
      <c r="AB160" s="5">
        <f>IF(AA160&lt;='اطلاعات پایه'!$B$35,'اطلاعات پایه'!$D$35,IF(AA160&lt;='اطلاعات پایه'!$B$36,'اطلاعات پایه'!$E$35+(AA160-'اطلاعات پایه'!$B$35)*'اطلاعات پایه'!$C$36,IF(AA160&lt;='اطلاعات پایه'!$B$37,'اطلاعات پایه'!$E$36+(AA160-'اطلاعات پایه'!$B$36)*'اطلاعات پایه'!$C$37,IF(AA160&lt;='اطلاعات پایه'!$B$38,'اطلاعات پایه'!$E$37+(AA160-'اطلاعات پایه'!$B$37)*'اطلاعات پایه'!$C$38,IF(AA160&lt;='اطلاعات پایه'!$B$39,'اطلاعات پایه'!$E$38+(AA160-'اطلاعات پایه'!$B$38)*'اطلاعات پایه'!$C$39,'اطلاعات پایه'!$E$39+(AA160-'اطلاعات پایه'!$B$39)*'اطلاعات پایه'!$C$40)))))/365*L160</f>
        <v>0</v>
      </c>
      <c r="AC160" s="9">
        <f t="shared" si="23"/>
        <v>37493954</v>
      </c>
      <c r="AE160" s="9">
        <f t="shared" si="18"/>
        <v>49588780</v>
      </c>
    </row>
    <row r="161" spans="1:31" x14ac:dyDescent="0.25">
      <c r="A161" s="13">
        <v>141</v>
      </c>
      <c r="B161" s="13"/>
      <c r="C161" s="13"/>
      <c r="D161" s="13"/>
      <c r="E161" s="13"/>
      <c r="F161" s="13"/>
      <c r="G161" s="6" t="str">
        <f t="shared" si="16"/>
        <v/>
      </c>
      <c r="H161" s="13"/>
      <c r="I161" s="13"/>
      <c r="J161" s="15"/>
      <c r="K161" s="15"/>
      <c r="L161" s="5">
        <f>VLOOKUP($C$15,'اطلاعات پایه'!$A$18:$B$30,2,FALSE)</f>
        <v>30</v>
      </c>
      <c r="M161" s="6">
        <f>VLOOKUP($C$15,'اطلاعات پایه'!$A$18:$C$30,3,FALSE)</f>
        <v>45736</v>
      </c>
      <c r="N161" s="5">
        <f>ROUND((K161*('اطلاعات پایه'!$B$12+1)+'اطلاعات پایه'!$B$13)/30*L161,0)</f>
        <v>9316080</v>
      </c>
      <c r="O161" s="5">
        <f>IF(AND(F161&gt;0,M161-F161&gt;364),'اطلاعات پایه'!$B$10,0)*L161+J161</f>
        <v>0</v>
      </c>
      <c r="P161" s="5">
        <f>IF(H161="متاهل",'اطلاعات پایه'!$B$6,0)</f>
        <v>0</v>
      </c>
      <c r="Q161" s="5">
        <f>I161*'اطلاعات پایه'!$B$7</f>
        <v>0</v>
      </c>
      <c r="R161" s="5">
        <f>ROUND('اطلاعات پایه'!$B$8/30*MIN(30,L161),0)</f>
        <v>9000000</v>
      </c>
      <c r="S161" s="5">
        <f>ROUND('اطلاعات پایه'!$B$9/30*MIN(30,L161),0)</f>
        <v>22000000</v>
      </c>
      <c r="T161" s="5">
        <f t="shared" si="19"/>
        <v>59284</v>
      </c>
      <c r="U161" s="15"/>
      <c r="V161" s="5">
        <f t="shared" si="17"/>
        <v>0</v>
      </c>
      <c r="X161" s="9">
        <f t="shared" si="20"/>
        <v>40316080</v>
      </c>
      <c r="Y161" s="9">
        <f>ROUND(0.07*MIN(7*L161*'اطلاعات پایه'!$B$5,'محاسبه حقوق'!X161),0)</f>
        <v>2822126</v>
      </c>
      <c r="Z161" s="9">
        <f t="shared" si="21"/>
        <v>9272700</v>
      </c>
      <c r="AA161" s="9">
        <f t="shared" si="22"/>
        <v>480702059.14285713</v>
      </c>
      <c r="AB161" s="5">
        <f>IF(AA161&lt;='اطلاعات پایه'!$B$35,'اطلاعات پایه'!$D$35,IF(AA161&lt;='اطلاعات پایه'!$B$36,'اطلاعات پایه'!$E$35+(AA161-'اطلاعات پایه'!$B$35)*'اطلاعات پایه'!$C$36,IF(AA161&lt;='اطلاعات پایه'!$B$37,'اطلاعات پایه'!$E$36+(AA161-'اطلاعات پایه'!$B$36)*'اطلاعات پایه'!$C$37,IF(AA161&lt;='اطلاعات پایه'!$B$38,'اطلاعات پایه'!$E$37+(AA161-'اطلاعات پایه'!$B$37)*'اطلاعات پایه'!$C$38,IF(AA161&lt;='اطلاعات پایه'!$B$39,'اطلاعات پایه'!$E$38+(AA161-'اطلاعات پایه'!$B$38)*'اطلاعات پایه'!$C$39,'اطلاعات پایه'!$E$39+(AA161-'اطلاعات پایه'!$B$39)*'اطلاعات پایه'!$C$40)))))/365*L161</f>
        <v>0</v>
      </c>
      <c r="AC161" s="9">
        <f t="shared" si="23"/>
        <v>37493954</v>
      </c>
      <c r="AE161" s="9">
        <f t="shared" si="18"/>
        <v>49588780</v>
      </c>
    </row>
    <row r="162" spans="1:31" x14ac:dyDescent="0.25">
      <c r="A162" s="13">
        <v>142</v>
      </c>
      <c r="B162" s="13"/>
      <c r="C162" s="13"/>
      <c r="D162" s="13"/>
      <c r="E162" s="13"/>
      <c r="F162" s="13"/>
      <c r="G162" s="6" t="str">
        <f t="shared" si="16"/>
        <v/>
      </c>
      <c r="H162" s="13"/>
      <c r="I162" s="13"/>
      <c r="J162" s="15"/>
      <c r="K162" s="15"/>
      <c r="L162" s="5">
        <f>VLOOKUP($C$15,'اطلاعات پایه'!$A$18:$B$30,2,FALSE)</f>
        <v>30</v>
      </c>
      <c r="M162" s="6">
        <f>VLOOKUP($C$15,'اطلاعات پایه'!$A$18:$C$30,3,FALSE)</f>
        <v>45736</v>
      </c>
      <c r="N162" s="5">
        <f>ROUND((K162*('اطلاعات پایه'!$B$12+1)+'اطلاعات پایه'!$B$13)/30*L162,0)</f>
        <v>9316080</v>
      </c>
      <c r="O162" s="5">
        <f>IF(AND(F162&gt;0,M162-F162&gt;364),'اطلاعات پایه'!$B$10,0)*L162+J162</f>
        <v>0</v>
      </c>
      <c r="P162" s="5">
        <f>IF(H162="متاهل",'اطلاعات پایه'!$B$6,0)</f>
        <v>0</v>
      </c>
      <c r="Q162" s="5">
        <f>I162*'اطلاعات پایه'!$B$7</f>
        <v>0</v>
      </c>
      <c r="R162" s="5">
        <f>ROUND('اطلاعات پایه'!$B$8/30*MIN(30,L162),0)</f>
        <v>9000000</v>
      </c>
      <c r="S162" s="5">
        <f>ROUND('اطلاعات پایه'!$B$9/30*MIN(30,L162),0)</f>
        <v>22000000</v>
      </c>
      <c r="T162" s="5">
        <f t="shared" si="19"/>
        <v>59284</v>
      </c>
      <c r="U162" s="15"/>
      <c r="V162" s="5">
        <f t="shared" si="17"/>
        <v>0</v>
      </c>
      <c r="X162" s="9">
        <f t="shared" si="20"/>
        <v>40316080</v>
      </c>
      <c r="Y162" s="9">
        <f>ROUND(0.07*MIN(7*L162*'اطلاعات پایه'!$B$5,'محاسبه حقوق'!X162),0)</f>
        <v>2822126</v>
      </c>
      <c r="Z162" s="9">
        <f t="shared" si="21"/>
        <v>9272700</v>
      </c>
      <c r="AA162" s="9">
        <f t="shared" si="22"/>
        <v>480702059.14285713</v>
      </c>
      <c r="AB162" s="5">
        <f>IF(AA162&lt;='اطلاعات پایه'!$B$35,'اطلاعات پایه'!$D$35,IF(AA162&lt;='اطلاعات پایه'!$B$36,'اطلاعات پایه'!$E$35+(AA162-'اطلاعات پایه'!$B$35)*'اطلاعات پایه'!$C$36,IF(AA162&lt;='اطلاعات پایه'!$B$37,'اطلاعات پایه'!$E$36+(AA162-'اطلاعات پایه'!$B$36)*'اطلاعات پایه'!$C$37,IF(AA162&lt;='اطلاعات پایه'!$B$38,'اطلاعات پایه'!$E$37+(AA162-'اطلاعات پایه'!$B$37)*'اطلاعات پایه'!$C$38,IF(AA162&lt;='اطلاعات پایه'!$B$39,'اطلاعات پایه'!$E$38+(AA162-'اطلاعات پایه'!$B$38)*'اطلاعات پایه'!$C$39,'اطلاعات پایه'!$E$39+(AA162-'اطلاعات پایه'!$B$39)*'اطلاعات پایه'!$C$40)))))/365*L162</f>
        <v>0</v>
      </c>
      <c r="AC162" s="9">
        <f t="shared" si="23"/>
        <v>37493954</v>
      </c>
      <c r="AE162" s="9">
        <f t="shared" si="18"/>
        <v>49588780</v>
      </c>
    </row>
    <row r="163" spans="1:31" x14ac:dyDescent="0.25">
      <c r="A163" s="13">
        <v>143</v>
      </c>
      <c r="B163" s="13"/>
      <c r="C163" s="13"/>
      <c r="D163" s="13"/>
      <c r="E163" s="13"/>
      <c r="F163" s="13"/>
      <c r="G163" s="6" t="str">
        <f t="shared" si="16"/>
        <v/>
      </c>
      <c r="H163" s="13"/>
      <c r="I163" s="13"/>
      <c r="J163" s="15"/>
      <c r="K163" s="15"/>
      <c r="L163" s="5">
        <f>VLOOKUP($C$15,'اطلاعات پایه'!$A$18:$B$30,2,FALSE)</f>
        <v>30</v>
      </c>
      <c r="M163" s="6">
        <f>VLOOKUP($C$15,'اطلاعات پایه'!$A$18:$C$30,3,FALSE)</f>
        <v>45736</v>
      </c>
      <c r="N163" s="5">
        <f>ROUND((K163*('اطلاعات پایه'!$B$12+1)+'اطلاعات پایه'!$B$13)/30*L163,0)</f>
        <v>9316080</v>
      </c>
      <c r="O163" s="5">
        <f>IF(AND(F163&gt;0,M163-F163&gt;364),'اطلاعات پایه'!$B$10,0)*L163+J163</f>
        <v>0</v>
      </c>
      <c r="P163" s="5">
        <f>IF(H163="متاهل",'اطلاعات پایه'!$B$6,0)</f>
        <v>0</v>
      </c>
      <c r="Q163" s="5">
        <f>I163*'اطلاعات پایه'!$B$7</f>
        <v>0</v>
      </c>
      <c r="R163" s="5">
        <f>ROUND('اطلاعات پایه'!$B$8/30*MIN(30,L163),0)</f>
        <v>9000000</v>
      </c>
      <c r="S163" s="5">
        <f>ROUND('اطلاعات پایه'!$B$9/30*MIN(30,L163),0)</f>
        <v>22000000</v>
      </c>
      <c r="T163" s="5">
        <f t="shared" si="19"/>
        <v>59284</v>
      </c>
      <c r="U163" s="15"/>
      <c r="V163" s="5">
        <f t="shared" si="17"/>
        <v>0</v>
      </c>
      <c r="X163" s="9">
        <f t="shared" si="20"/>
        <v>40316080</v>
      </c>
      <c r="Y163" s="9">
        <f>ROUND(0.07*MIN(7*L163*'اطلاعات پایه'!$B$5,'محاسبه حقوق'!X163),0)</f>
        <v>2822126</v>
      </c>
      <c r="Z163" s="9">
        <f t="shared" si="21"/>
        <v>9272700</v>
      </c>
      <c r="AA163" s="9">
        <f t="shared" si="22"/>
        <v>480702059.14285713</v>
      </c>
      <c r="AB163" s="5">
        <f>IF(AA163&lt;='اطلاعات پایه'!$B$35,'اطلاعات پایه'!$D$35,IF(AA163&lt;='اطلاعات پایه'!$B$36,'اطلاعات پایه'!$E$35+(AA163-'اطلاعات پایه'!$B$35)*'اطلاعات پایه'!$C$36,IF(AA163&lt;='اطلاعات پایه'!$B$37,'اطلاعات پایه'!$E$36+(AA163-'اطلاعات پایه'!$B$36)*'اطلاعات پایه'!$C$37,IF(AA163&lt;='اطلاعات پایه'!$B$38,'اطلاعات پایه'!$E$37+(AA163-'اطلاعات پایه'!$B$37)*'اطلاعات پایه'!$C$38,IF(AA163&lt;='اطلاعات پایه'!$B$39,'اطلاعات پایه'!$E$38+(AA163-'اطلاعات پایه'!$B$38)*'اطلاعات پایه'!$C$39,'اطلاعات پایه'!$E$39+(AA163-'اطلاعات پایه'!$B$39)*'اطلاعات پایه'!$C$40)))))/365*L163</f>
        <v>0</v>
      </c>
      <c r="AC163" s="9">
        <f t="shared" si="23"/>
        <v>37493954</v>
      </c>
      <c r="AE163" s="9">
        <f t="shared" si="18"/>
        <v>49588780</v>
      </c>
    </row>
    <row r="164" spans="1:31" x14ac:dyDescent="0.25">
      <c r="A164" s="13">
        <v>144</v>
      </c>
      <c r="B164" s="13"/>
      <c r="C164" s="13"/>
      <c r="D164" s="13"/>
      <c r="E164" s="13"/>
      <c r="F164" s="13"/>
      <c r="G164" s="6" t="str">
        <f t="shared" si="16"/>
        <v/>
      </c>
      <c r="H164" s="13"/>
      <c r="I164" s="13"/>
      <c r="J164" s="15"/>
      <c r="K164" s="15"/>
      <c r="L164" s="5">
        <f>VLOOKUP($C$15,'اطلاعات پایه'!$A$18:$B$30,2,FALSE)</f>
        <v>30</v>
      </c>
      <c r="M164" s="6">
        <f>VLOOKUP($C$15,'اطلاعات پایه'!$A$18:$C$30,3,FALSE)</f>
        <v>45736</v>
      </c>
      <c r="N164" s="5">
        <f>ROUND((K164*('اطلاعات پایه'!$B$12+1)+'اطلاعات پایه'!$B$13)/30*L164,0)</f>
        <v>9316080</v>
      </c>
      <c r="O164" s="5">
        <f>IF(AND(F164&gt;0,M164-F164&gt;364),'اطلاعات پایه'!$B$10,0)*L164+J164</f>
        <v>0</v>
      </c>
      <c r="P164" s="5">
        <f>IF(H164="متاهل",'اطلاعات پایه'!$B$6,0)</f>
        <v>0</v>
      </c>
      <c r="Q164" s="5">
        <f>I164*'اطلاعات پایه'!$B$7</f>
        <v>0</v>
      </c>
      <c r="R164" s="5">
        <f>ROUND('اطلاعات پایه'!$B$8/30*MIN(30,L164),0)</f>
        <v>9000000</v>
      </c>
      <c r="S164" s="5">
        <f>ROUND('اطلاعات پایه'!$B$9/30*MIN(30,L164),0)</f>
        <v>22000000</v>
      </c>
      <c r="T164" s="5">
        <f t="shared" si="19"/>
        <v>59284</v>
      </c>
      <c r="U164" s="15"/>
      <c r="V164" s="5">
        <f t="shared" si="17"/>
        <v>0</v>
      </c>
      <c r="X164" s="9">
        <f t="shared" si="20"/>
        <v>40316080</v>
      </c>
      <c r="Y164" s="9">
        <f>ROUND(0.07*MIN(7*L164*'اطلاعات پایه'!$B$5,'محاسبه حقوق'!X164),0)</f>
        <v>2822126</v>
      </c>
      <c r="Z164" s="9">
        <f t="shared" si="21"/>
        <v>9272700</v>
      </c>
      <c r="AA164" s="9">
        <f t="shared" si="22"/>
        <v>480702059.14285713</v>
      </c>
      <c r="AB164" s="5">
        <f>IF(AA164&lt;='اطلاعات پایه'!$B$35,'اطلاعات پایه'!$D$35,IF(AA164&lt;='اطلاعات پایه'!$B$36,'اطلاعات پایه'!$E$35+(AA164-'اطلاعات پایه'!$B$35)*'اطلاعات پایه'!$C$36,IF(AA164&lt;='اطلاعات پایه'!$B$37,'اطلاعات پایه'!$E$36+(AA164-'اطلاعات پایه'!$B$36)*'اطلاعات پایه'!$C$37,IF(AA164&lt;='اطلاعات پایه'!$B$38,'اطلاعات پایه'!$E$37+(AA164-'اطلاعات پایه'!$B$37)*'اطلاعات پایه'!$C$38,IF(AA164&lt;='اطلاعات پایه'!$B$39,'اطلاعات پایه'!$E$38+(AA164-'اطلاعات پایه'!$B$38)*'اطلاعات پایه'!$C$39,'اطلاعات پایه'!$E$39+(AA164-'اطلاعات پایه'!$B$39)*'اطلاعات پایه'!$C$40)))))/365*L164</f>
        <v>0</v>
      </c>
      <c r="AC164" s="9">
        <f t="shared" si="23"/>
        <v>37493954</v>
      </c>
      <c r="AE164" s="9">
        <f t="shared" si="18"/>
        <v>49588780</v>
      </c>
    </row>
    <row r="165" spans="1:31" x14ac:dyDescent="0.25">
      <c r="A165" s="13">
        <v>145</v>
      </c>
      <c r="B165" s="13"/>
      <c r="C165" s="13"/>
      <c r="D165" s="13"/>
      <c r="E165" s="13"/>
      <c r="F165" s="13"/>
      <c r="G165" s="6" t="str">
        <f t="shared" si="16"/>
        <v/>
      </c>
      <c r="H165" s="13"/>
      <c r="I165" s="13"/>
      <c r="J165" s="15"/>
      <c r="K165" s="15"/>
      <c r="L165" s="5">
        <f>VLOOKUP($C$15,'اطلاعات پایه'!$A$18:$B$30,2,FALSE)</f>
        <v>30</v>
      </c>
      <c r="M165" s="6">
        <f>VLOOKUP($C$15,'اطلاعات پایه'!$A$18:$C$30,3,FALSE)</f>
        <v>45736</v>
      </c>
      <c r="N165" s="5">
        <f>ROUND((K165*('اطلاعات پایه'!$B$12+1)+'اطلاعات پایه'!$B$13)/30*L165,0)</f>
        <v>9316080</v>
      </c>
      <c r="O165" s="5">
        <f>IF(AND(F165&gt;0,M165-F165&gt;364),'اطلاعات پایه'!$B$10,0)*L165+J165</f>
        <v>0</v>
      </c>
      <c r="P165" s="5">
        <f>IF(H165="متاهل",'اطلاعات پایه'!$B$6,0)</f>
        <v>0</v>
      </c>
      <c r="Q165" s="5">
        <f>I165*'اطلاعات پایه'!$B$7</f>
        <v>0</v>
      </c>
      <c r="R165" s="5">
        <f>ROUND('اطلاعات پایه'!$B$8/30*MIN(30,L165),0)</f>
        <v>9000000</v>
      </c>
      <c r="S165" s="5">
        <f>ROUND('اطلاعات پایه'!$B$9/30*MIN(30,L165),0)</f>
        <v>22000000</v>
      </c>
      <c r="T165" s="5">
        <f t="shared" si="19"/>
        <v>59284</v>
      </c>
      <c r="U165" s="15"/>
      <c r="V165" s="5">
        <f t="shared" si="17"/>
        <v>0</v>
      </c>
      <c r="X165" s="9">
        <f t="shared" si="20"/>
        <v>40316080</v>
      </c>
      <c r="Y165" s="9">
        <f>ROUND(0.07*MIN(7*L165*'اطلاعات پایه'!$B$5,'محاسبه حقوق'!X165),0)</f>
        <v>2822126</v>
      </c>
      <c r="Z165" s="9">
        <f t="shared" si="21"/>
        <v>9272700</v>
      </c>
      <c r="AA165" s="9">
        <f t="shared" si="22"/>
        <v>480702059.14285713</v>
      </c>
      <c r="AB165" s="5">
        <f>IF(AA165&lt;='اطلاعات پایه'!$B$35,'اطلاعات پایه'!$D$35,IF(AA165&lt;='اطلاعات پایه'!$B$36,'اطلاعات پایه'!$E$35+(AA165-'اطلاعات پایه'!$B$35)*'اطلاعات پایه'!$C$36,IF(AA165&lt;='اطلاعات پایه'!$B$37,'اطلاعات پایه'!$E$36+(AA165-'اطلاعات پایه'!$B$36)*'اطلاعات پایه'!$C$37,IF(AA165&lt;='اطلاعات پایه'!$B$38,'اطلاعات پایه'!$E$37+(AA165-'اطلاعات پایه'!$B$37)*'اطلاعات پایه'!$C$38,IF(AA165&lt;='اطلاعات پایه'!$B$39,'اطلاعات پایه'!$E$38+(AA165-'اطلاعات پایه'!$B$38)*'اطلاعات پایه'!$C$39,'اطلاعات پایه'!$E$39+(AA165-'اطلاعات پایه'!$B$39)*'اطلاعات پایه'!$C$40)))))/365*L165</f>
        <v>0</v>
      </c>
      <c r="AC165" s="9">
        <f t="shared" si="23"/>
        <v>37493954</v>
      </c>
      <c r="AE165" s="9">
        <f t="shared" si="18"/>
        <v>49588780</v>
      </c>
    </row>
    <row r="166" spans="1:31" x14ac:dyDescent="0.25">
      <c r="A166" s="13">
        <v>146</v>
      </c>
      <c r="B166" s="13"/>
      <c r="C166" s="13"/>
      <c r="D166" s="13"/>
      <c r="E166" s="13"/>
      <c r="F166" s="13"/>
      <c r="G166" s="6" t="str">
        <f t="shared" si="16"/>
        <v/>
      </c>
      <c r="H166" s="13"/>
      <c r="I166" s="13"/>
      <c r="J166" s="15"/>
      <c r="K166" s="15"/>
      <c r="L166" s="5">
        <f>VLOOKUP($C$15,'اطلاعات پایه'!$A$18:$B$30,2,FALSE)</f>
        <v>30</v>
      </c>
      <c r="M166" s="6">
        <f>VLOOKUP($C$15,'اطلاعات پایه'!$A$18:$C$30,3,FALSE)</f>
        <v>45736</v>
      </c>
      <c r="N166" s="5">
        <f>ROUND((K166*('اطلاعات پایه'!$B$12+1)+'اطلاعات پایه'!$B$13)/30*L166,0)</f>
        <v>9316080</v>
      </c>
      <c r="O166" s="5">
        <f>IF(AND(F166&gt;0,M166-F166&gt;364),'اطلاعات پایه'!$B$10,0)*L166+J166</f>
        <v>0</v>
      </c>
      <c r="P166" s="5">
        <f>IF(H166="متاهل",'اطلاعات پایه'!$B$6,0)</f>
        <v>0</v>
      </c>
      <c r="Q166" s="5">
        <f>I166*'اطلاعات پایه'!$B$7</f>
        <v>0</v>
      </c>
      <c r="R166" s="5">
        <f>ROUND('اطلاعات پایه'!$B$8/30*MIN(30,L166),0)</f>
        <v>9000000</v>
      </c>
      <c r="S166" s="5">
        <f>ROUND('اطلاعات پایه'!$B$9/30*MIN(30,L166),0)</f>
        <v>22000000</v>
      </c>
      <c r="T166" s="5">
        <f t="shared" si="19"/>
        <v>59284</v>
      </c>
      <c r="U166" s="15"/>
      <c r="V166" s="5">
        <f t="shared" si="17"/>
        <v>0</v>
      </c>
      <c r="X166" s="9">
        <f t="shared" si="20"/>
        <v>40316080</v>
      </c>
      <c r="Y166" s="9">
        <f>ROUND(0.07*MIN(7*L166*'اطلاعات پایه'!$B$5,'محاسبه حقوق'!X166),0)</f>
        <v>2822126</v>
      </c>
      <c r="Z166" s="9">
        <f t="shared" si="21"/>
        <v>9272700</v>
      </c>
      <c r="AA166" s="9">
        <f t="shared" si="22"/>
        <v>480702059.14285713</v>
      </c>
      <c r="AB166" s="5">
        <f>IF(AA166&lt;='اطلاعات پایه'!$B$35,'اطلاعات پایه'!$D$35,IF(AA166&lt;='اطلاعات پایه'!$B$36,'اطلاعات پایه'!$E$35+(AA166-'اطلاعات پایه'!$B$35)*'اطلاعات پایه'!$C$36,IF(AA166&lt;='اطلاعات پایه'!$B$37,'اطلاعات پایه'!$E$36+(AA166-'اطلاعات پایه'!$B$36)*'اطلاعات پایه'!$C$37,IF(AA166&lt;='اطلاعات پایه'!$B$38,'اطلاعات پایه'!$E$37+(AA166-'اطلاعات پایه'!$B$37)*'اطلاعات پایه'!$C$38,IF(AA166&lt;='اطلاعات پایه'!$B$39,'اطلاعات پایه'!$E$38+(AA166-'اطلاعات پایه'!$B$38)*'اطلاعات پایه'!$C$39,'اطلاعات پایه'!$E$39+(AA166-'اطلاعات پایه'!$B$39)*'اطلاعات پایه'!$C$40)))))/365*L166</f>
        <v>0</v>
      </c>
      <c r="AC166" s="9">
        <f t="shared" si="23"/>
        <v>37493954</v>
      </c>
      <c r="AE166" s="9">
        <f t="shared" si="18"/>
        <v>49588780</v>
      </c>
    </row>
    <row r="167" spans="1:31" x14ac:dyDescent="0.25">
      <c r="A167" s="13">
        <v>147</v>
      </c>
      <c r="B167" s="13"/>
      <c r="C167" s="13"/>
      <c r="D167" s="13"/>
      <c r="E167" s="13"/>
      <c r="F167" s="13"/>
      <c r="G167" s="6" t="str">
        <f t="shared" si="16"/>
        <v/>
      </c>
      <c r="H167" s="13"/>
      <c r="I167" s="13"/>
      <c r="J167" s="15"/>
      <c r="K167" s="15"/>
      <c r="L167" s="5">
        <f>VLOOKUP($C$15,'اطلاعات پایه'!$A$18:$B$30,2,FALSE)</f>
        <v>30</v>
      </c>
      <c r="M167" s="6">
        <f>VLOOKUP($C$15,'اطلاعات پایه'!$A$18:$C$30,3,FALSE)</f>
        <v>45736</v>
      </c>
      <c r="N167" s="5">
        <f>ROUND((K167*('اطلاعات پایه'!$B$12+1)+'اطلاعات پایه'!$B$13)/30*L167,0)</f>
        <v>9316080</v>
      </c>
      <c r="O167" s="5">
        <f>IF(AND(F167&gt;0,M167-F167&gt;364),'اطلاعات پایه'!$B$10,0)*L167+J167</f>
        <v>0</v>
      </c>
      <c r="P167" s="5">
        <f>IF(H167="متاهل",'اطلاعات پایه'!$B$6,0)</f>
        <v>0</v>
      </c>
      <c r="Q167" s="5">
        <f>I167*'اطلاعات پایه'!$B$7</f>
        <v>0</v>
      </c>
      <c r="R167" s="5">
        <f>ROUND('اطلاعات پایه'!$B$8/30*MIN(30,L167),0)</f>
        <v>9000000</v>
      </c>
      <c r="S167" s="5">
        <f>ROUND('اطلاعات پایه'!$B$9/30*MIN(30,L167),0)</f>
        <v>22000000</v>
      </c>
      <c r="T167" s="5">
        <f t="shared" si="19"/>
        <v>59284</v>
      </c>
      <c r="U167" s="15"/>
      <c r="V167" s="5">
        <f t="shared" si="17"/>
        <v>0</v>
      </c>
      <c r="X167" s="9">
        <f t="shared" si="20"/>
        <v>40316080</v>
      </c>
      <c r="Y167" s="9">
        <f>ROUND(0.07*MIN(7*L167*'اطلاعات پایه'!$B$5,'محاسبه حقوق'!X167),0)</f>
        <v>2822126</v>
      </c>
      <c r="Z167" s="9">
        <f t="shared" si="21"/>
        <v>9272700</v>
      </c>
      <c r="AA167" s="9">
        <f t="shared" si="22"/>
        <v>480702059.14285713</v>
      </c>
      <c r="AB167" s="5">
        <f>IF(AA167&lt;='اطلاعات پایه'!$B$35,'اطلاعات پایه'!$D$35,IF(AA167&lt;='اطلاعات پایه'!$B$36,'اطلاعات پایه'!$E$35+(AA167-'اطلاعات پایه'!$B$35)*'اطلاعات پایه'!$C$36,IF(AA167&lt;='اطلاعات پایه'!$B$37,'اطلاعات پایه'!$E$36+(AA167-'اطلاعات پایه'!$B$36)*'اطلاعات پایه'!$C$37,IF(AA167&lt;='اطلاعات پایه'!$B$38,'اطلاعات پایه'!$E$37+(AA167-'اطلاعات پایه'!$B$37)*'اطلاعات پایه'!$C$38,IF(AA167&lt;='اطلاعات پایه'!$B$39,'اطلاعات پایه'!$E$38+(AA167-'اطلاعات پایه'!$B$38)*'اطلاعات پایه'!$C$39,'اطلاعات پایه'!$E$39+(AA167-'اطلاعات پایه'!$B$39)*'اطلاعات پایه'!$C$40)))))/365*L167</f>
        <v>0</v>
      </c>
      <c r="AC167" s="9">
        <f t="shared" si="23"/>
        <v>37493954</v>
      </c>
      <c r="AE167" s="9">
        <f t="shared" si="18"/>
        <v>49588780</v>
      </c>
    </row>
    <row r="168" spans="1:31" x14ac:dyDescent="0.25">
      <c r="A168" s="13">
        <v>148</v>
      </c>
      <c r="B168" s="13"/>
      <c r="C168" s="13"/>
      <c r="D168" s="13"/>
      <c r="E168" s="13"/>
      <c r="F168" s="13"/>
      <c r="G168" s="6" t="str">
        <f t="shared" si="16"/>
        <v/>
      </c>
      <c r="H168" s="13"/>
      <c r="I168" s="13"/>
      <c r="J168" s="15"/>
      <c r="K168" s="15"/>
      <c r="L168" s="5">
        <f>VLOOKUP($C$15,'اطلاعات پایه'!$A$18:$B$30,2,FALSE)</f>
        <v>30</v>
      </c>
      <c r="M168" s="6">
        <f>VLOOKUP($C$15,'اطلاعات پایه'!$A$18:$C$30,3,FALSE)</f>
        <v>45736</v>
      </c>
      <c r="N168" s="5">
        <f>ROUND((K168*('اطلاعات پایه'!$B$12+1)+'اطلاعات پایه'!$B$13)/30*L168,0)</f>
        <v>9316080</v>
      </c>
      <c r="O168" s="5">
        <f>IF(AND(F168&gt;0,M168-F168&gt;364),'اطلاعات پایه'!$B$10,0)*L168+J168</f>
        <v>0</v>
      </c>
      <c r="P168" s="5">
        <f>IF(H168="متاهل",'اطلاعات پایه'!$B$6,0)</f>
        <v>0</v>
      </c>
      <c r="Q168" s="5">
        <f>I168*'اطلاعات پایه'!$B$7</f>
        <v>0</v>
      </c>
      <c r="R168" s="5">
        <f>ROUND('اطلاعات پایه'!$B$8/30*MIN(30,L168),0)</f>
        <v>9000000</v>
      </c>
      <c r="S168" s="5">
        <f>ROUND('اطلاعات پایه'!$B$9/30*MIN(30,L168),0)</f>
        <v>22000000</v>
      </c>
      <c r="T168" s="5">
        <f t="shared" si="19"/>
        <v>59284</v>
      </c>
      <c r="U168" s="15"/>
      <c r="V168" s="5">
        <f t="shared" si="17"/>
        <v>0</v>
      </c>
      <c r="X168" s="9">
        <f t="shared" si="20"/>
        <v>40316080</v>
      </c>
      <c r="Y168" s="9">
        <f>ROUND(0.07*MIN(7*L168*'اطلاعات پایه'!$B$5,'محاسبه حقوق'!X168),0)</f>
        <v>2822126</v>
      </c>
      <c r="Z168" s="9">
        <f t="shared" si="21"/>
        <v>9272700</v>
      </c>
      <c r="AA168" s="9">
        <f t="shared" si="22"/>
        <v>480702059.14285713</v>
      </c>
      <c r="AB168" s="5">
        <f>IF(AA168&lt;='اطلاعات پایه'!$B$35,'اطلاعات پایه'!$D$35,IF(AA168&lt;='اطلاعات پایه'!$B$36,'اطلاعات پایه'!$E$35+(AA168-'اطلاعات پایه'!$B$35)*'اطلاعات پایه'!$C$36,IF(AA168&lt;='اطلاعات پایه'!$B$37,'اطلاعات پایه'!$E$36+(AA168-'اطلاعات پایه'!$B$36)*'اطلاعات پایه'!$C$37,IF(AA168&lt;='اطلاعات پایه'!$B$38,'اطلاعات پایه'!$E$37+(AA168-'اطلاعات پایه'!$B$37)*'اطلاعات پایه'!$C$38,IF(AA168&lt;='اطلاعات پایه'!$B$39,'اطلاعات پایه'!$E$38+(AA168-'اطلاعات پایه'!$B$38)*'اطلاعات پایه'!$C$39,'اطلاعات پایه'!$E$39+(AA168-'اطلاعات پایه'!$B$39)*'اطلاعات پایه'!$C$40)))))/365*L168</f>
        <v>0</v>
      </c>
      <c r="AC168" s="9">
        <f t="shared" si="23"/>
        <v>37493954</v>
      </c>
      <c r="AE168" s="9">
        <f t="shared" si="18"/>
        <v>49588780</v>
      </c>
    </row>
    <row r="169" spans="1:31" x14ac:dyDescent="0.25">
      <c r="A169" s="13">
        <v>149</v>
      </c>
      <c r="B169" s="13"/>
      <c r="C169" s="13"/>
      <c r="D169" s="13"/>
      <c r="E169" s="13"/>
      <c r="F169" s="13"/>
      <c r="G169" s="6" t="str">
        <f t="shared" si="16"/>
        <v/>
      </c>
      <c r="H169" s="13"/>
      <c r="I169" s="13"/>
      <c r="J169" s="15"/>
      <c r="K169" s="15"/>
      <c r="L169" s="5">
        <f>VLOOKUP($C$15,'اطلاعات پایه'!$A$18:$B$30,2,FALSE)</f>
        <v>30</v>
      </c>
      <c r="M169" s="6">
        <f>VLOOKUP($C$15,'اطلاعات پایه'!$A$18:$C$30,3,FALSE)</f>
        <v>45736</v>
      </c>
      <c r="N169" s="5">
        <f>ROUND((K169*('اطلاعات پایه'!$B$12+1)+'اطلاعات پایه'!$B$13)/30*L169,0)</f>
        <v>9316080</v>
      </c>
      <c r="O169" s="5">
        <f>IF(AND(F169&gt;0,M169-F169&gt;364),'اطلاعات پایه'!$B$10,0)*L169+J169</f>
        <v>0</v>
      </c>
      <c r="P169" s="5">
        <f>IF(H169="متاهل",'اطلاعات پایه'!$B$6,0)</f>
        <v>0</v>
      </c>
      <c r="Q169" s="5">
        <f>I169*'اطلاعات پایه'!$B$7</f>
        <v>0</v>
      </c>
      <c r="R169" s="5">
        <f>ROUND('اطلاعات پایه'!$B$8/30*MIN(30,L169),0)</f>
        <v>9000000</v>
      </c>
      <c r="S169" s="5">
        <f>ROUND('اطلاعات پایه'!$B$9/30*MIN(30,L169),0)</f>
        <v>22000000</v>
      </c>
      <c r="T169" s="5">
        <f t="shared" si="19"/>
        <v>59284</v>
      </c>
      <c r="U169" s="15"/>
      <c r="V169" s="5">
        <f t="shared" si="17"/>
        <v>0</v>
      </c>
      <c r="X169" s="9">
        <f t="shared" si="20"/>
        <v>40316080</v>
      </c>
      <c r="Y169" s="9">
        <f>ROUND(0.07*MIN(7*L169*'اطلاعات پایه'!$B$5,'محاسبه حقوق'!X169),0)</f>
        <v>2822126</v>
      </c>
      <c r="Z169" s="9">
        <f t="shared" si="21"/>
        <v>9272700</v>
      </c>
      <c r="AA169" s="9">
        <f t="shared" si="22"/>
        <v>480702059.14285713</v>
      </c>
      <c r="AB169" s="5">
        <f>IF(AA169&lt;='اطلاعات پایه'!$B$35,'اطلاعات پایه'!$D$35,IF(AA169&lt;='اطلاعات پایه'!$B$36,'اطلاعات پایه'!$E$35+(AA169-'اطلاعات پایه'!$B$35)*'اطلاعات پایه'!$C$36,IF(AA169&lt;='اطلاعات پایه'!$B$37,'اطلاعات پایه'!$E$36+(AA169-'اطلاعات پایه'!$B$36)*'اطلاعات پایه'!$C$37,IF(AA169&lt;='اطلاعات پایه'!$B$38,'اطلاعات پایه'!$E$37+(AA169-'اطلاعات پایه'!$B$37)*'اطلاعات پایه'!$C$38,IF(AA169&lt;='اطلاعات پایه'!$B$39,'اطلاعات پایه'!$E$38+(AA169-'اطلاعات پایه'!$B$38)*'اطلاعات پایه'!$C$39,'اطلاعات پایه'!$E$39+(AA169-'اطلاعات پایه'!$B$39)*'اطلاعات پایه'!$C$40)))))/365*L169</f>
        <v>0</v>
      </c>
      <c r="AC169" s="9">
        <f t="shared" si="23"/>
        <v>37493954</v>
      </c>
      <c r="AE169" s="9">
        <f t="shared" si="18"/>
        <v>49588780</v>
      </c>
    </row>
    <row r="170" spans="1:31" x14ac:dyDescent="0.25">
      <c r="A170" s="13">
        <v>150</v>
      </c>
      <c r="B170" s="13"/>
      <c r="C170" s="13"/>
      <c r="D170" s="13"/>
      <c r="E170" s="13"/>
      <c r="F170" s="13"/>
      <c r="G170" s="6" t="str">
        <f t="shared" si="16"/>
        <v/>
      </c>
      <c r="H170" s="13"/>
      <c r="I170" s="13"/>
      <c r="J170" s="15"/>
      <c r="K170" s="15"/>
      <c r="L170" s="5">
        <f>VLOOKUP($C$15,'اطلاعات پایه'!$A$18:$B$30,2,FALSE)</f>
        <v>30</v>
      </c>
      <c r="M170" s="6">
        <f>VLOOKUP($C$15,'اطلاعات پایه'!$A$18:$C$30,3,FALSE)</f>
        <v>45736</v>
      </c>
      <c r="N170" s="5">
        <f>ROUND((K170*('اطلاعات پایه'!$B$12+1)+'اطلاعات پایه'!$B$13)/30*L170,0)</f>
        <v>9316080</v>
      </c>
      <c r="O170" s="5">
        <f>IF(AND(F170&gt;0,M170-F170&gt;364),'اطلاعات پایه'!$B$10,0)*L170+J170</f>
        <v>0</v>
      </c>
      <c r="P170" s="5">
        <f>IF(H170="متاهل",'اطلاعات پایه'!$B$6,0)</f>
        <v>0</v>
      </c>
      <c r="Q170" s="5">
        <f>I170*'اطلاعات پایه'!$B$7</f>
        <v>0</v>
      </c>
      <c r="R170" s="5">
        <f>ROUND('اطلاعات پایه'!$B$8/30*MIN(30,L170),0)</f>
        <v>9000000</v>
      </c>
      <c r="S170" s="5">
        <f>ROUND('اطلاعات پایه'!$B$9/30*MIN(30,L170),0)</f>
        <v>22000000</v>
      </c>
      <c r="T170" s="5">
        <f t="shared" si="19"/>
        <v>59284</v>
      </c>
      <c r="U170" s="15"/>
      <c r="V170" s="5">
        <f t="shared" si="17"/>
        <v>0</v>
      </c>
      <c r="X170" s="9">
        <f t="shared" si="20"/>
        <v>40316080</v>
      </c>
      <c r="Y170" s="9">
        <f>ROUND(0.07*MIN(7*L170*'اطلاعات پایه'!$B$5,'محاسبه حقوق'!X170),0)</f>
        <v>2822126</v>
      </c>
      <c r="Z170" s="9">
        <f t="shared" si="21"/>
        <v>9272700</v>
      </c>
      <c r="AA170" s="9">
        <f t="shared" si="22"/>
        <v>480702059.14285713</v>
      </c>
      <c r="AB170" s="5">
        <f>IF(AA170&lt;='اطلاعات پایه'!$B$35,'اطلاعات پایه'!$D$35,IF(AA170&lt;='اطلاعات پایه'!$B$36,'اطلاعات پایه'!$E$35+(AA170-'اطلاعات پایه'!$B$35)*'اطلاعات پایه'!$C$36,IF(AA170&lt;='اطلاعات پایه'!$B$37,'اطلاعات پایه'!$E$36+(AA170-'اطلاعات پایه'!$B$36)*'اطلاعات پایه'!$C$37,IF(AA170&lt;='اطلاعات پایه'!$B$38,'اطلاعات پایه'!$E$37+(AA170-'اطلاعات پایه'!$B$37)*'اطلاعات پایه'!$C$38,IF(AA170&lt;='اطلاعات پایه'!$B$39,'اطلاعات پایه'!$E$38+(AA170-'اطلاعات پایه'!$B$38)*'اطلاعات پایه'!$C$39,'اطلاعات پایه'!$E$39+(AA170-'اطلاعات پایه'!$B$39)*'اطلاعات پایه'!$C$40)))))/365*L170</f>
        <v>0</v>
      </c>
      <c r="AC170" s="9">
        <f t="shared" si="23"/>
        <v>37493954</v>
      </c>
      <c r="AE170" s="9">
        <f t="shared" si="18"/>
        <v>49588780</v>
      </c>
    </row>
    <row r="171" spans="1:31" x14ac:dyDescent="0.25">
      <c r="A171" s="13">
        <v>151</v>
      </c>
      <c r="B171" s="13"/>
      <c r="C171" s="13"/>
      <c r="D171" s="13"/>
      <c r="E171" s="13"/>
      <c r="F171" s="13"/>
      <c r="G171" s="6" t="str">
        <f t="shared" si="16"/>
        <v/>
      </c>
      <c r="H171" s="13"/>
      <c r="I171" s="13"/>
      <c r="J171" s="15"/>
      <c r="K171" s="15"/>
      <c r="L171" s="5">
        <f>VLOOKUP($C$15,'اطلاعات پایه'!$A$18:$B$30,2,FALSE)</f>
        <v>30</v>
      </c>
      <c r="M171" s="6">
        <f>VLOOKUP($C$15,'اطلاعات پایه'!$A$18:$C$30,3,FALSE)</f>
        <v>45736</v>
      </c>
      <c r="N171" s="5">
        <f>ROUND((K171*('اطلاعات پایه'!$B$12+1)+'اطلاعات پایه'!$B$13)/30*L171,0)</f>
        <v>9316080</v>
      </c>
      <c r="O171" s="5">
        <f>IF(AND(F171&gt;0,M171-F171&gt;364),'اطلاعات پایه'!$B$10,0)*L171+J171</f>
        <v>0</v>
      </c>
      <c r="P171" s="5">
        <f>IF(H171="متاهل",'اطلاعات پایه'!$B$6,0)</f>
        <v>0</v>
      </c>
      <c r="Q171" s="5">
        <f>I171*'اطلاعات پایه'!$B$7</f>
        <v>0</v>
      </c>
      <c r="R171" s="5">
        <f>ROUND('اطلاعات پایه'!$B$8/30*MIN(30,L171),0)</f>
        <v>9000000</v>
      </c>
      <c r="S171" s="5">
        <f>ROUND('اطلاعات پایه'!$B$9/30*MIN(30,L171),0)</f>
        <v>22000000</v>
      </c>
      <c r="T171" s="5">
        <f t="shared" si="19"/>
        <v>59284</v>
      </c>
      <c r="U171" s="15"/>
      <c r="V171" s="5">
        <f t="shared" si="17"/>
        <v>0</v>
      </c>
      <c r="X171" s="9">
        <f t="shared" si="20"/>
        <v>40316080</v>
      </c>
      <c r="Y171" s="9">
        <f>ROUND(0.07*MIN(7*L171*'اطلاعات پایه'!$B$5,'محاسبه حقوق'!X171),0)</f>
        <v>2822126</v>
      </c>
      <c r="Z171" s="9">
        <f t="shared" si="21"/>
        <v>9272700</v>
      </c>
      <c r="AA171" s="9">
        <f t="shared" si="22"/>
        <v>480702059.14285713</v>
      </c>
      <c r="AB171" s="5">
        <f>IF(AA171&lt;='اطلاعات پایه'!$B$35,'اطلاعات پایه'!$D$35,IF(AA171&lt;='اطلاعات پایه'!$B$36,'اطلاعات پایه'!$E$35+(AA171-'اطلاعات پایه'!$B$35)*'اطلاعات پایه'!$C$36,IF(AA171&lt;='اطلاعات پایه'!$B$37,'اطلاعات پایه'!$E$36+(AA171-'اطلاعات پایه'!$B$36)*'اطلاعات پایه'!$C$37,IF(AA171&lt;='اطلاعات پایه'!$B$38,'اطلاعات پایه'!$E$37+(AA171-'اطلاعات پایه'!$B$37)*'اطلاعات پایه'!$C$38,IF(AA171&lt;='اطلاعات پایه'!$B$39,'اطلاعات پایه'!$E$38+(AA171-'اطلاعات پایه'!$B$38)*'اطلاعات پایه'!$C$39,'اطلاعات پایه'!$E$39+(AA171-'اطلاعات پایه'!$B$39)*'اطلاعات پایه'!$C$40)))))/365*L171</f>
        <v>0</v>
      </c>
      <c r="AC171" s="9">
        <f t="shared" si="23"/>
        <v>37493954</v>
      </c>
      <c r="AE171" s="9">
        <f t="shared" si="18"/>
        <v>49588780</v>
      </c>
    </row>
    <row r="172" spans="1:31" x14ac:dyDescent="0.25">
      <c r="A172" s="13">
        <v>152</v>
      </c>
      <c r="B172" s="13"/>
      <c r="C172" s="13"/>
      <c r="D172" s="13"/>
      <c r="E172" s="13"/>
      <c r="F172" s="13"/>
      <c r="G172" s="6" t="str">
        <f t="shared" si="16"/>
        <v/>
      </c>
      <c r="H172" s="13"/>
      <c r="I172" s="13"/>
      <c r="J172" s="15"/>
      <c r="K172" s="15"/>
      <c r="L172" s="5">
        <f>VLOOKUP($C$15,'اطلاعات پایه'!$A$18:$B$30,2,FALSE)</f>
        <v>30</v>
      </c>
      <c r="M172" s="6">
        <f>VLOOKUP($C$15,'اطلاعات پایه'!$A$18:$C$30,3,FALSE)</f>
        <v>45736</v>
      </c>
      <c r="N172" s="5">
        <f>ROUND((K172*('اطلاعات پایه'!$B$12+1)+'اطلاعات پایه'!$B$13)/30*L172,0)</f>
        <v>9316080</v>
      </c>
      <c r="O172" s="5">
        <f>IF(AND(F172&gt;0,M172-F172&gt;364),'اطلاعات پایه'!$B$10,0)*L172+J172</f>
        <v>0</v>
      </c>
      <c r="P172" s="5">
        <f>IF(H172="متاهل",'اطلاعات پایه'!$B$6,0)</f>
        <v>0</v>
      </c>
      <c r="Q172" s="5">
        <f>I172*'اطلاعات پایه'!$B$7</f>
        <v>0</v>
      </c>
      <c r="R172" s="5">
        <f>ROUND('اطلاعات پایه'!$B$8/30*MIN(30,L172),0)</f>
        <v>9000000</v>
      </c>
      <c r="S172" s="5">
        <f>ROUND('اطلاعات پایه'!$B$9/30*MIN(30,L172),0)</f>
        <v>22000000</v>
      </c>
      <c r="T172" s="5">
        <f t="shared" si="19"/>
        <v>59284</v>
      </c>
      <c r="U172" s="15"/>
      <c r="V172" s="5">
        <f t="shared" si="17"/>
        <v>0</v>
      </c>
      <c r="X172" s="9">
        <f t="shared" si="20"/>
        <v>40316080</v>
      </c>
      <c r="Y172" s="9">
        <f>ROUND(0.07*MIN(7*L172*'اطلاعات پایه'!$B$5,'محاسبه حقوق'!X172),0)</f>
        <v>2822126</v>
      </c>
      <c r="Z172" s="9">
        <f t="shared" si="21"/>
        <v>9272700</v>
      </c>
      <c r="AA172" s="9">
        <f t="shared" si="22"/>
        <v>480702059.14285713</v>
      </c>
      <c r="AB172" s="5">
        <f>IF(AA172&lt;='اطلاعات پایه'!$B$35,'اطلاعات پایه'!$D$35,IF(AA172&lt;='اطلاعات پایه'!$B$36,'اطلاعات پایه'!$E$35+(AA172-'اطلاعات پایه'!$B$35)*'اطلاعات پایه'!$C$36,IF(AA172&lt;='اطلاعات پایه'!$B$37,'اطلاعات پایه'!$E$36+(AA172-'اطلاعات پایه'!$B$36)*'اطلاعات پایه'!$C$37,IF(AA172&lt;='اطلاعات پایه'!$B$38,'اطلاعات پایه'!$E$37+(AA172-'اطلاعات پایه'!$B$37)*'اطلاعات پایه'!$C$38,IF(AA172&lt;='اطلاعات پایه'!$B$39,'اطلاعات پایه'!$E$38+(AA172-'اطلاعات پایه'!$B$38)*'اطلاعات پایه'!$C$39,'اطلاعات پایه'!$E$39+(AA172-'اطلاعات پایه'!$B$39)*'اطلاعات پایه'!$C$40)))))/365*L172</f>
        <v>0</v>
      </c>
      <c r="AC172" s="9">
        <f t="shared" si="23"/>
        <v>37493954</v>
      </c>
      <c r="AE172" s="9">
        <f t="shared" si="18"/>
        <v>49588780</v>
      </c>
    </row>
    <row r="173" spans="1:31" x14ac:dyDescent="0.25">
      <c r="A173" s="13">
        <v>153</v>
      </c>
      <c r="B173" s="13"/>
      <c r="C173" s="13"/>
      <c r="D173" s="13"/>
      <c r="E173" s="13"/>
      <c r="F173" s="13"/>
      <c r="G173" s="6" t="str">
        <f t="shared" si="16"/>
        <v/>
      </c>
      <c r="H173" s="13"/>
      <c r="I173" s="13"/>
      <c r="J173" s="15"/>
      <c r="K173" s="15"/>
      <c r="L173" s="5">
        <f>VLOOKUP($C$15,'اطلاعات پایه'!$A$18:$B$30,2,FALSE)</f>
        <v>30</v>
      </c>
      <c r="M173" s="6">
        <f>VLOOKUP($C$15,'اطلاعات پایه'!$A$18:$C$30,3,FALSE)</f>
        <v>45736</v>
      </c>
      <c r="N173" s="5">
        <f>ROUND((K173*('اطلاعات پایه'!$B$12+1)+'اطلاعات پایه'!$B$13)/30*L173,0)</f>
        <v>9316080</v>
      </c>
      <c r="O173" s="5">
        <f>IF(AND(F173&gt;0,M173-F173&gt;364),'اطلاعات پایه'!$B$10,0)*L173+J173</f>
        <v>0</v>
      </c>
      <c r="P173" s="5">
        <f>IF(H173="متاهل",'اطلاعات پایه'!$B$6,0)</f>
        <v>0</v>
      </c>
      <c r="Q173" s="5">
        <f>I173*'اطلاعات پایه'!$B$7</f>
        <v>0</v>
      </c>
      <c r="R173" s="5">
        <f>ROUND('اطلاعات پایه'!$B$8/30*MIN(30,L173),0)</f>
        <v>9000000</v>
      </c>
      <c r="S173" s="5">
        <f>ROUND('اطلاعات پایه'!$B$9/30*MIN(30,L173),0)</f>
        <v>22000000</v>
      </c>
      <c r="T173" s="5">
        <f t="shared" si="19"/>
        <v>59284</v>
      </c>
      <c r="U173" s="15"/>
      <c r="V173" s="5">
        <f t="shared" si="17"/>
        <v>0</v>
      </c>
      <c r="X173" s="9">
        <f t="shared" si="20"/>
        <v>40316080</v>
      </c>
      <c r="Y173" s="9">
        <f>ROUND(0.07*MIN(7*L173*'اطلاعات پایه'!$B$5,'محاسبه حقوق'!X173),0)</f>
        <v>2822126</v>
      </c>
      <c r="Z173" s="9">
        <f t="shared" si="21"/>
        <v>9272700</v>
      </c>
      <c r="AA173" s="9">
        <f t="shared" si="22"/>
        <v>480702059.14285713</v>
      </c>
      <c r="AB173" s="5">
        <f>IF(AA173&lt;='اطلاعات پایه'!$B$35,'اطلاعات پایه'!$D$35,IF(AA173&lt;='اطلاعات پایه'!$B$36,'اطلاعات پایه'!$E$35+(AA173-'اطلاعات پایه'!$B$35)*'اطلاعات پایه'!$C$36,IF(AA173&lt;='اطلاعات پایه'!$B$37,'اطلاعات پایه'!$E$36+(AA173-'اطلاعات پایه'!$B$36)*'اطلاعات پایه'!$C$37,IF(AA173&lt;='اطلاعات پایه'!$B$38,'اطلاعات پایه'!$E$37+(AA173-'اطلاعات پایه'!$B$37)*'اطلاعات پایه'!$C$38,IF(AA173&lt;='اطلاعات پایه'!$B$39,'اطلاعات پایه'!$E$38+(AA173-'اطلاعات پایه'!$B$38)*'اطلاعات پایه'!$C$39,'اطلاعات پایه'!$E$39+(AA173-'اطلاعات پایه'!$B$39)*'اطلاعات پایه'!$C$40)))))/365*L173</f>
        <v>0</v>
      </c>
      <c r="AC173" s="9">
        <f t="shared" si="23"/>
        <v>37493954</v>
      </c>
      <c r="AE173" s="9">
        <f t="shared" si="18"/>
        <v>49588780</v>
      </c>
    </row>
    <row r="174" spans="1:31" x14ac:dyDescent="0.25">
      <c r="A174" s="13">
        <v>154</v>
      </c>
      <c r="B174" s="13"/>
      <c r="C174" s="13"/>
      <c r="D174" s="13"/>
      <c r="E174" s="13"/>
      <c r="F174" s="13"/>
      <c r="G174" s="6" t="str">
        <f t="shared" si="16"/>
        <v/>
      </c>
      <c r="H174" s="13"/>
      <c r="I174" s="13"/>
      <c r="J174" s="15"/>
      <c r="K174" s="15"/>
      <c r="L174" s="5">
        <f>VLOOKUP($C$15,'اطلاعات پایه'!$A$18:$B$30,2,FALSE)</f>
        <v>30</v>
      </c>
      <c r="M174" s="6">
        <f>VLOOKUP($C$15,'اطلاعات پایه'!$A$18:$C$30,3,FALSE)</f>
        <v>45736</v>
      </c>
      <c r="N174" s="5">
        <f>ROUND((K174*('اطلاعات پایه'!$B$12+1)+'اطلاعات پایه'!$B$13)/30*L174,0)</f>
        <v>9316080</v>
      </c>
      <c r="O174" s="5">
        <f>IF(AND(F174&gt;0,M174-F174&gt;364),'اطلاعات پایه'!$B$10,0)*L174+J174</f>
        <v>0</v>
      </c>
      <c r="P174" s="5">
        <f>IF(H174="متاهل",'اطلاعات پایه'!$B$6,0)</f>
        <v>0</v>
      </c>
      <c r="Q174" s="5">
        <f>I174*'اطلاعات پایه'!$B$7</f>
        <v>0</v>
      </c>
      <c r="R174" s="5">
        <f>ROUND('اطلاعات پایه'!$B$8/30*MIN(30,L174),0)</f>
        <v>9000000</v>
      </c>
      <c r="S174" s="5">
        <f>ROUND('اطلاعات پایه'!$B$9/30*MIN(30,L174),0)</f>
        <v>22000000</v>
      </c>
      <c r="T174" s="5">
        <f t="shared" si="19"/>
        <v>59284</v>
      </c>
      <c r="U174" s="15"/>
      <c r="V174" s="5">
        <f t="shared" si="17"/>
        <v>0</v>
      </c>
      <c r="X174" s="9">
        <f t="shared" si="20"/>
        <v>40316080</v>
      </c>
      <c r="Y174" s="9">
        <f>ROUND(0.07*MIN(7*L174*'اطلاعات پایه'!$B$5,'محاسبه حقوق'!X174),0)</f>
        <v>2822126</v>
      </c>
      <c r="Z174" s="9">
        <f t="shared" si="21"/>
        <v>9272700</v>
      </c>
      <c r="AA174" s="9">
        <f t="shared" si="22"/>
        <v>480702059.14285713</v>
      </c>
      <c r="AB174" s="5">
        <f>IF(AA174&lt;='اطلاعات پایه'!$B$35,'اطلاعات پایه'!$D$35,IF(AA174&lt;='اطلاعات پایه'!$B$36,'اطلاعات پایه'!$E$35+(AA174-'اطلاعات پایه'!$B$35)*'اطلاعات پایه'!$C$36,IF(AA174&lt;='اطلاعات پایه'!$B$37,'اطلاعات پایه'!$E$36+(AA174-'اطلاعات پایه'!$B$36)*'اطلاعات پایه'!$C$37,IF(AA174&lt;='اطلاعات پایه'!$B$38,'اطلاعات پایه'!$E$37+(AA174-'اطلاعات پایه'!$B$37)*'اطلاعات پایه'!$C$38,IF(AA174&lt;='اطلاعات پایه'!$B$39,'اطلاعات پایه'!$E$38+(AA174-'اطلاعات پایه'!$B$38)*'اطلاعات پایه'!$C$39,'اطلاعات پایه'!$E$39+(AA174-'اطلاعات پایه'!$B$39)*'اطلاعات پایه'!$C$40)))))/365*L174</f>
        <v>0</v>
      </c>
      <c r="AC174" s="9">
        <f t="shared" si="23"/>
        <v>37493954</v>
      </c>
      <c r="AE174" s="9">
        <f t="shared" si="18"/>
        <v>49588780</v>
      </c>
    </row>
    <row r="175" spans="1:31" x14ac:dyDescent="0.25">
      <c r="A175" s="13">
        <v>155</v>
      </c>
      <c r="B175" s="13"/>
      <c r="C175" s="13"/>
      <c r="D175" s="13"/>
      <c r="E175" s="13"/>
      <c r="F175" s="13"/>
      <c r="G175" s="6" t="str">
        <f t="shared" si="16"/>
        <v/>
      </c>
      <c r="H175" s="13"/>
      <c r="I175" s="13"/>
      <c r="J175" s="15"/>
      <c r="K175" s="15"/>
      <c r="L175" s="5">
        <f>VLOOKUP($C$15,'اطلاعات پایه'!$A$18:$B$30,2,FALSE)</f>
        <v>30</v>
      </c>
      <c r="M175" s="6">
        <f>VLOOKUP($C$15,'اطلاعات پایه'!$A$18:$C$30,3,FALSE)</f>
        <v>45736</v>
      </c>
      <c r="N175" s="5">
        <f>ROUND((K175*('اطلاعات پایه'!$B$12+1)+'اطلاعات پایه'!$B$13)/30*L175,0)</f>
        <v>9316080</v>
      </c>
      <c r="O175" s="5">
        <f>IF(AND(F175&gt;0,M175-F175&gt;364),'اطلاعات پایه'!$B$10,0)*L175+J175</f>
        <v>0</v>
      </c>
      <c r="P175" s="5">
        <f>IF(H175="متاهل",'اطلاعات پایه'!$B$6,0)</f>
        <v>0</v>
      </c>
      <c r="Q175" s="5">
        <f>I175*'اطلاعات پایه'!$B$7</f>
        <v>0</v>
      </c>
      <c r="R175" s="5">
        <f>ROUND('اطلاعات پایه'!$B$8/30*MIN(30,L175),0)</f>
        <v>9000000</v>
      </c>
      <c r="S175" s="5">
        <f>ROUND('اطلاعات پایه'!$B$9/30*MIN(30,L175),0)</f>
        <v>22000000</v>
      </c>
      <c r="T175" s="5">
        <f t="shared" si="19"/>
        <v>59284</v>
      </c>
      <c r="U175" s="15"/>
      <c r="V175" s="5">
        <f t="shared" si="17"/>
        <v>0</v>
      </c>
      <c r="X175" s="9">
        <f t="shared" si="20"/>
        <v>40316080</v>
      </c>
      <c r="Y175" s="9">
        <f>ROUND(0.07*MIN(7*L175*'اطلاعات پایه'!$B$5,'محاسبه حقوق'!X175),0)</f>
        <v>2822126</v>
      </c>
      <c r="Z175" s="9">
        <f t="shared" si="21"/>
        <v>9272700</v>
      </c>
      <c r="AA175" s="9">
        <f t="shared" si="22"/>
        <v>480702059.14285713</v>
      </c>
      <c r="AB175" s="5">
        <f>IF(AA175&lt;='اطلاعات پایه'!$B$35,'اطلاعات پایه'!$D$35,IF(AA175&lt;='اطلاعات پایه'!$B$36,'اطلاعات پایه'!$E$35+(AA175-'اطلاعات پایه'!$B$35)*'اطلاعات پایه'!$C$36,IF(AA175&lt;='اطلاعات پایه'!$B$37,'اطلاعات پایه'!$E$36+(AA175-'اطلاعات پایه'!$B$36)*'اطلاعات پایه'!$C$37,IF(AA175&lt;='اطلاعات پایه'!$B$38,'اطلاعات پایه'!$E$37+(AA175-'اطلاعات پایه'!$B$37)*'اطلاعات پایه'!$C$38,IF(AA175&lt;='اطلاعات پایه'!$B$39,'اطلاعات پایه'!$E$38+(AA175-'اطلاعات پایه'!$B$38)*'اطلاعات پایه'!$C$39,'اطلاعات پایه'!$E$39+(AA175-'اطلاعات پایه'!$B$39)*'اطلاعات پایه'!$C$40)))))/365*L175</f>
        <v>0</v>
      </c>
      <c r="AC175" s="9">
        <f t="shared" si="23"/>
        <v>37493954</v>
      </c>
      <c r="AE175" s="9">
        <f t="shared" si="18"/>
        <v>49588780</v>
      </c>
    </row>
    <row r="176" spans="1:31" x14ac:dyDescent="0.25">
      <c r="A176" s="13">
        <v>156</v>
      </c>
      <c r="B176" s="13"/>
      <c r="C176" s="13"/>
      <c r="D176" s="13"/>
      <c r="E176" s="13"/>
      <c r="F176" s="13"/>
      <c r="G176" s="6" t="str">
        <f t="shared" si="16"/>
        <v/>
      </c>
      <c r="H176" s="13"/>
      <c r="I176" s="13"/>
      <c r="J176" s="15"/>
      <c r="K176" s="15"/>
      <c r="L176" s="5">
        <f>VLOOKUP($C$15,'اطلاعات پایه'!$A$18:$B$30,2,FALSE)</f>
        <v>30</v>
      </c>
      <c r="M176" s="6">
        <f>VLOOKUP($C$15,'اطلاعات پایه'!$A$18:$C$30,3,FALSE)</f>
        <v>45736</v>
      </c>
      <c r="N176" s="5">
        <f>ROUND((K176*('اطلاعات پایه'!$B$12+1)+'اطلاعات پایه'!$B$13)/30*L176,0)</f>
        <v>9316080</v>
      </c>
      <c r="O176" s="5">
        <f>IF(AND(F176&gt;0,M176-F176&gt;364),'اطلاعات پایه'!$B$10,0)*L176+J176</f>
        <v>0</v>
      </c>
      <c r="P176" s="5">
        <f>IF(H176="متاهل",'اطلاعات پایه'!$B$6,0)</f>
        <v>0</v>
      </c>
      <c r="Q176" s="5">
        <f>I176*'اطلاعات پایه'!$B$7</f>
        <v>0</v>
      </c>
      <c r="R176" s="5">
        <f>ROUND('اطلاعات پایه'!$B$8/30*MIN(30,L176),0)</f>
        <v>9000000</v>
      </c>
      <c r="S176" s="5">
        <f>ROUND('اطلاعات پایه'!$B$9/30*MIN(30,L176),0)</f>
        <v>22000000</v>
      </c>
      <c r="T176" s="5">
        <f t="shared" si="19"/>
        <v>59284</v>
      </c>
      <c r="U176" s="15"/>
      <c r="V176" s="5">
        <f t="shared" si="17"/>
        <v>0</v>
      </c>
      <c r="X176" s="9">
        <f t="shared" si="20"/>
        <v>40316080</v>
      </c>
      <c r="Y176" s="9">
        <f>ROUND(0.07*MIN(7*L176*'اطلاعات پایه'!$B$5,'محاسبه حقوق'!X176),0)</f>
        <v>2822126</v>
      </c>
      <c r="Z176" s="9">
        <f t="shared" si="21"/>
        <v>9272700</v>
      </c>
      <c r="AA176" s="9">
        <f t="shared" si="22"/>
        <v>480702059.14285713</v>
      </c>
      <c r="AB176" s="5">
        <f>IF(AA176&lt;='اطلاعات پایه'!$B$35,'اطلاعات پایه'!$D$35,IF(AA176&lt;='اطلاعات پایه'!$B$36,'اطلاعات پایه'!$E$35+(AA176-'اطلاعات پایه'!$B$35)*'اطلاعات پایه'!$C$36,IF(AA176&lt;='اطلاعات پایه'!$B$37,'اطلاعات پایه'!$E$36+(AA176-'اطلاعات پایه'!$B$36)*'اطلاعات پایه'!$C$37,IF(AA176&lt;='اطلاعات پایه'!$B$38,'اطلاعات پایه'!$E$37+(AA176-'اطلاعات پایه'!$B$37)*'اطلاعات پایه'!$C$38,IF(AA176&lt;='اطلاعات پایه'!$B$39,'اطلاعات پایه'!$E$38+(AA176-'اطلاعات پایه'!$B$38)*'اطلاعات پایه'!$C$39,'اطلاعات پایه'!$E$39+(AA176-'اطلاعات پایه'!$B$39)*'اطلاعات پایه'!$C$40)))))/365*L176</f>
        <v>0</v>
      </c>
      <c r="AC176" s="9">
        <f t="shared" si="23"/>
        <v>37493954</v>
      </c>
      <c r="AE176" s="9">
        <f t="shared" si="18"/>
        <v>49588780</v>
      </c>
    </row>
    <row r="177" spans="1:31" x14ac:dyDescent="0.25">
      <c r="A177" s="13">
        <v>157</v>
      </c>
      <c r="B177" s="13"/>
      <c r="C177" s="13"/>
      <c r="D177" s="13"/>
      <c r="E177" s="13"/>
      <c r="F177" s="13"/>
      <c r="G177" s="6" t="str">
        <f t="shared" si="16"/>
        <v/>
      </c>
      <c r="H177" s="13"/>
      <c r="I177" s="13"/>
      <c r="J177" s="15"/>
      <c r="K177" s="15"/>
      <c r="L177" s="5">
        <f>VLOOKUP($C$15,'اطلاعات پایه'!$A$18:$B$30,2,FALSE)</f>
        <v>30</v>
      </c>
      <c r="M177" s="6">
        <f>VLOOKUP($C$15,'اطلاعات پایه'!$A$18:$C$30,3,FALSE)</f>
        <v>45736</v>
      </c>
      <c r="N177" s="5">
        <f>ROUND((K177*('اطلاعات پایه'!$B$12+1)+'اطلاعات پایه'!$B$13)/30*L177,0)</f>
        <v>9316080</v>
      </c>
      <c r="O177" s="5">
        <f>IF(AND(F177&gt;0,M177-F177&gt;364),'اطلاعات پایه'!$B$10,0)*L177+J177</f>
        <v>0</v>
      </c>
      <c r="P177" s="5">
        <f>IF(H177="متاهل",'اطلاعات پایه'!$B$6,0)</f>
        <v>0</v>
      </c>
      <c r="Q177" s="5">
        <f>I177*'اطلاعات پایه'!$B$7</f>
        <v>0</v>
      </c>
      <c r="R177" s="5">
        <f>ROUND('اطلاعات پایه'!$B$8/30*MIN(30,L177),0)</f>
        <v>9000000</v>
      </c>
      <c r="S177" s="5">
        <f>ROUND('اطلاعات پایه'!$B$9/30*MIN(30,L177),0)</f>
        <v>22000000</v>
      </c>
      <c r="T177" s="5">
        <f t="shared" si="19"/>
        <v>59284</v>
      </c>
      <c r="U177" s="15"/>
      <c r="V177" s="5">
        <f t="shared" si="17"/>
        <v>0</v>
      </c>
      <c r="X177" s="9">
        <f t="shared" si="20"/>
        <v>40316080</v>
      </c>
      <c r="Y177" s="9">
        <f>ROUND(0.07*MIN(7*L177*'اطلاعات پایه'!$B$5,'محاسبه حقوق'!X177),0)</f>
        <v>2822126</v>
      </c>
      <c r="Z177" s="9">
        <f t="shared" si="21"/>
        <v>9272700</v>
      </c>
      <c r="AA177" s="9">
        <f t="shared" si="22"/>
        <v>480702059.14285713</v>
      </c>
      <c r="AB177" s="5">
        <f>IF(AA177&lt;='اطلاعات پایه'!$B$35,'اطلاعات پایه'!$D$35,IF(AA177&lt;='اطلاعات پایه'!$B$36,'اطلاعات پایه'!$E$35+(AA177-'اطلاعات پایه'!$B$35)*'اطلاعات پایه'!$C$36,IF(AA177&lt;='اطلاعات پایه'!$B$37,'اطلاعات پایه'!$E$36+(AA177-'اطلاعات پایه'!$B$36)*'اطلاعات پایه'!$C$37,IF(AA177&lt;='اطلاعات پایه'!$B$38,'اطلاعات پایه'!$E$37+(AA177-'اطلاعات پایه'!$B$37)*'اطلاعات پایه'!$C$38,IF(AA177&lt;='اطلاعات پایه'!$B$39,'اطلاعات پایه'!$E$38+(AA177-'اطلاعات پایه'!$B$38)*'اطلاعات پایه'!$C$39,'اطلاعات پایه'!$E$39+(AA177-'اطلاعات پایه'!$B$39)*'اطلاعات پایه'!$C$40)))))/365*L177</f>
        <v>0</v>
      </c>
      <c r="AC177" s="9">
        <f t="shared" si="23"/>
        <v>37493954</v>
      </c>
      <c r="AE177" s="9">
        <f t="shared" si="18"/>
        <v>49588780</v>
      </c>
    </row>
    <row r="178" spans="1:31" x14ac:dyDescent="0.25">
      <c r="A178" s="13">
        <v>158</v>
      </c>
      <c r="B178" s="13"/>
      <c r="C178" s="13"/>
      <c r="D178" s="13"/>
      <c r="E178" s="13"/>
      <c r="F178" s="13"/>
      <c r="G178" s="6" t="str">
        <f t="shared" si="16"/>
        <v/>
      </c>
      <c r="H178" s="13"/>
      <c r="I178" s="13"/>
      <c r="J178" s="15"/>
      <c r="K178" s="15"/>
      <c r="L178" s="5">
        <f>VLOOKUP($C$15,'اطلاعات پایه'!$A$18:$B$30,2,FALSE)</f>
        <v>30</v>
      </c>
      <c r="M178" s="6">
        <f>VLOOKUP($C$15,'اطلاعات پایه'!$A$18:$C$30,3,FALSE)</f>
        <v>45736</v>
      </c>
      <c r="N178" s="5">
        <f>ROUND((K178*('اطلاعات پایه'!$B$12+1)+'اطلاعات پایه'!$B$13)/30*L178,0)</f>
        <v>9316080</v>
      </c>
      <c r="O178" s="5">
        <f>IF(AND(F178&gt;0,M178-F178&gt;364),'اطلاعات پایه'!$B$10,0)*L178+J178</f>
        <v>0</v>
      </c>
      <c r="P178" s="5">
        <f>IF(H178="متاهل",'اطلاعات پایه'!$B$6,0)</f>
        <v>0</v>
      </c>
      <c r="Q178" s="5">
        <f>I178*'اطلاعات پایه'!$B$7</f>
        <v>0</v>
      </c>
      <c r="R178" s="5">
        <f>ROUND('اطلاعات پایه'!$B$8/30*MIN(30,L178),0)</f>
        <v>9000000</v>
      </c>
      <c r="S178" s="5">
        <f>ROUND('اطلاعات پایه'!$B$9/30*MIN(30,L178),0)</f>
        <v>22000000</v>
      </c>
      <c r="T178" s="5">
        <f t="shared" si="19"/>
        <v>59284</v>
      </c>
      <c r="U178" s="15"/>
      <c r="V178" s="5">
        <f t="shared" si="17"/>
        <v>0</v>
      </c>
      <c r="X178" s="9">
        <f t="shared" si="20"/>
        <v>40316080</v>
      </c>
      <c r="Y178" s="9">
        <f>ROUND(0.07*MIN(7*L178*'اطلاعات پایه'!$B$5,'محاسبه حقوق'!X178),0)</f>
        <v>2822126</v>
      </c>
      <c r="Z178" s="9">
        <f t="shared" si="21"/>
        <v>9272700</v>
      </c>
      <c r="AA178" s="9">
        <f t="shared" si="22"/>
        <v>480702059.14285713</v>
      </c>
      <c r="AB178" s="5">
        <f>IF(AA178&lt;='اطلاعات پایه'!$B$35,'اطلاعات پایه'!$D$35,IF(AA178&lt;='اطلاعات پایه'!$B$36,'اطلاعات پایه'!$E$35+(AA178-'اطلاعات پایه'!$B$35)*'اطلاعات پایه'!$C$36,IF(AA178&lt;='اطلاعات پایه'!$B$37,'اطلاعات پایه'!$E$36+(AA178-'اطلاعات پایه'!$B$36)*'اطلاعات پایه'!$C$37,IF(AA178&lt;='اطلاعات پایه'!$B$38,'اطلاعات پایه'!$E$37+(AA178-'اطلاعات پایه'!$B$37)*'اطلاعات پایه'!$C$38,IF(AA178&lt;='اطلاعات پایه'!$B$39,'اطلاعات پایه'!$E$38+(AA178-'اطلاعات پایه'!$B$38)*'اطلاعات پایه'!$C$39,'اطلاعات پایه'!$E$39+(AA178-'اطلاعات پایه'!$B$39)*'اطلاعات پایه'!$C$40)))))/365*L178</f>
        <v>0</v>
      </c>
      <c r="AC178" s="9">
        <f t="shared" si="23"/>
        <v>37493954</v>
      </c>
      <c r="AE178" s="9">
        <f t="shared" si="18"/>
        <v>49588780</v>
      </c>
    </row>
    <row r="179" spans="1:31" x14ac:dyDescent="0.25">
      <c r="A179" s="13">
        <v>159</v>
      </c>
      <c r="B179" s="13"/>
      <c r="C179" s="13"/>
      <c r="D179" s="13"/>
      <c r="E179" s="13"/>
      <c r="F179" s="13"/>
      <c r="G179" s="6" t="str">
        <f t="shared" si="16"/>
        <v/>
      </c>
      <c r="H179" s="13"/>
      <c r="I179" s="13"/>
      <c r="J179" s="15"/>
      <c r="K179" s="15"/>
      <c r="L179" s="5">
        <f>VLOOKUP($C$15,'اطلاعات پایه'!$A$18:$B$30,2,FALSE)</f>
        <v>30</v>
      </c>
      <c r="M179" s="6">
        <f>VLOOKUP($C$15,'اطلاعات پایه'!$A$18:$C$30,3,FALSE)</f>
        <v>45736</v>
      </c>
      <c r="N179" s="5">
        <f>ROUND((K179*('اطلاعات پایه'!$B$12+1)+'اطلاعات پایه'!$B$13)/30*L179,0)</f>
        <v>9316080</v>
      </c>
      <c r="O179" s="5">
        <f>IF(AND(F179&gt;0,M179-F179&gt;364),'اطلاعات پایه'!$B$10,0)*L179+J179</f>
        <v>0</v>
      </c>
      <c r="P179" s="5">
        <f>IF(H179="متاهل",'اطلاعات پایه'!$B$6,0)</f>
        <v>0</v>
      </c>
      <c r="Q179" s="5">
        <f>I179*'اطلاعات پایه'!$B$7</f>
        <v>0</v>
      </c>
      <c r="R179" s="5">
        <f>ROUND('اطلاعات پایه'!$B$8/30*MIN(30,L179),0)</f>
        <v>9000000</v>
      </c>
      <c r="S179" s="5">
        <f>ROUND('اطلاعات پایه'!$B$9/30*MIN(30,L179),0)</f>
        <v>22000000</v>
      </c>
      <c r="T179" s="5">
        <f t="shared" si="19"/>
        <v>59284</v>
      </c>
      <c r="U179" s="15"/>
      <c r="V179" s="5">
        <f t="shared" si="17"/>
        <v>0</v>
      </c>
      <c r="X179" s="9">
        <f t="shared" si="20"/>
        <v>40316080</v>
      </c>
      <c r="Y179" s="9">
        <f>ROUND(0.07*MIN(7*L179*'اطلاعات پایه'!$B$5,'محاسبه حقوق'!X179),0)</f>
        <v>2822126</v>
      </c>
      <c r="Z179" s="9">
        <f t="shared" si="21"/>
        <v>9272700</v>
      </c>
      <c r="AA179" s="9">
        <f t="shared" si="22"/>
        <v>480702059.14285713</v>
      </c>
      <c r="AB179" s="5">
        <f>IF(AA179&lt;='اطلاعات پایه'!$B$35,'اطلاعات پایه'!$D$35,IF(AA179&lt;='اطلاعات پایه'!$B$36,'اطلاعات پایه'!$E$35+(AA179-'اطلاعات پایه'!$B$35)*'اطلاعات پایه'!$C$36,IF(AA179&lt;='اطلاعات پایه'!$B$37,'اطلاعات پایه'!$E$36+(AA179-'اطلاعات پایه'!$B$36)*'اطلاعات پایه'!$C$37,IF(AA179&lt;='اطلاعات پایه'!$B$38,'اطلاعات پایه'!$E$37+(AA179-'اطلاعات پایه'!$B$37)*'اطلاعات پایه'!$C$38,IF(AA179&lt;='اطلاعات پایه'!$B$39,'اطلاعات پایه'!$E$38+(AA179-'اطلاعات پایه'!$B$38)*'اطلاعات پایه'!$C$39,'اطلاعات پایه'!$E$39+(AA179-'اطلاعات پایه'!$B$39)*'اطلاعات پایه'!$C$40)))))/365*L179</f>
        <v>0</v>
      </c>
      <c r="AC179" s="9">
        <f t="shared" si="23"/>
        <v>37493954</v>
      </c>
      <c r="AE179" s="9">
        <f t="shared" si="18"/>
        <v>49588780</v>
      </c>
    </row>
    <row r="180" spans="1:31" x14ac:dyDescent="0.25">
      <c r="A180" s="13">
        <v>160</v>
      </c>
      <c r="B180" s="13"/>
      <c r="C180" s="13"/>
      <c r="D180" s="13"/>
      <c r="E180" s="13"/>
      <c r="F180" s="13"/>
      <c r="G180" s="6" t="str">
        <f t="shared" si="16"/>
        <v/>
      </c>
      <c r="H180" s="13"/>
      <c r="I180" s="13"/>
      <c r="J180" s="15"/>
      <c r="K180" s="15"/>
      <c r="L180" s="5">
        <f>VLOOKUP($C$15,'اطلاعات پایه'!$A$18:$B$30,2,FALSE)</f>
        <v>30</v>
      </c>
      <c r="M180" s="6">
        <f>VLOOKUP($C$15,'اطلاعات پایه'!$A$18:$C$30,3,FALSE)</f>
        <v>45736</v>
      </c>
      <c r="N180" s="5">
        <f>ROUND((K180*('اطلاعات پایه'!$B$12+1)+'اطلاعات پایه'!$B$13)/30*L180,0)</f>
        <v>9316080</v>
      </c>
      <c r="O180" s="5">
        <f>IF(AND(F180&gt;0,M180-F180&gt;364),'اطلاعات پایه'!$B$10,0)*L180+J180</f>
        <v>0</v>
      </c>
      <c r="P180" s="5">
        <f>IF(H180="متاهل",'اطلاعات پایه'!$B$6,0)</f>
        <v>0</v>
      </c>
      <c r="Q180" s="5">
        <f>I180*'اطلاعات پایه'!$B$7</f>
        <v>0</v>
      </c>
      <c r="R180" s="5">
        <f>ROUND('اطلاعات پایه'!$B$8/30*MIN(30,L180),0)</f>
        <v>9000000</v>
      </c>
      <c r="S180" s="5">
        <f>ROUND('اطلاعات پایه'!$B$9/30*MIN(30,L180),0)</f>
        <v>22000000</v>
      </c>
      <c r="T180" s="5">
        <f t="shared" si="19"/>
        <v>59284</v>
      </c>
      <c r="U180" s="15"/>
      <c r="V180" s="5">
        <f t="shared" si="17"/>
        <v>0</v>
      </c>
      <c r="X180" s="9">
        <f t="shared" si="20"/>
        <v>40316080</v>
      </c>
      <c r="Y180" s="9">
        <f>ROUND(0.07*MIN(7*L180*'اطلاعات پایه'!$B$5,'محاسبه حقوق'!X180),0)</f>
        <v>2822126</v>
      </c>
      <c r="Z180" s="9">
        <f t="shared" si="21"/>
        <v>9272700</v>
      </c>
      <c r="AA180" s="9">
        <f t="shared" si="22"/>
        <v>480702059.14285713</v>
      </c>
      <c r="AB180" s="5">
        <f>IF(AA180&lt;='اطلاعات پایه'!$B$35,'اطلاعات پایه'!$D$35,IF(AA180&lt;='اطلاعات پایه'!$B$36,'اطلاعات پایه'!$E$35+(AA180-'اطلاعات پایه'!$B$35)*'اطلاعات پایه'!$C$36,IF(AA180&lt;='اطلاعات پایه'!$B$37,'اطلاعات پایه'!$E$36+(AA180-'اطلاعات پایه'!$B$36)*'اطلاعات پایه'!$C$37,IF(AA180&lt;='اطلاعات پایه'!$B$38,'اطلاعات پایه'!$E$37+(AA180-'اطلاعات پایه'!$B$37)*'اطلاعات پایه'!$C$38,IF(AA180&lt;='اطلاعات پایه'!$B$39,'اطلاعات پایه'!$E$38+(AA180-'اطلاعات پایه'!$B$38)*'اطلاعات پایه'!$C$39,'اطلاعات پایه'!$E$39+(AA180-'اطلاعات پایه'!$B$39)*'اطلاعات پایه'!$C$40)))))/365*L180</f>
        <v>0</v>
      </c>
      <c r="AC180" s="9">
        <f t="shared" si="23"/>
        <v>37493954</v>
      </c>
      <c r="AE180" s="9">
        <f t="shared" si="18"/>
        <v>49588780</v>
      </c>
    </row>
    <row r="181" spans="1:31" x14ac:dyDescent="0.25">
      <c r="A181" s="13">
        <v>161</v>
      </c>
      <c r="B181" s="13"/>
      <c r="C181" s="13"/>
      <c r="D181" s="13"/>
      <c r="E181" s="13"/>
      <c r="F181" s="13"/>
      <c r="G181" s="6" t="str">
        <f t="shared" si="16"/>
        <v/>
      </c>
      <c r="H181" s="13"/>
      <c r="I181" s="13"/>
      <c r="J181" s="15"/>
      <c r="K181" s="15"/>
      <c r="L181" s="5">
        <f>VLOOKUP($C$15,'اطلاعات پایه'!$A$18:$B$30,2,FALSE)</f>
        <v>30</v>
      </c>
      <c r="M181" s="6">
        <f>VLOOKUP($C$15,'اطلاعات پایه'!$A$18:$C$30,3,FALSE)</f>
        <v>45736</v>
      </c>
      <c r="N181" s="5">
        <f>ROUND((K181*('اطلاعات پایه'!$B$12+1)+'اطلاعات پایه'!$B$13)/30*L181,0)</f>
        <v>9316080</v>
      </c>
      <c r="O181" s="5">
        <f>IF(AND(F181&gt;0,M181-F181&gt;364),'اطلاعات پایه'!$B$10,0)*L181+J181</f>
        <v>0</v>
      </c>
      <c r="P181" s="5">
        <f>IF(H181="متاهل",'اطلاعات پایه'!$B$6,0)</f>
        <v>0</v>
      </c>
      <c r="Q181" s="5">
        <f>I181*'اطلاعات پایه'!$B$7</f>
        <v>0</v>
      </c>
      <c r="R181" s="5">
        <f>ROUND('اطلاعات پایه'!$B$8/30*MIN(30,L181),0)</f>
        <v>9000000</v>
      </c>
      <c r="S181" s="5">
        <f>ROUND('اطلاعات پایه'!$B$9/30*MIN(30,L181),0)</f>
        <v>22000000</v>
      </c>
      <c r="T181" s="5">
        <f t="shared" si="19"/>
        <v>59284</v>
      </c>
      <c r="U181" s="15"/>
      <c r="V181" s="5">
        <f t="shared" si="17"/>
        <v>0</v>
      </c>
      <c r="X181" s="9">
        <f t="shared" si="20"/>
        <v>40316080</v>
      </c>
      <c r="Y181" s="9">
        <f>ROUND(0.07*MIN(7*L181*'اطلاعات پایه'!$B$5,'محاسبه حقوق'!X181),0)</f>
        <v>2822126</v>
      </c>
      <c r="Z181" s="9">
        <f t="shared" si="21"/>
        <v>9272700</v>
      </c>
      <c r="AA181" s="9">
        <f t="shared" si="22"/>
        <v>480702059.14285713</v>
      </c>
      <c r="AB181" s="5">
        <f>IF(AA181&lt;='اطلاعات پایه'!$B$35,'اطلاعات پایه'!$D$35,IF(AA181&lt;='اطلاعات پایه'!$B$36,'اطلاعات پایه'!$E$35+(AA181-'اطلاعات پایه'!$B$35)*'اطلاعات پایه'!$C$36,IF(AA181&lt;='اطلاعات پایه'!$B$37,'اطلاعات پایه'!$E$36+(AA181-'اطلاعات پایه'!$B$36)*'اطلاعات پایه'!$C$37,IF(AA181&lt;='اطلاعات پایه'!$B$38,'اطلاعات پایه'!$E$37+(AA181-'اطلاعات پایه'!$B$37)*'اطلاعات پایه'!$C$38,IF(AA181&lt;='اطلاعات پایه'!$B$39,'اطلاعات پایه'!$E$38+(AA181-'اطلاعات پایه'!$B$38)*'اطلاعات پایه'!$C$39,'اطلاعات پایه'!$E$39+(AA181-'اطلاعات پایه'!$B$39)*'اطلاعات پایه'!$C$40)))))/365*L181</f>
        <v>0</v>
      </c>
      <c r="AC181" s="9">
        <f t="shared" si="23"/>
        <v>37493954</v>
      </c>
      <c r="AE181" s="9">
        <f t="shared" si="18"/>
        <v>49588780</v>
      </c>
    </row>
    <row r="182" spans="1:31" x14ac:dyDescent="0.25">
      <c r="A182" s="13">
        <v>162</v>
      </c>
      <c r="B182" s="13"/>
      <c r="C182" s="13"/>
      <c r="D182" s="13"/>
      <c r="E182" s="13"/>
      <c r="F182" s="13"/>
      <c r="G182" s="6" t="str">
        <f t="shared" si="16"/>
        <v/>
      </c>
      <c r="H182" s="13"/>
      <c r="I182" s="13"/>
      <c r="J182" s="15"/>
      <c r="K182" s="15"/>
      <c r="L182" s="5">
        <f>VLOOKUP($C$15,'اطلاعات پایه'!$A$18:$B$30,2,FALSE)</f>
        <v>30</v>
      </c>
      <c r="M182" s="6">
        <f>VLOOKUP($C$15,'اطلاعات پایه'!$A$18:$C$30,3,FALSE)</f>
        <v>45736</v>
      </c>
      <c r="N182" s="5">
        <f>ROUND((K182*('اطلاعات پایه'!$B$12+1)+'اطلاعات پایه'!$B$13)/30*L182,0)</f>
        <v>9316080</v>
      </c>
      <c r="O182" s="5">
        <f>IF(AND(F182&gt;0,M182-F182&gt;364),'اطلاعات پایه'!$B$10,0)*L182+J182</f>
        <v>0</v>
      </c>
      <c r="P182" s="5">
        <f>IF(H182="متاهل",'اطلاعات پایه'!$B$6,0)</f>
        <v>0</v>
      </c>
      <c r="Q182" s="5">
        <f>I182*'اطلاعات پایه'!$B$7</f>
        <v>0</v>
      </c>
      <c r="R182" s="5">
        <f>ROUND('اطلاعات پایه'!$B$8/30*MIN(30,L182),0)</f>
        <v>9000000</v>
      </c>
      <c r="S182" s="5">
        <f>ROUND('اطلاعات پایه'!$B$9/30*MIN(30,L182),0)</f>
        <v>22000000</v>
      </c>
      <c r="T182" s="5">
        <f t="shared" si="19"/>
        <v>59284</v>
      </c>
      <c r="U182" s="15"/>
      <c r="V182" s="5">
        <f t="shared" si="17"/>
        <v>0</v>
      </c>
      <c r="X182" s="9">
        <f t="shared" si="20"/>
        <v>40316080</v>
      </c>
      <c r="Y182" s="9">
        <f>ROUND(0.07*MIN(7*L182*'اطلاعات پایه'!$B$5,'محاسبه حقوق'!X182),0)</f>
        <v>2822126</v>
      </c>
      <c r="Z182" s="9">
        <f t="shared" si="21"/>
        <v>9272700</v>
      </c>
      <c r="AA182" s="9">
        <f t="shared" si="22"/>
        <v>480702059.14285713</v>
      </c>
      <c r="AB182" s="5">
        <f>IF(AA182&lt;='اطلاعات پایه'!$B$35,'اطلاعات پایه'!$D$35,IF(AA182&lt;='اطلاعات پایه'!$B$36,'اطلاعات پایه'!$E$35+(AA182-'اطلاعات پایه'!$B$35)*'اطلاعات پایه'!$C$36,IF(AA182&lt;='اطلاعات پایه'!$B$37,'اطلاعات پایه'!$E$36+(AA182-'اطلاعات پایه'!$B$36)*'اطلاعات پایه'!$C$37,IF(AA182&lt;='اطلاعات پایه'!$B$38,'اطلاعات پایه'!$E$37+(AA182-'اطلاعات پایه'!$B$37)*'اطلاعات پایه'!$C$38,IF(AA182&lt;='اطلاعات پایه'!$B$39,'اطلاعات پایه'!$E$38+(AA182-'اطلاعات پایه'!$B$38)*'اطلاعات پایه'!$C$39,'اطلاعات پایه'!$E$39+(AA182-'اطلاعات پایه'!$B$39)*'اطلاعات پایه'!$C$40)))))/365*L182</f>
        <v>0</v>
      </c>
      <c r="AC182" s="9">
        <f t="shared" si="23"/>
        <v>37493954</v>
      </c>
      <c r="AE182" s="9">
        <f t="shared" si="18"/>
        <v>49588780</v>
      </c>
    </row>
    <row r="183" spans="1:31" x14ac:dyDescent="0.25">
      <c r="A183" s="13">
        <v>163</v>
      </c>
      <c r="B183" s="13"/>
      <c r="C183" s="13"/>
      <c r="D183" s="13"/>
      <c r="E183" s="13"/>
      <c r="F183" s="13"/>
      <c r="G183" s="6" t="str">
        <f t="shared" si="16"/>
        <v/>
      </c>
      <c r="H183" s="13"/>
      <c r="I183" s="13"/>
      <c r="J183" s="15"/>
      <c r="K183" s="15"/>
      <c r="L183" s="5">
        <f>VLOOKUP($C$15,'اطلاعات پایه'!$A$18:$B$30,2,FALSE)</f>
        <v>30</v>
      </c>
      <c r="M183" s="6">
        <f>VLOOKUP($C$15,'اطلاعات پایه'!$A$18:$C$30,3,FALSE)</f>
        <v>45736</v>
      </c>
      <c r="N183" s="5">
        <f>ROUND((K183*('اطلاعات پایه'!$B$12+1)+'اطلاعات پایه'!$B$13)/30*L183,0)</f>
        <v>9316080</v>
      </c>
      <c r="O183" s="5">
        <f>IF(AND(F183&gt;0,M183-F183&gt;364),'اطلاعات پایه'!$B$10,0)*L183+J183</f>
        <v>0</v>
      </c>
      <c r="P183" s="5">
        <f>IF(H183="متاهل",'اطلاعات پایه'!$B$6,0)</f>
        <v>0</v>
      </c>
      <c r="Q183" s="5">
        <f>I183*'اطلاعات پایه'!$B$7</f>
        <v>0</v>
      </c>
      <c r="R183" s="5">
        <f>ROUND('اطلاعات پایه'!$B$8/30*MIN(30,L183),0)</f>
        <v>9000000</v>
      </c>
      <c r="S183" s="5">
        <f>ROUND('اطلاعات پایه'!$B$9/30*MIN(30,L183),0)</f>
        <v>22000000</v>
      </c>
      <c r="T183" s="5">
        <f t="shared" si="19"/>
        <v>59284</v>
      </c>
      <c r="U183" s="15"/>
      <c r="V183" s="5">
        <f t="shared" si="17"/>
        <v>0</v>
      </c>
      <c r="X183" s="9">
        <f t="shared" si="20"/>
        <v>40316080</v>
      </c>
      <c r="Y183" s="9">
        <f>ROUND(0.07*MIN(7*L183*'اطلاعات پایه'!$B$5,'محاسبه حقوق'!X183),0)</f>
        <v>2822126</v>
      </c>
      <c r="Z183" s="9">
        <f t="shared" si="21"/>
        <v>9272700</v>
      </c>
      <c r="AA183" s="9">
        <f t="shared" si="22"/>
        <v>480702059.14285713</v>
      </c>
      <c r="AB183" s="5">
        <f>IF(AA183&lt;='اطلاعات پایه'!$B$35,'اطلاعات پایه'!$D$35,IF(AA183&lt;='اطلاعات پایه'!$B$36,'اطلاعات پایه'!$E$35+(AA183-'اطلاعات پایه'!$B$35)*'اطلاعات پایه'!$C$36,IF(AA183&lt;='اطلاعات پایه'!$B$37,'اطلاعات پایه'!$E$36+(AA183-'اطلاعات پایه'!$B$36)*'اطلاعات پایه'!$C$37,IF(AA183&lt;='اطلاعات پایه'!$B$38,'اطلاعات پایه'!$E$37+(AA183-'اطلاعات پایه'!$B$37)*'اطلاعات پایه'!$C$38,IF(AA183&lt;='اطلاعات پایه'!$B$39,'اطلاعات پایه'!$E$38+(AA183-'اطلاعات پایه'!$B$38)*'اطلاعات پایه'!$C$39,'اطلاعات پایه'!$E$39+(AA183-'اطلاعات پایه'!$B$39)*'اطلاعات پایه'!$C$40)))))/365*L183</f>
        <v>0</v>
      </c>
      <c r="AC183" s="9">
        <f t="shared" si="23"/>
        <v>37493954</v>
      </c>
      <c r="AE183" s="9">
        <f t="shared" si="18"/>
        <v>49588780</v>
      </c>
    </row>
    <row r="184" spans="1:31" x14ac:dyDescent="0.25">
      <c r="A184" s="13">
        <v>164</v>
      </c>
      <c r="B184" s="13"/>
      <c r="C184" s="13"/>
      <c r="D184" s="13"/>
      <c r="E184" s="13"/>
      <c r="F184" s="13"/>
      <c r="G184" s="6" t="str">
        <f t="shared" si="16"/>
        <v/>
      </c>
      <c r="H184" s="13"/>
      <c r="I184" s="13"/>
      <c r="J184" s="15"/>
      <c r="K184" s="15"/>
      <c r="L184" s="5">
        <f>VLOOKUP($C$15,'اطلاعات پایه'!$A$18:$B$30,2,FALSE)</f>
        <v>30</v>
      </c>
      <c r="M184" s="6">
        <f>VLOOKUP($C$15,'اطلاعات پایه'!$A$18:$C$30,3,FALSE)</f>
        <v>45736</v>
      </c>
      <c r="N184" s="5">
        <f>ROUND((K184*('اطلاعات پایه'!$B$12+1)+'اطلاعات پایه'!$B$13)/30*L184,0)</f>
        <v>9316080</v>
      </c>
      <c r="O184" s="5">
        <f>IF(AND(F184&gt;0,M184-F184&gt;364),'اطلاعات پایه'!$B$10,0)*L184+J184</f>
        <v>0</v>
      </c>
      <c r="P184" s="5">
        <f>IF(H184="متاهل",'اطلاعات پایه'!$B$6,0)</f>
        <v>0</v>
      </c>
      <c r="Q184" s="5">
        <f>I184*'اطلاعات پایه'!$B$7</f>
        <v>0</v>
      </c>
      <c r="R184" s="5">
        <f>ROUND('اطلاعات پایه'!$B$8/30*MIN(30,L184),0)</f>
        <v>9000000</v>
      </c>
      <c r="S184" s="5">
        <f>ROUND('اطلاعات پایه'!$B$9/30*MIN(30,L184),0)</f>
        <v>22000000</v>
      </c>
      <c r="T184" s="5">
        <f t="shared" si="19"/>
        <v>59284</v>
      </c>
      <c r="U184" s="15"/>
      <c r="V184" s="5">
        <f t="shared" si="17"/>
        <v>0</v>
      </c>
      <c r="X184" s="9">
        <f t="shared" si="20"/>
        <v>40316080</v>
      </c>
      <c r="Y184" s="9">
        <f>ROUND(0.07*MIN(7*L184*'اطلاعات پایه'!$B$5,'محاسبه حقوق'!X184),0)</f>
        <v>2822126</v>
      </c>
      <c r="Z184" s="9">
        <f t="shared" si="21"/>
        <v>9272700</v>
      </c>
      <c r="AA184" s="9">
        <f t="shared" si="22"/>
        <v>480702059.14285713</v>
      </c>
      <c r="AB184" s="5">
        <f>IF(AA184&lt;='اطلاعات پایه'!$B$35,'اطلاعات پایه'!$D$35,IF(AA184&lt;='اطلاعات پایه'!$B$36,'اطلاعات پایه'!$E$35+(AA184-'اطلاعات پایه'!$B$35)*'اطلاعات پایه'!$C$36,IF(AA184&lt;='اطلاعات پایه'!$B$37,'اطلاعات پایه'!$E$36+(AA184-'اطلاعات پایه'!$B$36)*'اطلاعات پایه'!$C$37,IF(AA184&lt;='اطلاعات پایه'!$B$38,'اطلاعات پایه'!$E$37+(AA184-'اطلاعات پایه'!$B$37)*'اطلاعات پایه'!$C$38,IF(AA184&lt;='اطلاعات پایه'!$B$39,'اطلاعات پایه'!$E$38+(AA184-'اطلاعات پایه'!$B$38)*'اطلاعات پایه'!$C$39,'اطلاعات پایه'!$E$39+(AA184-'اطلاعات پایه'!$B$39)*'اطلاعات پایه'!$C$40)))))/365*L184</f>
        <v>0</v>
      </c>
      <c r="AC184" s="9">
        <f t="shared" si="23"/>
        <v>37493954</v>
      </c>
      <c r="AE184" s="9">
        <f t="shared" si="18"/>
        <v>49588780</v>
      </c>
    </row>
    <row r="185" spans="1:31" x14ac:dyDescent="0.25">
      <c r="A185" s="13">
        <v>165</v>
      </c>
      <c r="B185" s="13"/>
      <c r="C185" s="13"/>
      <c r="D185" s="13"/>
      <c r="E185" s="13"/>
      <c r="F185" s="13"/>
      <c r="G185" s="6" t="str">
        <f t="shared" si="16"/>
        <v/>
      </c>
      <c r="H185" s="13"/>
      <c r="I185" s="13"/>
      <c r="J185" s="15"/>
      <c r="K185" s="15"/>
      <c r="L185" s="5">
        <f>VLOOKUP($C$15,'اطلاعات پایه'!$A$18:$B$30,2,FALSE)</f>
        <v>30</v>
      </c>
      <c r="M185" s="6">
        <f>VLOOKUP($C$15,'اطلاعات پایه'!$A$18:$C$30,3,FALSE)</f>
        <v>45736</v>
      </c>
      <c r="N185" s="5">
        <f>ROUND((K185*('اطلاعات پایه'!$B$12+1)+'اطلاعات پایه'!$B$13)/30*L185,0)</f>
        <v>9316080</v>
      </c>
      <c r="O185" s="5">
        <f>IF(AND(F185&gt;0,M185-F185&gt;364),'اطلاعات پایه'!$B$10,0)*L185+J185</f>
        <v>0</v>
      </c>
      <c r="P185" s="5">
        <f>IF(H185="متاهل",'اطلاعات پایه'!$B$6,0)</f>
        <v>0</v>
      </c>
      <c r="Q185" s="5">
        <f>I185*'اطلاعات پایه'!$B$7</f>
        <v>0</v>
      </c>
      <c r="R185" s="5">
        <f>ROUND('اطلاعات پایه'!$B$8/30*MIN(30,L185),0)</f>
        <v>9000000</v>
      </c>
      <c r="S185" s="5">
        <f>ROUND('اطلاعات پایه'!$B$9/30*MIN(30,L185),0)</f>
        <v>22000000</v>
      </c>
      <c r="T185" s="5">
        <f t="shared" si="19"/>
        <v>59284</v>
      </c>
      <c r="U185" s="15"/>
      <c r="V185" s="5">
        <f t="shared" si="17"/>
        <v>0</v>
      </c>
      <c r="X185" s="9">
        <f t="shared" si="20"/>
        <v>40316080</v>
      </c>
      <c r="Y185" s="9">
        <f>ROUND(0.07*MIN(7*L185*'اطلاعات پایه'!$B$5,'محاسبه حقوق'!X185),0)</f>
        <v>2822126</v>
      </c>
      <c r="Z185" s="9">
        <f t="shared" si="21"/>
        <v>9272700</v>
      </c>
      <c r="AA185" s="9">
        <f t="shared" si="22"/>
        <v>480702059.14285713</v>
      </c>
      <c r="AB185" s="5">
        <f>IF(AA185&lt;='اطلاعات پایه'!$B$35,'اطلاعات پایه'!$D$35,IF(AA185&lt;='اطلاعات پایه'!$B$36,'اطلاعات پایه'!$E$35+(AA185-'اطلاعات پایه'!$B$35)*'اطلاعات پایه'!$C$36,IF(AA185&lt;='اطلاعات پایه'!$B$37,'اطلاعات پایه'!$E$36+(AA185-'اطلاعات پایه'!$B$36)*'اطلاعات پایه'!$C$37,IF(AA185&lt;='اطلاعات پایه'!$B$38,'اطلاعات پایه'!$E$37+(AA185-'اطلاعات پایه'!$B$37)*'اطلاعات پایه'!$C$38,IF(AA185&lt;='اطلاعات پایه'!$B$39,'اطلاعات پایه'!$E$38+(AA185-'اطلاعات پایه'!$B$38)*'اطلاعات پایه'!$C$39,'اطلاعات پایه'!$E$39+(AA185-'اطلاعات پایه'!$B$39)*'اطلاعات پایه'!$C$40)))))/365*L185</f>
        <v>0</v>
      </c>
      <c r="AC185" s="9">
        <f t="shared" si="23"/>
        <v>37493954</v>
      </c>
      <c r="AE185" s="9">
        <f t="shared" si="18"/>
        <v>49588780</v>
      </c>
    </row>
    <row r="186" spans="1:31" x14ac:dyDescent="0.25">
      <c r="A186" s="13">
        <v>166</v>
      </c>
      <c r="B186" s="13"/>
      <c r="C186" s="13"/>
      <c r="D186" s="13"/>
      <c r="E186" s="13"/>
      <c r="F186" s="13"/>
      <c r="G186" s="6" t="str">
        <f t="shared" si="16"/>
        <v/>
      </c>
      <c r="H186" s="13"/>
      <c r="I186" s="13"/>
      <c r="J186" s="15"/>
      <c r="K186" s="15"/>
      <c r="L186" s="5">
        <f>VLOOKUP($C$15,'اطلاعات پایه'!$A$18:$B$30,2,FALSE)</f>
        <v>30</v>
      </c>
      <c r="M186" s="6">
        <f>VLOOKUP($C$15,'اطلاعات پایه'!$A$18:$C$30,3,FALSE)</f>
        <v>45736</v>
      </c>
      <c r="N186" s="5">
        <f>ROUND((K186*('اطلاعات پایه'!$B$12+1)+'اطلاعات پایه'!$B$13)/30*L186,0)</f>
        <v>9316080</v>
      </c>
      <c r="O186" s="5">
        <f>IF(AND(F186&gt;0,M186-F186&gt;364),'اطلاعات پایه'!$B$10,0)*L186+J186</f>
        <v>0</v>
      </c>
      <c r="P186" s="5">
        <f>IF(H186="متاهل",'اطلاعات پایه'!$B$6,0)</f>
        <v>0</v>
      </c>
      <c r="Q186" s="5">
        <f>I186*'اطلاعات پایه'!$B$7</f>
        <v>0</v>
      </c>
      <c r="R186" s="5">
        <f>ROUND('اطلاعات پایه'!$B$8/30*MIN(30,L186),0)</f>
        <v>9000000</v>
      </c>
      <c r="S186" s="5">
        <f>ROUND('اطلاعات پایه'!$B$9/30*MIN(30,L186),0)</f>
        <v>22000000</v>
      </c>
      <c r="T186" s="5">
        <f t="shared" si="19"/>
        <v>59284</v>
      </c>
      <c r="U186" s="15"/>
      <c r="V186" s="5">
        <f t="shared" si="17"/>
        <v>0</v>
      </c>
      <c r="X186" s="9">
        <f t="shared" si="20"/>
        <v>40316080</v>
      </c>
      <c r="Y186" s="9">
        <f>ROUND(0.07*MIN(7*L186*'اطلاعات پایه'!$B$5,'محاسبه حقوق'!X186),0)</f>
        <v>2822126</v>
      </c>
      <c r="Z186" s="9">
        <f t="shared" si="21"/>
        <v>9272700</v>
      </c>
      <c r="AA186" s="9">
        <f t="shared" si="22"/>
        <v>480702059.14285713</v>
      </c>
      <c r="AB186" s="5">
        <f>IF(AA186&lt;='اطلاعات پایه'!$B$35,'اطلاعات پایه'!$D$35,IF(AA186&lt;='اطلاعات پایه'!$B$36,'اطلاعات پایه'!$E$35+(AA186-'اطلاعات پایه'!$B$35)*'اطلاعات پایه'!$C$36,IF(AA186&lt;='اطلاعات پایه'!$B$37,'اطلاعات پایه'!$E$36+(AA186-'اطلاعات پایه'!$B$36)*'اطلاعات پایه'!$C$37,IF(AA186&lt;='اطلاعات پایه'!$B$38,'اطلاعات پایه'!$E$37+(AA186-'اطلاعات پایه'!$B$37)*'اطلاعات پایه'!$C$38,IF(AA186&lt;='اطلاعات پایه'!$B$39,'اطلاعات پایه'!$E$38+(AA186-'اطلاعات پایه'!$B$38)*'اطلاعات پایه'!$C$39,'اطلاعات پایه'!$E$39+(AA186-'اطلاعات پایه'!$B$39)*'اطلاعات پایه'!$C$40)))))/365*L186</f>
        <v>0</v>
      </c>
      <c r="AC186" s="9">
        <f t="shared" si="23"/>
        <v>37493954</v>
      </c>
      <c r="AE186" s="9">
        <f t="shared" si="18"/>
        <v>49588780</v>
      </c>
    </row>
    <row r="187" spans="1:31" x14ac:dyDescent="0.25">
      <c r="A187" s="13">
        <v>167</v>
      </c>
      <c r="B187" s="13"/>
      <c r="C187" s="13"/>
      <c r="D187" s="13"/>
      <c r="E187" s="13"/>
      <c r="F187" s="13"/>
      <c r="G187" s="6" t="str">
        <f t="shared" si="16"/>
        <v/>
      </c>
      <c r="H187" s="13"/>
      <c r="I187" s="13"/>
      <c r="J187" s="15"/>
      <c r="K187" s="15"/>
      <c r="L187" s="5">
        <f>VLOOKUP($C$15,'اطلاعات پایه'!$A$18:$B$30,2,FALSE)</f>
        <v>30</v>
      </c>
      <c r="M187" s="6">
        <f>VLOOKUP($C$15,'اطلاعات پایه'!$A$18:$C$30,3,FALSE)</f>
        <v>45736</v>
      </c>
      <c r="N187" s="5">
        <f>ROUND((K187*('اطلاعات پایه'!$B$12+1)+'اطلاعات پایه'!$B$13)/30*L187,0)</f>
        <v>9316080</v>
      </c>
      <c r="O187" s="5">
        <f>IF(AND(F187&gt;0,M187-F187&gt;364),'اطلاعات پایه'!$B$10,0)*L187+J187</f>
        <v>0</v>
      </c>
      <c r="P187" s="5">
        <f>IF(H187="متاهل",'اطلاعات پایه'!$B$6,0)</f>
        <v>0</v>
      </c>
      <c r="Q187" s="5">
        <f>I187*'اطلاعات پایه'!$B$7</f>
        <v>0</v>
      </c>
      <c r="R187" s="5">
        <f>ROUND('اطلاعات پایه'!$B$8/30*MIN(30,L187),0)</f>
        <v>9000000</v>
      </c>
      <c r="S187" s="5">
        <f>ROUND('اطلاعات پایه'!$B$9/30*MIN(30,L187),0)</f>
        <v>22000000</v>
      </c>
      <c r="T187" s="5">
        <f t="shared" si="19"/>
        <v>59284</v>
      </c>
      <c r="U187" s="15"/>
      <c r="V187" s="5">
        <f t="shared" si="17"/>
        <v>0</v>
      </c>
      <c r="X187" s="9">
        <f t="shared" si="20"/>
        <v>40316080</v>
      </c>
      <c r="Y187" s="9">
        <f>ROUND(0.07*MIN(7*L187*'اطلاعات پایه'!$B$5,'محاسبه حقوق'!X187),0)</f>
        <v>2822126</v>
      </c>
      <c r="Z187" s="9">
        <f t="shared" si="21"/>
        <v>9272700</v>
      </c>
      <c r="AA187" s="9">
        <f t="shared" si="22"/>
        <v>480702059.14285713</v>
      </c>
      <c r="AB187" s="5">
        <f>IF(AA187&lt;='اطلاعات پایه'!$B$35,'اطلاعات پایه'!$D$35,IF(AA187&lt;='اطلاعات پایه'!$B$36,'اطلاعات پایه'!$E$35+(AA187-'اطلاعات پایه'!$B$35)*'اطلاعات پایه'!$C$36,IF(AA187&lt;='اطلاعات پایه'!$B$37,'اطلاعات پایه'!$E$36+(AA187-'اطلاعات پایه'!$B$36)*'اطلاعات پایه'!$C$37,IF(AA187&lt;='اطلاعات پایه'!$B$38,'اطلاعات پایه'!$E$37+(AA187-'اطلاعات پایه'!$B$37)*'اطلاعات پایه'!$C$38,IF(AA187&lt;='اطلاعات پایه'!$B$39,'اطلاعات پایه'!$E$38+(AA187-'اطلاعات پایه'!$B$38)*'اطلاعات پایه'!$C$39,'اطلاعات پایه'!$E$39+(AA187-'اطلاعات پایه'!$B$39)*'اطلاعات پایه'!$C$40)))))/365*L187</f>
        <v>0</v>
      </c>
      <c r="AC187" s="9">
        <f t="shared" si="23"/>
        <v>37493954</v>
      </c>
      <c r="AE187" s="9">
        <f t="shared" si="18"/>
        <v>49588780</v>
      </c>
    </row>
    <row r="188" spans="1:31" x14ac:dyDescent="0.25">
      <c r="A188" s="13">
        <v>168</v>
      </c>
      <c r="B188" s="13"/>
      <c r="C188" s="13"/>
      <c r="D188" s="13"/>
      <c r="E188" s="13"/>
      <c r="F188" s="13"/>
      <c r="G188" s="6" t="str">
        <f t="shared" si="16"/>
        <v/>
      </c>
      <c r="H188" s="13"/>
      <c r="I188" s="13"/>
      <c r="J188" s="15"/>
      <c r="K188" s="15"/>
      <c r="L188" s="5">
        <f>VLOOKUP($C$15,'اطلاعات پایه'!$A$18:$B$30,2,FALSE)</f>
        <v>30</v>
      </c>
      <c r="M188" s="6">
        <f>VLOOKUP($C$15,'اطلاعات پایه'!$A$18:$C$30,3,FALSE)</f>
        <v>45736</v>
      </c>
      <c r="N188" s="5">
        <f>ROUND((K188*('اطلاعات پایه'!$B$12+1)+'اطلاعات پایه'!$B$13)/30*L188,0)</f>
        <v>9316080</v>
      </c>
      <c r="O188" s="5">
        <f>IF(AND(F188&gt;0,M188-F188&gt;364),'اطلاعات پایه'!$B$10,0)*L188+J188</f>
        <v>0</v>
      </c>
      <c r="P188" s="5">
        <f>IF(H188="متاهل",'اطلاعات پایه'!$B$6,0)</f>
        <v>0</v>
      </c>
      <c r="Q188" s="5">
        <f>I188*'اطلاعات پایه'!$B$7</f>
        <v>0</v>
      </c>
      <c r="R188" s="5">
        <f>ROUND('اطلاعات پایه'!$B$8/30*MIN(30,L188),0)</f>
        <v>9000000</v>
      </c>
      <c r="S188" s="5">
        <f>ROUND('اطلاعات پایه'!$B$9/30*MIN(30,L188),0)</f>
        <v>22000000</v>
      </c>
      <c r="T188" s="5">
        <f t="shared" si="19"/>
        <v>59284</v>
      </c>
      <c r="U188" s="15"/>
      <c r="V188" s="5">
        <f t="shared" si="17"/>
        <v>0</v>
      </c>
      <c r="X188" s="9">
        <f t="shared" si="20"/>
        <v>40316080</v>
      </c>
      <c r="Y188" s="9">
        <f>ROUND(0.07*MIN(7*L188*'اطلاعات پایه'!$B$5,'محاسبه حقوق'!X188),0)</f>
        <v>2822126</v>
      </c>
      <c r="Z188" s="9">
        <f t="shared" si="21"/>
        <v>9272700</v>
      </c>
      <c r="AA188" s="9">
        <f t="shared" si="22"/>
        <v>480702059.14285713</v>
      </c>
      <c r="AB188" s="5">
        <f>IF(AA188&lt;='اطلاعات پایه'!$B$35,'اطلاعات پایه'!$D$35,IF(AA188&lt;='اطلاعات پایه'!$B$36,'اطلاعات پایه'!$E$35+(AA188-'اطلاعات پایه'!$B$35)*'اطلاعات پایه'!$C$36,IF(AA188&lt;='اطلاعات پایه'!$B$37,'اطلاعات پایه'!$E$36+(AA188-'اطلاعات پایه'!$B$36)*'اطلاعات پایه'!$C$37,IF(AA188&lt;='اطلاعات پایه'!$B$38,'اطلاعات پایه'!$E$37+(AA188-'اطلاعات پایه'!$B$37)*'اطلاعات پایه'!$C$38,IF(AA188&lt;='اطلاعات پایه'!$B$39,'اطلاعات پایه'!$E$38+(AA188-'اطلاعات پایه'!$B$38)*'اطلاعات پایه'!$C$39,'اطلاعات پایه'!$E$39+(AA188-'اطلاعات پایه'!$B$39)*'اطلاعات پایه'!$C$40)))))/365*L188</f>
        <v>0</v>
      </c>
      <c r="AC188" s="9">
        <f t="shared" si="23"/>
        <v>37493954</v>
      </c>
      <c r="AE188" s="9">
        <f t="shared" si="18"/>
        <v>49588780</v>
      </c>
    </row>
    <row r="189" spans="1:31" x14ac:dyDescent="0.25">
      <c r="A189" s="13">
        <v>169</v>
      </c>
      <c r="B189" s="13"/>
      <c r="C189" s="13"/>
      <c r="D189" s="13"/>
      <c r="E189" s="13"/>
      <c r="F189" s="13"/>
      <c r="G189" s="6" t="str">
        <f t="shared" si="16"/>
        <v/>
      </c>
      <c r="H189" s="13"/>
      <c r="I189" s="13"/>
      <c r="J189" s="15"/>
      <c r="K189" s="15"/>
      <c r="L189" s="5">
        <f>VLOOKUP($C$15,'اطلاعات پایه'!$A$18:$B$30,2,FALSE)</f>
        <v>30</v>
      </c>
      <c r="M189" s="6">
        <f>VLOOKUP($C$15,'اطلاعات پایه'!$A$18:$C$30,3,FALSE)</f>
        <v>45736</v>
      </c>
      <c r="N189" s="5">
        <f>ROUND((K189*('اطلاعات پایه'!$B$12+1)+'اطلاعات پایه'!$B$13)/30*L189,0)</f>
        <v>9316080</v>
      </c>
      <c r="O189" s="5">
        <f>IF(AND(F189&gt;0,M189-F189&gt;364),'اطلاعات پایه'!$B$10,0)*L189+J189</f>
        <v>0</v>
      </c>
      <c r="P189" s="5">
        <f>IF(H189="متاهل",'اطلاعات پایه'!$B$6,0)</f>
        <v>0</v>
      </c>
      <c r="Q189" s="5">
        <f>I189*'اطلاعات پایه'!$B$7</f>
        <v>0</v>
      </c>
      <c r="R189" s="5">
        <f>ROUND('اطلاعات پایه'!$B$8/30*MIN(30,L189),0)</f>
        <v>9000000</v>
      </c>
      <c r="S189" s="5">
        <f>ROUND('اطلاعات پایه'!$B$9/30*MIN(30,L189),0)</f>
        <v>22000000</v>
      </c>
      <c r="T189" s="5">
        <f t="shared" si="19"/>
        <v>59284</v>
      </c>
      <c r="U189" s="15"/>
      <c r="V189" s="5">
        <f t="shared" si="17"/>
        <v>0</v>
      </c>
      <c r="X189" s="9">
        <f t="shared" si="20"/>
        <v>40316080</v>
      </c>
      <c r="Y189" s="9">
        <f>ROUND(0.07*MIN(7*L189*'اطلاعات پایه'!$B$5,'محاسبه حقوق'!X189),0)</f>
        <v>2822126</v>
      </c>
      <c r="Z189" s="9">
        <f t="shared" si="21"/>
        <v>9272700</v>
      </c>
      <c r="AA189" s="9">
        <f t="shared" si="22"/>
        <v>480702059.14285713</v>
      </c>
      <c r="AB189" s="5">
        <f>IF(AA189&lt;='اطلاعات پایه'!$B$35,'اطلاعات پایه'!$D$35,IF(AA189&lt;='اطلاعات پایه'!$B$36,'اطلاعات پایه'!$E$35+(AA189-'اطلاعات پایه'!$B$35)*'اطلاعات پایه'!$C$36,IF(AA189&lt;='اطلاعات پایه'!$B$37,'اطلاعات پایه'!$E$36+(AA189-'اطلاعات پایه'!$B$36)*'اطلاعات پایه'!$C$37,IF(AA189&lt;='اطلاعات پایه'!$B$38,'اطلاعات پایه'!$E$37+(AA189-'اطلاعات پایه'!$B$37)*'اطلاعات پایه'!$C$38,IF(AA189&lt;='اطلاعات پایه'!$B$39,'اطلاعات پایه'!$E$38+(AA189-'اطلاعات پایه'!$B$38)*'اطلاعات پایه'!$C$39,'اطلاعات پایه'!$E$39+(AA189-'اطلاعات پایه'!$B$39)*'اطلاعات پایه'!$C$40)))))/365*L189</f>
        <v>0</v>
      </c>
      <c r="AC189" s="9">
        <f t="shared" si="23"/>
        <v>37493954</v>
      </c>
      <c r="AE189" s="9">
        <f t="shared" si="18"/>
        <v>49588780</v>
      </c>
    </row>
    <row r="190" spans="1:31" x14ac:dyDescent="0.25">
      <c r="A190" s="13">
        <v>170</v>
      </c>
      <c r="B190" s="13"/>
      <c r="C190" s="13"/>
      <c r="D190" s="13"/>
      <c r="E190" s="13"/>
      <c r="F190" s="13"/>
      <c r="G190" s="6" t="str">
        <f t="shared" si="16"/>
        <v/>
      </c>
      <c r="H190" s="13"/>
      <c r="I190" s="13"/>
      <c r="J190" s="15"/>
      <c r="K190" s="15"/>
      <c r="L190" s="5">
        <f>VLOOKUP($C$15,'اطلاعات پایه'!$A$18:$B$30,2,FALSE)</f>
        <v>30</v>
      </c>
      <c r="M190" s="6">
        <f>VLOOKUP($C$15,'اطلاعات پایه'!$A$18:$C$30,3,FALSE)</f>
        <v>45736</v>
      </c>
      <c r="N190" s="5">
        <f>ROUND((K190*('اطلاعات پایه'!$B$12+1)+'اطلاعات پایه'!$B$13)/30*L190,0)</f>
        <v>9316080</v>
      </c>
      <c r="O190" s="5">
        <f>IF(AND(F190&gt;0,M190-F190&gt;364),'اطلاعات پایه'!$B$10,0)*L190+J190</f>
        <v>0</v>
      </c>
      <c r="P190" s="5">
        <f>IF(H190="متاهل",'اطلاعات پایه'!$B$6,0)</f>
        <v>0</v>
      </c>
      <c r="Q190" s="5">
        <f>I190*'اطلاعات پایه'!$B$7</f>
        <v>0</v>
      </c>
      <c r="R190" s="5">
        <f>ROUND('اطلاعات پایه'!$B$8/30*MIN(30,L190),0)</f>
        <v>9000000</v>
      </c>
      <c r="S190" s="5">
        <f>ROUND('اطلاعات پایه'!$B$9/30*MIN(30,L190),0)</f>
        <v>22000000</v>
      </c>
      <c r="T190" s="5">
        <f t="shared" si="19"/>
        <v>59284</v>
      </c>
      <c r="U190" s="15"/>
      <c r="V190" s="5">
        <f t="shared" si="17"/>
        <v>0</v>
      </c>
      <c r="X190" s="9">
        <f t="shared" si="20"/>
        <v>40316080</v>
      </c>
      <c r="Y190" s="9">
        <f>ROUND(0.07*MIN(7*L190*'اطلاعات پایه'!$B$5,'محاسبه حقوق'!X190),0)</f>
        <v>2822126</v>
      </c>
      <c r="Z190" s="9">
        <f t="shared" si="21"/>
        <v>9272700</v>
      </c>
      <c r="AA190" s="9">
        <f t="shared" si="22"/>
        <v>480702059.14285713</v>
      </c>
      <c r="AB190" s="5">
        <f>IF(AA190&lt;='اطلاعات پایه'!$B$35,'اطلاعات پایه'!$D$35,IF(AA190&lt;='اطلاعات پایه'!$B$36,'اطلاعات پایه'!$E$35+(AA190-'اطلاعات پایه'!$B$35)*'اطلاعات پایه'!$C$36,IF(AA190&lt;='اطلاعات پایه'!$B$37,'اطلاعات پایه'!$E$36+(AA190-'اطلاعات پایه'!$B$36)*'اطلاعات پایه'!$C$37,IF(AA190&lt;='اطلاعات پایه'!$B$38,'اطلاعات پایه'!$E$37+(AA190-'اطلاعات پایه'!$B$37)*'اطلاعات پایه'!$C$38,IF(AA190&lt;='اطلاعات پایه'!$B$39,'اطلاعات پایه'!$E$38+(AA190-'اطلاعات پایه'!$B$38)*'اطلاعات پایه'!$C$39,'اطلاعات پایه'!$E$39+(AA190-'اطلاعات پایه'!$B$39)*'اطلاعات پایه'!$C$40)))))/365*L190</f>
        <v>0</v>
      </c>
      <c r="AC190" s="9">
        <f t="shared" si="23"/>
        <v>37493954</v>
      </c>
      <c r="AE190" s="9">
        <f t="shared" si="18"/>
        <v>49588780</v>
      </c>
    </row>
    <row r="191" spans="1:31" x14ac:dyDescent="0.25">
      <c r="A191" s="13">
        <v>171</v>
      </c>
      <c r="B191" s="13"/>
      <c r="C191" s="13"/>
      <c r="D191" s="13"/>
      <c r="E191" s="13"/>
      <c r="F191" s="13"/>
      <c r="G191" s="6" t="str">
        <f t="shared" si="16"/>
        <v/>
      </c>
      <c r="H191" s="13"/>
      <c r="I191" s="13"/>
      <c r="J191" s="15"/>
      <c r="K191" s="15"/>
      <c r="L191" s="5">
        <f>VLOOKUP($C$15,'اطلاعات پایه'!$A$18:$B$30,2,FALSE)</f>
        <v>30</v>
      </c>
      <c r="M191" s="6">
        <f>VLOOKUP($C$15,'اطلاعات پایه'!$A$18:$C$30,3,FALSE)</f>
        <v>45736</v>
      </c>
      <c r="N191" s="5">
        <f>ROUND((K191*('اطلاعات پایه'!$B$12+1)+'اطلاعات پایه'!$B$13)/30*L191,0)</f>
        <v>9316080</v>
      </c>
      <c r="O191" s="5">
        <f>IF(AND(F191&gt;0,M191-F191&gt;364),'اطلاعات پایه'!$B$10,0)*L191+J191</f>
        <v>0</v>
      </c>
      <c r="P191" s="5">
        <f>IF(H191="متاهل",'اطلاعات پایه'!$B$6,0)</f>
        <v>0</v>
      </c>
      <c r="Q191" s="5">
        <f>I191*'اطلاعات پایه'!$B$7</f>
        <v>0</v>
      </c>
      <c r="R191" s="5">
        <f>ROUND('اطلاعات پایه'!$B$8/30*MIN(30,L191),0)</f>
        <v>9000000</v>
      </c>
      <c r="S191" s="5">
        <f>ROUND('اطلاعات پایه'!$B$9/30*MIN(30,L191),0)</f>
        <v>22000000</v>
      </c>
      <c r="T191" s="5">
        <f t="shared" si="19"/>
        <v>59284</v>
      </c>
      <c r="U191" s="15"/>
      <c r="V191" s="5">
        <f t="shared" si="17"/>
        <v>0</v>
      </c>
      <c r="X191" s="9">
        <f t="shared" si="20"/>
        <v>40316080</v>
      </c>
      <c r="Y191" s="9">
        <f>ROUND(0.07*MIN(7*L191*'اطلاعات پایه'!$B$5,'محاسبه حقوق'!X191),0)</f>
        <v>2822126</v>
      </c>
      <c r="Z191" s="9">
        <f t="shared" si="21"/>
        <v>9272700</v>
      </c>
      <c r="AA191" s="9">
        <f t="shared" si="22"/>
        <v>480702059.14285713</v>
      </c>
      <c r="AB191" s="5">
        <f>IF(AA191&lt;='اطلاعات پایه'!$B$35,'اطلاعات پایه'!$D$35,IF(AA191&lt;='اطلاعات پایه'!$B$36,'اطلاعات پایه'!$E$35+(AA191-'اطلاعات پایه'!$B$35)*'اطلاعات پایه'!$C$36,IF(AA191&lt;='اطلاعات پایه'!$B$37,'اطلاعات پایه'!$E$36+(AA191-'اطلاعات پایه'!$B$36)*'اطلاعات پایه'!$C$37,IF(AA191&lt;='اطلاعات پایه'!$B$38,'اطلاعات پایه'!$E$37+(AA191-'اطلاعات پایه'!$B$37)*'اطلاعات پایه'!$C$38,IF(AA191&lt;='اطلاعات پایه'!$B$39,'اطلاعات پایه'!$E$38+(AA191-'اطلاعات پایه'!$B$38)*'اطلاعات پایه'!$C$39,'اطلاعات پایه'!$E$39+(AA191-'اطلاعات پایه'!$B$39)*'اطلاعات پایه'!$C$40)))))/365*L191</f>
        <v>0</v>
      </c>
      <c r="AC191" s="9">
        <f t="shared" si="23"/>
        <v>37493954</v>
      </c>
      <c r="AE191" s="9">
        <f t="shared" si="18"/>
        <v>49588780</v>
      </c>
    </row>
    <row r="192" spans="1:31" x14ac:dyDescent="0.25">
      <c r="A192" s="13">
        <v>172</v>
      </c>
      <c r="B192" s="13"/>
      <c r="C192" s="13"/>
      <c r="D192" s="13"/>
      <c r="E192" s="13"/>
      <c r="F192" s="13"/>
      <c r="G192" s="6" t="str">
        <f t="shared" si="16"/>
        <v/>
      </c>
      <c r="H192" s="13"/>
      <c r="I192" s="13"/>
      <c r="J192" s="15"/>
      <c r="K192" s="15"/>
      <c r="L192" s="5">
        <f>VLOOKUP($C$15,'اطلاعات پایه'!$A$18:$B$30,2,FALSE)</f>
        <v>30</v>
      </c>
      <c r="M192" s="6">
        <f>VLOOKUP($C$15,'اطلاعات پایه'!$A$18:$C$30,3,FALSE)</f>
        <v>45736</v>
      </c>
      <c r="N192" s="5">
        <f>ROUND((K192*('اطلاعات پایه'!$B$12+1)+'اطلاعات پایه'!$B$13)/30*L192,0)</f>
        <v>9316080</v>
      </c>
      <c r="O192" s="5">
        <f>IF(AND(F192&gt;0,M192-F192&gt;364),'اطلاعات پایه'!$B$10,0)*L192+J192</f>
        <v>0</v>
      </c>
      <c r="P192" s="5">
        <f>IF(H192="متاهل",'اطلاعات پایه'!$B$6,0)</f>
        <v>0</v>
      </c>
      <c r="Q192" s="5">
        <f>I192*'اطلاعات پایه'!$B$7</f>
        <v>0</v>
      </c>
      <c r="R192" s="5">
        <f>ROUND('اطلاعات پایه'!$B$8/30*MIN(30,L192),0)</f>
        <v>9000000</v>
      </c>
      <c r="S192" s="5">
        <f>ROUND('اطلاعات پایه'!$B$9/30*MIN(30,L192),0)</f>
        <v>22000000</v>
      </c>
      <c r="T192" s="5">
        <f t="shared" si="19"/>
        <v>59284</v>
      </c>
      <c r="U192" s="15"/>
      <c r="V192" s="5">
        <f t="shared" si="17"/>
        <v>0</v>
      </c>
      <c r="X192" s="9">
        <f t="shared" si="20"/>
        <v>40316080</v>
      </c>
      <c r="Y192" s="9">
        <f>ROUND(0.07*MIN(7*L192*'اطلاعات پایه'!$B$5,'محاسبه حقوق'!X192),0)</f>
        <v>2822126</v>
      </c>
      <c r="Z192" s="9">
        <f t="shared" si="21"/>
        <v>9272700</v>
      </c>
      <c r="AA192" s="9">
        <f t="shared" si="22"/>
        <v>480702059.14285713</v>
      </c>
      <c r="AB192" s="5">
        <f>IF(AA192&lt;='اطلاعات پایه'!$B$35,'اطلاعات پایه'!$D$35,IF(AA192&lt;='اطلاعات پایه'!$B$36,'اطلاعات پایه'!$E$35+(AA192-'اطلاعات پایه'!$B$35)*'اطلاعات پایه'!$C$36,IF(AA192&lt;='اطلاعات پایه'!$B$37,'اطلاعات پایه'!$E$36+(AA192-'اطلاعات پایه'!$B$36)*'اطلاعات پایه'!$C$37,IF(AA192&lt;='اطلاعات پایه'!$B$38,'اطلاعات پایه'!$E$37+(AA192-'اطلاعات پایه'!$B$37)*'اطلاعات پایه'!$C$38,IF(AA192&lt;='اطلاعات پایه'!$B$39,'اطلاعات پایه'!$E$38+(AA192-'اطلاعات پایه'!$B$38)*'اطلاعات پایه'!$C$39,'اطلاعات پایه'!$E$39+(AA192-'اطلاعات پایه'!$B$39)*'اطلاعات پایه'!$C$40)))))/365*L192</f>
        <v>0</v>
      </c>
      <c r="AC192" s="9">
        <f t="shared" si="23"/>
        <v>37493954</v>
      </c>
      <c r="AE192" s="9">
        <f t="shared" si="18"/>
        <v>49588780</v>
      </c>
    </row>
    <row r="193" spans="1:31" x14ac:dyDescent="0.25">
      <c r="A193" s="13">
        <v>173</v>
      </c>
      <c r="B193" s="13"/>
      <c r="C193" s="13"/>
      <c r="D193" s="13"/>
      <c r="E193" s="13"/>
      <c r="F193" s="13"/>
      <c r="G193" s="6" t="str">
        <f t="shared" si="16"/>
        <v/>
      </c>
      <c r="H193" s="13"/>
      <c r="I193" s="13"/>
      <c r="J193" s="15"/>
      <c r="K193" s="15"/>
      <c r="L193" s="5">
        <f>VLOOKUP($C$15,'اطلاعات پایه'!$A$18:$B$30,2,FALSE)</f>
        <v>30</v>
      </c>
      <c r="M193" s="6">
        <f>VLOOKUP($C$15,'اطلاعات پایه'!$A$18:$C$30,3,FALSE)</f>
        <v>45736</v>
      </c>
      <c r="N193" s="5">
        <f>ROUND((K193*('اطلاعات پایه'!$B$12+1)+'اطلاعات پایه'!$B$13)/30*L193,0)</f>
        <v>9316080</v>
      </c>
      <c r="O193" s="5">
        <f>IF(AND(F193&gt;0,M193-F193&gt;364),'اطلاعات پایه'!$B$10,0)*L193+J193</f>
        <v>0</v>
      </c>
      <c r="P193" s="5">
        <f>IF(H193="متاهل",'اطلاعات پایه'!$B$6,0)</f>
        <v>0</v>
      </c>
      <c r="Q193" s="5">
        <f>I193*'اطلاعات پایه'!$B$7</f>
        <v>0</v>
      </c>
      <c r="R193" s="5">
        <f>ROUND('اطلاعات پایه'!$B$8/30*MIN(30,L193),0)</f>
        <v>9000000</v>
      </c>
      <c r="S193" s="5">
        <f>ROUND('اطلاعات پایه'!$B$9/30*MIN(30,L193),0)</f>
        <v>22000000</v>
      </c>
      <c r="T193" s="5">
        <f t="shared" si="19"/>
        <v>59284</v>
      </c>
      <c r="U193" s="15"/>
      <c r="V193" s="5">
        <f t="shared" si="17"/>
        <v>0</v>
      </c>
      <c r="X193" s="9">
        <f t="shared" si="20"/>
        <v>40316080</v>
      </c>
      <c r="Y193" s="9">
        <f>ROUND(0.07*MIN(7*L193*'اطلاعات پایه'!$B$5,'محاسبه حقوق'!X193),0)</f>
        <v>2822126</v>
      </c>
      <c r="Z193" s="9">
        <f t="shared" si="21"/>
        <v>9272700</v>
      </c>
      <c r="AA193" s="9">
        <f t="shared" si="22"/>
        <v>480702059.14285713</v>
      </c>
      <c r="AB193" s="5">
        <f>IF(AA193&lt;='اطلاعات پایه'!$B$35,'اطلاعات پایه'!$D$35,IF(AA193&lt;='اطلاعات پایه'!$B$36,'اطلاعات پایه'!$E$35+(AA193-'اطلاعات پایه'!$B$35)*'اطلاعات پایه'!$C$36,IF(AA193&lt;='اطلاعات پایه'!$B$37,'اطلاعات پایه'!$E$36+(AA193-'اطلاعات پایه'!$B$36)*'اطلاعات پایه'!$C$37,IF(AA193&lt;='اطلاعات پایه'!$B$38,'اطلاعات پایه'!$E$37+(AA193-'اطلاعات پایه'!$B$37)*'اطلاعات پایه'!$C$38,IF(AA193&lt;='اطلاعات پایه'!$B$39,'اطلاعات پایه'!$E$38+(AA193-'اطلاعات پایه'!$B$38)*'اطلاعات پایه'!$C$39,'اطلاعات پایه'!$E$39+(AA193-'اطلاعات پایه'!$B$39)*'اطلاعات پایه'!$C$40)))))/365*L193</f>
        <v>0</v>
      </c>
      <c r="AC193" s="9">
        <f t="shared" si="23"/>
        <v>37493954</v>
      </c>
      <c r="AE193" s="9">
        <f t="shared" si="18"/>
        <v>49588780</v>
      </c>
    </row>
    <row r="194" spans="1:31" x14ac:dyDescent="0.25">
      <c r="A194" s="13">
        <v>174</v>
      </c>
      <c r="B194" s="13"/>
      <c r="C194" s="13"/>
      <c r="D194" s="13"/>
      <c r="E194" s="13"/>
      <c r="F194" s="13"/>
      <c r="G194" s="6" t="str">
        <f t="shared" si="16"/>
        <v/>
      </c>
      <c r="H194" s="13"/>
      <c r="I194" s="13"/>
      <c r="J194" s="15"/>
      <c r="K194" s="15"/>
      <c r="L194" s="5">
        <f>VLOOKUP($C$15,'اطلاعات پایه'!$A$18:$B$30,2,FALSE)</f>
        <v>30</v>
      </c>
      <c r="M194" s="6">
        <f>VLOOKUP($C$15,'اطلاعات پایه'!$A$18:$C$30,3,FALSE)</f>
        <v>45736</v>
      </c>
      <c r="N194" s="5">
        <f>ROUND((K194*('اطلاعات پایه'!$B$12+1)+'اطلاعات پایه'!$B$13)/30*L194,0)</f>
        <v>9316080</v>
      </c>
      <c r="O194" s="5">
        <f>IF(AND(F194&gt;0,M194-F194&gt;364),'اطلاعات پایه'!$B$10,0)*L194+J194</f>
        <v>0</v>
      </c>
      <c r="P194" s="5">
        <f>IF(H194="متاهل",'اطلاعات پایه'!$B$6,0)</f>
        <v>0</v>
      </c>
      <c r="Q194" s="5">
        <f>I194*'اطلاعات پایه'!$B$7</f>
        <v>0</v>
      </c>
      <c r="R194" s="5">
        <f>ROUND('اطلاعات پایه'!$B$8/30*MIN(30,L194),0)</f>
        <v>9000000</v>
      </c>
      <c r="S194" s="5">
        <f>ROUND('اطلاعات پایه'!$B$9/30*MIN(30,L194),0)</f>
        <v>22000000</v>
      </c>
      <c r="T194" s="5">
        <f t="shared" si="19"/>
        <v>59284</v>
      </c>
      <c r="U194" s="15"/>
      <c r="V194" s="5">
        <f t="shared" si="17"/>
        <v>0</v>
      </c>
      <c r="X194" s="9">
        <f t="shared" si="20"/>
        <v>40316080</v>
      </c>
      <c r="Y194" s="9">
        <f>ROUND(0.07*MIN(7*L194*'اطلاعات پایه'!$B$5,'محاسبه حقوق'!X194),0)</f>
        <v>2822126</v>
      </c>
      <c r="Z194" s="9">
        <f t="shared" si="21"/>
        <v>9272700</v>
      </c>
      <c r="AA194" s="9">
        <f t="shared" si="22"/>
        <v>480702059.14285713</v>
      </c>
      <c r="AB194" s="5">
        <f>IF(AA194&lt;='اطلاعات پایه'!$B$35,'اطلاعات پایه'!$D$35,IF(AA194&lt;='اطلاعات پایه'!$B$36,'اطلاعات پایه'!$E$35+(AA194-'اطلاعات پایه'!$B$35)*'اطلاعات پایه'!$C$36,IF(AA194&lt;='اطلاعات پایه'!$B$37,'اطلاعات پایه'!$E$36+(AA194-'اطلاعات پایه'!$B$36)*'اطلاعات پایه'!$C$37,IF(AA194&lt;='اطلاعات پایه'!$B$38,'اطلاعات پایه'!$E$37+(AA194-'اطلاعات پایه'!$B$37)*'اطلاعات پایه'!$C$38,IF(AA194&lt;='اطلاعات پایه'!$B$39,'اطلاعات پایه'!$E$38+(AA194-'اطلاعات پایه'!$B$38)*'اطلاعات پایه'!$C$39,'اطلاعات پایه'!$E$39+(AA194-'اطلاعات پایه'!$B$39)*'اطلاعات پایه'!$C$40)))))/365*L194</f>
        <v>0</v>
      </c>
      <c r="AC194" s="9">
        <f t="shared" si="23"/>
        <v>37493954</v>
      </c>
      <c r="AE194" s="9">
        <f t="shared" si="18"/>
        <v>49588780</v>
      </c>
    </row>
    <row r="195" spans="1:31" x14ac:dyDescent="0.25">
      <c r="A195" s="13">
        <v>175</v>
      </c>
      <c r="B195" s="13"/>
      <c r="C195" s="13"/>
      <c r="D195" s="13"/>
      <c r="E195" s="13"/>
      <c r="F195" s="13"/>
      <c r="G195" s="6" t="str">
        <f t="shared" si="16"/>
        <v/>
      </c>
      <c r="H195" s="13"/>
      <c r="I195" s="13"/>
      <c r="J195" s="15"/>
      <c r="K195" s="15"/>
      <c r="L195" s="5">
        <f>VLOOKUP($C$15,'اطلاعات پایه'!$A$18:$B$30,2,FALSE)</f>
        <v>30</v>
      </c>
      <c r="M195" s="6">
        <f>VLOOKUP($C$15,'اطلاعات پایه'!$A$18:$C$30,3,FALSE)</f>
        <v>45736</v>
      </c>
      <c r="N195" s="5">
        <f>ROUND((K195*('اطلاعات پایه'!$B$12+1)+'اطلاعات پایه'!$B$13)/30*L195,0)</f>
        <v>9316080</v>
      </c>
      <c r="O195" s="5">
        <f>IF(AND(F195&gt;0,M195-F195&gt;364),'اطلاعات پایه'!$B$10,0)*L195+J195</f>
        <v>0</v>
      </c>
      <c r="P195" s="5">
        <f>IF(H195="متاهل",'اطلاعات پایه'!$B$6,0)</f>
        <v>0</v>
      </c>
      <c r="Q195" s="5">
        <f>I195*'اطلاعات پایه'!$B$7</f>
        <v>0</v>
      </c>
      <c r="R195" s="5">
        <f>ROUND('اطلاعات پایه'!$B$8/30*MIN(30,L195),0)</f>
        <v>9000000</v>
      </c>
      <c r="S195" s="5">
        <f>ROUND('اطلاعات پایه'!$B$9/30*MIN(30,L195),0)</f>
        <v>22000000</v>
      </c>
      <c r="T195" s="5">
        <f t="shared" si="19"/>
        <v>59284</v>
      </c>
      <c r="U195" s="15"/>
      <c r="V195" s="5">
        <f t="shared" si="17"/>
        <v>0</v>
      </c>
      <c r="X195" s="9">
        <f t="shared" si="20"/>
        <v>40316080</v>
      </c>
      <c r="Y195" s="9">
        <f>ROUND(0.07*MIN(7*L195*'اطلاعات پایه'!$B$5,'محاسبه حقوق'!X195),0)</f>
        <v>2822126</v>
      </c>
      <c r="Z195" s="9">
        <f t="shared" si="21"/>
        <v>9272700</v>
      </c>
      <c r="AA195" s="9">
        <f t="shared" si="22"/>
        <v>480702059.14285713</v>
      </c>
      <c r="AB195" s="5">
        <f>IF(AA195&lt;='اطلاعات پایه'!$B$35,'اطلاعات پایه'!$D$35,IF(AA195&lt;='اطلاعات پایه'!$B$36,'اطلاعات پایه'!$E$35+(AA195-'اطلاعات پایه'!$B$35)*'اطلاعات پایه'!$C$36,IF(AA195&lt;='اطلاعات پایه'!$B$37,'اطلاعات پایه'!$E$36+(AA195-'اطلاعات پایه'!$B$36)*'اطلاعات پایه'!$C$37,IF(AA195&lt;='اطلاعات پایه'!$B$38,'اطلاعات پایه'!$E$37+(AA195-'اطلاعات پایه'!$B$37)*'اطلاعات پایه'!$C$38,IF(AA195&lt;='اطلاعات پایه'!$B$39,'اطلاعات پایه'!$E$38+(AA195-'اطلاعات پایه'!$B$38)*'اطلاعات پایه'!$C$39,'اطلاعات پایه'!$E$39+(AA195-'اطلاعات پایه'!$B$39)*'اطلاعات پایه'!$C$40)))))/365*L195</f>
        <v>0</v>
      </c>
      <c r="AC195" s="9">
        <f t="shared" si="23"/>
        <v>37493954</v>
      </c>
      <c r="AE195" s="9">
        <f t="shared" si="18"/>
        <v>49588780</v>
      </c>
    </row>
    <row r="196" spans="1:31" x14ac:dyDescent="0.25">
      <c r="A196" s="13">
        <v>176</v>
      </c>
      <c r="B196" s="13"/>
      <c r="C196" s="13"/>
      <c r="D196" s="13"/>
      <c r="E196" s="13"/>
      <c r="F196" s="13"/>
      <c r="G196" s="6" t="str">
        <f t="shared" si="16"/>
        <v/>
      </c>
      <c r="H196" s="13"/>
      <c r="I196" s="13"/>
      <c r="J196" s="15"/>
      <c r="K196" s="15"/>
      <c r="L196" s="5">
        <f>VLOOKUP($C$15,'اطلاعات پایه'!$A$18:$B$30,2,FALSE)</f>
        <v>30</v>
      </c>
      <c r="M196" s="6">
        <f>VLOOKUP($C$15,'اطلاعات پایه'!$A$18:$C$30,3,FALSE)</f>
        <v>45736</v>
      </c>
      <c r="N196" s="5">
        <f>ROUND((K196*('اطلاعات پایه'!$B$12+1)+'اطلاعات پایه'!$B$13)/30*L196,0)</f>
        <v>9316080</v>
      </c>
      <c r="O196" s="5">
        <f>IF(AND(F196&gt;0,M196-F196&gt;364),'اطلاعات پایه'!$B$10,0)*L196+J196</f>
        <v>0</v>
      </c>
      <c r="P196" s="5">
        <f>IF(H196="متاهل",'اطلاعات پایه'!$B$6,0)</f>
        <v>0</v>
      </c>
      <c r="Q196" s="5">
        <f>I196*'اطلاعات پایه'!$B$7</f>
        <v>0</v>
      </c>
      <c r="R196" s="5">
        <f>ROUND('اطلاعات پایه'!$B$8/30*MIN(30,L196),0)</f>
        <v>9000000</v>
      </c>
      <c r="S196" s="5">
        <f>ROUND('اطلاعات پایه'!$B$9/30*MIN(30,L196),0)</f>
        <v>22000000</v>
      </c>
      <c r="T196" s="5">
        <f t="shared" si="19"/>
        <v>59284</v>
      </c>
      <c r="U196" s="15"/>
      <c r="V196" s="5">
        <f t="shared" si="17"/>
        <v>0</v>
      </c>
      <c r="X196" s="9">
        <f t="shared" si="20"/>
        <v>40316080</v>
      </c>
      <c r="Y196" s="9">
        <f>ROUND(0.07*MIN(7*L196*'اطلاعات پایه'!$B$5,'محاسبه حقوق'!X196),0)</f>
        <v>2822126</v>
      </c>
      <c r="Z196" s="9">
        <f t="shared" si="21"/>
        <v>9272700</v>
      </c>
      <c r="AA196" s="9">
        <f t="shared" si="22"/>
        <v>480702059.14285713</v>
      </c>
      <c r="AB196" s="5">
        <f>IF(AA196&lt;='اطلاعات پایه'!$B$35,'اطلاعات پایه'!$D$35,IF(AA196&lt;='اطلاعات پایه'!$B$36,'اطلاعات پایه'!$E$35+(AA196-'اطلاعات پایه'!$B$35)*'اطلاعات پایه'!$C$36,IF(AA196&lt;='اطلاعات پایه'!$B$37,'اطلاعات پایه'!$E$36+(AA196-'اطلاعات پایه'!$B$36)*'اطلاعات پایه'!$C$37,IF(AA196&lt;='اطلاعات پایه'!$B$38,'اطلاعات پایه'!$E$37+(AA196-'اطلاعات پایه'!$B$37)*'اطلاعات پایه'!$C$38,IF(AA196&lt;='اطلاعات پایه'!$B$39,'اطلاعات پایه'!$E$38+(AA196-'اطلاعات پایه'!$B$38)*'اطلاعات پایه'!$C$39,'اطلاعات پایه'!$E$39+(AA196-'اطلاعات پایه'!$B$39)*'اطلاعات پایه'!$C$40)))))/365*L196</f>
        <v>0</v>
      </c>
      <c r="AC196" s="9">
        <f t="shared" si="23"/>
        <v>37493954</v>
      </c>
      <c r="AE196" s="9">
        <f t="shared" si="18"/>
        <v>49588780</v>
      </c>
    </row>
    <row r="197" spans="1:31" x14ac:dyDescent="0.25">
      <c r="A197" s="13">
        <v>177</v>
      </c>
      <c r="B197" s="13"/>
      <c r="C197" s="13"/>
      <c r="D197" s="13"/>
      <c r="E197" s="13"/>
      <c r="F197" s="13"/>
      <c r="G197" s="6" t="str">
        <f t="shared" si="16"/>
        <v/>
      </c>
      <c r="H197" s="13"/>
      <c r="I197" s="13"/>
      <c r="J197" s="15"/>
      <c r="K197" s="15"/>
      <c r="L197" s="5">
        <f>VLOOKUP($C$15,'اطلاعات پایه'!$A$18:$B$30,2,FALSE)</f>
        <v>30</v>
      </c>
      <c r="M197" s="6">
        <f>VLOOKUP($C$15,'اطلاعات پایه'!$A$18:$C$30,3,FALSE)</f>
        <v>45736</v>
      </c>
      <c r="N197" s="5">
        <f>ROUND((K197*('اطلاعات پایه'!$B$12+1)+'اطلاعات پایه'!$B$13)/30*L197,0)</f>
        <v>9316080</v>
      </c>
      <c r="O197" s="5">
        <f>IF(AND(F197&gt;0,M197-F197&gt;364),'اطلاعات پایه'!$B$10,0)*L197+J197</f>
        <v>0</v>
      </c>
      <c r="P197" s="5">
        <f>IF(H197="متاهل",'اطلاعات پایه'!$B$6,0)</f>
        <v>0</v>
      </c>
      <c r="Q197" s="5">
        <f>I197*'اطلاعات پایه'!$B$7</f>
        <v>0</v>
      </c>
      <c r="R197" s="5">
        <f>ROUND('اطلاعات پایه'!$B$8/30*MIN(30,L197),0)</f>
        <v>9000000</v>
      </c>
      <c r="S197" s="5">
        <f>ROUND('اطلاعات پایه'!$B$9/30*MIN(30,L197),0)</f>
        <v>22000000</v>
      </c>
      <c r="T197" s="5">
        <f t="shared" si="19"/>
        <v>59284</v>
      </c>
      <c r="U197" s="15"/>
      <c r="V197" s="5">
        <f t="shared" si="17"/>
        <v>0</v>
      </c>
      <c r="X197" s="9">
        <f t="shared" si="20"/>
        <v>40316080</v>
      </c>
      <c r="Y197" s="9">
        <f>ROUND(0.07*MIN(7*L197*'اطلاعات پایه'!$B$5,'محاسبه حقوق'!X197),0)</f>
        <v>2822126</v>
      </c>
      <c r="Z197" s="9">
        <f t="shared" si="21"/>
        <v>9272700</v>
      </c>
      <c r="AA197" s="9">
        <f t="shared" si="22"/>
        <v>480702059.14285713</v>
      </c>
      <c r="AB197" s="5">
        <f>IF(AA197&lt;='اطلاعات پایه'!$B$35,'اطلاعات پایه'!$D$35,IF(AA197&lt;='اطلاعات پایه'!$B$36,'اطلاعات پایه'!$E$35+(AA197-'اطلاعات پایه'!$B$35)*'اطلاعات پایه'!$C$36,IF(AA197&lt;='اطلاعات پایه'!$B$37,'اطلاعات پایه'!$E$36+(AA197-'اطلاعات پایه'!$B$36)*'اطلاعات پایه'!$C$37,IF(AA197&lt;='اطلاعات پایه'!$B$38,'اطلاعات پایه'!$E$37+(AA197-'اطلاعات پایه'!$B$37)*'اطلاعات پایه'!$C$38,IF(AA197&lt;='اطلاعات پایه'!$B$39,'اطلاعات پایه'!$E$38+(AA197-'اطلاعات پایه'!$B$38)*'اطلاعات پایه'!$C$39,'اطلاعات پایه'!$E$39+(AA197-'اطلاعات پایه'!$B$39)*'اطلاعات پایه'!$C$40)))))/365*L197</f>
        <v>0</v>
      </c>
      <c r="AC197" s="9">
        <f t="shared" si="23"/>
        <v>37493954</v>
      </c>
      <c r="AE197" s="9">
        <f t="shared" si="18"/>
        <v>49588780</v>
      </c>
    </row>
    <row r="198" spans="1:31" x14ac:dyDescent="0.25">
      <c r="A198" s="13">
        <v>178</v>
      </c>
      <c r="B198" s="13"/>
      <c r="C198" s="13"/>
      <c r="D198" s="13"/>
      <c r="E198" s="13"/>
      <c r="F198" s="13"/>
      <c r="G198" s="6" t="str">
        <f t="shared" si="16"/>
        <v/>
      </c>
      <c r="H198" s="13"/>
      <c r="I198" s="13"/>
      <c r="J198" s="15"/>
      <c r="K198" s="15"/>
      <c r="L198" s="5">
        <f>VLOOKUP($C$15,'اطلاعات پایه'!$A$18:$B$30,2,FALSE)</f>
        <v>30</v>
      </c>
      <c r="M198" s="6">
        <f>VLOOKUP($C$15,'اطلاعات پایه'!$A$18:$C$30,3,FALSE)</f>
        <v>45736</v>
      </c>
      <c r="N198" s="5">
        <f>ROUND((K198*('اطلاعات پایه'!$B$12+1)+'اطلاعات پایه'!$B$13)/30*L198,0)</f>
        <v>9316080</v>
      </c>
      <c r="O198" s="5">
        <f>IF(AND(F198&gt;0,M198-F198&gt;364),'اطلاعات پایه'!$B$10,0)*L198+J198</f>
        <v>0</v>
      </c>
      <c r="P198" s="5">
        <f>IF(H198="متاهل",'اطلاعات پایه'!$B$6,0)</f>
        <v>0</v>
      </c>
      <c r="Q198" s="5">
        <f>I198*'اطلاعات پایه'!$B$7</f>
        <v>0</v>
      </c>
      <c r="R198" s="5">
        <f>ROUND('اطلاعات پایه'!$B$8/30*MIN(30,L198),0)</f>
        <v>9000000</v>
      </c>
      <c r="S198" s="5">
        <f>ROUND('اطلاعات پایه'!$B$9/30*MIN(30,L198),0)</f>
        <v>22000000</v>
      </c>
      <c r="T198" s="5">
        <f t="shared" si="19"/>
        <v>59284</v>
      </c>
      <c r="U198" s="15"/>
      <c r="V198" s="5">
        <f t="shared" si="17"/>
        <v>0</v>
      </c>
      <c r="X198" s="9">
        <f t="shared" si="20"/>
        <v>40316080</v>
      </c>
      <c r="Y198" s="9">
        <f>ROUND(0.07*MIN(7*L198*'اطلاعات پایه'!$B$5,'محاسبه حقوق'!X198),0)</f>
        <v>2822126</v>
      </c>
      <c r="Z198" s="9">
        <f t="shared" si="21"/>
        <v>9272700</v>
      </c>
      <c r="AA198" s="9">
        <f t="shared" si="22"/>
        <v>480702059.14285713</v>
      </c>
      <c r="AB198" s="5">
        <f>IF(AA198&lt;='اطلاعات پایه'!$B$35,'اطلاعات پایه'!$D$35,IF(AA198&lt;='اطلاعات پایه'!$B$36,'اطلاعات پایه'!$E$35+(AA198-'اطلاعات پایه'!$B$35)*'اطلاعات پایه'!$C$36,IF(AA198&lt;='اطلاعات پایه'!$B$37,'اطلاعات پایه'!$E$36+(AA198-'اطلاعات پایه'!$B$36)*'اطلاعات پایه'!$C$37,IF(AA198&lt;='اطلاعات پایه'!$B$38,'اطلاعات پایه'!$E$37+(AA198-'اطلاعات پایه'!$B$37)*'اطلاعات پایه'!$C$38,IF(AA198&lt;='اطلاعات پایه'!$B$39,'اطلاعات پایه'!$E$38+(AA198-'اطلاعات پایه'!$B$38)*'اطلاعات پایه'!$C$39,'اطلاعات پایه'!$E$39+(AA198-'اطلاعات پایه'!$B$39)*'اطلاعات پایه'!$C$40)))))/365*L198</f>
        <v>0</v>
      </c>
      <c r="AC198" s="9">
        <f t="shared" si="23"/>
        <v>37493954</v>
      </c>
      <c r="AE198" s="9">
        <f t="shared" si="18"/>
        <v>49588780</v>
      </c>
    </row>
    <row r="199" spans="1:31" x14ac:dyDescent="0.25">
      <c r="A199" s="13">
        <v>179</v>
      </c>
      <c r="B199" s="13"/>
      <c r="C199" s="13"/>
      <c r="D199" s="13"/>
      <c r="E199" s="13"/>
      <c r="F199" s="13"/>
      <c r="G199" s="6" t="str">
        <f t="shared" si="16"/>
        <v/>
      </c>
      <c r="H199" s="13"/>
      <c r="I199" s="13"/>
      <c r="J199" s="15"/>
      <c r="K199" s="15"/>
      <c r="L199" s="5">
        <f>VLOOKUP($C$15,'اطلاعات پایه'!$A$18:$B$30,2,FALSE)</f>
        <v>30</v>
      </c>
      <c r="M199" s="6">
        <f>VLOOKUP($C$15,'اطلاعات پایه'!$A$18:$C$30,3,FALSE)</f>
        <v>45736</v>
      </c>
      <c r="N199" s="5">
        <f>ROUND((K199*('اطلاعات پایه'!$B$12+1)+'اطلاعات پایه'!$B$13)/30*L199,0)</f>
        <v>9316080</v>
      </c>
      <c r="O199" s="5">
        <f>IF(AND(F199&gt;0,M199-F199&gt;364),'اطلاعات پایه'!$B$10,0)*L199+J199</f>
        <v>0</v>
      </c>
      <c r="P199" s="5">
        <f>IF(H199="متاهل",'اطلاعات پایه'!$B$6,0)</f>
        <v>0</v>
      </c>
      <c r="Q199" s="5">
        <f>I199*'اطلاعات پایه'!$B$7</f>
        <v>0</v>
      </c>
      <c r="R199" s="5">
        <f>ROUND('اطلاعات پایه'!$B$8/30*MIN(30,L199),0)</f>
        <v>9000000</v>
      </c>
      <c r="S199" s="5">
        <f>ROUND('اطلاعات پایه'!$B$9/30*MIN(30,L199),0)</f>
        <v>22000000</v>
      </c>
      <c r="T199" s="5">
        <f t="shared" si="19"/>
        <v>59284</v>
      </c>
      <c r="U199" s="15"/>
      <c r="V199" s="5">
        <f t="shared" si="17"/>
        <v>0</v>
      </c>
      <c r="X199" s="9">
        <f t="shared" si="20"/>
        <v>40316080</v>
      </c>
      <c r="Y199" s="9">
        <f>ROUND(0.07*MIN(7*L199*'اطلاعات پایه'!$B$5,'محاسبه حقوق'!X199),0)</f>
        <v>2822126</v>
      </c>
      <c r="Z199" s="9">
        <f t="shared" si="21"/>
        <v>9272700</v>
      </c>
      <c r="AA199" s="9">
        <f t="shared" si="22"/>
        <v>480702059.14285713</v>
      </c>
      <c r="AB199" s="5">
        <f>IF(AA199&lt;='اطلاعات پایه'!$B$35,'اطلاعات پایه'!$D$35,IF(AA199&lt;='اطلاعات پایه'!$B$36,'اطلاعات پایه'!$E$35+(AA199-'اطلاعات پایه'!$B$35)*'اطلاعات پایه'!$C$36,IF(AA199&lt;='اطلاعات پایه'!$B$37,'اطلاعات پایه'!$E$36+(AA199-'اطلاعات پایه'!$B$36)*'اطلاعات پایه'!$C$37,IF(AA199&lt;='اطلاعات پایه'!$B$38,'اطلاعات پایه'!$E$37+(AA199-'اطلاعات پایه'!$B$37)*'اطلاعات پایه'!$C$38,IF(AA199&lt;='اطلاعات پایه'!$B$39,'اطلاعات پایه'!$E$38+(AA199-'اطلاعات پایه'!$B$38)*'اطلاعات پایه'!$C$39,'اطلاعات پایه'!$E$39+(AA199-'اطلاعات پایه'!$B$39)*'اطلاعات پایه'!$C$40)))))/365*L199</f>
        <v>0</v>
      </c>
      <c r="AC199" s="9">
        <f t="shared" si="23"/>
        <v>37493954</v>
      </c>
      <c r="AE199" s="9">
        <f t="shared" si="18"/>
        <v>49588780</v>
      </c>
    </row>
    <row r="200" spans="1:31" x14ac:dyDescent="0.25">
      <c r="A200" s="13">
        <v>180</v>
      </c>
      <c r="B200" s="13"/>
      <c r="C200" s="13"/>
      <c r="D200" s="13"/>
      <c r="E200" s="13"/>
      <c r="F200" s="13"/>
      <c r="G200" s="6" t="str">
        <f t="shared" si="16"/>
        <v/>
      </c>
      <c r="H200" s="13"/>
      <c r="I200" s="13"/>
      <c r="J200" s="15"/>
      <c r="K200" s="15"/>
      <c r="L200" s="5">
        <f>VLOOKUP($C$15,'اطلاعات پایه'!$A$18:$B$30,2,FALSE)</f>
        <v>30</v>
      </c>
      <c r="M200" s="6">
        <f>VLOOKUP($C$15,'اطلاعات پایه'!$A$18:$C$30,3,FALSE)</f>
        <v>45736</v>
      </c>
      <c r="N200" s="5">
        <f>ROUND((K200*('اطلاعات پایه'!$B$12+1)+'اطلاعات پایه'!$B$13)/30*L200,0)</f>
        <v>9316080</v>
      </c>
      <c r="O200" s="5">
        <f>IF(AND(F200&gt;0,M200-F200&gt;364),'اطلاعات پایه'!$B$10,0)*L200+J200</f>
        <v>0</v>
      </c>
      <c r="P200" s="5">
        <f>IF(H200="متاهل",'اطلاعات پایه'!$B$6,0)</f>
        <v>0</v>
      </c>
      <c r="Q200" s="5">
        <f>I200*'اطلاعات پایه'!$B$7</f>
        <v>0</v>
      </c>
      <c r="R200" s="5">
        <f>ROUND('اطلاعات پایه'!$B$8/30*MIN(30,L200),0)</f>
        <v>9000000</v>
      </c>
      <c r="S200" s="5">
        <f>ROUND('اطلاعات پایه'!$B$9/30*MIN(30,L200),0)</f>
        <v>22000000</v>
      </c>
      <c r="T200" s="5">
        <f t="shared" si="19"/>
        <v>59284</v>
      </c>
      <c r="U200" s="15"/>
      <c r="V200" s="5">
        <f t="shared" si="17"/>
        <v>0</v>
      </c>
      <c r="X200" s="9">
        <f t="shared" si="20"/>
        <v>40316080</v>
      </c>
      <c r="Y200" s="9">
        <f>ROUND(0.07*MIN(7*L200*'اطلاعات پایه'!$B$5,'محاسبه حقوق'!X200),0)</f>
        <v>2822126</v>
      </c>
      <c r="Z200" s="9">
        <f t="shared" si="21"/>
        <v>9272700</v>
      </c>
      <c r="AA200" s="9">
        <f t="shared" si="22"/>
        <v>480702059.14285713</v>
      </c>
      <c r="AB200" s="5">
        <f>IF(AA200&lt;='اطلاعات پایه'!$B$35,'اطلاعات پایه'!$D$35,IF(AA200&lt;='اطلاعات پایه'!$B$36,'اطلاعات پایه'!$E$35+(AA200-'اطلاعات پایه'!$B$35)*'اطلاعات پایه'!$C$36,IF(AA200&lt;='اطلاعات پایه'!$B$37,'اطلاعات پایه'!$E$36+(AA200-'اطلاعات پایه'!$B$36)*'اطلاعات پایه'!$C$37,IF(AA200&lt;='اطلاعات پایه'!$B$38,'اطلاعات پایه'!$E$37+(AA200-'اطلاعات پایه'!$B$37)*'اطلاعات پایه'!$C$38,IF(AA200&lt;='اطلاعات پایه'!$B$39,'اطلاعات پایه'!$E$38+(AA200-'اطلاعات پایه'!$B$38)*'اطلاعات پایه'!$C$39,'اطلاعات پایه'!$E$39+(AA200-'اطلاعات پایه'!$B$39)*'اطلاعات پایه'!$C$40)))))/365*L200</f>
        <v>0</v>
      </c>
      <c r="AC200" s="9">
        <f t="shared" si="23"/>
        <v>37493954</v>
      </c>
      <c r="AE200" s="9">
        <f t="shared" si="18"/>
        <v>49588780</v>
      </c>
    </row>
    <row r="201" spans="1:31" x14ac:dyDescent="0.25">
      <c r="A201" s="13">
        <v>181</v>
      </c>
      <c r="B201" s="13"/>
      <c r="C201" s="13"/>
      <c r="D201" s="13"/>
      <c r="E201" s="13"/>
      <c r="F201" s="13"/>
      <c r="G201" s="6" t="str">
        <f t="shared" si="16"/>
        <v/>
      </c>
      <c r="H201" s="13"/>
      <c r="I201" s="13"/>
      <c r="J201" s="15"/>
      <c r="K201" s="15"/>
      <c r="L201" s="5">
        <f>VLOOKUP($C$15,'اطلاعات پایه'!$A$18:$B$30,2,FALSE)</f>
        <v>30</v>
      </c>
      <c r="M201" s="6">
        <f>VLOOKUP($C$15,'اطلاعات پایه'!$A$18:$C$30,3,FALSE)</f>
        <v>45736</v>
      </c>
      <c r="N201" s="5">
        <f>ROUND((K201*('اطلاعات پایه'!$B$12+1)+'اطلاعات پایه'!$B$13)/30*L201,0)</f>
        <v>9316080</v>
      </c>
      <c r="O201" s="5">
        <f>IF(AND(F201&gt;0,M201-F201&gt;364),'اطلاعات پایه'!$B$10,0)*L201+J201</f>
        <v>0</v>
      </c>
      <c r="P201" s="5">
        <f>IF(H201="متاهل",'اطلاعات پایه'!$B$6,0)</f>
        <v>0</v>
      </c>
      <c r="Q201" s="5">
        <f>I201*'اطلاعات پایه'!$B$7</f>
        <v>0</v>
      </c>
      <c r="R201" s="5">
        <f>ROUND('اطلاعات پایه'!$B$8/30*MIN(30,L201),0)</f>
        <v>9000000</v>
      </c>
      <c r="S201" s="5">
        <f>ROUND('اطلاعات پایه'!$B$9/30*MIN(30,L201),0)</f>
        <v>22000000</v>
      </c>
      <c r="T201" s="5">
        <f t="shared" si="19"/>
        <v>59284</v>
      </c>
      <c r="U201" s="15"/>
      <c r="V201" s="5">
        <f t="shared" si="17"/>
        <v>0</v>
      </c>
      <c r="X201" s="9">
        <f t="shared" si="20"/>
        <v>40316080</v>
      </c>
      <c r="Y201" s="9">
        <f>ROUND(0.07*MIN(7*L201*'اطلاعات پایه'!$B$5,'محاسبه حقوق'!X201),0)</f>
        <v>2822126</v>
      </c>
      <c r="Z201" s="9">
        <f t="shared" si="21"/>
        <v>9272700</v>
      </c>
      <c r="AA201" s="9">
        <f t="shared" si="22"/>
        <v>480702059.14285713</v>
      </c>
      <c r="AB201" s="5">
        <f>IF(AA201&lt;='اطلاعات پایه'!$B$35,'اطلاعات پایه'!$D$35,IF(AA201&lt;='اطلاعات پایه'!$B$36,'اطلاعات پایه'!$E$35+(AA201-'اطلاعات پایه'!$B$35)*'اطلاعات پایه'!$C$36,IF(AA201&lt;='اطلاعات پایه'!$B$37,'اطلاعات پایه'!$E$36+(AA201-'اطلاعات پایه'!$B$36)*'اطلاعات پایه'!$C$37,IF(AA201&lt;='اطلاعات پایه'!$B$38,'اطلاعات پایه'!$E$37+(AA201-'اطلاعات پایه'!$B$37)*'اطلاعات پایه'!$C$38,IF(AA201&lt;='اطلاعات پایه'!$B$39,'اطلاعات پایه'!$E$38+(AA201-'اطلاعات پایه'!$B$38)*'اطلاعات پایه'!$C$39,'اطلاعات پایه'!$E$39+(AA201-'اطلاعات پایه'!$B$39)*'اطلاعات پایه'!$C$40)))))/365*L201</f>
        <v>0</v>
      </c>
      <c r="AC201" s="9">
        <f t="shared" si="23"/>
        <v>37493954</v>
      </c>
      <c r="AE201" s="9">
        <f t="shared" si="18"/>
        <v>49588780</v>
      </c>
    </row>
    <row r="202" spans="1:31" x14ac:dyDescent="0.25">
      <c r="A202" s="13">
        <v>182</v>
      </c>
      <c r="B202" s="13"/>
      <c r="C202" s="13"/>
      <c r="D202" s="13"/>
      <c r="E202" s="13"/>
      <c r="F202" s="13"/>
      <c r="G202" s="6" t="str">
        <f t="shared" si="16"/>
        <v/>
      </c>
      <c r="H202" s="13"/>
      <c r="I202" s="13"/>
      <c r="J202" s="15"/>
      <c r="K202" s="15"/>
      <c r="L202" s="5">
        <f>VLOOKUP($C$15,'اطلاعات پایه'!$A$18:$B$30,2,FALSE)</f>
        <v>30</v>
      </c>
      <c r="M202" s="6">
        <f>VLOOKUP($C$15,'اطلاعات پایه'!$A$18:$C$30,3,FALSE)</f>
        <v>45736</v>
      </c>
      <c r="N202" s="5">
        <f>ROUND((K202*('اطلاعات پایه'!$B$12+1)+'اطلاعات پایه'!$B$13)/30*L202,0)</f>
        <v>9316080</v>
      </c>
      <c r="O202" s="5">
        <f>IF(AND(F202&gt;0,M202-F202&gt;364),'اطلاعات پایه'!$B$10,0)*L202+J202</f>
        <v>0</v>
      </c>
      <c r="P202" s="5">
        <f>IF(H202="متاهل",'اطلاعات پایه'!$B$6,0)</f>
        <v>0</v>
      </c>
      <c r="Q202" s="5">
        <f>I202*'اطلاعات پایه'!$B$7</f>
        <v>0</v>
      </c>
      <c r="R202" s="5">
        <f>ROUND('اطلاعات پایه'!$B$8/30*MIN(30,L202),0)</f>
        <v>9000000</v>
      </c>
      <c r="S202" s="5">
        <f>ROUND('اطلاعات پایه'!$B$9/30*MIN(30,L202),0)</f>
        <v>22000000</v>
      </c>
      <c r="T202" s="5">
        <f t="shared" si="19"/>
        <v>59284</v>
      </c>
      <c r="U202" s="15"/>
      <c r="V202" s="5">
        <f t="shared" si="17"/>
        <v>0</v>
      </c>
      <c r="X202" s="9">
        <f t="shared" si="20"/>
        <v>40316080</v>
      </c>
      <c r="Y202" s="9">
        <f>ROUND(0.07*MIN(7*L202*'اطلاعات پایه'!$B$5,'محاسبه حقوق'!X202),0)</f>
        <v>2822126</v>
      </c>
      <c r="Z202" s="9">
        <f t="shared" si="21"/>
        <v>9272700</v>
      </c>
      <c r="AA202" s="9">
        <f t="shared" si="22"/>
        <v>480702059.14285713</v>
      </c>
      <c r="AB202" s="5">
        <f>IF(AA202&lt;='اطلاعات پایه'!$B$35,'اطلاعات پایه'!$D$35,IF(AA202&lt;='اطلاعات پایه'!$B$36,'اطلاعات پایه'!$E$35+(AA202-'اطلاعات پایه'!$B$35)*'اطلاعات پایه'!$C$36,IF(AA202&lt;='اطلاعات پایه'!$B$37,'اطلاعات پایه'!$E$36+(AA202-'اطلاعات پایه'!$B$36)*'اطلاعات پایه'!$C$37,IF(AA202&lt;='اطلاعات پایه'!$B$38,'اطلاعات پایه'!$E$37+(AA202-'اطلاعات پایه'!$B$37)*'اطلاعات پایه'!$C$38,IF(AA202&lt;='اطلاعات پایه'!$B$39,'اطلاعات پایه'!$E$38+(AA202-'اطلاعات پایه'!$B$38)*'اطلاعات پایه'!$C$39,'اطلاعات پایه'!$E$39+(AA202-'اطلاعات پایه'!$B$39)*'اطلاعات پایه'!$C$40)))))/365*L202</f>
        <v>0</v>
      </c>
      <c r="AC202" s="9">
        <f t="shared" si="23"/>
        <v>37493954</v>
      </c>
      <c r="AE202" s="9">
        <f t="shared" si="18"/>
        <v>49588780</v>
      </c>
    </row>
    <row r="203" spans="1:31" x14ac:dyDescent="0.25">
      <c r="A203" s="13">
        <v>183</v>
      </c>
      <c r="B203" s="13"/>
      <c r="C203" s="13"/>
      <c r="D203" s="13"/>
      <c r="E203" s="13"/>
      <c r="F203" s="13"/>
      <c r="G203" s="6" t="str">
        <f t="shared" si="16"/>
        <v/>
      </c>
      <c r="H203" s="13"/>
      <c r="I203" s="13"/>
      <c r="J203" s="15"/>
      <c r="K203" s="15"/>
      <c r="L203" s="5">
        <f>VLOOKUP($C$15,'اطلاعات پایه'!$A$18:$B$30,2,FALSE)</f>
        <v>30</v>
      </c>
      <c r="M203" s="6">
        <f>VLOOKUP($C$15,'اطلاعات پایه'!$A$18:$C$30,3,FALSE)</f>
        <v>45736</v>
      </c>
      <c r="N203" s="5">
        <f>ROUND((K203*('اطلاعات پایه'!$B$12+1)+'اطلاعات پایه'!$B$13)/30*L203,0)</f>
        <v>9316080</v>
      </c>
      <c r="O203" s="5">
        <f>IF(AND(F203&gt;0,M203-F203&gt;364),'اطلاعات پایه'!$B$10,0)*L203+J203</f>
        <v>0</v>
      </c>
      <c r="P203" s="5">
        <f>IF(H203="متاهل",'اطلاعات پایه'!$B$6,0)</f>
        <v>0</v>
      </c>
      <c r="Q203" s="5">
        <f>I203*'اطلاعات پایه'!$B$7</f>
        <v>0</v>
      </c>
      <c r="R203" s="5">
        <f>ROUND('اطلاعات پایه'!$B$8/30*MIN(30,L203),0)</f>
        <v>9000000</v>
      </c>
      <c r="S203" s="5">
        <f>ROUND('اطلاعات پایه'!$B$9/30*MIN(30,L203),0)</f>
        <v>22000000</v>
      </c>
      <c r="T203" s="5">
        <f t="shared" si="19"/>
        <v>59284</v>
      </c>
      <c r="U203" s="15"/>
      <c r="V203" s="5">
        <f t="shared" si="17"/>
        <v>0</v>
      </c>
      <c r="X203" s="9">
        <f t="shared" si="20"/>
        <v>40316080</v>
      </c>
      <c r="Y203" s="9">
        <f>ROUND(0.07*MIN(7*L203*'اطلاعات پایه'!$B$5,'محاسبه حقوق'!X203),0)</f>
        <v>2822126</v>
      </c>
      <c r="Z203" s="9">
        <f t="shared" si="21"/>
        <v>9272700</v>
      </c>
      <c r="AA203" s="9">
        <f t="shared" si="22"/>
        <v>480702059.14285713</v>
      </c>
      <c r="AB203" s="5">
        <f>IF(AA203&lt;='اطلاعات پایه'!$B$35,'اطلاعات پایه'!$D$35,IF(AA203&lt;='اطلاعات پایه'!$B$36,'اطلاعات پایه'!$E$35+(AA203-'اطلاعات پایه'!$B$35)*'اطلاعات پایه'!$C$36,IF(AA203&lt;='اطلاعات پایه'!$B$37,'اطلاعات پایه'!$E$36+(AA203-'اطلاعات پایه'!$B$36)*'اطلاعات پایه'!$C$37,IF(AA203&lt;='اطلاعات پایه'!$B$38,'اطلاعات پایه'!$E$37+(AA203-'اطلاعات پایه'!$B$37)*'اطلاعات پایه'!$C$38,IF(AA203&lt;='اطلاعات پایه'!$B$39,'اطلاعات پایه'!$E$38+(AA203-'اطلاعات پایه'!$B$38)*'اطلاعات پایه'!$C$39,'اطلاعات پایه'!$E$39+(AA203-'اطلاعات پایه'!$B$39)*'اطلاعات پایه'!$C$40)))))/365*L203</f>
        <v>0</v>
      </c>
      <c r="AC203" s="9">
        <f t="shared" si="23"/>
        <v>37493954</v>
      </c>
      <c r="AE203" s="9">
        <f t="shared" si="18"/>
        <v>49588780</v>
      </c>
    </row>
    <row r="204" spans="1:31" x14ac:dyDescent="0.25">
      <c r="A204" s="13">
        <v>184</v>
      </c>
      <c r="B204" s="13"/>
      <c r="C204" s="13"/>
      <c r="D204" s="13"/>
      <c r="E204" s="13"/>
      <c r="F204" s="13"/>
      <c r="G204" s="6" t="str">
        <f t="shared" si="16"/>
        <v/>
      </c>
      <c r="H204" s="13"/>
      <c r="I204" s="13"/>
      <c r="J204" s="15"/>
      <c r="K204" s="15"/>
      <c r="L204" s="5">
        <f>VLOOKUP($C$15,'اطلاعات پایه'!$A$18:$B$30,2,FALSE)</f>
        <v>30</v>
      </c>
      <c r="M204" s="6">
        <f>VLOOKUP($C$15,'اطلاعات پایه'!$A$18:$C$30,3,FALSE)</f>
        <v>45736</v>
      </c>
      <c r="N204" s="5">
        <f>ROUND((K204*('اطلاعات پایه'!$B$12+1)+'اطلاعات پایه'!$B$13)/30*L204,0)</f>
        <v>9316080</v>
      </c>
      <c r="O204" s="5">
        <f>IF(AND(F204&gt;0,M204-F204&gt;364),'اطلاعات پایه'!$B$10,0)*L204+J204</f>
        <v>0</v>
      </c>
      <c r="P204" s="5">
        <f>IF(H204="متاهل",'اطلاعات پایه'!$B$6,0)</f>
        <v>0</v>
      </c>
      <c r="Q204" s="5">
        <f>I204*'اطلاعات پایه'!$B$7</f>
        <v>0</v>
      </c>
      <c r="R204" s="5">
        <f>ROUND('اطلاعات پایه'!$B$8/30*MIN(30,L204),0)</f>
        <v>9000000</v>
      </c>
      <c r="S204" s="5">
        <f>ROUND('اطلاعات پایه'!$B$9/30*MIN(30,L204),0)</f>
        <v>22000000</v>
      </c>
      <c r="T204" s="5">
        <f t="shared" si="19"/>
        <v>59284</v>
      </c>
      <c r="U204" s="15"/>
      <c r="V204" s="5">
        <f t="shared" si="17"/>
        <v>0</v>
      </c>
      <c r="X204" s="9">
        <f t="shared" si="20"/>
        <v>40316080</v>
      </c>
      <c r="Y204" s="9">
        <f>ROUND(0.07*MIN(7*L204*'اطلاعات پایه'!$B$5,'محاسبه حقوق'!X204),0)</f>
        <v>2822126</v>
      </c>
      <c r="Z204" s="9">
        <f t="shared" si="21"/>
        <v>9272700</v>
      </c>
      <c r="AA204" s="9">
        <f t="shared" si="22"/>
        <v>480702059.14285713</v>
      </c>
      <c r="AB204" s="5">
        <f>IF(AA204&lt;='اطلاعات پایه'!$B$35,'اطلاعات پایه'!$D$35,IF(AA204&lt;='اطلاعات پایه'!$B$36,'اطلاعات پایه'!$E$35+(AA204-'اطلاعات پایه'!$B$35)*'اطلاعات پایه'!$C$36,IF(AA204&lt;='اطلاعات پایه'!$B$37,'اطلاعات پایه'!$E$36+(AA204-'اطلاعات پایه'!$B$36)*'اطلاعات پایه'!$C$37,IF(AA204&lt;='اطلاعات پایه'!$B$38,'اطلاعات پایه'!$E$37+(AA204-'اطلاعات پایه'!$B$37)*'اطلاعات پایه'!$C$38,IF(AA204&lt;='اطلاعات پایه'!$B$39,'اطلاعات پایه'!$E$38+(AA204-'اطلاعات پایه'!$B$38)*'اطلاعات پایه'!$C$39,'اطلاعات پایه'!$E$39+(AA204-'اطلاعات پایه'!$B$39)*'اطلاعات پایه'!$C$40)))))/365*L204</f>
        <v>0</v>
      </c>
      <c r="AC204" s="9">
        <f t="shared" si="23"/>
        <v>37493954</v>
      </c>
      <c r="AE204" s="9">
        <f t="shared" si="18"/>
        <v>49588780</v>
      </c>
    </row>
    <row r="205" spans="1:31" x14ac:dyDescent="0.25">
      <c r="A205" s="13">
        <v>185</v>
      </c>
      <c r="B205" s="13"/>
      <c r="C205" s="13"/>
      <c r="D205" s="13"/>
      <c r="E205" s="13"/>
      <c r="F205" s="13"/>
      <c r="G205" s="6" t="str">
        <f t="shared" si="16"/>
        <v/>
      </c>
      <c r="H205" s="13"/>
      <c r="I205" s="13"/>
      <c r="J205" s="15"/>
      <c r="K205" s="15"/>
      <c r="L205" s="5">
        <f>VLOOKUP($C$15,'اطلاعات پایه'!$A$18:$B$30,2,FALSE)</f>
        <v>30</v>
      </c>
      <c r="M205" s="6">
        <f>VLOOKUP($C$15,'اطلاعات پایه'!$A$18:$C$30,3,FALSE)</f>
        <v>45736</v>
      </c>
      <c r="N205" s="5">
        <f>ROUND((K205*('اطلاعات پایه'!$B$12+1)+'اطلاعات پایه'!$B$13)/30*L205,0)</f>
        <v>9316080</v>
      </c>
      <c r="O205" s="5">
        <f>IF(AND(F205&gt;0,M205-F205&gt;364),'اطلاعات پایه'!$B$10,0)*L205+J205</f>
        <v>0</v>
      </c>
      <c r="P205" s="5">
        <f>IF(H205="متاهل",'اطلاعات پایه'!$B$6,0)</f>
        <v>0</v>
      </c>
      <c r="Q205" s="5">
        <f>I205*'اطلاعات پایه'!$B$7</f>
        <v>0</v>
      </c>
      <c r="R205" s="5">
        <f>ROUND('اطلاعات پایه'!$B$8/30*MIN(30,L205),0)</f>
        <v>9000000</v>
      </c>
      <c r="S205" s="5">
        <f>ROUND('اطلاعات پایه'!$B$9/30*MIN(30,L205),0)</f>
        <v>22000000</v>
      </c>
      <c r="T205" s="5">
        <f t="shared" si="19"/>
        <v>59284</v>
      </c>
      <c r="U205" s="15"/>
      <c r="V205" s="5">
        <f t="shared" si="17"/>
        <v>0</v>
      </c>
      <c r="X205" s="9">
        <f t="shared" si="20"/>
        <v>40316080</v>
      </c>
      <c r="Y205" s="9">
        <f>ROUND(0.07*MIN(7*L205*'اطلاعات پایه'!$B$5,'محاسبه حقوق'!X205),0)</f>
        <v>2822126</v>
      </c>
      <c r="Z205" s="9">
        <f t="shared" si="21"/>
        <v>9272700</v>
      </c>
      <c r="AA205" s="9">
        <f t="shared" si="22"/>
        <v>480702059.14285713</v>
      </c>
      <c r="AB205" s="5">
        <f>IF(AA205&lt;='اطلاعات پایه'!$B$35,'اطلاعات پایه'!$D$35,IF(AA205&lt;='اطلاعات پایه'!$B$36,'اطلاعات پایه'!$E$35+(AA205-'اطلاعات پایه'!$B$35)*'اطلاعات پایه'!$C$36,IF(AA205&lt;='اطلاعات پایه'!$B$37,'اطلاعات پایه'!$E$36+(AA205-'اطلاعات پایه'!$B$36)*'اطلاعات پایه'!$C$37,IF(AA205&lt;='اطلاعات پایه'!$B$38,'اطلاعات پایه'!$E$37+(AA205-'اطلاعات پایه'!$B$37)*'اطلاعات پایه'!$C$38,IF(AA205&lt;='اطلاعات پایه'!$B$39,'اطلاعات پایه'!$E$38+(AA205-'اطلاعات پایه'!$B$38)*'اطلاعات پایه'!$C$39,'اطلاعات پایه'!$E$39+(AA205-'اطلاعات پایه'!$B$39)*'اطلاعات پایه'!$C$40)))))/365*L205</f>
        <v>0</v>
      </c>
      <c r="AC205" s="9">
        <f t="shared" si="23"/>
        <v>37493954</v>
      </c>
      <c r="AE205" s="9">
        <f t="shared" si="18"/>
        <v>49588780</v>
      </c>
    </row>
    <row r="206" spans="1:31" x14ac:dyDescent="0.25">
      <c r="A206" s="13">
        <v>186</v>
      </c>
      <c r="B206" s="13"/>
      <c r="C206" s="13"/>
      <c r="D206" s="13"/>
      <c r="E206" s="13"/>
      <c r="F206" s="13"/>
      <c r="G206" s="6" t="str">
        <f t="shared" si="16"/>
        <v/>
      </c>
      <c r="H206" s="13"/>
      <c r="I206" s="13"/>
      <c r="J206" s="15"/>
      <c r="K206" s="15"/>
      <c r="L206" s="5">
        <f>VLOOKUP($C$15,'اطلاعات پایه'!$A$18:$B$30,2,FALSE)</f>
        <v>30</v>
      </c>
      <c r="M206" s="6">
        <f>VLOOKUP($C$15,'اطلاعات پایه'!$A$18:$C$30,3,FALSE)</f>
        <v>45736</v>
      </c>
      <c r="N206" s="5">
        <f>ROUND((K206*('اطلاعات پایه'!$B$12+1)+'اطلاعات پایه'!$B$13)/30*L206,0)</f>
        <v>9316080</v>
      </c>
      <c r="O206" s="5">
        <f>IF(AND(F206&gt;0,M206-F206&gt;364),'اطلاعات پایه'!$B$10,0)*L206+J206</f>
        <v>0</v>
      </c>
      <c r="P206" s="5">
        <f>IF(H206="متاهل",'اطلاعات پایه'!$B$6,0)</f>
        <v>0</v>
      </c>
      <c r="Q206" s="5">
        <f>I206*'اطلاعات پایه'!$B$7</f>
        <v>0</v>
      </c>
      <c r="R206" s="5">
        <f>ROUND('اطلاعات پایه'!$B$8/30*MIN(30,L206),0)</f>
        <v>9000000</v>
      </c>
      <c r="S206" s="5">
        <f>ROUND('اطلاعات پایه'!$B$9/30*MIN(30,L206),0)</f>
        <v>22000000</v>
      </c>
      <c r="T206" s="5">
        <f t="shared" si="19"/>
        <v>59284</v>
      </c>
      <c r="U206" s="15"/>
      <c r="V206" s="5">
        <f t="shared" si="17"/>
        <v>0</v>
      </c>
      <c r="X206" s="9">
        <f t="shared" si="20"/>
        <v>40316080</v>
      </c>
      <c r="Y206" s="9">
        <f>ROUND(0.07*MIN(7*L206*'اطلاعات پایه'!$B$5,'محاسبه حقوق'!X206),0)</f>
        <v>2822126</v>
      </c>
      <c r="Z206" s="9">
        <f t="shared" si="21"/>
        <v>9272700</v>
      </c>
      <c r="AA206" s="9">
        <f t="shared" si="22"/>
        <v>480702059.14285713</v>
      </c>
      <c r="AB206" s="5">
        <f>IF(AA206&lt;='اطلاعات پایه'!$B$35,'اطلاعات پایه'!$D$35,IF(AA206&lt;='اطلاعات پایه'!$B$36,'اطلاعات پایه'!$E$35+(AA206-'اطلاعات پایه'!$B$35)*'اطلاعات پایه'!$C$36,IF(AA206&lt;='اطلاعات پایه'!$B$37,'اطلاعات پایه'!$E$36+(AA206-'اطلاعات پایه'!$B$36)*'اطلاعات پایه'!$C$37,IF(AA206&lt;='اطلاعات پایه'!$B$38,'اطلاعات پایه'!$E$37+(AA206-'اطلاعات پایه'!$B$37)*'اطلاعات پایه'!$C$38,IF(AA206&lt;='اطلاعات پایه'!$B$39,'اطلاعات پایه'!$E$38+(AA206-'اطلاعات پایه'!$B$38)*'اطلاعات پایه'!$C$39,'اطلاعات پایه'!$E$39+(AA206-'اطلاعات پایه'!$B$39)*'اطلاعات پایه'!$C$40)))))/365*L206</f>
        <v>0</v>
      </c>
      <c r="AC206" s="9">
        <f t="shared" si="23"/>
        <v>37493954</v>
      </c>
      <c r="AE206" s="9">
        <f t="shared" si="18"/>
        <v>49588780</v>
      </c>
    </row>
    <row r="207" spans="1:31" x14ac:dyDescent="0.25">
      <c r="A207" s="13">
        <v>187</v>
      </c>
      <c r="B207" s="13"/>
      <c r="C207" s="13"/>
      <c r="D207" s="13"/>
      <c r="E207" s="13"/>
      <c r="F207" s="13"/>
      <c r="G207" s="6" t="str">
        <f t="shared" si="16"/>
        <v/>
      </c>
      <c r="H207" s="13"/>
      <c r="I207" s="13"/>
      <c r="J207" s="15"/>
      <c r="K207" s="15"/>
      <c r="L207" s="5">
        <f>VLOOKUP($C$15,'اطلاعات پایه'!$A$18:$B$30,2,FALSE)</f>
        <v>30</v>
      </c>
      <c r="M207" s="6">
        <f>VLOOKUP($C$15,'اطلاعات پایه'!$A$18:$C$30,3,FALSE)</f>
        <v>45736</v>
      </c>
      <c r="N207" s="5">
        <f>ROUND((K207*('اطلاعات پایه'!$B$12+1)+'اطلاعات پایه'!$B$13)/30*L207,0)</f>
        <v>9316080</v>
      </c>
      <c r="O207" s="5">
        <f>IF(AND(F207&gt;0,M207-F207&gt;364),'اطلاعات پایه'!$B$10,0)*L207+J207</f>
        <v>0</v>
      </c>
      <c r="P207" s="5">
        <f>IF(H207="متاهل",'اطلاعات پایه'!$B$6,0)</f>
        <v>0</v>
      </c>
      <c r="Q207" s="5">
        <f>I207*'اطلاعات پایه'!$B$7</f>
        <v>0</v>
      </c>
      <c r="R207" s="5">
        <f>ROUND('اطلاعات پایه'!$B$8/30*MIN(30,L207),0)</f>
        <v>9000000</v>
      </c>
      <c r="S207" s="5">
        <f>ROUND('اطلاعات پایه'!$B$9/30*MIN(30,L207),0)</f>
        <v>22000000</v>
      </c>
      <c r="T207" s="5">
        <f t="shared" si="19"/>
        <v>59284</v>
      </c>
      <c r="U207" s="15"/>
      <c r="V207" s="5">
        <f t="shared" si="17"/>
        <v>0</v>
      </c>
      <c r="X207" s="9">
        <f t="shared" si="20"/>
        <v>40316080</v>
      </c>
      <c r="Y207" s="9">
        <f>ROUND(0.07*MIN(7*L207*'اطلاعات پایه'!$B$5,'محاسبه حقوق'!X207),0)</f>
        <v>2822126</v>
      </c>
      <c r="Z207" s="9">
        <f t="shared" si="21"/>
        <v>9272700</v>
      </c>
      <c r="AA207" s="9">
        <f t="shared" si="22"/>
        <v>480702059.14285713</v>
      </c>
      <c r="AB207" s="5">
        <f>IF(AA207&lt;='اطلاعات پایه'!$B$35,'اطلاعات پایه'!$D$35,IF(AA207&lt;='اطلاعات پایه'!$B$36,'اطلاعات پایه'!$E$35+(AA207-'اطلاعات پایه'!$B$35)*'اطلاعات پایه'!$C$36,IF(AA207&lt;='اطلاعات پایه'!$B$37,'اطلاعات پایه'!$E$36+(AA207-'اطلاعات پایه'!$B$36)*'اطلاعات پایه'!$C$37,IF(AA207&lt;='اطلاعات پایه'!$B$38,'اطلاعات پایه'!$E$37+(AA207-'اطلاعات پایه'!$B$37)*'اطلاعات پایه'!$C$38,IF(AA207&lt;='اطلاعات پایه'!$B$39,'اطلاعات پایه'!$E$38+(AA207-'اطلاعات پایه'!$B$38)*'اطلاعات پایه'!$C$39,'اطلاعات پایه'!$E$39+(AA207-'اطلاعات پایه'!$B$39)*'اطلاعات پایه'!$C$40)))))/365*L207</f>
        <v>0</v>
      </c>
      <c r="AC207" s="9">
        <f t="shared" si="23"/>
        <v>37493954</v>
      </c>
      <c r="AE207" s="9">
        <f t="shared" si="18"/>
        <v>49588780</v>
      </c>
    </row>
    <row r="208" spans="1:31" x14ac:dyDescent="0.25">
      <c r="A208" s="13">
        <v>188</v>
      </c>
      <c r="B208" s="13"/>
      <c r="C208" s="13"/>
      <c r="D208" s="13"/>
      <c r="E208" s="13"/>
      <c r="F208" s="13"/>
      <c r="G208" s="6" t="str">
        <f t="shared" si="16"/>
        <v/>
      </c>
      <c r="H208" s="13"/>
      <c r="I208" s="13"/>
      <c r="J208" s="15"/>
      <c r="K208" s="15"/>
      <c r="L208" s="5">
        <f>VLOOKUP($C$15,'اطلاعات پایه'!$A$18:$B$30,2,FALSE)</f>
        <v>30</v>
      </c>
      <c r="M208" s="6">
        <f>VLOOKUP($C$15,'اطلاعات پایه'!$A$18:$C$30,3,FALSE)</f>
        <v>45736</v>
      </c>
      <c r="N208" s="5">
        <f>ROUND((K208*('اطلاعات پایه'!$B$12+1)+'اطلاعات پایه'!$B$13)/30*L208,0)</f>
        <v>9316080</v>
      </c>
      <c r="O208" s="5">
        <f>IF(AND(F208&gt;0,M208-F208&gt;364),'اطلاعات پایه'!$B$10,0)*L208+J208</f>
        <v>0</v>
      </c>
      <c r="P208" s="5">
        <f>IF(H208="متاهل",'اطلاعات پایه'!$B$6,0)</f>
        <v>0</v>
      </c>
      <c r="Q208" s="5">
        <f>I208*'اطلاعات پایه'!$B$7</f>
        <v>0</v>
      </c>
      <c r="R208" s="5">
        <f>ROUND('اطلاعات پایه'!$B$8/30*MIN(30,L208),0)</f>
        <v>9000000</v>
      </c>
      <c r="S208" s="5">
        <f>ROUND('اطلاعات پایه'!$B$9/30*MIN(30,L208),0)</f>
        <v>22000000</v>
      </c>
      <c r="T208" s="5">
        <f t="shared" si="19"/>
        <v>59284</v>
      </c>
      <c r="U208" s="15"/>
      <c r="V208" s="5">
        <f t="shared" si="17"/>
        <v>0</v>
      </c>
      <c r="X208" s="9">
        <f t="shared" si="20"/>
        <v>40316080</v>
      </c>
      <c r="Y208" s="9">
        <f>ROUND(0.07*MIN(7*L208*'اطلاعات پایه'!$B$5,'محاسبه حقوق'!X208),0)</f>
        <v>2822126</v>
      </c>
      <c r="Z208" s="9">
        <f t="shared" si="21"/>
        <v>9272700</v>
      </c>
      <c r="AA208" s="9">
        <f t="shared" si="22"/>
        <v>480702059.14285713</v>
      </c>
      <c r="AB208" s="5">
        <f>IF(AA208&lt;='اطلاعات پایه'!$B$35,'اطلاعات پایه'!$D$35,IF(AA208&lt;='اطلاعات پایه'!$B$36,'اطلاعات پایه'!$E$35+(AA208-'اطلاعات پایه'!$B$35)*'اطلاعات پایه'!$C$36,IF(AA208&lt;='اطلاعات پایه'!$B$37,'اطلاعات پایه'!$E$36+(AA208-'اطلاعات پایه'!$B$36)*'اطلاعات پایه'!$C$37,IF(AA208&lt;='اطلاعات پایه'!$B$38,'اطلاعات پایه'!$E$37+(AA208-'اطلاعات پایه'!$B$37)*'اطلاعات پایه'!$C$38,IF(AA208&lt;='اطلاعات پایه'!$B$39,'اطلاعات پایه'!$E$38+(AA208-'اطلاعات پایه'!$B$38)*'اطلاعات پایه'!$C$39,'اطلاعات پایه'!$E$39+(AA208-'اطلاعات پایه'!$B$39)*'اطلاعات پایه'!$C$40)))))/365*L208</f>
        <v>0</v>
      </c>
      <c r="AC208" s="9">
        <f t="shared" si="23"/>
        <v>37493954</v>
      </c>
      <c r="AE208" s="9">
        <f t="shared" si="18"/>
        <v>49588780</v>
      </c>
    </row>
    <row r="209" spans="1:31" x14ac:dyDescent="0.25">
      <c r="A209" s="13">
        <v>189</v>
      </c>
      <c r="B209" s="13"/>
      <c r="C209" s="13"/>
      <c r="D209" s="13"/>
      <c r="E209" s="13"/>
      <c r="F209" s="13"/>
      <c r="G209" s="6" t="str">
        <f t="shared" si="16"/>
        <v/>
      </c>
      <c r="H209" s="13"/>
      <c r="I209" s="13"/>
      <c r="J209" s="15"/>
      <c r="K209" s="15"/>
      <c r="L209" s="5">
        <f>VLOOKUP($C$15,'اطلاعات پایه'!$A$18:$B$30,2,FALSE)</f>
        <v>30</v>
      </c>
      <c r="M209" s="6">
        <f>VLOOKUP($C$15,'اطلاعات پایه'!$A$18:$C$30,3,FALSE)</f>
        <v>45736</v>
      </c>
      <c r="N209" s="5">
        <f>ROUND((K209*('اطلاعات پایه'!$B$12+1)+'اطلاعات پایه'!$B$13)/30*L209,0)</f>
        <v>9316080</v>
      </c>
      <c r="O209" s="5">
        <f>IF(AND(F209&gt;0,M209-F209&gt;364),'اطلاعات پایه'!$B$10,0)*L209+J209</f>
        <v>0</v>
      </c>
      <c r="P209" s="5">
        <f>IF(H209="متاهل",'اطلاعات پایه'!$B$6,0)</f>
        <v>0</v>
      </c>
      <c r="Q209" s="5">
        <f>I209*'اطلاعات پایه'!$B$7</f>
        <v>0</v>
      </c>
      <c r="R209" s="5">
        <f>ROUND('اطلاعات پایه'!$B$8/30*MIN(30,L209),0)</f>
        <v>9000000</v>
      </c>
      <c r="S209" s="5">
        <f>ROUND('اطلاعات پایه'!$B$9/30*MIN(30,L209),0)</f>
        <v>22000000</v>
      </c>
      <c r="T209" s="5">
        <f t="shared" si="19"/>
        <v>59284</v>
      </c>
      <c r="U209" s="15"/>
      <c r="V209" s="5">
        <f t="shared" si="17"/>
        <v>0</v>
      </c>
      <c r="X209" s="9">
        <f t="shared" si="20"/>
        <v>40316080</v>
      </c>
      <c r="Y209" s="9">
        <f>ROUND(0.07*MIN(7*L209*'اطلاعات پایه'!$B$5,'محاسبه حقوق'!X209),0)</f>
        <v>2822126</v>
      </c>
      <c r="Z209" s="9">
        <f t="shared" si="21"/>
        <v>9272700</v>
      </c>
      <c r="AA209" s="9">
        <f t="shared" si="22"/>
        <v>480702059.14285713</v>
      </c>
      <c r="AB209" s="5">
        <f>IF(AA209&lt;='اطلاعات پایه'!$B$35,'اطلاعات پایه'!$D$35,IF(AA209&lt;='اطلاعات پایه'!$B$36,'اطلاعات پایه'!$E$35+(AA209-'اطلاعات پایه'!$B$35)*'اطلاعات پایه'!$C$36,IF(AA209&lt;='اطلاعات پایه'!$B$37,'اطلاعات پایه'!$E$36+(AA209-'اطلاعات پایه'!$B$36)*'اطلاعات پایه'!$C$37,IF(AA209&lt;='اطلاعات پایه'!$B$38,'اطلاعات پایه'!$E$37+(AA209-'اطلاعات پایه'!$B$37)*'اطلاعات پایه'!$C$38,IF(AA209&lt;='اطلاعات پایه'!$B$39,'اطلاعات پایه'!$E$38+(AA209-'اطلاعات پایه'!$B$38)*'اطلاعات پایه'!$C$39,'اطلاعات پایه'!$E$39+(AA209-'اطلاعات پایه'!$B$39)*'اطلاعات پایه'!$C$40)))))/365*L209</f>
        <v>0</v>
      </c>
      <c r="AC209" s="9">
        <f t="shared" si="23"/>
        <v>37493954</v>
      </c>
      <c r="AE209" s="9">
        <f t="shared" si="18"/>
        <v>49588780</v>
      </c>
    </row>
    <row r="210" spans="1:31" x14ac:dyDescent="0.25">
      <c r="A210" s="13">
        <v>190</v>
      </c>
      <c r="B210" s="13"/>
      <c r="C210" s="13"/>
      <c r="D210" s="13"/>
      <c r="E210" s="13"/>
      <c r="F210" s="13"/>
      <c r="G210" s="6" t="str">
        <f t="shared" si="16"/>
        <v/>
      </c>
      <c r="H210" s="13"/>
      <c r="I210" s="13"/>
      <c r="J210" s="15"/>
      <c r="K210" s="15"/>
      <c r="L210" s="5">
        <f>VLOOKUP($C$15,'اطلاعات پایه'!$A$18:$B$30,2,FALSE)</f>
        <v>30</v>
      </c>
      <c r="M210" s="6">
        <f>VLOOKUP($C$15,'اطلاعات پایه'!$A$18:$C$30,3,FALSE)</f>
        <v>45736</v>
      </c>
      <c r="N210" s="5">
        <f>ROUND((K210*('اطلاعات پایه'!$B$12+1)+'اطلاعات پایه'!$B$13)/30*L210,0)</f>
        <v>9316080</v>
      </c>
      <c r="O210" s="5">
        <f>IF(AND(F210&gt;0,M210-F210&gt;364),'اطلاعات پایه'!$B$10,0)*L210+J210</f>
        <v>0</v>
      </c>
      <c r="P210" s="5">
        <f>IF(H210="متاهل",'اطلاعات پایه'!$B$6,0)</f>
        <v>0</v>
      </c>
      <c r="Q210" s="5">
        <f>I210*'اطلاعات پایه'!$B$7</f>
        <v>0</v>
      </c>
      <c r="R210" s="5">
        <f>ROUND('اطلاعات پایه'!$B$8/30*MIN(30,L210),0)</f>
        <v>9000000</v>
      </c>
      <c r="S210" s="5">
        <f>ROUND('اطلاعات پایه'!$B$9/30*MIN(30,L210),0)</f>
        <v>22000000</v>
      </c>
      <c r="T210" s="5">
        <f t="shared" si="19"/>
        <v>59284</v>
      </c>
      <c r="U210" s="15"/>
      <c r="V210" s="5">
        <f t="shared" si="17"/>
        <v>0</v>
      </c>
      <c r="X210" s="9">
        <f t="shared" si="20"/>
        <v>40316080</v>
      </c>
      <c r="Y210" s="9">
        <f>ROUND(0.07*MIN(7*L210*'اطلاعات پایه'!$B$5,'محاسبه حقوق'!X210),0)</f>
        <v>2822126</v>
      </c>
      <c r="Z210" s="9">
        <f t="shared" si="21"/>
        <v>9272700</v>
      </c>
      <c r="AA210" s="9">
        <f t="shared" si="22"/>
        <v>480702059.14285713</v>
      </c>
      <c r="AB210" s="5">
        <f>IF(AA210&lt;='اطلاعات پایه'!$B$35,'اطلاعات پایه'!$D$35,IF(AA210&lt;='اطلاعات پایه'!$B$36,'اطلاعات پایه'!$E$35+(AA210-'اطلاعات پایه'!$B$35)*'اطلاعات پایه'!$C$36,IF(AA210&lt;='اطلاعات پایه'!$B$37,'اطلاعات پایه'!$E$36+(AA210-'اطلاعات پایه'!$B$36)*'اطلاعات پایه'!$C$37,IF(AA210&lt;='اطلاعات پایه'!$B$38,'اطلاعات پایه'!$E$37+(AA210-'اطلاعات پایه'!$B$37)*'اطلاعات پایه'!$C$38,IF(AA210&lt;='اطلاعات پایه'!$B$39,'اطلاعات پایه'!$E$38+(AA210-'اطلاعات پایه'!$B$38)*'اطلاعات پایه'!$C$39,'اطلاعات پایه'!$E$39+(AA210-'اطلاعات پایه'!$B$39)*'اطلاعات پایه'!$C$40)))))/365*L210</f>
        <v>0</v>
      </c>
      <c r="AC210" s="9">
        <f t="shared" si="23"/>
        <v>37493954</v>
      </c>
      <c r="AE210" s="9">
        <f t="shared" si="18"/>
        <v>49588780</v>
      </c>
    </row>
    <row r="211" spans="1:31" x14ac:dyDescent="0.25">
      <c r="A211" s="13">
        <v>191</v>
      </c>
      <c r="B211" s="13"/>
      <c r="C211" s="13"/>
      <c r="D211" s="13"/>
      <c r="E211" s="13"/>
      <c r="F211" s="13"/>
      <c r="G211" s="6" t="str">
        <f t="shared" si="16"/>
        <v/>
      </c>
      <c r="H211" s="13"/>
      <c r="I211" s="13"/>
      <c r="J211" s="15"/>
      <c r="K211" s="15"/>
      <c r="L211" s="5">
        <f>VLOOKUP($C$15,'اطلاعات پایه'!$A$18:$B$30,2,FALSE)</f>
        <v>30</v>
      </c>
      <c r="M211" s="6">
        <f>VLOOKUP($C$15,'اطلاعات پایه'!$A$18:$C$30,3,FALSE)</f>
        <v>45736</v>
      </c>
      <c r="N211" s="5">
        <f>ROUND((K211*('اطلاعات پایه'!$B$12+1)+'اطلاعات پایه'!$B$13)/30*L211,0)</f>
        <v>9316080</v>
      </c>
      <c r="O211" s="5">
        <f>IF(AND(F211&gt;0,M211-F211&gt;364),'اطلاعات پایه'!$B$10,0)*L211+J211</f>
        <v>0</v>
      </c>
      <c r="P211" s="5">
        <f>IF(H211="متاهل",'اطلاعات پایه'!$B$6,0)</f>
        <v>0</v>
      </c>
      <c r="Q211" s="5">
        <f>I211*'اطلاعات پایه'!$B$7</f>
        <v>0</v>
      </c>
      <c r="R211" s="5">
        <f>ROUND('اطلاعات پایه'!$B$8/30*MIN(30,L211),0)</f>
        <v>9000000</v>
      </c>
      <c r="S211" s="5">
        <f>ROUND('اطلاعات پایه'!$B$9/30*MIN(30,L211),0)</f>
        <v>22000000</v>
      </c>
      <c r="T211" s="5">
        <f t="shared" si="19"/>
        <v>59284</v>
      </c>
      <c r="U211" s="15"/>
      <c r="V211" s="5">
        <f t="shared" si="17"/>
        <v>0</v>
      </c>
      <c r="X211" s="9">
        <f t="shared" si="20"/>
        <v>40316080</v>
      </c>
      <c r="Y211" s="9">
        <f>ROUND(0.07*MIN(7*L211*'اطلاعات پایه'!$B$5,'محاسبه حقوق'!X211),0)</f>
        <v>2822126</v>
      </c>
      <c r="Z211" s="9">
        <f t="shared" si="21"/>
        <v>9272700</v>
      </c>
      <c r="AA211" s="9">
        <f t="shared" si="22"/>
        <v>480702059.14285713</v>
      </c>
      <c r="AB211" s="5">
        <f>IF(AA211&lt;='اطلاعات پایه'!$B$35,'اطلاعات پایه'!$D$35,IF(AA211&lt;='اطلاعات پایه'!$B$36,'اطلاعات پایه'!$E$35+(AA211-'اطلاعات پایه'!$B$35)*'اطلاعات پایه'!$C$36,IF(AA211&lt;='اطلاعات پایه'!$B$37,'اطلاعات پایه'!$E$36+(AA211-'اطلاعات پایه'!$B$36)*'اطلاعات پایه'!$C$37,IF(AA211&lt;='اطلاعات پایه'!$B$38,'اطلاعات پایه'!$E$37+(AA211-'اطلاعات پایه'!$B$37)*'اطلاعات پایه'!$C$38,IF(AA211&lt;='اطلاعات پایه'!$B$39,'اطلاعات پایه'!$E$38+(AA211-'اطلاعات پایه'!$B$38)*'اطلاعات پایه'!$C$39,'اطلاعات پایه'!$E$39+(AA211-'اطلاعات پایه'!$B$39)*'اطلاعات پایه'!$C$40)))))/365*L211</f>
        <v>0</v>
      </c>
      <c r="AC211" s="9">
        <f t="shared" si="23"/>
        <v>37493954</v>
      </c>
      <c r="AE211" s="9">
        <f t="shared" si="18"/>
        <v>49588780</v>
      </c>
    </row>
    <row r="212" spans="1:31" x14ac:dyDescent="0.25">
      <c r="A212" s="13">
        <v>192</v>
      </c>
      <c r="B212" s="13"/>
      <c r="C212" s="13"/>
      <c r="D212" s="13"/>
      <c r="E212" s="13"/>
      <c r="F212" s="13"/>
      <c r="G212" s="6" t="str">
        <f t="shared" si="16"/>
        <v/>
      </c>
      <c r="H212" s="13"/>
      <c r="I212" s="13"/>
      <c r="J212" s="15"/>
      <c r="K212" s="15"/>
      <c r="L212" s="5">
        <f>VLOOKUP($C$15,'اطلاعات پایه'!$A$18:$B$30,2,FALSE)</f>
        <v>30</v>
      </c>
      <c r="M212" s="6">
        <f>VLOOKUP($C$15,'اطلاعات پایه'!$A$18:$C$30,3,FALSE)</f>
        <v>45736</v>
      </c>
      <c r="N212" s="5">
        <f>ROUND((K212*('اطلاعات پایه'!$B$12+1)+'اطلاعات پایه'!$B$13)/30*L212,0)</f>
        <v>9316080</v>
      </c>
      <c r="O212" s="5">
        <f>IF(AND(F212&gt;0,M212-F212&gt;364),'اطلاعات پایه'!$B$10,0)*L212+J212</f>
        <v>0</v>
      </c>
      <c r="P212" s="5">
        <f>IF(H212="متاهل",'اطلاعات پایه'!$B$6,0)</f>
        <v>0</v>
      </c>
      <c r="Q212" s="5">
        <f>I212*'اطلاعات پایه'!$B$7</f>
        <v>0</v>
      </c>
      <c r="R212" s="5">
        <f>ROUND('اطلاعات پایه'!$B$8/30*MIN(30,L212),0)</f>
        <v>9000000</v>
      </c>
      <c r="S212" s="5">
        <f>ROUND('اطلاعات پایه'!$B$9/30*MIN(30,L212),0)</f>
        <v>22000000</v>
      </c>
      <c r="T212" s="5">
        <f t="shared" si="19"/>
        <v>59284</v>
      </c>
      <c r="U212" s="15"/>
      <c r="V212" s="5">
        <f t="shared" si="17"/>
        <v>0</v>
      </c>
      <c r="X212" s="9">
        <f t="shared" si="20"/>
        <v>40316080</v>
      </c>
      <c r="Y212" s="9">
        <f>ROUND(0.07*MIN(7*L212*'اطلاعات پایه'!$B$5,'محاسبه حقوق'!X212),0)</f>
        <v>2822126</v>
      </c>
      <c r="Z212" s="9">
        <f t="shared" si="21"/>
        <v>9272700</v>
      </c>
      <c r="AA212" s="9">
        <f t="shared" si="22"/>
        <v>480702059.14285713</v>
      </c>
      <c r="AB212" s="5">
        <f>IF(AA212&lt;='اطلاعات پایه'!$B$35,'اطلاعات پایه'!$D$35,IF(AA212&lt;='اطلاعات پایه'!$B$36,'اطلاعات پایه'!$E$35+(AA212-'اطلاعات پایه'!$B$35)*'اطلاعات پایه'!$C$36,IF(AA212&lt;='اطلاعات پایه'!$B$37,'اطلاعات پایه'!$E$36+(AA212-'اطلاعات پایه'!$B$36)*'اطلاعات پایه'!$C$37,IF(AA212&lt;='اطلاعات پایه'!$B$38,'اطلاعات پایه'!$E$37+(AA212-'اطلاعات پایه'!$B$37)*'اطلاعات پایه'!$C$38,IF(AA212&lt;='اطلاعات پایه'!$B$39,'اطلاعات پایه'!$E$38+(AA212-'اطلاعات پایه'!$B$38)*'اطلاعات پایه'!$C$39,'اطلاعات پایه'!$E$39+(AA212-'اطلاعات پایه'!$B$39)*'اطلاعات پایه'!$C$40)))))/365*L212</f>
        <v>0</v>
      </c>
      <c r="AC212" s="9">
        <f t="shared" si="23"/>
        <v>37493954</v>
      </c>
      <c r="AE212" s="9">
        <f t="shared" si="18"/>
        <v>49588780</v>
      </c>
    </row>
    <row r="213" spans="1:31" x14ac:dyDescent="0.25">
      <c r="A213" s="13">
        <v>193</v>
      </c>
      <c r="B213" s="13"/>
      <c r="C213" s="13"/>
      <c r="D213" s="13"/>
      <c r="E213" s="13"/>
      <c r="F213" s="13"/>
      <c r="G213" s="6" t="str">
        <f t="shared" si="16"/>
        <v/>
      </c>
      <c r="H213" s="13"/>
      <c r="I213" s="13"/>
      <c r="J213" s="15"/>
      <c r="K213" s="15"/>
      <c r="L213" s="5">
        <f>VLOOKUP($C$15,'اطلاعات پایه'!$A$18:$B$30,2,FALSE)</f>
        <v>30</v>
      </c>
      <c r="M213" s="6">
        <f>VLOOKUP($C$15,'اطلاعات پایه'!$A$18:$C$30,3,FALSE)</f>
        <v>45736</v>
      </c>
      <c r="N213" s="5">
        <f>ROUND((K213*('اطلاعات پایه'!$B$12+1)+'اطلاعات پایه'!$B$13)/30*L213,0)</f>
        <v>9316080</v>
      </c>
      <c r="O213" s="5">
        <f>IF(AND(F213&gt;0,M213-F213&gt;364),'اطلاعات پایه'!$B$10,0)*L213+J213</f>
        <v>0</v>
      </c>
      <c r="P213" s="5">
        <f>IF(H213="متاهل",'اطلاعات پایه'!$B$6,0)</f>
        <v>0</v>
      </c>
      <c r="Q213" s="5">
        <f>I213*'اطلاعات پایه'!$B$7</f>
        <v>0</v>
      </c>
      <c r="R213" s="5">
        <f>ROUND('اطلاعات پایه'!$B$8/30*MIN(30,L213),0)</f>
        <v>9000000</v>
      </c>
      <c r="S213" s="5">
        <f>ROUND('اطلاعات پایه'!$B$9/30*MIN(30,L213),0)</f>
        <v>22000000</v>
      </c>
      <c r="T213" s="5">
        <f t="shared" si="19"/>
        <v>59284</v>
      </c>
      <c r="U213" s="15"/>
      <c r="V213" s="5">
        <f t="shared" si="17"/>
        <v>0</v>
      </c>
      <c r="X213" s="9">
        <f t="shared" si="20"/>
        <v>40316080</v>
      </c>
      <c r="Y213" s="9">
        <f>ROUND(0.07*MIN(7*L213*'اطلاعات پایه'!$B$5,'محاسبه حقوق'!X213),0)</f>
        <v>2822126</v>
      </c>
      <c r="Z213" s="9">
        <f t="shared" si="21"/>
        <v>9272700</v>
      </c>
      <c r="AA213" s="9">
        <f t="shared" si="22"/>
        <v>480702059.14285713</v>
      </c>
      <c r="AB213" s="5">
        <f>IF(AA213&lt;='اطلاعات پایه'!$B$35,'اطلاعات پایه'!$D$35,IF(AA213&lt;='اطلاعات پایه'!$B$36,'اطلاعات پایه'!$E$35+(AA213-'اطلاعات پایه'!$B$35)*'اطلاعات پایه'!$C$36,IF(AA213&lt;='اطلاعات پایه'!$B$37,'اطلاعات پایه'!$E$36+(AA213-'اطلاعات پایه'!$B$36)*'اطلاعات پایه'!$C$37,IF(AA213&lt;='اطلاعات پایه'!$B$38,'اطلاعات پایه'!$E$37+(AA213-'اطلاعات پایه'!$B$37)*'اطلاعات پایه'!$C$38,IF(AA213&lt;='اطلاعات پایه'!$B$39,'اطلاعات پایه'!$E$38+(AA213-'اطلاعات پایه'!$B$38)*'اطلاعات پایه'!$C$39,'اطلاعات پایه'!$E$39+(AA213-'اطلاعات پایه'!$B$39)*'اطلاعات پایه'!$C$40)))))/365*L213</f>
        <v>0</v>
      </c>
      <c r="AC213" s="9">
        <f t="shared" si="23"/>
        <v>37493954</v>
      </c>
      <c r="AE213" s="9">
        <f t="shared" si="18"/>
        <v>49588780</v>
      </c>
    </row>
    <row r="214" spans="1:31" x14ac:dyDescent="0.25">
      <c r="A214" s="13">
        <v>194</v>
      </c>
      <c r="B214" s="13"/>
      <c r="C214" s="13"/>
      <c r="D214" s="13"/>
      <c r="E214" s="13"/>
      <c r="F214" s="13"/>
      <c r="G214" s="6" t="str">
        <f t="shared" ref="G214:G277" si="24">IF(F214=0,"",F214)</f>
        <v/>
      </c>
      <c r="H214" s="13"/>
      <c r="I214" s="13"/>
      <c r="J214" s="15"/>
      <c r="K214" s="15"/>
      <c r="L214" s="5">
        <f>VLOOKUP($C$15,'اطلاعات پایه'!$A$18:$B$30,2,FALSE)</f>
        <v>30</v>
      </c>
      <c r="M214" s="6">
        <f>VLOOKUP($C$15,'اطلاعات پایه'!$A$18:$C$30,3,FALSE)</f>
        <v>45736</v>
      </c>
      <c r="N214" s="5">
        <f>ROUND((K214*('اطلاعات پایه'!$B$12+1)+'اطلاعات پایه'!$B$13)/30*L214,0)</f>
        <v>9316080</v>
      </c>
      <c r="O214" s="5">
        <f>IF(AND(F214&gt;0,M214-F214&gt;364),'اطلاعات پایه'!$B$10,0)*L214+J214</f>
        <v>0</v>
      </c>
      <c r="P214" s="5">
        <f>IF(H214="متاهل",'اطلاعات پایه'!$B$6,0)</f>
        <v>0</v>
      </c>
      <c r="Q214" s="5">
        <f>I214*'اطلاعات پایه'!$B$7</f>
        <v>0</v>
      </c>
      <c r="R214" s="5">
        <f>ROUND('اطلاعات پایه'!$B$8/30*MIN(30,L214),0)</f>
        <v>9000000</v>
      </c>
      <c r="S214" s="5">
        <f>ROUND('اطلاعات پایه'!$B$9/30*MIN(30,L214),0)</f>
        <v>22000000</v>
      </c>
      <c r="T214" s="5">
        <f t="shared" si="19"/>
        <v>59284</v>
      </c>
      <c r="U214" s="15"/>
      <c r="V214" s="5">
        <f t="shared" ref="V214:V277" si="25">U214*T214</f>
        <v>0</v>
      </c>
      <c r="X214" s="9">
        <f t="shared" si="20"/>
        <v>40316080</v>
      </c>
      <c r="Y214" s="9">
        <f>ROUND(0.07*MIN(7*L214*'اطلاعات پایه'!$B$5,'محاسبه حقوق'!X214),0)</f>
        <v>2822126</v>
      </c>
      <c r="Z214" s="9">
        <f t="shared" si="21"/>
        <v>9272700</v>
      </c>
      <c r="AA214" s="9">
        <f t="shared" si="22"/>
        <v>480702059.14285713</v>
      </c>
      <c r="AB214" s="5">
        <f>IF(AA214&lt;='اطلاعات پایه'!$B$35,'اطلاعات پایه'!$D$35,IF(AA214&lt;='اطلاعات پایه'!$B$36,'اطلاعات پایه'!$E$35+(AA214-'اطلاعات پایه'!$B$35)*'اطلاعات پایه'!$C$36,IF(AA214&lt;='اطلاعات پایه'!$B$37,'اطلاعات پایه'!$E$36+(AA214-'اطلاعات پایه'!$B$36)*'اطلاعات پایه'!$C$37,IF(AA214&lt;='اطلاعات پایه'!$B$38,'اطلاعات پایه'!$E$37+(AA214-'اطلاعات پایه'!$B$37)*'اطلاعات پایه'!$C$38,IF(AA214&lt;='اطلاعات پایه'!$B$39,'اطلاعات پایه'!$E$38+(AA214-'اطلاعات پایه'!$B$38)*'اطلاعات پایه'!$C$39,'اطلاعات پایه'!$E$39+(AA214-'اطلاعات پایه'!$B$39)*'اطلاعات پایه'!$C$40)))))/365*L214</f>
        <v>0</v>
      </c>
      <c r="AC214" s="9">
        <f t="shared" si="23"/>
        <v>37493954</v>
      </c>
      <c r="AE214" s="9">
        <f t="shared" ref="AE214:AE277" si="26">X214+Z214</f>
        <v>49588780</v>
      </c>
    </row>
    <row r="215" spans="1:31" x14ac:dyDescent="0.25">
      <c r="A215" s="13">
        <v>195</v>
      </c>
      <c r="B215" s="13"/>
      <c r="C215" s="13"/>
      <c r="D215" s="13"/>
      <c r="E215" s="13"/>
      <c r="F215" s="13"/>
      <c r="G215" s="6" t="str">
        <f t="shared" si="24"/>
        <v/>
      </c>
      <c r="H215" s="13"/>
      <c r="I215" s="13"/>
      <c r="J215" s="15"/>
      <c r="K215" s="15"/>
      <c r="L215" s="5">
        <f>VLOOKUP($C$15,'اطلاعات پایه'!$A$18:$B$30,2,FALSE)</f>
        <v>30</v>
      </c>
      <c r="M215" s="6">
        <f>VLOOKUP($C$15,'اطلاعات پایه'!$A$18:$C$30,3,FALSE)</f>
        <v>45736</v>
      </c>
      <c r="N215" s="5">
        <f>ROUND((K215*('اطلاعات پایه'!$B$12+1)+'اطلاعات پایه'!$B$13)/30*L215,0)</f>
        <v>9316080</v>
      </c>
      <c r="O215" s="5">
        <f>IF(AND(F215&gt;0,M215-F215&gt;364),'اطلاعات پایه'!$B$10,0)*L215+J215</f>
        <v>0</v>
      </c>
      <c r="P215" s="5">
        <f>IF(H215="متاهل",'اطلاعات پایه'!$B$6,0)</f>
        <v>0</v>
      </c>
      <c r="Q215" s="5">
        <f>I215*'اطلاعات پایه'!$B$7</f>
        <v>0</v>
      </c>
      <c r="R215" s="5">
        <f>ROUND('اطلاعات پایه'!$B$8/30*MIN(30,L215),0)</f>
        <v>9000000</v>
      </c>
      <c r="S215" s="5">
        <f>ROUND('اطلاعات پایه'!$B$9/30*MIN(30,L215),0)</f>
        <v>22000000</v>
      </c>
      <c r="T215" s="5">
        <f t="shared" ref="T215:T278" si="27">ROUND((N215+O215)/L215*30/220*1.4,0)</f>
        <v>59284</v>
      </c>
      <c r="U215" s="15"/>
      <c r="V215" s="5">
        <f t="shared" si="25"/>
        <v>0</v>
      </c>
      <c r="X215" s="9">
        <f t="shared" ref="X215:X278" si="28">SUM(N215:S215,V215:W215)</f>
        <v>40316080</v>
      </c>
      <c r="Y215" s="9">
        <f>ROUND(0.07*MIN(7*L215*'اطلاعات پایه'!$B$5,'محاسبه حقوق'!X215),0)</f>
        <v>2822126</v>
      </c>
      <c r="Z215" s="9">
        <f t="shared" ref="Z215:Z278" si="29">ROUND(Y215/7*23,0)</f>
        <v>9272700</v>
      </c>
      <c r="AA215" s="9">
        <f t="shared" ref="AA215:AA278" si="30">(X215-2/7*Y215)/L215*365</f>
        <v>480702059.14285713</v>
      </c>
      <c r="AB215" s="5">
        <f>IF(AA215&lt;='اطلاعات پایه'!$B$35,'اطلاعات پایه'!$D$35,IF(AA215&lt;='اطلاعات پایه'!$B$36,'اطلاعات پایه'!$E$35+(AA215-'اطلاعات پایه'!$B$35)*'اطلاعات پایه'!$C$36,IF(AA215&lt;='اطلاعات پایه'!$B$37,'اطلاعات پایه'!$E$36+(AA215-'اطلاعات پایه'!$B$36)*'اطلاعات پایه'!$C$37,IF(AA215&lt;='اطلاعات پایه'!$B$38,'اطلاعات پایه'!$E$37+(AA215-'اطلاعات پایه'!$B$37)*'اطلاعات پایه'!$C$38,IF(AA215&lt;='اطلاعات پایه'!$B$39,'اطلاعات پایه'!$E$38+(AA215-'اطلاعات پایه'!$B$38)*'اطلاعات پایه'!$C$39,'اطلاعات پایه'!$E$39+(AA215-'اطلاعات پایه'!$B$39)*'اطلاعات پایه'!$C$40)))))/365*L215</f>
        <v>0</v>
      </c>
      <c r="AC215" s="9">
        <f t="shared" ref="AC215:AC278" si="31">X215-Y215-AB215</f>
        <v>37493954</v>
      </c>
      <c r="AE215" s="9">
        <f t="shared" si="26"/>
        <v>49588780</v>
      </c>
    </row>
    <row r="216" spans="1:31" x14ac:dyDescent="0.25">
      <c r="A216" s="13">
        <v>196</v>
      </c>
      <c r="B216" s="13"/>
      <c r="C216" s="13"/>
      <c r="D216" s="13"/>
      <c r="E216" s="13"/>
      <c r="F216" s="13"/>
      <c r="G216" s="6" t="str">
        <f t="shared" si="24"/>
        <v/>
      </c>
      <c r="H216" s="13"/>
      <c r="I216" s="13"/>
      <c r="J216" s="15"/>
      <c r="K216" s="15"/>
      <c r="L216" s="5">
        <f>VLOOKUP($C$15,'اطلاعات پایه'!$A$18:$B$30,2,FALSE)</f>
        <v>30</v>
      </c>
      <c r="M216" s="6">
        <f>VLOOKUP($C$15,'اطلاعات پایه'!$A$18:$C$30,3,FALSE)</f>
        <v>45736</v>
      </c>
      <c r="N216" s="5">
        <f>ROUND((K216*('اطلاعات پایه'!$B$12+1)+'اطلاعات پایه'!$B$13)/30*L216,0)</f>
        <v>9316080</v>
      </c>
      <c r="O216" s="5">
        <f>IF(AND(F216&gt;0,M216-F216&gt;364),'اطلاعات پایه'!$B$10,0)*L216+J216</f>
        <v>0</v>
      </c>
      <c r="P216" s="5">
        <f>IF(H216="متاهل",'اطلاعات پایه'!$B$6,0)</f>
        <v>0</v>
      </c>
      <c r="Q216" s="5">
        <f>I216*'اطلاعات پایه'!$B$7</f>
        <v>0</v>
      </c>
      <c r="R216" s="5">
        <f>ROUND('اطلاعات پایه'!$B$8/30*MIN(30,L216),0)</f>
        <v>9000000</v>
      </c>
      <c r="S216" s="5">
        <f>ROUND('اطلاعات پایه'!$B$9/30*MIN(30,L216),0)</f>
        <v>22000000</v>
      </c>
      <c r="T216" s="5">
        <f t="shared" si="27"/>
        <v>59284</v>
      </c>
      <c r="U216" s="15"/>
      <c r="V216" s="5">
        <f t="shared" si="25"/>
        <v>0</v>
      </c>
      <c r="X216" s="9">
        <f t="shared" si="28"/>
        <v>40316080</v>
      </c>
      <c r="Y216" s="9">
        <f>ROUND(0.07*MIN(7*L216*'اطلاعات پایه'!$B$5,'محاسبه حقوق'!X216),0)</f>
        <v>2822126</v>
      </c>
      <c r="Z216" s="9">
        <f t="shared" si="29"/>
        <v>9272700</v>
      </c>
      <c r="AA216" s="9">
        <f t="shared" si="30"/>
        <v>480702059.14285713</v>
      </c>
      <c r="AB216" s="5">
        <f>IF(AA216&lt;='اطلاعات پایه'!$B$35,'اطلاعات پایه'!$D$35,IF(AA216&lt;='اطلاعات پایه'!$B$36,'اطلاعات پایه'!$E$35+(AA216-'اطلاعات پایه'!$B$35)*'اطلاعات پایه'!$C$36,IF(AA216&lt;='اطلاعات پایه'!$B$37,'اطلاعات پایه'!$E$36+(AA216-'اطلاعات پایه'!$B$36)*'اطلاعات پایه'!$C$37,IF(AA216&lt;='اطلاعات پایه'!$B$38,'اطلاعات پایه'!$E$37+(AA216-'اطلاعات پایه'!$B$37)*'اطلاعات پایه'!$C$38,IF(AA216&lt;='اطلاعات پایه'!$B$39,'اطلاعات پایه'!$E$38+(AA216-'اطلاعات پایه'!$B$38)*'اطلاعات پایه'!$C$39,'اطلاعات پایه'!$E$39+(AA216-'اطلاعات پایه'!$B$39)*'اطلاعات پایه'!$C$40)))))/365*L216</f>
        <v>0</v>
      </c>
      <c r="AC216" s="9">
        <f t="shared" si="31"/>
        <v>37493954</v>
      </c>
      <c r="AE216" s="9">
        <f t="shared" si="26"/>
        <v>49588780</v>
      </c>
    </row>
    <row r="217" spans="1:31" x14ac:dyDescent="0.25">
      <c r="A217" s="13">
        <v>197</v>
      </c>
      <c r="B217" s="13"/>
      <c r="C217" s="13"/>
      <c r="D217" s="13"/>
      <c r="E217" s="13"/>
      <c r="F217" s="13"/>
      <c r="G217" s="6" t="str">
        <f t="shared" si="24"/>
        <v/>
      </c>
      <c r="H217" s="13"/>
      <c r="I217" s="13"/>
      <c r="J217" s="15"/>
      <c r="K217" s="15"/>
      <c r="L217" s="5">
        <f>VLOOKUP($C$15,'اطلاعات پایه'!$A$18:$B$30,2,FALSE)</f>
        <v>30</v>
      </c>
      <c r="M217" s="6">
        <f>VLOOKUP($C$15,'اطلاعات پایه'!$A$18:$C$30,3,FALSE)</f>
        <v>45736</v>
      </c>
      <c r="N217" s="5">
        <f>ROUND((K217*('اطلاعات پایه'!$B$12+1)+'اطلاعات پایه'!$B$13)/30*L217,0)</f>
        <v>9316080</v>
      </c>
      <c r="O217" s="5">
        <f>IF(AND(F217&gt;0,M217-F217&gt;364),'اطلاعات پایه'!$B$10,0)*L217+J217</f>
        <v>0</v>
      </c>
      <c r="P217" s="5">
        <f>IF(H217="متاهل",'اطلاعات پایه'!$B$6,0)</f>
        <v>0</v>
      </c>
      <c r="Q217" s="5">
        <f>I217*'اطلاعات پایه'!$B$7</f>
        <v>0</v>
      </c>
      <c r="R217" s="5">
        <f>ROUND('اطلاعات پایه'!$B$8/30*MIN(30,L217),0)</f>
        <v>9000000</v>
      </c>
      <c r="S217" s="5">
        <f>ROUND('اطلاعات پایه'!$B$9/30*MIN(30,L217),0)</f>
        <v>22000000</v>
      </c>
      <c r="T217" s="5">
        <f t="shared" si="27"/>
        <v>59284</v>
      </c>
      <c r="U217" s="15"/>
      <c r="V217" s="5">
        <f t="shared" si="25"/>
        <v>0</v>
      </c>
      <c r="X217" s="9">
        <f t="shared" si="28"/>
        <v>40316080</v>
      </c>
      <c r="Y217" s="9">
        <f>ROUND(0.07*MIN(7*L217*'اطلاعات پایه'!$B$5,'محاسبه حقوق'!X217),0)</f>
        <v>2822126</v>
      </c>
      <c r="Z217" s="9">
        <f t="shared" si="29"/>
        <v>9272700</v>
      </c>
      <c r="AA217" s="9">
        <f t="shared" si="30"/>
        <v>480702059.14285713</v>
      </c>
      <c r="AB217" s="5">
        <f>IF(AA217&lt;='اطلاعات پایه'!$B$35,'اطلاعات پایه'!$D$35,IF(AA217&lt;='اطلاعات پایه'!$B$36,'اطلاعات پایه'!$E$35+(AA217-'اطلاعات پایه'!$B$35)*'اطلاعات پایه'!$C$36,IF(AA217&lt;='اطلاعات پایه'!$B$37,'اطلاعات پایه'!$E$36+(AA217-'اطلاعات پایه'!$B$36)*'اطلاعات پایه'!$C$37,IF(AA217&lt;='اطلاعات پایه'!$B$38,'اطلاعات پایه'!$E$37+(AA217-'اطلاعات پایه'!$B$37)*'اطلاعات پایه'!$C$38,IF(AA217&lt;='اطلاعات پایه'!$B$39,'اطلاعات پایه'!$E$38+(AA217-'اطلاعات پایه'!$B$38)*'اطلاعات پایه'!$C$39,'اطلاعات پایه'!$E$39+(AA217-'اطلاعات پایه'!$B$39)*'اطلاعات پایه'!$C$40)))))/365*L217</f>
        <v>0</v>
      </c>
      <c r="AC217" s="9">
        <f t="shared" si="31"/>
        <v>37493954</v>
      </c>
      <c r="AE217" s="9">
        <f t="shared" si="26"/>
        <v>49588780</v>
      </c>
    </row>
    <row r="218" spans="1:31" x14ac:dyDescent="0.25">
      <c r="A218" s="13">
        <v>198</v>
      </c>
      <c r="B218" s="13"/>
      <c r="C218" s="13"/>
      <c r="D218" s="13"/>
      <c r="E218" s="13"/>
      <c r="F218" s="13"/>
      <c r="G218" s="6" t="str">
        <f t="shared" si="24"/>
        <v/>
      </c>
      <c r="H218" s="13"/>
      <c r="I218" s="13"/>
      <c r="J218" s="15"/>
      <c r="K218" s="15"/>
      <c r="L218" s="5">
        <f>VLOOKUP($C$15,'اطلاعات پایه'!$A$18:$B$30,2,FALSE)</f>
        <v>30</v>
      </c>
      <c r="M218" s="6">
        <f>VLOOKUP($C$15,'اطلاعات پایه'!$A$18:$C$30,3,FALSE)</f>
        <v>45736</v>
      </c>
      <c r="N218" s="5">
        <f>ROUND((K218*('اطلاعات پایه'!$B$12+1)+'اطلاعات پایه'!$B$13)/30*L218,0)</f>
        <v>9316080</v>
      </c>
      <c r="O218" s="5">
        <f>IF(AND(F218&gt;0,M218-F218&gt;364),'اطلاعات پایه'!$B$10,0)*L218+J218</f>
        <v>0</v>
      </c>
      <c r="P218" s="5">
        <f>IF(H218="متاهل",'اطلاعات پایه'!$B$6,0)</f>
        <v>0</v>
      </c>
      <c r="Q218" s="5">
        <f>I218*'اطلاعات پایه'!$B$7</f>
        <v>0</v>
      </c>
      <c r="R218" s="5">
        <f>ROUND('اطلاعات پایه'!$B$8/30*MIN(30,L218),0)</f>
        <v>9000000</v>
      </c>
      <c r="S218" s="5">
        <f>ROUND('اطلاعات پایه'!$B$9/30*MIN(30,L218),0)</f>
        <v>22000000</v>
      </c>
      <c r="T218" s="5">
        <f t="shared" si="27"/>
        <v>59284</v>
      </c>
      <c r="U218" s="15"/>
      <c r="V218" s="5">
        <f t="shared" si="25"/>
        <v>0</v>
      </c>
      <c r="X218" s="9">
        <f t="shared" si="28"/>
        <v>40316080</v>
      </c>
      <c r="Y218" s="9">
        <f>ROUND(0.07*MIN(7*L218*'اطلاعات پایه'!$B$5,'محاسبه حقوق'!X218),0)</f>
        <v>2822126</v>
      </c>
      <c r="Z218" s="9">
        <f t="shared" si="29"/>
        <v>9272700</v>
      </c>
      <c r="AA218" s="9">
        <f t="shared" si="30"/>
        <v>480702059.14285713</v>
      </c>
      <c r="AB218" s="5">
        <f>IF(AA218&lt;='اطلاعات پایه'!$B$35,'اطلاعات پایه'!$D$35,IF(AA218&lt;='اطلاعات پایه'!$B$36,'اطلاعات پایه'!$E$35+(AA218-'اطلاعات پایه'!$B$35)*'اطلاعات پایه'!$C$36,IF(AA218&lt;='اطلاعات پایه'!$B$37,'اطلاعات پایه'!$E$36+(AA218-'اطلاعات پایه'!$B$36)*'اطلاعات پایه'!$C$37,IF(AA218&lt;='اطلاعات پایه'!$B$38,'اطلاعات پایه'!$E$37+(AA218-'اطلاعات پایه'!$B$37)*'اطلاعات پایه'!$C$38,IF(AA218&lt;='اطلاعات پایه'!$B$39,'اطلاعات پایه'!$E$38+(AA218-'اطلاعات پایه'!$B$38)*'اطلاعات پایه'!$C$39,'اطلاعات پایه'!$E$39+(AA218-'اطلاعات پایه'!$B$39)*'اطلاعات پایه'!$C$40)))))/365*L218</f>
        <v>0</v>
      </c>
      <c r="AC218" s="9">
        <f t="shared" si="31"/>
        <v>37493954</v>
      </c>
      <c r="AE218" s="9">
        <f t="shared" si="26"/>
        <v>49588780</v>
      </c>
    </row>
    <row r="219" spans="1:31" x14ac:dyDescent="0.25">
      <c r="A219" s="13">
        <v>199</v>
      </c>
      <c r="B219" s="13"/>
      <c r="C219" s="13"/>
      <c r="D219" s="13"/>
      <c r="E219" s="13"/>
      <c r="F219" s="13"/>
      <c r="G219" s="6" t="str">
        <f t="shared" si="24"/>
        <v/>
      </c>
      <c r="H219" s="13"/>
      <c r="I219" s="13"/>
      <c r="J219" s="15"/>
      <c r="K219" s="15"/>
      <c r="L219" s="5">
        <f>VLOOKUP($C$15,'اطلاعات پایه'!$A$18:$B$30,2,FALSE)</f>
        <v>30</v>
      </c>
      <c r="M219" s="6">
        <f>VLOOKUP($C$15,'اطلاعات پایه'!$A$18:$C$30,3,FALSE)</f>
        <v>45736</v>
      </c>
      <c r="N219" s="5">
        <f>ROUND((K219*('اطلاعات پایه'!$B$12+1)+'اطلاعات پایه'!$B$13)/30*L219,0)</f>
        <v>9316080</v>
      </c>
      <c r="O219" s="5">
        <f>IF(AND(F219&gt;0,M219-F219&gt;364),'اطلاعات پایه'!$B$10,0)*L219+J219</f>
        <v>0</v>
      </c>
      <c r="P219" s="5">
        <f>IF(H219="متاهل",'اطلاعات پایه'!$B$6,0)</f>
        <v>0</v>
      </c>
      <c r="Q219" s="5">
        <f>I219*'اطلاعات پایه'!$B$7</f>
        <v>0</v>
      </c>
      <c r="R219" s="5">
        <f>ROUND('اطلاعات پایه'!$B$8/30*MIN(30,L219),0)</f>
        <v>9000000</v>
      </c>
      <c r="S219" s="5">
        <f>ROUND('اطلاعات پایه'!$B$9/30*MIN(30,L219),0)</f>
        <v>22000000</v>
      </c>
      <c r="T219" s="5">
        <f t="shared" si="27"/>
        <v>59284</v>
      </c>
      <c r="U219" s="15"/>
      <c r="V219" s="5">
        <f t="shared" si="25"/>
        <v>0</v>
      </c>
      <c r="X219" s="9">
        <f t="shared" si="28"/>
        <v>40316080</v>
      </c>
      <c r="Y219" s="9">
        <f>ROUND(0.07*MIN(7*L219*'اطلاعات پایه'!$B$5,'محاسبه حقوق'!X219),0)</f>
        <v>2822126</v>
      </c>
      <c r="Z219" s="9">
        <f t="shared" si="29"/>
        <v>9272700</v>
      </c>
      <c r="AA219" s="9">
        <f t="shared" si="30"/>
        <v>480702059.14285713</v>
      </c>
      <c r="AB219" s="5">
        <f>IF(AA219&lt;='اطلاعات پایه'!$B$35,'اطلاعات پایه'!$D$35,IF(AA219&lt;='اطلاعات پایه'!$B$36,'اطلاعات پایه'!$E$35+(AA219-'اطلاعات پایه'!$B$35)*'اطلاعات پایه'!$C$36,IF(AA219&lt;='اطلاعات پایه'!$B$37,'اطلاعات پایه'!$E$36+(AA219-'اطلاعات پایه'!$B$36)*'اطلاعات پایه'!$C$37,IF(AA219&lt;='اطلاعات پایه'!$B$38,'اطلاعات پایه'!$E$37+(AA219-'اطلاعات پایه'!$B$37)*'اطلاعات پایه'!$C$38,IF(AA219&lt;='اطلاعات پایه'!$B$39,'اطلاعات پایه'!$E$38+(AA219-'اطلاعات پایه'!$B$38)*'اطلاعات پایه'!$C$39,'اطلاعات پایه'!$E$39+(AA219-'اطلاعات پایه'!$B$39)*'اطلاعات پایه'!$C$40)))))/365*L219</f>
        <v>0</v>
      </c>
      <c r="AC219" s="9">
        <f t="shared" si="31"/>
        <v>37493954</v>
      </c>
      <c r="AE219" s="9">
        <f t="shared" si="26"/>
        <v>49588780</v>
      </c>
    </row>
    <row r="220" spans="1:31" x14ac:dyDescent="0.25">
      <c r="A220" s="13">
        <v>200</v>
      </c>
      <c r="B220" s="13"/>
      <c r="C220" s="13"/>
      <c r="D220" s="13"/>
      <c r="E220" s="13"/>
      <c r="F220" s="13"/>
      <c r="G220" s="6" t="str">
        <f t="shared" si="24"/>
        <v/>
      </c>
      <c r="H220" s="13"/>
      <c r="I220" s="13"/>
      <c r="J220" s="15"/>
      <c r="K220" s="15"/>
      <c r="L220" s="5">
        <f>VLOOKUP($C$15,'اطلاعات پایه'!$A$18:$B$30,2,FALSE)</f>
        <v>30</v>
      </c>
      <c r="M220" s="6">
        <f>VLOOKUP($C$15,'اطلاعات پایه'!$A$18:$C$30,3,FALSE)</f>
        <v>45736</v>
      </c>
      <c r="N220" s="5">
        <f>ROUND((K220*('اطلاعات پایه'!$B$12+1)+'اطلاعات پایه'!$B$13)/30*L220,0)</f>
        <v>9316080</v>
      </c>
      <c r="O220" s="5">
        <f>IF(AND(F220&gt;0,M220-F220&gt;364),'اطلاعات پایه'!$B$10,0)*L220+J220</f>
        <v>0</v>
      </c>
      <c r="P220" s="5">
        <f>IF(H220="متاهل",'اطلاعات پایه'!$B$6,0)</f>
        <v>0</v>
      </c>
      <c r="Q220" s="5">
        <f>I220*'اطلاعات پایه'!$B$7</f>
        <v>0</v>
      </c>
      <c r="R220" s="5">
        <f>ROUND('اطلاعات پایه'!$B$8/30*MIN(30,L220),0)</f>
        <v>9000000</v>
      </c>
      <c r="S220" s="5">
        <f>ROUND('اطلاعات پایه'!$B$9/30*MIN(30,L220),0)</f>
        <v>22000000</v>
      </c>
      <c r="T220" s="5">
        <f t="shared" si="27"/>
        <v>59284</v>
      </c>
      <c r="U220" s="15"/>
      <c r="V220" s="5">
        <f t="shared" si="25"/>
        <v>0</v>
      </c>
      <c r="X220" s="9">
        <f t="shared" si="28"/>
        <v>40316080</v>
      </c>
      <c r="Y220" s="9">
        <f>ROUND(0.07*MIN(7*L220*'اطلاعات پایه'!$B$5,'محاسبه حقوق'!X220),0)</f>
        <v>2822126</v>
      </c>
      <c r="Z220" s="9">
        <f t="shared" si="29"/>
        <v>9272700</v>
      </c>
      <c r="AA220" s="9">
        <f t="shared" si="30"/>
        <v>480702059.14285713</v>
      </c>
      <c r="AB220" s="5">
        <f>IF(AA220&lt;='اطلاعات پایه'!$B$35,'اطلاعات پایه'!$D$35,IF(AA220&lt;='اطلاعات پایه'!$B$36,'اطلاعات پایه'!$E$35+(AA220-'اطلاعات پایه'!$B$35)*'اطلاعات پایه'!$C$36,IF(AA220&lt;='اطلاعات پایه'!$B$37,'اطلاعات پایه'!$E$36+(AA220-'اطلاعات پایه'!$B$36)*'اطلاعات پایه'!$C$37,IF(AA220&lt;='اطلاعات پایه'!$B$38,'اطلاعات پایه'!$E$37+(AA220-'اطلاعات پایه'!$B$37)*'اطلاعات پایه'!$C$38,IF(AA220&lt;='اطلاعات پایه'!$B$39,'اطلاعات پایه'!$E$38+(AA220-'اطلاعات پایه'!$B$38)*'اطلاعات پایه'!$C$39,'اطلاعات پایه'!$E$39+(AA220-'اطلاعات پایه'!$B$39)*'اطلاعات پایه'!$C$40)))))/365*L220</f>
        <v>0</v>
      </c>
      <c r="AC220" s="9">
        <f t="shared" si="31"/>
        <v>37493954</v>
      </c>
      <c r="AE220" s="9">
        <f t="shared" si="26"/>
        <v>49588780</v>
      </c>
    </row>
    <row r="221" spans="1:31" x14ac:dyDescent="0.25">
      <c r="A221" s="13">
        <v>201</v>
      </c>
      <c r="B221" s="13"/>
      <c r="C221" s="13"/>
      <c r="D221" s="13"/>
      <c r="E221" s="13"/>
      <c r="F221" s="13"/>
      <c r="G221" s="6" t="str">
        <f t="shared" si="24"/>
        <v/>
      </c>
      <c r="H221" s="13"/>
      <c r="I221" s="13"/>
      <c r="J221" s="15"/>
      <c r="K221" s="15"/>
      <c r="L221" s="5">
        <f>VLOOKUP($C$15,'اطلاعات پایه'!$A$18:$B$30,2,FALSE)</f>
        <v>30</v>
      </c>
      <c r="M221" s="6">
        <f>VLOOKUP($C$15,'اطلاعات پایه'!$A$18:$C$30,3,FALSE)</f>
        <v>45736</v>
      </c>
      <c r="N221" s="5">
        <f>ROUND((K221*('اطلاعات پایه'!$B$12+1)+'اطلاعات پایه'!$B$13)/30*L221,0)</f>
        <v>9316080</v>
      </c>
      <c r="O221" s="5">
        <f>IF(AND(F221&gt;0,M221-F221&gt;364),'اطلاعات پایه'!$B$10,0)*L221+J221</f>
        <v>0</v>
      </c>
      <c r="P221" s="5">
        <f>IF(H221="متاهل",'اطلاعات پایه'!$B$6,0)</f>
        <v>0</v>
      </c>
      <c r="Q221" s="5">
        <f>I221*'اطلاعات پایه'!$B$7</f>
        <v>0</v>
      </c>
      <c r="R221" s="5">
        <f>ROUND('اطلاعات پایه'!$B$8/30*MIN(30,L221),0)</f>
        <v>9000000</v>
      </c>
      <c r="S221" s="5">
        <f>ROUND('اطلاعات پایه'!$B$9/30*MIN(30,L221),0)</f>
        <v>22000000</v>
      </c>
      <c r="T221" s="5">
        <f t="shared" si="27"/>
        <v>59284</v>
      </c>
      <c r="U221" s="15"/>
      <c r="V221" s="5">
        <f t="shared" si="25"/>
        <v>0</v>
      </c>
      <c r="X221" s="9">
        <f t="shared" si="28"/>
        <v>40316080</v>
      </c>
      <c r="Y221" s="9">
        <f>ROUND(0.07*MIN(7*L221*'اطلاعات پایه'!$B$5,'محاسبه حقوق'!X221),0)</f>
        <v>2822126</v>
      </c>
      <c r="Z221" s="9">
        <f t="shared" si="29"/>
        <v>9272700</v>
      </c>
      <c r="AA221" s="9">
        <f t="shared" si="30"/>
        <v>480702059.14285713</v>
      </c>
      <c r="AB221" s="5">
        <f>IF(AA221&lt;='اطلاعات پایه'!$B$35,'اطلاعات پایه'!$D$35,IF(AA221&lt;='اطلاعات پایه'!$B$36,'اطلاعات پایه'!$E$35+(AA221-'اطلاعات پایه'!$B$35)*'اطلاعات پایه'!$C$36,IF(AA221&lt;='اطلاعات پایه'!$B$37,'اطلاعات پایه'!$E$36+(AA221-'اطلاعات پایه'!$B$36)*'اطلاعات پایه'!$C$37,IF(AA221&lt;='اطلاعات پایه'!$B$38,'اطلاعات پایه'!$E$37+(AA221-'اطلاعات پایه'!$B$37)*'اطلاعات پایه'!$C$38,IF(AA221&lt;='اطلاعات پایه'!$B$39,'اطلاعات پایه'!$E$38+(AA221-'اطلاعات پایه'!$B$38)*'اطلاعات پایه'!$C$39,'اطلاعات پایه'!$E$39+(AA221-'اطلاعات پایه'!$B$39)*'اطلاعات پایه'!$C$40)))))/365*L221</f>
        <v>0</v>
      </c>
      <c r="AC221" s="9">
        <f t="shared" si="31"/>
        <v>37493954</v>
      </c>
      <c r="AE221" s="9">
        <f t="shared" si="26"/>
        <v>49588780</v>
      </c>
    </row>
    <row r="222" spans="1:31" x14ac:dyDescent="0.25">
      <c r="A222" s="13">
        <v>202</v>
      </c>
      <c r="B222" s="13"/>
      <c r="C222" s="13"/>
      <c r="D222" s="13"/>
      <c r="E222" s="13"/>
      <c r="F222" s="13"/>
      <c r="G222" s="6" t="str">
        <f t="shared" si="24"/>
        <v/>
      </c>
      <c r="H222" s="13"/>
      <c r="I222" s="13"/>
      <c r="J222" s="15"/>
      <c r="K222" s="15"/>
      <c r="L222" s="5">
        <f>VLOOKUP($C$15,'اطلاعات پایه'!$A$18:$B$30,2,FALSE)</f>
        <v>30</v>
      </c>
      <c r="M222" s="6">
        <f>VLOOKUP($C$15,'اطلاعات پایه'!$A$18:$C$30,3,FALSE)</f>
        <v>45736</v>
      </c>
      <c r="N222" s="5">
        <f>ROUND((K222*('اطلاعات پایه'!$B$12+1)+'اطلاعات پایه'!$B$13)/30*L222,0)</f>
        <v>9316080</v>
      </c>
      <c r="O222" s="5">
        <f>IF(AND(F222&gt;0,M222-F222&gt;364),'اطلاعات پایه'!$B$10,0)*L222+J222</f>
        <v>0</v>
      </c>
      <c r="P222" s="5">
        <f>IF(H222="متاهل",'اطلاعات پایه'!$B$6,0)</f>
        <v>0</v>
      </c>
      <c r="Q222" s="5">
        <f>I222*'اطلاعات پایه'!$B$7</f>
        <v>0</v>
      </c>
      <c r="R222" s="5">
        <f>ROUND('اطلاعات پایه'!$B$8/30*MIN(30,L222),0)</f>
        <v>9000000</v>
      </c>
      <c r="S222" s="5">
        <f>ROUND('اطلاعات پایه'!$B$9/30*MIN(30,L222),0)</f>
        <v>22000000</v>
      </c>
      <c r="T222" s="5">
        <f t="shared" si="27"/>
        <v>59284</v>
      </c>
      <c r="U222" s="15"/>
      <c r="V222" s="5">
        <f t="shared" si="25"/>
        <v>0</v>
      </c>
      <c r="X222" s="9">
        <f t="shared" si="28"/>
        <v>40316080</v>
      </c>
      <c r="Y222" s="9">
        <f>ROUND(0.07*MIN(7*L222*'اطلاعات پایه'!$B$5,'محاسبه حقوق'!X222),0)</f>
        <v>2822126</v>
      </c>
      <c r="Z222" s="9">
        <f t="shared" si="29"/>
        <v>9272700</v>
      </c>
      <c r="AA222" s="9">
        <f t="shared" si="30"/>
        <v>480702059.14285713</v>
      </c>
      <c r="AB222" s="5">
        <f>IF(AA222&lt;='اطلاعات پایه'!$B$35,'اطلاعات پایه'!$D$35,IF(AA222&lt;='اطلاعات پایه'!$B$36,'اطلاعات پایه'!$E$35+(AA222-'اطلاعات پایه'!$B$35)*'اطلاعات پایه'!$C$36,IF(AA222&lt;='اطلاعات پایه'!$B$37,'اطلاعات پایه'!$E$36+(AA222-'اطلاعات پایه'!$B$36)*'اطلاعات پایه'!$C$37,IF(AA222&lt;='اطلاعات پایه'!$B$38,'اطلاعات پایه'!$E$37+(AA222-'اطلاعات پایه'!$B$37)*'اطلاعات پایه'!$C$38,IF(AA222&lt;='اطلاعات پایه'!$B$39,'اطلاعات پایه'!$E$38+(AA222-'اطلاعات پایه'!$B$38)*'اطلاعات پایه'!$C$39,'اطلاعات پایه'!$E$39+(AA222-'اطلاعات پایه'!$B$39)*'اطلاعات پایه'!$C$40)))))/365*L222</f>
        <v>0</v>
      </c>
      <c r="AC222" s="9">
        <f t="shared" si="31"/>
        <v>37493954</v>
      </c>
      <c r="AE222" s="9">
        <f t="shared" si="26"/>
        <v>49588780</v>
      </c>
    </row>
    <row r="223" spans="1:31" x14ac:dyDescent="0.25">
      <c r="A223" s="13">
        <v>203</v>
      </c>
      <c r="B223" s="13"/>
      <c r="C223" s="13"/>
      <c r="D223" s="13"/>
      <c r="E223" s="13"/>
      <c r="F223" s="13"/>
      <c r="G223" s="6" t="str">
        <f t="shared" si="24"/>
        <v/>
      </c>
      <c r="H223" s="13"/>
      <c r="I223" s="13"/>
      <c r="J223" s="15"/>
      <c r="K223" s="15"/>
      <c r="L223" s="5">
        <f>VLOOKUP($C$15,'اطلاعات پایه'!$A$18:$B$30,2,FALSE)</f>
        <v>30</v>
      </c>
      <c r="M223" s="6">
        <f>VLOOKUP($C$15,'اطلاعات پایه'!$A$18:$C$30,3,FALSE)</f>
        <v>45736</v>
      </c>
      <c r="N223" s="5">
        <f>ROUND((K223*('اطلاعات پایه'!$B$12+1)+'اطلاعات پایه'!$B$13)/30*L223,0)</f>
        <v>9316080</v>
      </c>
      <c r="O223" s="5">
        <f>IF(AND(F223&gt;0,M223-F223&gt;364),'اطلاعات پایه'!$B$10,0)*L223+J223</f>
        <v>0</v>
      </c>
      <c r="P223" s="5">
        <f>IF(H223="متاهل",'اطلاعات پایه'!$B$6,0)</f>
        <v>0</v>
      </c>
      <c r="Q223" s="5">
        <f>I223*'اطلاعات پایه'!$B$7</f>
        <v>0</v>
      </c>
      <c r="R223" s="5">
        <f>ROUND('اطلاعات پایه'!$B$8/30*MIN(30,L223),0)</f>
        <v>9000000</v>
      </c>
      <c r="S223" s="5">
        <f>ROUND('اطلاعات پایه'!$B$9/30*MIN(30,L223),0)</f>
        <v>22000000</v>
      </c>
      <c r="T223" s="5">
        <f t="shared" si="27"/>
        <v>59284</v>
      </c>
      <c r="U223" s="15"/>
      <c r="V223" s="5">
        <f t="shared" si="25"/>
        <v>0</v>
      </c>
      <c r="X223" s="9">
        <f t="shared" si="28"/>
        <v>40316080</v>
      </c>
      <c r="Y223" s="9">
        <f>ROUND(0.07*MIN(7*L223*'اطلاعات پایه'!$B$5,'محاسبه حقوق'!X223),0)</f>
        <v>2822126</v>
      </c>
      <c r="Z223" s="9">
        <f t="shared" si="29"/>
        <v>9272700</v>
      </c>
      <c r="AA223" s="9">
        <f t="shared" si="30"/>
        <v>480702059.14285713</v>
      </c>
      <c r="AB223" s="5">
        <f>IF(AA223&lt;='اطلاعات پایه'!$B$35,'اطلاعات پایه'!$D$35,IF(AA223&lt;='اطلاعات پایه'!$B$36,'اطلاعات پایه'!$E$35+(AA223-'اطلاعات پایه'!$B$35)*'اطلاعات پایه'!$C$36,IF(AA223&lt;='اطلاعات پایه'!$B$37,'اطلاعات پایه'!$E$36+(AA223-'اطلاعات پایه'!$B$36)*'اطلاعات پایه'!$C$37,IF(AA223&lt;='اطلاعات پایه'!$B$38,'اطلاعات پایه'!$E$37+(AA223-'اطلاعات پایه'!$B$37)*'اطلاعات پایه'!$C$38,IF(AA223&lt;='اطلاعات پایه'!$B$39,'اطلاعات پایه'!$E$38+(AA223-'اطلاعات پایه'!$B$38)*'اطلاعات پایه'!$C$39,'اطلاعات پایه'!$E$39+(AA223-'اطلاعات پایه'!$B$39)*'اطلاعات پایه'!$C$40)))))/365*L223</f>
        <v>0</v>
      </c>
      <c r="AC223" s="9">
        <f t="shared" si="31"/>
        <v>37493954</v>
      </c>
      <c r="AE223" s="9">
        <f t="shared" si="26"/>
        <v>49588780</v>
      </c>
    </row>
    <row r="224" spans="1:31" x14ac:dyDescent="0.25">
      <c r="A224" s="13">
        <v>204</v>
      </c>
      <c r="B224" s="13"/>
      <c r="C224" s="13"/>
      <c r="D224" s="13"/>
      <c r="E224" s="13"/>
      <c r="F224" s="13"/>
      <c r="G224" s="6" t="str">
        <f t="shared" si="24"/>
        <v/>
      </c>
      <c r="H224" s="13"/>
      <c r="I224" s="13"/>
      <c r="J224" s="15"/>
      <c r="K224" s="15"/>
      <c r="L224" s="5">
        <f>VLOOKUP($C$15,'اطلاعات پایه'!$A$18:$B$30,2,FALSE)</f>
        <v>30</v>
      </c>
      <c r="M224" s="6">
        <f>VLOOKUP($C$15,'اطلاعات پایه'!$A$18:$C$30,3,FALSE)</f>
        <v>45736</v>
      </c>
      <c r="N224" s="5">
        <f>ROUND((K224*('اطلاعات پایه'!$B$12+1)+'اطلاعات پایه'!$B$13)/30*L224,0)</f>
        <v>9316080</v>
      </c>
      <c r="O224" s="5">
        <f>IF(AND(F224&gt;0,M224-F224&gt;364),'اطلاعات پایه'!$B$10,0)*L224+J224</f>
        <v>0</v>
      </c>
      <c r="P224" s="5">
        <f>IF(H224="متاهل",'اطلاعات پایه'!$B$6,0)</f>
        <v>0</v>
      </c>
      <c r="Q224" s="5">
        <f>I224*'اطلاعات پایه'!$B$7</f>
        <v>0</v>
      </c>
      <c r="R224" s="5">
        <f>ROUND('اطلاعات پایه'!$B$8/30*MIN(30,L224),0)</f>
        <v>9000000</v>
      </c>
      <c r="S224" s="5">
        <f>ROUND('اطلاعات پایه'!$B$9/30*MIN(30,L224),0)</f>
        <v>22000000</v>
      </c>
      <c r="T224" s="5">
        <f t="shared" si="27"/>
        <v>59284</v>
      </c>
      <c r="U224" s="15"/>
      <c r="V224" s="5">
        <f t="shared" si="25"/>
        <v>0</v>
      </c>
      <c r="X224" s="9">
        <f t="shared" si="28"/>
        <v>40316080</v>
      </c>
      <c r="Y224" s="9">
        <f>ROUND(0.07*MIN(7*L224*'اطلاعات پایه'!$B$5,'محاسبه حقوق'!X224),0)</f>
        <v>2822126</v>
      </c>
      <c r="Z224" s="9">
        <f t="shared" si="29"/>
        <v>9272700</v>
      </c>
      <c r="AA224" s="9">
        <f t="shared" si="30"/>
        <v>480702059.14285713</v>
      </c>
      <c r="AB224" s="5">
        <f>IF(AA224&lt;='اطلاعات پایه'!$B$35,'اطلاعات پایه'!$D$35,IF(AA224&lt;='اطلاعات پایه'!$B$36,'اطلاعات پایه'!$E$35+(AA224-'اطلاعات پایه'!$B$35)*'اطلاعات پایه'!$C$36,IF(AA224&lt;='اطلاعات پایه'!$B$37,'اطلاعات پایه'!$E$36+(AA224-'اطلاعات پایه'!$B$36)*'اطلاعات پایه'!$C$37,IF(AA224&lt;='اطلاعات پایه'!$B$38,'اطلاعات پایه'!$E$37+(AA224-'اطلاعات پایه'!$B$37)*'اطلاعات پایه'!$C$38,IF(AA224&lt;='اطلاعات پایه'!$B$39,'اطلاعات پایه'!$E$38+(AA224-'اطلاعات پایه'!$B$38)*'اطلاعات پایه'!$C$39,'اطلاعات پایه'!$E$39+(AA224-'اطلاعات پایه'!$B$39)*'اطلاعات پایه'!$C$40)))))/365*L224</f>
        <v>0</v>
      </c>
      <c r="AC224" s="9">
        <f t="shared" si="31"/>
        <v>37493954</v>
      </c>
      <c r="AE224" s="9">
        <f t="shared" si="26"/>
        <v>49588780</v>
      </c>
    </row>
    <row r="225" spans="1:31" x14ac:dyDescent="0.25">
      <c r="A225" s="13">
        <v>205</v>
      </c>
      <c r="B225" s="13"/>
      <c r="C225" s="13"/>
      <c r="D225" s="13"/>
      <c r="E225" s="13"/>
      <c r="F225" s="13"/>
      <c r="G225" s="6" t="str">
        <f t="shared" si="24"/>
        <v/>
      </c>
      <c r="H225" s="13"/>
      <c r="I225" s="13"/>
      <c r="J225" s="15"/>
      <c r="K225" s="15"/>
      <c r="L225" s="5">
        <f>VLOOKUP($C$15,'اطلاعات پایه'!$A$18:$B$30,2,FALSE)</f>
        <v>30</v>
      </c>
      <c r="M225" s="6">
        <f>VLOOKUP($C$15,'اطلاعات پایه'!$A$18:$C$30,3,FALSE)</f>
        <v>45736</v>
      </c>
      <c r="N225" s="5">
        <f>ROUND((K225*('اطلاعات پایه'!$B$12+1)+'اطلاعات پایه'!$B$13)/30*L225,0)</f>
        <v>9316080</v>
      </c>
      <c r="O225" s="5">
        <f>IF(AND(F225&gt;0,M225-F225&gt;364),'اطلاعات پایه'!$B$10,0)*L225+J225</f>
        <v>0</v>
      </c>
      <c r="P225" s="5">
        <f>IF(H225="متاهل",'اطلاعات پایه'!$B$6,0)</f>
        <v>0</v>
      </c>
      <c r="Q225" s="5">
        <f>I225*'اطلاعات پایه'!$B$7</f>
        <v>0</v>
      </c>
      <c r="R225" s="5">
        <f>ROUND('اطلاعات پایه'!$B$8/30*MIN(30,L225),0)</f>
        <v>9000000</v>
      </c>
      <c r="S225" s="5">
        <f>ROUND('اطلاعات پایه'!$B$9/30*MIN(30,L225),0)</f>
        <v>22000000</v>
      </c>
      <c r="T225" s="5">
        <f t="shared" si="27"/>
        <v>59284</v>
      </c>
      <c r="U225" s="15"/>
      <c r="V225" s="5">
        <f t="shared" si="25"/>
        <v>0</v>
      </c>
      <c r="X225" s="9">
        <f t="shared" si="28"/>
        <v>40316080</v>
      </c>
      <c r="Y225" s="9">
        <f>ROUND(0.07*MIN(7*L225*'اطلاعات پایه'!$B$5,'محاسبه حقوق'!X225),0)</f>
        <v>2822126</v>
      </c>
      <c r="Z225" s="9">
        <f t="shared" si="29"/>
        <v>9272700</v>
      </c>
      <c r="AA225" s="9">
        <f t="shared" si="30"/>
        <v>480702059.14285713</v>
      </c>
      <c r="AB225" s="5">
        <f>IF(AA225&lt;='اطلاعات پایه'!$B$35,'اطلاعات پایه'!$D$35,IF(AA225&lt;='اطلاعات پایه'!$B$36,'اطلاعات پایه'!$E$35+(AA225-'اطلاعات پایه'!$B$35)*'اطلاعات پایه'!$C$36,IF(AA225&lt;='اطلاعات پایه'!$B$37,'اطلاعات پایه'!$E$36+(AA225-'اطلاعات پایه'!$B$36)*'اطلاعات پایه'!$C$37,IF(AA225&lt;='اطلاعات پایه'!$B$38,'اطلاعات پایه'!$E$37+(AA225-'اطلاعات پایه'!$B$37)*'اطلاعات پایه'!$C$38,IF(AA225&lt;='اطلاعات پایه'!$B$39,'اطلاعات پایه'!$E$38+(AA225-'اطلاعات پایه'!$B$38)*'اطلاعات پایه'!$C$39,'اطلاعات پایه'!$E$39+(AA225-'اطلاعات پایه'!$B$39)*'اطلاعات پایه'!$C$40)))))/365*L225</f>
        <v>0</v>
      </c>
      <c r="AC225" s="9">
        <f t="shared" si="31"/>
        <v>37493954</v>
      </c>
      <c r="AE225" s="9">
        <f t="shared" si="26"/>
        <v>49588780</v>
      </c>
    </row>
    <row r="226" spans="1:31" x14ac:dyDescent="0.25">
      <c r="A226" s="13">
        <v>206</v>
      </c>
      <c r="B226" s="13"/>
      <c r="C226" s="13"/>
      <c r="D226" s="13"/>
      <c r="E226" s="13"/>
      <c r="F226" s="13"/>
      <c r="G226" s="6" t="str">
        <f t="shared" si="24"/>
        <v/>
      </c>
      <c r="H226" s="13"/>
      <c r="I226" s="13"/>
      <c r="J226" s="15"/>
      <c r="K226" s="15"/>
      <c r="L226" s="5">
        <f>VLOOKUP($C$15,'اطلاعات پایه'!$A$18:$B$30,2,FALSE)</f>
        <v>30</v>
      </c>
      <c r="M226" s="6">
        <f>VLOOKUP($C$15,'اطلاعات پایه'!$A$18:$C$30,3,FALSE)</f>
        <v>45736</v>
      </c>
      <c r="N226" s="5">
        <f>ROUND((K226*('اطلاعات پایه'!$B$12+1)+'اطلاعات پایه'!$B$13)/30*L226,0)</f>
        <v>9316080</v>
      </c>
      <c r="O226" s="5">
        <f>IF(AND(F226&gt;0,M226-F226&gt;364),'اطلاعات پایه'!$B$10,0)*L226+J226</f>
        <v>0</v>
      </c>
      <c r="P226" s="5">
        <f>IF(H226="متاهل",'اطلاعات پایه'!$B$6,0)</f>
        <v>0</v>
      </c>
      <c r="Q226" s="5">
        <f>I226*'اطلاعات پایه'!$B$7</f>
        <v>0</v>
      </c>
      <c r="R226" s="5">
        <f>ROUND('اطلاعات پایه'!$B$8/30*MIN(30,L226),0)</f>
        <v>9000000</v>
      </c>
      <c r="S226" s="5">
        <f>ROUND('اطلاعات پایه'!$B$9/30*MIN(30,L226),0)</f>
        <v>22000000</v>
      </c>
      <c r="T226" s="5">
        <f t="shared" si="27"/>
        <v>59284</v>
      </c>
      <c r="U226" s="15"/>
      <c r="V226" s="5">
        <f t="shared" si="25"/>
        <v>0</v>
      </c>
      <c r="X226" s="9">
        <f t="shared" si="28"/>
        <v>40316080</v>
      </c>
      <c r="Y226" s="9">
        <f>ROUND(0.07*MIN(7*L226*'اطلاعات پایه'!$B$5,'محاسبه حقوق'!X226),0)</f>
        <v>2822126</v>
      </c>
      <c r="Z226" s="9">
        <f t="shared" si="29"/>
        <v>9272700</v>
      </c>
      <c r="AA226" s="9">
        <f t="shared" si="30"/>
        <v>480702059.14285713</v>
      </c>
      <c r="AB226" s="5">
        <f>IF(AA226&lt;='اطلاعات پایه'!$B$35,'اطلاعات پایه'!$D$35,IF(AA226&lt;='اطلاعات پایه'!$B$36,'اطلاعات پایه'!$E$35+(AA226-'اطلاعات پایه'!$B$35)*'اطلاعات پایه'!$C$36,IF(AA226&lt;='اطلاعات پایه'!$B$37,'اطلاعات پایه'!$E$36+(AA226-'اطلاعات پایه'!$B$36)*'اطلاعات پایه'!$C$37,IF(AA226&lt;='اطلاعات پایه'!$B$38,'اطلاعات پایه'!$E$37+(AA226-'اطلاعات پایه'!$B$37)*'اطلاعات پایه'!$C$38,IF(AA226&lt;='اطلاعات پایه'!$B$39,'اطلاعات پایه'!$E$38+(AA226-'اطلاعات پایه'!$B$38)*'اطلاعات پایه'!$C$39,'اطلاعات پایه'!$E$39+(AA226-'اطلاعات پایه'!$B$39)*'اطلاعات پایه'!$C$40)))))/365*L226</f>
        <v>0</v>
      </c>
      <c r="AC226" s="9">
        <f t="shared" si="31"/>
        <v>37493954</v>
      </c>
      <c r="AE226" s="9">
        <f t="shared" si="26"/>
        <v>49588780</v>
      </c>
    </row>
    <row r="227" spans="1:31" x14ac:dyDescent="0.25">
      <c r="A227" s="13">
        <v>207</v>
      </c>
      <c r="B227" s="13"/>
      <c r="C227" s="13"/>
      <c r="D227" s="13"/>
      <c r="E227" s="13"/>
      <c r="F227" s="13"/>
      <c r="G227" s="6" t="str">
        <f t="shared" si="24"/>
        <v/>
      </c>
      <c r="H227" s="13"/>
      <c r="I227" s="13"/>
      <c r="J227" s="15"/>
      <c r="K227" s="15"/>
      <c r="L227" s="5">
        <f>VLOOKUP($C$15,'اطلاعات پایه'!$A$18:$B$30,2,FALSE)</f>
        <v>30</v>
      </c>
      <c r="M227" s="6">
        <f>VLOOKUP($C$15,'اطلاعات پایه'!$A$18:$C$30,3,FALSE)</f>
        <v>45736</v>
      </c>
      <c r="N227" s="5">
        <f>ROUND((K227*('اطلاعات پایه'!$B$12+1)+'اطلاعات پایه'!$B$13)/30*L227,0)</f>
        <v>9316080</v>
      </c>
      <c r="O227" s="5">
        <f>IF(AND(F227&gt;0,M227-F227&gt;364),'اطلاعات پایه'!$B$10,0)*L227+J227</f>
        <v>0</v>
      </c>
      <c r="P227" s="5">
        <f>IF(H227="متاهل",'اطلاعات پایه'!$B$6,0)</f>
        <v>0</v>
      </c>
      <c r="Q227" s="5">
        <f>I227*'اطلاعات پایه'!$B$7</f>
        <v>0</v>
      </c>
      <c r="R227" s="5">
        <f>ROUND('اطلاعات پایه'!$B$8/30*MIN(30,L227),0)</f>
        <v>9000000</v>
      </c>
      <c r="S227" s="5">
        <f>ROUND('اطلاعات پایه'!$B$9/30*MIN(30,L227),0)</f>
        <v>22000000</v>
      </c>
      <c r="T227" s="5">
        <f t="shared" si="27"/>
        <v>59284</v>
      </c>
      <c r="U227" s="15"/>
      <c r="V227" s="5">
        <f t="shared" si="25"/>
        <v>0</v>
      </c>
      <c r="X227" s="9">
        <f t="shared" si="28"/>
        <v>40316080</v>
      </c>
      <c r="Y227" s="9">
        <f>ROUND(0.07*MIN(7*L227*'اطلاعات پایه'!$B$5,'محاسبه حقوق'!X227),0)</f>
        <v>2822126</v>
      </c>
      <c r="Z227" s="9">
        <f t="shared" si="29"/>
        <v>9272700</v>
      </c>
      <c r="AA227" s="9">
        <f t="shared" si="30"/>
        <v>480702059.14285713</v>
      </c>
      <c r="AB227" s="5">
        <f>IF(AA227&lt;='اطلاعات پایه'!$B$35,'اطلاعات پایه'!$D$35,IF(AA227&lt;='اطلاعات پایه'!$B$36,'اطلاعات پایه'!$E$35+(AA227-'اطلاعات پایه'!$B$35)*'اطلاعات پایه'!$C$36,IF(AA227&lt;='اطلاعات پایه'!$B$37,'اطلاعات پایه'!$E$36+(AA227-'اطلاعات پایه'!$B$36)*'اطلاعات پایه'!$C$37,IF(AA227&lt;='اطلاعات پایه'!$B$38,'اطلاعات پایه'!$E$37+(AA227-'اطلاعات پایه'!$B$37)*'اطلاعات پایه'!$C$38,IF(AA227&lt;='اطلاعات پایه'!$B$39,'اطلاعات پایه'!$E$38+(AA227-'اطلاعات پایه'!$B$38)*'اطلاعات پایه'!$C$39,'اطلاعات پایه'!$E$39+(AA227-'اطلاعات پایه'!$B$39)*'اطلاعات پایه'!$C$40)))))/365*L227</f>
        <v>0</v>
      </c>
      <c r="AC227" s="9">
        <f t="shared" si="31"/>
        <v>37493954</v>
      </c>
      <c r="AE227" s="9">
        <f t="shared" si="26"/>
        <v>49588780</v>
      </c>
    </row>
    <row r="228" spans="1:31" x14ac:dyDescent="0.25">
      <c r="A228" s="13">
        <v>208</v>
      </c>
      <c r="B228" s="13"/>
      <c r="C228" s="13"/>
      <c r="D228" s="13"/>
      <c r="E228" s="13"/>
      <c r="F228" s="13"/>
      <c r="G228" s="6" t="str">
        <f t="shared" si="24"/>
        <v/>
      </c>
      <c r="H228" s="13"/>
      <c r="I228" s="13"/>
      <c r="J228" s="15"/>
      <c r="K228" s="15"/>
      <c r="L228" s="5">
        <f>VLOOKUP($C$15,'اطلاعات پایه'!$A$18:$B$30,2,FALSE)</f>
        <v>30</v>
      </c>
      <c r="M228" s="6">
        <f>VLOOKUP($C$15,'اطلاعات پایه'!$A$18:$C$30,3,FALSE)</f>
        <v>45736</v>
      </c>
      <c r="N228" s="5">
        <f>ROUND((K228*('اطلاعات پایه'!$B$12+1)+'اطلاعات پایه'!$B$13)/30*L228,0)</f>
        <v>9316080</v>
      </c>
      <c r="O228" s="5">
        <f>IF(AND(F228&gt;0,M228-F228&gt;364),'اطلاعات پایه'!$B$10,0)*L228+J228</f>
        <v>0</v>
      </c>
      <c r="P228" s="5">
        <f>IF(H228="متاهل",'اطلاعات پایه'!$B$6,0)</f>
        <v>0</v>
      </c>
      <c r="Q228" s="5">
        <f>I228*'اطلاعات پایه'!$B$7</f>
        <v>0</v>
      </c>
      <c r="R228" s="5">
        <f>ROUND('اطلاعات پایه'!$B$8/30*MIN(30,L228),0)</f>
        <v>9000000</v>
      </c>
      <c r="S228" s="5">
        <f>ROUND('اطلاعات پایه'!$B$9/30*MIN(30,L228),0)</f>
        <v>22000000</v>
      </c>
      <c r="T228" s="5">
        <f t="shared" si="27"/>
        <v>59284</v>
      </c>
      <c r="U228" s="15"/>
      <c r="V228" s="5">
        <f t="shared" si="25"/>
        <v>0</v>
      </c>
      <c r="X228" s="9">
        <f t="shared" si="28"/>
        <v>40316080</v>
      </c>
      <c r="Y228" s="9">
        <f>ROUND(0.07*MIN(7*L228*'اطلاعات پایه'!$B$5,'محاسبه حقوق'!X228),0)</f>
        <v>2822126</v>
      </c>
      <c r="Z228" s="9">
        <f t="shared" si="29"/>
        <v>9272700</v>
      </c>
      <c r="AA228" s="9">
        <f t="shared" si="30"/>
        <v>480702059.14285713</v>
      </c>
      <c r="AB228" s="5">
        <f>IF(AA228&lt;='اطلاعات پایه'!$B$35,'اطلاعات پایه'!$D$35,IF(AA228&lt;='اطلاعات پایه'!$B$36,'اطلاعات پایه'!$E$35+(AA228-'اطلاعات پایه'!$B$35)*'اطلاعات پایه'!$C$36,IF(AA228&lt;='اطلاعات پایه'!$B$37,'اطلاعات پایه'!$E$36+(AA228-'اطلاعات پایه'!$B$36)*'اطلاعات پایه'!$C$37,IF(AA228&lt;='اطلاعات پایه'!$B$38,'اطلاعات پایه'!$E$37+(AA228-'اطلاعات پایه'!$B$37)*'اطلاعات پایه'!$C$38,IF(AA228&lt;='اطلاعات پایه'!$B$39,'اطلاعات پایه'!$E$38+(AA228-'اطلاعات پایه'!$B$38)*'اطلاعات پایه'!$C$39,'اطلاعات پایه'!$E$39+(AA228-'اطلاعات پایه'!$B$39)*'اطلاعات پایه'!$C$40)))))/365*L228</f>
        <v>0</v>
      </c>
      <c r="AC228" s="9">
        <f t="shared" si="31"/>
        <v>37493954</v>
      </c>
      <c r="AE228" s="9">
        <f t="shared" si="26"/>
        <v>49588780</v>
      </c>
    </row>
    <row r="229" spans="1:31" x14ac:dyDescent="0.25">
      <c r="A229" s="13">
        <v>209</v>
      </c>
      <c r="B229" s="13"/>
      <c r="C229" s="13"/>
      <c r="D229" s="13"/>
      <c r="E229" s="13"/>
      <c r="F229" s="13"/>
      <c r="G229" s="6" t="str">
        <f t="shared" si="24"/>
        <v/>
      </c>
      <c r="H229" s="13"/>
      <c r="I229" s="13"/>
      <c r="J229" s="15"/>
      <c r="K229" s="15"/>
      <c r="L229" s="5">
        <f>VLOOKUP($C$15,'اطلاعات پایه'!$A$18:$B$30,2,FALSE)</f>
        <v>30</v>
      </c>
      <c r="M229" s="6">
        <f>VLOOKUP($C$15,'اطلاعات پایه'!$A$18:$C$30,3,FALSE)</f>
        <v>45736</v>
      </c>
      <c r="N229" s="5">
        <f>ROUND((K229*('اطلاعات پایه'!$B$12+1)+'اطلاعات پایه'!$B$13)/30*L229,0)</f>
        <v>9316080</v>
      </c>
      <c r="O229" s="5">
        <f>IF(AND(F229&gt;0,M229-F229&gt;364),'اطلاعات پایه'!$B$10,0)*L229+J229</f>
        <v>0</v>
      </c>
      <c r="P229" s="5">
        <f>IF(H229="متاهل",'اطلاعات پایه'!$B$6,0)</f>
        <v>0</v>
      </c>
      <c r="Q229" s="5">
        <f>I229*'اطلاعات پایه'!$B$7</f>
        <v>0</v>
      </c>
      <c r="R229" s="5">
        <f>ROUND('اطلاعات پایه'!$B$8/30*MIN(30,L229),0)</f>
        <v>9000000</v>
      </c>
      <c r="S229" s="5">
        <f>ROUND('اطلاعات پایه'!$B$9/30*MIN(30,L229),0)</f>
        <v>22000000</v>
      </c>
      <c r="T229" s="5">
        <f t="shared" si="27"/>
        <v>59284</v>
      </c>
      <c r="U229" s="15"/>
      <c r="V229" s="5">
        <f t="shared" si="25"/>
        <v>0</v>
      </c>
      <c r="X229" s="9">
        <f t="shared" si="28"/>
        <v>40316080</v>
      </c>
      <c r="Y229" s="9">
        <f>ROUND(0.07*MIN(7*L229*'اطلاعات پایه'!$B$5,'محاسبه حقوق'!X229),0)</f>
        <v>2822126</v>
      </c>
      <c r="Z229" s="9">
        <f t="shared" si="29"/>
        <v>9272700</v>
      </c>
      <c r="AA229" s="9">
        <f t="shared" si="30"/>
        <v>480702059.14285713</v>
      </c>
      <c r="AB229" s="5">
        <f>IF(AA229&lt;='اطلاعات پایه'!$B$35,'اطلاعات پایه'!$D$35,IF(AA229&lt;='اطلاعات پایه'!$B$36,'اطلاعات پایه'!$E$35+(AA229-'اطلاعات پایه'!$B$35)*'اطلاعات پایه'!$C$36,IF(AA229&lt;='اطلاعات پایه'!$B$37,'اطلاعات پایه'!$E$36+(AA229-'اطلاعات پایه'!$B$36)*'اطلاعات پایه'!$C$37,IF(AA229&lt;='اطلاعات پایه'!$B$38,'اطلاعات پایه'!$E$37+(AA229-'اطلاعات پایه'!$B$37)*'اطلاعات پایه'!$C$38,IF(AA229&lt;='اطلاعات پایه'!$B$39,'اطلاعات پایه'!$E$38+(AA229-'اطلاعات پایه'!$B$38)*'اطلاعات پایه'!$C$39,'اطلاعات پایه'!$E$39+(AA229-'اطلاعات پایه'!$B$39)*'اطلاعات پایه'!$C$40)))))/365*L229</f>
        <v>0</v>
      </c>
      <c r="AC229" s="9">
        <f t="shared" si="31"/>
        <v>37493954</v>
      </c>
      <c r="AE229" s="9">
        <f t="shared" si="26"/>
        <v>49588780</v>
      </c>
    </row>
    <row r="230" spans="1:31" x14ac:dyDescent="0.25">
      <c r="A230" s="13">
        <v>210</v>
      </c>
      <c r="B230" s="13"/>
      <c r="C230" s="13"/>
      <c r="D230" s="13"/>
      <c r="E230" s="13"/>
      <c r="F230" s="13"/>
      <c r="G230" s="6" t="str">
        <f t="shared" si="24"/>
        <v/>
      </c>
      <c r="H230" s="13"/>
      <c r="I230" s="13"/>
      <c r="J230" s="15"/>
      <c r="K230" s="15"/>
      <c r="L230" s="5">
        <f>VLOOKUP($C$15,'اطلاعات پایه'!$A$18:$B$30,2,FALSE)</f>
        <v>30</v>
      </c>
      <c r="M230" s="6">
        <f>VLOOKUP($C$15,'اطلاعات پایه'!$A$18:$C$30,3,FALSE)</f>
        <v>45736</v>
      </c>
      <c r="N230" s="5">
        <f>ROUND((K230*('اطلاعات پایه'!$B$12+1)+'اطلاعات پایه'!$B$13)/30*L230,0)</f>
        <v>9316080</v>
      </c>
      <c r="O230" s="5">
        <f>IF(AND(F230&gt;0,M230-F230&gt;364),'اطلاعات پایه'!$B$10,0)*L230+J230</f>
        <v>0</v>
      </c>
      <c r="P230" s="5">
        <f>IF(H230="متاهل",'اطلاعات پایه'!$B$6,0)</f>
        <v>0</v>
      </c>
      <c r="Q230" s="5">
        <f>I230*'اطلاعات پایه'!$B$7</f>
        <v>0</v>
      </c>
      <c r="R230" s="5">
        <f>ROUND('اطلاعات پایه'!$B$8/30*MIN(30,L230),0)</f>
        <v>9000000</v>
      </c>
      <c r="S230" s="5">
        <f>ROUND('اطلاعات پایه'!$B$9/30*MIN(30,L230),0)</f>
        <v>22000000</v>
      </c>
      <c r="T230" s="5">
        <f t="shared" si="27"/>
        <v>59284</v>
      </c>
      <c r="U230" s="15"/>
      <c r="V230" s="5">
        <f t="shared" si="25"/>
        <v>0</v>
      </c>
      <c r="X230" s="9">
        <f t="shared" si="28"/>
        <v>40316080</v>
      </c>
      <c r="Y230" s="9">
        <f>ROUND(0.07*MIN(7*L230*'اطلاعات پایه'!$B$5,'محاسبه حقوق'!X230),0)</f>
        <v>2822126</v>
      </c>
      <c r="Z230" s="9">
        <f t="shared" si="29"/>
        <v>9272700</v>
      </c>
      <c r="AA230" s="9">
        <f t="shared" si="30"/>
        <v>480702059.14285713</v>
      </c>
      <c r="AB230" s="5">
        <f>IF(AA230&lt;='اطلاعات پایه'!$B$35,'اطلاعات پایه'!$D$35,IF(AA230&lt;='اطلاعات پایه'!$B$36,'اطلاعات پایه'!$E$35+(AA230-'اطلاعات پایه'!$B$35)*'اطلاعات پایه'!$C$36,IF(AA230&lt;='اطلاعات پایه'!$B$37,'اطلاعات پایه'!$E$36+(AA230-'اطلاعات پایه'!$B$36)*'اطلاعات پایه'!$C$37,IF(AA230&lt;='اطلاعات پایه'!$B$38,'اطلاعات پایه'!$E$37+(AA230-'اطلاعات پایه'!$B$37)*'اطلاعات پایه'!$C$38,IF(AA230&lt;='اطلاعات پایه'!$B$39,'اطلاعات پایه'!$E$38+(AA230-'اطلاعات پایه'!$B$38)*'اطلاعات پایه'!$C$39,'اطلاعات پایه'!$E$39+(AA230-'اطلاعات پایه'!$B$39)*'اطلاعات پایه'!$C$40)))))/365*L230</f>
        <v>0</v>
      </c>
      <c r="AC230" s="9">
        <f t="shared" si="31"/>
        <v>37493954</v>
      </c>
      <c r="AE230" s="9">
        <f t="shared" si="26"/>
        <v>49588780</v>
      </c>
    </row>
    <row r="231" spans="1:31" x14ac:dyDescent="0.25">
      <c r="A231" s="13">
        <v>211</v>
      </c>
      <c r="B231" s="13"/>
      <c r="C231" s="13"/>
      <c r="D231" s="13"/>
      <c r="E231" s="13"/>
      <c r="F231" s="13"/>
      <c r="G231" s="6" t="str">
        <f t="shared" si="24"/>
        <v/>
      </c>
      <c r="H231" s="13"/>
      <c r="I231" s="13"/>
      <c r="J231" s="15"/>
      <c r="K231" s="15"/>
      <c r="L231" s="5">
        <f>VLOOKUP($C$15,'اطلاعات پایه'!$A$18:$B$30,2,FALSE)</f>
        <v>30</v>
      </c>
      <c r="M231" s="6">
        <f>VLOOKUP($C$15,'اطلاعات پایه'!$A$18:$C$30,3,FALSE)</f>
        <v>45736</v>
      </c>
      <c r="N231" s="5">
        <f>ROUND((K231*('اطلاعات پایه'!$B$12+1)+'اطلاعات پایه'!$B$13)/30*L231,0)</f>
        <v>9316080</v>
      </c>
      <c r="O231" s="5">
        <f>IF(AND(F231&gt;0,M231-F231&gt;364),'اطلاعات پایه'!$B$10,0)*L231+J231</f>
        <v>0</v>
      </c>
      <c r="P231" s="5">
        <f>IF(H231="متاهل",'اطلاعات پایه'!$B$6,0)</f>
        <v>0</v>
      </c>
      <c r="Q231" s="5">
        <f>I231*'اطلاعات پایه'!$B$7</f>
        <v>0</v>
      </c>
      <c r="R231" s="5">
        <f>ROUND('اطلاعات پایه'!$B$8/30*MIN(30,L231),0)</f>
        <v>9000000</v>
      </c>
      <c r="S231" s="5">
        <f>ROUND('اطلاعات پایه'!$B$9/30*MIN(30,L231),0)</f>
        <v>22000000</v>
      </c>
      <c r="T231" s="5">
        <f t="shared" si="27"/>
        <v>59284</v>
      </c>
      <c r="U231" s="15"/>
      <c r="V231" s="5">
        <f t="shared" si="25"/>
        <v>0</v>
      </c>
      <c r="X231" s="9">
        <f t="shared" si="28"/>
        <v>40316080</v>
      </c>
      <c r="Y231" s="9">
        <f>ROUND(0.07*MIN(7*L231*'اطلاعات پایه'!$B$5,'محاسبه حقوق'!X231),0)</f>
        <v>2822126</v>
      </c>
      <c r="Z231" s="9">
        <f t="shared" si="29"/>
        <v>9272700</v>
      </c>
      <c r="AA231" s="9">
        <f t="shared" si="30"/>
        <v>480702059.14285713</v>
      </c>
      <c r="AB231" s="5">
        <f>IF(AA231&lt;='اطلاعات پایه'!$B$35,'اطلاعات پایه'!$D$35,IF(AA231&lt;='اطلاعات پایه'!$B$36,'اطلاعات پایه'!$E$35+(AA231-'اطلاعات پایه'!$B$35)*'اطلاعات پایه'!$C$36,IF(AA231&lt;='اطلاعات پایه'!$B$37,'اطلاعات پایه'!$E$36+(AA231-'اطلاعات پایه'!$B$36)*'اطلاعات پایه'!$C$37,IF(AA231&lt;='اطلاعات پایه'!$B$38,'اطلاعات پایه'!$E$37+(AA231-'اطلاعات پایه'!$B$37)*'اطلاعات پایه'!$C$38,IF(AA231&lt;='اطلاعات پایه'!$B$39,'اطلاعات پایه'!$E$38+(AA231-'اطلاعات پایه'!$B$38)*'اطلاعات پایه'!$C$39,'اطلاعات پایه'!$E$39+(AA231-'اطلاعات پایه'!$B$39)*'اطلاعات پایه'!$C$40)))))/365*L231</f>
        <v>0</v>
      </c>
      <c r="AC231" s="9">
        <f t="shared" si="31"/>
        <v>37493954</v>
      </c>
      <c r="AE231" s="9">
        <f t="shared" si="26"/>
        <v>49588780</v>
      </c>
    </row>
    <row r="232" spans="1:31" x14ac:dyDescent="0.25">
      <c r="A232" s="13">
        <v>212</v>
      </c>
      <c r="B232" s="13"/>
      <c r="C232" s="13"/>
      <c r="D232" s="13"/>
      <c r="E232" s="13"/>
      <c r="F232" s="13"/>
      <c r="G232" s="6" t="str">
        <f t="shared" si="24"/>
        <v/>
      </c>
      <c r="H232" s="13"/>
      <c r="I232" s="13"/>
      <c r="J232" s="15"/>
      <c r="K232" s="15"/>
      <c r="L232" s="5">
        <f>VLOOKUP($C$15,'اطلاعات پایه'!$A$18:$B$30,2,FALSE)</f>
        <v>30</v>
      </c>
      <c r="M232" s="6">
        <f>VLOOKUP($C$15,'اطلاعات پایه'!$A$18:$C$30,3,FALSE)</f>
        <v>45736</v>
      </c>
      <c r="N232" s="5">
        <f>ROUND((K232*('اطلاعات پایه'!$B$12+1)+'اطلاعات پایه'!$B$13)/30*L232,0)</f>
        <v>9316080</v>
      </c>
      <c r="O232" s="5">
        <f>IF(AND(F232&gt;0,M232-F232&gt;364),'اطلاعات پایه'!$B$10,0)*L232+J232</f>
        <v>0</v>
      </c>
      <c r="P232" s="5">
        <f>IF(H232="متاهل",'اطلاعات پایه'!$B$6,0)</f>
        <v>0</v>
      </c>
      <c r="Q232" s="5">
        <f>I232*'اطلاعات پایه'!$B$7</f>
        <v>0</v>
      </c>
      <c r="R232" s="5">
        <f>ROUND('اطلاعات پایه'!$B$8/30*MIN(30,L232),0)</f>
        <v>9000000</v>
      </c>
      <c r="S232" s="5">
        <f>ROUND('اطلاعات پایه'!$B$9/30*MIN(30,L232),0)</f>
        <v>22000000</v>
      </c>
      <c r="T232" s="5">
        <f t="shared" si="27"/>
        <v>59284</v>
      </c>
      <c r="U232" s="15"/>
      <c r="V232" s="5">
        <f t="shared" si="25"/>
        <v>0</v>
      </c>
      <c r="X232" s="9">
        <f t="shared" si="28"/>
        <v>40316080</v>
      </c>
      <c r="Y232" s="9">
        <f>ROUND(0.07*MIN(7*L232*'اطلاعات پایه'!$B$5,'محاسبه حقوق'!X232),0)</f>
        <v>2822126</v>
      </c>
      <c r="Z232" s="9">
        <f t="shared" si="29"/>
        <v>9272700</v>
      </c>
      <c r="AA232" s="9">
        <f t="shared" si="30"/>
        <v>480702059.14285713</v>
      </c>
      <c r="AB232" s="5">
        <f>IF(AA232&lt;='اطلاعات پایه'!$B$35,'اطلاعات پایه'!$D$35,IF(AA232&lt;='اطلاعات پایه'!$B$36,'اطلاعات پایه'!$E$35+(AA232-'اطلاعات پایه'!$B$35)*'اطلاعات پایه'!$C$36,IF(AA232&lt;='اطلاعات پایه'!$B$37,'اطلاعات پایه'!$E$36+(AA232-'اطلاعات پایه'!$B$36)*'اطلاعات پایه'!$C$37,IF(AA232&lt;='اطلاعات پایه'!$B$38,'اطلاعات پایه'!$E$37+(AA232-'اطلاعات پایه'!$B$37)*'اطلاعات پایه'!$C$38,IF(AA232&lt;='اطلاعات پایه'!$B$39,'اطلاعات پایه'!$E$38+(AA232-'اطلاعات پایه'!$B$38)*'اطلاعات پایه'!$C$39,'اطلاعات پایه'!$E$39+(AA232-'اطلاعات پایه'!$B$39)*'اطلاعات پایه'!$C$40)))))/365*L232</f>
        <v>0</v>
      </c>
      <c r="AC232" s="9">
        <f t="shared" si="31"/>
        <v>37493954</v>
      </c>
      <c r="AE232" s="9">
        <f t="shared" si="26"/>
        <v>49588780</v>
      </c>
    </row>
    <row r="233" spans="1:31" x14ac:dyDescent="0.25">
      <c r="A233" s="13">
        <v>213</v>
      </c>
      <c r="B233" s="13"/>
      <c r="C233" s="13"/>
      <c r="D233" s="13"/>
      <c r="E233" s="13"/>
      <c r="F233" s="13"/>
      <c r="G233" s="6" t="str">
        <f t="shared" si="24"/>
        <v/>
      </c>
      <c r="H233" s="13"/>
      <c r="I233" s="13"/>
      <c r="J233" s="15"/>
      <c r="K233" s="15"/>
      <c r="L233" s="5">
        <f>VLOOKUP($C$15,'اطلاعات پایه'!$A$18:$B$30,2,FALSE)</f>
        <v>30</v>
      </c>
      <c r="M233" s="6">
        <f>VLOOKUP($C$15,'اطلاعات پایه'!$A$18:$C$30,3,FALSE)</f>
        <v>45736</v>
      </c>
      <c r="N233" s="5">
        <f>ROUND((K233*('اطلاعات پایه'!$B$12+1)+'اطلاعات پایه'!$B$13)/30*L233,0)</f>
        <v>9316080</v>
      </c>
      <c r="O233" s="5">
        <f>IF(AND(F233&gt;0,M233-F233&gt;364),'اطلاعات پایه'!$B$10,0)*L233+J233</f>
        <v>0</v>
      </c>
      <c r="P233" s="5">
        <f>IF(H233="متاهل",'اطلاعات پایه'!$B$6,0)</f>
        <v>0</v>
      </c>
      <c r="Q233" s="5">
        <f>I233*'اطلاعات پایه'!$B$7</f>
        <v>0</v>
      </c>
      <c r="R233" s="5">
        <f>ROUND('اطلاعات پایه'!$B$8/30*MIN(30,L233),0)</f>
        <v>9000000</v>
      </c>
      <c r="S233" s="5">
        <f>ROUND('اطلاعات پایه'!$B$9/30*MIN(30,L233),0)</f>
        <v>22000000</v>
      </c>
      <c r="T233" s="5">
        <f t="shared" si="27"/>
        <v>59284</v>
      </c>
      <c r="U233" s="15"/>
      <c r="V233" s="5">
        <f t="shared" si="25"/>
        <v>0</v>
      </c>
      <c r="X233" s="9">
        <f t="shared" si="28"/>
        <v>40316080</v>
      </c>
      <c r="Y233" s="9">
        <f>ROUND(0.07*MIN(7*L233*'اطلاعات پایه'!$B$5,'محاسبه حقوق'!X233),0)</f>
        <v>2822126</v>
      </c>
      <c r="Z233" s="9">
        <f t="shared" si="29"/>
        <v>9272700</v>
      </c>
      <c r="AA233" s="9">
        <f t="shared" si="30"/>
        <v>480702059.14285713</v>
      </c>
      <c r="AB233" s="5">
        <f>IF(AA233&lt;='اطلاعات پایه'!$B$35,'اطلاعات پایه'!$D$35,IF(AA233&lt;='اطلاعات پایه'!$B$36,'اطلاعات پایه'!$E$35+(AA233-'اطلاعات پایه'!$B$35)*'اطلاعات پایه'!$C$36,IF(AA233&lt;='اطلاعات پایه'!$B$37,'اطلاعات پایه'!$E$36+(AA233-'اطلاعات پایه'!$B$36)*'اطلاعات پایه'!$C$37,IF(AA233&lt;='اطلاعات پایه'!$B$38,'اطلاعات پایه'!$E$37+(AA233-'اطلاعات پایه'!$B$37)*'اطلاعات پایه'!$C$38,IF(AA233&lt;='اطلاعات پایه'!$B$39,'اطلاعات پایه'!$E$38+(AA233-'اطلاعات پایه'!$B$38)*'اطلاعات پایه'!$C$39,'اطلاعات پایه'!$E$39+(AA233-'اطلاعات پایه'!$B$39)*'اطلاعات پایه'!$C$40)))))/365*L233</f>
        <v>0</v>
      </c>
      <c r="AC233" s="9">
        <f t="shared" si="31"/>
        <v>37493954</v>
      </c>
      <c r="AE233" s="9">
        <f t="shared" si="26"/>
        <v>49588780</v>
      </c>
    </row>
    <row r="234" spans="1:31" x14ac:dyDescent="0.25">
      <c r="A234" s="13">
        <v>214</v>
      </c>
      <c r="B234" s="13"/>
      <c r="C234" s="13"/>
      <c r="D234" s="13"/>
      <c r="E234" s="13"/>
      <c r="F234" s="13"/>
      <c r="G234" s="6" t="str">
        <f t="shared" si="24"/>
        <v/>
      </c>
      <c r="H234" s="13"/>
      <c r="I234" s="13"/>
      <c r="J234" s="15"/>
      <c r="K234" s="15"/>
      <c r="L234" s="5">
        <f>VLOOKUP($C$15,'اطلاعات پایه'!$A$18:$B$30,2,FALSE)</f>
        <v>30</v>
      </c>
      <c r="M234" s="6">
        <f>VLOOKUP($C$15,'اطلاعات پایه'!$A$18:$C$30,3,FALSE)</f>
        <v>45736</v>
      </c>
      <c r="N234" s="5">
        <f>ROUND((K234*('اطلاعات پایه'!$B$12+1)+'اطلاعات پایه'!$B$13)/30*L234,0)</f>
        <v>9316080</v>
      </c>
      <c r="O234" s="5">
        <f>IF(AND(F234&gt;0,M234-F234&gt;364),'اطلاعات پایه'!$B$10,0)*L234+J234</f>
        <v>0</v>
      </c>
      <c r="P234" s="5">
        <f>IF(H234="متاهل",'اطلاعات پایه'!$B$6,0)</f>
        <v>0</v>
      </c>
      <c r="Q234" s="5">
        <f>I234*'اطلاعات پایه'!$B$7</f>
        <v>0</v>
      </c>
      <c r="R234" s="5">
        <f>ROUND('اطلاعات پایه'!$B$8/30*MIN(30,L234),0)</f>
        <v>9000000</v>
      </c>
      <c r="S234" s="5">
        <f>ROUND('اطلاعات پایه'!$B$9/30*MIN(30,L234),0)</f>
        <v>22000000</v>
      </c>
      <c r="T234" s="5">
        <f t="shared" si="27"/>
        <v>59284</v>
      </c>
      <c r="U234" s="15"/>
      <c r="V234" s="5">
        <f t="shared" si="25"/>
        <v>0</v>
      </c>
      <c r="X234" s="9">
        <f t="shared" si="28"/>
        <v>40316080</v>
      </c>
      <c r="Y234" s="9">
        <f>ROUND(0.07*MIN(7*L234*'اطلاعات پایه'!$B$5,'محاسبه حقوق'!X234),0)</f>
        <v>2822126</v>
      </c>
      <c r="Z234" s="9">
        <f t="shared" si="29"/>
        <v>9272700</v>
      </c>
      <c r="AA234" s="9">
        <f t="shared" si="30"/>
        <v>480702059.14285713</v>
      </c>
      <c r="AB234" s="5">
        <f>IF(AA234&lt;='اطلاعات پایه'!$B$35,'اطلاعات پایه'!$D$35,IF(AA234&lt;='اطلاعات پایه'!$B$36,'اطلاعات پایه'!$E$35+(AA234-'اطلاعات پایه'!$B$35)*'اطلاعات پایه'!$C$36,IF(AA234&lt;='اطلاعات پایه'!$B$37,'اطلاعات پایه'!$E$36+(AA234-'اطلاعات پایه'!$B$36)*'اطلاعات پایه'!$C$37,IF(AA234&lt;='اطلاعات پایه'!$B$38,'اطلاعات پایه'!$E$37+(AA234-'اطلاعات پایه'!$B$37)*'اطلاعات پایه'!$C$38,IF(AA234&lt;='اطلاعات پایه'!$B$39,'اطلاعات پایه'!$E$38+(AA234-'اطلاعات پایه'!$B$38)*'اطلاعات پایه'!$C$39,'اطلاعات پایه'!$E$39+(AA234-'اطلاعات پایه'!$B$39)*'اطلاعات پایه'!$C$40)))))/365*L234</f>
        <v>0</v>
      </c>
      <c r="AC234" s="9">
        <f t="shared" si="31"/>
        <v>37493954</v>
      </c>
      <c r="AE234" s="9">
        <f t="shared" si="26"/>
        <v>49588780</v>
      </c>
    </row>
    <row r="235" spans="1:31" x14ac:dyDescent="0.25">
      <c r="A235" s="13">
        <v>215</v>
      </c>
      <c r="B235" s="13"/>
      <c r="C235" s="13"/>
      <c r="D235" s="13"/>
      <c r="E235" s="13"/>
      <c r="F235" s="13"/>
      <c r="G235" s="6" t="str">
        <f t="shared" si="24"/>
        <v/>
      </c>
      <c r="H235" s="13"/>
      <c r="I235" s="13"/>
      <c r="J235" s="15"/>
      <c r="K235" s="15"/>
      <c r="L235" s="5">
        <f>VLOOKUP($C$15,'اطلاعات پایه'!$A$18:$B$30,2,FALSE)</f>
        <v>30</v>
      </c>
      <c r="M235" s="6">
        <f>VLOOKUP($C$15,'اطلاعات پایه'!$A$18:$C$30,3,FALSE)</f>
        <v>45736</v>
      </c>
      <c r="N235" s="5">
        <f>ROUND((K235*('اطلاعات پایه'!$B$12+1)+'اطلاعات پایه'!$B$13)/30*L235,0)</f>
        <v>9316080</v>
      </c>
      <c r="O235" s="5">
        <f>IF(AND(F235&gt;0,M235-F235&gt;364),'اطلاعات پایه'!$B$10,0)*L235+J235</f>
        <v>0</v>
      </c>
      <c r="P235" s="5">
        <f>IF(H235="متاهل",'اطلاعات پایه'!$B$6,0)</f>
        <v>0</v>
      </c>
      <c r="Q235" s="5">
        <f>I235*'اطلاعات پایه'!$B$7</f>
        <v>0</v>
      </c>
      <c r="R235" s="5">
        <f>ROUND('اطلاعات پایه'!$B$8/30*MIN(30,L235),0)</f>
        <v>9000000</v>
      </c>
      <c r="S235" s="5">
        <f>ROUND('اطلاعات پایه'!$B$9/30*MIN(30,L235),0)</f>
        <v>22000000</v>
      </c>
      <c r="T235" s="5">
        <f t="shared" si="27"/>
        <v>59284</v>
      </c>
      <c r="U235" s="15"/>
      <c r="V235" s="5">
        <f t="shared" si="25"/>
        <v>0</v>
      </c>
      <c r="X235" s="9">
        <f t="shared" si="28"/>
        <v>40316080</v>
      </c>
      <c r="Y235" s="9">
        <f>ROUND(0.07*MIN(7*L235*'اطلاعات پایه'!$B$5,'محاسبه حقوق'!X235),0)</f>
        <v>2822126</v>
      </c>
      <c r="Z235" s="9">
        <f t="shared" si="29"/>
        <v>9272700</v>
      </c>
      <c r="AA235" s="9">
        <f t="shared" si="30"/>
        <v>480702059.14285713</v>
      </c>
      <c r="AB235" s="5">
        <f>IF(AA235&lt;='اطلاعات پایه'!$B$35,'اطلاعات پایه'!$D$35,IF(AA235&lt;='اطلاعات پایه'!$B$36,'اطلاعات پایه'!$E$35+(AA235-'اطلاعات پایه'!$B$35)*'اطلاعات پایه'!$C$36,IF(AA235&lt;='اطلاعات پایه'!$B$37,'اطلاعات پایه'!$E$36+(AA235-'اطلاعات پایه'!$B$36)*'اطلاعات پایه'!$C$37,IF(AA235&lt;='اطلاعات پایه'!$B$38,'اطلاعات پایه'!$E$37+(AA235-'اطلاعات پایه'!$B$37)*'اطلاعات پایه'!$C$38,IF(AA235&lt;='اطلاعات پایه'!$B$39,'اطلاعات پایه'!$E$38+(AA235-'اطلاعات پایه'!$B$38)*'اطلاعات پایه'!$C$39,'اطلاعات پایه'!$E$39+(AA235-'اطلاعات پایه'!$B$39)*'اطلاعات پایه'!$C$40)))))/365*L235</f>
        <v>0</v>
      </c>
      <c r="AC235" s="9">
        <f t="shared" si="31"/>
        <v>37493954</v>
      </c>
      <c r="AE235" s="9">
        <f t="shared" si="26"/>
        <v>49588780</v>
      </c>
    </row>
    <row r="236" spans="1:31" x14ac:dyDescent="0.25">
      <c r="A236" s="13">
        <v>216</v>
      </c>
      <c r="B236" s="13"/>
      <c r="C236" s="13"/>
      <c r="D236" s="13"/>
      <c r="E236" s="13"/>
      <c r="F236" s="13"/>
      <c r="G236" s="6" t="str">
        <f t="shared" si="24"/>
        <v/>
      </c>
      <c r="H236" s="13"/>
      <c r="I236" s="13"/>
      <c r="J236" s="15"/>
      <c r="K236" s="15"/>
      <c r="L236" s="5">
        <f>VLOOKUP($C$15,'اطلاعات پایه'!$A$18:$B$30,2,FALSE)</f>
        <v>30</v>
      </c>
      <c r="M236" s="6">
        <f>VLOOKUP($C$15,'اطلاعات پایه'!$A$18:$C$30,3,FALSE)</f>
        <v>45736</v>
      </c>
      <c r="N236" s="5">
        <f>ROUND((K236*('اطلاعات پایه'!$B$12+1)+'اطلاعات پایه'!$B$13)/30*L236,0)</f>
        <v>9316080</v>
      </c>
      <c r="O236" s="5">
        <f>IF(AND(F236&gt;0,M236-F236&gt;364),'اطلاعات پایه'!$B$10,0)*L236+J236</f>
        <v>0</v>
      </c>
      <c r="P236" s="5">
        <f>IF(H236="متاهل",'اطلاعات پایه'!$B$6,0)</f>
        <v>0</v>
      </c>
      <c r="Q236" s="5">
        <f>I236*'اطلاعات پایه'!$B$7</f>
        <v>0</v>
      </c>
      <c r="R236" s="5">
        <f>ROUND('اطلاعات پایه'!$B$8/30*MIN(30,L236),0)</f>
        <v>9000000</v>
      </c>
      <c r="S236" s="5">
        <f>ROUND('اطلاعات پایه'!$B$9/30*MIN(30,L236),0)</f>
        <v>22000000</v>
      </c>
      <c r="T236" s="5">
        <f t="shared" si="27"/>
        <v>59284</v>
      </c>
      <c r="U236" s="15"/>
      <c r="V236" s="5">
        <f t="shared" si="25"/>
        <v>0</v>
      </c>
      <c r="X236" s="9">
        <f t="shared" si="28"/>
        <v>40316080</v>
      </c>
      <c r="Y236" s="9">
        <f>ROUND(0.07*MIN(7*L236*'اطلاعات پایه'!$B$5,'محاسبه حقوق'!X236),0)</f>
        <v>2822126</v>
      </c>
      <c r="Z236" s="9">
        <f t="shared" si="29"/>
        <v>9272700</v>
      </c>
      <c r="AA236" s="9">
        <f t="shared" si="30"/>
        <v>480702059.14285713</v>
      </c>
      <c r="AB236" s="5">
        <f>IF(AA236&lt;='اطلاعات پایه'!$B$35,'اطلاعات پایه'!$D$35,IF(AA236&lt;='اطلاعات پایه'!$B$36,'اطلاعات پایه'!$E$35+(AA236-'اطلاعات پایه'!$B$35)*'اطلاعات پایه'!$C$36,IF(AA236&lt;='اطلاعات پایه'!$B$37,'اطلاعات پایه'!$E$36+(AA236-'اطلاعات پایه'!$B$36)*'اطلاعات پایه'!$C$37,IF(AA236&lt;='اطلاعات پایه'!$B$38,'اطلاعات پایه'!$E$37+(AA236-'اطلاعات پایه'!$B$37)*'اطلاعات پایه'!$C$38,IF(AA236&lt;='اطلاعات پایه'!$B$39,'اطلاعات پایه'!$E$38+(AA236-'اطلاعات پایه'!$B$38)*'اطلاعات پایه'!$C$39,'اطلاعات پایه'!$E$39+(AA236-'اطلاعات پایه'!$B$39)*'اطلاعات پایه'!$C$40)))))/365*L236</f>
        <v>0</v>
      </c>
      <c r="AC236" s="9">
        <f t="shared" si="31"/>
        <v>37493954</v>
      </c>
      <c r="AE236" s="9">
        <f t="shared" si="26"/>
        <v>49588780</v>
      </c>
    </row>
    <row r="237" spans="1:31" x14ac:dyDescent="0.25">
      <c r="A237" s="13">
        <v>217</v>
      </c>
      <c r="B237" s="13"/>
      <c r="C237" s="13"/>
      <c r="D237" s="13"/>
      <c r="E237" s="13"/>
      <c r="F237" s="13"/>
      <c r="G237" s="6" t="str">
        <f t="shared" si="24"/>
        <v/>
      </c>
      <c r="H237" s="13"/>
      <c r="I237" s="13"/>
      <c r="J237" s="15"/>
      <c r="K237" s="15"/>
      <c r="L237" s="5">
        <f>VLOOKUP($C$15,'اطلاعات پایه'!$A$18:$B$30,2,FALSE)</f>
        <v>30</v>
      </c>
      <c r="M237" s="6">
        <f>VLOOKUP($C$15,'اطلاعات پایه'!$A$18:$C$30,3,FALSE)</f>
        <v>45736</v>
      </c>
      <c r="N237" s="5">
        <f>ROUND((K237*('اطلاعات پایه'!$B$12+1)+'اطلاعات پایه'!$B$13)/30*L237,0)</f>
        <v>9316080</v>
      </c>
      <c r="O237" s="5">
        <f>IF(AND(F237&gt;0,M237-F237&gt;364),'اطلاعات پایه'!$B$10,0)*L237+J237</f>
        <v>0</v>
      </c>
      <c r="P237" s="5">
        <f>IF(H237="متاهل",'اطلاعات پایه'!$B$6,0)</f>
        <v>0</v>
      </c>
      <c r="Q237" s="5">
        <f>I237*'اطلاعات پایه'!$B$7</f>
        <v>0</v>
      </c>
      <c r="R237" s="5">
        <f>ROUND('اطلاعات پایه'!$B$8/30*MIN(30,L237),0)</f>
        <v>9000000</v>
      </c>
      <c r="S237" s="5">
        <f>ROUND('اطلاعات پایه'!$B$9/30*MIN(30,L237),0)</f>
        <v>22000000</v>
      </c>
      <c r="T237" s="5">
        <f t="shared" si="27"/>
        <v>59284</v>
      </c>
      <c r="U237" s="15"/>
      <c r="V237" s="5">
        <f t="shared" si="25"/>
        <v>0</v>
      </c>
      <c r="X237" s="9">
        <f t="shared" si="28"/>
        <v>40316080</v>
      </c>
      <c r="Y237" s="9">
        <f>ROUND(0.07*MIN(7*L237*'اطلاعات پایه'!$B$5,'محاسبه حقوق'!X237),0)</f>
        <v>2822126</v>
      </c>
      <c r="Z237" s="9">
        <f t="shared" si="29"/>
        <v>9272700</v>
      </c>
      <c r="AA237" s="9">
        <f t="shared" si="30"/>
        <v>480702059.14285713</v>
      </c>
      <c r="AB237" s="5">
        <f>IF(AA237&lt;='اطلاعات پایه'!$B$35,'اطلاعات پایه'!$D$35,IF(AA237&lt;='اطلاعات پایه'!$B$36,'اطلاعات پایه'!$E$35+(AA237-'اطلاعات پایه'!$B$35)*'اطلاعات پایه'!$C$36,IF(AA237&lt;='اطلاعات پایه'!$B$37,'اطلاعات پایه'!$E$36+(AA237-'اطلاعات پایه'!$B$36)*'اطلاعات پایه'!$C$37,IF(AA237&lt;='اطلاعات پایه'!$B$38,'اطلاعات پایه'!$E$37+(AA237-'اطلاعات پایه'!$B$37)*'اطلاعات پایه'!$C$38,IF(AA237&lt;='اطلاعات پایه'!$B$39,'اطلاعات پایه'!$E$38+(AA237-'اطلاعات پایه'!$B$38)*'اطلاعات پایه'!$C$39,'اطلاعات پایه'!$E$39+(AA237-'اطلاعات پایه'!$B$39)*'اطلاعات پایه'!$C$40)))))/365*L237</f>
        <v>0</v>
      </c>
      <c r="AC237" s="9">
        <f t="shared" si="31"/>
        <v>37493954</v>
      </c>
      <c r="AE237" s="9">
        <f t="shared" si="26"/>
        <v>49588780</v>
      </c>
    </row>
    <row r="238" spans="1:31" x14ac:dyDescent="0.25">
      <c r="A238" s="13">
        <v>218</v>
      </c>
      <c r="B238" s="13"/>
      <c r="C238" s="13"/>
      <c r="D238" s="13"/>
      <c r="E238" s="13"/>
      <c r="F238" s="13"/>
      <c r="G238" s="6" t="str">
        <f t="shared" si="24"/>
        <v/>
      </c>
      <c r="H238" s="13"/>
      <c r="I238" s="13"/>
      <c r="J238" s="15"/>
      <c r="K238" s="15"/>
      <c r="L238" s="5">
        <f>VLOOKUP($C$15,'اطلاعات پایه'!$A$18:$B$30,2,FALSE)</f>
        <v>30</v>
      </c>
      <c r="M238" s="6">
        <f>VLOOKUP($C$15,'اطلاعات پایه'!$A$18:$C$30,3,FALSE)</f>
        <v>45736</v>
      </c>
      <c r="N238" s="5">
        <f>ROUND((K238*('اطلاعات پایه'!$B$12+1)+'اطلاعات پایه'!$B$13)/30*L238,0)</f>
        <v>9316080</v>
      </c>
      <c r="O238" s="5">
        <f>IF(AND(F238&gt;0,M238-F238&gt;364),'اطلاعات پایه'!$B$10,0)*L238+J238</f>
        <v>0</v>
      </c>
      <c r="P238" s="5">
        <f>IF(H238="متاهل",'اطلاعات پایه'!$B$6,0)</f>
        <v>0</v>
      </c>
      <c r="Q238" s="5">
        <f>I238*'اطلاعات پایه'!$B$7</f>
        <v>0</v>
      </c>
      <c r="R238" s="5">
        <f>ROUND('اطلاعات پایه'!$B$8/30*MIN(30,L238),0)</f>
        <v>9000000</v>
      </c>
      <c r="S238" s="5">
        <f>ROUND('اطلاعات پایه'!$B$9/30*MIN(30,L238),0)</f>
        <v>22000000</v>
      </c>
      <c r="T238" s="5">
        <f t="shared" si="27"/>
        <v>59284</v>
      </c>
      <c r="U238" s="15"/>
      <c r="V238" s="5">
        <f t="shared" si="25"/>
        <v>0</v>
      </c>
      <c r="X238" s="9">
        <f t="shared" si="28"/>
        <v>40316080</v>
      </c>
      <c r="Y238" s="9">
        <f>ROUND(0.07*MIN(7*L238*'اطلاعات پایه'!$B$5,'محاسبه حقوق'!X238),0)</f>
        <v>2822126</v>
      </c>
      <c r="Z238" s="9">
        <f t="shared" si="29"/>
        <v>9272700</v>
      </c>
      <c r="AA238" s="9">
        <f t="shared" si="30"/>
        <v>480702059.14285713</v>
      </c>
      <c r="AB238" s="5">
        <f>IF(AA238&lt;='اطلاعات پایه'!$B$35,'اطلاعات پایه'!$D$35,IF(AA238&lt;='اطلاعات پایه'!$B$36,'اطلاعات پایه'!$E$35+(AA238-'اطلاعات پایه'!$B$35)*'اطلاعات پایه'!$C$36,IF(AA238&lt;='اطلاعات پایه'!$B$37,'اطلاعات پایه'!$E$36+(AA238-'اطلاعات پایه'!$B$36)*'اطلاعات پایه'!$C$37,IF(AA238&lt;='اطلاعات پایه'!$B$38,'اطلاعات پایه'!$E$37+(AA238-'اطلاعات پایه'!$B$37)*'اطلاعات پایه'!$C$38,IF(AA238&lt;='اطلاعات پایه'!$B$39,'اطلاعات پایه'!$E$38+(AA238-'اطلاعات پایه'!$B$38)*'اطلاعات پایه'!$C$39,'اطلاعات پایه'!$E$39+(AA238-'اطلاعات پایه'!$B$39)*'اطلاعات پایه'!$C$40)))))/365*L238</f>
        <v>0</v>
      </c>
      <c r="AC238" s="9">
        <f t="shared" si="31"/>
        <v>37493954</v>
      </c>
      <c r="AE238" s="9">
        <f t="shared" si="26"/>
        <v>49588780</v>
      </c>
    </row>
    <row r="239" spans="1:31" x14ac:dyDescent="0.25">
      <c r="A239" s="13">
        <v>219</v>
      </c>
      <c r="B239" s="13"/>
      <c r="C239" s="13"/>
      <c r="D239" s="13"/>
      <c r="E239" s="13"/>
      <c r="F239" s="13"/>
      <c r="G239" s="6" t="str">
        <f t="shared" si="24"/>
        <v/>
      </c>
      <c r="H239" s="13"/>
      <c r="I239" s="13"/>
      <c r="J239" s="15"/>
      <c r="K239" s="15"/>
      <c r="L239" s="5">
        <f>VLOOKUP($C$15,'اطلاعات پایه'!$A$18:$B$30,2,FALSE)</f>
        <v>30</v>
      </c>
      <c r="M239" s="6">
        <f>VLOOKUP($C$15,'اطلاعات پایه'!$A$18:$C$30,3,FALSE)</f>
        <v>45736</v>
      </c>
      <c r="N239" s="5">
        <f>ROUND((K239*('اطلاعات پایه'!$B$12+1)+'اطلاعات پایه'!$B$13)/30*L239,0)</f>
        <v>9316080</v>
      </c>
      <c r="O239" s="5">
        <f>IF(AND(F239&gt;0,M239-F239&gt;364),'اطلاعات پایه'!$B$10,0)*L239+J239</f>
        <v>0</v>
      </c>
      <c r="P239" s="5">
        <f>IF(H239="متاهل",'اطلاعات پایه'!$B$6,0)</f>
        <v>0</v>
      </c>
      <c r="Q239" s="5">
        <f>I239*'اطلاعات پایه'!$B$7</f>
        <v>0</v>
      </c>
      <c r="R239" s="5">
        <f>ROUND('اطلاعات پایه'!$B$8/30*MIN(30,L239),0)</f>
        <v>9000000</v>
      </c>
      <c r="S239" s="5">
        <f>ROUND('اطلاعات پایه'!$B$9/30*MIN(30,L239),0)</f>
        <v>22000000</v>
      </c>
      <c r="T239" s="5">
        <f t="shared" si="27"/>
        <v>59284</v>
      </c>
      <c r="U239" s="15"/>
      <c r="V239" s="5">
        <f t="shared" si="25"/>
        <v>0</v>
      </c>
      <c r="X239" s="9">
        <f t="shared" si="28"/>
        <v>40316080</v>
      </c>
      <c r="Y239" s="9">
        <f>ROUND(0.07*MIN(7*L239*'اطلاعات پایه'!$B$5,'محاسبه حقوق'!X239),0)</f>
        <v>2822126</v>
      </c>
      <c r="Z239" s="9">
        <f t="shared" si="29"/>
        <v>9272700</v>
      </c>
      <c r="AA239" s="9">
        <f t="shared" si="30"/>
        <v>480702059.14285713</v>
      </c>
      <c r="AB239" s="5">
        <f>IF(AA239&lt;='اطلاعات پایه'!$B$35,'اطلاعات پایه'!$D$35,IF(AA239&lt;='اطلاعات پایه'!$B$36,'اطلاعات پایه'!$E$35+(AA239-'اطلاعات پایه'!$B$35)*'اطلاعات پایه'!$C$36,IF(AA239&lt;='اطلاعات پایه'!$B$37,'اطلاعات پایه'!$E$36+(AA239-'اطلاعات پایه'!$B$36)*'اطلاعات پایه'!$C$37,IF(AA239&lt;='اطلاعات پایه'!$B$38,'اطلاعات پایه'!$E$37+(AA239-'اطلاعات پایه'!$B$37)*'اطلاعات پایه'!$C$38,IF(AA239&lt;='اطلاعات پایه'!$B$39,'اطلاعات پایه'!$E$38+(AA239-'اطلاعات پایه'!$B$38)*'اطلاعات پایه'!$C$39,'اطلاعات پایه'!$E$39+(AA239-'اطلاعات پایه'!$B$39)*'اطلاعات پایه'!$C$40)))))/365*L239</f>
        <v>0</v>
      </c>
      <c r="AC239" s="9">
        <f t="shared" si="31"/>
        <v>37493954</v>
      </c>
      <c r="AE239" s="9">
        <f t="shared" si="26"/>
        <v>49588780</v>
      </c>
    </row>
    <row r="240" spans="1:31" x14ac:dyDescent="0.25">
      <c r="A240" s="13">
        <v>220</v>
      </c>
      <c r="B240" s="13"/>
      <c r="C240" s="13"/>
      <c r="D240" s="13"/>
      <c r="E240" s="13"/>
      <c r="F240" s="13"/>
      <c r="G240" s="6" t="str">
        <f t="shared" si="24"/>
        <v/>
      </c>
      <c r="H240" s="13"/>
      <c r="I240" s="13"/>
      <c r="J240" s="15"/>
      <c r="K240" s="15"/>
      <c r="L240" s="5">
        <f>VLOOKUP($C$15,'اطلاعات پایه'!$A$18:$B$30,2,FALSE)</f>
        <v>30</v>
      </c>
      <c r="M240" s="6">
        <f>VLOOKUP($C$15,'اطلاعات پایه'!$A$18:$C$30,3,FALSE)</f>
        <v>45736</v>
      </c>
      <c r="N240" s="5">
        <f>ROUND((K240*('اطلاعات پایه'!$B$12+1)+'اطلاعات پایه'!$B$13)/30*L240,0)</f>
        <v>9316080</v>
      </c>
      <c r="O240" s="5">
        <f>IF(AND(F240&gt;0,M240-F240&gt;364),'اطلاعات پایه'!$B$10,0)*L240+J240</f>
        <v>0</v>
      </c>
      <c r="P240" s="5">
        <f>IF(H240="متاهل",'اطلاعات پایه'!$B$6,0)</f>
        <v>0</v>
      </c>
      <c r="Q240" s="5">
        <f>I240*'اطلاعات پایه'!$B$7</f>
        <v>0</v>
      </c>
      <c r="R240" s="5">
        <f>ROUND('اطلاعات پایه'!$B$8/30*MIN(30,L240),0)</f>
        <v>9000000</v>
      </c>
      <c r="S240" s="5">
        <f>ROUND('اطلاعات پایه'!$B$9/30*MIN(30,L240),0)</f>
        <v>22000000</v>
      </c>
      <c r="T240" s="5">
        <f t="shared" si="27"/>
        <v>59284</v>
      </c>
      <c r="U240" s="15"/>
      <c r="V240" s="5">
        <f t="shared" si="25"/>
        <v>0</v>
      </c>
      <c r="X240" s="9">
        <f t="shared" si="28"/>
        <v>40316080</v>
      </c>
      <c r="Y240" s="9">
        <f>ROUND(0.07*MIN(7*L240*'اطلاعات پایه'!$B$5,'محاسبه حقوق'!X240),0)</f>
        <v>2822126</v>
      </c>
      <c r="Z240" s="9">
        <f t="shared" si="29"/>
        <v>9272700</v>
      </c>
      <c r="AA240" s="9">
        <f t="shared" si="30"/>
        <v>480702059.14285713</v>
      </c>
      <c r="AB240" s="5">
        <f>IF(AA240&lt;='اطلاعات پایه'!$B$35,'اطلاعات پایه'!$D$35,IF(AA240&lt;='اطلاعات پایه'!$B$36,'اطلاعات پایه'!$E$35+(AA240-'اطلاعات پایه'!$B$35)*'اطلاعات پایه'!$C$36,IF(AA240&lt;='اطلاعات پایه'!$B$37,'اطلاعات پایه'!$E$36+(AA240-'اطلاعات پایه'!$B$36)*'اطلاعات پایه'!$C$37,IF(AA240&lt;='اطلاعات پایه'!$B$38,'اطلاعات پایه'!$E$37+(AA240-'اطلاعات پایه'!$B$37)*'اطلاعات پایه'!$C$38,IF(AA240&lt;='اطلاعات پایه'!$B$39,'اطلاعات پایه'!$E$38+(AA240-'اطلاعات پایه'!$B$38)*'اطلاعات پایه'!$C$39,'اطلاعات پایه'!$E$39+(AA240-'اطلاعات پایه'!$B$39)*'اطلاعات پایه'!$C$40)))))/365*L240</f>
        <v>0</v>
      </c>
      <c r="AC240" s="9">
        <f t="shared" si="31"/>
        <v>37493954</v>
      </c>
      <c r="AE240" s="9">
        <f t="shared" si="26"/>
        <v>49588780</v>
      </c>
    </row>
    <row r="241" spans="1:31" x14ac:dyDescent="0.25">
      <c r="A241" s="13">
        <v>221</v>
      </c>
      <c r="B241" s="13"/>
      <c r="C241" s="13"/>
      <c r="D241" s="13"/>
      <c r="E241" s="13"/>
      <c r="F241" s="13"/>
      <c r="G241" s="6" t="str">
        <f t="shared" si="24"/>
        <v/>
      </c>
      <c r="H241" s="13"/>
      <c r="I241" s="13"/>
      <c r="J241" s="15"/>
      <c r="K241" s="15"/>
      <c r="L241" s="5">
        <f>VLOOKUP($C$15,'اطلاعات پایه'!$A$18:$B$30,2,FALSE)</f>
        <v>30</v>
      </c>
      <c r="M241" s="6">
        <f>VLOOKUP($C$15,'اطلاعات پایه'!$A$18:$C$30,3,FALSE)</f>
        <v>45736</v>
      </c>
      <c r="N241" s="5">
        <f>ROUND((K241*('اطلاعات پایه'!$B$12+1)+'اطلاعات پایه'!$B$13)/30*L241,0)</f>
        <v>9316080</v>
      </c>
      <c r="O241" s="5">
        <f>IF(AND(F241&gt;0,M241-F241&gt;364),'اطلاعات پایه'!$B$10,0)*L241+J241</f>
        <v>0</v>
      </c>
      <c r="P241" s="5">
        <f>IF(H241="متاهل",'اطلاعات پایه'!$B$6,0)</f>
        <v>0</v>
      </c>
      <c r="Q241" s="5">
        <f>I241*'اطلاعات پایه'!$B$7</f>
        <v>0</v>
      </c>
      <c r="R241" s="5">
        <f>ROUND('اطلاعات پایه'!$B$8/30*MIN(30,L241),0)</f>
        <v>9000000</v>
      </c>
      <c r="S241" s="5">
        <f>ROUND('اطلاعات پایه'!$B$9/30*MIN(30,L241),0)</f>
        <v>22000000</v>
      </c>
      <c r="T241" s="5">
        <f t="shared" si="27"/>
        <v>59284</v>
      </c>
      <c r="U241" s="15"/>
      <c r="V241" s="5">
        <f t="shared" si="25"/>
        <v>0</v>
      </c>
      <c r="X241" s="9">
        <f t="shared" si="28"/>
        <v>40316080</v>
      </c>
      <c r="Y241" s="9">
        <f>ROUND(0.07*MIN(7*L241*'اطلاعات پایه'!$B$5,'محاسبه حقوق'!X241),0)</f>
        <v>2822126</v>
      </c>
      <c r="Z241" s="9">
        <f t="shared" si="29"/>
        <v>9272700</v>
      </c>
      <c r="AA241" s="9">
        <f t="shared" si="30"/>
        <v>480702059.14285713</v>
      </c>
      <c r="AB241" s="5">
        <f>IF(AA241&lt;='اطلاعات پایه'!$B$35,'اطلاعات پایه'!$D$35,IF(AA241&lt;='اطلاعات پایه'!$B$36,'اطلاعات پایه'!$E$35+(AA241-'اطلاعات پایه'!$B$35)*'اطلاعات پایه'!$C$36,IF(AA241&lt;='اطلاعات پایه'!$B$37,'اطلاعات پایه'!$E$36+(AA241-'اطلاعات پایه'!$B$36)*'اطلاعات پایه'!$C$37,IF(AA241&lt;='اطلاعات پایه'!$B$38,'اطلاعات پایه'!$E$37+(AA241-'اطلاعات پایه'!$B$37)*'اطلاعات پایه'!$C$38,IF(AA241&lt;='اطلاعات پایه'!$B$39,'اطلاعات پایه'!$E$38+(AA241-'اطلاعات پایه'!$B$38)*'اطلاعات پایه'!$C$39,'اطلاعات پایه'!$E$39+(AA241-'اطلاعات پایه'!$B$39)*'اطلاعات پایه'!$C$40)))))/365*L241</f>
        <v>0</v>
      </c>
      <c r="AC241" s="9">
        <f t="shared" si="31"/>
        <v>37493954</v>
      </c>
      <c r="AE241" s="9">
        <f t="shared" si="26"/>
        <v>49588780</v>
      </c>
    </row>
    <row r="242" spans="1:31" x14ac:dyDescent="0.25">
      <c r="A242" s="13">
        <v>222</v>
      </c>
      <c r="B242" s="13"/>
      <c r="C242" s="13"/>
      <c r="D242" s="13"/>
      <c r="E242" s="13"/>
      <c r="F242" s="13"/>
      <c r="G242" s="6" t="str">
        <f t="shared" si="24"/>
        <v/>
      </c>
      <c r="H242" s="13"/>
      <c r="I242" s="13"/>
      <c r="J242" s="15"/>
      <c r="K242" s="15"/>
      <c r="L242" s="5">
        <f>VLOOKUP($C$15,'اطلاعات پایه'!$A$18:$B$30,2,FALSE)</f>
        <v>30</v>
      </c>
      <c r="M242" s="6">
        <f>VLOOKUP($C$15,'اطلاعات پایه'!$A$18:$C$30,3,FALSE)</f>
        <v>45736</v>
      </c>
      <c r="N242" s="5">
        <f>ROUND((K242*('اطلاعات پایه'!$B$12+1)+'اطلاعات پایه'!$B$13)/30*L242,0)</f>
        <v>9316080</v>
      </c>
      <c r="O242" s="5">
        <f>IF(AND(F242&gt;0,M242-F242&gt;364),'اطلاعات پایه'!$B$10,0)*L242+J242</f>
        <v>0</v>
      </c>
      <c r="P242" s="5">
        <f>IF(H242="متاهل",'اطلاعات پایه'!$B$6,0)</f>
        <v>0</v>
      </c>
      <c r="Q242" s="5">
        <f>I242*'اطلاعات پایه'!$B$7</f>
        <v>0</v>
      </c>
      <c r="R242" s="5">
        <f>ROUND('اطلاعات پایه'!$B$8/30*MIN(30,L242),0)</f>
        <v>9000000</v>
      </c>
      <c r="S242" s="5">
        <f>ROUND('اطلاعات پایه'!$B$9/30*MIN(30,L242),0)</f>
        <v>22000000</v>
      </c>
      <c r="T242" s="5">
        <f t="shared" si="27"/>
        <v>59284</v>
      </c>
      <c r="U242" s="15"/>
      <c r="V242" s="5">
        <f t="shared" si="25"/>
        <v>0</v>
      </c>
      <c r="X242" s="9">
        <f t="shared" si="28"/>
        <v>40316080</v>
      </c>
      <c r="Y242" s="9">
        <f>ROUND(0.07*MIN(7*L242*'اطلاعات پایه'!$B$5,'محاسبه حقوق'!X242),0)</f>
        <v>2822126</v>
      </c>
      <c r="Z242" s="9">
        <f t="shared" si="29"/>
        <v>9272700</v>
      </c>
      <c r="AA242" s="9">
        <f t="shared" si="30"/>
        <v>480702059.14285713</v>
      </c>
      <c r="AB242" s="5">
        <f>IF(AA242&lt;='اطلاعات پایه'!$B$35,'اطلاعات پایه'!$D$35,IF(AA242&lt;='اطلاعات پایه'!$B$36,'اطلاعات پایه'!$E$35+(AA242-'اطلاعات پایه'!$B$35)*'اطلاعات پایه'!$C$36,IF(AA242&lt;='اطلاعات پایه'!$B$37,'اطلاعات پایه'!$E$36+(AA242-'اطلاعات پایه'!$B$36)*'اطلاعات پایه'!$C$37,IF(AA242&lt;='اطلاعات پایه'!$B$38,'اطلاعات پایه'!$E$37+(AA242-'اطلاعات پایه'!$B$37)*'اطلاعات پایه'!$C$38,IF(AA242&lt;='اطلاعات پایه'!$B$39,'اطلاعات پایه'!$E$38+(AA242-'اطلاعات پایه'!$B$38)*'اطلاعات پایه'!$C$39,'اطلاعات پایه'!$E$39+(AA242-'اطلاعات پایه'!$B$39)*'اطلاعات پایه'!$C$40)))))/365*L242</f>
        <v>0</v>
      </c>
      <c r="AC242" s="9">
        <f t="shared" si="31"/>
        <v>37493954</v>
      </c>
      <c r="AE242" s="9">
        <f t="shared" si="26"/>
        <v>49588780</v>
      </c>
    </row>
    <row r="243" spans="1:31" x14ac:dyDescent="0.25">
      <c r="A243" s="13">
        <v>223</v>
      </c>
      <c r="B243" s="13"/>
      <c r="C243" s="13"/>
      <c r="D243" s="13"/>
      <c r="E243" s="13"/>
      <c r="F243" s="13"/>
      <c r="G243" s="6" t="str">
        <f t="shared" si="24"/>
        <v/>
      </c>
      <c r="H243" s="13"/>
      <c r="I243" s="13"/>
      <c r="J243" s="15"/>
      <c r="K243" s="15"/>
      <c r="L243" s="5">
        <f>VLOOKUP($C$15,'اطلاعات پایه'!$A$18:$B$30,2,FALSE)</f>
        <v>30</v>
      </c>
      <c r="M243" s="6">
        <f>VLOOKUP($C$15,'اطلاعات پایه'!$A$18:$C$30,3,FALSE)</f>
        <v>45736</v>
      </c>
      <c r="N243" s="5">
        <f>ROUND((K243*('اطلاعات پایه'!$B$12+1)+'اطلاعات پایه'!$B$13)/30*L243,0)</f>
        <v>9316080</v>
      </c>
      <c r="O243" s="5">
        <f>IF(AND(F243&gt;0,M243-F243&gt;364),'اطلاعات پایه'!$B$10,0)*L243+J243</f>
        <v>0</v>
      </c>
      <c r="P243" s="5">
        <f>IF(H243="متاهل",'اطلاعات پایه'!$B$6,0)</f>
        <v>0</v>
      </c>
      <c r="Q243" s="5">
        <f>I243*'اطلاعات پایه'!$B$7</f>
        <v>0</v>
      </c>
      <c r="R243" s="5">
        <f>ROUND('اطلاعات پایه'!$B$8/30*MIN(30,L243),0)</f>
        <v>9000000</v>
      </c>
      <c r="S243" s="5">
        <f>ROUND('اطلاعات پایه'!$B$9/30*MIN(30,L243),0)</f>
        <v>22000000</v>
      </c>
      <c r="T243" s="5">
        <f t="shared" si="27"/>
        <v>59284</v>
      </c>
      <c r="U243" s="15"/>
      <c r="V243" s="5">
        <f t="shared" si="25"/>
        <v>0</v>
      </c>
      <c r="X243" s="9">
        <f t="shared" si="28"/>
        <v>40316080</v>
      </c>
      <c r="Y243" s="9">
        <f>ROUND(0.07*MIN(7*L243*'اطلاعات پایه'!$B$5,'محاسبه حقوق'!X243),0)</f>
        <v>2822126</v>
      </c>
      <c r="Z243" s="9">
        <f t="shared" si="29"/>
        <v>9272700</v>
      </c>
      <c r="AA243" s="9">
        <f t="shared" si="30"/>
        <v>480702059.14285713</v>
      </c>
      <c r="AB243" s="5">
        <f>IF(AA243&lt;='اطلاعات پایه'!$B$35,'اطلاعات پایه'!$D$35,IF(AA243&lt;='اطلاعات پایه'!$B$36,'اطلاعات پایه'!$E$35+(AA243-'اطلاعات پایه'!$B$35)*'اطلاعات پایه'!$C$36,IF(AA243&lt;='اطلاعات پایه'!$B$37,'اطلاعات پایه'!$E$36+(AA243-'اطلاعات پایه'!$B$36)*'اطلاعات پایه'!$C$37,IF(AA243&lt;='اطلاعات پایه'!$B$38,'اطلاعات پایه'!$E$37+(AA243-'اطلاعات پایه'!$B$37)*'اطلاعات پایه'!$C$38,IF(AA243&lt;='اطلاعات پایه'!$B$39,'اطلاعات پایه'!$E$38+(AA243-'اطلاعات پایه'!$B$38)*'اطلاعات پایه'!$C$39,'اطلاعات پایه'!$E$39+(AA243-'اطلاعات پایه'!$B$39)*'اطلاعات پایه'!$C$40)))))/365*L243</f>
        <v>0</v>
      </c>
      <c r="AC243" s="9">
        <f t="shared" si="31"/>
        <v>37493954</v>
      </c>
      <c r="AE243" s="9">
        <f t="shared" si="26"/>
        <v>49588780</v>
      </c>
    </row>
    <row r="244" spans="1:31" x14ac:dyDescent="0.25">
      <c r="A244" s="13">
        <v>224</v>
      </c>
      <c r="B244" s="13"/>
      <c r="C244" s="13"/>
      <c r="D244" s="13"/>
      <c r="E244" s="13"/>
      <c r="F244" s="13"/>
      <c r="G244" s="6" t="str">
        <f t="shared" si="24"/>
        <v/>
      </c>
      <c r="H244" s="13"/>
      <c r="I244" s="13"/>
      <c r="J244" s="15"/>
      <c r="K244" s="15"/>
      <c r="L244" s="5">
        <f>VLOOKUP($C$15,'اطلاعات پایه'!$A$18:$B$30,2,FALSE)</f>
        <v>30</v>
      </c>
      <c r="M244" s="6">
        <f>VLOOKUP($C$15,'اطلاعات پایه'!$A$18:$C$30,3,FALSE)</f>
        <v>45736</v>
      </c>
      <c r="N244" s="5">
        <f>ROUND((K244*('اطلاعات پایه'!$B$12+1)+'اطلاعات پایه'!$B$13)/30*L244,0)</f>
        <v>9316080</v>
      </c>
      <c r="O244" s="5">
        <f>IF(AND(F244&gt;0,M244-F244&gt;364),'اطلاعات پایه'!$B$10,0)*L244+J244</f>
        <v>0</v>
      </c>
      <c r="P244" s="5">
        <f>IF(H244="متاهل",'اطلاعات پایه'!$B$6,0)</f>
        <v>0</v>
      </c>
      <c r="Q244" s="5">
        <f>I244*'اطلاعات پایه'!$B$7</f>
        <v>0</v>
      </c>
      <c r="R244" s="5">
        <f>ROUND('اطلاعات پایه'!$B$8/30*MIN(30,L244),0)</f>
        <v>9000000</v>
      </c>
      <c r="S244" s="5">
        <f>ROUND('اطلاعات پایه'!$B$9/30*MIN(30,L244),0)</f>
        <v>22000000</v>
      </c>
      <c r="T244" s="5">
        <f t="shared" si="27"/>
        <v>59284</v>
      </c>
      <c r="U244" s="15"/>
      <c r="V244" s="5">
        <f t="shared" si="25"/>
        <v>0</v>
      </c>
      <c r="X244" s="9">
        <f t="shared" si="28"/>
        <v>40316080</v>
      </c>
      <c r="Y244" s="9">
        <f>ROUND(0.07*MIN(7*L244*'اطلاعات پایه'!$B$5,'محاسبه حقوق'!X244),0)</f>
        <v>2822126</v>
      </c>
      <c r="Z244" s="9">
        <f t="shared" si="29"/>
        <v>9272700</v>
      </c>
      <c r="AA244" s="9">
        <f t="shared" si="30"/>
        <v>480702059.14285713</v>
      </c>
      <c r="AB244" s="5">
        <f>IF(AA244&lt;='اطلاعات پایه'!$B$35,'اطلاعات پایه'!$D$35,IF(AA244&lt;='اطلاعات پایه'!$B$36,'اطلاعات پایه'!$E$35+(AA244-'اطلاعات پایه'!$B$35)*'اطلاعات پایه'!$C$36,IF(AA244&lt;='اطلاعات پایه'!$B$37,'اطلاعات پایه'!$E$36+(AA244-'اطلاعات پایه'!$B$36)*'اطلاعات پایه'!$C$37,IF(AA244&lt;='اطلاعات پایه'!$B$38,'اطلاعات پایه'!$E$37+(AA244-'اطلاعات پایه'!$B$37)*'اطلاعات پایه'!$C$38,IF(AA244&lt;='اطلاعات پایه'!$B$39,'اطلاعات پایه'!$E$38+(AA244-'اطلاعات پایه'!$B$38)*'اطلاعات پایه'!$C$39,'اطلاعات پایه'!$E$39+(AA244-'اطلاعات پایه'!$B$39)*'اطلاعات پایه'!$C$40)))))/365*L244</f>
        <v>0</v>
      </c>
      <c r="AC244" s="9">
        <f t="shared" si="31"/>
        <v>37493954</v>
      </c>
      <c r="AE244" s="9">
        <f t="shared" si="26"/>
        <v>49588780</v>
      </c>
    </row>
    <row r="245" spans="1:31" x14ac:dyDescent="0.25">
      <c r="A245" s="13">
        <v>225</v>
      </c>
      <c r="B245" s="13"/>
      <c r="C245" s="13"/>
      <c r="D245" s="13"/>
      <c r="E245" s="13"/>
      <c r="F245" s="13"/>
      <c r="G245" s="6" t="str">
        <f t="shared" si="24"/>
        <v/>
      </c>
      <c r="H245" s="13"/>
      <c r="I245" s="13"/>
      <c r="J245" s="15"/>
      <c r="K245" s="15"/>
      <c r="L245" s="5">
        <f>VLOOKUP($C$15,'اطلاعات پایه'!$A$18:$B$30,2,FALSE)</f>
        <v>30</v>
      </c>
      <c r="M245" s="6">
        <f>VLOOKUP($C$15,'اطلاعات پایه'!$A$18:$C$30,3,FALSE)</f>
        <v>45736</v>
      </c>
      <c r="N245" s="5">
        <f>ROUND((K245*('اطلاعات پایه'!$B$12+1)+'اطلاعات پایه'!$B$13)/30*L245,0)</f>
        <v>9316080</v>
      </c>
      <c r="O245" s="5">
        <f>IF(AND(F245&gt;0,M245-F245&gt;364),'اطلاعات پایه'!$B$10,0)*L245+J245</f>
        <v>0</v>
      </c>
      <c r="P245" s="5">
        <f>IF(H245="متاهل",'اطلاعات پایه'!$B$6,0)</f>
        <v>0</v>
      </c>
      <c r="Q245" s="5">
        <f>I245*'اطلاعات پایه'!$B$7</f>
        <v>0</v>
      </c>
      <c r="R245" s="5">
        <f>ROUND('اطلاعات پایه'!$B$8/30*MIN(30,L245),0)</f>
        <v>9000000</v>
      </c>
      <c r="S245" s="5">
        <f>ROUND('اطلاعات پایه'!$B$9/30*MIN(30,L245),0)</f>
        <v>22000000</v>
      </c>
      <c r="T245" s="5">
        <f t="shared" si="27"/>
        <v>59284</v>
      </c>
      <c r="U245" s="15"/>
      <c r="V245" s="5">
        <f t="shared" si="25"/>
        <v>0</v>
      </c>
      <c r="X245" s="9">
        <f t="shared" si="28"/>
        <v>40316080</v>
      </c>
      <c r="Y245" s="9">
        <f>ROUND(0.07*MIN(7*L245*'اطلاعات پایه'!$B$5,'محاسبه حقوق'!X245),0)</f>
        <v>2822126</v>
      </c>
      <c r="Z245" s="9">
        <f t="shared" si="29"/>
        <v>9272700</v>
      </c>
      <c r="AA245" s="9">
        <f t="shared" si="30"/>
        <v>480702059.14285713</v>
      </c>
      <c r="AB245" s="5">
        <f>IF(AA245&lt;='اطلاعات پایه'!$B$35,'اطلاعات پایه'!$D$35,IF(AA245&lt;='اطلاعات پایه'!$B$36,'اطلاعات پایه'!$E$35+(AA245-'اطلاعات پایه'!$B$35)*'اطلاعات پایه'!$C$36,IF(AA245&lt;='اطلاعات پایه'!$B$37,'اطلاعات پایه'!$E$36+(AA245-'اطلاعات پایه'!$B$36)*'اطلاعات پایه'!$C$37,IF(AA245&lt;='اطلاعات پایه'!$B$38,'اطلاعات پایه'!$E$37+(AA245-'اطلاعات پایه'!$B$37)*'اطلاعات پایه'!$C$38,IF(AA245&lt;='اطلاعات پایه'!$B$39,'اطلاعات پایه'!$E$38+(AA245-'اطلاعات پایه'!$B$38)*'اطلاعات پایه'!$C$39,'اطلاعات پایه'!$E$39+(AA245-'اطلاعات پایه'!$B$39)*'اطلاعات پایه'!$C$40)))))/365*L245</f>
        <v>0</v>
      </c>
      <c r="AC245" s="9">
        <f t="shared" si="31"/>
        <v>37493954</v>
      </c>
      <c r="AE245" s="9">
        <f t="shared" si="26"/>
        <v>49588780</v>
      </c>
    </row>
    <row r="246" spans="1:31" x14ac:dyDescent="0.25">
      <c r="A246" s="13">
        <v>226</v>
      </c>
      <c r="B246" s="13"/>
      <c r="C246" s="13"/>
      <c r="D246" s="13"/>
      <c r="E246" s="13"/>
      <c r="F246" s="13"/>
      <c r="G246" s="6" t="str">
        <f t="shared" si="24"/>
        <v/>
      </c>
      <c r="H246" s="13"/>
      <c r="I246" s="13"/>
      <c r="J246" s="15"/>
      <c r="K246" s="15"/>
      <c r="L246" s="5">
        <f>VLOOKUP($C$15,'اطلاعات پایه'!$A$18:$B$30,2,FALSE)</f>
        <v>30</v>
      </c>
      <c r="M246" s="6">
        <f>VLOOKUP($C$15,'اطلاعات پایه'!$A$18:$C$30,3,FALSE)</f>
        <v>45736</v>
      </c>
      <c r="N246" s="5">
        <f>ROUND((K246*('اطلاعات پایه'!$B$12+1)+'اطلاعات پایه'!$B$13)/30*L246,0)</f>
        <v>9316080</v>
      </c>
      <c r="O246" s="5">
        <f>IF(AND(F246&gt;0,M246-F246&gt;364),'اطلاعات پایه'!$B$10,0)*L246+J246</f>
        <v>0</v>
      </c>
      <c r="P246" s="5">
        <f>IF(H246="متاهل",'اطلاعات پایه'!$B$6,0)</f>
        <v>0</v>
      </c>
      <c r="Q246" s="5">
        <f>I246*'اطلاعات پایه'!$B$7</f>
        <v>0</v>
      </c>
      <c r="R246" s="5">
        <f>ROUND('اطلاعات پایه'!$B$8/30*MIN(30,L246),0)</f>
        <v>9000000</v>
      </c>
      <c r="S246" s="5">
        <f>ROUND('اطلاعات پایه'!$B$9/30*MIN(30,L246),0)</f>
        <v>22000000</v>
      </c>
      <c r="T246" s="5">
        <f t="shared" si="27"/>
        <v>59284</v>
      </c>
      <c r="U246" s="15"/>
      <c r="V246" s="5">
        <f t="shared" si="25"/>
        <v>0</v>
      </c>
      <c r="X246" s="9">
        <f t="shared" si="28"/>
        <v>40316080</v>
      </c>
      <c r="Y246" s="9">
        <f>ROUND(0.07*MIN(7*L246*'اطلاعات پایه'!$B$5,'محاسبه حقوق'!X246),0)</f>
        <v>2822126</v>
      </c>
      <c r="Z246" s="9">
        <f t="shared" si="29"/>
        <v>9272700</v>
      </c>
      <c r="AA246" s="9">
        <f t="shared" si="30"/>
        <v>480702059.14285713</v>
      </c>
      <c r="AB246" s="5">
        <f>IF(AA246&lt;='اطلاعات پایه'!$B$35,'اطلاعات پایه'!$D$35,IF(AA246&lt;='اطلاعات پایه'!$B$36,'اطلاعات پایه'!$E$35+(AA246-'اطلاعات پایه'!$B$35)*'اطلاعات پایه'!$C$36,IF(AA246&lt;='اطلاعات پایه'!$B$37,'اطلاعات پایه'!$E$36+(AA246-'اطلاعات پایه'!$B$36)*'اطلاعات پایه'!$C$37,IF(AA246&lt;='اطلاعات پایه'!$B$38,'اطلاعات پایه'!$E$37+(AA246-'اطلاعات پایه'!$B$37)*'اطلاعات پایه'!$C$38,IF(AA246&lt;='اطلاعات پایه'!$B$39,'اطلاعات پایه'!$E$38+(AA246-'اطلاعات پایه'!$B$38)*'اطلاعات پایه'!$C$39,'اطلاعات پایه'!$E$39+(AA246-'اطلاعات پایه'!$B$39)*'اطلاعات پایه'!$C$40)))))/365*L246</f>
        <v>0</v>
      </c>
      <c r="AC246" s="9">
        <f t="shared" si="31"/>
        <v>37493954</v>
      </c>
      <c r="AE246" s="9">
        <f t="shared" si="26"/>
        <v>49588780</v>
      </c>
    </row>
    <row r="247" spans="1:31" x14ac:dyDescent="0.25">
      <c r="A247" s="13">
        <v>227</v>
      </c>
      <c r="B247" s="13"/>
      <c r="C247" s="13"/>
      <c r="D247" s="13"/>
      <c r="E247" s="13"/>
      <c r="F247" s="13"/>
      <c r="G247" s="6" t="str">
        <f t="shared" si="24"/>
        <v/>
      </c>
      <c r="H247" s="13"/>
      <c r="I247" s="13"/>
      <c r="J247" s="15"/>
      <c r="K247" s="15"/>
      <c r="L247" s="5">
        <f>VLOOKUP($C$15,'اطلاعات پایه'!$A$18:$B$30,2,FALSE)</f>
        <v>30</v>
      </c>
      <c r="M247" s="6">
        <f>VLOOKUP($C$15,'اطلاعات پایه'!$A$18:$C$30,3,FALSE)</f>
        <v>45736</v>
      </c>
      <c r="N247" s="5">
        <f>ROUND((K247*('اطلاعات پایه'!$B$12+1)+'اطلاعات پایه'!$B$13)/30*L247,0)</f>
        <v>9316080</v>
      </c>
      <c r="O247" s="5">
        <f>IF(AND(F247&gt;0,M247-F247&gt;364),'اطلاعات پایه'!$B$10,0)*L247+J247</f>
        <v>0</v>
      </c>
      <c r="P247" s="5">
        <f>IF(H247="متاهل",'اطلاعات پایه'!$B$6,0)</f>
        <v>0</v>
      </c>
      <c r="Q247" s="5">
        <f>I247*'اطلاعات پایه'!$B$7</f>
        <v>0</v>
      </c>
      <c r="R247" s="5">
        <f>ROUND('اطلاعات پایه'!$B$8/30*MIN(30,L247),0)</f>
        <v>9000000</v>
      </c>
      <c r="S247" s="5">
        <f>ROUND('اطلاعات پایه'!$B$9/30*MIN(30,L247),0)</f>
        <v>22000000</v>
      </c>
      <c r="T247" s="5">
        <f t="shared" si="27"/>
        <v>59284</v>
      </c>
      <c r="U247" s="15"/>
      <c r="V247" s="5">
        <f t="shared" si="25"/>
        <v>0</v>
      </c>
      <c r="X247" s="9">
        <f t="shared" si="28"/>
        <v>40316080</v>
      </c>
      <c r="Y247" s="9">
        <f>ROUND(0.07*MIN(7*L247*'اطلاعات پایه'!$B$5,'محاسبه حقوق'!X247),0)</f>
        <v>2822126</v>
      </c>
      <c r="Z247" s="9">
        <f t="shared" si="29"/>
        <v>9272700</v>
      </c>
      <c r="AA247" s="9">
        <f t="shared" si="30"/>
        <v>480702059.14285713</v>
      </c>
      <c r="AB247" s="5">
        <f>IF(AA247&lt;='اطلاعات پایه'!$B$35,'اطلاعات پایه'!$D$35,IF(AA247&lt;='اطلاعات پایه'!$B$36,'اطلاعات پایه'!$E$35+(AA247-'اطلاعات پایه'!$B$35)*'اطلاعات پایه'!$C$36,IF(AA247&lt;='اطلاعات پایه'!$B$37,'اطلاعات پایه'!$E$36+(AA247-'اطلاعات پایه'!$B$36)*'اطلاعات پایه'!$C$37,IF(AA247&lt;='اطلاعات پایه'!$B$38,'اطلاعات پایه'!$E$37+(AA247-'اطلاعات پایه'!$B$37)*'اطلاعات پایه'!$C$38,IF(AA247&lt;='اطلاعات پایه'!$B$39,'اطلاعات پایه'!$E$38+(AA247-'اطلاعات پایه'!$B$38)*'اطلاعات پایه'!$C$39,'اطلاعات پایه'!$E$39+(AA247-'اطلاعات پایه'!$B$39)*'اطلاعات پایه'!$C$40)))))/365*L247</f>
        <v>0</v>
      </c>
      <c r="AC247" s="9">
        <f t="shared" si="31"/>
        <v>37493954</v>
      </c>
      <c r="AE247" s="9">
        <f t="shared" si="26"/>
        <v>49588780</v>
      </c>
    </row>
    <row r="248" spans="1:31" x14ac:dyDescent="0.25">
      <c r="A248" s="13">
        <v>228</v>
      </c>
      <c r="B248" s="13"/>
      <c r="C248" s="13"/>
      <c r="D248" s="13"/>
      <c r="E248" s="13"/>
      <c r="F248" s="13"/>
      <c r="G248" s="6" t="str">
        <f t="shared" si="24"/>
        <v/>
      </c>
      <c r="H248" s="13"/>
      <c r="I248" s="13"/>
      <c r="J248" s="15"/>
      <c r="K248" s="15"/>
      <c r="L248" s="5">
        <f>VLOOKUP($C$15,'اطلاعات پایه'!$A$18:$B$30,2,FALSE)</f>
        <v>30</v>
      </c>
      <c r="M248" s="6">
        <f>VLOOKUP($C$15,'اطلاعات پایه'!$A$18:$C$30,3,FALSE)</f>
        <v>45736</v>
      </c>
      <c r="N248" s="5">
        <f>ROUND((K248*('اطلاعات پایه'!$B$12+1)+'اطلاعات پایه'!$B$13)/30*L248,0)</f>
        <v>9316080</v>
      </c>
      <c r="O248" s="5">
        <f>IF(AND(F248&gt;0,M248-F248&gt;364),'اطلاعات پایه'!$B$10,0)*L248+J248</f>
        <v>0</v>
      </c>
      <c r="P248" s="5">
        <f>IF(H248="متاهل",'اطلاعات پایه'!$B$6,0)</f>
        <v>0</v>
      </c>
      <c r="Q248" s="5">
        <f>I248*'اطلاعات پایه'!$B$7</f>
        <v>0</v>
      </c>
      <c r="R248" s="5">
        <f>ROUND('اطلاعات پایه'!$B$8/30*MIN(30,L248),0)</f>
        <v>9000000</v>
      </c>
      <c r="S248" s="5">
        <f>ROUND('اطلاعات پایه'!$B$9/30*MIN(30,L248),0)</f>
        <v>22000000</v>
      </c>
      <c r="T248" s="5">
        <f t="shared" si="27"/>
        <v>59284</v>
      </c>
      <c r="U248" s="15"/>
      <c r="V248" s="5">
        <f t="shared" si="25"/>
        <v>0</v>
      </c>
      <c r="X248" s="9">
        <f t="shared" si="28"/>
        <v>40316080</v>
      </c>
      <c r="Y248" s="9">
        <f>ROUND(0.07*MIN(7*L248*'اطلاعات پایه'!$B$5,'محاسبه حقوق'!X248),0)</f>
        <v>2822126</v>
      </c>
      <c r="Z248" s="9">
        <f t="shared" si="29"/>
        <v>9272700</v>
      </c>
      <c r="AA248" s="9">
        <f t="shared" si="30"/>
        <v>480702059.14285713</v>
      </c>
      <c r="AB248" s="5">
        <f>IF(AA248&lt;='اطلاعات پایه'!$B$35,'اطلاعات پایه'!$D$35,IF(AA248&lt;='اطلاعات پایه'!$B$36,'اطلاعات پایه'!$E$35+(AA248-'اطلاعات پایه'!$B$35)*'اطلاعات پایه'!$C$36,IF(AA248&lt;='اطلاعات پایه'!$B$37,'اطلاعات پایه'!$E$36+(AA248-'اطلاعات پایه'!$B$36)*'اطلاعات پایه'!$C$37,IF(AA248&lt;='اطلاعات پایه'!$B$38,'اطلاعات پایه'!$E$37+(AA248-'اطلاعات پایه'!$B$37)*'اطلاعات پایه'!$C$38,IF(AA248&lt;='اطلاعات پایه'!$B$39,'اطلاعات پایه'!$E$38+(AA248-'اطلاعات پایه'!$B$38)*'اطلاعات پایه'!$C$39,'اطلاعات پایه'!$E$39+(AA248-'اطلاعات پایه'!$B$39)*'اطلاعات پایه'!$C$40)))))/365*L248</f>
        <v>0</v>
      </c>
      <c r="AC248" s="9">
        <f t="shared" si="31"/>
        <v>37493954</v>
      </c>
      <c r="AE248" s="9">
        <f t="shared" si="26"/>
        <v>49588780</v>
      </c>
    </row>
    <row r="249" spans="1:31" x14ac:dyDescent="0.25">
      <c r="A249" s="13">
        <v>229</v>
      </c>
      <c r="B249" s="13"/>
      <c r="C249" s="13"/>
      <c r="D249" s="13"/>
      <c r="E249" s="13"/>
      <c r="F249" s="13"/>
      <c r="G249" s="6" t="str">
        <f t="shared" si="24"/>
        <v/>
      </c>
      <c r="H249" s="13"/>
      <c r="I249" s="13"/>
      <c r="J249" s="15"/>
      <c r="K249" s="15"/>
      <c r="L249" s="5">
        <f>VLOOKUP($C$15,'اطلاعات پایه'!$A$18:$B$30,2,FALSE)</f>
        <v>30</v>
      </c>
      <c r="M249" s="6">
        <f>VLOOKUP($C$15,'اطلاعات پایه'!$A$18:$C$30,3,FALSE)</f>
        <v>45736</v>
      </c>
      <c r="N249" s="5">
        <f>ROUND((K249*('اطلاعات پایه'!$B$12+1)+'اطلاعات پایه'!$B$13)/30*L249,0)</f>
        <v>9316080</v>
      </c>
      <c r="O249" s="5">
        <f>IF(AND(F249&gt;0,M249-F249&gt;364),'اطلاعات پایه'!$B$10,0)*L249+J249</f>
        <v>0</v>
      </c>
      <c r="P249" s="5">
        <f>IF(H249="متاهل",'اطلاعات پایه'!$B$6,0)</f>
        <v>0</v>
      </c>
      <c r="Q249" s="5">
        <f>I249*'اطلاعات پایه'!$B$7</f>
        <v>0</v>
      </c>
      <c r="R249" s="5">
        <f>ROUND('اطلاعات پایه'!$B$8/30*MIN(30,L249),0)</f>
        <v>9000000</v>
      </c>
      <c r="S249" s="5">
        <f>ROUND('اطلاعات پایه'!$B$9/30*MIN(30,L249),0)</f>
        <v>22000000</v>
      </c>
      <c r="T249" s="5">
        <f t="shared" si="27"/>
        <v>59284</v>
      </c>
      <c r="U249" s="15"/>
      <c r="V249" s="5">
        <f t="shared" si="25"/>
        <v>0</v>
      </c>
      <c r="X249" s="9">
        <f t="shared" si="28"/>
        <v>40316080</v>
      </c>
      <c r="Y249" s="9">
        <f>ROUND(0.07*MIN(7*L249*'اطلاعات پایه'!$B$5,'محاسبه حقوق'!X249),0)</f>
        <v>2822126</v>
      </c>
      <c r="Z249" s="9">
        <f t="shared" si="29"/>
        <v>9272700</v>
      </c>
      <c r="AA249" s="9">
        <f t="shared" si="30"/>
        <v>480702059.14285713</v>
      </c>
      <c r="AB249" s="5">
        <f>IF(AA249&lt;='اطلاعات پایه'!$B$35,'اطلاعات پایه'!$D$35,IF(AA249&lt;='اطلاعات پایه'!$B$36,'اطلاعات پایه'!$E$35+(AA249-'اطلاعات پایه'!$B$35)*'اطلاعات پایه'!$C$36,IF(AA249&lt;='اطلاعات پایه'!$B$37,'اطلاعات پایه'!$E$36+(AA249-'اطلاعات پایه'!$B$36)*'اطلاعات پایه'!$C$37,IF(AA249&lt;='اطلاعات پایه'!$B$38,'اطلاعات پایه'!$E$37+(AA249-'اطلاعات پایه'!$B$37)*'اطلاعات پایه'!$C$38,IF(AA249&lt;='اطلاعات پایه'!$B$39,'اطلاعات پایه'!$E$38+(AA249-'اطلاعات پایه'!$B$38)*'اطلاعات پایه'!$C$39,'اطلاعات پایه'!$E$39+(AA249-'اطلاعات پایه'!$B$39)*'اطلاعات پایه'!$C$40)))))/365*L249</f>
        <v>0</v>
      </c>
      <c r="AC249" s="9">
        <f t="shared" si="31"/>
        <v>37493954</v>
      </c>
      <c r="AE249" s="9">
        <f t="shared" si="26"/>
        <v>49588780</v>
      </c>
    </row>
    <row r="250" spans="1:31" x14ac:dyDescent="0.25">
      <c r="A250" s="13">
        <v>230</v>
      </c>
      <c r="B250" s="13"/>
      <c r="C250" s="13"/>
      <c r="D250" s="13"/>
      <c r="E250" s="13"/>
      <c r="F250" s="13"/>
      <c r="G250" s="6" t="str">
        <f t="shared" si="24"/>
        <v/>
      </c>
      <c r="H250" s="13"/>
      <c r="I250" s="13"/>
      <c r="J250" s="15"/>
      <c r="K250" s="15"/>
      <c r="L250" s="5">
        <f>VLOOKUP($C$15,'اطلاعات پایه'!$A$18:$B$30,2,FALSE)</f>
        <v>30</v>
      </c>
      <c r="M250" s="6">
        <f>VLOOKUP($C$15,'اطلاعات پایه'!$A$18:$C$30,3,FALSE)</f>
        <v>45736</v>
      </c>
      <c r="N250" s="5">
        <f>ROUND((K250*('اطلاعات پایه'!$B$12+1)+'اطلاعات پایه'!$B$13)/30*L250,0)</f>
        <v>9316080</v>
      </c>
      <c r="O250" s="5">
        <f>IF(AND(F250&gt;0,M250-F250&gt;364),'اطلاعات پایه'!$B$10,0)*L250+J250</f>
        <v>0</v>
      </c>
      <c r="P250" s="5">
        <f>IF(H250="متاهل",'اطلاعات پایه'!$B$6,0)</f>
        <v>0</v>
      </c>
      <c r="Q250" s="5">
        <f>I250*'اطلاعات پایه'!$B$7</f>
        <v>0</v>
      </c>
      <c r="R250" s="5">
        <f>ROUND('اطلاعات پایه'!$B$8/30*MIN(30,L250),0)</f>
        <v>9000000</v>
      </c>
      <c r="S250" s="5">
        <f>ROUND('اطلاعات پایه'!$B$9/30*MIN(30,L250),0)</f>
        <v>22000000</v>
      </c>
      <c r="T250" s="5">
        <f t="shared" si="27"/>
        <v>59284</v>
      </c>
      <c r="U250" s="15"/>
      <c r="V250" s="5">
        <f t="shared" si="25"/>
        <v>0</v>
      </c>
      <c r="X250" s="9">
        <f t="shared" si="28"/>
        <v>40316080</v>
      </c>
      <c r="Y250" s="9">
        <f>ROUND(0.07*MIN(7*L250*'اطلاعات پایه'!$B$5,'محاسبه حقوق'!X250),0)</f>
        <v>2822126</v>
      </c>
      <c r="Z250" s="9">
        <f t="shared" si="29"/>
        <v>9272700</v>
      </c>
      <c r="AA250" s="9">
        <f t="shared" si="30"/>
        <v>480702059.14285713</v>
      </c>
      <c r="AB250" s="5">
        <f>IF(AA250&lt;='اطلاعات پایه'!$B$35,'اطلاعات پایه'!$D$35,IF(AA250&lt;='اطلاعات پایه'!$B$36,'اطلاعات پایه'!$E$35+(AA250-'اطلاعات پایه'!$B$35)*'اطلاعات پایه'!$C$36,IF(AA250&lt;='اطلاعات پایه'!$B$37,'اطلاعات پایه'!$E$36+(AA250-'اطلاعات پایه'!$B$36)*'اطلاعات پایه'!$C$37,IF(AA250&lt;='اطلاعات پایه'!$B$38,'اطلاعات پایه'!$E$37+(AA250-'اطلاعات پایه'!$B$37)*'اطلاعات پایه'!$C$38,IF(AA250&lt;='اطلاعات پایه'!$B$39,'اطلاعات پایه'!$E$38+(AA250-'اطلاعات پایه'!$B$38)*'اطلاعات پایه'!$C$39,'اطلاعات پایه'!$E$39+(AA250-'اطلاعات پایه'!$B$39)*'اطلاعات پایه'!$C$40)))))/365*L250</f>
        <v>0</v>
      </c>
      <c r="AC250" s="9">
        <f t="shared" si="31"/>
        <v>37493954</v>
      </c>
      <c r="AE250" s="9">
        <f t="shared" si="26"/>
        <v>49588780</v>
      </c>
    </row>
    <row r="251" spans="1:31" x14ac:dyDescent="0.25">
      <c r="A251" s="13">
        <v>231</v>
      </c>
      <c r="B251" s="13"/>
      <c r="C251" s="13"/>
      <c r="D251" s="13"/>
      <c r="E251" s="13"/>
      <c r="F251" s="13"/>
      <c r="G251" s="6" t="str">
        <f t="shared" si="24"/>
        <v/>
      </c>
      <c r="H251" s="13"/>
      <c r="I251" s="13"/>
      <c r="J251" s="15"/>
      <c r="K251" s="15"/>
      <c r="L251" s="5">
        <f>VLOOKUP($C$15,'اطلاعات پایه'!$A$18:$B$30,2,FALSE)</f>
        <v>30</v>
      </c>
      <c r="M251" s="6">
        <f>VLOOKUP($C$15,'اطلاعات پایه'!$A$18:$C$30,3,FALSE)</f>
        <v>45736</v>
      </c>
      <c r="N251" s="5">
        <f>ROUND((K251*('اطلاعات پایه'!$B$12+1)+'اطلاعات پایه'!$B$13)/30*L251,0)</f>
        <v>9316080</v>
      </c>
      <c r="O251" s="5">
        <f>IF(AND(F251&gt;0,M251-F251&gt;364),'اطلاعات پایه'!$B$10,0)*L251+J251</f>
        <v>0</v>
      </c>
      <c r="P251" s="5">
        <f>IF(H251="متاهل",'اطلاعات پایه'!$B$6,0)</f>
        <v>0</v>
      </c>
      <c r="Q251" s="5">
        <f>I251*'اطلاعات پایه'!$B$7</f>
        <v>0</v>
      </c>
      <c r="R251" s="5">
        <f>ROUND('اطلاعات پایه'!$B$8/30*MIN(30,L251),0)</f>
        <v>9000000</v>
      </c>
      <c r="S251" s="5">
        <f>ROUND('اطلاعات پایه'!$B$9/30*MIN(30,L251),0)</f>
        <v>22000000</v>
      </c>
      <c r="T251" s="5">
        <f t="shared" si="27"/>
        <v>59284</v>
      </c>
      <c r="U251" s="15"/>
      <c r="V251" s="5">
        <f t="shared" si="25"/>
        <v>0</v>
      </c>
      <c r="X251" s="9">
        <f t="shared" si="28"/>
        <v>40316080</v>
      </c>
      <c r="Y251" s="9">
        <f>ROUND(0.07*MIN(7*L251*'اطلاعات پایه'!$B$5,'محاسبه حقوق'!X251),0)</f>
        <v>2822126</v>
      </c>
      <c r="Z251" s="9">
        <f t="shared" si="29"/>
        <v>9272700</v>
      </c>
      <c r="AA251" s="9">
        <f t="shared" si="30"/>
        <v>480702059.14285713</v>
      </c>
      <c r="AB251" s="5">
        <f>IF(AA251&lt;='اطلاعات پایه'!$B$35,'اطلاعات پایه'!$D$35,IF(AA251&lt;='اطلاعات پایه'!$B$36,'اطلاعات پایه'!$E$35+(AA251-'اطلاعات پایه'!$B$35)*'اطلاعات پایه'!$C$36,IF(AA251&lt;='اطلاعات پایه'!$B$37,'اطلاعات پایه'!$E$36+(AA251-'اطلاعات پایه'!$B$36)*'اطلاعات پایه'!$C$37,IF(AA251&lt;='اطلاعات پایه'!$B$38,'اطلاعات پایه'!$E$37+(AA251-'اطلاعات پایه'!$B$37)*'اطلاعات پایه'!$C$38,IF(AA251&lt;='اطلاعات پایه'!$B$39,'اطلاعات پایه'!$E$38+(AA251-'اطلاعات پایه'!$B$38)*'اطلاعات پایه'!$C$39,'اطلاعات پایه'!$E$39+(AA251-'اطلاعات پایه'!$B$39)*'اطلاعات پایه'!$C$40)))))/365*L251</f>
        <v>0</v>
      </c>
      <c r="AC251" s="9">
        <f t="shared" si="31"/>
        <v>37493954</v>
      </c>
      <c r="AE251" s="9">
        <f t="shared" si="26"/>
        <v>49588780</v>
      </c>
    </row>
    <row r="252" spans="1:31" x14ac:dyDescent="0.25">
      <c r="A252" s="13">
        <v>232</v>
      </c>
      <c r="B252" s="13"/>
      <c r="C252" s="13"/>
      <c r="D252" s="13"/>
      <c r="E252" s="13"/>
      <c r="F252" s="13"/>
      <c r="G252" s="6" t="str">
        <f t="shared" si="24"/>
        <v/>
      </c>
      <c r="H252" s="13"/>
      <c r="I252" s="13"/>
      <c r="J252" s="15"/>
      <c r="K252" s="15"/>
      <c r="L252" s="5">
        <f>VLOOKUP($C$15,'اطلاعات پایه'!$A$18:$B$30,2,FALSE)</f>
        <v>30</v>
      </c>
      <c r="M252" s="6">
        <f>VLOOKUP($C$15,'اطلاعات پایه'!$A$18:$C$30,3,FALSE)</f>
        <v>45736</v>
      </c>
      <c r="N252" s="5">
        <f>ROUND((K252*('اطلاعات پایه'!$B$12+1)+'اطلاعات پایه'!$B$13)/30*L252,0)</f>
        <v>9316080</v>
      </c>
      <c r="O252" s="5">
        <f>IF(AND(F252&gt;0,M252-F252&gt;364),'اطلاعات پایه'!$B$10,0)*L252+J252</f>
        <v>0</v>
      </c>
      <c r="P252" s="5">
        <f>IF(H252="متاهل",'اطلاعات پایه'!$B$6,0)</f>
        <v>0</v>
      </c>
      <c r="Q252" s="5">
        <f>I252*'اطلاعات پایه'!$B$7</f>
        <v>0</v>
      </c>
      <c r="R252" s="5">
        <f>ROUND('اطلاعات پایه'!$B$8/30*MIN(30,L252),0)</f>
        <v>9000000</v>
      </c>
      <c r="S252" s="5">
        <f>ROUND('اطلاعات پایه'!$B$9/30*MIN(30,L252),0)</f>
        <v>22000000</v>
      </c>
      <c r="T252" s="5">
        <f t="shared" si="27"/>
        <v>59284</v>
      </c>
      <c r="U252" s="15"/>
      <c r="V252" s="5">
        <f t="shared" si="25"/>
        <v>0</v>
      </c>
      <c r="X252" s="9">
        <f t="shared" si="28"/>
        <v>40316080</v>
      </c>
      <c r="Y252" s="9">
        <f>ROUND(0.07*MIN(7*L252*'اطلاعات پایه'!$B$5,'محاسبه حقوق'!X252),0)</f>
        <v>2822126</v>
      </c>
      <c r="Z252" s="9">
        <f t="shared" si="29"/>
        <v>9272700</v>
      </c>
      <c r="AA252" s="9">
        <f t="shared" si="30"/>
        <v>480702059.14285713</v>
      </c>
      <c r="AB252" s="5">
        <f>IF(AA252&lt;='اطلاعات پایه'!$B$35,'اطلاعات پایه'!$D$35,IF(AA252&lt;='اطلاعات پایه'!$B$36,'اطلاعات پایه'!$E$35+(AA252-'اطلاعات پایه'!$B$35)*'اطلاعات پایه'!$C$36,IF(AA252&lt;='اطلاعات پایه'!$B$37,'اطلاعات پایه'!$E$36+(AA252-'اطلاعات پایه'!$B$36)*'اطلاعات پایه'!$C$37,IF(AA252&lt;='اطلاعات پایه'!$B$38,'اطلاعات پایه'!$E$37+(AA252-'اطلاعات پایه'!$B$37)*'اطلاعات پایه'!$C$38,IF(AA252&lt;='اطلاعات پایه'!$B$39,'اطلاعات پایه'!$E$38+(AA252-'اطلاعات پایه'!$B$38)*'اطلاعات پایه'!$C$39,'اطلاعات پایه'!$E$39+(AA252-'اطلاعات پایه'!$B$39)*'اطلاعات پایه'!$C$40)))))/365*L252</f>
        <v>0</v>
      </c>
      <c r="AC252" s="9">
        <f t="shared" si="31"/>
        <v>37493954</v>
      </c>
      <c r="AE252" s="9">
        <f t="shared" si="26"/>
        <v>49588780</v>
      </c>
    </row>
    <row r="253" spans="1:31" x14ac:dyDescent="0.25">
      <c r="A253" s="13">
        <v>233</v>
      </c>
      <c r="B253" s="13"/>
      <c r="C253" s="13"/>
      <c r="D253" s="13"/>
      <c r="E253" s="13"/>
      <c r="F253" s="13"/>
      <c r="G253" s="6" t="str">
        <f t="shared" si="24"/>
        <v/>
      </c>
      <c r="H253" s="13"/>
      <c r="I253" s="13"/>
      <c r="J253" s="15"/>
      <c r="K253" s="15"/>
      <c r="L253" s="5">
        <f>VLOOKUP($C$15,'اطلاعات پایه'!$A$18:$B$30,2,FALSE)</f>
        <v>30</v>
      </c>
      <c r="M253" s="6">
        <f>VLOOKUP($C$15,'اطلاعات پایه'!$A$18:$C$30,3,FALSE)</f>
        <v>45736</v>
      </c>
      <c r="N253" s="5">
        <f>ROUND((K253*('اطلاعات پایه'!$B$12+1)+'اطلاعات پایه'!$B$13)/30*L253,0)</f>
        <v>9316080</v>
      </c>
      <c r="O253" s="5">
        <f>IF(AND(F253&gt;0,M253-F253&gt;364),'اطلاعات پایه'!$B$10,0)*L253+J253</f>
        <v>0</v>
      </c>
      <c r="P253" s="5">
        <f>IF(H253="متاهل",'اطلاعات پایه'!$B$6,0)</f>
        <v>0</v>
      </c>
      <c r="Q253" s="5">
        <f>I253*'اطلاعات پایه'!$B$7</f>
        <v>0</v>
      </c>
      <c r="R253" s="5">
        <f>ROUND('اطلاعات پایه'!$B$8/30*MIN(30,L253),0)</f>
        <v>9000000</v>
      </c>
      <c r="S253" s="5">
        <f>ROUND('اطلاعات پایه'!$B$9/30*MIN(30,L253),0)</f>
        <v>22000000</v>
      </c>
      <c r="T253" s="5">
        <f t="shared" si="27"/>
        <v>59284</v>
      </c>
      <c r="U253" s="15"/>
      <c r="V253" s="5">
        <f t="shared" si="25"/>
        <v>0</v>
      </c>
      <c r="X253" s="9">
        <f t="shared" si="28"/>
        <v>40316080</v>
      </c>
      <c r="Y253" s="9">
        <f>ROUND(0.07*MIN(7*L253*'اطلاعات پایه'!$B$5,'محاسبه حقوق'!X253),0)</f>
        <v>2822126</v>
      </c>
      <c r="Z253" s="9">
        <f t="shared" si="29"/>
        <v>9272700</v>
      </c>
      <c r="AA253" s="9">
        <f t="shared" si="30"/>
        <v>480702059.14285713</v>
      </c>
      <c r="AB253" s="5">
        <f>IF(AA253&lt;='اطلاعات پایه'!$B$35,'اطلاعات پایه'!$D$35,IF(AA253&lt;='اطلاعات پایه'!$B$36,'اطلاعات پایه'!$E$35+(AA253-'اطلاعات پایه'!$B$35)*'اطلاعات پایه'!$C$36,IF(AA253&lt;='اطلاعات پایه'!$B$37,'اطلاعات پایه'!$E$36+(AA253-'اطلاعات پایه'!$B$36)*'اطلاعات پایه'!$C$37,IF(AA253&lt;='اطلاعات پایه'!$B$38,'اطلاعات پایه'!$E$37+(AA253-'اطلاعات پایه'!$B$37)*'اطلاعات پایه'!$C$38,IF(AA253&lt;='اطلاعات پایه'!$B$39,'اطلاعات پایه'!$E$38+(AA253-'اطلاعات پایه'!$B$38)*'اطلاعات پایه'!$C$39,'اطلاعات پایه'!$E$39+(AA253-'اطلاعات پایه'!$B$39)*'اطلاعات پایه'!$C$40)))))/365*L253</f>
        <v>0</v>
      </c>
      <c r="AC253" s="9">
        <f t="shared" si="31"/>
        <v>37493954</v>
      </c>
      <c r="AE253" s="9">
        <f t="shared" si="26"/>
        <v>49588780</v>
      </c>
    </row>
    <row r="254" spans="1:31" x14ac:dyDescent="0.25">
      <c r="A254" s="13">
        <v>234</v>
      </c>
      <c r="B254" s="13"/>
      <c r="C254" s="13"/>
      <c r="D254" s="13"/>
      <c r="E254" s="13"/>
      <c r="F254" s="13"/>
      <c r="G254" s="6" t="str">
        <f t="shared" si="24"/>
        <v/>
      </c>
      <c r="H254" s="13"/>
      <c r="I254" s="13"/>
      <c r="J254" s="15"/>
      <c r="K254" s="15"/>
      <c r="L254" s="5">
        <f>VLOOKUP($C$15,'اطلاعات پایه'!$A$18:$B$30,2,FALSE)</f>
        <v>30</v>
      </c>
      <c r="M254" s="6">
        <f>VLOOKUP($C$15,'اطلاعات پایه'!$A$18:$C$30,3,FALSE)</f>
        <v>45736</v>
      </c>
      <c r="N254" s="5">
        <f>ROUND((K254*('اطلاعات پایه'!$B$12+1)+'اطلاعات پایه'!$B$13)/30*L254,0)</f>
        <v>9316080</v>
      </c>
      <c r="O254" s="5">
        <f>IF(AND(F254&gt;0,M254-F254&gt;364),'اطلاعات پایه'!$B$10,0)*L254+J254</f>
        <v>0</v>
      </c>
      <c r="P254" s="5">
        <f>IF(H254="متاهل",'اطلاعات پایه'!$B$6,0)</f>
        <v>0</v>
      </c>
      <c r="Q254" s="5">
        <f>I254*'اطلاعات پایه'!$B$7</f>
        <v>0</v>
      </c>
      <c r="R254" s="5">
        <f>ROUND('اطلاعات پایه'!$B$8/30*MIN(30,L254),0)</f>
        <v>9000000</v>
      </c>
      <c r="S254" s="5">
        <f>ROUND('اطلاعات پایه'!$B$9/30*MIN(30,L254),0)</f>
        <v>22000000</v>
      </c>
      <c r="T254" s="5">
        <f t="shared" si="27"/>
        <v>59284</v>
      </c>
      <c r="U254" s="15"/>
      <c r="V254" s="5">
        <f t="shared" si="25"/>
        <v>0</v>
      </c>
      <c r="X254" s="9">
        <f t="shared" si="28"/>
        <v>40316080</v>
      </c>
      <c r="Y254" s="9">
        <f>ROUND(0.07*MIN(7*L254*'اطلاعات پایه'!$B$5,'محاسبه حقوق'!X254),0)</f>
        <v>2822126</v>
      </c>
      <c r="Z254" s="9">
        <f t="shared" si="29"/>
        <v>9272700</v>
      </c>
      <c r="AA254" s="9">
        <f t="shared" si="30"/>
        <v>480702059.14285713</v>
      </c>
      <c r="AB254" s="5">
        <f>IF(AA254&lt;='اطلاعات پایه'!$B$35,'اطلاعات پایه'!$D$35,IF(AA254&lt;='اطلاعات پایه'!$B$36,'اطلاعات پایه'!$E$35+(AA254-'اطلاعات پایه'!$B$35)*'اطلاعات پایه'!$C$36,IF(AA254&lt;='اطلاعات پایه'!$B$37,'اطلاعات پایه'!$E$36+(AA254-'اطلاعات پایه'!$B$36)*'اطلاعات پایه'!$C$37,IF(AA254&lt;='اطلاعات پایه'!$B$38,'اطلاعات پایه'!$E$37+(AA254-'اطلاعات پایه'!$B$37)*'اطلاعات پایه'!$C$38,IF(AA254&lt;='اطلاعات پایه'!$B$39,'اطلاعات پایه'!$E$38+(AA254-'اطلاعات پایه'!$B$38)*'اطلاعات پایه'!$C$39,'اطلاعات پایه'!$E$39+(AA254-'اطلاعات پایه'!$B$39)*'اطلاعات پایه'!$C$40)))))/365*L254</f>
        <v>0</v>
      </c>
      <c r="AC254" s="9">
        <f t="shared" si="31"/>
        <v>37493954</v>
      </c>
      <c r="AE254" s="9">
        <f t="shared" si="26"/>
        <v>49588780</v>
      </c>
    </row>
    <row r="255" spans="1:31" x14ac:dyDescent="0.25">
      <c r="A255" s="13">
        <v>235</v>
      </c>
      <c r="B255" s="13"/>
      <c r="C255" s="13"/>
      <c r="D255" s="13"/>
      <c r="E255" s="13"/>
      <c r="F255" s="13"/>
      <c r="G255" s="6" t="str">
        <f t="shared" si="24"/>
        <v/>
      </c>
      <c r="H255" s="13"/>
      <c r="I255" s="13"/>
      <c r="J255" s="15"/>
      <c r="K255" s="15"/>
      <c r="L255" s="5">
        <f>VLOOKUP($C$15,'اطلاعات پایه'!$A$18:$B$30,2,FALSE)</f>
        <v>30</v>
      </c>
      <c r="M255" s="6">
        <f>VLOOKUP($C$15,'اطلاعات پایه'!$A$18:$C$30,3,FALSE)</f>
        <v>45736</v>
      </c>
      <c r="N255" s="5">
        <f>ROUND((K255*('اطلاعات پایه'!$B$12+1)+'اطلاعات پایه'!$B$13)/30*L255,0)</f>
        <v>9316080</v>
      </c>
      <c r="O255" s="5">
        <f>IF(AND(F255&gt;0,M255-F255&gt;364),'اطلاعات پایه'!$B$10,0)*L255+J255</f>
        <v>0</v>
      </c>
      <c r="P255" s="5">
        <f>IF(H255="متاهل",'اطلاعات پایه'!$B$6,0)</f>
        <v>0</v>
      </c>
      <c r="Q255" s="5">
        <f>I255*'اطلاعات پایه'!$B$7</f>
        <v>0</v>
      </c>
      <c r="R255" s="5">
        <f>ROUND('اطلاعات پایه'!$B$8/30*MIN(30,L255),0)</f>
        <v>9000000</v>
      </c>
      <c r="S255" s="5">
        <f>ROUND('اطلاعات پایه'!$B$9/30*MIN(30,L255),0)</f>
        <v>22000000</v>
      </c>
      <c r="T255" s="5">
        <f t="shared" si="27"/>
        <v>59284</v>
      </c>
      <c r="U255" s="15"/>
      <c r="V255" s="5">
        <f t="shared" si="25"/>
        <v>0</v>
      </c>
      <c r="X255" s="9">
        <f t="shared" si="28"/>
        <v>40316080</v>
      </c>
      <c r="Y255" s="9">
        <f>ROUND(0.07*MIN(7*L255*'اطلاعات پایه'!$B$5,'محاسبه حقوق'!X255),0)</f>
        <v>2822126</v>
      </c>
      <c r="Z255" s="9">
        <f t="shared" si="29"/>
        <v>9272700</v>
      </c>
      <c r="AA255" s="9">
        <f t="shared" si="30"/>
        <v>480702059.14285713</v>
      </c>
      <c r="AB255" s="5">
        <f>IF(AA255&lt;='اطلاعات پایه'!$B$35,'اطلاعات پایه'!$D$35,IF(AA255&lt;='اطلاعات پایه'!$B$36,'اطلاعات پایه'!$E$35+(AA255-'اطلاعات پایه'!$B$35)*'اطلاعات پایه'!$C$36,IF(AA255&lt;='اطلاعات پایه'!$B$37,'اطلاعات پایه'!$E$36+(AA255-'اطلاعات پایه'!$B$36)*'اطلاعات پایه'!$C$37,IF(AA255&lt;='اطلاعات پایه'!$B$38,'اطلاعات پایه'!$E$37+(AA255-'اطلاعات پایه'!$B$37)*'اطلاعات پایه'!$C$38,IF(AA255&lt;='اطلاعات پایه'!$B$39,'اطلاعات پایه'!$E$38+(AA255-'اطلاعات پایه'!$B$38)*'اطلاعات پایه'!$C$39,'اطلاعات پایه'!$E$39+(AA255-'اطلاعات پایه'!$B$39)*'اطلاعات پایه'!$C$40)))))/365*L255</f>
        <v>0</v>
      </c>
      <c r="AC255" s="9">
        <f t="shared" si="31"/>
        <v>37493954</v>
      </c>
      <c r="AE255" s="9">
        <f t="shared" si="26"/>
        <v>49588780</v>
      </c>
    </row>
    <row r="256" spans="1:31" x14ac:dyDescent="0.25">
      <c r="A256" s="13">
        <v>236</v>
      </c>
      <c r="B256" s="13"/>
      <c r="C256" s="13"/>
      <c r="D256" s="13"/>
      <c r="E256" s="13"/>
      <c r="F256" s="13"/>
      <c r="G256" s="6" t="str">
        <f t="shared" si="24"/>
        <v/>
      </c>
      <c r="H256" s="13"/>
      <c r="I256" s="13"/>
      <c r="J256" s="15"/>
      <c r="K256" s="15"/>
      <c r="L256" s="5">
        <f>VLOOKUP($C$15,'اطلاعات پایه'!$A$18:$B$30,2,FALSE)</f>
        <v>30</v>
      </c>
      <c r="M256" s="6">
        <f>VLOOKUP($C$15,'اطلاعات پایه'!$A$18:$C$30,3,FALSE)</f>
        <v>45736</v>
      </c>
      <c r="N256" s="5">
        <f>ROUND((K256*('اطلاعات پایه'!$B$12+1)+'اطلاعات پایه'!$B$13)/30*L256,0)</f>
        <v>9316080</v>
      </c>
      <c r="O256" s="5">
        <f>IF(AND(F256&gt;0,M256-F256&gt;364),'اطلاعات پایه'!$B$10,0)*L256+J256</f>
        <v>0</v>
      </c>
      <c r="P256" s="5">
        <f>IF(H256="متاهل",'اطلاعات پایه'!$B$6,0)</f>
        <v>0</v>
      </c>
      <c r="Q256" s="5">
        <f>I256*'اطلاعات پایه'!$B$7</f>
        <v>0</v>
      </c>
      <c r="R256" s="5">
        <f>ROUND('اطلاعات پایه'!$B$8/30*MIN(30,L256),0)</f>
        <v>9000000</v>
      </c>
      <c r="S256" s="5">
        <f>ROUND('اطلاعات پایه'!$B$9/30*MIN(30,L256),0)</f>
        <v>22000000</v>
      </c>
      <c r="T256" s="5">
        <f t="shared" si="27"/>
        <v>59284</v>
      </c>
      <c r="U256" s="15"/>
      <c r="V256" s="5">
        <f t="shared" si="25"/>
        <v>0</v>
      </c>
      <c r="X256" s="9">
        <f t="shared" si="28"/>
        <v>40316080</v>
      </c>
      <c r="Y256" s="9">
        <f>ROUND(0.07*MIN(7*L256*'اطلاعات پایه'!$B$5,'محاسبه حقوق'!X256),0)</f>
        <v>2822126</v>
      </c>
      <c r="Z256" s="9">
        <f t="shared" si="29"/>
        <v>9272700</v>
      </c>
      <c r="AA256" s="9">
        <f t="shared" si="30"/>
        <v>480702059.14285713</v>
      </c>
      <c r="AB256" s="5">
        <f>IF(AA256&lt;='اطلاعات پایه'!$B$35,'اطلاعات پایه'!$D$35,IF(AA256&lt;='اطلاعات پایه'!$B$36,'اطلاعات پایه'!$E$35+(AA256-'اطلاعات پایه'!$B$35)*'اطلاعات پایه'!$C$36,IF(AA256&lt;='اطلاعات پایه'!$B$37,'اطلاعات پایه'!$E$36+(AA256-'اطلاعات پایه'!$B$36)*'اطلاعات پایه'!$C$37,IF(AA256&lt;='اطلاعات پایه'!$B$38,'اطلاعات پایه'!$E$37+(AA256-'اطلاعات پایه'!$B$37)*'اطلاعات پایه'!$C$38,IF(AA256&lt;='اطلاعات پایه'!$B$39,'اطلاعات پایه'!$E$38+(AA256-'اطلاعات پایه'!$B$38)*'اطلاعات پایه'!$C$39,'اطلاعات پایه'!$E$39+(AA256-'اطلاعات پایه'!$B$39)*'اطلاعات پایه'!$C$40)))))/365*L256</f>
        <v>0</v>
      </c>
      <c r="AC256" s="9">
        <f t="shared" si="31"/>
        <v>37493954</v>
      </c>
      <c r="AE256" s="9">
        <f t="shared" si="26"/>
        <v>49588780</v>
      </c>
    </row>
    <row r="257" spans="1:31" x14ac:dyDescent="0.25">
      <c r="A257" s="13">
        <v>237</v>
      </c>
      <c r="B257" s="13"/>
      <c r="C257" s="13"/>
      <c r="D257" s="13"/>
      <c r="E257" s="13"/>
      <c r="F257" s="13"/>
      <c r="G257" s="6" t="str">
        <f t="shared" si="24"/>
        <v/>
      </c>
      <c r="H257" s="13"/>
      <c r="I257" s="13"/>
      <c r="J257" s="15"/>
      <c r="K257" s="15"/>
      <c r="L257" s="5">
        <f>VLOOKUP($C$15,'اطلاعات پایه'!$A$18:$B$30,2,FALSE)</f>
        <v>30</v>
      </c>
      <c r="M257" s="6">
        <f>VLOOKUP($C$15,'اطلاعات پایه'!$A$18:$C$30,3,FALSE)</f>
        <v>45736</v>
      </c>
      <c r="N257" s="5">
        <f>ROUND((K257*('اطلاعات پایه'!$B$12+1)+'اطلاعات پایه'!$B$13)/30*L257,0)</f>
        <v>9316080</v>
      </c>
      <c r="O257" s="5">
        <f>IF(AND(F257&gt;0,M257-F257&gt;364),'اطلاعات پایه'!$B$10,0)*L257+J257</f>
        <v>0</v>
      </c>
      <c r="P257" s="5">
        <f>IF(H257="متاهل",'اطلاعات پایه'!$B$6,0)</f>
        <v>0</v>
      </c>
      <c r="Q257" s="5">
        <f>I257*'اطلاعات پایه'!$B$7</f>
        <v>0</v>
      </c>
      <c r="R257" s="5">
        <f>ROUND('اطلاعات پایه'!$B$8/30*MIN(30,L257),0)</f>
        <v>9000000</v>
      </c>
      <c r="S257" s="5">
        <f>ROUND('اطلاعات پایه'!$B$9/30*MIN(30,L257),0)</f>
        <v>22000000</v>
      </c>
      <c r="T257" s="5">
        <f t="shared" si="27"/>
        <v>59284</v>
      </c>
      <c r="U257" s="15"/>
      <c r="V257" s="5">
        <f t="shared" si="25"/>
        <v>0</v>
      </c>
      <c r="X257" s="9">
        <f t="shared" si="28"/>
        <v>40316080</v>
      </c>
      <c r="Y257" s="9">
        <f>ROUND(0.07*MIN(7*L257*'اطلاعات پایه'!$B$5,'محاسبه حقوق'!X257),0)</f>
        <v>2822126</v>
      </c>
      <c r="Z257" s="9">
        <f t="shared" si="29"/>
        <v>9272700</v>
      </c>
      <c r="AA257" s="9">
        <f t="shared" si="30"/>
        <v>480702059.14285713</v>
      </c>
      <c r="AB257" s="5">
        <f>IF(AA257&lt;='اطلاعات پایه'!$B$35,'اطلاعات پایه'!$D$35,IF(AA257&lt;='اطلاعات پایه'!$B$36,'اطلاعات پایه'!$E$35+(AA257-'اطلاعات پایه'!$B$35)*'اطلاعات پایه'!$C$36,IF(AA257&lt;='اطلاعات پایه'!$B$37,'اطلاعات پایه'!$E$36+(AA257-'اطلاعات پایه'!$B$36)*'اطلاعات پایه'!$C$37,IF(AA257&lt;='اطلاعات پایه'!$B$38,'اطلاعات پایه'!$E$37+(AA257-'اطلاعات پایه'!$B$37)*'اطلاعات پایه'!$C$38,IF(AA257&lt;='اطلاعات پایه'!$B$39,'اطلاعات پایه'!$E$38+(AA257-'اطلاعات پایه'!$B$38)*'اطلاعات پایه'!$C$39,'اطلاعات پایه'!$E$39+(AA257-'اطلاعات پایه'!$B$39)*'اطلاعات پایه'!$C$40)))))/365*L257</f>
        <v>0</v>
      </c>
      <c r="AC257" s="9">
        <f t="shared" si="31"/>
        <v>37493954</v>
      </c>
      <c r="AE257" s="9">
        <f t="shared" si="26"/>
        <v>49588780</v>
      </c>
    </row>
    <row r="258" spans="1:31" x14ac:dyDescent="0.25">
      <c r="A258" s="13">
        <v>238</v>
      </c>
      <c r="B258" s="13"/>
      <c r="C258" s="13"/>
      <c r="D258" s="13"/>
      <c r="E258" s="13"/>
      <c r="F258" s="13"/>
      <c r="G258" s="6" t="str">
        <f t="shared" si="24"/>
        <v/>
      </c>
      <c r="H258" s="13"/>
      <c r="I258" s="13"/>
      <c r="J258" s="15"/>
      <c r="K258" s="15"/>
      <c r="L258" s="5">
        <f>VLOOKUP($C$15,'اطلاعات پایه'!$A$18:$B$30,2,FALSE)</f>
        <v>30</v>
      </c>
      <c r="M258" s="6">
        <f>VLOOKUP($C$15,'اطلاعات پایه'!$A$18:$C$30,3,FALSE)</f>
        <v>45736</v>
      </c>
      <c r="N258" s="5">
        <f>ROUND((K258*('اطلاعات پایه'!$B$12+1)+'اطلاعات پایه'!$B$13)/30*L258,0)</f>
        <v>9316080</v>
      </c>
      <c r="O258" s="5">
        <f>IF(AND(F258&gt;0,M258-F258&gt;364),'اطلاعات پایه'!$B$10,0)*L258+J258</f>
        <v>0</v>
      </c>
      <c r="P258" s="5">
        <f>IF(H258="متاهل",'اطلاعات پایه'!$B$6,0)</f>
        <v>0</v>
      </c>
      <c r="Q258" s="5">
        <f>I258*'اطلاعات پایه'!$B$7</f>
        <v>0</v>
      </c>
      <c r="R258" s="5">
        <f>ROUND('اطلاعات پایه'!$B$8/30*MIN(30,L258),0)</f>
        <v>9000000</v>
      </c>
      <c r="S258" s="5">
        <f>ROUND('اطلاعات پایه'!$B$9/30*MIN(30,L258),0)</f>
        <v>22000000</v>
      </c>
      <c r="T258" s="5">
        <f t="shared" si="27"/>
        <v>59284</v>
      </c>
      <c r="U258" s="15"/>
      <c r="V258" s="5">
        <f t="shared" si="25"/>
        <v>0</v>
      </c>
      <c r="X258" s="9">
        <f t="shared" si="28"/>
        <v>40316080</v>
      </c>
      <c r="Y258" s="9">
        <f>ROUND(0.07*MIN(7*L258*'اطلاعات پایه'!$B$5,'محاسبه حقوق'!X258),0)</f>
        <v>2822126</v>
      </c>
      <c r="Z258" s="9">
        <f t="shared" si="29"/>
        <v>9272700</v>
      </c>
      <c r="AA258" s="9">
        <f t="shared" si="30"/>
        <v>480702059.14285713</v>
      </c>
      <c r="AB258" s="5">
        <f>IF(AA258&lt;='اطلاعات پایه'!$B$35,'اطلاعات پایه'!$D$35,IF(AA258&lt;='اطلاعات پایه'!$B$36,'اطلاعات پایه'!$E$35+(AA258-'اطلاعات پایه'!$B$35)*'اطلاعات پایه'!$C$36,IF(AA258&lt;='اطلاعات پایه'!$B$37,'اطلاعات پایه'!$E$36+(AA258-'اطلاعات پایه'!$B$36)*'اطلاعات پایه'!$C$37,IF(AA258&lt;='اطلاعات پایه'!$B$38,'اطلاعات پایه'!$E$37+(AA258-'اطلاعات پایه'!$B$37)*'اطلاعات پایه'!$C$38,IF(AA258&lt;='اطلاعات پایه'!$B$39,'اطلاعات پایه'!$E$38+(AA258-'اطلاعات پایه'!$B$38)*'اطلاعات پایه'!$C$39,'اطلاعات پایه'!$E$39+(AA258-'اطلاعات پایه'!$B$39)*'اطلاعات پایه'!$C$40)))))/365*L258</f>
        <v>0</v>
      </c>
      <c r="AC258" s="9">
        <f t="shared" si="31"/>
        <v>37493954</v>
      </c>
      <c r="AE258" s="9">
        <f t="shared" si="26"/>
        <v>49588780</v>
      </c>
    </row>
    <row r="259" spans="1:31" x14ac:dyDescent="0.25">
      <c r="A259" s="13">
        <v>239</v>
      </c>
      <c r="B259" s="13"/>
      <c r="C259" s="13"/>
      <c r="D259" s="13"/>
      <c r="E259" s="13"/>
      <c r="F259" s="13"/>
      <c r="G259" s="6" t="str">
        <f t="shared" si="24"/>
        <v/>
      </c>
      <c r="H259" s="13"/>
      <c r="I259" s="13"/>
      <c r="J259" s="15"/>
      <c r="K259" s="15"/>
      <c r="L259" s="5">
        <f>VLOOKUP($C$15,'اطلاعات پایه'!$A$18:$B$30,2,FALSE)</f>
        <v>30</v>
      </c>
      <c r="M259" s="6">
        <f>VLOOKUP($C$15,'اطلاعات پایه'!$A$18:$C$30,3,FALSE)</f>
        <v>45736</v>
      </c>
      <c r="N259" s="5">
        <f>ROUND((K259*('اطلاعات پایه'!$B$12+1)+'اطلاعات پایه'!$B$13)/30*L259,0)</f>
        <v>9316080</v>
      </c>
      <c r="O259" s="5">
        <f>IF(AND(F259&gt;0,M259-F259&gt;364),'اطلاعات پایه'!$B$10,0)*L259+J259</f>
        <v>0</v>
      </c>
      <c r="P259" s="5">
        <f>IF(H259="متاهل",'اطلاعات پایه'!$B$6,0)</f>
        <v>0</v>
      </c>
      <c r="Q259" s="5">
        <f>I259*'اطلاعات پایه'!$B$7</f>
        <v>0</v>
      </c>
      <c r="R259" s="5">
        <f>ROUND('اطلاعات پایه'!$B$8/30*MIN(30,L259),0)</f>
        <v>9000000</v>
      </c>
      <c r="S259" s="5">
        <f>ROUND('اطلاعات پایه'!$B$9/30*MIN(30,L259),0)</f>
        <v>22000000</v>
      </c>
      <c r="T259" s="5">
        <f t="shared" si="27"/>
        <v>59284</v>
      </c>
      <c r="U259" s="15"/>
      <c r="V259" s="5">
        <f t="shared" si="25"/>
        <v>0</v>
      </c>
      <c r="X259" s="9">
        <f t="shared" si="28"/>
        <v>40316080</v>
      </c>
      <c r="Y259" s="9">
        <f>ROUND(0.07*MIN(7*L259*'اطلاعات پایه'!$B$5,'محاسبه حقوق'!X259),0)</f>
        <v>2822126</v>
      </c>
      <c r="Z259" s="9">
        <f t="shared" si="29"/>
        <v>9272700</v>
      </c>
      <c r="AA259" s="9">
        <f t="shared" si="30"/>
        <v>480702059.14285713</v>
      </c>
      <c r="AB259" s="5">
        <f>IF(AA259&lt;='اطلاعات پایه'!$B$35,'اطلاعات پایه'!$D$35,IF(AA259&lt;='اطلاعات پایه'!$B$36,'اطلاعات پایه'!$E$35+(AA259-'اطلاعات پایه'!$B$35)*'اطلاعات پایه'!$C$36,IF(AA259&lt;='اطلاعات پایه'!$B$37,'اطلاعات پایه'!$E$36+(AA259-'اطلاعات پایه'!$B$36)*'اطلاعات پایه'!$C$37,IF(AA259&lt;='اطلاعات پایه'!$B$38,'اطلاعات پایه'!$E$37+(AA259-'اطلاعات پایه'!$B$37)*'اطلاعات پایه'!$C$38,IF(AA259&lt;='اطلاعات پایه'!$B$39,'اطلاعات پایه'!$E$38+(AA259-'اطلاعات پایه'!$B$38)*'اطلاعات پایه'!$C$39,'اطلاعات پایه'!$E$39+(AA259-'اطلاعات پایه'!$B$39)*'اطلاعات پایه'!$C$40)))))/365*L259</f>
        <v>0</v>
      </c>
      <c r="AC259" s="9">
        <f t="shared" si="31"/>
        <v>37493954</v>
      </c>
      <c r="AE259" s="9">
        <f t="shared" si="26"/>
        <v>49588780</v>
      </c>
    </row>
    <row r="260" spans="1:31" x14ac:dyDescent="0.25">
      <c r="A260" s="13">
        <v>240</v>
      </c>
      <c r="B260" s="13"/>
      <c r="C260" s="13"/>
      <c r="D260" s="13"/>
      <c r="E260" s="13"/>
      <c r="F260" s="13"/>
      <c r="G260" s="6" t="str">
        <f t="shared" si="24"/>
        <v/>
      </c>
      <c r="H260" s="13"/>
      <c r="I260" s="13"/>
      <c r="J260" s="15"/>
      <c r="K260" s="15"/>
      <c r="L260" s="5">
        <f>VLOOKUP($C$15,'اطلاعات پایه'!$A$18:$B$30,2,FALSE)</f>
        <v>30</v>
      </c>
      <c r="M260" s="6">
        <f>VLOOKUP($C$15,'اطلاعات پایه'!$A$18:$C$30,3,FALSE)</f>
        <v>45736</v>
      </c>
      <c r="N260" s="5">
        <f>ROUND((K260*('اطلاعات پایه'!$B$12+1)+'اطلاعات پایه'!$B$13)/30*L260,0)</f>
        <v>9316080</v>
      </c>
      <c r="O260" s="5">
        <f>IF(AND(F260&gt;0,M260-F260&gt;364),'اطلاعات پایه'!$B$10,0)*L260+J260</f>
        <v>0</v>
      </c>
      <c r="P260" s="5">
        <f>IF(H260="متاهل",'اطلاعات پایه'!$B$6,0)</f>
        <v>0</v>
      </c>
      <c r="Q260" s="5">
        <f>I260*'اطلاعات پایه'!$B$7</f>
        <v>0</v>
      </c>
      <c r="R260" s="5">
        <f>ROUND('اطلاعات پایه'!$B$8/30*MIN(30,L260),0)</f>
        <v>9000000</v>
      </c>
      <c r="S260" s="5">
        <f>ROUND('اطلاعات پایه'!$B$9/30*MIN(30,L260),0)</f>
        <v>22000000</v>
      </c>
      <c r="T260" s="5">
        <f t="shared" si="27"/>
        <v>59284</v>
      </c>
      <c r="U260" s="15"/>
      <c r="V260" s="5">
        <f t="shared" si="25"/>
        <v>0</v>
      </c>
      <c r="X260" s="9">
        <f t="shared" si="28"/>
        <v>40316080</v>
      </c>
      <c r="Y260" s="9">
        <f>ROUND(0.07*MIN(7*L260*'اطلاعات پایه'!$B$5,'محاسبه حقوق'!X260),0)</f>
        <v>2822126</v>
      </c>
      <c r="Z260" s="9">
        <f t="shared" si="29"/>
        <v>9272700</v>
      </c>
      <c r="AA260" s="9">
        <f t="shared" si="30"/>
        <v>480702059.14285713</v>
      </c>
      <c r="AB260" s="5">
        <f>IF(AA260&lt;='اطلاعات پایه'!$B$35,'اطلاعات پایه'!$D$35,IF(AA260&lt;='اطلاعات پایه'!$B$36,'اطلاعات پایه'!$E$35+(AA260-'اطلاعات پایه'!$B$35)*'اطلاعات پایه'!$C$36,IF(AA260&lt;='اطلاعات پایه'!$B$37,'اطلاعات پایه'!$E$36+(AA260-'اطلاعات پایه'!$B$36)*'اطلاعات پایه'!$C$37,IF(AA260&lt;='اطلاعات پایه'!$B$38,'اطلاعات پایه'!$E$37+(AA260-'اطلاعات پایه'!$B$37)*'اطلاعات پایه'!$C$38,IF(AA260&lt;='اطلاعات پایه'!$B$39,'اطلاعات پایه'!$E$38+(AA260-'اطلاعات پایه'!$B$38)*'اطلاعات پایه'!$C$39,'اطلاعات پایه'!$E$39+(AA260-'اطلاعات پایه'!$B$39)*'اطلاعات پایه'!$C$40)))))/365*L260</f>
        <v>0</v>
      </c>
      <c r="AC260" s="9">
        <f t="shared" si="31"/>
        <v>37493954</v>
      </c>
      <c r="AE260" s="9">
        <f t="shared" si="26"/>
        <v>49588780</v>
      </c>
    </row>
    <row r="261" spans="1:31" x14ac:dyDescent="0.25">
      <c r="A261" s="13">
        <v>241</v>
      </c>
      <c r="B261" s="13"/>
      <c r="C261" s="13"/>
      <c r="D261" s="13"/>
      <c r="E261" s="13"/>
      <c r="F261" s="13"/>
      <c r="G261" s="6" t="str">
        <f t="shared" si="24"/>
        <v/>
      </c>
      <c r="H261" s="13"/>
      <c r="I261" s="13"/>
      <c r="J261" s="15"/>
      <c r="K261" s="15"/>
      <c r="L261" s="5">
        <f>VLOOKUP($C$15,'اطلاعات پایه'!$A$18:$B$30,2,FALSE)</f>
        <v>30</v>
      </c>
      <c r="M261" s="6">
        <f>VLOOKUP($C$15,'اطلاعات پایه'!$A$18:$C$30,3,FALSE)</f>
        <v>45736</v>
      </c>
      <c r="N261" s="5">
        <f>ROUND((K261*('اطلاعات پایه'!$B$12+1)+'اطلاعات پایه'!$B$13)/30*L261,0)</f>
        <v>9316080</v>
      </c>
      <c r="O261" s="5">
        <f>IF(AND(F261&gt;0,M261-F261&gt;364),'اطلاعات پایه'!$B$10,0)*L261+J261</f>
        <v>0</v>
      </c>
      <c r="P261" s="5">
        <f>IF(H261="متاهل",'اطلاعات پایه'!$B$6,0)</f>
        <v>0</v>
      </c>
      <c r="Q261" s="5">
        <f>I261*'اطلاعات پایه'!$B$7</f>
        <v>0</v>
      </c>
      <c r="R261" s="5">
        <f>ROUND('اطلاعات پایه'!$B$8/30*MIN(30,L261),0)</f>
        <v>9000000</v>
      </c>
      <c r="S261" s="5">
        <f>ROUND('اطلاعات پایه'!$B$9/30*MIN(30,L261),0)</f>
        <v>22000000</v>
      </c>
      <c r="T261" s="5">
        <f t="shared" si="27"/>
        <v>59284</v>
      </c>
      <c r="U261" s="15"/>
      <c r="V261" s="5">
        <f t="shared" si="25"/>
        <v>0</v>
      </c>
      <c r="X261" s="9">
        <f t="shared" si="28"/>
        <v>40316080</v>
      </c>
      <c r="Y261" s="9">
        <f>ROUND(0.07*MIN(7*L261*'اطلاعات پایه'!$B$5,'محاسبه حقوق'!X261),0)</f>
        <v>2822126</v>
      </c>
      <c r="Z261" s="9">
        <f t="shared" si="29"/>
        <v>9272700</v>
      </c>
      <c r="AA261" s="9">
        <f t="shared" si="30"/>
        <v>480702059.14285713</v>
      </c>
      <c r="AB261" s="5">
        <f>IF(AA261&lt;='اطلاعات پایه'!$B$35,'اطلاعات پایه'!$D$35,IF(AA261&lt;='اطلاعات پایه'!$B$36,'اطلاعات پایه'!$E$35+(AA261-'اطلاعات پایه'!$B$35)*'اطلاعات پایه'!$C$36,IF(AA261&lt;='اطلاعات پایه'!$B$37,'اطلاعات پایه'!$E$36+(AA261-'اطلاعات پایه'!$B$36)*'اطلاعات پایه'!$C$37,IF(AA261&lt;='اطلاعات پایه'!$B$38,'اطلاعات پایه'!$E$37+(AA261-'اطلاعات پایه'!$B$37)*'اطلاعات پایه'!$C$38,IF(AA261&lt;='اطلاعات پایه'!$B$39,'اطلاعات پایه'!$E$38+(AA261-'اطلاعات پایه'!$B$38)*'اطلاعات پایه'!$C$39,'اطلاعات پایه'!$E$39+(AA261-'اطلاعات پایه'!$B$39)*'اطلاعات پایه'!$C$40)))))/365*L261</f>
        <v>0</v>
      </c>
      <c r="AC261" s="9">
        <f t="shared" si="31"/>
        <v>37493954</v>
      </c>
      <c r="AE261" s="9">
        <f t="shared" si="26"/>
        <v>49588780</v>
      </c>
    </row>
    <row r="262" spans="1:31" x14ac:dyDescent="0.25">
      <c r="A262" s="13">
        <v>242</v>
      </c>
      <c r="B262" s="13"/>
      <c r="C262" s="13"/>
      <c r="D262" s="13"/>
      <c r="E262" s="13"/>
      <c r="F262" s="13"/>
      <c r="G262" s="6" t="str">
        <f t="shared" si="24"/>
        <v/>
      </c>
      <c r="H262" s="13"/>
      <c r="I262" s="13"/>
      <c r="J262" s="15"/>
      <c r="K262" s="15"/>
      <c r="L262" s="5">
        <f>VLOOKUP($C$15,'اطلاعات پایه'!$A$18:$B$30,2,FALSE)</f>
        <v>30</v>
      </c>
      <c r="M262" s="6">
        <f>VLOOKUP($C$15,'اطلاعات پایه'!$A$18:$C$30,3,FALSE)</f>
        <v>45736</v>
      </c>
      <c r="N262" s="5">
        <f>ROUND((K262*('اطلاعات پایه'!$B$12+1)+'اطلاعات پایه'!$B$13)/30*L262,0)</f>
        <v>9316080</v>
      </c>
      <c r="O262" s="5">
        <f>IF(AND(F262&gt;0,M262-F262&gt;364),'اطلاعات پایه'!$B$10,0)*L262+J262</f>
        <v>0</v>
      </c>
      <c r="P262" s="5">
        <f>IF(H262="متاهل",'اطلاعات پایه'!$B$6,0)</f>
        <v>0</v>
      </c>
      <c r="Q262" s="5">
        <f>I262*'اطلاعات پایه'!$B$7</f>
        <v>0</v>
      </c>
      <c r="R262" s="5">
        <f>ROUND('اطلاعات پایه'!$B$8/30*MIN(30,L262),0)</f>
        <v>9000000</v>
      </c>
      <c r="S262" s="5">
        <f>ROUND('اطلاعات پایه'!$B$9/30*MIN(30,L262),0)</f>
        <v>22000000</v>
      </c>
      <c r="T262" s="5">
        <f t="shared" si="27"/>
        <v>59284</v>
      </c>
      <c r="U262" s="15"/>
      <c r="V262" s="5">
        <f t="shared" si="25"/>
        <v>0</v>
      </c>
      <c r="X262" s="9">
        <f t="shared" si="28"/>
        <v>40316080</v>
      </c>
      <c r="Y262" s="9">
        <f>ROUND(0.07*MIN(7*L262*'اطلاعات پایه'!$B$5,'محاسبه حقوق'!X262),0)</f>
        <v>2822126</v>
      </c>
      <c r="Z262" s="9">
        <f t="shared" si="29"/>
        <v>9272700</v>
      </c>
      <c r="AA262" s="9">
        <f t="shared" si="30"/>
        <v>480702059.14285713</v>
      </c>
      <c r="AB262" s="5">
        <f>IF(AA262&lt;='اطلاعات پایه'!$B$35,'اطلاعات پایه'!$D$35,IF(AA262&lt;='اطلاعات پایه'!$B$36,'اطلاعات پایه'!$E$35+(AA262-'اطلاعات پایه'!$B$35)*'اطلاعات پایه'!$C$36,IF(AA262&lt;='اطلاعات پایه'!$B$37,'اطلاعات پایه'!$E$36+(AA262-'اطلاعات پایه'!$B$36)*'اطلاعات پایه'!$C$37,IF(AA262&lt;='اطلاعات پایه'!$B$38,'اطلاعات پایه'!$E$37+(AA262-'اطلاعات پایه'!$B$37)*'اطلاعات پایه'!$C$38,IF(AA262&lt;='اطلاعات پایه'!$B$39,'اطلاعات پایه'!$E$38+(AA262-'اطلاعات پایه'!$B$38)*'اطلاعات پایه'!$C$39,'اطلاعات پایه'!$E$39+(AA262-'اطلاعات پایه'!$B$39)*'اطلاعات پایه'!$C$40)))))/365*L262</f>
        <v>0</v>
      </c>
      <c r="AC262" s="9">
        <f t="shared" si="31"/>
        <v>37493954</v>
      </c>
      <c r="AE262" s="9">
        <f t="shared" si="26"/>
        <v>49588780</v>
      </c>
    </row>
    <row r="263" spans="1:31" x14ac:dyDescent="0.25">
      <c r="A263" s="13">
        <v>243</v>
      </c>
      <c r="B263" s="13"/>
      <c r="C263" s="13"/>
      <c r="D263" s="13"/>
      <c r="E263" s="13"/>
      <c r="F263" s="13"/>
      <c r="G263" s="6" t="str">
        <f t="shared" si="24"/>
        <v/>
      </c>
      <c r="H263" s="13"/>
      <c r="I263" s="13"/>
      <c r="J263" s="15"/>
      <c r="K263" s="15"/>
      <c r="L263" s="5">
        <f>VLOOKUP($C$15,'اطلاعات پایه'!$A$18:$B$30,2,FALSE)</f>
        <v>30</v>
      </c>
      <c r="M263" s="6">
        <f>VLOOKUP($C$15,'اطلاعات پایه'!$A$18:$C$30,3,FALSE)</f>
        <v>45736</v>
      </c>
      <c r="N263" s="5">
        <f>ROUND((K263*('اطلاعات پایه'!$B$12+1)+'اطلاعات پایه'!$B$13)/30*L263,0)</f>
        <v>9316080</v>
      </c>
      <c r="O263" s="5">
        <f>IF(AND(F263&gt;0,M263-F263&gt;364),'اطلاعات پایه'!$B$10,0)*L263+J263</f>
        <v>0</v>
      </c>
      <c r="P263" s="5">
        <f>IF(H263="متاهل",'اطلاعات پایه'!$B$6,0)</f>
        <v>0</v>
      </c>
      <c r="Q263" s="5">
        <f>I263*'اطلاعات پایه'!$B$7</f>
        <v>0</v>
      </c>
      <c r="R263" s="5">
        <f>ROUND('اطلاعات پایه'!$B$8/30*MIN(30,L263),0)</f>
        <v>9000000</v>
      </c>
      <c r="S263" s="5">
        <f>ROUND('اطلاعات پایه'!$B$9/30*MIN(30,L263),0)</f>
        <v>22000000</v>
      </c>
      <c r="T263" s="5">
        <f t="shared" si="27"/>
        <v>59284</v>
      </c>
      <c r="U263" s="15"/>
      <c r="V263" s="5">
        <f t="shared" si="25"/>
        <v>0</v>
      </c>
      <c r="X263" s="9">
        <f t="shared" si="28"/>
        <v>40316080</v>
      </c>
      <c r="Y263" s="9">
        <f>ROUND(0.07*MIN(7*L263*'اطلاعات پایه'!$B$5,'محاسبه حقوق'!X263),0)</f>
        <v>2822126</v>
      </c>
      <c r="Z263" s="9">
        <f t="shared" si="29"/>
        <v>9272700</v>
      </c>
      <c r="AA263" s="9">
        <f t="shared" si="30"/>
        <v>480702059.14285713</v>
      </c>
      <c r="AB263" s="5">
        <f>IF(AA263&lt;='اطلاعات پایه'!$B$35,'اطلاعات پایه'!$D$35,IF(AA263&lt;='اطلاعات پایه'!$B$36,'اطلاعات پایه'!$E$35+(AA263-'اطلاعات پایه'!$B$35)*'اطلاعات پایه'!$C$36,IF(AA263&lt;='اطلاعات پایه'!$B$37,'اطلاعات پایه'!$E$36+(AA263-'اطلاعات پایه'!$B$36)*'اطلاعات پایه'!$C$37,IF(AA263&lt;='اطلاعات پایه'!$B$38,'اطلاعات پایه'!$E$37+(AA263-'اطلاعات پایه'!$B$37)*'اطلاعات پایه'!$C$38,IF(AA263&lt;='اطلاعات پایه'!$B$39,'اطلاعات پایه'!$E$38+(AA263-'اطلاعات پایه'!$B$38)*'اطلاعات پایه'!$C$39,'اطلاعات پایه'!$E$39+(AA263-'اطلاعات پایه'!$B$39)*'اطلاعات پایه'!$C$40)))))/365*L263</f>
        <v>0</v>
      </c>
      <c r="AC263" s="9">
        <f t="shared" si="31"/>
        <v>37493954</v>
      </c>
      <c r="AE263" s="9">
        <f t="shared" si="26"/>
        <v>49588780</v>
      </c>
    </row>
    <row r="264" spans="1:31" x14ac:dyDescent="0.25">
      <c r="A264" s="13">
        <v>244</v>
      </c>
      <c r="B264" s="13"/>
      <c r="C264" s="13"/>
      <c r="D264" s="13"/>
      <c r="E264" s="13"/>
      <c r="F264" s="13"/>
      <c r="G264" s="6" t="str">
        <f t="shared" si="24"/>
        <v/>
      </c>
      <c r="H264" s="13"/>
      <c r="I264" s="13"/>
      <c r="J264" s="15"/>
      <c r="K264" s="15"/>
      <c r="L264" s="5">
        <f>VLOOKUP($C$15,'اطلاعات پایه'!$A$18:$B$30,2,FALSE)</f>
        <v>30</v>
      </c>
      <c r="M264" s="6">
        <f>VLOOKUP($C$15,'اطلاعات پایه'!$A$18:$C$30,3,FALSE)</f>
        <v>45736</v>
      </c>
      <c r="N264" s="5">
        <f>ROUND((K264*('اطلاعات پایه'!$B$12+1)+'اطلاعات پایه'!$B$13)/30*L264,0)</f>
        <v>9316080</v>
      </c>
      <c r="O264" s="5">
        <f>IF(AND(F264&gt;0,M264-F264&gt;364),'اطلاعات پایه'!$B$10,0)*L264+J264</f>
        <v>0</v>
      </c>
      <c r="P264" s="5">
        <f>IF(H264="متاهل",'اطلاعات پایه'!$B$6,0)</f>
        <v>0</v>
      </c>
      <c r="Q264" s="5">
        <f>I264*'اطلاعات پایه'!$B$7</f>
        <v>0</v>
      </c>
      <c r="R264" s="5">
        <f>ROUND('اطلاعات پایه'!$B$8/30*MIN(30,L264),0)</f>
        <v>9000000</v>
      </c>
      <c r="S264" s="5">
        <f>ROUND('اطلاعات پایه'!$B$9/30*MIN(30,L264),0)</f>
        <v>22000000</v>
      </c>
      <c r="T264" s="5">
        <f t="shared" si="27"/>
        <v>59284</v>
      </c>
      <c r="U264" s="15"/>
      <c r="V264" s="5">
        <f t="shared" si="25"/>
        <v>0</v>
      </c>
      <c r="X264" s="9">
        <f t="shared" si="28"/>
        <v>40316080</v>
      </c>
      <c r="Y264" s="9">
        <f>ROUND(0.07*MIN(7*L264*'اطلاعات پایه'!$B$5,'محاسبه حقوق'!X264),0)</f>
        <v>2822126</v>
      </c>
      <c r="Z264" s="9">
        <f t="shared" si="29"/>
        <v>9272700</v>
      </c>
      <c r="AA264" s="9">
        <f t="shared" si="30"/>
        <v>480702059.14285713</v>
      </c>
      <c r="AB264" s="5">
        <f>IF(AA264&lt;='اطلاعات پایه'!$B$35,'اطلاعات پایه'!$D$35,IF(AA264&lt;='اطلاعات پایه'!$B$36,'اطلاعات پایه'!$E$35+(AA264-'اطلاعات پایه'!$B$35)*'اطلاعات پایه'!$C$36,IF(AA264&lt;='اطلاعات پایه'!$B$37,'اطلاعات پایه'!$E$36+(AA264-'اطلاعات پایه'!$B$36)*'اطلاعات پایه'!$C$37,IF(AA264&lt;='اطلاعات پایه'!$B$38,'اطلاعات پایه'!$E$37+(AA264-'اطلاعات پایه'!$B$37)*'اطلاعات پایه'!$C$38,IF(AA264&lt;='اطلاعات پایه'!$B$39,'اطلاعات پایه'!$E$38+(AA264-'اطلاعات پایه'!$B$38)*'اطلاعات پایه'!$C$39,'اطلاعات پایه'!$E$39+(AA264-'اطلاعات پایه'!$B$39)*'اطلاعات پایه'!$C$40)))))/365*L264</f>
        <v>0</v>
      </c>
      <c r="AC264" s="9">
        <f t="shared" si="31"/>
        <v>37493954</v>
      </c>
      <c r="AE264" s="9">
        <f t="shared" si="26"/>
        <v>49588780</v>
      </c>
    </row>
    <row r="265" spans="1:31" x14ac:dyDescent="0.25">
      <c r="A265" s="13">
        <v>245</v>
      </c>
      <c r="B265" s="13"/>
      <c r="C265" s="13"/>
      <c r="D265" s="13"/>
      <c r="E265" s="13"/>
      <c r="F265" s="13"/>
      <c r="G265" s="6" t="str">
        <f t="shared" si="24"/>
        <v/>
      </c>
      <c r="H265" s="13"/>
      <c r="I265" s="13"/>
      <c r="J265" s="15"/>
      <c r="K265" s="15"/>
      <c r="L265" s="5">
        <f>VLOOKUP($C$15,'اطلاعات پایه'!$A$18:$B$30,2,FALSE)</f>
        <v>30</v>
      </c>
      <c r="M265" s="6">
        <f>VLOOKUP($C$15,'اطلاعات پایه'!$A$18:$C$30,3,FALSE)</f>
        <v>45736</v>
      </c>
      <c r="N265" s="5">
        <f>ROUND((K265*('اطلاعات پایه'!$B$12+1)+'اطلاعات پایه'!$B$13)/30*L265,0)</f>
        <v>9316080</v>
      </c>
      <c r="O265" s="5">
        <f>IF(AND(F265&gt;0,M265-F265&gt;364),'اطلاعات پایه'!$B$10,0)*L265+J265</f>
        <v>0</v>
      </c>
      <c r="P265" s="5">
        <f>IF(H265="متاهل",'اطلاعات پایه'!$B$6,0)</f>
        <v>0</v>
      </c>
      <c r="Q265" s="5">
        <f>I265*'اطلاعات پایه'!$B$7</f>
        <v>0</v>
      </c>
      <c r="R265" s="5">
        <f>ROUND('اطلاعات پایه'!$B$8/30*MIN(30,L265),0)</f>
        <v>9000000</v>
      </c>
      <c r="S265" s="5">
        <f>ROUND('اطلاعات پایه'!$B$9/30*MIN(30,L265),0)</f>
        <v>22000000</v>
      </c>
      <c r="T265" s="5">
        <f t="shared" si="27"/>
        <v>59284</v>
      </c>
      <c r="U265" s="15"/>
      <c r="V265" s="5">
        <f t="shared" si="25"/>
        <v>0</v>
      </c>
      <c r="X265" s="9">
        <f t="shared" si="28"/>
        <v>40316080</v>
      </c>
      <c r="Y265" s="9">
        <f>ROUND(0.07*MIN(7*L265*'اطلاعات پایه'!$B$5,'محاسبه حقوق'!X265),0)</f>
        <v>2822126</v>
      </c>
      <c r="Z265" s="9">
        <f t="shared" si="29"/>
        <v>9272700</v>
      </c>
      <c r="AA265" s="9">
        <f t="shared" si="30"/>
        <v>480702059.14285713</v>
      </c>
      <c r="AB265" s="5">
        <f>IF(AA265&lt;='اطلاعات پایه'!$B$35,'اطلاعات پایه'!$D$35,IF(AA265&lt;='اطلاعات پایه'!$B$36,'اطلاعات پایه'!$E$35+(AA265-'اطلاعات پایه'!$B$35)*'اطلاعات پایه'!$C$36,IF(AA265&lt;='اطلاعات پایه'!$B$37,'اطلاعات پایه'!$E$36+(AA265-'اطلاعات پایه'!$B$36)*'اطلاعات پایه'!$C$37,IF(AA265&lt;='اطلاعات پایه'!$B$38,'اطلاعات پایه'!$E$37+(AA265-'اطلاعات پایه'!$B$37)*'اطلاعات پایه'!$C$38,IF(AA265&lt;='اطلاعات پایه'!$B$39,'اطلاعات پایه'!$E$38+(AA265-'اطلاعات پایه'!$B$38)*'اطلاعات پایه'!$C$39,'اطلاعات پایه'!$E$39+(AA265-'اطلاعات پایه'!$B$39)*'اطلاعات پایه'!$C$40)))))/365*L265</f>
        <v>0</v>
      </c>
      <c r="AC265" s="9">
        <f t="shared" si="31"/>
        <v>37493954</v>
      </c>
      <c r="AE265" s="9">
        <f t="shared" si="26"/>
        <v>49588780</v>
      </c>
    </row>
    <row r="266" spans="1:31" x14ac:dyDescent="0.25">
      <c r="A266" s="13">
        <v>246</v>
      </c>
      <c r="B266" s="13"/>
      <c r="C266" s="13"/>
      <c r="D266" s="13"/>
      <c r="E266" s="13"/>
      <c r="F266" s="13"/>
      <c r="G266" s="6" t="str">
        <f t="shared" si="24"/>
        <v/>
      </c>
      <c r="H266" s="13"/>
      <c r="I266" s="13"/>
      <c r="J266" s="15"/>
      <c r="K266" s="15"/>
      <c r="L266" s="5">
        <f>VLOOKUP($C$15,'اطلاعات پایه'!$A$18:$B$30,2,FALSE)</f>
        <v>30</v>
      </c>
      <c r="M266" s="6">
        <f>VLOOKUP($C$15,'اطلاعات پایه'!$A$18:$C$30,3,FALSE)</f>
        <v>45736</v>
      </c>
      <c r="N266" s="5">
        <f>ROUND((K266*('اطلاعات پایه'!$B$12+1)+'اطلاعات پایه'!$B$13)/30*L266,0)</f>
        <v>9316080</v>
      </c>
      <c r="O266" s="5">
        <f>IF(AND(F266&gt;0,M266-F266&gt;364),'اطلاعات پایه'!$B$10,0)*L266+J266</f>
        <v>0</v>
      </c>
      <c r="P266" s="5">
        <f>IF(H266="متاهل",'اطلاعات پایه'!$B$6,0)</f>
        <v>0</v>
      </c>
      <c r="Q266" s="5">
        <f>I266*'اطلاعات پایه'!$B$7</f>
        <v>0</v>
      </c>
      <c r="R266" s="5">
        <f>ROUND('اطلاعات پایه'!$B$8/30*MIN(30,L266),0)</f>
        <v>9000000</v>
      </c>
      <c r="S266" s="5">
        <f>ROUND('اطلاعات پایه'!$B$9/30*MIN(30,L266),0)</f>
        <v>22000000</v>
      </c>
      <c r="T266" s="5">
        <f t="shared" si="27"/>
        <v>59284</v>
      </c>
      <c r="U266" s="15"/>
      <c r="V266" s="5">
        <f t="shared" si="25"/>
        <v>0</v>
      </c>
      <c r="X266" s="9">
        <f t="shared" si="28"/>
        <v>40316080</v>
      </c>
      <c r="Y266" s="9">
        <f>ROUND(0.07*MIN(7*L266*'اطلاعات پایه'!$B$5,'محاسبه حقوق'!X266),0)</f>
        <v>2822126</v>
      </c>
      <c r="Z266" s="9">
        <f t="shared" si="29"/>
        <v>9272700</v>
      </c>
      <c r="AA266" s="9">
        <f t="shared" si="30"/>
        <v>480702059.14285713</v>
      </c>
      <c r="AB266" s="5">
        <f>IF(AA266&lt;='اطلاعات پایه'!$B$35,'اطلاعات پایه'!$D$35,IF(AA266&lt;='اطلاعات پایه'!$B$36,'اطلاعات پایه'!$E$35+(AA266-'اطلاعات پایه'!$B$35)*'اطلاعات پایه'!$C$36,IF(AA266&lt;='اطلاعات پایه'!$B$37,'اطلاعات پایه'!$E$36+(AA266-'اطلاعات پایه'!$B$36)*'اطلاعات پایه'!$C$37,IF(AA266&lt;='اطلاعات پایه'!$B$38,'اطلاعات پایه'!$E$37+(AA266-'اطلاعات پایه'!$B$37)*'اطلاعات پایه'!$C$38,IF(AA266&lt;='اطلاعات پایه'!$B$39,'اطلاعات پایه'!$E$38+(AA266-'اطلاعات پایه'!$B$38)*'اطلاعات پایه'!$C$39,'اطلاعات پایه'!$E$39+(AA266-'اطلاعات پایه'!$B$39)*'اطلاعات پایه'!$C$40)))))/365*L266</f>
        <v>0</v>
      </c>
      <c r="AC266" s="9">
        <f t="shared" si="31"/>
        <v>37493954</v>
      </c>
      <c r="AE266" s="9">
        <f t="shared" si="26"/>
        <v>49588780</v>
      </c>
    </row>
    <row r="267" spans="1:31" x14ac:dyDescent="0.25">
      <c r="A267" s="13">
        <v>247</v>
      </c>
      <c r="B267" s="13"/>
      <c r="C267" s="13"/>
      <c r="D267" s="13"/>
      <c r="E267" s="13"/>
      <c r="F267" s="13"/>
      <c r="G267" s="6" t="str">
        <f t="shared" si="24"/>
        <v/>
      </c>
      <c r="H267" s="13"/>
      <c r="I267" s="13"/>
      <c r="J267" s="15"/>
      <c r="K267" s="15"/>
      <c r="L267" s="5">
        <f>VLOOKUP($C$15,'اطلاعات پایه'!$A$18:$B$30,2,FALSE)</f>
        <v>30</v>
      </c>
      <c r="M267" s="6">
        <f>VLOOKUP($C$15,'اطلاعات پایه'!$A$18:$C$30,3,FALSE)</f>
        <v>45736</v>
      </c>
      <c r="N267" s="5">
        <f>ROUND((K267*('اطلاعات پایه'!$B$12+1)+'اطلاعات پایه'!$B$13)/30*L267,0)</f>
        <v>9316080</v>
      </c>
      <c r="O267" s="5">
        <f>IF(AND(F267&gt;0,M267-F267&gt;364),'اطلاعات پایه'!$B$10,0)*L267+J267</f>
        <v>0</v>
      </c>
      <c r="P267" s="5">
        <f>IF(H267="متاهل",'اطلاعات پایه'!$B$6,0)</f>
        <v>0</v>
      </c>
      <c r="Q267" s="5">
        <f>I267*'اطلاعات پایه'!$B$7</f>
        <v>0</v>
      </c>
      <c r="R267" s="5">
        <f>ROUND('اطلاعات پایه'!$B$8/30*MIN(30,L267),0)</f>
        <v>9000000</v>
      </c>
      <c r="S267" s="5">
        <f>ROUND('اطلاعات پایه'!$B$9/30*MIN(30,L267),0)</f>
        <v>22000000</v>
      </c>
      <c r="T267" s="5">
        <f t="shared" si="27"/>
        <v>59284</v>
      </c>
      <c r="U267" s="15"/>
      <c r="V267" s="5">
        <f t="shared" si="25"/>
        <v>0</v>
      </c>
      <c r="X267" s="9">
        <f t="shared" si="28"/>
        <v>40316080</v>
      </c>
      <c r="Y267" s="9">
        <f>ROUND(0.07*MIN(7*L267*'اطلاعات پایه'!$B$5,'محاسبه حقوق'!X267),0)</f>
        <v>2822126</v>
      </c>
      <c r="Z267" s="9">
        <f t="shared" si="29"/>
        <v>9272700</v>
      </c>
      <c r="AA267" s="9">
        <f t="shared" si="30"/>
        <v>480702059.14285713</v>
      </c>
      <c r="AB267" s="5">
        <f>IF(AA267&lt;='اطلاعات پایه'!$B$35,'اطلاعات پایه'!$D$35,IF(AA267&lt;='اطلاعات پایه'!$B$36,'اطلاعات پایه'!$E$35+(AA267-'اطلاعات پایه'!$B$35)*'اطلاعات پایه'!$C$36,IF(AA267&lt;='اطلاعات پایه'!$B$37,'اطلاعات پایه'!$E$36+(AA267-'اطلاعات پایه'!$B$36)*'اطلاعات پایه'!$C$37,IF(AA267&lt;='اطلاعات پایه'!$B$38,'اطلاعات پایه'!$E$37+(AA267-'اطلاعات پایه'!$B$37)*'اطلاعات پایه'!$C$38,IF(AA267&lt;='اطلاعات پایه'!$B$39,'اطلاعات پایه'!$E$38+(AA267-'اطلاعات پایه'!$B$38)*'اطلاعات پایه'!$C$39,'اطلاعات پایه'!$E$39+(AA267-'اطلاعات پایه'!$B$39)*'اطلاعات پایه'!$C$40)))))/365*L267</f>
        <v>0</v>
      </c>
      <c r="AC267" s="9">
        <f t="shared" si="31"/>
        <v>37493954</v>
      </c>
      <c r="AE267" s="9">
        <f t="shared" si="26"/>
        <v>49588780</v>
      </c>
    </row>
    <row r="268" spans="1:31" x14ac:dyDescent="0.25">
      <c r="A268" s="13">
        <v>248</v>
      </c>
      <c r="B268" s="13"/>
      <c r="C268" s="13"/>
      <c r="D268" s="13"/>
      <c r="E268" s="13"/>
      <c r="F268" s="13"/>
      <c r="G268" s="6" t="str">
        <f t="shared" si="24"/>
        <v/>
      </c>
      <c r="H268" s="13"/>
      <c r="I268" s="13"/>
      <c r="J268" s="15"/>
      <c r="K268" s="15"/>
      <c r="L268" s="5">
        <f>VLOOKUP($C$15,'اطلاعات پایه'!$A$18:$B$30,2,FALSE)</f>
        <v>30</v>
      </c>
      <c r="M268" s="6">
        <f>VLOOKUP($C$15,'اطلاعات پایه'!$A$18:$C$30,3,FALSE)</f>
        <v>45736</v>
      </c>
      <c r="N268" s="5">
        <f>ROUND((K268*('اطلاعات پایه'!$B$12+1)+'اطلاعات پایه'!$B$13)/30*L268,0)</f>
        <v>9316080</v>
      </c>
      <c r="O268" s="5">
        <f>IF(AND(F268&gt;0,M268-F268&gt;364),'اطلاعات پایه'!$B$10,0)*L268+J268</f>
        <v>0</v>
      </c>
      <c r="P268" s="5">
        <f>IF(H268="متاهل",'اطلاعات پایه'!$B$6,0)</f>
        <v>0</v>
      </c>
      <c r="Q268" s="5">
        <f>I268*'اطلاعات پایه'!$B$7</f>
        <v>0</v>
      </c>
      <c r="R268" s="5">
        <f>ROUND('اطلاعات پایه'!$B$8/30*MIN(30,L268),0)</f>
        <v>9000000</v>
      </c>
      <c r="S268" s="5">
        <f>ROUND('اطلاعات پایه'!$B$9/30*MIN(30,L268),0)</f>
        <v>22000000</v>
      </c>
      <c r="T268" s="5">
        <f t="shared" si="27"/>
        <v>59284</v>
      </c>
      <c r="U268" s="15"/>
      <c r="V268" s="5">
        <f t="shared" si="25"/>
        <v>0</v>
      </c>
      <c r="X268" s="9">
        <f t="shared" si="28"/>
        <v>40316080</v>
      </c>
      <c r="Y268" s="9">
        <f>ROUND(0.07*MIN(7*L268*'اطلاعات پایه'!$B$5,'محاسبه حقوق'!X268),0)</f>
        <v>2822126</v>
      </c>
      <c r="Z268" s="9">
        <f t="shared" si="29"/>
        <v>9272700</v>
      </c>
      <c r="AA268" s="9">
        <f t="shared" si="30"/>
        <v>480702059.14285713</v>
      </c>
      <c r="AB268" s="5">
        <f>IF(AA268&lt;='اطلاعات پایه'!$B$35,'اطلاعات پایه'!$D$35,IF(AA268&lt;='اطلاعات پایه'!$B$36,'اطلاعات پایه'!$E$35+(AA268-'اطلاعات پایه'!$B$35)*'اطلاعات پایه'!$C$36,IF(AA268&lt;='اطلاعات پایه'!$B$37,'اطلاعات پایه'!$E$36+(AA268-'اطلاعات پایه'!$B$36)*'اطلاعات پایه'!$C$37,IF(AA268&lt;='اطلاعات پایه'!$B$38,'اطلاعات پایه'!$E$37+(AA268-'اطلاعات پایه'!$B$37)*'اطلاعات پایه'!$C$38,IF(AA268&lt;='اطلاعات پایه'!$B$39,'اطلاعات پایه'!$E$38+(AA268-'اطلاعات پایه'!$B$38)*'اطلاعات پایه'!$C$39,'اطلاعات پایه'!$E$39+(AA268-'اطلاعات پایه'!$B$39)*'اطلاعات پایه'!$C$40)))))/365*L268</f>
        <v>0</v>
      </c>
      <c r="AC268" s="9">
        <f t="shared" si="31"/>
        <v>37493954</v>
      </c>
      <c r="AE268" s="9">
        <f t="shared" si="26"/>
        <v>49588780</v>
      </c>
    </row>
    <row r="269" spans="1:31" x14ac:dyDescent="0.25">
      <c r="A269" s="13">
        <v>249</v>
      </c>
      <c r="B269" s="13"/>
      <c r="C269" s="13"/>
      <c r="D269" s="13"/>
      <c r="E269" s="13"/>
      <c r="F269" s="13"/>
      <c r="G269" s="6" t="str">
        <f t="shared" si="24"/>
        <v/>
      </c>
      <c r="H269" s="13"/>
      <c r="I269" s="13"/>
      <c r="J269" s="15"/>
      <c r="K269" s="15"/>
      <c r="L269" s="5">
        <f>VLOOKUP($C$15,'اطلاعات پایه'!$A$18:$B$30,2,FALSE)</f>
        <v>30</v>
      </c>
      <c r="M269" s="6">
        <f>VLOOKUP($C$15,'اطلاعات پایه'!$A$18:$C$30,3,FALSE)</f>
        <v>45736</v>
      </c>
      <c r="N269" s="5">
        <f>ROUND((K269*('اطلاعات پایه'!$B$12+1)+'اطلاعات پایه'!$B$13)/30*L269,0)</f>
        <v>9316080</v>
      </c>
      <c r="O269" s="5">
        <f>IF(AND(F269&gt;0,M269-F269&gt;364),'اطلاعات پایه'!$B$10,0)*L269+J269</f>
        <v>0</v>
      </c>
      <c r="P269" s="5">
        <f>IF(H269="متاهل",'اطلاعات پایه'!$B$6,0)</f>
        <v>0</v>
      </c>
      <c r="Q269" s="5">
        <f>I269*'اطلاعات پایه'!$B$7</f>
        <v>0</v>
      </c>
      <c r="R269" s="5">
        <f>ROUND('اطلاعات پایه'!$B$8/30*MIN(30,L269),0)</f>
        <v>9000000</v>
      </c>
      <c r="S269" s="5">
        <f>ROUND('اطلاعات پایه'!$B$9/30*MIN(30,L269),0)</f>
        <v>22000000</v>
      </c>
      <c r="T269" s="5">
        <f t="shared" si="27"/>
        <v>59284</v>
      </c>
      <c r="U269" s="15"/>
      <c r="V269" s="5">
        <f t="shared" si="25"/>
        <v>0</v>
      </c>
      <c r="X269" s="9">
        <f t="shared" si="28"/>
        <v>40316080</v>
      </c>
      <c r="Y269" s="9">
        <f>ROUND(0.07*MIN(7*L269*'اطلاعات پایه'!$B$5,'محاسبه حقوق'!X269),0)</f>
        <v>2822126</v>
      </c>
      <c r="Z269" s="9">
        <f t="shared" si="29"/>
        <v>9272700</v>
      </c>
      <c r="AA269" s="9">
        <f t="shared" si="30"/>
        <v>480702059.14285713</v>
      </c>
      <c r="AB269" s="5">
        <f>IF(AA269&lt;='اطلاعات پایه'!$B$35,'اطلاعات پایه'!$D$35,IF(AA269&lt;='اطلاعات پایه'!$B$36,'اطلاعات پایه'!$E$35+(AA269-'اطلاعات پایه'!$B$35)*'اطلاعات پایه'!$C$36,IF(AA269&lt;='اطلاعات پایه'!$B$37,'اطلاعات پایه'!$E$36+(AA269-'اطلاعات پایه'!$B$36)*'اطلاعات پایه'!$C$37,IF(AA269&lt;='اطلاعات پایه'!$B$38,'اطلاعات پایه'!$E$37+(AA269-'اطلاعات پایه'!$B$37)*'اطلاعات پایه'!$C$38,IF(AA269&lt;='اطلاعات پایه'!$B$39,'اطلاعات پایه'!$E$38+(AA269-'اطلاعات پایه'!$B$38)*'اطلاعات پایه'!$C$39,'اطلاعات پایه'!$E$39+(AA269-'اطلاعات پایه'!$B$39)*'اطلاعات پایه'!$C$40)))))/365*L269</f>
        <v>0</v>
      </c>
      <c r="AC269" s="9">
        <f t="shared" si="31"/>
        <v>37493954</v>
      </c>
      <c r="AE269" s="9">
        <f t="shared" si="26"/>
        <v>49588780</v>
      </c>
    </row>
    <row r="270" spans="1:31" x14ac:dyDescent="0.25">
      <c r="A270" s="13">
        <v>250</v>
      </c>
      <c r="B270" s="13"/>
      <c r="C270" s="13"/>
      <c r="D270" s="13"/>
      <c r="E270" s="13"/>
      <c r="F270" s="13"/>
      <c r="G270" s="6" t="str">
        <f t="shared" si="24"/>
        <v/>
      </c>
      <c r="H270" s="13"/>
      <c r="I270" s="13"/>
      <c r="J270" s="15"/>
      <c r="K270" s="15"/>
      <c r="L270" s="5">
        <f>VLOOKUP($C$15,'اطلاعات پایه'!$A$18:$B$30,2,FALSE)</f>
        <v>30</v>
      </c>
      <c r="M270" s="6">
        <f>VLOOKUP($C$15,'اطلاعات پایه'!$A$18:$C$30,3,FALSE)</f>
        <v>45736</v>
      </c>
      <c r="N270" s="5">
        <f>ROUND((K270*('اطلاعات پایه'!$B$12+1)+'اطلاعات پایه'!$B$13)/30*L270,0)</f>
        <v>9316080</v>
      </c>
      <c r="O270" s="5">
        <f>IF(AND(F270&gt;0,M270-F270&gt;364),'اطلاعات پایه'!$B$10,0)*L270+J270</f>
        <v>0</v>
      </c>
      <c r="P270" s="5">
        <f>IF(H270="متاهل",'اطلاعات پایه'!$B$6,0)</f>
        <v>0</v>
      </c>
      <c r="Q270" s="5">
        <f>I270*'اطلاعات پایه'!$B$7</f>
        <v>0</v>
      </c>
      <c r="R270" s="5">
        <f>ROUND('اطلاعات پایه'!$B$8/30*MIN(30,L270),0)</f>
        <v>9000000</v>
      </c>
      <c r="S270" s="5">
        <f>ROUND('اطلاعات پایه'!$B$9/30*MIN(30,L270),0)</f>
        <v>22000000</v>
      </c>
      <c r="T270" s="5">
        <f t="shared" si="27"/>
        <v>59284</v>
      </c>
      <c r="U270" s="15"/>
      <c r="V270" s="5">
        <f t="shared" si="25"/>
        <v>0</v>
      </c>
      <c r="X270" s="9">
        <f t="shared" si="28"/>
        <v>40316080</v>
      </c>
      <c r="Y270" s="9">
        <f>ROUND(0.07*MIN(7*L270*'اطلاعات پایه'!$B$5,'محاسبه حقوق'!X270),0)</f>
        <v>2822126</v>
      </c>
      <c r="Z270" s="9">
        <f t="shared" si="29"/>
        <v>9272700</v>
      </c>
      <c r="AA270" s="9">
        <f t="shared" si="30"/>
        <v>480702059.14285713</v>
      </c>
      <c r="AB270" s="5">
        <f>IF(AA270&lt;='اطلاعات پایه'!$B$35,'اطلاعات پایه'!$D$35,IF(AA270&lt;='اطلاعات پایه'!$B$36,'اطلاعات پایه'!$E$35+(AA270-'اطلاعات پایه'!$B$35)*'اطلاعات پایه'!$C$36,IF(AA270&lt;='اطلاعات پایه'!$B$37,'اطلاعات پایه'!$E$36+(AA270-'اطلاعات پایه'!$B$36)*'اطلاعات پایه'!$C$37,IF(AA270&lt;='اطلاعات پایه'!$B$38,'اطلاعات پایه'!$E$37+(AA270-'اطلاعات پایه'!$B$37)*'اطلاعات پایه'!$C$38,IF(AA270&lt;='اطلاعات پایه'!$B$39,'اطلاعات پایه'!$E$38+(AA270-'اطلاعات پایه'!$B$38)*'اطلاعات پایه'!$C$39,'اطلاعات پایه'!$E$39+(AA270-'اطلاعات پایه'!$B$39)*'اطلاعات پایه'!$C$40)))))/365*L270</f>
        <v>0</v>
      </c>
      <c r="AC270" s="9">
        <f t="shared" si="31"/>
        <v>37493954</v>
      </c>
      <c r="AE270" s="9">
        <f t="shared" si="26"/>
        <v>49588780</v>
      </c>
    </row>
    <row r="271" spans="1:31" x14ac:dyDescent="0.25">
      <c r="A271" s="13">
        <v>251</v>
      </c>
      <c r="B271" s="13"/>
      <c r="C271" s="13"/>
      <c r="D271" s="13"/>
      <c r="E271" s="13"/>
      <c r="F271" s="13"/>
      <c r="G271" s="6" t="str">
        <f t="shared" si="24"/>
        <v/>
      </c>
      <c r="H271" s="13"/>
      <c r="I271" s="13"/>
      <c r="J271" s="15"/>
      <c r="K271" s="15"/>
      <c r="L271" s="5">
        <f>VLOOKUP($C$15,'اطلاعات پایه'!$A$18:$B$30,2,FALSE)</f>
        <v>30</v>
      </c>
      <c r="M271" s="6">
        <f>VLOOKUP($C$15,'اطلاعات پایه'!$A$18:$C$30,3,FALSE)</f>
        <v>45736</v>
      </c>
      <c r="N271" s="5">
        <f>ROUND((K271*('اطلاعات پایه'!$B$12+1)+'اطلاعات پایه'!$B$13)/30*L271,0)</f>
        <v>9316080</v>
      </c>
      <c r="O271" s="5">
        <f>IF(AND(F271&gt;0,M271-F271&gt;364),'اطلاعات پایه'!$B$10,0)*L271+J271</f>
        <v>0</v>
      </c>
      <c r="P271" s="5">
        <f>IF(H271="متاهل",'اطلاعات پایه'!$B$6,0)</f>
        <v>0</v>
      </c>
      <c r="Q271" s="5">
        <f>I271*'اطلاعات پایه'!$B$7</f>
        <v>0</v>
      </c>
      <c r="R271" s="5">
        <f>ROUND('اطلاعات پایه'!$B$8/30*MIN(30,L271),0)</f>
        <v>9000000</v>
      </c>
      <c r="S271" s="5">
        <f>ROUND('اطلاعات پایه'!$B$9/30*MIN(30,L271),0)</f>
        <v>22000000</v>
      </c>
      <c r="T271" s="5">
        <f t="shared" si="27"/>
        <v>59284</v>
      </c>
      <c r="U271" s="15"/>
      <c r="V271" s="5">
        <f t="shared" si="25"/>
        <v>0</v>
      </c>
      <c r="X271" s="9">
        <f t="shared" si="28"/>
        <v>40316080</v>
      </c>
      <c r="Y271" s="9">
        <f>ROUND(0.07*MIN(7*L271*'اطلاعات پایه'!$B$5,'محاسبه حقوق'!X271),0)</f>
        <v>2822126</v>
      </c>
      <c r="Z271" s="9">
        <f t="shared" si="29"/>
        <v>9272700</v>
      </c>
      <c r="AA271" s="9">
        <f t="shared" si="30"/>
        <v>480702059.14285713</v>
      </c>
      <c r="AB271" s="5">
        <f>IF(AA271&lt;='اطلاعات پایه'!$B$35,'اطلاعات پایه'!$D$35,IF(AA271&lt;='اطلاعات پایه'!$B$36,'اطلاعات پایه'!$E$35+(AA271-'اطلاعات پایه'!$B$35)*'اطلاعات پایه'!$C$36,IF(AA271&lt;='اطلاعات پایه'!$B$37,'اطلاعات پایه'!$E$36+(AA271-'اطلاعات پایه'!$B$36)*'اطلاعات پایه'!$C$37,IF(AA271&lt;='اطلاعات پایه'!$B$38,'اطلاعات پایه'!$E$37+(AA271-'اطلاعات پایه'!$B$37)*'اطلاعات پایه'!$C$38,IF(AA271&lt;='اطلاعات پایه'!$B$39,'اطلاعات پایه'!$E$38+(AA271-'اطلاعات پایه'!$B$38)*'اطلاعات پایه'!$C$39,'اطلاعات پایه'!$E$39+(AA271-'اطلاعات پایه'!$B$39)*'اطلاعات پایه'!$C$40)))))/365*L271</f>
        <v>0</v>
      </c>
      <c r="AC271" s="9">
        <f t="shared" si="31"/>
        <v>37493954</v>
      </c>
      <c r="AE271" s="9">
        <f t="shared" si="26"/>
        <v>49588780</v>
      </c>
    </row>
    <row r="272" spans="1:31" x14ac:dyDescent="0.25">
      <c r="A272" s="13">
        <v>252</v>
      </c>
      <c r="B272" s="13"/>
      <c r="C272" s="13"/>
      <c r="D272" s="13"/>
      <c r="E272" s="13"/>
      <c r="F272" s="13"/>
      <c r="G272" s="6" t="str">
        <f t="shared" si="24"/>
        <v/>
      </c>
      <c r="H272" s="13"/>
      <c r="I272" s="13"/>
      <c r="J272" s="15"/>
      <c r="K272" s="15"/>
      <c r="L272" s="5">
        <f>VLOOKUP($C$15,'اطلاعات پایه'!$A$18:$B$30,2,FALSE)</f>
        <v>30</v>
      </c>
      <c r="M272" s="6">
        <f>VLOOKUP($C$15,'اطلاعات پایه'!$A$18:$C$30,3,FALSE)</f>
        <v>45736</v>
      </c>
      <c r="N272" s="5">
        <f>ROUND((K272*('اطلاعات پایه'!$B$12+1)+'اطلاعات پایه'!$B$13)/30*L272,0)</f>
        <v>9316080</v>
      </c>
      <c r="O272" s="5">
        <f>IF(AND(F272&gt;0,M272-F272&gt;364),'اطلاعات پایه'!$B$10,0)*L272+J272</f>
        <v>0</v>
      </c>
      <c r="P272" s="5">
        <f>IF(H272="متاهل",'اطلاعات پایه'!$B$6,0)</f>
        <v>0</v>
      </c>
      <c r="Q272" s="5">
        <f>I272*'اطلاعات پایه'!$B$7</f>
        <v>0</v>
      </c>
      <c r="R272" s="5">
        <f>ROUND('اطلاعات پایه'!$B$8/30*MIN(30,L272),0)</f>
        <v>9000000</v>
      </c>
      <c r="S272" s="5">
        <f>ROUND('اطلاعات پایه'!$B$9/30*MIN(30,L272),0)</f>
        <v>22000000</v>
      </c>
      <c r="T272" s="5">
        <f t="shared" si="27"/>
        <v>59284</v>
      </c>
      <c r="U272" s="15"/>
      <c r="V272" s="5">
        <f t="shared" si="25"/>
        <v>0</v>
      </c>
      <c r="X272" s="9">
        <f t="shared" si="28"/>
        <v>40316080</v>
      </c>
      <c r="Y272" s="9">
        <f>ROUND(0.07*MIN(7*L272*'اطلاعات پایه'!$B$5,'محاسبه حقوق'!X272),0)</f>
        <v>2822126</v>
      </c>
      <c r="Z272" s="9">
        <f t="shared" si="29"/>
        <v>9272700</v>
      </c>
      <c r="AA272" s="9">
        <f t="shared" si="30"/>
        <v>480702059.14285713</v>
      </c>
      <c r="AB272" s="5">
        <f>IF(AA272&lt;='اطلاعات پایه'!$B$35,'اطلاعات پایه'!$D$35,IF(AA272&lt;='اطلاعات پایه'!$B$36,'اطلاعات پایه'!$E$35+(AA272-'اطلاعات پایه'!$B$35)*'اطلاعات پایه'!$C$36,IF(AA272&lt;='اطلاعات پایه'!$B$37,'اطلاعات پایه'!$E$36+(AA272-'اطلاعات پایه'!$B$36)*'اطلاعات پایه'!$C$37,IF(AA272&lt;='اطلاعات پایه'!$B$38,'اطلاعات پایه'!$E$37+(AA272-'اطلاعات پایه'!$B$37)*'اطلاعات پایه'!$C$38,IF(AA272&lt;='اطلاعات پایه'!$B$39,'اطلاعات پایه'!$E$38+(AA272-'اطلاعات پایه'!$B$38)*'اطلاعات پایه'!$C$39,'اطلاعات پایه'!$E$39+(AA272-'اطلاعات پایه'!$B$39)*'اطلاعات پایه'!$C$40)))))/365*L272</f>
        <v>0</v>
      </c>
      <c r="AC272" s="9">
        <f t="shared" si="31"/>
        <v>37493954</v>
      </c>
      <c r="AE272" s="9">
        <f t="shared" si="26"/>
        <v>49588780</v>
      </c>
    </row>
    <row r="273" spans="1:31" x14ac:dyDescent="0.25">
      <c r="A273" s="13">
        <v>253</v>
      </c>
      <c r="B273" s="13"/>
      <c r="C273" s="13"/>
      <c r="D273" s="13"/>
      <c r="E273" s="13"/>
      <c r="F273" s="13"/>
      <c r="G273" s="6" t="str">
        <f t="shared" si="24"/>
        <v/>
      </c>
      <c r="H273" s="13"/>
      <c r="I273" s="13"/>
      <c r="J273" s="15"/>
      <c r="K273" s="15"/>
      <c r="L273" s="5">
        <f>VLOOKUP($C$15,'اطلاعات پایه'!$A$18:$B$30,2,FALSE)</f>
        <v>30</v>
      </c>
      <c r="M273" s="6">
        <f>VLOOKUP($C$15,'اطلاعات پایه'!$A$18:$C$30,3,FALSE)</f>
        <v>45736</v>
      </c>
      <c r="N273" s="5">
        <f>ROUND((K273*('اطلاعات پایه'!$B$12+1)+'اطلاعات پایه'!$B$13)/30*L273,0)</f>
        <v>9316080</v>
      </c>
      <c r="O273" s="5">
        <f>IF(AND(F273&gt;0,M273-F273&gt;364),'اطلاعات پایه'!$B$10,0)*L273+J273</f>
        <v>0</v>
      </c>
      <c r="P273" s="5">
        <f>IF(H273="متاهل",'اطلاعات پایه'!$B$6,0)</f>
        <v>0</v>
      </c>
      <c r="Q273" s="5">
        <f>I273*'اطلاعات پایه'!$B$7</f>
        <v>0</v>
      </c>
      <c r="R273" s="5">
        <f>ROUND('اطلاعات پایه'!$B$8/30*MIN(30,L273),0)</f>
        <v>9000000</v>
      </c>
      <c r="S273" s="5">
        <f>ROUND('اطلاعات پایه'!$B$9/30*MIN(30,L273),0)</f>
        <v>22000000</v>
      </c>
      <c r="T273" s="5">
        <f t="shared" si="27"/>
        <v>59284</v>
      </c>
      <c r="U273" s="15"/>
      <c r="V273" s="5">
        <f t="shared" si="25"/>
        <v>0</v>
      </c>
      <c r="X273" s="9">
        <f t="shared" si="28"/>
        <v>40316080</v>
      </c>
      <c r="Y273" s="9">
        <f>ROUND(0.07*MIN(7*L273*'اطلاعات پایه'!$B$5,'محاسبه حقوق'!X273),0)</f>
        <v>2822126</v>
      </c>
      <c r="Z273" s="9">
        <f t="shared" si="29"/>
        <v>9272700</v>
      </c>
      <c r="AA273" s="9">
        <f t="shared" si="30"/>
        <v>480702059.14285713</v>
      </c>
      <c r="AB273" s="5">
        <f>IF(AA273&lt;='اطلاعات پایه'!$B$35,'اطلاعات پایه'!$D$35,IF(AA273&lt;='اطلاعات پایه'!$B$36,'اطلاعات پایه'!$E$35+(AA273-'اطلاعات پایه'!$B$35)*'اطلاعات پایه'!$C$36,IF(AA273&lt;='اطلاعات پایه'!$B$37,'اطلاعات پایه'!$E$36+(AA273-'اطلاعات پایه'!$B$36)*'اطلاعات پایه'!$C$37,IF(AA273&lt;='اطلاعات پایه'!$B$38,'اطلاعات پایه'!$E$37+(AA273-'اطلاعات پایه'!$B$37)*'اطلاعات پایه'!$C$38,IF(AA273&lt;='اطلاعات پایه'!$B$39,'اطلاعات پایه'!$E$38+(AA273-'اطلاعات پایه'!$B$38)*'اطلاعات پایه'!$C$39,'اطلاعات پایه'!$E$39+(AA273-'اطلاعات پایه'!$B$39)*'اطلاعات پایه'!$C$40)))))/365*L273</f>
        <v>0</v>
      </c>
      <c r="AC273" s="9">
        <f t="shared" si="31"/>
        <v>37493954</v>
      </c>
      <c r="AE273" s="9">
        <f t="shared" si="26"/>
        <v>49588780</v>
      </c>
    </row>
    <row r="274" spans="1:31" x14ac:dyDescent="0.25">
      <c r="A274" s="13">
        <v>254</v>
      </c>
      <c r="B274" s="13"/>
      <c r="C274" s="13"/>
      <c r="D274" s="13"/>
      <c r="E274" s="13"/>
      <c r="F274" s="13"/>
      <c r="G274" s="6" t="str">
        <f t="shared" si="24"/>
        <v/>
      </c>
      <c r="H274" s="13"/>
      <c r="I274" s="13"/>
      <c r="J274" s="15"/>
      <c r="K274" s="15"/>
      <c r="L274" s="5">
        <f>VLOOKUP($C$15,'اطلاعات پایه'!$A$18:$B$30,2,FALSE)</f>
        <v>30</v>
      </c>
      <c r="M274" s="6">
        <f>VLOOKUP($C$15,'اطلاعات پایه'!$A$18:$C$30,3,FALSE)</f>
        <v>45736</v>
      </c>
      <c r="N274" s="5">
        <f>ROUND((K274*('اطلاعات پایه'!$B$12+1)+'اطلاعات پایه'!$B$13)/30*L274,0)</f>
        <v>9316080</v>
      </c>
      <c r="O274" s="5">
        <f>IF(AND(F274&gt;0,M274-F274&gt;364),'اطلاعات پایه'!$B$10,0)*L274+J274</f>
        <v>0</v>
      </c>
      <c r="P274" s="5">
        <f>IF(H274="متاهل",'اطلاعات پایه'!$B$6,0)</f>
        <v>0</v>
      </c>
      <c r="Q274" s="5">
        <f>I274*'اطلاعات پایه'!$B$7</f>
        <v>0</v>
      </c>
      <c r="R274" s="5">
        <f>ROUND('اطلاعات پایه'!$B$8/30*MIN(30,L274),0)</f>
        <v>9000000</v>
      </c>
      <c r="S274" s="5">
        <f>ROUND('اطلاعات پایه'!$B$9/30*MIN(30,L274),0)</f>
        <v>22000000</v>
      </c>
      <c r="T274" s="5">
        <f t="shared" si="27"/>
        <v>59284</v>
      </c>
      <c r="U274" s="15"/>
      <c r="V274" s="5">
        <f t="shared" si="25"/>
        <v>0</v>
      </c>
      <c r="X274" s="9">
        <f t="shared" si="28"/>
        <v>40316080</v>
      </c>
      <c r="Y274" s="9">
        <f>ROUND(0.07*MIN(7*L274*'اطلاعات پایه'!$B$5,'محاسبه حقوق'!X274),0)</f>
        <v>2822126</v>
      </c>
      <c r="Z274" s="9">
        <f t="shared" si="29"/>
        <v>9272700</v>
      </c>
      <c r="AA274" s="9">
        <f t="shared" si="30"/>
        <v>480702059.14285713</v>
      </c>
      <c r="AB274" s="5">
        <f>IF(AA274&lt;='اطلاعات پایه'!$B$35,'اطلاعات پایه'!$D$35,IF(AA274&lt;='اطلاعات پایه'!$B$36,'اطلاعات پایه'!$E$35+(AA274-'اطلاعات پایه'!$B$35)*'اطلاعات پایه'!$C$36,IF(AA274&lt;='اطلاعات پایه'!$B$37,'اطلاعات پایه'!$E$36+(AA274-'اطلاعات پایه'!$B$36)*'اطلاعات پایه'!$C$37,IF(AA274&lt;='اطلاعات پایه'!$B$38,'اطلاعات پایه'!$E$37+(AA274-'اطلاعات پایه'!$B$37)*'اطلاعات پایه'!$C$38,IF(AA274&lt;='اطلاعات پایه'!$B$39,'اطلاعات پایه'!$E$38+(AA274-'اطلاعات پایه'!$B$38)*'اطلاعات پایه'!$C$39,'اطلاعات پایه'!$E$39+(AA274-'اطلاعات پایه'!$B$39)*'اطلاعات پایه'!$C$40)))))/365*L274</f>
        <v>0</v>
      </c>
      <c r="AC274" s="9">
        <f t="shared" si="31"/>
        <v>37493954</v>
      </c>
      <c r="AE274" s="9">
        <f t="shared" si="26"/>
        <v>49588780</v>
      </c>
    </row>
    <row r="275" spans="1:31" x14ac:dyDescent="0.25">
      <c r="A275" s="13">
        <v>255</v>
      </c>
      <c r="B275" s="13"/>
      <c r="C275" s="13"/>
      <c r="D275" s="13"/>
      <c r="E275" s="13"/>
      <c r="F275" s="13"/>
      <c r="G275" s="6" t="str">
        <f t="shared" si="24"/>
        <v/>
      </c>
      <c r="H275" s="13"/>
      <c r="I275" s="13"/>
      <c r="J275" s="15"/>
      <c r="K275" s="15"/>
      <c r="L275" s="5">
        <f>VLOOKUP($C$15,'اطلاعات پایه'!$A$18:$B$30,2,FALSE)</f>
        <v>30</v>
      </c>
      <c r="M275" s="6">
        <f>VLOOKUP($C$15,'اطلاعات پایه'!$A$18:$C$30,3,FALSE)</f>
        <v>45736</v>
      </c>
      <c r="N275" s="5">
        <f>ROUND((K275*('اطلاعات پایه'!$B$12+1)+'اطلاعات پایه'!$B$13)/30*L275,0)</f>
        <v>9316080</v>
      </c>
      <c r="O275" s="5">
        <f>IF(AND(F275&gt;0,M275-F275&gt;364),'اطلاعات پایه'!$B$10,0)*L275+J275</f>
        <v>0</v>
      </c>
      <c r="P275" s="5">
        <f>IF(H275="متاهل",'اطلاعات پایه'!$B$6,0)</f>
        <v>0</v>
      </c>
      <c r="Q275" s="5">
        <f>I275*'اطلاعات پایه'!$B$7</f>
        <v>0</v>
      </c>
      <c r="R275" s="5">
        <f>ROUND('اطلاعات پایه'!$B$8/30*MIN(30,L275),0)</f>
        <v>9000000</v>
      </c>
      <c r="S275" s="5">
        <f>ROUND('اطلاعات پایه'!$B$9/30*MIN(30,L275),0)</f>
        <v>22000000</v>
      </c>
      <c r="T275" s="5">
        <f t="shared" si="27"/>
        <v>59284</v>
      </c>
      <c r="U275" s="15"/>
      <c r="V275" s="5">
        <f t="shared" si="25"/>
        <v>0</v>
      </c>
      <c r="X275" s="9">
        <f t="shared" si="28"/>
        <v>40316080</v>
      </c>
      <c r="Y275" s="9">
        <f>ROUND(0.07*MIN(7*L275*'اطلاعات پایه'!$B$5,'محاسبه حقوق'!X275),0)</f>
        <v>2822126</v>
      </c>
      <c r="Z275" s="9">
        <f t="shared" si="29"/>
        <v>9272700</v>
      </c>
      <c r="AA275" s="9">
        <f t="shared" si="30"/>
        <v>480702059.14285713</v>
      </c>
      <c r="AB275" s="5">
        <f>IF(AA275&lt;='اطلاعات پایه'!$B$35,'اطلاعات پایه'!$D$35,IF(AA275&lt;='اطلاعات پایه'!$B$36,'اطلاعات پایه'!$E$35+(AA275-'اطلاعات پایه'!$B$35)*'اطلاعات پایه'!$C$36,IF(AA275&lt;='اطلاعات پایه'!$B$37,'اطلاعات پایه'!$E$36+(AA275-'اطلاعات پایه'!$B$36)*'اطلاعات پایه'!$C$37,IF(AA275&lt;='اطلاعات پایه'!$B$38,'اطلاعات پایه'!$E$37+(AA275-'اطلاعات پایه'!$B$37)*'اطلاعات پایه'!$C$38,IF(AA275&lt;='اطلاعات پایه'!$B$39,'اطلاعات پایه'!$E$38+(AA275-'اطلاعات پایه'!$B$38)*'اطلاعات پایه'!$C$39,'اطلاعات پایه'!$E$39+(AA275-'اطلاعات پایه'!$B$39)*'اطلاعات پایه'!$C$40)))))/365*L275</f>
        <v>0</v>
      </c>
      <c r="AC275" s="9">
        <f t="shared" si="31"/>
        <v>37493954</v>
      </c>
      <c r="AE275" s="9">
        <f t="shared" si="26"/>
        <v>49588780</v>
      </c>
    </row>
    <row r="276" spans="1:31" x14ac:dyDescent="0.25">
      <c r="A276" s="13">
        <v>256</v>
      </c>
      <c r="B276" s="13"/>
      <c r="C276" s="13"/>
      <c r="D276" s="13"/>
      <c r="E276" s="13"/>
      <c r="F276" s="13"/>
      <c r="G276" s="6" t="str">
        <f t="shared" si="24"/>
        <v/>
      </c>
      <c r="H276" s="13"/>
      <c r="I276" s="13"/>
      <c r="J276" s="15"/>
      <c r="K276" s="15"/>
      <c r="L276" s="5">
        <f>VLOOKUP($C$15,'اطلاعات پایه'!$A$18:$B$30,2,FALSE)</f>
        <v>30</v>
      </c>
      <c r="M276" s="6">
        <f>VLOOKUP($C$15,'اطلاعات پایه'!$A$18:$C$30,3,FALSE)</f>
        <v>45736</v>
      </c>
      <c r="N276" s="5">
        <f>ROUND((K276*('اطلاعات پایه'!$B$12+1)+'اطلاعات پایه'!$B$13)/30*L276,0)</f>
        <v>9316080</v>
      </c>
      <c r="O276" s="5">
        <f>IF(AND(F276&gt;0,M276-F276&gt;364),'اطلاعات پایه'!$B$10,0)*L276+J276</f>
        <v>0</v>
      </c>
      <c r="P276" s="5">
        <f>IF(H276="متاهل",'اطلاعات پایه'!$B$6,0)</f>
        <v>0</v>
      </c>
      <c r="Q276" s="5">
        <f>I276*'اطلاعات پایه'!$B$7</f>
        <v>0</v>
      </c>
      <c r="R276" s="5">
        <f>ROUND('اطلاعات پایه'!$B$8/30*MIN(30,L276),0)</f>
        <v>9000000</v>
      </c>
      <c r="S276" s="5">
        <f>ROUND('اطلاعات پایه'!$B$9/30*MIN(30,L276),0)</f>
        <v>22000000</v>
      </c>
      <c r="T276" s="5">
        <f t="shared" si="27"/>
        <v>59284</v>
      </c>
      <c r="U276" s="15"/>
      <c r="V276" s="5">
        <f t="shared" si="25"/>
        <v>0</v>
      </c>
      <c r="X276" s="9">
        <f t="shared" si="28"/>
        <v>40316080</v>
      </c>
      <c r="Y276" s="9">
        <f>ROUND(0.07*MIN(7*L276*'اطلاعات پایه'!$B$5,'محاسبه حقوق'!X276),0)</f>
        <v>2822126</v>
      </c>
      <c r="Z276" s="9">
        <f t="shared" si="29"/>
        <v>9272700</v>
      </c>
      <c r="AA276" s="9">
        <f t="shared" si="30"/>
        <v>480702059.14285713</v>
      </c>
      <c r="AB276" s="5">
        <f>IF(AA276&lt;='اطلاعات پایه'!$B$35,'اطلاعات پایه'!$D$35,IF(AA276&lt;='اطلاعات پایه'!$B$36,'اطلاعات پایه'!$E$35+(AA276-'اطلاعات پایه'!$B$35)*'اطلاعات پایه'!$C$36,IF(AA276&lt;='اطلاعات پایه'!$B$37,'اطلاعات پایه'!$E$36+(AA276-'اطلاعات پایه'!$B$36)*'اطلاعات پایه'!$C$37,IF(AA276&lt;='اطلاعات پایه'!$B$38,'اطلاعات پایه'!$E$37+(AA276-'اطلاعات پایه'!$B$37)*'اطلاعات پایه'!$C$38,IF(AA276&lt;='اطلاعات پایه'!$B$39,'اطلاعات پایه'!$E$38+(AA276-'اطلاعات پایه'!$B$38)*'اطلاعات پایه'!$C$39,'اطلاعات پایه'!$E$39+(AA276-'اطلاعات پایه'!$B$39)*'اطلاعات پایه'!$C$40)))))/365*L276</f>
        <v>0</v>
      </c>
      <c r="AC276" s="9">
        <f t="shared" si="31"/>
        <v>37493954</v>
      </c>
      <c r="AE276" s="9">
        <f t="shared" si="26"/>
        <v>49588780</v>
      </c>
    </row>
    <row r="277" spans="1:31" x14ac:dyDescent="0.25">
      <c r="A277" s="13">
        <v>257</v>
      </c>
      <c r="B277" s="13"/>
      <c r="C277" s="13"/>
      <c r="D277" s="13"/>
      <c r="E277" s="13"/>
      <c r="F277" s="13"/>
      <c r="G277" s="6" t="str">
        <f t="shared" si="24"/>
        <v/>
      </c>
      <c r="H277" s="13"/>
      <c r="I277" s="13"/>
      <c r="J277" s="15"/>
      <c r="K277" s="15"/>
      <c r="L277" s="5">
        <f>VLOOKUP($C$15,'اطلاعات پایه'!$A$18:$B$30,2,FALSE)</f>
        <v>30</v>
      </c>
      <c r="M277" s="6">
        <f>VLOOKUP($C$15,'اطلاعات پایه'!$A$18:$C$30,3,FALSE)</f>
        <v>45736</v>
      </c>
      <c r="N277" s="5">
        <f>ROUND((K277*('اطلاعات پایه'!$B$12+1)+'اطلاعات پایه'!$B$13)/30*L277,0)</f>
        <v>9316080</v>
      </c>
      <c r="O277" s="5">
        <f>IF(AND(F277&gt;0,M277-F277&gt;364),'اطلاعات پایه'!$B$10,0)*L277+J277</f>
        <v>0</v>
      </c>
      <c r="P277" s="5">
        <f>IF(H277="متاهل",'اطلاعات پایه'!$B$6,0)</f>
        <v>0</v>
      </c>
      <c r="Q277" s="5">
        <f>I277*'اطلاعات پایه'!$B$7</f>
        <v>0</v>
      </c>
      <c r="R277" s="5">
        <f>ROUND('اطلاعات پایه'!$B$8/30*MIN(30,L277),0)</f>
        <v>9000000</v>
      </c>
      <c r="S277" s="5">
        <f>ROUND('اطلاعات پایه'!$B$9/30*MIN(30,L277),0)</f>
        <v>22000000</v>
      </c>
      <c r="T277" s="5">
        <f t="shared" si="27"/>
        <v>59284</v>
      </c>
      <c r="U277" s="15"/>
      <c r="V277" s="5">
        <f t="shared" si="25"/>
        <v>0</v>
      </c>
      <c r="X277" s="9">
        <f t="shared" si="28"/>
        <v>40316080</v>
      </c>
      <c r="Y277" s="9">
        <f>ROUND(0.07*MIN(7*L277*'اطلاعات پایه'!$B$5,'محاسبه حقوق'!X277),0)</f>
        <v>2822126</v>
      </c>
      <c r="Z277" s="9">
        <f t="shared" si="29"/>
        <v>9272700</v>
      </c>
      <c r="AA277" s="9">
        <f t="shared" si="30"/>
        <v>480702059.14285713</v>
      </c>
      <c r="AB277" s="5">
        <f>IF(AA277&lt;='اطلاعات پایه'!$B$35,'اطلاعات پایه'!$D$35,IF(AA277&lt;='اطلاعات پایه'!$B$36,'اطلاعات پایه'!$E$35+(AA277-'اطلاعات پایه'!$B$35)*'اطلاعات پایه'!$C$36,IF(AA277&lt;='اطلاعات پایه'!$B$37,'اطلاعات پایه'!$E$36+(AA277-'اطلاعات پایه'!$B$36)*'اطلاعات پایه'!$C$37,IF(AA277&lt;='اطلاعات پایه'!$B$38,'اطلاعات پایه'!$E$37+(AA277-'اطلاعات پایه'!$B$37)*'اطلاعات پایه'!$C$38,IF(AA277&lt;='اطلاعات پایه'!$B$39,'اطلاعات پایه'!$E$38+(AA277-'اطلاعات پایه'!$B$38)*'اطلاعات پایه'!$C$39,'اطلاعات پایه'!$E$39+(AA277-'اطلاعات پایه'!$B$39)*'اطلاعات پایه'!$C$40)))))/365*L277</f>
        <v>0</v>
      </c>
      <c r="AC277" s="9">
        <f t="shared" si="31"/>
        <v>37493954</v>
      </c>
      <c r="AE277" s="9">
        <f t="shared" si="26"/>
        <v>49588780</v>
      </c>
    </row>
    <row r="278" spans="1:31" x14ac:dyDescent="0.25">
      <c r="A278" s="13">
        <v>258</v>
      </c>
      <c r="B278" s="13"/>
      <c r="C278" s="13"/>
      <c r="D278" s="13"/>
      <c r="E278" s="13"/>
      <c r="F278" s="13"/>
      <c r="G278" s="6" t="str">
        <f t="shared" ref="G278:G341" si="32">IF(F278=0,"",F278)</f>
        <v/>
      </c>
      <c r="H278" s="13"/>
      <c r="I278" s="13"/>
      <c r="J278" s="15"/>
      <c r="K278" s="15"/>
      <c r="L278" s="5">
        <f>VLOOKUP($C$15,'اطلاعات پایه'!$A$18:$B$30,2,FALSE)</f>
        <v>30</v>
      </c>
      <c r="M278" s="6">
        <f>VLOOKUP($C$15,'اطلاعات پایه'!$A$18:$C$30,3,FALSE)</f>
        <v>45736</v>
      </c>
      <c r="N278" s="5">
        <f>ROUND((K278*('اطلاعات پایه'!$B$12+1)+'اطلاعات پایه'!$B$13)/30*L278,0)</f>
        <v>9316080</v>
      </c>
      <c r="O278" s="5">
        <f>IF(AND(F278&gt;0,M278-F278&gt;364),'اطلاعات پایه'!$B$10,0)*L278+J278</f>
        <v>0</v>
      </c>
      <c r="P278" s="5">
        <f>IF(H278="متاهل",'اطلاعات پایه'!$B$6,0)</f>
        <v>0</v>
      </c>
      <c r="Q278" s="5">
        <f>I278*'اطلاعات پایه'!$B$7</f>
        <v>0</v>
      </c>
      <c r="R278" s="5">
        <f>ROUND('اطلاعات پایه'!$B$8/30*MIN(30,L278),0)</f>
        <v>9000000</v>
      </c>
      <c r="S278" s="5">
        <f>ROUND('اطلاعات پایه'!$B$9/30*MIN(30,L278),0)</f>
        <v>22000000</v>
      </c>
      <c r="T278" s="5">
        <f t="shared" si="27"/>
        <v>59284</v>
      </c>
      <c r="U278" s="15"/>
      <c r="V278" s="5">
        <f t="shared" ref="V278:V341" si="33">U278*T278</f>
        <v>0</v>
      </c>
      <c r="X278" s="9">
        <f t="shared" si="28"/>
        <v>40316080</v>
      </c>
      <c r="Y278" s="9">
        <f>ROUND(0.07*MIN(7*L278*'اطلاعات پایه'!$B$5,'محاسبه حقوق'!X278),0)</f>
        <v>2822126</v>
      </c>
      <c r="Z278" s="9">
        <f t="shared" si="29"/>
        <v>9272700</v>
      </c>
      <c r="AA278" s="9">
        <f t="shared" si="30"/>
        <v>480702059.14285713</v>
      </c>
      <c r="AB278" s="5">
        <f>IF(AA278&lt;='اطلاعات پایه'!$B$35,'اطلاعات پایه'!$D$35,IF(AA278&lt;='اطلاعات پایه'!$B$36,'اطلاعات پایه'!$E$35+(AA278-'اطلاعات پایه'!$B$35)*'اطلاعات پایه'!$C$36,IF(AA278&lt;='اطلاعات پایه'!$B$37,'اطلاعات پایه'!$E$36+(AA278-'اطلاعات پایه'!$B$36)*'اطلاعات پایه'!$C$37,IF(AA278&lt;='اطلاعات پایه'!$B$38,'اطلاعات پایه'!$E$37+(AA278-'اطلاعات پایه'!$B$37)*'اطلاعات پایه'!$C$38,IF(AA278&lt;='اطلاعات پایه'!$B$39,'اطلاعات پایه'!$E$38+(AA278-'اطلاعات پایه'!$B$38)*'اطلاعات پایه'!$C$39,'اطلاعات پایه'!$E$39+(AA278-'اطلاعات پایه'!$B$39)*'اطلاعات پایه'!$C$40)))))/365*L278</f>
        <v>0</v>
      </c>
      <c r="AC278" s="9">
        <f t="shared" si="31"/>
        <v>37493954</v>
      </c>
      <c r="AE278" s="9">
        <f t="shared" ref="AE278:AE341" si="34">X278+Z278</f>
        <v>49588780</v>
      </c>
    </row>
    <row r="279" spans="1:31" x14ac:dyDescent="0.25">
      <c r="A279" s="13">
        <v>259</v>
      </c>
      <c r="B279" s="13"/>
      <c r="C279" s="13"/>
      <c r="D279" s="13"/>
      <c r="E279" s="13"/>
      <c r="F279" s="13"/>
      <c r="G279" s="6" t="str">
        <f t="shared" si="32"/>
        <v/>
      </c>
      <c r="H279" s="13"/>
      <c r="I279" s="13"/>
      <c r="J279" s="15"/>
      <c r="K279" s="15"/>
      <c r="L279" s="5">
        <f>VLOOKUP($C$15,'اطلاعات پایه'!$A$18:$B$30,2,FALSE)</f>
        <v>30</v>
      </c>
      <c r="M279" s="6">
        <f>VLOOKUP($C$15,'اطلاعات پایه'!$A$18:$C$30,3,FALSE)</f>
        <v>45736</v>
      </c>
      <c r="N279" s="5">
        <f>ROUND((K279*('اطلاعات پایه'!$B$12+1)+'اطلاعات پایه'!$B$13)/30*L279,0)</f>
        <v>9316080</v>
      </c>
      <c r="O279" s="5">
        <f>IF(AND(F279&gt;0,M279-F279&gt;364),'اطلاعات پایه'!$B$10,0)*L279+J279</f>
        <v>0</v>
      </c>
      <c r="P279" s="5">
        <f>IF(H279="متاهل",'اطلاعات پایه'!$B$6,0)</f>
        <v>0</v>
      </c>
      <c r="Q279" s="5">
        <f>I279*'اطلاعات پایه'!$B$7</f>
        <v>0</v>
      </c>
      <c r="R279" s="5">
        <f>ROUND('اطلاعات پایه'!$B$8/30*MIN(30,L279),0)</f>
        <v>9000000</v>
      </c>
      <c r="S279" s="5">
        <f>ROUND('اطلاعات پایه'!$B$9/30*MIN(30,L279),0)</f>
        <v>22000000</v>
      </c>
      <c r="T279" s="5">
        <f t="shared" ref="T279:T342" si="35">ROUND((N279+O279)/L279*30/220*1.4,0)</f>
        <v>59284</v>
      </c>
      <c r="U279" s="15"/>
      <c r="V279" s="5">
        <f t="shared" si="33"/>
        <v>0</v>
      </c>
      <c r="X279" s="9">
        <f t="shared" ref="X279:X342" si="36">SUM(N279:S279,V279:W279)</f>
        <v>40316080</v>
      </c>
      <c r="Y279" s="9">
        <f>ROUND(0.07*MIN(7*L279*'اطلاعات پایه'!$B$5,'محاسبه حقوق'!X279),0)</f>
        <v>2822126</v>
      </c>
      <c r="Z279" s="9">
        <f t="shared" ref="Z279:Z342" si="37">ROUND(Y279/7*23,0)</f>
        <v>9272700</v>
      </c>
      <c r="AA279" s="9">
        <f t="shared" ref="AA279:AA342" si="38">(X279-2/7*Y279)/L279*365</f>
        <v>480702059.14285713</v>
      </c>
      <c r="AB279" s="5">
        <f>IF(AA279&lt;='اطلاعات پایه'!$B$35,'اطلاعات پایه'!$D$35,IF(AA279&lt;='اطلاعات پایه'!$B$36,'اطلاعات پایه'!$E$35+(AA279-'اطلاعات پایه'!$B$35)*'اطلاعات پایه'!$C$36,IF(AA279&lt;='اطلاعات پایه'!$B$37,'اطلاعات پایه'!$E$36+(AA279-'اطلاعات پایه'!$B$36)*'اطلاعات پایه'!$C$37,IF(AA279&lt;='اطلاعات پایه'!$B$38,'اطلاعات پایه'!$E$37+(AA279-'اطلاعات پایه'!$B$37)*'اطلاعات پایه'!$C$38,IF(AA279&lt;='اطلاعات پایه'!$B$39,'اطلاعات پایه'!$E$38+(AA279-'اطلاعات پایه'!$B$38)*'اطلاعات پایه'!$C$39,'اطلاعات پایه'!$E$39+(AA279-'اطلاعات پایه'!$B$39)*'اطلاعات پایه'!$C$40)))))/365*L279</f>
        <v>0</v>
      </c>
      <c r="AC279" s="9">
        <f t="shared" ref="AC279:AC342" si="39">X279-Y279-AB279</f>
        <v>37493954</v>
      </c>
      <c r="AE279" s="9">
        <f t="shared" si="34"/>
        <v>49588780</v>
      </c>
    </row>
    <row r="280" spans="1:31" x14ac:dyDescent="0.25">
      <c r="A280" s="13">
        <v>260</v>
      </c>
      <c r="B280" s="13"/>
      <c r="C280" s="13"/>
      <c r="D280" s="13"/>
      <c r="E280" s="13"/>
      <c r="F280" s="13"/>
      <c r="G280" s="6" t="str">
        <f t="shared" si="32"/>
        <v/>
      </c>
      <c r="H280" s="13"/>
      <c r="I280" s="13"/>
      <c r="J280" s="15"/>
      <c r="K280" s="15"/>
      <c r="L280" s="5">
        <f>VLOOKUP($C$15,'اطلاعات پایه'!$A$18:$B$30,2,FALSE)</f>
        <v>30</v>
      </c>
      <c r="M280" s="6">
        <f>VLOOKUP($C$15,'اطلاعات پایه'!$A$18:$C$30,3,FALSE)</f>
        <v>45736</v>
      </c>
      <c r="N280" s="5">
        <f>ROUND((K280*('اطلاعات پایه'!$B$12+1)+'اطلاعات پایه'!$B$13)/30*L280,0)</f>
        <v>9316080</v>
      </c>
      <c r="O280" s="5">
        <f>IF(AND(F280&gt;0,M280-F280&gt;364),'اطلاعات پایه'!$B$10,0)*L280+J280</f>
        <v>0</v>
      </c>
      <c r="P280" s="5">
        <f>IF(H280="متاهل",'اطلاعات پایه'!$B$6,0)</f>
        <v>0</v>
      </c>
      <c r="Q280" s="5">
        <f>I280*'اطلاعات پایه'!$B$7</f>
        <v>0</v>
      </c>
      <c r="R280" s="5">
        <f>ROUND('اطلاعات پایه'!$B$8/30*MIN(30,L280),0)</f>
        <v>9000000</v>
      </c>
      <c r="S280" s="5">
        <f>ROUND('اطلاعات پایه'!$B$9/30*MIN(30,L280),0)</f>
        <v>22000000</v>
      </c>
      <c r="T280" s="5">
        <f t="shared" si="35"/>
        <v>59284</v>
      </c>
      <c r="U280" s="15"/>
      <c r="V280" s="5">
        <f t="shared" si="33"/>
        <v>0</v>
      </c>
      <c r="X280" s="9">
        <f t="shared" si="36"/>
        <v>40316080</v>
      </c>
      <c r="Y280" s="9">
        <f>ROUND(0.07*MIN(7*L280*'اطلاعات پایه'!$B$5,'محاسبه حقوق'!X280),0)</f>
        <v>2822126</v>
      </c>
      <c r="Z280" s="9">
        <f t="shared" si="37"/>
        <v>9272700</v>
      </c>
      <c r="AA280" s="9">
        <f t="shared" si="38"/>
        <v>480702059.14285713</v>
      </c>
      <c r="AB280" s="5">
        <f>IF(AA280&lt;='اطلاعات پایه'!$B$35,'اطلاعات پایه'!$D$35,IF(AA280&lt;='اطلاعات پایه'!$B$36,'اطلاعات پایه'!$E$35+(AA280-'اطلاعات پایه'!$B$35)*'اطلاعات پایه'!$C$36,IF(AA280&lt;='اطلاعات پایه'!$B$37,'اطلاعات پایه'!$E$36+(AA280-'اطلاعات پایه'!$B$36)*'اطلاعات پایه'!$C$37,IF(AA280&lt;='اطلاعات پایه'!$B$38,'اطلاعات پایه'!$E$37+(AA280-'اطلاعات پایه'!$B$37)*'اطلاعات پایه'!$C$38,IF(AA280&lt;='اطلاعات پایه'!$B$39,'اطلاعات پایه'!$E$38+(AA280-'اطلاعات پایه'!$B$38)*'اطلاعات پایه'!$C$39,'اطلاعات پایه'!$E$39+(AA280-'اطلاعات پایه'!$B$39)*'اطلاعات پایه'!$C$40)))))/365*L280</f>
        <v>0</v>
      </c>
      <c r="AC280" s="9">
        <f t="shared" si="39"/>
        <v>37493954</v>
      </c>
      <c r="AE280" s="9">
        <f t="shared" si="34"/>
        <v>49588780</v>
      </c>
    </row>
    <row r="281" spans="1:31" x14ac:dyDescent="0.25">
      <c r="A281" s="13">
        <v>261</v>
      </c>
      <c r="B281" s="13"/>
      <c r="C281" s="13"/>
      <c r="D281" s="13"/>
      <c r="E281" s="13"/>
      <c r="F281" s="13"/>
      <c r="G281" s="6" t="str">
        <f t="shared" si="32"/>
        <v/>
      </c>
      <c r="H281" s="13"/>
      <c r="I281" s="13"/>
      <c r="J281" s="15"/>
      <c r="K281" s="15"/>
      <c r="L281" s="5">
        <f>VLOOKUP($C$15,'اطلاعات پایه'!$A$18:$B$30,2,FALSE)</f>
        <v>30</v>
      </c>
      <c r="M281" s="6">
        <f>VLOOKUP($C$15,'اطلاعات پایه'!$A$18:$C$30,3,FALSE)</f>
        <v>45736</v>
      </c>
      <c r="N281" s="5">
        <f>ROUND((K281*('اطلاعات پایه'!$B$12+1)+'اطلاعات پایه'!$B$13)/30*L281,0)</f>
        <v>9316080</v>
      </c>
      <c r="O281" s="5">
        <f>IF(AND(F281&gt;0,M281-F281&gt;364),'اطلاعات پایه'!$B$10,0)*L281+J281</f>
        <v>0</v>
      </c>
      <c r="P281" s="5">
        <f>IF(H281="متاهل",'اطلاعات پایه'!$B$6,0)</f>
        <v>0</v>
      </c>
      <c r="Q281" s="5">
        <f>I281*'اطلاعات پایه'!$B$7</f>
        <v>0</v>
      </c>
      <c r="R281" s="5">
        <f>ROUND('اطلاعات پایه'!$B$8/30*MIN(30,L281),0)</f>
        <v>9000000</v>
      </c>
      <c r="S281" s="5">
        <f>ROUND('اطلاعات پایه'!$B$9/30*MIN(30,L281),0)</f>
        <v>22000000</v>
      </c>
      <c r="T281" s="5">
        <f t="shared" si="35"/>
        <v>59284</v>
      </c>
      <c r="U281" s="15"/>
      <c r="V281" s="5">
        <f t="shared" si="33"/>
        <v>0</v>
      </c>
      <c r="X281" s="9">
        <f t="shared" si="36"/>
        <v>40316080</v>
      </c>
      <c r="Y281" s="9">
        <f>ROUND(0.07*MIN(7*L281*'اطلاعات پایه'!$B$5,'محاسبه حقوق'!X281),0)</f>
        <v>2822126</v>
      </c>
      <c r="Z281" s="9">
        <f t="shared" si="37"/>
        <v>9272700</v>
      </c>
      <c r="AA281" s="9">
        <f t="shared" si="38"/>
        <v>480702059.14285713</v>
      </c>
      <c r="AB281" s="5">
        <f>IF(AA281&lt;='اطلاعات پایه'!$B$35,'اطلاعات پایه'!$D$35,IF(AA281&lt;='اطلاعات پایه'!$B$36,'اطلاعات پایه'!$E$35+(AA281-'اطلاعات پایه'!$B$35)*'اطلاعات پایه'!$C$36,IF(AA281&lt;='اطلاعات پایه'!$B$37,'اطلاعات پایه'!$E$36+(AA281-'اطلاعات پایه'!$B$36)*'اطلاعات پایه'!$C$37,IF(AA281&lt;='اطلاعات پایه'!$B$38,'اطلاعات پایه'!$E$37+(AA281-'اطلاعات پایه'!$B$37)*'اطلاعات پایه'!$C$38,IF(AA281&lt;='اطلاعات پایه'!$B$39,'اطلاعات پایه'!$E$38+(AA281-'اطلاعات پایه'!$B$38)*'اطلاعات پایه'!$C$39,'اطلاعات پایه'!$E$39+(AA281-'اطلاعات پایه'!$B$39)*'اطلاعات پایه'!$C$40)))))/365*L281</f>
        <v>0</v>
      </c>
      <c r="AC281" s="9">
        <f t="shared" si="39"/>
        <v>37493954</v>
      </c>
      <c r="AE281" s="9">
        <f t="shared" si="34"/>
        <v>49588780</v>
      </c>
    </row>
    <row r="282" spans="1:31" x14ac:dyDescent="0.25">
      <c r="A282" s="13">
        <v>262</v>
      </c>
      <c r="B282" s="13"/>
      <c r="C282" s="13"/>
      <c r="D282" s="13"/>
      <c r="E282" s="13"/>
      <c r="F282" s="13"/>
      <c r="G282" s="6" t="str">
        <f t="shared" si="32"/>
        <v/>
      </c>
      <c r="H282" s="13"/>
      <c r="I282" s="13"/>
      <c r="J282" s="15"/>
      <c r="K282" s="15"/>
      <c r="L282" s="5">
        <f>VLOOKUP($C$15,'اطلاعات پایه'!$A$18:$B$30,2,FALSE)</f>
        <v>30</v>
      </c>
      <c r="M282" s="6">
        <f>VLOOKUP($C$15,'اطلاعات پایه'!$A$18:$C$30,3,FALSE)</f>
        <v>45736</v>
      </c>
      <c r="N282" s="5">
        <f>ROUND((K282*('اطلاعات پایه'!$B$12+1)+'اطلاعات پایه'!$B$13)/30*L282,0)</f>
        <v>9316080</v>
      </c>
      <c r="O282" s="5">
        <f>IF(AND(F282&gt;0,M282-F282&gt;364),'اطلاعات پایه'!$B$10,0)*L282+J282</f>
        <v>0</v>
      </c>
      <c r="P282" s="5">
        <f>IF(H282="متاهل",'اطلاعات پایه'!$B$6,0)</f>
        <v>0</v>
      </c>
      <c r="Q282" s="5">
        <f>I282*'اطلاعات پایه'!$B$7</f>
        <v>0</v>
      </c>
      <c r="R282" s="5">
        <f>ROUND('اطلاعات پایه'!$B$8/30*MIN(30,L282),0)</f>
        <v>9000000</v>
      </c>
      <c r="S282" s="5">
        <f>ROUND('اطلاعات پایه'!$B$9/30*MIN(30,L282),0)</f>
        <v>22000000</v>
      </c>
      <c r="T282" s="5">
        <f t="shared" si="35"/>
        <v>59284</v>
      </c>
      <c r="U282" s="15"/>
      <c r="V282" s="5">
        <f t="shared" si="33"/>
        <v>0</v>
      </c>
      <c r="X282" s="9">
        <f t="shared" si="36"/>
        <v>40316080</v>
      </c>
      <c r="Y282" s="9">
        <f>ROUND(0.07*MIN(7*L282*'اطلاعات پایه'!$B$5,'محاسبه حقوق'!X282),0)</f>
        <v>2822126</v>
      </c>
      <c r="Z282" s="9">
        <f t="shared" si="37"/>
        <v>9272700</v>
      </c>
      <c r="AA282" s="9">
        <f t="shared" si="38"/>
        <v>480702059.14285713</v>
      </c>
      <c r="AB282" s="5">
        <f>IF(AA282&lt;='اطلاعات پایه'!$B$35,'اطلاعات پایه'!$D$35,IF(AA282&lt;='اطلاعات پایه'!$B$36,'اطلاعات پایه'!$E$35+(AA282-'اطلاعات پایه'!$B$35)*'اطلاعات پایه'!$C$36,IF(AA282&lt;='اطلاعات پایه'!$B$37,'اطلاعات پایه'!$E$36+(AA282-'اطلاعات پایه'!$B$36)*'اطلاعات پایه'!$C$37,IF(AA282&lt;='اطلاعات پایه'!$B$38,'اطلاعات پایه'!$E$37+(AA282-'اطلاعات پایه'!$B$37)*'اطلاعات پایه'!$C$38,IF(AA282&lt;='اطلاعات پایه'!$B$39,'اطلاعات پایه'!$E$38+(AA282-'اطلاعات پایه'!$B$38)*'اطلاعات پایه'!$C$39,'اطلاعات پایه'!$E$39+(AA282-'اطلاعات پایه'!$B$39)*'اطلاعات پایه'!$C$40)))))/365*L282</f>
        <v>0</v>
      </c>
      <c r="AC282" s="9">
        <f t="shared" si="39"/>
        <v>37493954</v>
      </c>
      <c r="AE282" s="9">
        <f t="shared" si="34"/>
        <v>49588780</v>
      </c>
    </row>
    <row r="283" spans="1:31" x14ac:dyDescent="0.25">
      <c r="A283" s="13">
        <v>263</v>
      </c>
      <c r="B283" s="13"/>
      <c r="C283" s="13"/>
      <c r="D283" s="13"/>
      <c r="E283" s="13"/>
      <c r="F283" s="13"/>
      <c r="G283" s="6" t="str">
        <f t="shared" si="32"/>
        <v/>
      </c>
      <c r="H283" s="13"/>
      <c r="I283" s="13"/>
      <c r="J283" s="15"/>
      <c r="K283" s="15"/>
      <c r="L283" s="5">
        <f>VLOOKUP($C$15,'اطلاعات پایه'!$A$18:$B$30,2,FALSE)</f>
        <v>30</v>
      </c>
      <c r="M283" s="6">
        <f>VLOOKUP($C$15,'اطلاعات پایه'!$A$18:$C$30,3,FALSE)</f>
        <v>45736</v>
      </c>
      <c r="N283" s="5">
        <f>ROUND((K283*('اطلاعات پایه'!$B$12+1)+'اطلاعات پایه'!$B$13)/30*L283,0)</f>
        <v>9316080</v>
      </c>
      <c r="O283" s="5">
        <f>IF(AND(F283&gt;0,M283-F283&gt;364),'اطلاعات پایه'!$B$10,0)*L283+J283</f>
        <v>0</v>
      </c>
      <c r="P283" s="5">
        <f>IF(H283="متاهل",'اطلاعات پایه'!$B$6,0)</f>
        <v>0</v>
      </c>
      <c r="Q283" s="5">
        <f>I283*'اطلاعات پایه'!$B$7</f>
        <v>0</v>
      </c>
      <c r="R283" s="5">
        <f>ROUND('اطلاعات پایه'!$B$8/30*MIN(30,L283),0)</f>
        <v>9000000</v>
      </c>
      <c r="S283" s="5">
        <f>ROUND('اطلاعات پایه'!$B$9/30*MIN(30,L283),0)</f>
        <v>22000000</v>
      </c>
      <c r="T283" s="5">
        <f t="shared" si="35"/>
        <v>59284</v>
      </c>
      <c r="U283" s="15"/>
      <c r="V283" s="5">
        <f t="shared" si="33"/>
        <v>0</v>
      </c>
      <c r="X283" s="9">
        <f t="shared" si="36"/>
        <v>40316080</v>
      </c>
      <c r="Y283" s="9">
        <f>ROUND(0.07*MIN(7*L283*'اطلاعات پایه'!$B$5,'محاسبه حقوق'!X283),0)</f>
        <v>2822126</v>
      </c>
      <c r="Z283" s="9">
        <f t="shared" si="37"/>
        <v>9272700</v>
      </c>
      <c r="AA283" s="9">
        <f t="shared" si="38"/>
        <v>480702059.14285713</v>
      </c>
      <c r="AB283" s="5">
        <f>IF(AA283&lt;='اطلاعات پایه'!$B$35,'اطلاعات پایه'!$D$35,IF(AA283&lt;='اطلاعات پایه'!$B$36,'اطلاعات پایه'!$E$35+(AA283-'اطلاعات پایه'!$B$35)*'اطلاعات پایه'!$C$36,IF(AA283&lt;='اطلاعات پایه'!$B$37,'اطلاعات پایه'!$E$36+(AA283-'اطلاعات پایه'!$B$36)*'اطلاعات پایه'!$C$37,IF(AA283&lt;='اطلاعات پایه'!$B$38,'اطلاعات پایه'!$E$37+(AA283-'اطلاعات پایه'!$B$37)*'اطلاعات پایه'!$C$38,IF(AA283&lt;='اطلاعات پایه'!$B$39,'اطلاعات پایه'!$E$38+(AA283-'اطلاعات پایه'!$B$38)*'اطلاعات پایه'!$C$39,'اطلاعات پایه'!$E$39+(AA283-'اطلاعات پایه'!$B$39)*'اطلاعات پایه'!$C$40)))))/365*L283</f>
        <v>0</v>
      </c>
      <c r="AC283" s="9">
        <f t="shared" si="39"/>
        <v>37493954</v>
      </c>
      <c r="AE283" s="9">
        <f t="shared" si="34"/>
        <v>49588780</v>
      </c>
    </row>
    <row r="284" spans="1:31" x14ac:dyDescent="0.25">
      <c r="A284" s="13">
        <v>264</v>
      </c>
      <c r="B284" s="13"/>
      <c r="C284" s="13"/>
      <c r="D284" s="13"/>
      <c r="E284" s="13"/>
      <c r="F284" s="13"/>
      <c r="G284" s="6" t="str">
        <f t="shared" si="32"/>
        <v/>
      </c>
      <c r="H284" s="13"/>
      <c r="I284" s="13"/>
      <c r="J284" s="15"/>
      <c r="K284" s="15"/>
      <c r="L284" s="5">
        <f>VLOOKUP($C$15,'اطلاعات پایه'!$A$18:$B$30,2,FALSE)</f>
        <v>30</v>
      </c>
      <c r="M284" s="6">
        <f>VLOOKUP($C$15,'اطلاعات پایه'!$A$18:$C$30,3,FALSE)</f>
        <v>45736</v>
      </c>
      <c r="N284" s="5">
        <f>ROUND((K284*('اطلاعات پایه'!$B$12+1)+'اطلاعات پایه'!$B$13)/30*L284,0)</f>
        <v>9316080</v>
      </c>
      <c r="O284" s="5">
        <f>IF(AND(F284&gt;0,M284-F284&gt;364),'اطلاعات پایه'!$B$10,0)*L284+J284</f>
        <v>0</v>
      </c>
      <c r="P284" s="5">
        <f>IF(H284="متاهل",'اطلاعات پایه'!$B$6,0)</f>
        <v>0</v>
      </c>
      <c r="Q284" s="5">
        <f>I284*'اطلاعات پایه'!$B$7</f>
        <v>0</v>
      </c>
      <c r="R284" s="5">
        <f>ROUND('اطلاعات پایه'!$B$8/30*MIN(30,L284),0)</f>
        <v>9000000</v>
      </c>
      <c r="S284" s="5">
        <f>ROUND('اطلاعات پایه'!$B$9/30*MIN(30,L284),0)</f>
        <v>22000000</v>
      </c>
      <c r="T284" s="5">
        <f t="shared" si="35"/>
        <v>59284</v>
      </c>
      <c r="U284" s="15"/>
      <c r="V284" s="5">
        <f t="shared" si="33"/>
        <v>0</v>
      </c>
      <c r="X284" s="9">
        <f t="shared" si="36"/>
        <v>40316080</v>
      </c>
      <c r="Y284" s="9">
        <f>ROUND(0.07*MIN(7*L284*'اطلاعات پایه'!$B$5,'محاسبه حقوق'!X284),0)</f>
        <v>2822126</v>
      </c>
      <c r="Z284" s="9">
        <f t="shared" si="37"/>
        <v>9272700</v>
      </c>
      <c r="AA284" s="9">
        <f t="shared" si="38"/>
        <v>480702059.14285713</v>
      </c>
      <c r="AB284" s="5">
        <f>IF(AA284&lt;='اطلاعات پایه'!$B$35,'اطلاعات پایه'!$D$35,IF(AA284&lt;='اطلاعات پایه'!$B$36,'اطلاعات پایه'!$E$35+(AA284-'اطلاعات پایه'!$B$35)*'اطلاعات پایه'!$C$36,IF(AA284&lt;='اطلاعات پایه'!$B$37,'اطلاعات پایه'!$E$36+(AA284-'اطلاعات پایه'!$B$36)*'اطلاعات پایه'!$C$37,IF(AA284&lt;='اطلاعات پایه'!$B$38,'اطلاعات پایه'!$E$37+(AA284-'اطلاعات پایه'!$B$37)*'اطلاعات پایه'!$C$38,IF(AA284&lt;='اطلاعات پایه'!$B$39,'اطلاعات پایه'!$E$38+(AA284-'اطلاعات پایه'!$B$38)*'اطلاعات پایه'!$C$39,'اطلاعات پایه'!$E$39+(AA284-'اطلاعات پایه'!$B$39)*'اطلاعات پایه'!$C$40)))))/365*L284</f>
        <v>0</v>
      </c>
      <c r="AC284" s="9">
        <f t="shared" si="39"/>
        <v>37493954</v>
      </c>
      <c r="AE284" s="9">
        <f t="shared" si="34"/>
        <v>49588780</v>
      </c>
    </row>
    <row r="285" spans="1:31" x14ac:dyDescent="0.25">
      <c r="A285" s="13">
        <v>265</v>
      </c>
      <c r="B285" s="13"/>
      <c r="C285" s="13"/>
      <c r="D285" s="13"/>
      <c r="E285" s="13"/>
      <c r="F285" s="13"/>
      <c r="G285" s="6" t="str">
        <f t="shared" si="32"/>
        <v/>
      </c>
      <c r="H285" s="13"/>
      <c r="I285" s="13"/>
      <c r="J285" s="15"/>
      <c r="K285" s="15"/>
      <c r="L285" s="5">
        <f>VLOOKUP($C$15,'اطلاعات پایه'!$A$18:$B$30,2,FALSE)</f>
        <v>30</v>
      </c>
      <c r="M285" s="6">
        <f>VLOOKUP($C$15,'اطلاعات پایه'!$A$18:$C$30,3,FALSE)</f>
        <v>45736</v>
      </c>
      <c r="N285" s="5">
        <f>ROUND((K285*('اطلاعات پایه'!$B$12+1)+'اطلاعات پایه'!$B$13)/30*L285,0)</f>
        <v>9316080</v>
      </c>
      <c r="O285" s="5">
        <f>IF(AND(F285&gt;0,M285-F285&gt;364),'اطلاعات پایه'!$B$10,0)*L285+J285</f>
        <v>0</v>
      </c>
      <c r="P285" s="5">
        <f>IF(H285="متاهل",'اطلاعات پایه'!$B$6,0)</f>
        <v>0</v>
      </c>
      <c r="Q285" s="5">
        <f>I285*'اطلاعات پایه'!$B$7</f>
        <v>0</v>
      </c>
      <c r="R285" s="5">
        <f>ROUND('اطلاعات پایه'!$B$8/30*MIN(30,L285),0)</f>
        <v>9000000</v>
      </c>
      <c r="S285" s="5">
        <f>ROUND('اطلاعات پایه'!$B$9/30*MIN(30,L285),0)</f>
        <v>22000000</v>
      </c>
      <c r="T285" s="5">
        <f t="shared" si="35"/>
        <v>59284</v>
      </c>
      <c r="U285" s="15"/>
      <c r="V285" s="5">
        <f t="shared" si="33"/>
        <v>0</v>
      </c>
      <c r="X285" s="9">
        <f t="shared" si="36"/>
        <v>40316080</v>
      </c>
      <c r="Y285" s="9">
        <f>ROUND(0.07*MIN(7*L285*'اطلاعات پایه'!$B$5,'محاسبه حقوق'!X285),0)</f>
        <v>2822126</v>
      </c>
      <c r="Z285" s="9">
        <f t="shared" si="37"/>
        <v>9272700</v>
      </c>
      <c r="AA285" s="9">
        <f t="shared" si="38"/>
        <v>480702059.14285713</v>
      </c>
      <c r="AB285" s="5">
        <f>IF(AA285&lt;='اطلاعات پایه'!$B$35,'اطلاعات پایه'!$D$35,IF(AA285&lt;='اطلاعات پایه'!$B$36,'اطلاعات پایه'!$E$35+(AA285-'اطلاعات پایه'!$B$35)*'اطلاعات پایه'!$C$36,IF(AA285&lt;='اطلاعات پایه'!$B$37,'اطلاعات پایه'!$E$36+(AA285-'اطلاعات پایه'!$B$36)*'اطلاعات پایه'!$C$37,IF(AA285&lt;='اطلاعات پایه'!$B$38,'اطلاعات پایه'!$E$37+(AA285-'اطلاعات پایه'!$B$37)*'اطلاعات پایه'!$C$38,IF(AA285&lt;='اطلاعات پایه'!$B$39,'اطلاعات پایه'!$E$38+(AA285-'اطلاعات پایه'!$B$38)*'اطلاعات پایه'!$C$39,'اطلاعات پایه'!$E$39+(AA285-'اطلاعات پایه'!$B$39)*'اطلاعات پایه'!$C$40)))))/365*L285</f>
        <v>0</v>
      </c>
      <c r="AC285" s="9">
        <f t="shared" si="39"/>
        <v>37493954</v>
      </c>
      <c r="AE285" s="9">
        <f t="shared" si="34"/>
        <v>49588780</v>
      </c>
    </row>
    <row r="286" spans="1:31" x14ac:dyDescent="0.25">
      <c r="A286" s="13">
        <v>266</v>
      </c>
      <c r="B286" s="13"/>
      <c r="C286" s="13"/>
      <c r="D286" s="13"/>
      <c r="E286" s="13"/>
      <c r="F286" s="13"/>
      <c r="G286" s="6" t="str">
        <f t="shared" si="32"/>
        <v/>
      </c>
      <c r="H286" s="13"/>
      <c r="I286" s="13"/>
      <c r="J286" s="15"/>
      <c r="K286" s="15"/>
      <c r="L286" s="5">
        <f>VLOOKUP($C$15,'اطلاعات پایه'!$A$18:$B$30,2,FALSE)</f>
        <v>30</v>
      </c>
      <c r="M286" s="6">
        <f>VLOOKUP($C$15,'اطلاعات پایه'!$A$18:$C$30,3,FALSE)</f>
        <v>45736</v>
      </c>
      <c r="N286" s="5">
        <f>ROUND((K286*('اطلاعات پایه'!$B$12+1)+'اطلاعات پایه'!$B$13)/30*L286,0)</f>
        <v>9316080</v>
      </c>
      <c r="O286" s="5">
        <f>IF(AND(F286&gt;0,M286-F286&gt;364),'اطلاعات پایه'!$B$10,0)*L286+J286</f>
        <v>0</v>
      </c>
      <c r="P286" s="5">
        <f>IF(H286="متاهل",'اطلاعات پایه'!$B$6,0)</f>
        <v>0</v>
      </c>
      <c r="Q286" s="5">
        <f>I286*'اطلاعات پایه'!$B$7</f>
        <v>0</v>
      </c>
      <c r="R286" s="5">
        <f>ROUND('اطلاعات پایه'!$B$8/30*MIN(30,L286),0)</f>
        <v>9000000</v>
      </c>
      <c r="S286" s="5">
        <f>ROUND('اطلاعات پایه'!$B$9/30*MIN(30,L286),0)</f>
        <v>22000000</v>
      </c>
      <c r="T286" s="5">
        <f t="shared" si="35"/>
        <v>59284</v>
      </c>
      <c r="U286" s="15"/>
      <c r="V286" s="5">
        <f t="shared" si="33"/>
        <v>0</v>
      </c>
      <c r="X286" s="9">
        <f t="shared" si="36"/>
        <v>40316080</v>
      </c>
      <c r="Y286" s="9">
        <f>ROUND(0.07*MIN(7*L286*'اطلاعات پایه'!$B$5,'محاسبه حقوق'!X286),0)</f>
        <v>2822126</v>
      </c>
      <c r="Z286" s="9">
        <f t="shared" si="37"/>
        <v>9272700</v>
      </c>
      <c r="AA286" s="9">
        <f t="shared" si="38"/>
        <v>480702059.14285713</v>
      </c>
      <c r="AB286" s="5">
        <f>IF(AA286&lt;='اطلاعات پایه'!$B$35,'اطلاعات پایه'!$D$35,IF(AA286&lt;='اطلاعات پایه'!$B$36,'اطلاعات پایه'!$E$35+(AA286-'اطلاعات پایه'!$B$35)*'اطلاعات پایه'!$C$36,IF(AA286&lt;='اطلاعات پایه'!$B$37,'اطلاعات پایه'!$E$36+(AA286-'اطلاعات پایه'!$B$36)*'اطلاعات پایه'!$C$37,IF(AA286&lt;='اطلاعات پایه'!$B$38,'اطلاعات پایه'!$E$37+(AA286-'اطلاعات پایه'!$B$37)*'اطلاعات پایه'!$C$38,IF(AA286&lt;='اطلاعات پایه'!$B$39,'اطلاعات پایه'!$E$38+(AA286-'اطلاعات پایه'!$B$38)*'اطلاعات پایه'!$C$39,'اطلاعات پایه'!$E$39+(AA286-'اطلاعات پایه'!$B$39)*'اطلاعات پایه'!$C$40)))))/365*L286</f>
        <v>0</v>
      </c>
      <c r="AC286" s="9">
        <f t="shared" si="39"/>
        <v>37493954</v>
      </c>
      <c r="AE286" s="9">
        <f t="shared" si="34"/>
        <v>49588780</v>
      </c>
    </row>
    <row r="287" spans="1:31" x14ac:dyDescent="0.25">
      <c r="A287" s="13">
        <v>267</v>
      </c>
      <c r="B287" s="13"/>
      <c r="C287" s="13"/>
      <c r="D287" s="13"/>
      <c r="E287" s="13"/>
      <c r="F287" s="13"/>
      <c r="G287" s="6" t="str">
        <f t="shared" si="32"/>
        <v/>
      </c>
      <c r="H287" s="13"/>
      <c r="I287" s="13"/>
      <c r="J287" s="15"/>
      <c r="K287" s="15"/>
      <c r="L287" s="5">
        <f>VLOOKUP($C$15,'اطلاعات پایه'!$A$18:$B$30,2,FALSE)</f>
        <v>30</v>
      </c>
      <c r="M287" s="6">
        <f>VLOOKUP($C$15,'اطلاعات پایه'!$A$18:$C$30,3,FALSE)</f>
        <v>45736</v>
      </c>
      <c r="N287" s="5">
        <f>ROUND((K287*('اطلاعات پایه'!$B$12+1)+'اطلاعات پایه'!$B$13)/30*L287,0)</f>
        <v>9316080</v>
      </c>
      <c r="O287" s="5">
        <f>IF(AND(F287&gt;0,M287-F287&gt;364),'اطلاعات پایه'!$B$10,0)*L287+J287</f>
        <v>0</v>
      </c>
      <c r="P287" s="5">
        <f>IF(H287="متاهل",'اطلاعات پایه'!$B$6,0)</f>
        <v>0</v>
      </c>
      <c r="Q287" s="5">
        <f>I287*'اطلاعات پایه'!$B$7</f>
        <v>0</v>
      </c>
      <c r="R287" s="5">
        <f>ROUND('اطلاعات پایه'!$B$8/30*MIN(30,L287),0)</f>
        <v>9000000</v>
      </c>
      <c r="S287" s="5">
        <f>ROUND('اطلاعات پایه'!$B$9/30*MIN(30,L287),0)</f>
        <v>22000000</v>
      </c>
      <c r="T287" s="5">
        <f t="shared" si="35"/>
        <v>59284</v>
      </c>
      <c r="U287" s="15"/>
      <c r="V287" s="5">
        <f t="shared" si="33"/>
        <v>0</v>
      </c>
      <c r="X287" s="9">
        <f t="shared" si="36"/>
        <v>40316080</v>
      </c>
      <c r="Y287" s="9">
        <f>ROUND(0.07*MIN(7*L287*'اطلاعات پایه'!$B$5,'محاسبه حقوق'!X287),0)</f>
        <v>2822126</v>
      </c>
      <c r="Z287" s="9">
        <f t="shared" si="37"/>
        <v>9272700</v>
      </c>
      <c r="AA287" s="9">
        <f t="shared" si="38"/>
        <v>480702059.14285713</v>
      </c>
      <c r="AB287" s="5">
        <f>IF(AA287&lt;='اطلاعات پایه'!$B$35,'اطلاعات پایه'!$D$35,IF(AA287&lt;='اطلاعات پایه'!$B$36,'اطلاعات پایه'!$E$35+(AA287-'اطلاعات پایه'!$B$35)*'اطلاعات پایه'!$C$36,IF(AA287&lt;='اطلاعات پایه'!$B$37,'اطلاعات پایه'!$E$36+(AA287-'اطلاعات پایه'!$B$36)*'اطلاعات پایه'!$C$37,IF(AA287&lt;='اطلاعات پایه'!$B$38,'اطلاعات پایه'!$E$37+(AA287-'اطلاعات پایه'!$B$37)*'اطلاعات پایه'!$C$38,IF(AA287&lt;='اطلاعات پایه'!$B$39,'اطلاعات پایه'!$E$38+(AA287-'اطلاعات پایه'!$B$38)*'اطلاعات پایه'!$C$39,'اطلاعات پایه'!$E$39+(AA287-'اطلاعات پایه'!$B$39)*'اطلاعات پایه'!$C$40)))))/365*L287</f>
        <v>0</v>
      </c>
      <c r="AC287" s="9">
        <f t="shared" si="39"/>
        <v>37493954</v>
      </c>
      <c r="AE287" s="9">
        <f t="shared" si="34"/>
        <v>49588780</v>
      </c>
    </row>
    <row r="288" spans="1:31" x14ac:dyDescent="0.25">
      <c r="A288" s="13">
        <v>268</v>
      </c>
      <c r="B288" s="13"/>
      <c r="C288" s="13"/>
      <c r="D288" s="13"/>
      <c r="E288" s="13"/>
      <c r="F288" s="13"/>
      <c r="G288" s="6" t="str">
        <f t="shared" si="32"/>
        <v/>
      </c>
      <c r="H288" s="13"/>
      <c r="I288" s="13"/>
      <c r="J288" s="15"/>
      <c r="K288" s="15"/>
      <c r="L288" s="5">
        <f>VLOOKUP($C$15,'اطلاعات پایه'!$A$18:$B$30,2,FALSE)</f>
        <v>30</v>
      </c>
      <c r="M288" s="6">
        <f>VLOOKUP($C$15,'اطلاعات پایه'!$A$18:$C$30,3,FALSE)</f>
        <v>45736</v>
      </c>
      <c r="N288" s="5">
        <f>ROUND((K288*('اطلاعات پایه'!$B$12+1)+'اطلاعات پایه'!$B$13)/30*L288,0)</f>
        <v>9316080</v>
      </c>
      <c r="O288" s="5">
        <f>IF(AND(F288&gt;0,M288-F288&gt;364),'اطلاعات پایه'!$B$10,0)*L288+J288</f>
        <v>0</v>
      </c>
      <c r="P288" s="5">
        <f>IF(H288="متاهل",'اطلاعات پایه'!$B$6,0)</f>
        <v>0</v>
      </c>
      <c r="Q288" s="5">
        <f>I288*'اطلاعات پایه'!$B$7</f>
        <v>0</v>
      </c>
      <c r="R288" s="5">
        <f>ROUND('اطلاعات پایه'!$B$8/30*MIN(30,L288),0)</f>
        <v>9000000</v>
      </c>
      <c r="S288" s="5">
        <f>ROUND('اطلاعات پایه'!$B$9/30*MIN(30,L288),0)</f>
        <v>22000000</v>
      </c>
      <c r="T288" s="5">
        <f t="shared" si="35"/>
        <v>59284</v>
      </c>
      <c r="U288" s="15"/>
      <c r="V288" s="5">
        <f t="shared" si="33"/>
        <v>0</v>
      </c>
      <c r="X288" s="9">
        <f t="shared" si="36"/>
        <v>40316080</v>
      </c>
      <c r="Y288" s="9">
        <f>ROUND(0.07*MIN(7*L288*'اطلاعات پایه'!$B$5,'محاسبه حقوق'!X288),0)</f>
        <v>2822126</v>
      </c>
      <c r="Z288" s="9">
        <f t="shared" si="37"/>
        <v>9272700</v>
      </c>
      <c r="AA288" s="9">
        <f t="shared" si="38"/>
        <v>480702059.14285713</v>
      </c>
      <c r="AB288" s="5">
        <f>IF(AA288&lt;='اطلاعات پایه'!$B$35,'اطلاعات پایه'!$D$35,IF(AA288&lt;='اطلاعات پایه'!$B$36,'اطلاعات پایه'!$E$35+(AA288-'اطلاعات پایه'!$B$35)*'اطلاعات پایه'!$C$36,IF(AA288&lt;='اطلاعات پایه'!$B$37,'اطلاعات پایه'!$E$36+(AA288-'اطلاعات پایه'!$B$36)*'اطلاعات پایه'!$C$37,IF(AA288&lt;='اطلاعات پایه'!$B$38,'اطلاعات پایه'!$E$37+(AA288-'اطلاعات پایه'!$B$37)*'اطلاعات پایه'!$C$38,IF(AA288&lt;='اطلاعات پایه'!$B$39,'اطلاعات پایه'!$E$38+(AA288-'اطلاعات پایه'!$B$38)*'اطلاعات پایه'!$C$39,'اطلاعات پایه'!$E$39+(AA288-'اطلاعات پایه'!$B$39)*'اطلاعات پایه'!$C$40)))))/365*L288</f>
        <v>0</v>
      </c>
      <c r="AC288" s="9">
        <f t="shared" si="39"/>
        <v>37493954</v>
      </c>
      <c r="AE288" s="9">
        <f t="shared" si="34"/>
        <v>49588780</v>
      </c>
    </row>
    <row r="289" spans="1:31" x14ac:dyDescent="0.25">
      <c r="A289" s="13">
        <v>269</v>
      </c>
      <c r="B289" s="13"/>
      <c r="C289" s="13"/>
      <c r="D289" s="13"/>
      <c r="E289" s="13"/>
      <c r="F289" s="13"/>
      <c r="G289" s="6" t="str">
        <f t="shared" si="32"/>
        <v/>
      </c>
      <c r="H289" s="13"/>
      <c r="I289" s="13"/>
      <c r="J289" s="15"/>
      <c r="K289" s="15"/>
      <c r="L289" s="5">
        <f>VLOOKUP($C$15,'اطلاعات پایه'!$A$18:$B$30,2,FALSE)</f>
        <v>30</v>
      </c>
      <c r="M289" s="6">
        <f>VLOOKUP($C$15,'اطلاعات پایه'!$A$18:$C$30,3,FALSE)</f>
        <v>45736</v>
      </c>
      <c r="N289" s="5">
        <f>ROUND((K289*('اطلاعات پایه'!$B$12+1)+'اطلاعات پایه'!$B$13)/30*L289,0)</f>
        <v>9316080</v>
      </c>
      <c r="O289" s="5">
        <f>IF(AND(F289&gt;0,M289-F289&gt;364),'اطلاعات پایه'!$B$10,0)*L289+J289</f>
        <v>0</v>
      </c>
      <c r="P289" s="5">
        <f>IF(H289="متاهل",'اطلاعات پایه'!$B$6,0)</f>
        <v>0</v>
      </c>
      <c r="Q289" s="5">
        <f>I289*'اطلاعات پایه'!$B$7</f>
        <v>0</v>
      </c>
      <c r="R289" s="5">
        <f>ROUND('اطلاعات پایه'!$B$8/30*MIN(30,L289),0)</f>
        <v>9000000</v>
      </c>
      <c r="S289" s="5">
        <f>ROUND('اطلاعات پایه'!$B$9/30*MIN(30,L289),0)</f>
        <v>22000000</v>
      </c>
      <c r="T289" s="5">
        <f t="shared" si="35"/>
        <v>59284</v>
      </c>
      <c r="U289" s="15"/>
      <c r="V289" s="5">
        <f t="shared" si="33"/>
        <v>0</v>
      </c>
      <c r="X289" s="9">
        <f t="shared" si="36"/>
        <v>40316080</v>
      </c>
      <c r="Y289" s="9">
        <f>ROUND(0.07*MIN(7*L289*'اطلاعات پایه'!$B$5,'محاسبه حقوق'!X289),0)</f>
        <v>2822126</v>
      </c>
      <c r="Z289" s="9">
        <f t="shared" si="37"/>
        <v>9272700</v>
      </c>
      <c r="AA289" s="9">
        <f t="shared" si="38"/>
        <v>480702059.14285713</v>
      </c>
      <c r="AB289" s="5">
        <f>IF(AA289&lt;='اطلاعات پایه'!$B$35,'اطلاعات پایه'!$D$35,IF(AA289&lt;='اطلاعات پایه'!$B$36,'اطلاعات پایه'!$E$35+(AA289-'اطلاعات پایه'!$B$35)*'اطلاعات پایه'!$C$36,IF(AA289&lt;='اطلاعات پایه'!$B$37,'اطلاعات پایه'!$E$36+(AA289-'اطلاعات پایه'!$B$36)*'اطلاعات پایه'!$C$37,IF(AA289&lt;='اطلاعات پایه'!$B$38,'اطلاعات پایه'!$E$37+(AA289-'اطلاعات پایه'!$B$37)*'اطلاعات پایه'!$C$38,IF(AA289&lt;='اطلاعات پایه'!$B$39,'اطلاعات پایه'!$E$38+(AA289-'اطلاعات پایه'!$B$38)*'اطلاعات پایه'!$C$39,'اطلاعات پایه'!$E$39+(AA289-'اطلاعات پایه'!$B$39)*'اطلاعات پایه'!$C$40)))))/365*L289</f>
        <v>0</v>
      </c>
      <c r="AC289" s="9">
        <f t="shared" si="39"/>
        <v>37493954</v>
      </c>
      <c r="AE289" s="9">
        <f t="shared" si="34"/>
        <v>49588780</v>
      </c>
    </row>
    <row r="290" spans="1:31" x14ac:dyDescent="0.25">
      <c r="A290" s="13">
        <v>270</v>
      </c>
      <c r="B290" s="13"/>
      <c r="C290" s="13"/>
      <c r="D290" s="13"/>
      <c r="E290" s="13"/>
      <c r="F290" s="13"/>
      <c r="G290" s="6" t="str">
        <f t="shared" si="32"/>
        <v/>
      </c>
      <c r="H290" s="13"/>
      <c r="I290" s="13"/>
      <c r="J290" s="15"/>
      <c r="K290" s="15"/>
      <c r="L290" s="5">
        <f>VLOOKUP($C$15,'اطلاعات پایه'!$A$18:$B$30,2,FALSE)</f>
        <v>30</v>
      </c>
      <c r="M290" s="6">
        <f>VLOOKUP($C$15,'اطلاعات پایه'!$A$18:$C$30,3,FALSE)</f>
        <v>45736</v>
      </c>
      <c r="N290" s="5">
        <f>ROUND((K290*('اطلاعات پایه'!$B$12+1)+'اطلاعات پایه'!$B$13)/30*L290,0)</f>
        <v>9316080</v>
      </c>
      <c r="O290" s="5">
        <f>IF(AND(F290&gt;0,M290-F290&gt;364),'اطلاعات پایه'!$B$10,0)*L290+J290</f>
        <v>0</v>
      </c>
      <c r="P290" s="5">
        <f>IF(H290="متاهل",'اطلاعات پایه'!$B$6,0)</f>
        <v>0</v>
      </c>
      <c r="Q290" s="5">
        <f>I290*'اطلاعات پایه'!$B$7</f>
        <v>0</v>
      </c>
      <c r="R290" s="5">
        <f>ROUND('اطلاعات پایه'!$B$8/30*MIN(30,L290),0)</f>
        <v>9000000</v>
      </c>
      <c r="S290" s="5">
        <f>ROUND('اطلاعات پایه'!$B$9/30*MIN(30,L290),0)</f>
        <v>22000000</v>
      </c>
      <c r="T290" s="5">
        <f t="shared" si="35"/>
        <v>59284</v>
      </c>
      <c r="U290" s="15"/>
      <c r="V290" s="5">
        <f t="shared" si="33"/>
        <v>0</v>
      </c>
      <c r="X290" s="9">
        <f t="shared" si="36"/>
        <v>40316080</v>
      </c>
      <c r="Y290" s="9">
        <f>ROUND(0.07*MIN(7*L290*'اطلاعات پایه'!$B$5,'محاسبه حقوق'!X290),0)</f>
        <v>2822126</v>
      </c>
      <c r="Z290" s="9">
        <f t="shared" si="37"/>
        <v>9272700</v>
      </c>
      <c r="AA290" s="9">
        <f t="shared" si="38"/>
        <v>480702059.14285713</v>
      </c>
      <c r="AB290" s="5">
        <f>IF(AA290&lt;='اطلاعات پایه'!$B$35,'اطلاعات پایه'!$D$35,IF(AA290&lt;='اطلاعات پایه'!$B$36,'اطلاعات پایه'!$E$35+(AA290-'اطلاعات پایه'!$B$35)*'اطلاعات پایه'!$C$36,IF(AA290&lt;='اطلاعات پایه'!$B$37,'اطلاعات پایه'!$E$36+(AA290-'اطلاعات پایه'!$B$36)*'اطلاعات پایه'!$C$37,IF(AA290&lt;='اطلاعات پایه'!$B$38,'اطلاعات پایه'!$E$37+(AA290-'اطلاعات پایه'!$B$37)*'اطلاعات پایه'!$C$38,IF(AA290&lt;='اطلاعات پایه'!$B$39,'اطلاعات پایه'!$E$38+(AA290-'اطلاعات پایه'!$B$38)*'اطلاعات پایه'!$C$39,'اطلاعات پایه'!$E$39+(AA290-'اطلاعات پایه'!$B$39)*'اطلاعات پایه'!$C$40)))))/365*L290</f>
        <v>0</v>
      </c>
      <c r="AC290" s="9">
        <f t="shared" si="39"/>
        <v>37493954</v>
      </c>
      <c r="AE290" s="9">
        <f t="shared" si="34"/>
        <v>49588780</v>
      </c>
    </row>
    <row r="291" spans="1:31" x14ac:dyDescent="0.25">
      <c r="A291" s="13">
        <v>271</v>
      </c>
      <c r="B291" s="13"/>
      <c r="C291" s="13"/>
      <c r="D291" s="13"/>
      <c r="E291" s="13"/>
      <c r="F291" s="13"/>
      <c r="G291" s="6" t="str">
        <f t="shared" si="32"/>
        <v/>
      </c>
      <c r="H291" s="13"/>
      <c r="I291" s="13"/>
      <c r="J291" s="15"/>
      <c r="K291" s="15"/>
      <c r="L291" s="5">
        <f>VLOOKUP($C$15,'اطلاعات پایه'!$A$18:$B$30,2,FALSE)</f>
        <v>30</v>
      </c>
      <c r="M291" s="6">
        <f>VLOOKUP($C$15,'اطلاعات پایه'!$A$18:$C$30,3,FALSE)</f>
        <v>45736</v>
      </c>
      <c r="N291" s="5">
        <f>ROUND((K291*('اطلاعات پایه'!$B$12+1)+'اطلاعات پایه'!$B$13)/30*L291,0)</f>
        <v>9316080</v>
      </c>
      <c r="O291" s="5">
        <f>IF(AND(F291&gt;0,M291-F291&gt;364),'اطلاعات پایه'!$B$10,0)*L291+J291</f>
        <v>0</v>
      </c>
      <c r="P291" s="5">
        <f>IF(H291="متاهل",'اطلاعات پایه'!$B$6,0)</f>
        <v>0</v>
      </c>
      <c r="Q291" s="5">
        <f>I291*'اطلاعات پایه'!$B$7</f>
        <v>0</v>
      </c>
      <c r="R291" s="5">
        <f>ROUND('اطلاعات پایه'!$B$8/30*MIN(30,L291),0)</f>
        <v>9000000</v>
      </c>
      <c r="S291" s="5">
        <f>ROUND('اطلاعات پایه'!$B$9/30*MIN(30,L291),0)</f>
        <v>22000000</v>
      </c>
      <c r="T291" s="5">
        <f t="shared" si="35"/>
        <v>59284</v>
      </c>
      <c r="U291" s="15"/>
      <c r="V291" s="5">
        <f t="shared" si="33"/>
        <v>0</v>
      </c>
      <c r="X291" s="9">
        <f t="shared" si="36"/>
        <v>40316080</v>
      </c>
      <c r="Y291" s="9">
        <f>ROUND(0.07*MIN(7*L291*'اطلاعات پایه'!$B$5,'محاسبه حقوق'!X291),0)</f>
        <v>2822126</v>
      </c>
      <c r="Z291" s="9">
        <f t="shared" si="37"/>
        <v>9272700</v>
      </c>
      <c r="AA291" s="9">
        <f t="shared" si="38"/>
        <v>480702059.14285713</v>
      </c>
      <c r="AB291" s="5">
        <f>IF(AA291&lt;='اطلاعات پایه'!$B$35,'اطلاعات پایه'!$D$35,IF(AA291&lt;='اطلاعات پایه'!$B$36,'اطلاعات پایه'!$E$35+(AA291-'اطلاعات پایه'!$B$35)*'اطلاعات پایه'!$C$36,IF(AA291&lt;='اطلاعات پایه'!$B$37,'اطلاعات پایه'!$E$36+(AA291-'اطلاعات پایه'!$B$36)*'اطلاعات پایه'!$C$37,IF(AA291&lt;='اطلاعات پایه'!$B$38,'اطلاعات پایه'!$E$37+(AA291-'اطلاعات پایه'!$B$37)*'اطلاعات پایه'!$C$38,IF(AA291&lt;='اطلاعات پایه'!$B$39,'اطلاعات پایه'!$E$38+(AA291-'اطلاعات پایه'!$B$38)*'اطلاعات پایه'!$C$39,'اطلاعات پایه'!$E$39+(AA291-'اطلاعات پایه'!$B$39)*'اطلاعات پایه'!$C$40)))))/365*L291</f>
        <v>0</v>
      </c>
      <c r="AC291" s="9">
        <f t="shared" si="39"/>
        <v>37493954</v>
      </c>
      <c r="AE291" s="9">
        <f t="shared" si="34"/>
        <v>49588780</v>
      </c>
    </row>
    <row r="292" spans="1:31" x14ac:dyDescent="0.25">
      <c r="A292" s="13">
        <v>272</v>
      </c>
      <c r="B292" s="13"/>
      <c r="C292" s="13"/>
      <c r="D292" s="13"/>
      <c r="E292" s="13"/>
      <c r="F292" s="13"/>
      <c r="G292" s="6" t="str">
        <f t="shared" si="32"/>
        <v/>
      </c>
      <c r="H292" s="13"/>
      <c r="I292" s="13"/>
      <c r="J292" s="15"/>
      <c r="K292" s="15"/>
      <c r="L292" s="5">
        <f>VLOOKUP($C$15,'اطلاعات پایه'!$A$18:$B$30,2,FALSE)</f>
        <v>30</v>
      </c>
      <c r="M292" s="6">
        <f>VLOOKUP($C$15,'اطلاعات پایه'!$A$18:$C$30,3,FALSE)</f>
        <v>45736</v>
      </c>
      <c r="N292" s="5">
        <f>ROUND((K292*('اطلاعات پایه'!$B$12+1)+'اطلاعات پایه'!$B$13)/30*L292,0)</f>
        <v>9316080</v>
      </c>
      <c r="O292" s="5">
        <f>IF(AND(F292&gt;0,M292-F292&gt;364),'اطلاعات پایه'!$B$10,0)*L292+J292</f>
        <v>0</v>
      </c>
      <c r="P292" s="5">
        <f>IF(H292="متاهل",'اطلاعات پایه'!$B$6,0)</f>
        <v>0</v>
      </c>
      <c r="Q292" s="5">
        <f>I292*'اطلاعات پایه'!$B$7</f>
        <v>0</v>
      </c>
      <c r="R292" s="5">
        <f>ROUND('اطلاعات پایه'!$B$8/30*MIN(30,L292),0)</f>
        <v>9000000</v>
      </c>
      <c r="S292" s="5">
        <f>ROUND('اطلاعات پایه'!$B$9/30*MIN(30,L292),0)</f>
        <v>22000000</v>
      </c>
      <c r="T292" s="5">
        <f t="shared" si="35"/>
        <v>59284</v>
      </c>
      <c r="U292" s="15"/>
      <c r="V292" s="5">
        <f t="shared" si="33"/>
        <v>0</v>
      </c>
      <c r="X292" s="9">
        <f t="shared" si="36"/>
        <v>40316080</v>
      </c>
      <c r="Y292" s="9">
        <f>ROUND(0.07*MIN(7*L292*'اطلاعات پایه'!$B$5,'محاسبه حقوق'!X292),0)</f>
        <v>2822126</v>
      </c>
      <c r="Z292" s="9">
        <f t="shared" si="37"/>
        <v>9272700</v>
      </c>
      <c r="AA292" s="9">
        <f t="shared" si="38"/>
        <v>480702059.14285713</v>
      </c>
      <c r="AB292" s="5">
        <f>IF(AA292&lt;='اطلاعات پایه'!$B$35,'اطلاعات پایه'!$D$35,IF(AA292&lt;='اطلاعات پایه'!$B$36,'اطلاعات پایه'!$E$35+(AA292-'اطلاعات پایه'!$B$35)*'اطلاعات پایه'!$C$36,IF(AA292&lt;='اطلاعات پایه'!$B$37,'اطلاعات پایه'!$E$36+(AA292-'اطلاعات پایه'!$B$36)*'اطلاعات پایه'!$C$37,IF(AA292&lt;='اطلاعات پایه'!$B$38,'اطلاعات پایه'!$E$37+(AA292-'اطلاعات پایه'!$B$37)*'اطلاعات پایه'!$C$38,IF(AA292&lt;='اطلاعات پایه'!$B$39,'اطلاعات پایه'!$E$38+(AA292-'اطلاعات پایه'!$B$38)*'اطلاعات پایه'!$C$39,'اطلاعات پایه'!$E$39+(AA292-'اطلاعات پایه'!$B$39)*'اطلاعات پایه'!$C$40)))))/365*L292</f>
        <v>0</v>
      </c>
      <c r="AC292" s="9">
        <f t="shared" si="39"/>
        <v>37493954</v>
      </c>
      <c r="AE292" s="9">
        <f t="shared" si="34"/>
        <v>49588780</v>
      </c>
    </row>
    <row r="293" spans="1:31" x14ac:dyDescent="0.25">
      <c r="A293" s="13">
        <v>273</v>
      </c>
      <c r="B293" s="13"/>
      <c r="C293" s="13"/>
      <c r="D293" s="13"/>
      <c r="E293" s="13"/>
      <c r="F293" s="13"/>
      <c r="G293" s="6" t="str">
        <f t="shared" si="32"/>
        <v/>
      </c>
      <c r="H293" s="13"/>
      <c r="I293" s="13"/>
      <c r="J293" s="15"/>
      <c r="K293" s="15"/>
      <c r="L293" s="5">
        <f>VLOOKUP($C$15,'اطلاعات پایه'!$A$18:$B$30,2,FALSE)</f>
        <v>30</v>
      </c>
      <c r="M293" s="6">
        <f>VLOOKUP($C$15,'اطلاعات پایه'!$A$18:$C$30,3,FALSE)</f>
        <v>45736</v>
      </c>
      <c r="N293" s="5">
        <f>ROUND((K293*('اطلاعات پایه'!$B$12+1)+'اطلاعات پایه'!$B$13)/30*L293,0)</f>
        <v>9316080</v>
      </c>
      <c r="O293" s="5">
        <f>IF(AND(F293&gt;0,M293-F293&gt;364),'اطلاعات پایه'!$B$10,0)*L293+J293</f>
        <v>0</v>
      </c>
      <c r="P293" s="5">
        <f>IF(H293="متاهل",'اطلاعات پایه'!$B$6,0)</f>
        <v>0</v>
      </c>
      <c r="Q293" s="5">
        <f>I293*'اطلاعات پایه'!$B$7</f>
        <v>0</v>
      </c>
      <c r="R293" s="5">
        <f>ROUND('اطلاعات پایه'!$B$8/30*MIN(30,L293),0)</f>
        <v>9000000</v>
      </c>
      <c r="S293" s="5">
        <f>ROUND('اطلاعات پایه'!$B$9/30*MIN(30,L293),0)</f>
        <v>22000000</v>
      </c>
      <c r="T293" s="5">
        <f t="shared" si="35"/>
        <v>59284</v>
      </c>
      <c r="U293" s="15"/>
      <c r="V293" s="5">
        <f t="shared" si="33"/>
        <v>0</v>
      </c>
      <c r="X293" s="9">
        <f t="shared" si="36"/>
        <v>40316080</v>
      </c>
      <c r="Y293" s="9">
        <f>ROUND(0.07*MIN(7*L293*'اطلاعات پایه'!$B$5,'محاسبه حقوق'!X293),0)</f>
        <v>2822126</v>
      </c>
      <c r="Z293" s="9">
        <f t="shared" si="37"/>
        <v>9272700</v>
      </c>
      <c r="AA293" s="9">
        <f t="shared" si="38"/>
        <v>480702059.14285713</v>
      </c>
      <c r="AB293" s="5">
        <f>IF(AA293&lt;='اطلاعات پایه'!$B$35,'اطلاعات پایه'!$D$35,IF(AA293&lt;='اطلاعات پایه'!$B$36,'اطلاعات پایه'!$E$35+(AA293-'اطلاعات پایه'!$B$35)*'اطلاعات پایه'!$C$36,IF(AA293&lt;='اطلاعات پایه'!$B$37,'اطلاعات پایه'!$E$36+(AA293-'اطلاعات پایه'!$B$36)*'اطلاعات پایه'!$C$37,IF(AA293&lt;='اطلاعات پایه'!$B$38,'اطلاعات پایه'!$E$37+(AA293-'اطلاعات پایه'!$B$37)*'اطلاعات پایه'!$C$38,IF(AA293&lt;='اطلاعات پایه'!$B$39,'اطلاعات پایه'!$E$38+(AA293-'اطلاعات پایه'!$B$38)*'اطلاعات پایه'!$C$39,'اطلاعات پایه'!$E$39+(AA293-'اطلاعات پایه'!$B$39)*'اطلاعات پایه'!$C$40)))))/365*L293</f>
        <v>0</v>
      </c>
      <c r="AC293" s="9">
        <f t="shared" si="39"/>
        <v>37493954</v>
      </c>
      <c r="AE293" s="9">
        <f t="shared" si="34"/>
        <v>49588780</v>
      </c>
    </row>
    <row r="294" spans="1:31" x14ac:dyDescent="0.25">
      <c r="A294" s="13">
        <v>274</v>
      </c>
      <c r="B294" s="13"/>
      <c r="C294" s="13"/>
      <c r="D294" s="13"/>
      <c r="E294" s="13"/>
      <c r="F294" s="13"/>
      <c r="G294" s="6" t="str">
        <f t="shared" si="32"/>
        <v/>
      </c>
      <c r="H294" s="13"/>
      <c r="I294" s="13"/>
      <c r="J294" s="15"/>
      <c r="K294" s="15"/>
      <c r="L294" s="5">
        <f>VLOOKUP($C$15,'اطلاعات پایه'!$A$18:$B$30,2,FALSE)</f>
        <v>30</v>
      </c>
      <c r="M294" s="6">
        <f>VLOOKUP($C$15,'اطلاعات پایه'!$A$18:$C$30,3,FALSE)</f>
        <v>45736</v>
      </c>
      <c r="N294" s="5">
        <f>ROUND((K294*('اطلاعات پایه'!$B$12+1)+'اطلاعات پایه'!$B$13)/30*L294,0)</f>
        <v>9316080</v>
      </c>
      <c r="O294" s="5">
        <f>IF(AND(F294&gt;0,M294-F294&gt;364),'اطلاعات پایه'!$B$10,0)*L294+J294</f>
        <v>0</v>
      </c>
      <c r="P294" s="5">
        <f>IF(H294="متاهل",'اطلاعات پایه'!$B$6,0)</f>
        <v>0</v>
      </c>
      <c r="Q294" s="5">
        <f>I294*'اطلاعات پایه'!$B$7</f>
        <v>0</v>
      </c>
      <c r="R294" s="5">
        <f>ROUND('اطلاعات پایه'!$B$8/30*MIN(30,L294),0)</f>
        <v>9000000</v>
      </c>
      <c r="S294" s="5">
        <f>ROUND('اطلاعات پایه'!$B$9/30*MIN(30,L294),0)</f>
        <v>22000000</v>
      </c>
      <c r="T294" s="5">
        <f t="shared" si="35"/>
        <v>59284</v>
      </c>
      <c r="U294" s="15"/>
      <c r="V294" s="5">
        <f t="shared" si="33"/>
        <v>0</v>
      </c>
      <c r="X294" s="9">
        <f t="shared" si="36"/>
        <v>40316080</v>
      </c>
      <c r="Y294" s="9">
        <f>ROUND(0.07*MIN(7*L294*'اطلاعات پایه'!$B$5,'محاسبه حقوق'!X294),0)</f>
        <v>2822126</v>
      </c>
      <c r="Z294" s="9">
        <f t="shared" si="37"/>
        <v>9272700</v>
      </c>
      <c r="AA294" s="9">
        <f t="shared" si="38"/>
        <v>480702059.14285713</v>
      </c>
      <c r="AB294" s="5">
        <f>IF(AA294&lt;='اطلاعات پایه'!$B$35,'اطلاعات پایه'!$D$35,IF(AA294&lt;='اطلاعات پایه'!$B$36,'اطلاعات پایه'!$E$35+(AA294-'اطلاعات پایه'!$B$35)*'اطلاعات پایه'!$C$36,IF(AA294&lt;='اطلاعات پایه'!$B$37,'اطلاعات پایه'!$E$36+(AA294-'اطلاعات پایه'!$B$36)*'اطلاعات پایه'!$C$37,IF(AA294&lt;='اطلاعات پایه'!$B$38,'اطلاعات پایه'!$E$37+(AA294-'اطلاعات پایه'!$B$37)*'اطلاعات پایه'!$C$38,IF(AA294&lt;='اطلاعات پایه'!$B$39,'اطلاعات پایه'!$E$38+(AA294-'اطلاعات پایه'!$B$38)*'اطلاعات پایه'!$C$39,'اطلاعات پایه'!$E$39+(AA294-'اطلاعات پایه'!$B$39)*'اطلاعات پایه'!$C$40)))))/365*L294</f>
        <v>0</v>
      </c>
      <c r="AC294" s="9">
        <f t="shared" si="39"/>
        <v>37493954</v>
      </c>
      <c r="AE294" s="9">
        <f t="shared" si="34"/>
        <v>49588780</v>
      </c>
    </row>
    <row r="295" spans="1:31" x14ac:dyDescent="0.25">
      <c r="A295" s="13">
        <v>275</v>
      </c>
      <c r="B295" s="13"/>
      <c r="C295" s="13"/>
      <c r="D295" s="13"/>
      <c r="E295" s="13"/>
      <c r="F295" s="13"/>
      <c r="G295" s="6" t="str">
        <f t="shared" si="32"/>
        <v/>
      </c>
      <c r="H295" s="13"/>
      <c r="I295" s="13"/>
      <c r="J295" s="15"/>
      <c r="K295" s="15"/>
      <c r="L295" s="5">
        <f>VLOOKUP($C$15,'اطلاعات پایه'!$A$18:$B$30,2,FALSE)</f>
        <v>30</v>
      </c>
      <c r="M295" s="6">
        <f>VLOOKUP($C$15,'اطلاعات پایه'!$A$18:$C$30,3,FALSE)</f>
        <v>45736</v>
      </c>
      <c r="N295" s="5">
        <f>ROUND((K295*('اطلاعات پایه'!$B$12+1)+'اطلاعات پایه'!$B$13)/30*L295,0)</f>
        <v>9316080</v>
      </c>
      <c r="O295" s="5">
        <f>IF(AND(F295&gt;0,M295-F295&gt;364),'اطلاعات پایه'!$B$10,0)*L295+J295</f>
        <v>0</v>
      </c>
      <c r="P295" s="5">
        <f>IF(H295="متاهل",'اطلاعات پایه'!$B$6,0)</f>
        <v>0</v>
      </c>
      <c r="Q295" s="5">
        <f>I295*'اطلاعات پایه'!$B$7</f>
        <v>0</v>
      </c>
      <c r="R295" s="5">
        <f>ROUND('اطلاعات پایه'!$B$8/30*MIN(30,L295),0)</f>
        <v>9000000</v>
      </c>
      <c r="S295" s="5">
        <f>ROUND('اطلاعات پایه'!$B$9/30*MIN(30,L295),0)</f>
        <v>22000000</v>
      </c>
      <c r="T295" s="5">
        <f t="shared" si="35"/>
        <v>59284</v>
      </c>
      <c r="U295" s="15"/>
      <c r="V295" s="5">
        <f t="shared" si="33"/>
        <v>0</v>
      </c>
      <c r="X295" s="9">
        <f t="shared" si="36"/>
        <v>40316080</v>
      </c>
      <c r="Y295" s="9">
        <f>ROUND(0.07*MIN(7*L295*'اطلاعات پایه'!$B$5,'محاسبه حقوق'!X295),0)</f>
        <v>2822126</v>
      </c>
      <c r="Z295" s="9">
        <f t="shared" si="37"/>
        <v>9272700</v>
      </c>
      <c r="AA295" s="9">
        <f t="shared" si="38"/>
        <v>480702059.14285713</v>
      </c>
      <c r="AB295" s="5">
        <f>IF(AA295&lt;='اطلاعات پایه'!$B$35,'اطلاعات پایه'!$D$35,IF(AA295&lt;='اطلاعات پایه'!$B$36,'اطلاعات پایه'!$E$35+(AA295-'اطلاعات پایه'!$B$35)*'اطلاعات پایه'!$C$36,IF(AA295&lt;='اطلاعات پایه'!$B$37,'اطلاعات پایه'!$E$36+(AA295-'اطلاعات پایه'!$B$36)*'اطلاعات پایه'!$C$37,IF(AA295&lt;='اطلاعات پایه'!$B$38,'اطلاعات پایه'!$E$37+(AA295-'اطلاعات پایه'!$B$37)*'اطلاعات پایه'!$C$38,IF(AA295&lt;='اطلاعات پایه'!$B$39,'اطلاعات پایه'!$E$38+(AA295-'اطلاعات پایه'!$B$38)*'اطلاعات پایه'!$C$39,'اطلاعات پایه'!$E$39+(AA295-'اطلاعات پایه'!$B$39)*'اطلاعات پایه'!$C$40)))))/365*L295</f>
        <v>0</v>
      </c>
      <c r="AC295" s="9">
        <f t="shared" si="39"/>
        <v>37493954</v>
      </c>
      <c r="AE295" s="9">
        <f t="shared" si="34"/>
        <v>49588780</v>
      </c>
    </row>
    <row r="296" spans="1:31" x14ac:dyDescent="0.25">
      <c r="A296" s="13">
        <v>276</v>
      </c>
      <c r="B296" s="13"/>
      <c r="C296" s="13"/>
      <c r="D296" s="13"/>
      <c r="E296" s="13"/>
      <c r="F296" s="13"/>
      <c r="G296" s="6" t="str">
        <f t="shared" si="32"/>
        <v/>
      </c>
      <c r="H296" s="13"/>
      <c r="I296" s="13"/>
      <c r="J296" s="15"/>
      <c r="K296" s="15"/>
      <c r="L296" s="5">
        <f>VLOOKUP($C$15,'اطلاعات پایه'!$A$18:$B$30,2,FALSE)</f>
        <v>30</v>
      </c>
      <c r="M296" s="6">
        <f>VLOOKUP($C$15,'اطلاعات پایه'!$A$18:$C$30,3,FALSE)</f>
        <v>45736</v>
      </c>
      <c r="N296" s="5">
        <f>ROUND((K296*('اطلاعات پایه'!$B$12+1)+'اطلاعات پایه'!$B$13)/30*L296,0)</f>
        <v>9316080</v>
      </c>
      <c r="O296" s="5">
        <f>IF(AND(F296&gt;0,M296-F296&gt;364),'اطلاعات پایه'!$B$10,0)*L296+J296</f>
        <v>0</v>
      </c>
      <c r="P296" s="5">
        <f>IF(H296="متاهل",'اطلاعات پایه'!$B$6,0)</f>
        <v>0</v>
      </c>
      <c r="Q296" s="5">
        <f>I296*'اطلاعات پایه'!$B$7</f>
        <v>0</v>
      </c>
      <c r="R296" s="5">
        <f>ROUND('اطلاعات پایه'!$B$8/30*MIN(30,L296),0)</f>
        <v>9000000</v>
      </c>
      <c r="S296" s="5">
        <f>ROUND('اطلاعات پایه'!$B$9/30*MIN(30,L296),0)</f>
        <v>22000000</v>
      </c>
      <c r="T296" s="5">
        <f t="shared" si="35"/>
        <v>59284</v>
      </c>
      <c r="U296" s="15"/>
      <c r="V296" s="5">
        <f t="shared" si="33"/>
        <v>0</v>
      </c>
      <c r="X296" s="9">
        <f t="shared" si="36"/>
        <v>40316080</v>
      </c>
      <c r="Y296" s="9">
        <f>ROUND(0.07*MIN(7*L296*'اطلاعات پایه'!$B$5,'محاسبه حقوق'!X296),0)</f>
        <v>2822126</v>
      </c>
      <c r="Z296" s="9">
        <f t="shared" si="37"/>
        <v>9272700</v>
      </c>
      <c r="AA296" s="9">
        <f t="shared" si="38"/>
        <v>480702059.14285713</v>
      </c>
      <c r="AB296" s="5">
        <f>IF(AA296&lt;='اطلاعات پایه'!$B$35,'اطلاعات پایه'!$D$35,IF(AA296&lt;='اطلاعات پایه'!$B$36,'اطلاعات پایه'!$E$35+(AA296-'اطلاعات پایه'!$B$35)*'اطلاعات پایه'!$C$36,IF(AA296&lt;='اطلاعات پایه'!$B$37,'اطلاعات پایه'!$E$36+(AA296-'اطلاعات پایه'!$B$36)*'اطلاعات پایه'!$C$37,IF(AA296&lt;='اطلاعات پایه'!$B$38,'اطلاعات پایه'!$E$37+(AA296-'اطلاعات پایه'!$B$37)*'اطلاعات پایه'!$C$38,IF(AA296&lt;='اطلاعات پایه'!$B$39,'اطلاعات پایه'!$E$38+(AA296-'اطلاعات پایه'!$B$38)*'اطلاعات پایه'!$C$39,'اطلاعات پایه'!$E$39+(AA296-'اطلاعات پایه'!$B$39)*'اطلاعات پایه'!$C$40)))))/365*L296</f>
        <v>0</v>
      </c>
      <c r="AC296" s="9">
        <f t="shared" si="39"/>
        <v>37493954</v>
      </c>
      <c r="AE296" s="9">
        <f t="shared" si="34"/>
        <v>49588780</v>
      </c>
    </row>
    <row r="297" spans="1:31" x14ac:dyDescent="0.25">
      <c r="A297" s="13">
        <v>277</v>
      </c>
      <c r="B297" s="13"/>
      <c r="C297" s="13"/>
      <c r="D297" s="13"/>
      <c r="E297" s="13"/>
      <c r="F297" s="13"/>
      <c r="G297" s="6" t="str">
        <f t="shared" si="32"/>
        <v/>
      </c>
      <c r="H297" s="13"/>
      <c r="I297" s="13"/>
      <c r="J297" s="15"/>
      <c r="K297" s="15"/>
      <c r="L297" s="5">
        <f>VLOOKUP($C$15,'اطلاعات پایه'!$A$18:$B$30,2,FALSE)</f>
        <v>30</v>
      </c>
      <c r="M297" s="6">
        <f>VLOOKUP($C$15,'اطلاعات پایه'!$A$18:$C$30,3,FALSE)</f>
        <v>45736</v>
      </c>
      <c r="N297" s="5">
        <f>ROUND((K297*('اطلاعات پایه'!$B$12+1)+'اطلاعات پایه'!$B$13)/30*L297,0)</f>
        <v>9316080</v>
      </c>
      <c r="O297" s="5">
        <f>IF(AND(F297&gt;0,M297-F297&gt;364),'اطلاعات پایه'!$B$10,0)*L297+J297</f>
        <v>0</v>
      </c>
      <c r="P297" s="5">
        <f>IF(H297="متاهل",'اطلاعات پایه'!$B$6,0)</f>
        <v>0</v>
      </c>
      <c r="Q297" s="5">
        <f>I297*'اطلاعات پایه'!$B$7</f>
        <v>0</v>
      </c>
      <c r="R297" s="5">
        <f>ROUND('اطلاعات پایه'!$B$8/30*MIN(30,L297),0)</f>
        <v>9000000</v>
      </c>
      <c r="S297" s="5">
        <f>ROUND('اطلاعات پایه'!$B$9/30*MIN(30,L297),0)</f>
        <v>22000000</v>
      </c>
      <c r="T297" s="5">
        <f t="shared" si="35"/>
        <v>59284</v>
      </c>
      <c r="U297" s="15"/>
      <c r="V297" s="5">
        <f t="shared" si="33"/>
        <v>0</v>
      </c>
      <c r="X297" s="9">
        <f t="shared" si="36"/>
        <v>40316080</v>
      </c>
      <c r="Y297" s="9">
        <f>ROUND(0.07*MIN(7*L297*'اطلاعات پایه'!$B$5,'محاسبه حقوق'!X297),0)</f>
        <v>2822126</v>
      </c>
      <c r="Z297" s="9">
        <f t="shared" si="37"/>
        <v>9272700</v>
      </c>
      <c r="AA297" s="9">
        <f t="shared" si="38"/>
        <v>480702059.14285713</v>
      </c>
      <c r="AB297" s="5">
        <f>IF(AA297&lt;='اطلاعات پایه'!$B$35,'اطلاعات پایه'!$D$35,IF(AA297&lt;='اطلاعات پایه'!$B$36,'اطلاعات پایه'!$E$35+(AA297-'اطلاعات پایه'!$B$35)*'اطلاعات پایه'!$C$36,IF(AA297&lt;='اطلاعات پایه'!$B$37,'اطلاعات پایه'!$E$36+(AA297-'اطلاعات پایه'!$B$36)*'اطلاعات پایه'!$C$37,IF(AA297&lt;='اطلاعات پایه'!$B$38,'اطلاعات پایه'!$E$37+(AA297-'اطلاعات پایه'!$B$37)*'اطلاعات پایه'!$C$38,IF(AA297&lt;='اطلاعات پایه'!$B$39,'اطلاعات پایه'!$E$38+(AA297-'اطلاعات پایه'!$B$38)*'اطلاعات پایه'!$C$39,'اطلاعات پایه'!$E$39+(AA297-'اطلاعات پایه'!$B$39)*'اطلاعات پایه'!$C$40)))))/365*L297</f>
        <v>0</v>
      </c>
      <c r="AC297" s="9">
        <f t="shared" si="39"/>
        <v>37493954</v>
      </c>
      <c r="AE297" s="9">
        <f t="shared" si="34"/>
        <v>49588780</v>
      </c>
    </row>
    <row r="298" spans="1:31" x14ac:dyDescent="0.25">
      <c r="A298" s="13">
        <v>278</v>
      </c>
      <c r="B298" s="13"/>
      <c r="C298" s="13"/>
      <c r="D298" s="13"/>
      <c r="E298" s="13"/>
      <c r="F298" s="13"/>
      <c r="G298" s="6" t="str">
        <f t="shared" si="32"/>
        <v/>
      </c>
      <c r="H298" s="13"/>
      <c r="I298" s="13"/>
      <c r="J298" s="15"/>
      <c r="K298" s="15"/>
      <c r="L298" s="5">
        <f>VLOOKUP($C$15,'اطلاعات پایه'!$A$18:$B$30,2,FALSE)</f>
        <v>30</v>
      </c>
      <c r="M298" s="6">
        <f>VLOOKUP($C$15,'اطلاعات پایه'!$A$18:$C$30,3,FALSE)</f>
        <v>45736</v>
      </c>
      <c r="N298" s="5">
        <f>ROUND((K298*('اطلاعات پایه'!$B$12+1)+'اطلاعات پایه'!$B$13)/30*L298,0)</f>
        <v>9316080</v>
      </c>
      <c r="O298" s="5">
        <f>IF(AND(F298&gt;0,M298-F298&gt;364),'اطلاعات پایه'!$B$10,0)*L298+J298</f>
        <v>0</v>
      </c>
      <c r="P298" s="5">
        <f>IF(H298="متاهل",'اطلاعات پایه'!$B$6,0)</f>
        <v>0</v>
      </c>
      <c r="Q298" s="5">
        <f>I298*'اطلاعات پایه'!$B$7</f>
        <v>0</v>
      </c>
      <c r="R298" s="5">
        <f>ROUND('اطلاعات پایه'!$B$8/30*MIN(30,L298),0)</f>
        <v>9000000</v>
      </c>
      <c r="S298" s="5">
        <f>ROUND('اطلاعات پایه'!$B$9/30*MIN(30,L298),0)</f>
        <v>22000000</v>
      </c>
      <c r="T298" s="5">
        <f t="shared" si="35"/>
        <v>59284</v>
      </c>
      <c r="U298" s="15"/>
      <c r="V298" s="5">
        <f t="shared" si="33"/>
        <v>0</v>
      </c>
      <c r="X298" s="9">
        <f t="shared" si="36"/>
        <v>40316080</v>
      </c>
      <c r="Y298" s="9">
        <f>ROUND(0.07*MIN(7*L298*'اطلاعات پایه'!$B$5,'محاسبه حقوق'!X298),0)</f>
        <v>2822126</v>
      </c>
      <c r="Z298" s="9">
        <f t="shared" si="37"/>
        <v>9272700</v>
      </c>
      <c r="AA298" s="9">
        <f t="shared" si="38"/>
        <v>480702059.14285713</v>
      </c>
      <c r="AB298" s="5">
        <f>IF(AA298&lt;='اطلاعات پایه'!$B$35,'اطلاعات پایه'!$D$35,IF(AA298&lt;='اطلاعات پایه'!$B$36,'اطلاعات پایه'!$E$35+(AA298-'اطلاعات پایه'!$B$35)*'اطلاعات پایه'!$C$36,IF(AA298&lt;='اطلاعات پایه'!$B$37,'اطلاعات پایه'!$E$36+(AA298-'اطلاعات پایه'!$B$36)*'اطلاعات پایه'!$C$37,IF(AA298&lt;='اطلاعات پایه'!$B$38,'اطلاعات پایه'!$E$37+(AA298-'اطلاعات پایه'!$B$37)*'اطلاعات پایه'!$C$38,IF(AA298&lt;='اطلاعات پایه'!$B$39,'اطلاعات پایه'!$E$38+(AA298-'اطلاعات پایه'!$B$38)*'اطلاعات پایه'!$C$39,'اطلاعات پایه'!$E$39+(AA298-'اطلاعات پایه'!$B$39)*'اطلاعات پایه'!$C$40)))))/365*L298</f>
        <v>0</v>
      </c>
      <c r="AC298" s="9">
        <f t="shared" si="39"/>
        <v>37493954</v>
      </c>
      <c r="AE298" s="9">
        <f t="shared" si="34"/>
        <v>49588780</v>
      </c>
    </row>
    <row r="299" spans="1:31" x14ac:dyDescent="0.25">
      <c r="A299" s="13">
        <v>279</v>
      </c>
      <c r="B299" s="13"/>
      <c r="C299" s="13"/>
      <c r="D299" s="13"/>
      <c r="E299" s="13"/>
      <c r="F299" s="13"/>
      <c r="G299" s="6" t="str">
        <f t="shared" si="32"/>
        <v/>
      </c>
      <c r="H299" s="13"/>
      <c r="I299" s="13"/>
      <c r="J299" s="15"/>
      <c r="K299" s="15"/>
      <c r="L299" s="5">
        <f>VLOOKUP($C$15,'اطلاعات پایه'!$A$18:$B$30,2,FALSE)</f>
        <v>30</v>
      </c>
      <c r="M299" s="6">
        <f>VLOOKUP($C$15,'اطلاعات پایه'!$A$18:$C$30,3,FALSE)</f>
        <v>45736</v>
      </c>
      <c r="N299" s="5">
        <f>ROUND((K299*('اطلاعات پایه'!$B$12+1)+'اطلاعات پایه'!$B$13)/30*L299,0)</f>
        <v>9316080</v>
      </c>
      <c r="O299" s="5">
        <f>IF(AND(F299&gt;0,M299-F299&gt;364),'اطلاعات پایه'!$B$10,0)*L299+J299</f>
        <v>0</v>
      </c>
      <c r="P299" s="5">
        <f>IF(H299="متاهل",'اطلاعات پایه'!$B$6,0)</f>
        <v>0</v>
      </c>
      <c r="Q299" s="5">
        <f>I299*'اطلاعات پایه'!$B$7</f>
        <v>0</v>
      </c>
      <c r="R299" s="5">
        <f>ROUND('اطلاعات پایه'!$B$8/30*MIN(30,L299),0)</f>
        <v>9000000</v>
      </c>
      <c r="S299" s="5">
        <f>ROUND('اطلاعات پایه'!$B$9/30*MIN(30,L299),0)</f>
        <v>22000000</v>
      </c>
      <c r="T299" s="5">
        <f t="shared" si="35"/>
        <v>59284</v>
      </c>
      <c r="U299" s="15"/>
      <c r="V299" s="5">
        <f t="shared" si="33"/>
        <v>0</v>
      </c>
      <c r="X299" s="9">
        <f t="shared" si="36"/>
        <v>40316080</v>
      </c>
      <c r="Y299" s="9">
        <f>ROUND(0.07*MIN(7*L299*'اطلاعات پایه'!$B$5,'محاسبه حقوق'!X299),0)</f>
        <v>2822126</v>
      </c>
      <c r="Z299" s="9">
        <f t="shared" si="37"/>
        <v>9272700</v>
      </c>
      <c r="AA299" s="9">
        <f t="shared" si="38"/>
        <v>480702059.14285713</v>
      </c>
      <c r="AB299" s="5">
        <f>IF(AA299&lt;='اطلاعات پایه'!$B$35,'اطلاعات پایه'!$D$35,IF(AA299&lt;='اطلاعات پایه'!$B$36,'اطلاعات پایه'!$E$35+(AA299-'اطلاعات پایه'!$B$35)*'اطلاعات پایه'!$C$36,IF(AA299&lt;='اطلاعات پایه'!$B$37,'اطلاعات پایه'!$E$36+(AA299-'اطلاعات پایه'!$B$36)*'اطلاعات پایه'!$C$37,IF(AA299&lt;='اطلاعات پایه'!$B$38,'اطلاعات پایه'!$E$37+(AA299-'اطلاعات پایه'!$B$37)*'اطلاعات پایه'!$C$38,IF(AA299&lt;='اطلاعات پایه'!$B$39,'اطلاعات پایه'!$E$38+(AA299-'اطلاعات پایه'!$B$38)*'اطلاعات پایه'!$C$39,'اطلاعات پایه'!$E$39+(AA299-'اطلاعات پایه'!$B$39)*'اطلاعات پایه'!$C$40)))))/365*L299</f>
        <v>0</v>
      </c>
      <c r="AC299" s="9">
        <f t="shared" si="39"/>
        <v>37493954</v>
      </c>
      <c r="AE299" s="9">
        <f t="shared" si="34"/>
        <v>49588780</v>
      </c>
    </row>
    <row r="300" spans="1:31" x14ac:dyDescent="0.25">
      <c r="A300" s="13">
        <v>280</v>
      </c>
      <c r="B300" s="13"/>
      <c r="C300" s="13"/>
      <c r="D300" s="13"/>
      <c r="E300" s="13"/>
      <c r="F300" s="13"/>
      <c r="G300" s="6" t="str">
        <f t="shared" si="32"/>
        <v/>
      </c>
      <c r="H300" s="13"/>
      <c r="I300" s="13"/>
      <c r="J300" s="15"/>
      <c r="K300" s="15"/>
      <c r="L300" s="5">
        <f>VLOOKUP($C$15,'اطلاعات پایه'!$A$18:$B$30,2,FALSE)</f>
        <v>30</v>
      </c>
      <c r="M300" s="6">
        <f>VLOOKUP($C$15,'اطلاعات پایه'!$A$18:$C$30,3,FALSE)</f>
        <v>45736</v>
      </c>
      <c r="N300" s="5">
        <f>ROUND((K300*('اطلاعات پایه'!$B$12+1)+'اطلاعات پایه'!$B$13)/30*L300,0)</f>
        <v>9316080</v>
      </c>
      <c r="O300" s="5">
        <f>IF(AND(F300&gt;0,M300-F300&gt;364),'اطلاعات پایه'!$B$10,0)*L300+J300</f>
        <v>0</v>
      </c>
      <c r="P300" s="5">
        <f>IF(H300="متاهل",'اطلاعات پایه'!$B$6,0)</f>
        <v>0</v>
      </c>
      <c r="Q300" s="5">
        <f>I300*'اطلاعات پایه'!$B$7</f>
        <v>0</v>
      </c>
      <c r="R300" s="5">
        <f>ROUND('اطلاعات پایه'!$B$8/30*MIN(30,L300),0)</f>
        <v>9000000</v>
      </c>
      <c r="S300" s="5">
        <f>ROUND('اطلاعات پایه'!$B$9/30*MIN(30,L300),0)</f>
        <v>22000000</v>
      </c>
      <c r="T300" s="5">
        <f t="shared" si="35"/>
        <v>59284</v>
      </c>
      <c r="U300" s="15"/>
      <c r="V300" s="5">
        <f t="shared" si="33"/>
        <v>0</v>
      </c>
      <c r="X300" s="9">
        <f t="shared" si="36"/>
        <v>40316080</v>
      </c>
      <c r="Y300" s="9">
        <f>ROUND(0.07*MIN(7*L300*'اطلاعات پایه'!$B$5,'محاسبه حقوق'!X300),0)</f>
        <v>2822126</v>
      </c>
      <c r="Z300" s="9">
        <f t="shared" si="37"/>
        <v>9272700</v>
      </c>
      <c r="AA300" s="9">
        <f t="shared" si="38"/>
        <v>480702059.14285713</v>
      </c>
      <c r="AB300" s="5">
        <f>IF(AA300&lt;='اطلاعات پایه'!$B$35,'اطلاعات پایه'!$D$35,IF(AA300&lt;='اطلاعات پایه'!$B$36,'اطلاعات پایه'!$E$35+(AA300-'اطلاعات پایه'!$B$35)*'اطلاعات پایه'!$C$36,IF(AA300&lt;='اطلاعات پایه'!$B$37,'اطلاعات پایه'!$E$36+(AA300-'اطلاعات پایه'!$B$36)*'اطلاعات پایه'!$C$37,IF(AA300&lt;='اطلاعات پایه'!$B$38,'اطلاعات پایه'!$E$37+(AA300-'اطلاعات پایه'!$B$37)*'اطلاعات پایه'!$C$38,IF(AA300&lt;='اطلاعات پایه'!$B$39,'اطلاعات پایه'!$E$38+(AA300-'اطلاعات پایه'!$B$38)*'اطلاعات پایه'!$C$39,'اطلاعات پایه'!$E$39+(AA300-'اطلاعات پایه'!$B$39)*'اطلاعات پایه'!$C$40)))))/365*L300</f>
        <v>0</v>
      </c>
      <c r="AC300" s="9">
        <f t="shared" si="39"/>
        <v>37493954</v>
      </c>
      <c r="AE300" s="9">
        <f t="shared" si="34"/>
        <v>49588780</v>
      </c>
    </row>
    <row r="301" spans="1:31" x14ac:dyDescent="0.25">
      <c r="A301" s="13">
        <v>281</v>
      </c>
      <c r="B301" s="13"/>
      <c r="C301" s="13"/>
      <c r="D301" s="13"/>
      <c r="E301" s="13"/>
      <c r="F301" s="13"/>
      <c r="G301" s="6" t="str">
        <f t="shared" si="32"/>
        <v/>
      </c>
      <c r="H301" s="13"/>
      <c r="I301" s="13"/>
      <c r="J301" s="15"/>
      <c r="K301" s="15"/>
      <c r="L301" s="5">
        <f>VLOOKUP($C$15,'اطلاعات پایه'!$A$18:$B$30,2,FALSE)</f>
        <v>30</v>
      </c>
      <c r="M301" s="6">
        <f>VLOOKUP($C$15,'اطلاعات پایه'!$A$18:$C$30,3,FALSE)</f>
        <v>45736</v>
      </c>
      <c r="N301" s="5">
        <f>ROUND((K301*('اطلاعات پایه'!$B$12+1)+'اطلاعات پایه'!$B$13)/30*L301,0)</f>
        <v>9316080</v>
      </c>
      <c r="O301" s="5">
        <f>IF(AND(F301&gt;0,M301-F301&gt;364),'اطلاعات پایه'!$B$10,0)*L301+J301</f>
        <v>0</v>
      </c>
      <c r="P301" s="5">
        <f>IF(H301="متاهل",'اطلاعات پایه'!$B$6,0)</f>
        <v>0</v>
      </c>
      <c r="Q301" s="5">
        <f>I301*'اطلاعات پایه'!$B$7</f>
        <v>0</v>
      </c>
      <c r="R301" s="5">
        <f>ROUND('اطلاعات پایه'!$B$8/30*MIN(30,L301),0)</f>
        <v>9000000</v>
      </c>
      <c r="S301" s="5">
        <f>ROUND('اطلاعات پایه'!$B$9/30*MIN(30,L301),0)</f>
        <v>22000000</v>
      </c>
      <c r="T301" s="5">
        <f t="shared" si="35"/>
        <v>59284</v>
      </c>
      <c r="U301" s="15"/>
      <c r="V301" s="5">
        <f t="shared" si="33"/>
        <v>0</v>
      </c>
      <c r="X301" s="9">
        <f t="shared" si="36"/>
        <v>40316080</v>
      </c>
      <c r="Y301" s="9">
        <f>ROUND(0.07*MIN(7*L301*'اطلاعات پایه'!$B$5,'محاسبه حقوق'!X301),0)</f>
        <v>2822126</v>
      </c>
      <c r="Z301" s="9">
        <f t="shared" si="37"/>
        <v>9272700</v>
      </c>
      <c r="AA301" s="9">
        <f t="shared" si="38"/>
        <v>480702059.14285713</v>
      </c>
      <c r="AB301" s="5">
        <f>IF(AA301&lt;='اطلاعات پایه'!$B$35,'اطلاعات پایه'!$D$35,IF(AA301&lt;='اطلاعات پایه'!$B$36,'اطلاعات پایه'!$E$35+(AA301-'اطلاعات پایه'!$B$35)*'اطلاعات پایه'!$C$36,IF(AA301&lt;='اطلاعات پایه'!$B$37,'اطلاعات پایه'!$E$36+(AA301-'اطلاعات پایه'!$B$36)*'اطلاعات پایه'!$C$37,IF(AA301&lt;='اطلاعات پایه'!$B$38,'اطلاعات پایه'!$E$37+(AA301-'اطلاعات پایه'!$B$37)*'اطلاعات پایه'!$C$38,IF(AA301&lt;='اطلاعات پایه'!$B$39,'اطلاعات پایه'!$E$38+(AA301-'اطلاعات پایه'!$B$38)*'اطلاعات پایه'!$C$39,'اطلاعات پایه'!$E$39+(AA301-'اطلاعات پایه'!$B$39)*'اطلاعات پایه'!$C$40)))))/365*L301</f>
        <v>0</v>
      </c>
      <c r="AC301" s="9">
        <f t="shared" si="39"/>
        <v>37493954</v>
      </c>
      <c r="AE301" s="9">
        <f t="shared" si="34"/>
        <v>49588780</v>
      </c>
    </row>
    <row r="302" spans="1:31" x14ac:dyDescent="0.25">
      <c r="A302" s="13">
        <v>282</v>
      </c>
      <c r="B302" s="13"/>
      <c r="C302" s="13"/>
      <c r="D302" s="13"/>
      <c r="E302" s="13"/>
      <c r="F302" s="13"/>
      <c r="G302" s="6" t="str">
        <f t="shared" si="32"/>
        <v/>
      </c>
      <c r="H302" s="13"/>
      <c r="I302" s="13"/>
      <c r="J302" s="15"/>
      <c r="K302" s="15"/>
      <c r="L302" s="5">
        <f>VLOOKUP($C$15,'اطلاعات پایه'!$A$18:$B$30,2,FALSE)</f>
        <v>30</v>
      </c>
      <c r="M302" s="6">
        <f>VLOOKUP($C$15,'اطلاعات پایه'!$A$18:$C$30,3,FALSE)</f>
        <v>45736</v>
      </c>
      <c r="N302" s="5">
        <f>ROUND((K302*('اطلاعات پایه'!$B$12+1)+'اطلاعات پایه'!$B$13)/30*L302,0)</f>
        <v>9316080</v>
      </c>
      <c r="O302" s="5">
        <f>IF(AND(F302&gt;0,M302-F302&gt;364),'اطلاعات پایه'!$B$10,0)*L302+J302</f>
        <v>0</v>
      </c>
      <c r="P302" s="5">
        <f>IF(H302="متاهل",'اطلاعات پایه'!$B$6,0)</f>
        <v>0</v>
      </c>
      <c r="Q302" s="5">
        <f>I302*'اطلاعات پایه'!$B$7</f>
        <v>0</v>
      </c>
      <c r="R302" s="5">
        <f>ROUND('اطلاعات پایه'!$B$8/30*MIN(30,L302),0)</f>
        <v>9000000</v>
      </c>
      <c r="S302" s="5">
        <f>ROUND('اطلاعات پایه'!$B$9/30*MIN(30,L302),0)</f>
        <v>22000000</v>
      </c>
      <c r="T302" s="5">
        <f t="shared" si="35"/>
        <v>59284</v>
      </c>
      <c r="U302" s="15"/>
      <c r="V302" s="5">
        <f t="shared" si="33"/>
        <v>0</v>
      </c>
      <c r="X302" s="9">
        <f t="shared" si="36"/>
        <v>40316080</v>
      </c>
      <c r="Y302" s="9">
        <f>ROUND(0.07*MIN(7*L302*'اطلاعات پایه'!$B$5,'محاسبه حقوق'!X302),0)</f>
        <v>2822126</v>
      </c>
      <c r="Z302" s="9">
        <f t="shared" si="37"/>
        <v>9272700</v>
      </c>
      <c r="AA302" s="9">
        <f t="shared" si="38"/>
        <v>480702059.14285713</v>
      </c>
      <c r="AB302" s="5">
        <f>IF(AA302&lt;='اطلاعات پایه'!$B$35,'اطلاعات پایه'!$D$35,IF(AA302&lt;='اطلاعات پایه'!$B$36,'اطلاعات پایه'!$E$35+(AA302-'اطلاعات پایه'!$B$35)*'اطلاعات پایه'!$C$36,IF(AA302&lt;='اطلاعات پایه'!$B$37,'اطلاعات پایه'!$E$36+(AA302-'اطلاعات پایه'!$B$36)*'اطلاعات پایه'!$C$37,IF(AA302&lt;='اطلاعات پایه'!$B$38,'اطلاعات پایه'!$E$37+(AA302-'اطلاعات پایه'!$B$37)*'اطلاعات پایه'!$C$38,IF(AA302&lt;='اطلاعات پایه'!$B$39,'اطلاعات پایه'!$E$38+(AA302-'اطلاعات پایه'!$B$38)*'اطلاعات پایه'!$C$39,'اطلاعات پایه'!$E$39+(AA302-'اطلاعات پایه'!$B$39)*'اطلاعات پایه'!$C$40)))))/365*L302</f>
        <v>0</v>
      </c>
      <c r="AC302" s="9">
        <f t="shared" si="39"/>
        <v>37493954</v>
      </c>
      <c r="AE302" s="9">
        <f t="shared" si="34"/>
        <v>49588780</v>
      </c>
    </row>
    <row r="303" spans="1:31" x14ac:dyDescent="0.25">
      <c r="A303" s="13">
        <v>283</v>
      </c>
      <c r="B303" s="13"/>
      <c r="C303" s="13"/>
      <c r="D303" s="13"/>
      <c r="E303" s="13"/>
      <c r="F303" s="13"/>
      <c r="G303" s="6" t="str">
        <f t="shared" si="32"/>
        <v/>
      </c>
      <c r="H303" s="13"/>
      <c r="I303" s="13"/>
      <c r="J303" s="15"/>
      <c r="K303" s="15"/>
      <c r="L303" s="5">
        <f>VLOOKUP($C$15,'اطلاعات پایه'!$A$18:$B$30,2,FALSE)</f>
        <v>30</v>
      </c>
      <c r="M303" s="6">
        <f>VLOOKUP($C$15,'اطلاعات پایه'!$A$18:$C$30,3,FALSE)</f>
        <v>45736</v>
      </c>
      <c r="N303" s="5">
        <f>ROUND((K303*('اطلاعات پایه'!$B$12+1)+'اطلاعات پایه'!$B$13)/30*L303,0)</f>
        <v>9316080</v>
      </c>
      <c r="O303" s="5">
        <f>IF(AND(F303&gt;0,M303-F303&gt;364),'اطلاعات پایه'!$B$10,0)*L303+J303</f>
        <v>0</v>
      </c>
      <c r="P303" s="5">
        <f>IF(H303="متاهل",'اطلاعات پایه'!$B$6,0)</f>
        <v>0</v>
      </c>
      <c r="Q303" s="5">
        <f>I303*'اطلاعات پایه'!$B$7</f>
        <v>0</v>
      </c>
      <c r="R303" s="5">
        <f>ROUND('اطلاعات پایه'!$B$8/30*MIN(30,L303),0)</f>
        <v>9000000</v>
      </c>
      <c r="S303" s="5">
        <f>ROUND('اطلاعات پایه'!$B$9/30*MIN(30,L303),0)</f>
        <v>22000000</v>
      </c>
      <c r="T303" s="5">
        <f t="shared" si="35"/>
        <v>59284</v>
      </c>
      <c r="U303" s="15"/>
      <c r="V303" s="5">
        <f t="shared" si="33"/>
        <v>0</v>
      </c>
      <c r="X303" s="9">
        <f t="shared" si="36"/>
        <v>40316080</v>
      </c>
      <c r="Y303" s="9">
        <f>ROUND(0.07*MIN(7*L303*'اطلاعات پایه'!$B$5,'محاسبه حقوق'!X303),0)</f>
        <v>2822126</v>
      </c>
      <c r="Z303" s="9">
        <f t="shared" si="37"/>
        <v>9272700</v>
      </c>
      <c r="AA303" s="9">
        <f t="shared" si="38"/>
        <v>480702059.14285713</v>
      </c>
      <c r="AB303" s="5">
        <f>IF(AA303&lt;='اطلاعات پایه'!$B$35,'اطلاعات پایه'!$D$35,IF(AA303&lt;='اطلاعات پایه'!$B$36,'اطلاعات پایه'!$E$35+(AA303-'اطلاعات پایه'!$B$35)*'اطلاعات پایه'!$C$36,IF(AA303&lt;='اطلاعات پایه'!$B$37,'اطلاعات پایه'!$E$36+(AA303-'اطلاعات پایه'!$B$36)*'اطلاعات پایه'!$C$37,IF(AA303&lt;='اطلاعات پایه'!$B$38,'اطلاعات پایه'!$E$37+(AA303-'اطلاعات پایه'!$B$37)*'اطلاعات پایه'!$C$38,IF(AA303&lt;='اطلاعات پایه'!$B$39,'اطلاعات پایه'!$E$38+(AA303-'اطلاعات پایه'!$B$38)*'اطلاعات پایه'!$C$39,'اطلاعات پایه'!$E$39+(AA303-'اطلاعات پایه'!$B$39)*'اطلاعات پایه'!$C$40)))))/365*L303</f>
        <v>0</v>
      </c>
      <c r="AC303" s="9">
        <f t="shared" si="39"/>
        <v>37493954</v>
      </c>
      <c r="AE303" s="9">
        <f t="shared" si="34"/>
        <v>49588780</v>
      </c>
    </row>
    <row r="304" spans="1:31" x14ac:dyDescent="0.25">
      <c r="A304" s="13">
        <v>284</v>
      </c>
      <c r="B304" s="13"/>
      <c r="C304" s="13"/>
      <c r="D304" s="13"/>
      <c r="E304" s="13"/>
      <c r="F304" s="13"/>
      <c r="G304" s="6" t="str">
        <f t="shared" si="32"/>
        <v/>
      </c>
      <c r="H304" s="13"/>
      <c r="I304" s="13"/>
      <c r="J304" s="15"/>
      <c r="K304" s="15"/>
      <c r="L304" s="5">
        <f>VLOOKUP($C$15,'اطلاعات پایه'!$A$18:$B$30,2,FALSE)</f>
        <v>30</v>
      </c>
      <c r="M304" s="6">
        <f>VLOOKUP($C$15,'اطلاعات پایه'!$A$18:$C$30,3,FALSE)</f>
        <v>45736</v>
      </c>
      <c r="N304" s="5">
        <f>ROUND((K304*('اطلاعات پایه'!$B$12+1)+'اطلاعات پایه'!$B$13)/30*L304,0)</f>
        <v>9316080</v>
      </c>
      <c r="O304" s="5">
        <f>IF(AND(F304&gt;0,M304-F304&gt;364),'اطلاعات پایه'!$B$10,0)*L304+J304</f>
        <v>0</v>
      </c>
      <c r="P304" s="5">
        <f>IF(H304="متاهل",'اطلاعات پایه'!$B$6,0)</f>
        <v>0</v>
      </c>
      <c r="Q304" s="5">
        <f>I304*'اطلاعات پایه'!$B$7</f>
        <v>0</v>
      </c>
      <c r="R304" s="5">
        <f>ROUND('اطلاعات پایه'!$B$8/30*MIN(30,L304),0)</f>
        <v>9000000</v>
      </c>
      <c r="S304" s="5">
        <f>ROUND('اطلاعات پایه'!$B$9/30*MIN(30,L304),0)</f>
        <v>22000000</v>
      </c>
      <c r="T304" s="5">
        <f t="shared" si="35"/>
        <v>59284</v>
      </c>
      <c r="U304" s="15"/>
      <c r="V304" s="5">
        <f t="shared" si="33"/>
        <v>0</v>
      </c>
      <c r="X304" s="9">
        <f t="shared" si="36"/>
        <v>40316080</v>
      </c>
      <c r="Y304" s="9">
        <f>ROUND(0.07*MIN(7*L304*'اطلاعات پایه'!$B$5,'محاسبه حقوق'!X304),0)</f>
        <v>2822126</v>
      </c>
      <c r="Z304" s="9">
        <f t="shared" si="37"/>
        <v>9272700</v>
      </c>
      <c r="AA304" s="9">
        <f t="shared" si="38"/>
        <v>480702059.14285713</v>
      </c>
      <c r="AB304" s="5">
        <f>IF(AA304&lt;='اطلاعات پایه'!$B$35,'اطلاعات پایه'!$D$35,IF(AA304&lt;='اطلاعات پایه'!$B$36,'اطلاعات پایه'!$E$35+(AA304-'اطلاعات پایه'!$B$35)*'اطلاعات پایه'!$C$36,IF(AA304&lt;='اطلاعات پایه'!$B$37,'اطلاعات پایه'!$E$36+(AA304-'اطلاعات پایه'!$B$36)*'اطلاعات پایه'!$C$37,IF(AA304&lt;='اطلاعات پایه'!$B$38,'اطلاعات پایه'!$E$37+(AA304-'اطلاعات پایه'!$B$37)*'اطلاعات پایه'!$C$38,IF(AA304&lt;='اطلاعات پایه'!$B$39,'اطلاعات پایه'!$E$38+(AA304-'اطلاعات پایه'!$B$38)*'اطلاعات پایه'!$C$39,'اطلاعات پایه'!$E$39+(AA304-'اطلاعات پایه'!$B$39)*'اطلاعات پایه'!$C$40)))))/365*L304</f>
        <v>0</v>
      </c>
      <c r="AC304" s="9">
        <f t="shared" si="39"/>
        <v>37493954</v>
      </c>
      <c r="AE304" s="9">
        <f t="shared" si="34"/>
        <v>49588780</v>
      </c>
    </row>
    <row r="305" spans="1:31" x14ac:dyDescent="0.25">
      <c r="A305" s="13">
        <v>285</v>
      </c>
      <c r="B305" s="13"/>
      <c r="C305" s="13"/>
      <c r="D305" s="13"/>
      <c r="E305" s="13"/>
      <c r="F305" s="13"/>
      <c r="G305" s="6" t="str">
        <f t="shared" si="32"/>
        <v/>
      </c>
      <c r="H305" s="13"/>
      <c r="I305" s="13"/>
      <c r="J305" s="15"/>
      <c r="K305" s="15"/>
      <c r="L305" s="5">
        <f>VLOOKUP($C$15,'اطلاعات پایه'!$A$18:$B$30,2,FALSE)</f>
        <v>30</v>
      </c>
      <c r="M305" s="6">
        <f>VLOOKUP($C$15,'اطلاعات پایه'!$A$18:$C$30,3,FALSE)</f>
        <v>45736</v>
      </c>
      <c r="N305" s="5">
        <f>ROUND((K305*('اطلاعات پایه'!$B$12+1)+'اطلاعات پایه'!$B$13)/30*L305,0)</f>
        <v>9316080</v>
      </c>
      <c r="O305" s="5">
        <f>IF(AND(F305&gt;0,M305-F305&gt;364),'اطلاعات پایه'!$B$10,0)*L305+J305</f>
        <v>0</v>
      </c>
      <c r="P305" s="5">
        <f>IF(H305="متاهل",'اطلاعات پایه'!$B$6,0)</f>
        <v>0</v>
      </c>
      <c r="Q305" s="5">
        <f>I305*'اطلاعات پایه'!$B$7</f>
        <v>0</v>
      </c>
      <c r="R305" s="5">
        <f>ROUND('اطلاعات پایه'!$B$8/30*MIN(30,L305),0)</f>
        <v>9000000</v>
      </c>
      <c r="S305" s="5">
        <f>ROUND('اطلاعات پایه'!$B$9/30*MIN(30,L305),0)</f>
        <v>22000000</v>
      </c>
      <c r="T305" s="5">
        <f t="shared" si="35"/>
        <v>59284</v>
      </c>
      <c r="U305" s="15"/>
      <c r="V305" s="5">
        <f t="shared" si="33"/>
        <v>0</v>
      </c>
      <c r="X305" s="9">
        <f t="shared" si="36"/>
        <v>40316080</v>
      </c>
      <c r="Y305" s="9">
        <f>ROUND(0.07*MIN(7*L305*'اطلاعات پایه'!$B$5,'محاسبه حقوق'!X305),0)</f>
        <v>2822126</v>
      </c>
      <c r="Z305" s="9">
        <f t="shared" si="37"/>
        <v>9272700</v>
      </c>
      <c r="AA305" s="9">
        <f t="shared" si="38"/>
        <v>480702059.14285713</v>
      </c>
      <c r="AB305" s="5">
        <f>IF(AA305&lt;='اطلاعات پایه'!$B$35,'اطلاعات پایه'!$D$35,IF(AA305&lt;='اطلاعات پایه'!$B$36,'اطلاعات پایه'!$E$35+(AA305-'اطلاعات پایه'!$B$35)*'اطلاعات پایه'!$C$36,IF(AA305&lt;='اطلاعات پایه'!$B$37,'اطلاعات پایه'!$E$36+(AA305-'اطلاعات پایه'!$B$36)*'اطلاعات پایه'!$C$37,IF(AA305&lt;='اطلاعات پایه'!$B$38,'اطلاعات پایه'!$E$37+(AA305-'اطلاعات پایه'!$B$37)*'اطلاعات پایه'!$C$38,IF(AA305&lt;='اطلاعات پایه'!$B$39,'اطلاعات پایه'!$E$38+(AA305-'اطلاعات پایه'!$B$38)*'اطلاعات پایه'!$C$39,'اطلاعات پایه'!$E$39+(AA305-'اطلاعات پایه'!$B$39)*'اطلاعات پایه'!$C$40)))))/365*L305</f>
        <v>0</v>
      </c>
      <c r="AC305" s="9">
        <f t="shared" si="39"/>
        <v>37493954</v>
      </c>
      <c r="AE305" s="9">
        <f t="shared" si="34"/>
        <v>49588780</v>
      </c>
    </row>
    <row r="306" spans="1:31" x14ac:dyDescent="0.25">
      <c r="A306" s="13">
        <v>286</v>
      </c>
      <c r="B306" s="13"/>
      <c r="C306" s="13"/>
      <c r="D306" s="13"/>
      <c r="E306" s="13"/>
      <c r="F306" s="13"/>
      <c r="G306" s="6" t="str">
        <f t="shared" si="32"/>
        <v/>
      </c>
      <c r="H306" s="13"/>
      <c r="I306" s="13"/>
      <c r="J306" s="15"/>
      <c r="K306" s="15"/>
      <c r="L306" s="5">
        <f>VLOOKUP($C$15,'اطلاعات پایه'!$A$18:$B$30,2,FALSE)</f>
        <v>30</v>
      </c>
      <c r="M306" s="6">
        <f>VLOOKUP($C$15,'اطلاعات پایه'!$A$18:$C$30,3,FALSE)</f>
        <v>45736</v>
      </c>
      <c r="N306" s="5">
        <f>ROUND((K306*('اطلاعات پایه'!$B$12+1)+'اطلاعات پایه'!$B$13)/30*L306,0)</f>
        <v>9316080</v>
      </c>
      <c r="O306" s="5">
        <f>IF(AND(F306&gt;0,M306-F306&gt;364),'اطلاعات پایه'!$B$10,0)*L306+J306</f>
        <v>0</v>
      </c>
      <c r="P306" s="5">
        <f>IF(H306="متاهل",'اطلاعات پایه'!$B$6,0)</f>
        <v>0</v>
      </c>
      <c r="Q306" s="5">
        <f>I306*'اطلاعات پایه'!$B$7</f>
        <v>0</v>
      </c>
      <c r="R306" s="5">
        <f>ROUND('اطلاعات پایه'!$B$8/30*MIN(30,L306),0)</f>
        <v>9000000</v>
      </c>
      <c r="S306" s="5">
        <f>ROUND('اطلاعات پایه'!$B$9/30*MIN(30,L306),0)</f>
        <v>22000000</v>
      </c>
      <c r="T306" s="5">
        <f t="shared" si="35"/>
        <v>59284</v>
      </c>
      <c r="U306" s="15"/>
      <c r="V306" s="5">
        <f t="shared" si="33"/>
        <v>0</v>
      </c>
      <c r="X306" s="9">
        <f t="shared" si="36"/>
        <v>40316080</v>
      </c>
      <c r="Y306" s="9">
        <f>ROUND(0.07*MIN(7*L306*'اطلاعات پایه'!$B$5,'محاسبه حقوق'!X306),0)</f>
        <v>2822126</v>
      </c>
      <c r="Z306" s="9">
        <f t="shared" si="37"/>
        <v>9272700</v>
      </c>
      <c r="AA306" s="9">
        <f t="shared" si="38"/>
        <v>480702059.14285713</v>
      </c>
      <c r="AB306" s="5">
        <f>IF(AA306&lt;='اطلاعات پایه'!$B$35,'اطلاعات پایه'!$D$35,IF(AA306&lt;='اطلاعات پایه'!$B$36,'اطلاعات پایه'!$E$35+(AA306-'اطلاعات پایه'!$B$35)*'اطلاعات پایه'!$C$36,IF(AA306&lt;='اطلاعات پایه'!$B$37,'اطلاعات پایه'!$E$36+(AA306-'اطلاعات پایه'!$B$36)*'اطلاعات پایه'!$C$37,IF(AA306&lt;='اطلاعات پایه'!$B$38,'اطلاعات پایه'!$E$37+(AA306-'اطلاعات پایه'!$B$37)*'اطلاعات پایه'!$C$38,IF(AA306&lt;='اطلاعات پایه'!$B$39,'اطلاعات پایه'!$E$38+(AA306-'اطلاعات پایه'!$B$38)*'اطلاعات پایه'!$C$39,'اطلاعات پایه'!$E$39+(AA306-'اطلاعات پایه'!$B$39)*'اطلاعات پایه'!$C$40)))))/365*L306</f>
        <v>0</v>
      </c>
      <c r="AC306" s="9">
        <f t="shared" si="39"/>
        <v>37493954</v>
      </c>
      <c r="AE306" s="9">
        <f t="shared" si="34"/>
        <v>49588780</v>
      </c>
    </row>
    <row r="307" spans="1:31" x14ac:dyDescent="0.25">
      <c r="A307" s="13">
        <v>287</v>
      </c>
      <c r="B307" s="13"/>
      <c r="C307" s="13"/>
      <c r="D307" s="13"/>
      <c r="E307" s="13"/>
      <c r="F307" s="13"/>
      <c r="G307" s="6" t="str">
        <f t="shared" si="32"/>
        <v/>
      </c>
      <c r="H307" s="13"/>
      <c r="I307" s="13"/>
      <c r="J307" s="15"/>
      <c r="K307" s="15"/>
      <c r="L307" s="5">
        <f>VLOOKUP($C$15,'اطلاعات پایه'!$A$18:$B$30,2,FALSE)</f>
        <v>30</v>
      </c>
      <c r="M307" s="6">
        <f>VLOOKUP($C$15,'اطلاعات پایه'!$A$18:$C$30,3,FALSE)</f>
        <v>45736</v>
      </c>
      <c r="N307" s="5">
        <f>ROUND((K307*('اطلاعات پایه'!$B$12+1)+'اطلاعات پایه'!$B$13)/30*L307,0)</f>
        <v>9316080</v>
      </c>
      <c r="O307" s="5">
        <f>IF(AND(F307&gt;0,M307-F307&gt;364),'اطلاعات پایه'!$B$10,0)*L307+J307</f>
        <v>0</v>
      </c>
      <c r="P307" s="5">
        <f>IF(H307="متاهل",'اطلاعات پایه'!$B$6,0)</f>
        <v>0</v>
      </c>
      <c r="Q307" s="5">
        <f>I307*'اطلاعات پایه'!$B$7</f>
        <v>0</v>
      </c>
      <c r="R307" s="5">
        <f>ROUND('اطلاعات پایه'!$B$8/30*MIN(30,L307),0)</f>
        <v>9000000</v>
      </c>
      <c r="S307" s="5">
        <f>ROUND('اطلاعات پایه'!$B$9/30*MIN(30,L307),0)</f>
        <v>22000000</v>
      </c>
      <c r="T307" s="5">
        <f t="shared" si="35"/>
        <v>59284</v>
      </c>
      <c r="U307" s="15"/>
      <c r="V307" s="5">
        <f t="shared" si="33"/>
        <v>0</v>
      </c>
      <c r="X307" s="9">
        <f t="shared" si="36"/>
        <v>40316080</v>
      </c>
      <c r="Y307" s="9">
        <f>ROUND(0.07*MIN(7*L307*'اطلاعات پایه'!$B$5,'محاسبه حقوق'!X307),0)</f>
        <v>2822126</v>
      </c>
      <c r="Z307" s="9">
        <f t="shared" si="37"/>
        <v>9272700</v>
      </c>
      <c r="AA307" s="9">
        <f t="shared" si="38"/>
        <v>480702059.14285713</v>
      </c>
      <c r="AB307" s="5">
        <f>IF(AA307&lt;='اطلاعات پایه'!$B$35,'اطلاعات پایه'!$D$35,IF(AA307&lt;='اطلاعات پایه'!$B$36,'اطلاعات پایه'!$E$35+(AA307-'اطلاعات پایه'!$B$35)*'اطلاعات پایه'!$C$36,IF(AA307&lt;='اطلاعات پایه'!$B$37,'اطلاعات پایه'!$E$36+(AA307-'اطلاعات پایه'!$B$36)*'اطلاعات پایه'!$C$37,IF(AA307&lt;='اطلاعات پایه'!$B$38,'اطلاعات پایه'!$E$37+(AA307-'اطلاعات پایه'!$B$37)*'اطلاعات پایه'!$C$38,IF(AA307&lt;='اطلاعات پایه'!$B$39,'اطلاعات پایه'!$E$38+(AA307-'اطلاعات پایه'!$B$38)*'اطلاعات پایه'!$C$39,'اطلاعات پایه'!$E$39+(AA307-'اطلاعات پایه'!$B$39)*'اطلاعات پایه'!$C$40)))))/365*L307</f>
        <v>0</v>
      </c>
      <c r="AC307" s="9">
        <f t="shared" si="39"/>
        <v>37493954</v>
      </c>
      <c r="AE307" s="9">
        <f t="shared" si="34"/>
        <v>49588780</v>
      </c>
    </row>
    <row r="308" spans="1:31" x14ac:dyDescent="0.25">
      <c r="A308" s="13">
        <v>288</v>
      </c>
      <c r="B308" s="13"/>
      <c r="C308" s="13"/>
      <c r="D308" s="13"/>
      <c r="E308" s="13"/>
      <c r="F308" s="13"/>
      <c r="G308" s="6" t="str">
        <f t="shared" si="32"/>
        <v/>
      </c>
      <c r="H308" s="13"/>
      <c r="I308" s="13"/>
      <c r="J308" s="15"/>
      <c r="K308" s="15"/>
      <c r="L308" s="5">
        <f>VLOOKUP($C$15,'اطلاعات پایه'!$A$18:$B$30,2,FALSE)</f>
        <v>30</v>
      </c>
      <c r="M308" s="6">
        <f>VLOOKUP($C$15,'اطلاعات پایه'!$A$18:$C$30,3,FALSE)</f>
        <v>45736</v>
      </c>
      <c r="N308" s="5">
        <f>ROUND((K308*('اطلاعات پایه'!$B$12+1)+'اطلاعات پایه'!$B$13)/30*L308,0)</f>
        <v>9316080</v>
      </c>
      <c r="O308" s="5">
        <f>IF(AND(F308&gt;0,M308-F308&gt;364),'اطلاعات پایه'!$B$10,0)*L308+J308</f>
        <v>0</v>
      </c>
      <c r="P308" s="5">
        <f>IF(H308="متاهل",'اطلاعات پایه'!$B$6,0)</f>
        <v>0</v>
      </c>
      <c r="Q308" s="5">
        <f>I308*'اطلاعات پایه'!$B$7</f>
        <v>0</v>
      </c>
      <c r="R308" s="5">
        <f>ROUND('اطلاعات پایه'!$B$8/30*MIN(30,L308),0)</f>
        <v>9000000</v>
      </c>
      <c r="S308" s="5">
        <f>ROUND('اطلاعات پایه'!$B$9/30*MIN(30,L308),0)</f>
        <v>22000000</v>
      </c>
      <c r="T308" s="5">
        <f t="shared" si="35"/>
        <v>59284</v>
      </c>
      <c r="U308" s="15"/>
      <c r="V308" s="5">
        <f t="shared" si="33"/>
        <v>0</v>
      </c>
      <c r="X308" s="9">
        <f t="shared" si="36"/>
        <v>40316080</v>
      </c>
      <c r="Y308" s="9">
        <f>ROUND(0.07*MIN(7*L308*'اطلاعات پایه'!$B$5,'محاسبه حقوق'!X308),0)</f>
        <v>2822126</v>
      </c>
      <c r="Z308" s="9">
        <f t="shared" si="37"/>
        <v>9272700</v>
      </c>
      <c r="AA308" s="9">
        <f t="shared" si="38"/>
        <v>480702059.14285713</v>
      </c>
      <c r="AB308" s="5">
        <f>IF(AA308&lt;='اطلاعات پایه'!$B$35,'اطلاعات پایه'!$D$35,IF(AA308&lt;='اطلاعات پایه'!$B$36,'اطلاعات پایه'!$E$35+(AA308-'اطلاعات پایه'!$B$35)*'اطلاعات پایه'!$C$36,IF(AA308&lt;='اطلاعات پایه'!$B$37,'اطلاعات پایه'!$E$36+(AA308-'اطلاعات پایه'!$B$36)*'اطلاعات پایه'!$C$37,IF(AA308&lt;='اطلاعات پایه'!$B$38,'اطلاعات پایه'!$E$37+(AA308-'اطلاعات پایه'!$B$37)*'اطلاعات پایه'!$C$38,IF(AA308&lt;='اطلاعات پایه'!$B$39,'اطلاعات پایه'!$E$38+(AA308-'اطلاعات پایه'!$B$38)*'اطلاعات پایه'!$C$39,'اطلاعات پایه'!$E$39+(AA308-'اطلاعات پایه'!$B$39)*'اطلاعات پایه'!$C$40)))))/365*L308</f>
        <v>0</v>
      </c>
      <c r="AC308" s="9">
        <f t="shared" si="39"/>
        <v>37493954</v>
      </c>
      <c r="AE308" s="9">
        <f t="shared" si="34"/>
        <v>49588780</v>
      </c>
    </row>
    <row r="309" spans="1:31" x14ac:dyDescent="0.25">
      <c r="A309" s="13">
        <v>289</v>
      </c>
      <c r="B309" s="13"/>
      <c r="C309" s="13"/>
      <c r="D309" s="13"/>
      <c r="E309" s="13"/>
      <c r="F309" s="13"/>
      <c r="G309" s="6" t="str">
        <f t="shared" si="32"/>
        <v/>
      </c>
      <c r="H309" s="13"/>
      <c r="I309" s="13"/>
      <c r="J309" s="15"/>
      <c r="K309" s="15"/>
      <c r="L309" s="5">
        <f>VLOOKUP($C$15,'اطلاعات پایه'!$A$18:$B$30,2,FALSE)</f>
        <v>30</v>
      </c>
      <c r="M309" s="6">
        <f>VLOOKUP($C$15,'اطلاعات پایه'!$A$18:$C$30,3,FALSE)</f>
        <v>45736</v>
      </c>
      <c r="N309" s="5">
        <f>ROUND((K309*('اطلاعات پایه'!$B$12+1)+'اطلاعات پایه'!$B$13)/30*L309,0)</f>
        <v>9316080</v>
      </c>
      <c r="O309" s="5">
        <f>IF(AND(F309&gt;0,M309-F309&gt;364),'اطلاعات پایه'!$B$10,0)*L309+J309</f>
        <v>0</v>
      </c>
      <c r="P309" s="5">
        <f>IF(H309="متاهل",'اطلاعات پایه'!$B$6,0)</f>
        <v>0</v>
      </c>
      <c r="Q309" s="5">
        <f>I309*'اطلاعات پایه'!$B$7</f>
        <v>0</v>
      </c>
      <c r="R309" s="5">
        <f>ROUND('اطلاعات پایه'!$B$8/30*MIN(30,L309),0)</f>
        <v>9000000</v>
      </c>
      <c r="S309" s="5">
        <f>ROUND('اطلاعات پایه'!$B$9/30*MIN(30,L309),0)</f>
        <v>22000000</v>
      </c>
      <c r="T309" s="5">
        <f t="shared" si="35"/>
        <v>59284</v>
      </c>
      <c r="U309" s="15"/>
      <c r="V309" s="5">
        <f t="shared" si="33"/>
        <v>0</v>
      </c>
      <c r="X309" s="9">
        <f t="shared" si="36"/>
        <v>40316080</v>
      </c>
      <c r="Y309" s="9">
        <f>ROUND(0.07*MIN(7*L309*'اطلاعات پایه'!$B$5,'محاسبه حقوق'!X309),0)</f>
        <v>2822126</v>
      </c>
      <c r="Z309" s="9">
        <f t="shared" si="37"/>
        <v>9272700</v>
      </c>
      <c r="AA309" s="9">
        <f t="shared" si="38"/>
        <v>480702059.14285713</v>
      </c>
      <c r="AB309" s="5">
        <f>IF(AA309&lt;='اطلاعات پایه'!$B$35,'اطلاعات پایه'!$D$35,IF(AA309&lt;='اطلاعات پایه'!$B$36,'اطلاعات پایه'!$E$35+(AA309-'اطلاعات پایه'!$B$35)*'اطلاعات پایه'!$C$36,IF(AA309&lt;='اطلاعات پایه'!$B$37,'اطلاعات پایه'!$E$36+(AA309-'اطلاعات پایه'!$B$36)*'اطلاعات پایه'!$C$37,IF(AA309&lt;='اطلاعات پایه'!$B$38,'اطلاعات پایه'!$E$37+(AA309-'اطلاعات پایه'!$B$37)*'اطلاعات پایه'!$C$38,IF(AA309&lt;='اطلاعات پایه'!$B$39,'اطلاعات پایه'!$E$38+(AA309-'اطلاعات پایه'!$B$38)*'اطلاعات پایه'!$C$39,'اطلاعات پایه'!$E$39+(AA309-'اطلاعات پایه'!$B$39)*'اطلاعات پایه'!$C$40)))))/365*L309</f>
        <v>0</v>
      </c>
      <c r="AC309" s="9">
        <f t="shared" si="39"/>
        <v>37493954</v>
      </c>
      <c r="AE309" s="9">
        <f t="shared" si="34"/>
        <v>49588780</v>
      </c>
    </row>
    <row r="310" spans="1:31" x14ac:dyDescent="0.25">
      <c r="A310" s="13">
        <v>290</v>
      </c>
      <c r="B310" s="13"/>
      <c r="C310" s="13"/>
      <c r="D310" s="13"/>
      <c r="E310" s="13"/>
      <c r="F310" s="13"/>
      <c r="G310" s="6" t="str">
        <f t="shared" si="32"/>
        <v/>
      </c>
      <c r="H310" s="13"/>
      <c r="I310" s="13"/>
      <c r="J310" s="15"/>
      <c r="K310" s="15"/>
      <c r="L310" s="5">
        <f>VLOOKUP($C$15,'اطلاعات پایه'!$A$18:$B$30,2,FALSE)</f>
        <v>30</v>
      </c>
      <c r="M310" s="6">
        <f>VLOOKUP($C$15,'اطلاعات پایه'!$A$18:$C$30,3,FALSE)</f>
        <v>45736</v>
      </c>
      <c r="N310" s="5">
        <f>ROUND((K310*('اطلاعات پایه'!$B$12+1)+'اطلاعات پایه'!$B$13)/30*L310,0)</f>
        <v>9316080</v>
      </c>
      <c r="O310" s="5">
        <f>IF(AND(F310&gt;0,M310-F310&gt;364),'اطلاعات پایه'!$B$10,0)*L310+J310</f>
        <v>0</v>
      </c>
      <c r="P310" s="5">
        <f>IF(H310="متاهل",'اطلاعات پایه'!$B$6,0)</f>
        <v>0</v>
      </c>
      <c r="Q310" s="5">
        <f>I310*'اطلاعات پایه'!$B$7</f>
        <v>0</v>
      </c>
      <c r="R310" s="5">
        <f>ROUND('اطلاعات پایه'!$B$8/30*MIN(30,L310),0)</f>
        <v>9000000</v>
      </c>
      <c r="S310" s="5">
        <f>ROUND('اطلاعات پایه'!$B$9/30*MIN(30,L310),0)</f>
        <v>22000000</v>
      </c>
      <c r="T310" s="5">
        <f t="shared" si="35"/>
        <v>59284</v>
      </c>
      <c r="U310" s="15"/>
      <c r="V310" s="5">
        <f t="shared" si="33"/>
        <v>0</v>
      </c>
      <c r="X310" s="9">
        <f t="shared" si="36"/>
        <v>40316080</v>
      </c>
      <c r="Y310" s="9">
        <f>ROUND(0.07*MIN(7*L310*'اطلاعات پایه'!$B$5,'محاسبه حقوق'!X310),0)</f>
        <v>2822126</v>
      </c>
      <c r="Z310" s="9">
        <f t="shared" si="37"/>
        <v>9272700</v>
      </c>
      <c r="AA310" s="9">
        <f t="shared" si="38"/>
        <v>480702059.14285713</v>
      </c>
      <c r="AB310" s="5">
        <f>IF(AA310&lt;='اطلاعات پایه'!$B$35,'اطلاعات پایه'!$D$35,IF(AA310&lt;='اطلاعات پایه'!$B$36,'اطلاعات پایه'!$E$35+(AA310-'اطلاعات پایه'!$B$35)*'اطلاعات پایه'!$C$36,IF(AA310&lt;='اطلاعات پایه'!$B$37,'اطلاعات پایه'!$E$36+(AA310-'اطلاعات پایه'!$B$36)*'اطلاعات پایه'!$C$37,IF(AA310&lt;='اطلاعات پایه'!$B$38,'اطلاعات پایه'!$E$37+(AA310-'اطلاعات پایه'!$B$37)*'اطلاعات پایه'!$C$38,IF(AA310&lt;='اطلاعات پایه'!$B$39,'اطلاعات پایه'!$E$38+(AA310-'اطلاعات پایه'!$B$38)*'اطلاعات پایه'!$C$39,'اطلاعات پایه'!$E$39+(AA310-'اطلاعات پایه'!$B$39)*'اطلاعات پایه'!$C$40)))))/365*L310</f>
        <v>0</v>
      </c>
      <c r="AC310" s="9">
        <f t="shared" si="39"/>
        <v>37493954</v>
      </c>
      <c r="AE310" s="9">
        <f t="shared" si="34"/>
        <v>49588780</v>
      </c>
    </row>
    <row r="311" spans="1:31" x14ac:dyDescent="0.25">
      <c r="A311" s="13">
        <v>291</v>
      </c>
      <c r="B311" s="13"/>
      <c r="C311" s="13"/>
      <c r="D311" s="13"/>
      <c r="E311" s="13"/>
      <c r="F311" s="13"/>
      <c r="G311" s="6" t="str">
        <f t="shared" si="32"/>
        <v/>
      </c>
      <c r="H311" s="13"/>
      <c r="I311" s="13"/>
      <c r="J311" s="15"/>
      <c r="K311" s="15"/>
      <c r="L311" s="5">
        <f>VLOOKUP($C$15,'اطلاعات پایه'!$A$18:$B$30,2,FALSE)</f>
        <v>30</v>
      </c>
      <c r="M311" s="6">
        <f>VLOOKUP($C$15,'اطلاعات پایه'!$A$18:$C$30,3,FALSE)</f>
        <v>45736</v>
      </c>
      <c r="N311" s="5">
        <f>ROUND((K311*('اطلاعات پایه'!$B$12+1)+'اطلاعات پایه'!$B$13)/30*L311,0)</f>
        <v>9316080</v>
      </c>
      <c r="O311" s="5">
        <f>IF(AND(F311&gt;0,M311-F311&gt;364),'اطلاعات پایه'!$B$10,0)*L311+J311</f>
        <v>0</v>
      </c>
      <c r="P311" s="5">
        <f>IF(H311="متاهل",'اطلاعات پایه'!$B$6,0)</f>
        <v>0</v>
      </c>
      <c r="Q311" s="5">
        <f>I311*'اطلاعات پایه'!$B$7</f>
        <v>0</v>
      </c>
      <c r="R311" s="5">
        <f>ROUND('اطلاعات پایه'!$B$8/30*MIN(30,L311),0)</f>
        <v>9000000</v>
      </c>
      <c r="S311" s="5">
        <f>ROUND('اطلاعات پایه'!$B$9/30*MIN(30,L311),0)</f>
        <v>22000000</v>
      </c>
      <c r="T311" s="5">
        <f t="shared" si="35"/>
        <v>59284</v>
      </c>
      <c r="U311" s="15"/>
      <c r="V311" s="5">
        <f t="shared" si="33"/>
        <v>0</v>
      </c>
      <c r="X311" s="9">
        <f t="shared" si="36"/>
        <v>40316080</v>
      </c>
      <c r="Y311" s="9">
        <f>ROUND(0.07*MIN(7*L311*'اطلاعات پایه'!$B$5,'محاسبه حقوق'!X311),0)</f>
        <v>2822126</v>
      </c>
      <c r="Z311" s="9">
        <f t="shared" si="37"/>
        <v>9272700</v>
      </c>
      <c r="AA311" s="9">
        <f t="shared" si="38"/>
        <v>480702059.14285713</v>
      </c>
      <c r="AB311" s="5">
        <f>IF(AA311&lt;='اطلاعات پایه'!$B$35,'اطلاعات پایه'!$D$35,IF(AA311&lt;='اطلاعات پایه'!$B$36,'اطلاعات پایه'!$E$35+(AA311-'اطلاعات پایه'!$B$35)*'اطلاعات پایه'!$C$36,IF(AA311&lt;='اطلاعات پایه'!$B$37,'اطلاعات پایه'!$E$36+(AA311-'اطلاعات پایه'!$B$36)*'اطلاعات پایه'!$C$37,IF(AA311&lt;='اطلاعات پایه'!$B$38,'اطلاعات پایه'!$E$37+(AA311-'اطلاعات پایه'!$B$37)*'اطلاعات پایه'!$C$38,IF(AA311&lt;='اطلاعات پایه'!$B$39,'اطلاعات پایه'!$E$38+(AA311-'اطلاعات پایه'!$B$38)*'اطلاعات پایه'!$C$39,'اطلاعات پایه'!$E$39+(AA311-'اطلاعات پایه'!$B$39)*'اطلاعات پایه'!$C$40)))))/365*L311</f>
        <v>0</v>
      </c>
      <c r="AC311" s="9">
        <f t="shared" si="39"/>
        <v>37493954</v>
      </c>
      <c r="AE311" s="9">
        <f t="shared" si="34"/>
        <v>49588780</v>
      </c>
    </row>
    <row r="312" spans="1:31" x14ac:dyDescent="0.25">
      <c r="A312" s="13">
        <v>292</v>
      </c>
      <c r="B312" s="13"/>
      <c r="C312" s="13"/>
      <c r="D312" s="13"/>
      <c r="E312" s="13"/>
      <c r="F312" s="13"/>
      <c r="G312" s="6" t="str">
        <f t="shared" si="32"/>
        <v/>
      </c>
      <c r="H312" s="13"/>
      <c r="I312" s="13"/>
      <c r="J312" s="15"/>
      <c r="K312" s="15"/>
      <c r="L312" s="5">
        <f>VLOOKUP($C$15,'اطلاعات پایه'!$A$18:$B$30,2,FALSE)</f>
        <v>30</v>
      </c>
      <c r="M312" s="6">
        <f>VLOOKUP($C$15,'اطلاعات پایه'!$A$18:$C$30,3,FALSE)</f>
        <v>45736</v>
      </c>
      <c r="N312" s="5">
        <f>ROUND((K312*('اطلاعات پایه'!$B$12+1)+'اطلاعات پایه'!$B$13)/30*L312,0)</f>
        <v>9316080</v>
      </c>
      <c r="O312" s="5">
        <f>IF(AND(F312&gt;0,M312-F312&gt;364),'اطلاعات پایه'!$B$10,0)*L312+J312</f>
        <v>0</v>
      </c>
      <c r="P312" s="5">
        <f>IF(H312="متاهل",'اطلاعات پایه'!$B$6,0)</f>
        <v>0</v>
      </c>
      <c r="Q312" s="5">
        <f>I312*'اطلاعات پایه'!$B$7</f>
        <v>0</v>
      </c>
      <c r="R312" s="5">
        <f>ROUND('اطلاعات پایه'!$B$8/30*MIN(30,L312),0)</f>
        <v>9000000</v>
      </c>
      <c r="S312" s="5">
        <f>ROUND('اطلاعات پایه'!$B$9/30*MIN(30,L312),0)</f>
        <v>22000000</v>
      </c>
      <c r="T312" s="5">
        <f t="shared" si="35"/>
        <v>59284</v>
      </c>
      <c r="U312" s="15"/>
      <c r="V312" s="5">
        <f t="shared" si="33"/>
        <v>0</v>
      </c>
      <c r="X312" s="9">
        <f t="shared" si="36"/>
        <v>40316080</v>
      </c>
      <c r="Y312" s="9">
        <f>ROUND(0.07*MIN(7*L312*'اطلاعات پایه'!$B$5,'محاسبه حقوق'!X312),0)</f>
        <v>2822126</v>
      </c>
      <c r="Z312" s="9">
        <f t="shared" si="37"/>
        <v>9272700</v>
      </c>
      <c r="AA312" s="9">
        <f t="shared" si="38"/>
        <v>480702059.14285713</v>
      </c>
      <c r="AB312" s="5">
        <f>IF(AA312&lt;='اطلاعات پایه'!$B$35,'اطلاعات پایه'!$D$35,IF(AA312&lt;='اطلاعات پایه'!$B$36,'اطلاعات پایه'!$E$35+(AA312-'اطلاعات پایه'!$B$35)*'اطلاعات پایه'!$C$36,IF(AA312&lt;='اطلاعات پایه'!$B$37,'اطلاعات پایه'!$E$36+(AA312-'اطلاعات پایه'!$B$36)*'اطلاعات پایه'!$C$37,IF(AA312&lt;='اطلاعات پایه'!$B$38,'اطلاعات پایه'!$E$37+(AA312-'اطلاعات پایه'!$B$37)*'اطلاعات پایه'!$C$38,IF(AA312&lt;='اطلاعات پایه'!$B$39,'اطلاعات پایه'!$E$38+(AA312-'اطلاعات پایه'!$B$38)*'اطلاعات پایه'!$C$39,'اطلاعات پایه'!$E$39+(AA312-'اطلاعات پایه'!$B$39)*'اطلاعات پایه'!$C$40)))))/365*L312</f>
        <v>0</v>
      </c>
      <c r="AC312" s="9">
        <f t="shared" si="39"/>
        <v>37493954</v>
      </c>
      <c r="AE312" s="9">
        <f t="shared" si="34"/>
        <v>49588780</v>
      </c>
    </row>
    <row r="313" spans="1:31" x14ac:dyDescent="0.25">
      <c r="A313" s="13">
        <v>293</v>
      </c>
      <c r="B313" s="13"/>
      <c r="C313" s="13"/>
      <c r="D313" s="13"/>
      <c r="E313" s="13"/>
      <c r="F313" s="13"/>
      <c r="G313" s="6" t="str">
        <f t="shared" si="32"/>
        <v/>
      </c>
      <c r="H313" s="13"/>
      <c r="I313" s="13"/>
      <c r="J313" s="15"/>
      <c r="K313" s="15"/>
      <c r="L313" s="5">
        <f>VLOOKUP($C$15,'اطلاعات پایه'!$A$18:$B$30,2,FALSE)</f>
        <v>30</v>
      </c>
      <c r="M313" s="6">
        <f>VLOOKUP($C$15,'اطلاعات پایه'!$A$18:$C$30,3,FALSE)</f>
        <v>45736</v>
      </c>
      <c r="N313" s="5">
        <f>ROUND((K313*('اطلاعات پایه'!$B$12+1)+'اطلاعات پایه'!$B$13)/30*L313,0)</f>
        <v>9316080</v>
      </c>
      <c r="O313" s="5">
        <f>IF(AND(F313&gt;0,M313-F313&gt;364),'اطلاعات پایه'!$B$10,0)*L313+J313</f>
        <v>0</v>
      </c>
      <c r="P313" s="5">
        <f>IF(H313="متاهل",'اطلاعات پایه'!$B$6,0)</f>
        <v>0</v>
      </c>
      <c r="Q313" s="5">
        <f>I313*'اطلاعات پایه'!$B$7</f>
        <v>0</v>
      </c>
      <c r="R313" s="5">
        <f>ROUND('اطلاعات پایه'!$B$8/30*MIN(30,L313),0)</f>
        <v>9000000</v>
      </c>
      <c r="S313" s="5">
        <f>ROUND('اطلاعات پایه'!$B$9/30*MIN(30,L313),0)</f>
        <v>22000000</v>
      </c>
      <c r="T313" s="5">
        <f t="shared" si="35"/>
        <v>59284</v>
      </c>
      <c r="U313" s="15"/>
      <c r="V313" s="5">
        <f t="shared" si="33"/>
        <v>0</v>
      </c>
      <c r="X313" s="9">
        <f t="shared" si="36"/>
        <v>40316080</v>
      </c>
      <c r="Y313" s="9">
        <f>ROUND(0.07*MIN(7*L313*'اطلاعات پایه'!$B$5,'محاسبه حقوق'!X313),0)</f>
        <v>2822126</v>
      </c>
      <c r="Z313" s="9">
        <f t="shared" si="37"/>
        <v>9272700</v>
      </c>
      <c r="AA313" s="9">
        <f t="shared" si="38"/>
        <v>480702059.14285713</v>
      </c>
      <c r="AB313" s="5">
        <f>IF(AA313&lt;='اطلاعات پایه'!$B$35,'اطلاعات پایه'!$D$35,IF(AA313&lt;='اطلاعات پایه'!$B$36,'اطلاعات پایه'!$E$35+(AA313-'اطلاعات پایه'!$B$35)*'اطلاعات پایه'!$C$36,IF(AA313&lt;='اطلاعات پایه'!$B$37,'اطلاعات پایه'!$E$36+(AA313-'اطلاعات پایه'!$B$36)*'اطلاعات پایه'!$C$37,IF(AA313&lt;='اطلاعات پایه'!$B$38,'اطلاعات پایه'!$E$37+(AA313-'اطلاعات پایه'!$B$37)*'اطلاعات پایه'!$C$38,IF(AA313&lt;='اطلاعات پایه'!$B$39,'اطلاعات پایه'!$E$38+(AA313-'اطلاعات پایه'!$B$38)*'اطلاعات پایه'!$C$39,'اطلاعات پایه'!$E$39+(AA313-'اطلاعات پایه'!$B$39)*'اطلاعات پایه'!$C$40)))))/365*L313</f>
        <v>0</v>
      </c>
      <c r="AC313" s="9">
        <f t="shared" si="39"/>
        <v>37493954</v>
      </c>
      <c r="AE313" s="9">
        <f t="shared" si="34"/>
        <v>49588780</v>
      </c>
    </row>
    <row r="314" spans="1:31" x14ac:dyDescent="0.25">
      <c r="A314" s="13">
        <v>294</v>
      </c>
      <c r="B314" s="13"/>
      <c r="C314" s="13"/>
      <c r="D314" s="13"/>
      <c r="E314" s="13"/>
      <c r="F314" s="13"/>
      <c r="G314" s="6" t="str">
        <f t="shared" si="32"/>
        <v/>
      </c>
      <c r="H314" s="13"/>
      <c r="I314" s="13"/>
      <c r="J314" s="15"/>
      <c r="K314" s="15"/>
      <c r="L314" s="5">
        <f>VLOOKUP($C$15,'اطلاعات پایه'!$A$18:$B$30,2,FALSE)</f>
        <v>30</v>
      </c>
      <c r="M314" s="6">
        <f>VLOOKUP($C$15,'اطلاعات پایه'!$A$18:$C$30,3,FALSE)</f>
        <v>45736</v>
      </c>
      <c r="N314" s="5">
        <f>ROUND((K314*('اطلاعات پایه'!$B$12+1)+'اطلاعات پایه'!$B$13)/30*L314,0)</f>
        <v>9316080</v>
      </c>
      <c r="O314" s="5">
        <f>IF(AND(F314&gt;0,M314-F314&gt;364),'اطلاعات پایه'!$B$10,0)*L314+J314</f>
        <v>0</v>
      </c>
      <c r="P314" s="5">
        <f>IF(H314="متاهل",'اطلاعات پایه'!$B$6,0)</f>
        <v>0</v>
      </c>
      <c r="Q314" s="5">
        <f>I314*'اطلاعات پایه'!$B$7</f>
        <v>0</v>
      </c>
      <c r="R314" s="5">
        <f>ROUND('اطلاعات پایه'!$B$8/30*MIN(30,L314),0)</f>
        <v>9000000</v>
      </c>
      <c r="S314" s="5">
        <f>ROUND('اطلاعات پایه'!$B$9/30*MIN(30,L314),0)</f>
        <v>22000000</v>
      </c>
      <c r="T314" s="5">
        <f t="shared" si="35"/>
        <v>59284</v>
      </c>
      <c r="U314" s="15"/>
      <c r="V314" s="5">
        <f t="shared" si="33"/>
        <v>0</v>
      </c>
      <c r="X314" s="9">
        <f t="shared" si="36"/>
        <v>40316080</v>
      </c>
      <c r="Y314" s="9">
        <f>ROUND(0.07*MIN(7*L314*'اطلاعات پایه'!$B$5,'محاسبه حقوق'!X314),0)</f>
        <v>2822126</v>
      </c>
      <c r="Z314" s="9">
        <f t="shared" si="37"/>
        <v>9272700</v>
      </c>
      <c r="AA314" s="9">
        <f t="shared" si="38"/>
        <v>480702059.14285713</v>
      </c>
      <c r="AB314" s="5">
        <f>IF(AA314&lt;='اطلاعات پایه'!$B$35,'اطلاعات پایه'!$D$35,IF(AA314&lt;='اطلاعات پایه'!$B$36,'اطلاعات پایه'!$E$35+(AA314-'اطلاعات پایه'!$B$35)*'اطلاعات پایه'!$C$36,IF(AA314&lt;='اطلاعات پایه'!$B$37,'اطلاعات پایه'!$E$36+(AA314-'اطلاعات پایه'!$B$36)*'اطلاعات پایه'!$C$37,IF(AA314&lt;='اطلاعات پایه'!$B$38,'اطلاعات پایه'!$E$37+(AA314-'اطلاعات پایه'!$B$37)*'اطلاعات پایه'!$C$38,IF(AA314&lt;='اطلاعات پایه'!$B$39,'اطلاعات پایه'!$E$38+(AA314-'اطلاعات پایه'!$B$38)*'اطلاعات پایه'!$C$39,'اطلاعات پایه'!$E$39+(AA314-'اطلاعات پایه'!$B$39)*'اطلاعات پایه'!$C$40)))))/365*L314</f>
        <v>0</v>
      </c>
      <c r="AC314" s="9">
        <f t="shared" si="39"/>
        <v>37493954</v>
      </c>
      <c r="AE314" s="9">
        <f t="shared" si="34"/>
        <v>49588780</v>
      </c>
    </row>
    <row r="315" spans="1:31" x14ac:dyDescent="0.25">
      <c r="A315" s="13">
        <v>295</v>
      </c>
      <c r="B315" s="13"/>
      <c r="C315" s="13"/>
      <c r="D315" s="13"/>
      <c r="E315" s="13"/>
      <c r="F315" s="13"/>
      <c r="G315" s="6" t="str">
        <f t="shared" si="32"/>
        <v/>
      </c>
      <c r="H315" s="13"/>
      <c r="I315" s="13"/>
      <c r="J315" s="15"/>
      <c r="K315" s="15"/>
      <c r="L315" s="5">
        <f>VLOOKUP($C$15,'اطلاعات پایه'!$A$18:$B$30,2,FALSE)</f>
        <v>30</v>
      </c>
      <c r="M315" s="6">
        <f>VLOOKUP($C$15,'اطلاعات پایه'!$A$18:$C$30,3,FALSE)</f>
        <v>45736</v>
      </c>
      <c r="N315" s="5">
        <f>ROUND((K315*('اطلاعات پایه'!$B$12+1)+'اطلاعات پایه'!$B$13)/30*L315,0)</f>
        <v>9316080</v>
      </c>
      <c r="O315" s="5">
        <f>IF(AND(F315&gt;0,M315-F315&gt;364),'اطلاعات پایه'!$B$10,0)*L315+J315</f>
        <v>0</v>
      </c>
      <c r="P315" s="5">
        <f>IF(H315="متاهل",'اطلاعات پایه'!$B$6,0)</f>
        <v>0</v>
      </c>
      <c r="Q315" s="5">
        <f>I315*'اطلاعات پایه'!$B$7</f>
        <v>0</v>
      </c>
      <c r="R315" s="5">
        <f>ROUND('اطلاعات پایه'!$B$8/30*MIN(30,L315),0)</f>
        <v>9000000</v>
      </c>
      <c r="S315" s="5">
        <f>ROUND('اطلاعات پایه'!$B$9/30*MIN(30,L315),0)</f>
        <v>22000000</v>
      </c>
      <c r="T315" s="5">
        <f t="shared" si="35"/>
        <v>59284</v>
      </c>
      <c r="U315" s="15"/>
      <c r="V315" s="5">
        <f t="shared" si="33"/>
        <v>0</v>
      </c>
      <c r="X315" s="9">
        <f t="shared" si="36"/>
        <v>40316080</v>
      </c>
      <c r="Y315" s="9">
        <f>ROUND(0.07*MIN(7*L315*'اطلاعات پایه'!$B$5,'محاسبه حقوق'!X315),0)</f>
        <v>2822126</v>
      </c>
      <c r="Z315" s="9">
        <f t="shared" si="37"/>
        <v>9272700</v>
      </c>
      <c r="AA315" s="9">
        <f t="shared" si="38"/>
        <v>480702059.14285713</v>
      </c>
      <c r="AB315" s="5">
        <f>IF(AA315&lt;='اطلاعات پایه'!$B$35,'اطلاعات پایه'!$D$35,IF(AA315&lt;='اطلاعات پایه'!$B$36,'اطلاعات پایه'!$E$35+(AA315-'اطلاعات پایه'!$B$35)*'اطلاعات پایه'!$C$36,IF(AA315&lt;='اطلاعات پایه'!$B$37,'اطلاعات پایه'!$E$36+(AA315-'اطلاعات پایه'!$B$36)*'اطلاعات پایه'!$C$37,IF(AA315&lt;='اطلاعات پایه'!$B$38,'اطلاعات پایه'!$E$37+(AA315-'اطلاعات پایه'!$B$37)*'اطلاعات پایه'!$C$38,IF(AA315&lt;='اطلاعات پایه'!$B$39,'اطلاعات پایه'!$E$38+(AA315-'اطلاعات پایه'!$B$38)*'اطلاعات پایه'!$C$39,'اطلاعات پایه'!$E$39+(AA315-'اطلاعات پایه'!$B$39)*'اطلاعات پایه'!$C$40)))))/365*L315</f>
        <v>0</v>
      </c>
      <c r="AC315" s="9">
        <f t="shared" si="39"/>
        <v>37493954</v>
      </c>
      <c r="AE315" s="9">
        <f t="shared" si="34"/>
        <v>49588780</v>
      </c>
    </row>
    <row r="316" spans="1:31" x14ac:dyDescent="0.25">
      <c r="A316" s="13">
        <v>296</v>
      </c>
      <c r="B316" s="13"/>
      <c r="C316" s="13"/>
      <c r="D316" s="13"/>
      <c r="E316" s="13"/>
      <c r="F316" s="13"/>
      <c r="G316" s="6" t="str">
        <f t="shared" si="32"/>
        <v/>
      </c>
      <c r="H316" s="13"/>
      <c r="I316" s="13"/>
      <c r="J316" s="15"/>
      <c r="K316" s="15"/>
      <c r="L316" s="5">
        <f>VLOOKUP($C$15,'اطلاعات پایه'!$A$18:$B$30,2,FALSE)</f>
        <v>30</v>
      </c>
      <c r="M316" s="6">
        <f>VLOOKUP($C$15,'اطلاعات پایه'!$A$18:$C$30,3,FALSE)</f>
        <v>45736</v>
      </c>
      <c r="N316" s="5">
        <f>ROUND((K316*('اطلاعات پایه'!$B$12+1)+'اطلاعات پایه'!$B$13)/30*L316,0)</f>
        <v>9316080</v>
      </c>
      <c r="O316" s="5">
        <f>IF(AND(F316&gt;0,M316-F316&gt;364),'اطلاعات پایه'!$B$10,0)*L316+J316</f>
        <v>0</v>
      </c>
      <c r="P316" s="5">
        <f>IF(H316="متاهل",'اطلاعات پایه'!$B$6,0)</f>
        <v>0</v>
      </c>
      <c r="Q316" s="5">
        <f>I316*'اطلاعات پایه'!$B$7</f>
        <v>0</v>
      </c>
      <c r="R316" s="5">
        <f>ROUND('اطلاعات پایه'!$B$8/30*MIN(30,L316),0)</f>
        <v>9000000</v>
      </c>
      <c r="S316" s="5">
        <f>ROUND('اطلاعات پایه'!$B$9/30*MIN(30,L316),0)</f>
        <v>22000000</v>
      </c>
      <c r="T316" s="5">
        <f t="shared" si="35"/>
        <v>59284</v>
      </c>
      <c r="U316" s="15"/>
      <c r="V316" s="5">
        <f t="shared" si="33"/>
        <v>0</v>
      </c>
      <c r="X316" s="9">
        <f t="shared" si="36"/>
        <v>40316080</v>
      </c>
      <c r="Y316" s="9">
        <f>ROUND(0.07*MIN(7*L316*'اطلاعات پایه'!$B$5,'محاسبه حقوق'!X316),0)</f>
        <v>2822126</v>
      </c>
      <c r="Z316" s="9">
        <f t="shared" si="37"/>
        <v>9272700</v>
      </c>
      <c r="AA316" s="9">
        <f t="shared" si="38"/>
        <v>480702059.14285713</v>
      </c>
      <c r="AB316" s="5">
        <f>IF(AA316&lt;='اطلاعات پایه'!$B$35,'اطلاعات پایه'!$D$35,IF(AA316&lt;='اطلاعات پایه'!$B$36,'اطلاعات پایه'!$E$35+(AA316-'اطلاعات پایه'!$B$35)*'اطلاعات پایه'!$C$36,IF(AA316&lt;='اطلاعات پایه'!$B$37,'اطلاعات پایه'!$E$36+(AA316-'اطلاعات پایه'!$B$36)*'اطلاعات پایه'!$C$37,IF(AA316&lt;='اطلاعات پایه'!$B$38,'اطلاعات پایه'!$E$37+(AA316-'اطلاعات پایه'!$B$37)*'اطلاعات پایه'!$C$38,IF(AA316&lt;='اطلاعات پایه'!$B$39,'اطلاعات پایه'!$E$38+(AA316-'اطلاعات پایه'!$B$38)*'اطلاعات پایه'!$C$39,'اطلاعات پایه'!$E$39+(AA316-'اطلاعات پایه'!$B$39)*'اطلاعات پایه'!$C$40)))))/365*L316</f>
        <v>0</v>
      </c>
      <c r="AC316" s="9">
        <f t="shared" si="39"/>
        <v>37493954</v>
      </c>
      <c r="AE316" s="9">
        <f t="shared" si="34"/>
        <v>49588780</v>
      </c>
    </row>
    <row r="317" spans="1:31" x14ac:dyDescent="0.25">
      <c r="A317" s="13">
        <v>297</v>
      </c>
      <c r="B317" s="13"/>
      <c r="C317" s="13"/>
      <c r="D317" s="13"/>
      <c r="E317" s="13"/>
      <c r="F317" s="13"/>
      <c r="G317" s="6" t="str">
        <f t="shared" si="32"/>
        <v/>
      </c>
      <c r="H317" s="13"/>
      <c r="I317" s="13"/>
      <c r="J317" s="15"/>
      <c r="K317" s="15"/>
      <c r="L317" s="5">
        <f>VLOOKUP($C$15,'اطلاعات پایه'!$A$18:$B$30,2,FALSE)</f>
        <v>30</v>
      </c>
      <c r="M317" s="6">
        <f>VLOOKUP($C$15,'اطلاعات پایه'!$A$18:$C$30,3,FALSE)</f>
        <v>45736</v>
      </c>
      <c r="N317" s="5">
        <f>ROUND((K317*('اطلاعات پایه'!$B$12+1)+'اطلاعات پایه'!$B$13)/30*L317,0)</f>
        <v>9316080</v>
      </c>
      <c r="O317" s="5">
        <f>IF(AND(F317&gt;0,M317-F317&gt;364),'اطلاعات پایه'!$B$10,0)*L317+J317</f>
        <v>0</v>
      </c>
      <c r="P317" s="5">
        <f>IF(H317="متاهل",'اطلاعات پایه'!$B$6,0)</f>
        <v>0</v>
      </c>
      <c r="Q317" s="5">
        <f>I317*'اطلاعات پایه'!$B$7</f>
        <v>0</v>
      </c>
      <c r="R317" s="5">
        <f>ROUND('اطلاعات پایه'!$B$8/30*MIN(30,L317),0)</f>
        <v>9000000</v>
      </c>
      <c r="S317" s="5">
        <f>ROUND('اطلاعات پایه'!$B$9/30*MIN(30,L317),0)</f>
        <v>22000000</v>
      </c>
      <c r="T317" s="5">
        <f t="shared" si="35"/>
        <v>59284</v>
      </c>
      <c r="U317" s="15"/>
      <c r="V317" s="5">
        <f t="shared" si="33"/>
        <v>0</v>
      </c>
      <c r="X317" s="9">
        <f t="shared" si="36"/>
        <v>40316080</v>
      </c>
      <c r="Y317" s="9">
        <f>ROUND(0.07*MIN(7*L317*'اطلاعات پایه'!$B$5,'محاسبه حقوق'!X317),0)</f>
        <v>2822126</v>
      </c>
      <c r="Z317" s="9">
        <f t="shared" si="37"/>
        <v>9272700</v>
      </c>
      <c r="AA317" s="9">
        <f t="shared" si="38"/>
        <v>480702059.14285713</v>
      </c>
      <c r="AB317" s="5">
        <f>IF(AA317&lt;='اطلاعات پایه'!$B$35,'اطلاعات پایه'!$D$35,IF(AA317&lt;='اطلاعات پایه'!$B$36,'اطلاعات پایه'!$E$35+(AA317-'اطلاعات پایه'!$B$35)*'اطلاعات پایه'!$C$36,IF(AA317&lt;='اطلاعات پایه'!$B$37,'اطلاعات پایه'!$E$36+(AA317-'اطلاعات پایه'!$B$36)*'اطلاعات پایه'!$C$37,IF(AA317&lt;='اطلاعات پایه'!$B$38,'اطلاعات پایه'!$E$37+(AA317-'اطلاعات پایه'!$B$37)*'اطلاعات پایه'!$C$38,IF(AA317&lt;='اطلاعات پایه'!$B$39,'اطلاعات پایه'!$E$38+(AA317-'اطلاعات پایه'!$B$38)*'اطلاعات پایه'!$C$39,'اطلاعات پایه'!$E$39+(AA317-'اطلاعات پایه'!$B$39)*'اطلاعات پایه'!$C$40)))))/365*L317</f>
        <v>0</v>
      </c>
      <c r="AC317" s="9">
        <f t="shared" si="39"/>
        <v>37493954</v>
      </c>
      <c r="AE317" s="9">
        <f t="shared" si="34"/>
        <v>49588780</v>
      </c>
    </row>
    <row r="318" spans="1:31" x14ac:dyDescent="0.25">
      <c r="A318" s="13">
        <v>298</v>
      </c>
      <c r="B318" s="13"/>
      <c r="C318" s="13"/>
      <c r="D318" s="13"/>
      <c r="E318" s="13"/>
      <c r="F318" s="13"/>
      <c r="G318" s="6" t="str">
        <f t="shared" si="32"/>
        <v/>
      </c>
      <c r="H318" s="13"/>
      <c r="I318" s="13"/>
      <c r="J318" s="15"/>
      <c r="K318" s="15"/>
      <c r="L318" s="5">
        <f>VLOOKUP($C$15,'اطلاعات پایه'!$A$18:$B$30,2,FALSE)</f>
        <v>30</v>
      </c>
      <c r="M318" s="6">
        <f>VLOOKUP($C$15,'اطلاعات پایه'!$A$18:$C$30,3,FALSE)</f>
        <v>45736</v>
      </c>
      <c r="N318" s="5">
        <f>ROUND((K318*('اطلاعات پایه'!$B$12+1)+'اطلاعات پایه'!$B$13)/30*L318,0)</f>
        <v>9316080</v>
      </c>
      <c r="O318" s="5">
        <f>IF(AND(F318&gt;0,M318-F318&gt;364),'اطلاعات پایه'!$B$10,0)*L318+J318</f>
        <v>0</v>
      </c>
      <c r="P318" s="5">
        <f>IF(H318="متاهل",'اطلاعات پایه'!$B$6,0)</f>
        <v>0</v>
      </c>
      <c r="Q318" s="5">
        <f>I318*'اطلاعات پایه'!$B$7</f>
        <v>0</v>
      </c>
      <c r="R318" s="5">
        <f>ROUND('اطلاعات پایه'!$B$8/30*MIN(30,L318),0)</f>
        <v>9000000</v>
      </c>
      <c r="S318" s="5">
        <f>ROUND('اطلاعات پایه'!$B$9/30*MIN(30,L318),0)</f>
        <v>22000000</v>
      </c>
      <c r="T318" s="5">
        <f t="shared" si="35"/>
        <v>59284</v>
      </c>
      <c r="U318" s="15"/>
      <c r="V318" s="5">
        <f t="shared" si="33"/>
        <v>0</v>
      </c>
      <c r="X318" s="9">
        <f t="shared" si="36"/>
        <v>40316080</v>
      </c>
      <c r="Y318" s="9">
        <f>ROUND(0.07*MIN(7*L318*'اطلاعات پایه'!$B$5,'محاسبه حقوق'!X318),0)</f>
        <v>2822126</v>
      </c>
      <c r="Z318" s="9">
        <f t="shared" si="37"/>
        <v>9272700</v>
      </c>
      <c r="AA318" s="9">
        <f t="shared" si="38"/>
        <v>480702059.14285713</v>
      </c>
      <c r="AB318" s="5">
        <f>IF(AA318&lt;='اطلاعات پایه'!$B$35,'اطلاعات پایه'!$D$35,IF(AA318&lt;='اطلاعات پایه'!$B$36,'اطلاعات پایه'!$E$35+(AA318-'اطلاعات پایه'!$B$35)*'اطلاعات پایه'!$C$36,IF(AA318&lt;='اطلاعات پایه'!$B$37,'اطلاعات پایه'!$E$36+(AA318-'اطلاعات پایه'!$B$36)*'اطلاعات پایه'!$C$37,IF(AA318&lt;='اطلاعات پایه'!$B$38,'اطلاعات پایه'!$E$37+(AA318-'اطلاعات پایه'!$B$37)*'اطلاعات پایه'!$C$38,IF(AA318&lt;='اطلاعات پایه'!$B$39,'اطلاعات پایه'!$E$38+(AA318-'اطلاعات پایه'!$B$38)*'اطلاعات پایه'!$C$39,'اطلاعات پایه'!$E$39+(AA318-'اطلاعات پایه'!$B$39)*'اطلاعات پایه'!$C$40)))))/365*L318</f>
        <v>0</v>
      </c>
      <c r="AC318" s="9">
        <f t="shared" si="39"/>
        <v>37493954</v>
      </c>
      <c r="AE318" s="9">
        <f t="shared" si="34"/>
        <v>49588780</v>
      </c>
    </row>
    <row r="319" spans="1:31" x14ac:dyDescent="0.25">
      <c r="A319" s="13">
        <v>299</v>
      </c>
      <c r="B319" s="13"/>
      <c r="C319" s="13"/>
      <c r="D319" s="13"/>
      <c r="E319" s="13"/>
      <c r="F319" s="13"/>
      <c r="G319" s="6" t="str">
        <f t="shared" si="32"/>
        <v/>
      </c>
      <c r="H319" s="13"/>
      <c r="I319" s="13"/>
      <c r="J319" s="15"/>
      <c r="K319" s="15"/>
      <c r="L319" s="5">
        <f>VLOOKUP($C$15,'اطلاعات پایه'!$A$18:$B$30,2,FALSE)</f>
        <v>30</v>
      </c>
      <c r="M319" s="6">
        <f>VLOOKUP($C$15,'اطلاعات پایه'!$A$18:$C$30,3,FALSE)</f>
        <v>45736</v>
      </c>
      <c r="N319" s="5">
        <f>ROUND((K319*('اطلاعات پایه'!$B$12+1)+'اطلاعات پایه'!$B$13)/30*L319,0)</f>
        <v>9316080</v>
      </c>
      <c r="O319" s="5">
        <f>IF(AND(F319&gt;0,M319-F319&gt;364),'اطلاعات پایه'!$B$10,0)*L319+J319</f>
        <v>0</v>
      </c>
      <c r="P319" s="5">
        <f>IF(H319="متاهل",'اطلاعات پایه'!$B$6,0)</f>
        <v>0</v>
      </c>
      <c r="Q319" s="5">
        <f>I319*'اطلاعات پایه'!$B$7</f>
        <v>0</v>
      </c>
      <c r="R319" s="5">
        <f>ROUND('اطلاعات پایه'!$B$8/30*MIN(30,L319),0)</f>
        <v>9000000</v>
      </c>
      <c r="S319" s="5">
        <f>ROUND('اطلاعات پایه'!$B$9/30*MIN(30,L319),0)</f>
        <v>22000000</v>
      </c>
      <c r="T319" s="5">
        <f t="shared" si="35"/>
        <v>59284</v>
      </c>
      <c r="U319" s="15"/>
      <c r="V319" s="5">
        <f t="shared" si="33"/>
        <v>0</v>
      </c>
      <c r="X319" s="9">
        <f t="shared" si="36"/>
        <v>40316080</v>
      </c>
      <c r="Y319" s="9">
        <f>ROUND(0.07*MIN(7*L319*'اطلاعات پایه'!$B$5,'محاسبه حقوق'!X319),0)</f>
        <v>2822126</v>
      </c>
      <c r="Z319" s="9">
        <f t="shared" si="37"/>
        <v>9272700</v>
      </c>
      <c r="AA319" s="9">
        <f t="shared" si="38"/>
        <v>480702059.14285713</v>
      </c>
      <c r="AB319" s="5">
        <f>IF(AA319&lt;='اطلاعات پایه'!$B$35,'اطلاعات پایه'!$D$35,IF(AA319&lt;='اطلاعات پایه'!$B$36,'اطلاعات پایه'!$E$35+(AA319-'اطلاعات پایه'!$B$35)*'اطلاعات پایه'!$C$36,IF(AA319&lt;='اطلاعات پایه'!$B$37,'اطلاعات پایه'!$E$36+(AA319-'اطلاعات پایه'!$B$36)*'اطلاعات پایه'!$C$37,IF(AA319&lt;='اطلاعات پایه'!$B$38,'اطلاعات پایه'!$E$37+(AA319-'اطلاعات پایه'!$B$37)*'اطلاعات پایه'!$C$38,IF(AA319&lt;='اطلاعات پایه'!$B$39,'اطلاعات پایه'!$E$38+(AA319-'اطلاعات پایه'!$B$38)*'اطلاعات پایه'!$C$39,'اطلاعات پایه'!$E$39+(AA319-'اطلاعات پایه'!$B$39)*'اطلاعات پایه'!$C$40)))))/365*L319</f>
        <v>0</v>
      </c>
      <c r="AC319" s="9">
        <f t="shared" si="39"/>
        <v>37493954</v>
      </c>
      <c r="AE319" s="9">
        <f t="shared" si="34"/>
        <v>49588780</v>
      </c>
    </row>
    <row r="320" spans="1:31" x14ac:dyDescent="0.25">
      <c r="A320" s="13">
        <v>300</v>
      </c>
      <c r="B320" s="13"/>
      <c r="C320" s="13"/>
      <c r="D320" s="13"/>
      <c r="E320" s="13"/>
      <c r="F320" s="13"/>
      <c r="G320" s="6" t="str">
        <f t="shared" si="32"/>
        <v/>
      </c>
      <c r="H320" s="13"/>
      <c r="I320" s="13"/>
      <c r="J320" s="15"/>
      <c r="K320" s="15"/>
      <c r="L320" s="5">
        <f>VLOOKUP($C$15,'اطلاعات پایه'!$A$18:$B$30,2,FALSE)</f>
        <v>30</v>
      </c>
      <c r="M320" s="6">
        <f>VLOOKUP($C$15,'اطلاعات پایه'!$A$18:$C$30,3,FALSE)</f>
        <v>45736</v>
      </c>
      <c r="N320" s="5">
        <f>ROUND((K320*('اطلاعات پایه'!$B$12+1)+'اطلاعات پایه'!$B$13)/30*L320,0)</f>
        <v>9316080</v>
      </c>
      <c r="O320" s="5">
        <f>IF(AND(F320&gt;0,M320-F320&gt;364),'اطلاعات پایه'!$B$10,0)*L320+J320</f>
        <v>0</v>
      </c>
      <c r="P320" s="5">
        <f>IF(H320="متاهل",'اطلاعات پایه'!$B$6,0)</f>
        <v>0</v>
      </c>
      <c r="Q320" s="5">
        <f>I320*'اطلاعات پایه'!$B$7</f>
        <v>0</v>
      </c>
      <c r="R320" s="5">
        <f>ROUND('اطلاعات پایه'!$B$8/30*MIN(30,L320),0)</f>
        <v>9000000</v>
      </c>
      <c r="S320" s="5">
        <f>ROUND('اطلاعات پایه'!$B$9/30*MIN(30,L320),0)</f>
        <v>22000000</v>
      </c>
      <c r="T320" s="5">
        <f t="shared" si="35"/>
        <v>59284</v>
      </c>
      <c r="U320" s="15"/>
      <c r="V320" s="5">
        <f t="shared" si="33"/>
        <v>0</v>
      </c>
      <c r="X320" s="9">
        <f t="shared" si="36"/>
        <v>40316080</v>
      </c>
      <c r="Y320" s="9">
        <f>ROUND(0.07*MIN(7*L320*'اطلاعات پایه'!$B$5,'محاسبه حقوق'!X320),0)</f>
        <v>2822126</v>
      </c>
      <c r="Z320" s="9">
        <f t="shared" si="37"/>
        <v>9272700</v>
      </c>
      <c r="AA320" s="9">
        <f t="shared" si="38"/>
        <v>480702059.14285713</v>
      </c>
      <c r="AB320" s="5">
        <f>IF(AA320&lt;='اطلاعات پایه'!$B$35,'اطلاعات پایه'!$D$35,IF(AA320&lt;='اطلاعات پایه'!$B$36,'اطلاعات پایه'!$E$35+(AA320-'اطلاعات پایه'!$B$35)*'اطلاعات پایه'!$C$36,IF(AA320&lt;='اطلاعات پایه'!$B$37,'اطلاعات پایه'!$E$36+(AA320-'اطلاعات پایه'!$B$36)*'اطلاعات پایه'!$C$37,IF(AA320&lt;='اطلاعات پایه'!$B$38,'اطلاعات پایه'!$E$37+(AA320-'اطلاعات پایه'!$B$37)*'اطلاعات پایه'!$C$38,IF(AA320&lt;='اطلاعات پایه'!$B$39,'اطلاعات پایه'!$E$38+(AA320-'اطلاعات پایه'!$B$38)*'اطلاعات پایه'!$C$39,'اطلاعات پایه'!$E$39+(AA320-'اطلاعات پایه'!$B$39)*'اطلاعات پایه'!$C$40)))))/365*L320</f>
        <v>0</v>
      </c>
      <c r="AC320" s="9">
        <f t="shared" si="39"/>
        <v>37493954</v>
      </c>
      <c r="AE320" s="9">
        <f t="shared" si="34"/>
        <v>49588780</v>
      </c>
    </row>
    <row r="321" spans="1:31" x14ac:dyDescent="0.25">
      <c r="A321" s="13">
        <v>301</v>
      </c>
      <c r="B321" s="13"/>
      <c r="C321" s="13"/>
      <c r="D321" s="13"/>
      <c r="E321" s="13"/>
      <c r="F321" s="13"/>
      <c r="G321" s="6" t="str">
        <f t="shared" si="32"/>
        <v/>
      </c>
      <c r="H321" s="13"/>
      <c r="I321" s="13"/>
      <c r="J321" s="15"/>
      <c r="K321" s="15"/>
      <c r="L321" s="5">
        <f>VLOOKUP($C$15,'اطلاعات پایه'!$A$18:$B$30,2,FALSE)</f>
        <v>30</v>
      </c>
      <c r="M321" s="6">
        <f>VLOOKUP($C$15,'اطلاعات پایه'!$A$18:$C$30,3,FALSE)</f>
        <v>45736</v>
      </c>
      <c r="N321" s="5">
        <f>ROUND((K321*('اطلاعات پایه'!$B$12+1)+'اطلاعات پایه'!$B$13)/30*L321,0)</f>
        <v>9316080</v>
      </c>
      <c r="O321" s="5">
        <f>IF(AND(F321&gt;0,M321-F321&gt;364),'اطلاعات پایه'!$B$10,0)*L321+J321</f>
        <v>0</v>
      </c>
      <c r="P321" s="5">
        <f>IF(H321="متاهل",'اطلاعات پایه'!$B$6,0)</f>
        <v>0</v>
      </c>
      <c r="Q321" s="5">
        <f>I321*'اطلاعات پایه'!$B$7</f>
        <v>0</v>
      </c>
      <c r="R321" s="5">
        <f>ROUND('اطلاعات پایه'!$B$8/30*MIN(30,L321),0)</f>
        <v>9000000</v>
      </c>
      <c r="S321" s="5">
        <f>ROUND('اطلاعات پایه'!$B$9/30*MIN(30,L321),0)</f>
        <v>22000000</v>
      </c>
      <c r="T321" s="5">
        <f t="shared" si="35"/>
        <v>59284</v>
      </c>
      <c r="U321" s="15"/>
      <c r="V321" s="5">
        <f t="shared" si="33"/>
        <v>0</v>
      </c>
      <c r="X321" s="9">
        <f t="shared" si="36"/>
        <v>40316080</v>
      </c>
      <c r="Y321" s="9">
        <f>ROUND(0.07*MIN(7*L321*'اطلاعات پایه'!$B$5,'محاسبه حقوق'!X321),0)</f>
        <v>2822126</v>
      </c>
      <c r="Z321" s="9">
        <f t="shared" si="37"/>
        <v>9272700</v>
      </c>
      <c r="AA321" s="9">
        <f t="shared" si="38"/>
        <v>480702059.14285713</v>
      </c>
      <c r="AB321" s="5">
        <f>IF(AA321&lt;='اطلاعات پایه'!$B$35,'اطلاعات پایه'!$D$35,IF(AA321&lt;='اطلاعات پایه'!$B$36,'اطلاعات پایه'!$E$35+(AA321-'اطلاعات پایه'!$B$35)*'اطلاعات پایه'!$C$36,IF(AA321&lt;='اطلاعات پایه'!$B$37,'اطلاعات پایه'!$E$36+(AA321-'اطلاعات پایه'!$B$36)*'اطلاعات پایه'!$C$37,IF(AA321&lt;='اطلاعات پایه'!$B$38,'اطلاعات پایه'!$E$37+(AA321-'اطلاعات پایه'!$B$37)*'اطلاعات پایه'!$C$38,IF(AA321&lt;='اطلاعات پایه'!$B$39,'اطلاعات پایه'!$E$38+(AA321-'اطلاعات پایه'!$B$38)*'اطلاعات پایه'!$C$39,'اطلاعات پایه'!$E$39+(AA321-'اطلاعات پایه'!$B$39)*'اطلاعات پایه'!$C$40)))))/365*L321</f>
        <v>0</v>
      </c>
      <c r="AC321" s="9">
        <f t="shared" si="39"/>
        <v>37493954</v>
      </c>
      <c r="AE321" s="9">
        <f t="shared" si="34"/>
        <v>49588780</v>
      </c>
    </row>
    <row r="322" spans="1:31" x14ac:dyDescent="0.25">
      <c r="A322" s="13">
        <v>302</v>
      </c>
      <c r="B322" s="13"/>
      <c r="C322" s="13"/>
      <c r="D322" s="13"/>
      <c r="E322" s="13"/>
      <c r="F322" s="13"/>
      <c r="G322" s="6" t="str">
        <f t="shared" si="32"/>
        <v/>
      </c>
      <c r="H322" s="13"/>
      <c r="I322" s="13"/>
      <c r="J322" s="15"/>
      <c r="K322" s="15"/>
      <c r="L322" s="5">
        <f>VLOOKUP($C$15,'اطلاعات پایه'!$A$18:$B$30,2,FALSE)</f>
        <v>30</v>
      </c>
      <c r="M322" s="6">
        <f>VLOOKUP($C$15,'اطلاعات پایه'!$A$18:$C$30,3,FALSE)</f>
        <v>45736</v>
      </c>
      <c r="N322" s="5">
        <f>ROUND((K322*('اطلاعات پایه'!$B$12+1)+'اطلاعات پایه'!$B$13)/30*L322,0)</f>
        <v>9316080</v>
      </c>
      <c r="O322" s="5">
        <f>IF(AND(F322&gt;0,M322-F322&gt;364),'اطلاعات پایه'!$B$10,0)*L322+J322</f>
        <v>0</v>
      </c>
      <c r="P322" s="5">
        <f>IF(H322="متاهل",'اطلاعات پایه'!$B$6,0)</f>
        <v>0</v>
      </c>
      <c r="Q322" s="5">
        <f>I322*'اطلاعات پایه'!$B$7</f>
        <v>0</v>
      </c>
      <c r="R322" s="5">
        <f>ROUND('اطلاعات پایه'!$B$8/30*MIN(30,L322),0)</f>
        <v>9000000</v>
      </c>
      <c r="S322" s="5">
        <f>ROUND('اطلاعات پایه'!$B$9/30*MIN(30,L322),0)</f>
        <v>22000000</v>
      </c>
      <c r="T322" s="5">
        <f t="shared" si="35"/>
        <v>59284</v>
      </c>
      <c r="U322" s="15"/>
      <c r="V322" s="5">
        <f t="shared" si="33"/>
        <v>0</v>
      </c>
      <c r="X322" s="9">
        <f t="shared" si="36"/>
        <v>40316080</v>
      </c>
      <c r="Y322" s="9">
        <f>ROUND(0.07*MIN(7*L322*'اطلاعات پایه'!$B$5,'محاسبه حقوق'!X322),0)</f>
        <v>2822126</v>
      </c>
      <c r="Z322" s="9">
        <f t="shared" si="37"/>
        <v>9272700</v>
      </c>
      <c r="AA322" s="9">
        <f t="shared" si="38"/>
        <v>480702059.14285713</v>
      </c>
      <c r="AB322" s="5">
        <f>IF(AA322&lt;='اطلاعات پایه'!$B$35,'اطلاعات پایه'!$D$35,IF(AA322&lt;='اطلاعات پایه'!$B$36,'اطلاعات پایه'!$E$35+(AA322-'اطلاعات پایه'!$B$35)*'اطلاعات پایه'!$C$36,IF(AA322&lt;='اطلاعات پایه'!$B$37,'اطلاعات پایه'!$E$36+(AA322-'اطلاعات پایه'!$B$36)*'اطلاعات پایه'!$C$37,IF(AA322&lt;='اطلاعات پایه'!$B$38,'اطلاعات پایه'!$E$37+(AA322-'اطلاعات پایه'!$B$37)*'اطلاعات پایه'!$C$38,IF(AA322&lt;='اطلاعات پایه'!$B$39,'اطلاعات پایه'!$E$38+(AA322-'اطلاعات پایه'!$B$38)*'اطلاعات پایه'!$C$39,'اطلاعات پایه'!$E$39+(AA322-'اطلاعات پایه'!$B$39)*'اطلاعات پایه'!$C$40)))))/365*L322</f>
        <v>0</v>
      </c>
      <c r="AC322" s="9">
        <f t="shared" si="39"/>
        <v>37493954</v>
      </c>
      <c r="AE322" s="9">
        <f t="shared" si="34"/>
        <v>49588780</v>
      </c>
    </row>
    <row r="323" spans="1:31" x14ac:dyDescent="0.25">
      <c r="A323" s="13">
        <v>303</v>
      </c>
      <c r="B323" s="13"/>
      <c r="C323" s="13"/>
      <c r="D323" s="13"/>
      <c r="E323" s="13"/>
      <c r="F323" s="13"/>
      <c r="G323" s="6" t="str">
        <f t="shared" si="32"/>
        <v/>
      </c>
      <c r="H323" s="13"/>
      <c r="I323" s="13"/>
      <c r="J323" s="15"/>
      <c r="K323" s="15"/>
      <c r="L323" s="5">
        <f>VLOOKUP($C$15,'اطلاعات پایه'!$A$18:$B$30,2,FALSE)</f>
        <v>30</v>
      </c>
      <c r="M323" s="6">
        <f>VLOOKUP($C$15,'اطلاعات پایه'!$A$18:$C$30,3,FALSE)</f>
        <v>45736</v>
      </c>
      <c r="N323" s="5">
        <f>ROUND((K323*('اطلاعات پایه'!$B$12+1)+'اطلاعات پایه'!$B$13)/30*L323,0)</f>
        <v>9316080</v>
      </c>
      <c r="O323" s="5">
        <f>IF(AND(F323&gt;0,M323-F323&gt;364),'اطلاعات پایه'!$B$10,0)*L323+J323</f>
        <v>0</v>
      </c>
      <c r="P323" s="5">
        <f>IF(H323="متاهل",'اطلاعات پایه'!$B$6,0)</f>
        <v>0</v>
      </c>
      <c r="Q323" s="5">
        <f>I323*'اطلاعات پایه'!$B$7</f>
        <v>0</v>
      </c>
      <c r="R323" s="5">
        <f>ROUND('اطلاعات پایه'!$B$8/30*MIN(30,L323),0)</f>
        <v>9000000</v>
      </c>
      <c r="S323" s="5">
        <f>ROUND('اطلاعات پایه'!$B$9/30*MIN(30,L323),0)</f>
        <v>22000000</v>
      </c>
      <c r="T323" s="5">
        <f t="shared" si="35"/>
        <v>59284</v>
      </c>
      <c r="U323" s="15"/>
      <c r="V323" s="5">
        <f t="shared" si="33"/>
        <v>0</v>
      </c>
      <c r="X323" s="9">
        <f t="shared" si="36"/>
        <v>40316080</v>
      </c>
      <c r="Y323" s="9">
        <f>ROUND(0.07*MIN(7*L323*'اطلاعات پایه'!$B$5,'محاسبه حقوق'!X323),0)</f>
        <v>2822126</v>
      </c>
      <c r="Z323" s="9">
        <f t="shared" si="37"/>
        <v>9272700</v>
      </c>
      <c r="AA323" s="9">
        <f t="shared" si="38"/>
        <v>480702059.14285713</v>
      </c>
      <c r="AB323" s="5">
        <f>IF(AA323&lt;='اطلاعات پایه'!$B$35,'اطلاعات پایه'!$D$35,IF(AA323&lt;='اطلاعات پایه'!$B$36,'اطلاعات پایه'!$E$35+(AA323-'اطلاعات پایه'!$B$35)*'اطلاعات پایه'!$C$36,IF(AA323&lt;='اطلاعات پایه'!$B$37,'اطلاعات پایه'!$E$36+(AA323-'اطلاعات پایه'!$B$36)*'اطلاعات پایه'!$C$37,IF(AA323&lt;='اطلاعات پایه'!$B$38,'اطلاعات پایه'!$E$37+(AA323-'اطلاعات پایه'!$B$37)*'اطلاعات پایه'!$C$38,IF(AA323&lt;='اطلاعات پایه'!$B$39,'اطلاعات پایه'!$E$38+(AA323-'اطلاعات پایه'!$B$38)*'اطلاعات پایه'!$C$39,'اطلاعات پایه'!$E$39+(AA323-'اطلاعات پایه'!$B$39)*'اطلاعات پایه'!$C$40)))))/365*L323</f>
        <v>0</v>
      </c>
      <c r="AC323" s="9">
        <f t="shared" si="39"/>
        <v>37493954</v>
      </c>
      <c r="AE323" s="9">
        <f t="shared" si="34"/>
        <v>49588780</v>
      </c>
    </row>
    <row r="324" spans="1:31" x14ac:dyDescent="0.25">
      <c r="A324" s="13">
        <v>304</v>
      </c>
      <c r="B324" s="13"/>
      <c r="C324" s="13"/>
      <c r="D324" s="13"/>
      <c r="E324" s="13"/>
      <c r="F324" s="13"/>
      <c r="G324" s="6" t="str">
        <f t="shared" si="32"/>
        <v/>
      </c>
      <c r="H324" s="13"/>
      <c r="I324" s="13"/>
      <c r="J324" s="15"/>
      <c r="K324" s="15"/>
      <c r="L324" s="5">
        <f>VLOOKUP($C$15,'اطلاعات پایه'!$A$18:$B$30,2,FALSE)</f>
        <v>30</v>
      </c>
      <c r="M324" s="6">
        <f>VLOOKUP($C$15,'اطلاعات پایه'!$A$18:$C$30,3,FALSE)</f>
        <v>45736</v>
      </c>
      <c r="N324" s="5">
        <f>ROUND((K324*('اطلاعات پایه'!$B$12+1)+'اطلاعات پایه'!$B$13)/30*L324,0)</f>
        <v>9316080</v>
      </c>
      <c r="O324" s="5">
        <f>IF(AND(F324&gt;0,M324-F324&gt;364),'اطلاعات پایه'!$B$10,0)*L324+J324</f>
        <v>0</v>
      </c>
      <c r="P324" s="5">
        <f>IF(H324="متاهل",'اطلاعات پایه'!$B$6,0)</f>
        <v>0</v>
      </c>
      <c r="Q324" s="5">
        <f>I324*'اطلاعات پایه'!$B$7</f>
        <v>0</v>
      </c>
      <c r="R324" s="5">
        <f>ROUND('اطلاعات پایه'!$B$8/30*MIN(30,L324),0)</f>
        <v>9000000</v>
      </c>
      <c r="S324" s="5">
        <f>ROUND('اطلاعات پایه'!$B$9/30*MIN(30,L324),0)</f>
        <v>22000000</v>
      </c>
      <c r="T324" s="5">
        <f t="shared" si="35"/>
        <v>59284</v>
      </c>
      <c r="U324" s="15"/>
      <c r="V324" s="5">
        <f t="shared" si="33"/>
        <v>0</v>
      </c>
      <c r="X324" s="9">
        <f t="shared" si="36"/>
        <v>40316080</v>
      </c>
      <c r="Y324" s="9">
        <f>ROUND(0.07*MIN(7*L324*'اطلاعات پایه'!$B$5,'محاسبه حقوق'!X324),0)</f>
        <v>2822126</v>
      </c>
      <c r="Z324" s="9">
        <f t="shared" si="37"/>
        <v>9272700</v>
      </c>
      <c r="AA324" s="9">
        <f t="shared" si="38"/>
        <v>480702059.14285713</v>
      </c>
      <c r="AB324" s="5">
        <f>IF(AA324&lt;='اطلاعات پایه'!$B$35,'اطلاعات پایه'!$D$35,IF(AA324&lt;='اطلاعات پایه'!$B$36,'اطلاعات پایه'!$E$35+(AA324-'اطلاعات پایه'!$B$35)*'اطلاعات پایه'!$C$36,IF(AA324&lt;='اطلاعات پایه'!$B$37,'اطلاعات پایه'!$E$36+(AA324-'اطلاعات پایه'!$B$36)*'اطلاعات پایه'!$C$37,IF(AA324&lt;='اطلاعات پایه'!$B$38,'اطلاعات پایه'!$E$37+(AA324-'اطلاعات پایه'!$B$37)*'اطلاعات پایه'!$C$38,IF(AA324&lt;='اطلاعات پایه'!$B$39,'اطلاعات پایه'!$E$38+(AA324-'اطلاعات پایه'!$B$38)*'اطلاعات پایه'!$C$39,'اطلاعات پایه'!$E$39+(AA324-'اطلاعات پایه'!$B$39)*'اطلاعات پایه'!$C$40)))))/365*L324</f>
        <v>0</v>
      </c>
      <c r="AC324" s="9">
        <f t="shared" si="39"/>
        <v>37493954</v>
      </c>
      <c r="AE324" s="9">
        <f t="shared" si="34"/>
        <v>49588780</v>
      </c>
    </row>
    <row r="325" spans="1:31" x14ac:dyDescent="0.25">
      <c r="A325" s="13">
        <v>305</v>
      </c>
      <c r="B325" s="13"/>
      <c r="C325" s="13"/>
      <c r="D325" s="13"/>
      <c r="E325" s="13"/>
      <c r="F325" s="13"/>
      <c r="G325" s="6" t="str">
        <f t="shared" si="32"/>
        <v/>
      </c>
      <c r="H325" s="13"/>
      <c r="I325" s="13"/>
      <c r="J325" s="15"/>
      <c r="K325" s="15"/>
      <c r="L325" s="5">
        <f>VLOOKUP($C$15,'اطلاعات پایه'!$A$18:$B$30,2,FALSE)</f>
        <v>30</v>
      </c>
      <c r="M325" s="6">
        <f>VLOOKUP($C$15,'اطلاعات پایه'!$A$18:$C$30,3,FALSE)</f>
        <v>45736</v>
      </c>
      <c r="N325" s="5">
        <f>ROUND((K325*('اطلاعات پایه'!$B$12+1)+'اطلاعات پایه'!$B$13)/30*L325,0)</f>
        <v>9316080</v>
      </c>
      <c r="O325" s="5">
        <f>IF(AND(F325&gt;0,M325-F325&gt;364),'اطلاعات پایه'!$B$10,0)*L325+J325</f>
        <v>0</v>
      </c>
      <c r="P325" s="5">
        <f>IF(H325="متاهل",'اطلاعات پایه'!$B$6,0)</f>
        <v>0</v>
      </c>
      <c r="Q325" s="5">
        <f>I325*'اطلاعات پایه'!$B$7</f>
        <v>0</v>
      </c>
      <c r="R325" s="5">
        <f>ROUND('اطلاعات پایه'!$B$8/30*MIN(30,L325),0)</f>
        <v>9000000</v>
      </c>
      <c r="S325" s="5">
        <f>ROUND('اطلاعات پایه'!$B$9/30*MIN(30,L325),0)</f>
        <v>22000000</v>
      </c>
      <c r="T325" s="5">
        <f t="shared" si="35"/>
        <v>59284</v>
      </c>
      <c r="U325" s="15"/>
      <c r="V325" s="5">
        <f t="shared" si="33"/>
        <v>0</v>
      </c>
      <c r="X325" s="9">
        <f t="shared" si="36"/>
        <v>40316080</v>
      </c>
      <c r="Y325" s="9">
        <f>ROUND(0.07*MIN(7*L325*'اطلاعات پایه'!$B$5,'محاسبه حقوق'!X325),0)</f>
        <v>2822126</v>
      </c>
      <c r="Z325" s="9">
        <f t="shared" si="37"/>
        <v>9272700</v>
      </c>
      <c r="AA325" s="9">
        <f t="shared" si="38"/>
        <v>480702059.14285713</v>
      </c>
      <c r="AB325" s="5">
        <f>IF(AA325&lt;='اطلاعات پایه'!$B$35,'اطلاعات پایه'!$D$35,IF(AA325&lt;='اطلاعات پایه'!$B$36,'اطلاعات پایه'!$E$35+(AA325-'اطلاعات پایه'!$B$35)*'اطلاعات پایه'!$C$36,IF(AA325&lt;='اطلاعات پایه'!$B$37,'اطلاعات پایه'!$E$36+(AA325-'اطلاعات پایه'!$B$36)*'اطلاعات پایه'!$C$37,IF(AA325&lt;='اطلاعات پایه'!$B$38,'اطلاعات پایه'!$E$37+(AA325-'اطلاعات پایه'!$B$37)*'اطلاعات پایه'!$C$38,IF(AA325&lt;='اطلاعات پایه'!$B$39,'اطلاعات پایه'!$E$38+(AA325-'اطلاعات پایه'!$B$38)*'اطلاعات پایه'!$C$39,'اطلاعات پایه'!$E$39+(AA325-'اطلاعات پایه'!$B$39)*'اطلاعات پایه'!$C$40)))))/365*L325</f>
        <v>0</v>
      </c>
      <c r="AC325" s="9">
        <f t="shared" si="39"/>
        <v>37493954</v>
      </c>
      <c r="AE325" s="9">
        <f t="shared" si="34"/>
        <v>49588780</v>
      </c>
    </row>
    <row r="326" spans="1:31" x14ac:dyDescent="0.25">
      <c r="A326" s="13">
        <v>306</v>
      </c>
      <c r="B326" s="13"/>
      <c r="C326" s="13"/>
      <c r="D326" s="13"/>
      <c r="E326" s="13"/>
      <c r="F326" s="13"/>
      <c r="G326" s="6" t="str">
        <f t="shared" si="32"/>
        <v/>
      </c>
      <c r="H326" s="13"/>
      <c r="I326" s="13"/>
      <c r="J326" s="15"/>
      <c r="K326" s="15"/>
      <c r="L326" s="5">
        <f>VLOOKUP($C$15,'اطلاعات پایه'!$A$18:$B$30,2,FALSE)</f>
        <v>30</v>
      </c>
      <c r="M326" s="6">
        <f>VLOOKUP($C$15,'اطلاعات پایه'!$A$18:$C$30,3,FALSE)</f>
        <v>45736</v>
      </c>
      <c r="N326" s="5">
        <f>ROUND((K326*('اطلاعات پایه'!$B$12+1)+'اطلاعات پایه'!$B$13)/30*L326,0)</f>
        <v>9316080</v>
      </c>
      <c r="O326" s="5">
        <f>IF(AND(F326&gt;0,M326-F326&gt;364),'اطلاعات پایه'!$B$10,0)*L326+J326</f>
        <v>0</v>
      </c>
      <c r="P326" s="5">
        <f>IF(H326="متاهل",'اطلاعات پایه'!$B$6,0)</f>
        <v>0</v>
      </c>
      <c r="Q326" s="5">
        <f>I326*'اطلاعات پایه'!$B$7</f>
        <v>0</v>
      </c>
      <c r="R326" s="5">
        <f>ROUND('اطلاعات پایه'!$B$8/30*MIN(30,L326),0)</f>
        <v>9000000</v>
      </c>
      <c r="S326" s="5">
        <f>ROUND('اطلاعات پایه'!$B$9/30*MIN(30,L326),0)</f>
        <v>22000000</v>
      </c>
      <c r="T326" s="5">
        <f t="shared" si="35"/>
        <v>59284</v>
      </c>
      <c r="U326" s="15"/>
      <c r="V326" s="5">
        <f t="shared" si="33"/>
        <v>0</v>
      </c>
      <c r="X326" s="9">
        <f t="shared" si="36"/>
        <v>40316080</v>
      </c>
      <c r="Y326" s="9">
        <f>ROUND(0.07*MIN(7*L326*'اطلاعات پایه'!$B$5,'محاسبه حقوق'!X326),0)</f>
        <v>2822126</v>
      </c>
      <c r="Z326" s="9">
        <f t="shared" si="37"/>
        <v>9272700</v>
      </c>
      <c r="AA326" s="9">
        <f t="shared" si="38"/>
        <v>480702059.14285713</v>
      </c>
      <c r="AB326" s="5">
        <f>IF(AA326&lt;='اطلاعات پایه'!$B$35,'اطلاعات پایه'!$D$35,IF(AA326&lt;='اطلاعات پایه'!$B$36,'اطلاعات پایه'!$E$35+(AA326-'اطلاعات پایه'!$B$35)*'اطلاعات پایه'!$C$36,IF(AA326&lt;='اطلاعات پایه'!$B$37,'اطلاعات پایه'!$E$36+(AA326-'اطلاعات پایه'!$B$36)*'اطلاعات پایه'!$C$37,IF(AA326&lt;='اطلاعات پایه'!$B$38,'اطلاعات پایه'!$E$37+(AA326-'اطلاعات پایه'!$B$37)*'اطلاعات پایه'!$C$38,IF(AA326&lt;='اطلاعات پایه'!$B$39,'اطلاعات پایه'!$E$38+(AA326-'اطلاعات پایه'!$B$38)*'اطلاعات پایه'!$C$39,'اطلاعات پایه'!$E$39+(AA326-'اطلاعات پایه'!$B$39)*'اطلاعات پایه'!$C$40)))))/365*L326</f>
        <v>0</v>
      </c>
      <c r="AC326" s="9">
        <f t="shared" si="39"/>
        <v>37493954</v>
      </c>
      <c r="AE326" s="9">
        <f t="shared" si="34"/>
        <v>49588780</v>
      </c>
    </row>
    <row r="327" spans="1:31" x14ac:dyDescent="0.25">
      <c r="A327" s="13">
        <v>307</v>
      </c>
      <c r="B327" s="13"/>
      <c r="C327" s="13"/>
      <c r="D327" s="13"/>
      <c r="E327" s="13"/>
      <c r="F327" s="13"/>
      <c r="G327" s="6" t="str">
        <f t="shared" si="32"/>
        <v/>
      </c>
      <c r="H327" s="13"/>
      <c r="I327" s="13"/>
      <c r="J327" s="15"/>
      <c r="K327" s="15"/>
      <c r="L327" s="5">
        <f>VLOOKUP($C$15,'اطلاعات پایه'!$A$18:$B$30,2,FALSE)</f>
        <v>30</v>
      </c>
      <c r="M327" s="6">
        <f>VLOOKUP($C$15,'اطلاعات پایه'!$A$18:$C$30,3,FALSE)</f>
        <v>45736</v>
      </c>
      <c r="N327" s="5">
        <f>ROUND((K327*('اطلاعات پایه'!$B$12+1)+'اطلاعات پایه'!$B$13)/30*L327,0)</f>
        <v>9316080</v>
      </c>
      <c r="O327" s="5">
        <f>IF(AND(F327&gt;0,M327-F327&gt;364),'اطلاعات پایه'!$B$10,0)*L327+J327</f>
        <v>0</v>
      </c>
      <c r="P327" s="5">
        <f>IF(H327="متاهل",'اطلاعات پایه'!$B$6,0)</f>
        <v>0</v>
      </c>
      <c r="Q327" s="5">
        <f>I327*'اطلاعات پایه'!$B$7</f>
        <v>0</v>
      </c>
      <c r="R327" s="5">
        <f>ROUND('اطلاعات پایه'!$B$8/30*MIN(30,L327),0)</f>
        <v>9000000</v>
      </c>
      <c r="S327" s="5">
        <f>ROUND('اطلاعات پایه'!$B$9/30*MIN(30,L327),0)</f>
        <v>22000000</v>
      </c>
      <c r="T327" s="5">
        <f t="shared" si="35"/>
        <v>59284</v>
      </c>
      <c r="U327" s="15"/>
      <c r="V327" s="5">
        <f t="shared" si="33"/>
        <v>0</v>
      </c>
      <c r="X327" s="9">
        <f t="shared" si="36"/>
        <v>40316080</v>
      </c>
      <c r="Y327" s="9">
        <f>ROUND(0.07*MIN(7*L327*'اطلاعات پایه'!$B$5,'محاسبه حقوق'!X327),0)</f>
        <v>2822126</v>
      </c>
      <c r="Z327" s="9">
        <f t="shared" si="37"/>
        <v>9272700</v>
      </c>
      <c r="AA327" s="9">
        <f t="shared" si="38"/>
        <v>480702059.14285713</v>
      </c>
      <c r="AB327" s="5">
        <f>IF(AA327&lt;='اطلاعات پایه'!$B$35,'اطلاعات پایه'!$D$35,IF(AA327&lt;='اطلاعات پایه'!$B$36,'اطلاعات پایه'!$E$35+(AA327-'اطلاعات پایه'!$B$35)*'اطلاعات پایه'!$C$36,IF(AA327&lt;='اطلاعات پایه'!$B$37,'اطلاعات پایه'!$E$36+(AA327-'اطلاعات پایه'!$B$36)*'اطلاعات پایه'!$C$37,IF(AA327&lt;='اطلاعات پایه'!$B$38,'اطلاعات پایه'!$E$37+(AA327-'اطلاعات پایه'!$B$37)*'اطلاعات پایه'!$C$38,IF(AA327&lt;='اطلاعات پایه'!$B$39,'اطلاعات پایه'!$E$38+(AA327-'اطلاعات پایه'!$B$38)*'اطلاعات پایه'!$C$39,'اطلاعات پایه'!$E$39+(AA327-'اطلاعات پایه'!$B$39)*'اطلاعات پایه'!$C$40)))))/365*L327</f>
        <v>0</v>
      </c>
      <c r="AC327" s="9">
        <f t="shared" si="39"/>
        <v>37493954</v>
      </c>
      <c r="AE327" s="9">
        <f t="shared" si="34"/>
        <v>49588780</v>
      </c>
    </row>
    <row r="328" spans="1:31" x14ac:dyDescent="0.25">
      <c r="A328" s="13">
        <v>308</v>
      </c>
      <c r="B328" s="13"/>
      <c r="C328" s="13"/>
      <c r="D328" s="13"/>
      <c r="E328" s="13"/>
      <c r="F328" s="13"/>
      <c r="G328" s="6" t="str">
        <f t="shared" si="32"/>
        <v/>
      </c>
      <c r="H328" s="13"/>
      <c r="I328" s="13"/>
      <c r="J328" s="15"/>
      <c r="K328" s="15"/>
      <c r="L328" s="5">
        <f>VLOOKUP($C$15,'اطلاعات پایه'!$A$18:$B$30,2,FALSE)</f>
        <v>30</v>
      </c>
      <c r="M328" s="6">
        <f>VLOOKUP($C$15,'اطلاعات پایه'!$A$18:$C$30,3,FALSE)</f>
        <v>45736</v>
      </c>
      <c r="N328" s="5">
        <f>ROUND((K328*('اطلاعات پایه'!$B$12+1)+'اطلاعات پایه'!$B$13)/30*L328,0)</f>
        <v>9316080</v>
      </c>
      <c r="O328" s="5">
        <f>IF(AND(F328&gt;0,M328-F328&gt;364),'اطلاعات پایه'!$B$10,0)*L328+J328</f>
        <v>0</v>
      </c>
      <c r="P328" s="5">
        <f>IF(H328="متاهل",'اطلاعات پایه'!$B$6,0)</f>
        <v>0</v>
      </c>
      <c r="Q328" s="5">
        <f>I328*'اطلاعات پایه'!$B$7</f>
        <v>0</v>
      </c>
      <c r="R328" s="5">
        <f>ROUND('اطلاعات پایه'!$B$8/30*MIN(30,L328),0)</f>
        <v>9000000</v>
      </c>
      <c r="S328" s="5">
        <f>ROUND('اطلاعات پایه'!$B$9/30*MIN(30,L328),0)</f>
        <v>22000000</v>
      </c>
      <c r="T328" s="5">
        <f t="shared" si="35"/>
        <v>59284</v>
      </c>
      <c r="U328" s="15"/>
      <c r="V328" s="5">
        <f t="shared" si="33"/>
        <v>0</v>
      </c>
      <c r="X328" s="9">
        <f t="shared" si="36"/>
        <v>40316080</v>
      </c>
      <c r="Y328" s="9">
        <f>ROUND(0.07*MIN(7*L328*'اطلاعات پایه'!$B$5,'محاسبه حقوق'!X328),0)</f>
        <v>2822126</v>
      </c>
      <c r="Z328" s="9">
        <f t="shared" si="37"/>
        <v>9272700</v>
      </c>
      <c r="AA328" s="9">
        <f t="shared" si="38"/>
        <v>480702059.14285713</v>
      </c>
      <c r="AB328" s="5">
        <f>IF(AA328&lt;='اطلاعات پایه'!$B$35,'اطلاعات پایه'!$D$35,IF(AA328&lt;='اطلاعات پایه'!$B$36,'اطلاعات پایه'!$E$35+(AA328-'اطلاعات پایه'!$B$35)*'اطلاعات پایه'!$C$36,IF(AA328&lt;='اطلاعات پایه'!$B$37,'اطلاعات پایه'!$E$36+(AA328-'اطلاعات پایه'!$B$36)*'اطلاعات پایه'!$C$37,IF(AA328&lt;='اطلاعات پایه'!$B$38,'اطلاعات پایه'!$E$37+(AA328-'اطلاعات پایه'!$B$37)*'اطلاعات پایه'!$C$38,IF(AA328&lt;='اطلاعات پایه'!$B$39,'اطلاعات پایه'!$E$38+(AA328-'اطلاعات پایه'!$B$38)*'اطلاعات پایه'!$C$39,'اطلاعات پایه'!$E$39+(AA328-'اطلاعات پایه'!$B$39)*'اطلاعات پایه'!$C$40)))))/365*L328</f>
        <v>0</v>
      </c>
      <c r="AC328" s="9">
        <f t="shared" si="39"/>
        <v>37493954</v>
      </c>
      <c r="AE328" s="9">
        <f t="shared" si="34"/>
        <v>49588780</v>
      </c>
    </row>
    <row r="329" spans="1:31" x14ac:dyDescent="0.25">
      <c r="A329" s="13">
        <v>309</v>
      </c>
      <c r="B329" s="13"/>
      <c r="C329" s="13"/>
      <c r="D329" s="13"/>
      <c r="E329" s="13"/>
      <c r="F329" s="13"/>
      <c r="G329" s="6" t="str">
        <f t="shared" si="32"/>
        <v/>
      </c>
      <c r="H329" s="13"/>
      <c r="I329" s="13"/>
      <c r="J329" s="15"/>
      <c r="K329" s="15"/>
      <c r="L329" s="5">
        <f>VLOOKUP($C$15,'اطلاعات پایه'!$A$18:$B$30,2,FALSE)</f>
        <v>30</v>
      </c>
      <c r="M329" s="6">
        <f>VLOOKUP($C$15,'اطلاعات پایه'!$A$18:$C$30,3,FALSE)</f>
        <v>45736</v>
      </c>
      <c r="N329" s="5">
        <f>ROUND((K329*('اطلاعات پایه'!$B$12+1)+'اطلاعات پایه'!$B$13)/30*L329,0)</f>
        <v>9316080</v>
      </c>
      <c r="O329" s="5">
        <f>IF(AND(F329&gt;0,M329-F329&gt;364),'اطلاعات پایه'!$B$10,0)*L329+J329</f>
        <v>0</v>
      </c>
      <c r="P329" s="5">
        <f>IF(H329="متاهل",'اطلاعات پایه'!$B$6,0)</f>
        <v>0</v>
      </c>
      <c r="Q329" s="5">
        <f>I329*'اطلاعات پایه'!$B$7</f>
        <v>0</v>
      </c>
      <c r="R329" s="5">
        <f>ROUND('اطلاعات پایه'!$B$8/30*MIN(30,L329),0)</f>
        <v>9000000</v>
      </c>
      <c r="S329" s="5">
        <f>ROUND('اطلاعات پایه'!$B$9/30*MIN(30,L329),0)</f>
        <v>22000000</v>
      </c>
      <c r="T329" s="5">
        <f t="shared" si="35"/>
        <v>59284</v>
      </c>
      <c r="U329" s="15"/>
      <c r="V329" s="5">
        <f t="shared" si="33"/>
        <v>0</v>
      </c>
      <c r="X329" s="9">
        <f t="shared" si="36"/>
        <v>40316080</v>
      </c>
      <c r="Y329" s="9">
        <f>ROUND(0.07*MIN(7*L329*'اطلاعات پایه'!$B$5,'محاسبه حقوق'!X329),0)</f>
        <v>2822126</v>
      </c>
      <c r="Z329" s="9">
        <f t="shared" si="37"/>
        <v>9272700</v>
      </c>
      <c r="AA329" s="9">
        <f t="shared" si="38"/>
        <v>480702059.14285713</v>
      </c>
      <c r="AB329" s="5">
        <f>IF(AA329&lt;='اطلاعات پایه'!$B$35,'اطلاعات پایه'!$D$35,IF(AA329&lt;='اطلاعات پایه'!$B$36,'اطلاعات پایه'!$E$35+(AA329-'اطلاعات پایه'!$B$35)*'اطلاعات پایه'!$C$36,IF(AA329&lt;='اطلاعات پایه'!$B$37,'اطلاعات پایه'!$E$36+(AA329-'اطلاعات پایه'!$B$36)*'اطلاعات پایه'!$C$37,IF(AA329&lt;='اطلاعات پایه'!$B$38,'اطلاعات پایه'!$E$37+(AA329-'اطلاعات پایه'!$B$37)*'اطلاعات پایه'!$C$38,IF(AA329&lt;='اطلاعات پایه'!$B$39,'اطلاعات پایه'!$E$38+(AA329-'اطلاعات پایه'!$B$38)*'اطلاعات پایه'!$C$39,'اطلاعات پایه'!$E$39+(AA329-'اطلاعات پایه'!$B$39)*'اطلاعات پایه'!$C$40)))))/365*L329</f>
        <v>0</v>
      </c>
      <c r="AC329" s="9">
        <f t="shared" si="39"/>
        <v>37493954</v>
      </c>
      <c r="AE329" s="9">
        <f t="shared" si="34"/>
        <v>49588780</v>
      </c>
    </row>
    <row r="330" spans="1:31" x14ac:dyDescent="0.25">
      <c r="A330" s="13">
        <v>310</v>
      </c>
      <c r="B330" s="13"/>
      <c r="C330" s="13"/>
      <c r="D330" s="13"/>
      <c r="E330" s="13"/>
      <c r="F330" s="13"/>
      <c r="G330" s="6" t="str">
        <f t="shared" si="32"/>
        <v/>
      </c>
      <c r="H330" s="13"/>
      <c r="I330" s="13"/>
      <c r="J330" s="15"/>
      <c r="K330" s="15"/>
      <c r="L330" s="5">
        <f>VLOOKUP($C$15,'اطلاعات پایه'!$A$18:$B$30,2,FALSE)</f>
        <v>30</v>
      </c>
      <c r="M330" s="6">
        <f>VLOOKUP($C$15,'اطلاعات پایه'!$A$18:$C$30,3,FALSE)</f>
        <v>45736</v>
      </c>
      <c r="N330" s="5">
        <f>ROUND((K330*('اطلاعات پایه'!$B$12+1)+'اطلاعات پایه'!$B$13)/30*L330,0)</f>
        <v>9316080</v>
      </c>
      <c r="O330" s="5">
        <f>IF(AND(F330&gt;0,M330-F330&gt;364),'اطلاعات پایه'!$B$10,0)*L330+J330</f>
        <v>0</v>
      </c>
      <c r="P330" s="5">
        <f>IF(H330="متاهل",'اطلاعات پایه'!$B$6,0)</f>
        <v>0</v>
      </c>
      <c r="Q330" s="5">
        <f>I330*'اطلاعات پایه'!$B$7</f>
        <v>0</v>
      </c>
      <c r="R330" s="5">
        <f>ROUND('اطلاعات پایه'!$B$8/30*MIN(30,L330),0)</f>
        <v>9000000</v>
      </c>
      <c r="S330" s="5">
        <f>ROUND('اطلاعات پایه'!$B$9/30*MIN(30,L330),0)</f>
        <v>22000000</v>
      </c>
      <c r="T330" s="5">
        <f t="shared" si="35"/>
        <v>59284</v>
      </c>
      <c r="U330" s="15"/>
      <c r="V330" s="5">
        <f t="shared" si="33"/>
        <v>0</v>
      </c>
      <c r="X330" s="9">
        <f t="shared" si="36"/>
        <v>40316080</v>
      </c>
      <c r="Y330" s="9">
        <f>ROUND(0.07*MIN(7*L330*'اطلاعات پایه'!$B$5,'محاسبه حقوق'!X330),0)</f>
        <v>2822126</v>
      </c>
      <c r="Z330" s="9">
        <f t="shared" si="37"/>
        <v>9272700</v>
      </c>
      <c r="AA330" s="9">
        <f t="shared" si="38"/>
        <v>480702059.14285713</v>
      </c>
      <c r="AB330" s="5">
        <f>IF(AA330&lt;='اطلاعات پایه'!$B$35,'اطلاعات پایه'!$D$35,IF(AA330&lt;='اطلاعات پایه'!$B$36,'اطلاعات پایه'!$E$35+(AA330-'اطلاعات پایه'!$B$35)*'اطلاعات پایه'!$C$36,IF(AA330&lt;='اطلاعات پایه'!$B$37,'اطلاعات پایه'!$E$36+(AA330-'اطلاعات پایه'!$B$36)*'اطلاعات پایه'!$C$37,IF(AA330&lt;='اطلاعات پایه'!$B$38,'اطلاعات پایه'!$E$37+(AA330-'اطلاعات پایه'!$B$37)*'اطلاعات پایه'!$C$38,IF(AA330&lt;='اطلاعات پایه'!$B$39,'اطلاعات پایه'!$E$38+(AA330-'اطلاعات پایه'!$B$38)*'اطلاعات پایه'!$C$39,'اطلاعات پایه'!$E$39+(AA330-'اطلاعات پایه'!$B$39)*'اطلاعات پایه'!$C$40)))))/365*L330</f>
        <v>0</v>
      </c>
      <c r="AC330" s="9">
        <f t="shared" si="39"/>
        <v>37493954</v>
      </c>
      <c r="AE330" s="9">
        <f t="shared" si="34"/>
        <v>49588780</v>
      </c>
    </row>
    <row r="331" spans="1:31" x14ac:dyDescent="0.25">
      <c r="A331" s="13">
        <v>311</v>
      </c>
      <c r="B331" s="13"/>
      <c r="C331" s="13"/>
      <c r="D331" s="13"/>
      <c r="E331" s="13"/>
      <c r="F331" s="13"/>
      <c r="G331" s="6" t="str">
        <f t="shared" si="32"/>
        <v/>
      </c>
      <c r="H331" s="13"/>
      <c r="I331" s="13"/>
      <c r="J331" s="15"/>
      <c r="K331" s="15"/>
      <c r="L331" s="5">
        <f>VLOOKUP($C$15,'اطلاعات پایه'!$A$18:$B$30,2,FALSE)</f>
        <v>30</v>
      </c>
      <c r="M331" s="6">
        <f>VLOOKUP($C$15,'اطلاعات پایه'!$A$18:$C$30,3,FALSE)</f>
        <v>45736</v>
      </c>
      <c r="N331" s="5">
        <f>ROUND((K331*('اطلاعات پایه'!$B$12+1)+'اطلاعات پایه'!$B$13)/30*L331,0)</f>
        <v>9316080</v>
      </c>
      <c r="O331" s="5">
        <f>IF(AND(F331&gt;0,M331-F331&gt;364),'اطلاعات پایه'!$B$10,0)*L331+J331</f>
        <v>0</v>
      </c>
      <c r="P331" s="5">
        <f>IF(H331="متاهل",'اطلاعات پایه'!$B$6,0)</f>
        <v>0</v>
      </c>
      <c r="Q331" s="5">
        <f>I331*'اطلاعات پایه'!$B$7</f>
        <v>0</v>
      </c>
      <c r="R331" s="5">
        <f>ROUND('اطلاعات پایه'!$B$8/30*MIN(30,L331),0)</f>
        <v>9000000</v>
      </c>
      <c r="S331" s="5">
        <f>ROUND('اطلاعات پایه'!$B$9/30*MIN(30,L331),0)</f>
        <v>22000000</v>
      </c>
      <c r="T331" s="5">
        <f t="shared" si="35"/>
        <v>59284</v>
      </c>
      <c r="U331" s="15"/>
      <c r="V331" s="5">
        <f t="shared" si="33"/>
        <v>0</v>
      </c>
      <c r="X331" s="9">
        <f t="shared" si="36"/>
        <v>40316080</v>
      </c>
      <c r="Y331" s="9">
        <f>ROUND(0.07*MIN(7*L331*'اطلاعات پایه'!$B$5,'محاسبه حقوق'!X331),0)</f>
        <v>2822126</v>
      </c>
      <c r="Z331" s="9">
        <f t="shared" si="37"/>
        <v>9272700</v>
      </c>
      <c r="AA331" s="9">
        <f t="shared" si="38"/>
        <v>480702059.14285713</v>
      </c>
      <c r="AB331" s="5">
        <f>IF(AA331&lt;='اطلاعات پایه'!$B$35,'اطلاعات پایه'!$D$35,IF(AA331&lt;='اطلاعات پایه'!$B$36,'اطلاعات پایه'!$E$35+(AA331-'اطلاعات پایه'!$B$35)*'اطلاعات پایه'!$C$36,IF(AA331&lt;='اطلاعات پایه'!$B$37,'اطلاعات پایه'!$E$36+(AA331-'اطلاعات پایه'!$B$36)*'اطلاعات پایه'!$C$37,IF(AA331&lt;='اطلاعات پایه'!$B$38,'اطلاعات پایه'!$E$37+(AA331-'اطلاعات پایه'!$B$37)*'اطلاعات پایه'!$C$38,IF(AA331&lt;='اطلاعات پایه'!$B$39,'اطلاعات پایه'!$E$38+(AA331-'اطلاعات پایه'!$B$38)*'اطلاعات پایه'!$C$39,'اطلاعات پایه'!$E$39+(AA331-'اطلاعات پایه'!$B$39)*'اطلاعات پایه'!$C$40)))))/365*L331</f>
        <v>0</v>
      </c>
      <c r="AC331" s="9">
        <f t="shared" si="39"/>
        <v>37493954</v>
      </c>
      <c r="AE331" s="9">
        <f t="shared" si="34"/>
        <v>49588780</v>
      </c>
    </row>
    <row r="332" spans="1:31" x14ac:dyDescent="0.25">
      <c r="A332" s="13">
        <v>312</v>
      </c>
      <c r="B332" s="13"/>
      <c r="C332" s="13"/>
      <c r="D332" s="13"/>
      <c r="E332" s="13"/>
      <c r="F332" s="13"/>
      <c r="G332" s="6" t="str">
        <f t="shared" si="32"/>
        <v/>
      </c>
      <c r="H332" s="13"/>
      <c r="I332" s="13"/>
      <c r="J332" s="15"/>
      <c r="K332" s="15"/>
      <c r="L332" s="5">
        <f>VLOOKUP($C$15,'اطلاعات پایه'!$A$18:$B$30,2,FALSE)</f>
        <v>30</v>
      </c>
      <c r="M332" s="6">
        <f>VLOOKUP($C$15,'اطلاعات پایه'!$A$18:$C$30,3,FALSE)</f>
        <v>45736</v>
      </c>
      <c r="N332" s="5">
        <f>ROUND((K332*('اطلاعات پایه'!$B$12+1)+'اطلاعات پایه'!$B$13)/30*L332,0)</f>
        <v>9316080</v>
      </c>
      <c r="O332" s="5">
        <f>IF(AND(F332&gt;0,M332-F332&gt;364),'اطلاعات پایه'!$B$10,0)*L332+J332</f>
        <v>0</v>
      </c>
      <c r="P332" s="5">
        <f>IF(H332="متاهل",'اطلاعات پایه'!$B$6,0)</f>
        <v>0</v>
      </c>
      <c r="Q332" s="5">
        <f>I332*'اطلاعات پایه'!$B$7</f>
        <v>0</v>
      </c>
      <c r="R332" s="5">
        <f>ROUND('اطلاعات پایه'!$B$8/30*MIN(30,L332),0)</f>
        <v>9000000</v>
      </c>
      <c r="S332" s="5">
        <f>ROUND('اطلاعات پایه'!$B$9/30*MIN(30,L332),0)</f>
        <v>22000000</v>
      </c>
      <c r="T332" s="5">
        <f t="shared" si="35"/>
        <v>59284</v>
      </c>
      <c r="U332" s="15"/>
      <c r="V332" s="5">
        <f t="shared" si="33"/>
        <v>0</v>
      </c>
      <c r="X332" s="9">
        <f t="shared" si="36"/>
        <v>40316080</v>
      </c>
      <c r="Y332" s="9">
        <f>ROUND(0.07*MIN(7*L332*'اطلاعات پایه'!$B$5,'محاسبه حقوق'!X332),0)</f>
        <v>2822126</v>
      </c>
      <c r="Z332" s="9">
        <f t="shared" si="37"/>
        <v>9272700</v>
      </c>
      <c r="AA332" s="9">
        <f t="shared" si="38"/>
        <v>480702059.14285713</v>
      </c>
      <c r="AB332" s="5">
        <f>IF(AA332&lt;='اطلاعات پایه'!$B$35,'اطلاعات پایه'!$D$35,IF(AA332&lt;='اطلاعات پایه'!$B$36,'اطلاعات پایه'!$E$35+(AA332-'اطلاعات پایه'!$B$35)*'اطلاعات پایه'!$C$36,IF(AA332&lt;='اطلاعات پایه'!$B$37,'اطلاعات پایه'!$E$36+(AA332-'اطلاعات پایه'!$B$36)*'اطلاعات پایه'!$C$37,IF(AA332&lt;='اطلاعات پایه'!$B$38,'اطلاعات پایه'!$E$37+(AA332-'اطلاعات پایه'!$B$37)*'اطلاعات پایه'!$C$38,IF(AA332&lt;='اطلاعات پایه'!$B$39,'اطلاعات پایه'!$E$38+(AA332-'اطلاعات پایه'!$B$38)*'اطلاعات پایه'!$C$39,'اطلاعات پایه'!$E$39+(AA332-'اطلاعات پایه'!$B$39)*'اطلاعات پایه'!$C$40)))))/365*L332</f>
        <v>0</v>
      </c>
      <c r="AC332" s="9">
        <f t="shared" si="39"/>
        <v>37493954</v>
      </c>
      <c r="AE332" s="9">
        <f t="shared" si="34"/>
        <v>49588780</v>
      </c>
    </row>
    <row r="333" spans="1:31" x14ac:dyDescent="0.25">
      <c r="A333" s="13">
        <v>313</v>
      </c>
      <c r="B333" s="13"/>
      <c r="C333" s="13"/>
      <c r="D333" s="13"/>
      <c r="E333" s="13"/>
      <c r="F333" s="13"/>
      <c r="G333" s="6" t="str">
        <f t="shared" si="32"/>
        <v/>
      </c>
      <c r="H333" s="13"/>
      <c r="I333" s="13"/>
      <c r="J333" s="15"/>
      <c r="K333" s="15"/>
      <c r="L333" s="5">
        <f>VLOOKUP($C$15,'اطلاعات پایه'!$A$18:$B$30,2,FALSE)</f>
        <v>30</v>
      </c>
      <c r="M333" s="6">
        <f>VLOOKUP($C$15,'اطلاعات پایه'!$A$18:$C$30,3,FALSE)</f>
        <v>45736</v>
      </c>
      <c r="N333" s="5">
        <f>ROUND((K333*('اطلاعات پایه'!$B$12+1)+'اطلاعات پایه'!$B$13)/30*L333,0)</f>
        <v>9316080</v>
      </c>
      <c r="O333" s="5">
        <f>IF(AND(F333&gt;0,M333-F333&gt;364),'اطلاعات پایه'!$B$10,0)*L333+J333</f>
        <v>0</v>
      </c>
      <c r="P333" s="5">
        <f>IF(H333="متاهل",'اطلاعات پایه'!$B$6,0)</f>
        <v>0</v>
      </c>
      <c r="Q333" s="5">
        <f>I333*'اطلاعات پایه'!$B$7</f>
        <v>0</v>
      </c>
      <c r="R333" s="5">
        <f>ROUND('اطلاعات پایه'!$B$8/30*MIN(30,L333),0)</f>
        <v>9000000</v>
      </c>
      <c r="S333" s="5">
        <f>ROUND('اطلاعات پایه'!$B$9/30*MIN(30,L333),0)</f>
        <v>22000000</v>
      </c>
      <c r="T333" s="5">
        <f t="shared" si="35"/>
        <v>59284</v>
      </c>
      <c r="U333" s="15"/>
      <c r="V333" s="5">
        <f t="shared" si="33"/>
        <v>0</v>
      </c>
      <c r="X333" s="9">
        <f t="shared" si="36"/>
        <v>40316080</v>
      </c>
      <c r="Y333" s="9">
        <f>ROUND(0.07*MIN(7*L333*'اطلاعات پایه'!$B$5,'محاسبه حقوق'!X333),0)</f>
        <v>2822126</v>
      </c>
      <c r="Z333" s="9">
        <f t="shared" si="37"/>
        <v>9272700</v>
      </c>
      <c r="AA333" s="9">
        <f t="shared" si="38"/>
        <v>480702059.14285713</v>
      </c>
      <c r="AB333" s="5">
        <f>IF(AA333&lt;='اطلاعات پایه'!$B$35,'اطلاعات پایه'!$D$35,IF(AA333&lt;='اطلاعات پایه'!$B$36,'اطلاعات پایه'!$E$35+(AA333-'اطلاعات پایه'!$B$35)*'اطلاعات پایه'!$C$36,IF(AA333&lt;='اطلاعات پایه'!$B$37,'اطلاعات پایه'!$E$36+(AA333-'اطلاعات پایه'!$B$36)*'اطلاعات پایه'!$C$37,IF(AA333&lt;='اطلاعات پایه'!$B$38,'اطلاعات پایه'!$E$37+(AA333-'اطلاعات پایه'!$B$37)*'اطلاعات پایه'!$C$38,IF(AA333&lt;='اطلاعات پایه'!$B$39,'اطلاعات پایه'!$E$38+(AA333-'اطلاعات پایه'!$B$38)*'اطلاعات پایه'!$C$39,'اطلاعات پایه'!$E$39+(AA333-'اطلاعات پایه'!$B$39)*'اطلاعات پایه'!$C$40)))))/365*L333</f>
        <v>0</v>
      </c>
      <c r="AC333" s="9">
        <f t="shared" si="39"/>
        <v>37493954</v>
      </c>
      <c r="AE333" s="9">
        <f t="shared" si="34"/>
        <v>49588780</v>
      </c>
    </row>
    <row r="334" spans="1:31" x14ac:dyDescent="0.25">
      <c r="A334" s="13">
        <v>314</v>
      </c>
      <c r="B334" s="13"/>
      <c r="C334" s="13"/>
      <c r="D334" s="13"/>
      <c r="E334" s="13"/>
      <c r="F334" s="13"/>
      <c r="G334" s="6" t="str">
        <f t="shared" si="32"/>
        <v/>
      </c>
      <c r="H334" s="13"/>
      <c r="I334" s="13"/>
      <c r="J334" s="15"/>
      <c r="K334" s="15"/>
      <c r="L334" s="5">
        <f>VLOOKUP($C$15,'اطلاعات پایه'!$A$18:$B$30,2,FALSE)</f>
        <v>30</v>
      </c>
      <c r="M334" s="6">
        <f>VLOOKUP($C$15,'اطلاعات پایه'!$A$18:$C$30,3,FALSE)</f>
        <v>45736</v>
      </c>
      <c r="N334" s="5">
        <f>ROUND((K334*('اطلاعات پایه'!$B$12+1)+'اطلاعات پایه'!$B$13)/30*L334,0)</f>
        <v>9316080</v>
      </c>
      <c r="O334" s="5">
        <f>IF(AND(F334&gt;0,M334-F334&gt;364),'اطلاعات پایه'!$B$10,0)*L334+J334</f>
        <v>0</v>
      </c>
      <c r="P334" s="5">
        <f>IF(H334="متاهل",'اطلاعات پایه'!$B$6,0)</f>
        <v>0</v>
      </c>
      <c r="Q334" s="5">
        <f>I334*'اطلاعات پایه'!$B$7</f>
        <v>0</v>
      </c>
      <c r="R334" s="5">
        <f>ROUND('اطلاعات پایه'!$B$8/30*MIN(30,L334),0)</f>
        <v>9000000</v>
      </c>
      <c r="S334" s="5">
        <f>ROUND('اطلاعات پایه'!$B$9/30*MIN(30,L334),0)</f>
        <v>22000000</v>
      </c>
      <c r="T334" s="5">
        <f t="shared" si="35"/>
        <v>59284</v>
      </c>
      <c r="U334" s="15"/>
      <c r="V334" s="5">
        <f t="shared" si="33"/>
        <v>0</v>
      </c>
      <c r="X334" s="9">
        <f t="shared" si="36"/>
        <v>40316080</v>
      </c>
      <c r="Y334" s="9">
        <f>ROUND(0.07*MIN(7*L334*'اطلاعات پایه'!$B$5,'محاسبه حقوق'!X334),0)</f>
        <v>2822126</v>
      </c>
      <c r="Z334" s="9">
        <f t="shared" si="37"/>
        <v>9272700</v>
      </c>
      <c r="AA334" s="9">
        <f t="shared" si="38"/>
        <v>480702059.14285713</v>
      </c>
      <c r="AB334" s="5">
        <f>IF(AA334&lt;='اطلاعات پایه'!$B$35,'اطلاعات پایه'!$D$35,IF(AA334&lt;='اطلاعات پایه'!$B$36,'اطلاعات پایه'!$E$35+(AA334-'اطلاعات پایه'!$B$35)*'اطلاعات پایه'!$C$36,IF(AA334&lt;='اطلاعات پایه'!$B$37,'اطلاعات پایه'!$E$36+(AA334-'اطلاعات پایه'!$B$36)*'اطلاعات پایه'!$C$37,IF(AA334&lt;='اطلاعات پایه'!$B$38,'اطلاعات پایه'!$E$37+(AA334-'اطلاعات پایه'!$B$37)*'اطلاعات پایه'!$C$38,IF(AA334&lt;='اطلاعات پایه'!$B$39,'اطلاعات پایه'!$E$38+(AA334-'اطلاعات پایه'!$B$38)*'اطلاعات پایه'!$C$39,'اطلاعات پایه'!$E$39+(AA334-'اطلاعات پایه'!$B$39)*'اطلاعات پایه'!$C$40)))))/365*L334</f>
        <v>0</v>
      </c>
      <c r="AC334" s="9">
        <f t="shared" si="39"/>
        <v>37493954</v>
      </c>
      <c r="AE334" s="9">
        <f t="shared" si="34"/>
        <v>49588780</v>
      </c>
    </row>
    <row r="335" spans="1:31" x14ac:dyDescent="0.25">
      <c r="A335" s="13">
        <v>315</v>
      </c>
      <c r="B335" s="13"/>
      <c r="C335" s="13"/>
      <c r="D335" s="13"/>
      <c r="E335" s="13"/>
      <c r="F335" s="13"/>
      <c r="G335" s="6" t="str">
        <f t="shared" si="32"/>
        <v/>
      </c>
      <c r="H335" s="13"/>
      <c r="I335" s="13"/>
      <c r="J335" s="15"/>
      <c r="K335" s="15"/>
      <c r="L335" s="5">
        <f>VLOOKUP($C$15,'اطلاعات پایه'!$A$18:$B$30,2,FALSE)</f>
        <v>30</v>
      </c>
      <c r="M335" s="6">
        <f>VLOOKUP($C$15,'اطلاعات پایه'!$A$18:$C$30,3,FALSE)</f>
        <v>45736</v>
      </c>
      <c r="N335" s="5">
        <f>ROUND((K335*('اطلاعات پایه'!$B$12+1)+'اطلاعات پایه'!$B$13)/30*L335,0)</f>
        <v>9316080</v>
      </c>
      <c r="O335" s="5">
        <f>IF(AND(F335&gt;0,M335-F335&gt;364),'اطلاعات پایه'!$B$10,0)*L335+J335</f>
        <v>0</v>
      </c>
      <c r="P335" s="5">
        <f>IF(H335="متاهل",'اطلاعات پایه'!$B$6,0)</f>
        <v>0</v>
      </c>
      <c r="Q335" s="5">
        <f>I335*'اطلاعات پایه'!$B$7</f>
        <v>0</v>
      </c>
      <c r="R335" s="5">
        <f>ROUND('اطلاعات پایه'!$B$8/30*MIN(30,L335),0)</f>
        <v>9000000</v>
      </c>
      <c r="S335" s="5">
        <f>ROUND('اطلاعات پایه'!$B$9/30*MIN(30,L335),0)</f>
        <v>22000000</v>
      </c>
      <c r="T335" s="5">
        <f t="shared" si="35"/>
        <v>59284</v>
      </c>
      <c r="U335" s="15"/>
      <c r="V335" s="5">
        <f t="shared" si="33"/>
        <v>0</v>
      </c>
      <c r="X335" s="9">
        <f t="shared" si="36"/>
        <v>40316080</v>
      </c>
      <c r="Y335" s="9">
        <f>ROUND(0.07*MIN(7*L335*'اطلاعات پایه'!$B$5,'محاسبه حقوق'!X335),0)</f>
        <v>2822126</v>
      </c>
      <c r="Z335" s="9">
        <f t="shared" si="37"/>
        <v>9272700</v>
      </c>
      <c r="AA335" s="9">
        <f t="shared" si="38"/>
        <v>480702059.14285713</v>
      </c>
      <c r="AB335" s="5">
        <f>IF(AA335&lt;='اطلاعات پایه'!$B$35,'اطلاعات پایه'!$D$35,IF(AA335&lt;='اطلاعات پایه'!$B$36,'اطلاعات پایه'!$E$35+(AA335-'اطلاعات پایه'!$B$35)*'اطلاعات پایه'!$C$36,IF(AA335&lt;='اطلاعات پایه'!$B$37,'اطلاعات پایه'!$E$36+(AA335-'اطلاعات پایه'!$B$36)*'اطلاعات پایه'!$C$37,IF(AA335&lt;='اطلاعات پایه'!$B$38,'اطلاعات پایه'!$E$37+(AA335-'اطلاعات پایه'!$B$37)*'اطلاعات پایه'!$C$38,IF(AA335&lt;='اطلاعات پایه'!$B$39,'اطلاعات پایه'!$E$38+(AA335-'اطلاعات پایه'!$B$38)*'اطلاعات پایه'!$C$39,'اطلاعات پایه'!$E$39+(AA335-'اطلاعات پایه'!$B$39)*'اطلاعات پایه'!$C$40)))))/365*L335</f>
        <v>0</v>
      </c>
      <c r="AC335" s="9">
        <f t="shared" si="39"/>
        <v>37493954</v>
      </c>
      <c r="AE335" s="9">
        <f t="shared" si="34"/>
        <v>49588780</v>
      </c>
    </row>
    <row r="336" spans="1:31" x14ac:dyDescent="0.25">
      <c r="A336" s="13">
        <v>316</v>
      </c>
      <c r="B336" s="13"/>
      <c r="C336" s="13"/>
      <c r="D336" s="13"/>
      <c r="E336" s="13"/>
      <c r="F336" s="13"/>
      <c r="G336" s="6" t="str">
        <f t="shared" si="32"/>
        <v/>
      </c>
      <c r="H336" s="13"/>
      <c r="I336" s="13"/>
      <c r="J336" s="15"/>
      <c r="K336" s="15"/>
      <c r="L336" s="5">
        <f>VLOOKUP($C$15,'اطلاعات پایه'!$A$18:$B$30,2,FALSE)</f>
        <v>30</v>
      </c>
      <c r="M336" s="6">
        <f>VLOOKUP($C$15,'اطلاعات پایه'!$A$18:$C$30,3,FALSE)</f>
        <v>45736</v>
      </c>
      <c r="N336" s="5">
        <f>ROUND((K336*('اطلاعات پایه'!$B$12+1)+'اطلاعات پایه'!$B$13)/30*L336,0)</f>
        <v>9316080</v>
      </c>
      <c r="O336" s="5">
        <f>IF(AND(F336&gt;0,M336-F336&gt;364),'اطلاعات پایه'!$B$10,0)*L336+J336</f>
        <v>0</v>
      </c>
      <c r="P336" s="5">
        <f>IF(H336="متاهل",'اطلاعات پایه'!$B$6,0)</f>
        <v>0</v>
      </c>
      <c r="Q336" s="5">
        <f>I336*'اطلاعات پایه'!$B$7</f>
        <v>0</v>
      </c>
      <c r="R336" s="5">
        <f>ROUND('اطلاعات پایه'!$B$8/30*MIN(30,L336),0)</f>
        <v>9000000</v>
      </c>
      <c r="S336" s="5">
        <f>ROUND('اطلاعات پایه'!$B$9/30*MIN(30,L336),0)</f>
        <v>22000000</v>
      </c>
      <c r="T336" s="5">
        <f t="shared" si="35"/>
        <v>59284</v>
      </c>
      <c r="U336" s="15"/>
      <c r="V336" s="5">
        <f t="shared" si="33"/>
        <v>0</v>
      </c>
      <c r="X336" s="9">
        <f t="shared" si="36"/>
        <v>40316080</v>
      </c>
      <c r="Y336" s="9">
        <f>ROUND(0.07*MIN(7*L336*'اطلاعات پایه'!$B$5,'محاسبه حقوق'!X336),0)</f>
        <v>2822126</v>
      </c>
      <c r="Z336" s="9">
        <f t="shared" si="37"/>
        <v>9272700</v>
      </c>
      <c r="AA336" s="9">
        <f t="shared" si="38"/>
        <v>480702059.14285713</v>
      </c>
      <c r="AB336" s="5">
        <f>IF(AA336&lt;='اطلاعات پایه'!$B$35,'اطلاعات پایه'!$D$35,IF(AA336&lt;='اطلاعات پایه'!$B$36,'اطلاعات پایه'!$E$35+(AA336-'اطلاعات پایه'!$B$35)*'اطلاعات پایه'!$C$36,IF(AA336&lt;='اطلاعات پایه'!$B$37,'اطلاعات پایه'!$E$36+(AA336-'اطلاعات پایه'!$B$36)*'اطلاعات پایه'!$C$37,IF(AA336&lt;='اطلاعات پایه'!$B$38,'اطلاعات پایه'!$E$37+(AA336-'اطلاعات پایه'!$B$37)*'اطلاعات پایه'!$C$38,IF(AA336&lt;='اطلاعات پایه'!$B$39,'اطلاعات پایه'!$E$38+(AA336-'اطلاعات پایه'!$B$38)*'اطلاعات پایه'!$C$39,'اطلاعات پایه'!$E$39+(AA336-'اطلاعات پایه'!$B$39)*'اطلاعات پایه'!$C$40)))))/365*L336</f>
        <v>0</v>
      </c>
      <c r="AC336" s="9">
        <f t="shared" si="39"/>
        <v>37493954</v>
      </c>
      <c r="AE336" s="9">
        <f t="shared" si="34"/>
        <v>49588780</v>
      </c>
    </row>
    <row r="337" spans="1:31" x14ac:dyDescent="0.25">
      <c r="A337" s="13">
        <v>317</v>
      </c>
      <c r="B337" s="13"/>
      <c r="C337" s="13"/>
      <c r="D337" s="13"/>
      <c r="E337" s="13"/>
      <c r="F337" s="13"/>
      <c r="G337" s="6" t="str">
        <f t="shared" si="32"/>
        <v/>
      </c>
      <c r="H337" s="13"/>
      <c r="I337" s="13"/>
      <c r="J337" s="15"/>
      <c r="K337" s="15"/>
      <c r="L337" s="5">
        <f>VLOOKUP($C$15,'اطلاعات پایه'!$A$18:$B$30,2,FALSE)</f>
        <v>30</v>
      </c>
      <c r="M337" s="6">
        <f>VLOOKUP($C$15,'اطلاعات پایه'!$A$18:$C$30,3,FALSE)</f>
        <v>45736</v>
      </c>
      <c r="N337" s="5">
        <f>ROUND((K337*('اطلاعات پایه'!$B$12+1)+'اطلاعات پایه'!$B$13)/30*L337,0)</f>
        <v>9316080</v>
      </c>
      <c r="O337" s="5">
        <f>IF(AND(F337&gt;0,M337-F337&gt;364),'اطلاعات پایه'!$B$10,0)*L337+J337</f>
        <v>0</v>
      </c>
      <c r="P337" s="5">
        <f>IF(H337="متاهل",'اطلاعات پایه'!$B$6,0)</f>
        <v>0</v>
      </c>
      <c r="Q337" s="5">
        <f>I337*'اطلاعات پایه'!$B$7</f>
        <v>0</v>
      </c>
      <c r="R337" s="5">
        <f>ROUND('اطلاعات پایه'!$B$8/30*MIN(30,L337),0)</f>
        <v>9000000</v>
      </c>
      <c r="S337" s="5">
        <f>ROUND('اطلاعات پایه'!$B$9/30*MIN(30,L337),0)</f>
        <v>22000000</v>
      </c>
      <c r="T337" s="5">
        <f t="shared" si="35"/>
        <v>59284</v>
      </c>
      <c r="U337" s="15"/>
      <c r="V337" s="5">
        <f t="shared" si="33"/>
        <v>0</v>
      </c>
      <c r="X337" s="9">
        <f t="shared" si="36"/>
        <v>40316080</v>
      </c>
      <c r="Y337" s="9">
        <f>ROUND(0.07*MIN(7*L337*'اطلاعات پایه'!$B$5,'محاسبه حقوق'!X337),0)</f>
        <v>2822126</v>
      </c>
      <c r="Z337" s="9">
        <f t="shared" si="37"/>
        <v>9272700</v>
      </c>
      <c r="AA337" s="9">
        <f t="shared" si="38"/>
        <v>480702059.14285713</v>
      </c>
      <c r="AB337" s="5">
        <f>IF(AA337&lt;='اطلاعات پایه'!$B$35,'اطلاعات پایه'!$D$35,IF(AA337&lt;='اطلاعات پایه'!$B$36,'اطلاعات پایه'!$E$35+(AA337-'اطلاعات پایه'!$B$35)*'اطلاعات پایه'!$C$36,IF(AA337&lt;='اطلاعات پایه'!$B$37,'اطلاعات پایه'!$E$36+(AA337-'اطلاعات پایه'!$B$36)*'اطلاعات پایه'!$C$37,IF(AA337&lt;='اطلاعات پایه'!$B$38,'اطلاعات پایه'!$E$37+(AA337-'اطلاعات پایه'!$B$37)*'اطلاعات پایه'!$C$38,IF(AA337&lt;='اطلاعات پایه'!$B$39,'اطلاعات پایه'!$E$38+(AA337-'اطلاعات پایه'!$B$38)*'اطلاعات پایه'!$C$39,'اطلاعات پایه'!$E$39+(AA337-'اطلاعات پایه'!$B$39)*'اطلاعات پایه'!$C$40)))))/365*L337</f>
        <v>0</v>
      </c>
      <c r="AC337" s="9">
        <f t="shared" si="39"/>
        <v>37493954</v>
      </c>
      <c r="AE337" s="9">
        <f t="shared" si="34"/>
        <v>49588780</v>
      </c>
    </row>
    <row r="338" spans="1:31" x14ac:dyDescent="0.25">
      <c r="A338" s="13">
        <v>318</v>
      </c>
      <c r="B338" s="13"/>
      <c r="C338" s="13"/>
      <c r="D338" s="13"/>
      <c r="E338" s="13"/>
      <c r="F338" s="13"/>
      <c r="G338" s="6" t="str">
        <f t="shared" si="32"/>
        <v/>
      </c>
      <c r="H338" s="13"/>
      <c r="I338" s="13"/>
      <c r="J338" s="15"/>
      <c r="K338" s="15"/>
      <c r="L338" s="5">
        <f>VLOOKUP($C$15,'اطلاعات پایه'!$A$18:$B$30,2,FALSE)</f>
        <v>30</v>
      </c>
      <c r="M338" s="6">
        <f>VLOOKUP($C$15,'اطلاعات پایه'!$A$18:$C$30,3,FALSE)</f>
        <v>45736</v>
      </c>
      <c r="N338" s="5">
        <f>ROUND((K338*('اطلاعات پایه'!$B$12+1)+'اطلاعات پایه'!$B$13)/30*L338,0)</f>
        <v>9316080</v>
      </c>
      <c r="O338" s="5">
        <f>IF(AND(F338&gt;0,M338-F338&gt;364),'اطلاعات پایه'!$B$10,0)*L338+J338</f>
        <v>0</v>
      </c>
      <c r="P338" s="5">
        <f>IF(H338="متاهل",'اطلاعات پایه'!$B$6,0)</f>
        <v>0</v>
      </c>
      <c r="Q338" s="5">
        <f>I338*'اطلاعات پایه'!$B$7</f>
        <v>0</v>
      </c>
      <c r="R338" s="5">
        <f>ROUND('اطلاعات پایه'!$B$8/30*MIN(30,L338),0)</f>
        <v>9000000</v>
      </c>
      <c r="S338" s="5">
        <f>ROUND('اطلاعات پایه'!$B$9/30*MIN(30,L338),0)</f>
        <v>22000000</v>
      </c>
      <c r="T338" s="5">
        <f t="shared" si="35"/>
        <v>59284</v>
      </c>
      <c r="U338" s="15"/>
      <c r="V338" s="5">
        <f t="shared" si="33"/>
        <v>0</v>
      </c>
      <c r="X338" s="9">
        <f t="shared" si="36"/>
        <v>40316080</v>
      </c>
      <c r="Y338" s="9">
        <f>ROUND(0.07*MIN(7*L338*'اطلاعات پایه'!$B$5,'محاسبه حقوق'!X338),0)</f>
        <v>2822126</v>
      </c>
      <c r="Z338" s="9">
        <f t="shared" si="37"/>
        <v>9272700</v>
      </c>
      <c r="AA338" s="9">
        <f t="shared" si="38"/>
        <v>480702059.14285713</v>
      </c>
      <c r="AB338" s="5">
        <f>IF(AA338&lt;='اطلاعات پایه'!$B$35,'اطلاعات پایه'!$D$35,IF(AA338&lt;='اطلاعات پایه'!$B$36,'اطلاعات پایه'!$E$35+(AA338-'اطلاعات پایه'!$B$35)*'اطلاعات پایه'!$C$36,IF(AA338&lt;='اطلاعات پایه'!$B$37,'اطلاعات پایه'!$E$36+(AA338-'اطلاعات پایه'!$B$36)*'اطلاعات پایه'!$C$37,IF(AA338&lt;='اطلاعات پایه'!$B$38,'اطلاعات پایه'!$E$37+(AA338-'اطلاعات پایه'!$B$37)*'اطلاعات پایه'!$C$38,IF(AA338&lt;='اطلاعات پایه'!$B$39,'اطلاعات پایه'!$E$38+(AA338-'اطلاعات پایه'!$B$38)*'اطلاعات پایه'!$C$39,'اطلاعات پایه'!$E$39+(AA338-'اطلاعات پایه'!$B$39)*'اطلاعات پایه'!$C$40)))))/365*L338</f>
        <v>0</v>
      </c>
      <c r="AC338" s="9">
        <f t="shared" si="39"/>
        <v>37493954</v>
      </c>
      <c r="AE338" s="9">
        <f t="shared" si="34"/>
        <v>49588780</v>
      </c>
    </row>
    <row r="339" spans="1:31" x14ac:dyDescent="0.25">
      <c r="A339" s="13">
        <v>319</v>
      </c>
      <c r="B339" s="13"/>
      <c r="C339" s="13"/>
      <c r="D339" s="13"/>
      <c r="E339" s="13"/>
      <c r="F339" s="13"/>
      <c r="G339" s="6" t="str">
        <f t="shared" si="32"/>
        <v/>
      </c>
      <c r="H339" s="13"/>
      <c r="I339" s="13"/>
      <c r="J339" s="15"/>
      <c r="K339" s="15"/>
      <c r="L339" s="5">
        <f>VLOOKUP($C$15,'اطلاعات پایه'!$A$18:$B$30,2,FALSE)</f>
        <v>30</v>
      </c>
      <c r="M339" s="6">
        <f>VLOOKUP($C$15,'اطلاعات پایه'!$A$18:$C$30,3,FALSE)</f>
        <v>45736</v>
      </c>
      <c r="N339" s="5">
        <f>ROUND((K339*('اطلاعات پایه'!$B$12+1)+'اطلاعات پایه'!$B$13)/30*L339,0)</f>
        <v>9316080</v>
      </c>
      <c r="O339" s="5">
        <f>IF(AND(F339&gt;0,M339-F339&gt;364),'اطلاعات پایه'!$B$10,0)*L339+J339</f>
        <v>0</v>
      </c>
      <c r="P339" s="5">
        <f>IF(H339="متاهل",'اطلاعات پایه'!$B$6,0)</f>
        <v>0</v>
      </c>
      <c r="Q339" s="5">
        <f>I339*'اطلاعات پایه'!$B$7</f>
        <v>0</v>
      </c>
      <c r="R339" s="5">
        <f>ROUND('اطلاعات پایه'!$B$8/30*MIN(30,L339),0)</f>
        <v>9000000</v>
      </c>
      <c r="S339" s="5">
        <f>ROUND('اطلاعات پایه'!$B$9/30*MIN(30,L339),0)</f>
        <v>22000000</v>
      </c>
      <c r="T339" s="5">
        <f t="shared" si="35"/>
        <v>59284</v>
      </c>
      <c r="U339" s="15"/>
      <c r="V339" s="5">
        <f t="shared" si="33"/>
        <v>0</v>
      </c>
      <c r="X339" s="9">
        <f t="shared" si="36"/>
        <v>40316080</v>
      </c>
      <c r="Y339" s="9">
        <f>ROUND(0.07*MIN(7*L339*'اطلاعات پایه'!$B$5,'محاسبه حقوق'!X339),0)</f>
        <v>2822126</v>
      </c>
      <c r="Z339" s="9">
        <f t="shared" si="37"/>
        <v>9272700</v>
      </c>
      <c r="AA339" s="9">
        <f t="shared" si="38"/>
        <v>480702059.14285713</v>
      </c>
      <c r="AB339" s="5">
        <f>IF(AA339&lt;='اطلاعات پایه'!$B$35,'اطلاعات پایه'!$D$35,IF(AA339&lt;='اطلاعات پایه'!$B$36,'اطلاعات پایه'!$E$35+(AA339-'اطلاعات پایه'!$B$35)*'اطلاعات پایه'!$C$36,IF(AA339&lt;='اطلاعات پایه'!$B$37,'اطلاعات پایه'!$E$36+(AA339-'اطلاعات پایه'!$B$36)*'اطلاعات پایه'!$C$37,IF(AA339&lt;='اطلاعات پایه'!$B$38,'اطلاعات پایه'!$E$37+(AA339-'اطلاعات پایه'!$B$37)*'اطلاعات پایه'!$C$38,IF(AA339&lt;='اطلاعات پایه'!$B$39,'اطلاعات پایه'!$E$38+(AA339-'اطلاعات پایه'!$B$38)*'اطلاعات پایه'!$C$39,'اطلاعات پایه'!$E$39+(AA339-'اطلاعات پایه'!$B$39)*'اطلاعات پایه'!$C$40)))))/365*L339</f>
        <v>0</v>
      </c>
      <c r="AC339" s="9">
        <f t="shared" si="39"/>
        <v>37493954</v>
      </c>
      <c r="AE339" s="9">
        <f t="shared" si="34"/>
        <v>49588780</v>
      </c>
    </row>
    <row r="340" spans="1:31" x14ac:dyDescent="0.25">
      <c r="A340" s="13">
        <v>320</v>
      </c>
      <c r="B340" s="13"/>
      <c r="C340" s="13"/>
      <c r="D340" s="13"/>
      <c r="E340" s="13"/>
      <c r="F340" s="13"/>
      <c r="G340" s="6" t="str">
        <f t="shared" si="32"/>
        <v/>
      </c>
      <c r="H340" s="13"/>
      <c r="I340" s="13"/>
      <c r="J340" s="15"/>
      <c r="K340" s="15"/>
      <c r="L340" s="5">
        <f>VLOOKUP($C$15,'اطلاعات پایه'!$A$18:$B$30,2,FALSE)</f>
        <v>30</v>
      </c>
      <c r="M340" s="6">
        <f>VLOOKUP($C$15,'اطلاعات پایه'!$A$18:$C$30,3,FALSE)</f>
        <v>45736</v>
      </c>
      <c r="N340" s="5">
        <f>ROUND((K340*('اطلاعات پایه'!$B$12+1)+'اطلاعات پایه'!$B$13)/30*L340,0)</f>
        <v>9316080</v>
      </c>
      <c r="O340" s="5">
        <f>IF(AND(F340&gt;0,M340-F340&gt;364),'اطلاعات پایه'!$B$10,0)*L340+J340</f>
        <v>0</v>
      </c>
      <c r="P340" s="5">
        <f>IF(H340="متاهل",'اطلاعات پایه'!$B$6,0)</f>
        <v>0</v>
      </c>
      <c r="Q340" s="5">
        <f>I340*'اطلاعات پایه'!$B$7</f>
        <v>0</v>
      </c>
      <c r="R340" s="5">
        <f>ROUND('اطلاعات پایه'!$B$8/30*MIN(30,L340),0)</f>
        <v>9000000</v>
      </c>
      <c r="S340" s="5">
        <f>ROUND('اطلاعات پایه'!$B$9/30*MIN(30,L340),0)</f>
        <v>22000000</v>
      </c>
      <c r="T340" s="5">
        <f t="shared" si="35"/>
        <v>59284</v>
      </c>
      <c r="U340" s="15"/>
      <c r="V340" s="5">
        <f t="shared" si="33"/>
        <v>0</v>
      </c>
      <c r="X340" s="9">
        <f t="shared" si="36"/>
        <v>40316080</v>
      </c>
      <c r="Y340" s="9">
        <f>ROUND(0.07*MIN(7*L340*'اطلاعات پایه'!$B$5,'محاسبه حقوق'!X340),0)</f>
        <v>2822126</v>
      </c>
      <c r="Z340" s="9">
        <f t="shared" si="37"/>
        <v>9272700</v>
      </c>
      <c r="AA340" s="9">
        <f t="shared" si="38"/>
        <v>480702059.14285713</v>
      </c>
      <c r="AB340" s="5">
        <f>IF(AA340&lt;='اطلاعات پایه'!$B$35,'اطلاعات پایه'!$D$35,IF(AA340&lt;='اطلاعات پایه'!$B$36,'اطلاعات پایه'!$E$35+(AA340-'اطلاعات پایه'!$B$35)*'اطلاعات پایه'!$C$36,IF(AA340&lt;='اطلاعات پایه'!$B$37,'اطلاعات پایه'!$E$36+(AA340-'اطلاعات پایه'!$B$36)*'اطلاعات پایه'!$C$37,IF(AA340&lt;='اطلاعات پایه'!$B$38,'اطلاعات پایه'!$E$37+(AA340-'اطلاعات پایه'!$B$37)*'اطلاعات پایه'!$C$38,IF(AA340&lt;='اطلاعات پایه'!$B$39,'اطلاعات پایه'!$E$38+(AA340-'اطلاعات پایه'!$B$38)*'اطلاعات پایه'!$C$39,'اطلاعات پایه'!$E$39+(AA340-'اطلاعات پایه'!$B$39)*'اطلاعات پایه'!$C$40)))))/365*L340</f>
        <v>0</v>
      </c>
      <c r="AC340" s="9">
        <f t="shared" si="39"/>
        <v>37493954</v>
      </c>
      <c r="AE340" s="9">
        <f t="shared" si="34"/>
        <v>49588780</v>
      </c>
    </row>
    <row r="341" spans="1:31" x14ac:dyDescent="0.25">
      <c r="A341" s="13">
        <v>321</v>
      </c>
      <c r="B341" s="13"/>
      <c r="C341" s="13"/>
      <c r="D341" s="13"/>
      <c r="E341" s="13"/>
      <c r="F341" s="13"/>
      <c r="G341" s="6" t="str">
        <f t="shared" si="32"/>
        <v/>
      </c>
      <c r="H341" s="13"/>
      <c r="I341" s="13"/>
      <c r="J341" s="15"/>
      <c r="K341" s="15"/>
      <c r="L341" s="5">
        <f>VLOOKUP($C$15,'اطلاعات پایه'!$A$18:$B$30,2,FALSE)</f>
        <v>30</v>
      </c>
      <c r="M341" s="6">
        <f>VLOOKUP($C$15,'اطلاعات پایه'!$A$18:$C$30,3,FALSE)</f>
        <v>45736</v>
      </c>
      <c r="N341" s="5">
        <f>ROUND((K341*('اطلاعات پایه'!$B$12+1)+'اطلاعات پایه'!$B$13)/30*L341,0)</f>
        <v>9316080</v>
      </c>
      <c r="O341" s="5">
        <f>IF(AND(F341&gt;0,M341-F341&gt;364),'اطلاعات پایه'!$B$10,0)*L341+J341</f>
        <v>0</v>
      </c>
      <c r="P341" s="5">
        <f>IF(H341="متاهل",'اطلاعات پایه'!$B$6,0)</f>
        <v>0</v>
      </c>
      <c r="Q341" s="5">
        <f>I341*'اطلاعات پایه'!$B$7</f>
        <v>0</v>
      </c>
      <c r="R341" s="5">
        <f>ROUND('اطلاعات پایه'!$B$8/30*MIN(30,L341),0)</f>
        <v>9000000</v>
      </c>
      <c r="S341" s="5">
        <f>ROUND('اطلاعات پایه'!$B$9/30*MIN(30,L341),0)</f>
        <v>22000000</v>
      </c>
      <c r="T341" s="5">
        <f t="shared" si="35"/>
        <v>59284</v>
      </c>
      <c r="U341" s="15"/>
      <c r="V341" s="5">
        <f t="shared" si="33"/>
        <v>0</v>
      </c>
      <c r="X341" s="9">
        <f t="shared" si="36"/>
        <v>40316080</v>
      </c>
      <c r="Y341" s="9">
        <f>ROUND(0.07*MIN(7*L341*'اطلاعات پایه'!$B$5,'محاسبه حقوق'!X341),0)</f>
        <v>2822126</v>
      </c>
      <c r="Z341" s="9">
        <f t="shared" si="37"/>
        <v>9272700</v>
      </c>
      <c r="AA341" s="9">
        <f t="shared" si="38"/>
        <v>480702059.14285713</v>
      </c>
      <c r="AB341" s="5">
        <f>IF(AA341&lt;='اطلاعات پایه'!$B$35,'اطلاعات پایه'!$D$35,IF(AA341&lt;='اطلاعات پایه'!$B$36,'اطلاعات پایه'!$E$35+(AA341-'اطلاعات پایه'!$B$35)*'اطلاعات پایه'!$C$36,IF(AA341&lt;='اطلاعات پایه'!$B$37,'اطلاعات پایه'!$E$36+(AA341-'اطلاعات پایه'!$B$36)*'اطلاعات پایه'!$C$37,IF(AA341&lt;='اطلاعات پایه'!$B$38,'اطلاعات پایه'!$E$37+(AA341-'اطلاعات پایه'!$B$37)*'اطلاعات پایه'!$C$38,IF(AA341&lt;='اطلاعات پایه'!$B$39,'اطلاعات پایه'!$E$38+(AA341-'اطلاعات پایه'!$B$38)*'اطلاعات پایه'!$C$39,'اطلاعات پایه'!$E$39+(AA341-'اطلاعات پایه'!$B$39)*'اطلاعات پایه'!$C$40)))))/365*L341</f>
        <v>0</v>
      </c>
      <c r="AC341" s="9">
        <f t="shared" si="39"/>
        <v>37493954</v>
      </c>
      <c r="AE341" s="9">
        <f t="shared" si="34"/>
        <v>49588780</v>
      </c>
    </row>
    <row r="342" spans="1:31" x14ac:dyDescent="0.25">
      <c r="A342" s="13">
        <v>322</v>
      </c>
      <c r="B342" s="13"/>
      <c r="C342" s="13"/>
      <c r="D342" s="13"/>
      <c r="E342" s="13"/>
      <c r="F342" s="13"/>
      <c r="G342" s="6" t="str">
        <f t="shared" ref="G342:G405" si="40">IF(F342=0,"",F342)</f>
        <v/>
      </c>
      <c r="H342" s="13"/>
      <c r="I342" s="13"/>
      <c r="J342" s="15"/>
      <c r="K342" s="15"/>
      <c r="L342" s="5">
        <f>VLOOKUP($C$15,'اطلاعات پایه'!$A$18:$B$30,2,FALSE)</f>
        <v>30</v>
      </c>
      <c r="M342" s="6">
        <f>VLOOKUP($C$15,'اطلاعات پایه'!$A$18:$C$30,3,FALSE)</f>
        <v>45736</v>
      </c>
      <c r="N342" s="5">
        <f>ROUND((K342*('اطلاعات پایه'!$B$12+1)+'اطلاعات پایه'!$B$13)/30*L342,0)</f>
        <v>9316080</v>
      </c>
      <c r="O342" s="5">
        <f>IF(AND(F342&gt;0,M342-F342&gt;364),'اطلاعات پایه'!$B$10,0)*L342+J342</f>
        <v>0</v>
      </c>
      <c r="P342" s="5">
        <f>IF(H342="متاهل",'اطلاعات پایه'!$B$6,0)</f>
        <v>0</v>
      </c>
      <c r="Q342" s="5">
        <f>I342*'اطلاعات پایه'!$B$7</f>
        <v>0</v>
      </c>
      <c r="R342" s="5">
        <f>ROUND('اطلاعات پایه'!$B$8/30*MIN(30,L342),0)</f>
        <v>9000000</v>
      </c>
      <c r="S342" s="5">
        <f>ROUND('اطلاعات پایه'!$B$9/30*MIN(30,L342),0)</f>
        <v>22000000</v>
      </c>
      <c r="T342" s="5">
        <f t="shared" si="35"/>
        <v>59284</v>
      </c>
      <c r="U342" s="15"/>
      <c r="V342" s="5">
        <f t="shared" ref="V342:V405" si="41">U342*T342</f>
        <v>0</v>
      </c>
      <c r="X342" s="9">
        <f t="shared" si="36"/>
        <v>40316080</v>
      </c>
      <c r="Y342" s="9">
        <f>ROUND(0.07*MIN(7*L342*'اطلاعات پایه'!$B$5,'محاسبه حقوق'!X342),0)</f>
        <v>2822126</v>
      </c>
      <c r="Z342" s="9">
        <f t="shared" si="37"/>
        <v>9272700</v>
      </c>
      <c r="AA342" s="9">
        <f t="shared" si="38"/>
        <v>480702059.14285713</v>
      </c>
      <c r="AB342" s="5">
        <f>IF(AA342&lt;='اطلاعات پایه'!$B$35,'اطلاعات پایه'!$D$35,IF(AA342&lt;='اطلاعات پایه'!$B$36,'اطلاعات پایه'!$E$35+(AA342-'اطلاعات پایه'!$B$35)*'اطلاعات پایه'!$C$36,IF(AA342&lt;='اطلاعات پایه'!$B$37,'اطلاعات پایه'!$E$36+(AA342-'اطلاعات پایه'!$B$36)*'اطلاعات پایه'!$C$37,IF(AA342&lt;='اطلاعات پایه'!$B$38,'اطلاعات پایه'!$E$37+(AA342-'اطلاعات پایه'!$B$37)*'اطلاعات پایه'!$C$38,IF(AA342&lt;='اطلاعات پایه'!$B$39,'اطلاعات پایه'!$E$38+(AA342-'اطلاعات پایه'!$B$38)*'اطلاعات پایه'!$C$39,'اطلاعات پایه'!$E$39+(AA342-'اطلاعات پایه'!$B$39)*'اطلاعات پایه'!$C$40)))))/365*L342</f>
        <v>0</v>
      </c>
      <c r="AC342" s="9">
        <f t="shared" si="39"/>
        <v>37493954</v>
      </c>
      <c r="AE342" s="9">
        <f t="shared" ref="AE342:AE405" si="42">X342+Z342</f>
        <v>49588780</v>
      </c>
    </row>
    <row r="343" spans="1:31" x14ac:dyDescent="0.25">
      <c r="A343" s="13">
        <v>323</v>
      </c>
      <c r="B343" s="13"/>
      <c r="C343" s="13"/>
      <c r="D343" s="13"/>
      <c r="E343" s="13"/>
      <c r="F343" s="13"/>
      <c r="G343" s="6" t="str">
        <f t="shared" si="40"/>
        <v/>
      </c>
      <c r="H343" s="13"/>
      <c r="I343" s="13"/>
      <c r="J343" s="15"/>
      <c r="K343" s="15"/>
      <c r="L343" s="5">
        <f>VLOOKUP($C$15,'اطلاعات پایه'!$A$18:$B$30,2,FALSE)</f>
        <v>30</v>
      </c>
      <c r="M343" s="6">
        <f>VLOOKUP($C$15,'اطلاعات پایه'!$A$18:$C$30,3,FALSE)</f>
        <v>45736</v>
      </c>
      <c r="N343" s="5">
        <f>ROUND((K343*('اطلاعات پایه'!$B$12+1)+'اطلاعات پایه'!$B$13)/30*L343,0)</f>
        <v>9316080</v>
      </c>
      <c r="O343" s="5">
        <f>IF(AND(F343&gt;0,M343-F343&gt;364),'اطلاعات پایه'!$B$10,0)*L343+J343</f>
        <v>0</v>
      </c>
      <c r="P343" s="5">
        <f>IF(H343="متاهل",'اطلاعات پایه'!$B$6,0)</f>
        <v>0</v>
      </c>
      <c r="Q343" s="5">
        <f>I343*'اطلاعات پایه'!$B$7</f>
        <v>0</v>
      </c>
      <c r="R343" s="5">
        <f>ROUND('اطلاعات پایه'!$B$8/30*MIN(30,L343),0)</f>
        <v>9000000</v>
      </c>
      <c r="S343" s="5">
        <f>ROUND('اطلاعات پایه'!$B$9/30*MIN(30,L343),0)</f>
        <v>22000000</v>
      </c>
      <c r="T343" s="5">
        <f t="shared" ref="T343:T406" si="43">ROUND((N343+O343)/L343*30/220*1.4,0)</f>
        <v>59284</v>
      </c>
      <c r="U343" s="15"/>
      <c r="V343" s="5">
        <f t="shared" si="41"/>
        <v>0</v>
      </c>
      <c r="X343" s="9">
        <f t="shared" ref="X343:X406" si="44">SUM(N343:S343,V343:W343)</f>
        <v>40316080</v>
      </c>
      <c r="Y343" s="9">
        <f>ROUND(0.07*MIN(7*L343*'اطلاعات پایه'!$B$5,'محاسبه حقوق'!X343),0)</f>
        <v>2822126</v>
      </c>
      <c r="Z343" s="9">
        <f t="shared" ref="Z343:Z406" si="45">ROUND(Y343/7*23,0)</f>
        <v>9272700</v>
      </c>
      <c r="AA343" s="9">
        <f t="shared" ref="AA343:AA406" si="46">(X343-2/7*Y343)/L343*365</f>
        <v>480702059.14285713</v>
      </c>
      <c r="AB343" s="5">
        <f>IF(AA343&lt;='اطلاعات پایه'!$B$35,'اطلاعات پایه'!$D$35,IF(AA343&lt;='اطلاعات پایه'!$B$36,'اطلاعات پایه'!$E$35+(AA343-'اطلاعات پایه'!$B$35)*'اطلاعات پایه'!$C$36,IF(AA343&lt;='اطلاعات پایه'!$B$37,'اطلاعات پایه'!$E$36+(AA343-'اطلاعات پایه'!$B$36)*'اطلاعات پایه'!$C$37,IF(AA343&lt;='اطلاعات پایه'!$B$38,'اطلاعات پایه'!$E$37+(AA343-'اطلاعات پایه'!$B$37)*'اطلاعات پایه'!$C$38,IF(AA343&lt;='اطلاعات پایه'!$B$39,'اطلاعات پایه'!$E$38+(AA343-'اطلاعات پایه'!$B$38)*'اطلاعات پایه'!$C$39,'اطلاعات پایه'!$E$39+(AA343-'اطلاعات پایه'!$B$39)*'اطلاعات پایه'!$C$40)))))/365*L343</f>
        <v>0</v>
      </c>
      <c r="AC343" s="9">
        <f t="shared" ref="AC343:AC406" si="47">X343-Y343-AB343</f>
        <v>37493954</v>
      </c>
      <c r="AE343" s="9">
        <f t="shared" si="42"/>
        <v>49588780</v>
      </c>
    </row>
    <row r="344" spans="1:31" x14ac:dyDescent="0.25">
      <c r="A344" s="13">
        <v>324</v>
      </c>
      <c r="B344" s="13"/>
      <c r="C344" s="13"/>
      <c r="D344" s="13"/>
      <c r="E344" s="13"/>
      <c r="F344" s="13"/>
      <c r="G344" s="6" t="str">
        <f t="shared" si="40"/>
        <v/>
      </c>
      <c r="H344" s="13"/>
      <c r="I344" s="13"/>
      <c r="J344" s="15"/>
      <c r="K344" s="15"/>
      <c r="L344" s="5">
        <f>VLOOKUP($C$15,'اطلاعات پایه'!$A$18:$B$30,2,FALSE)</f>
        <v>30</v>
      </c>
      <c r="M344" s="6">
        <f>VLOOKUP($C$15,'اطلاعات پایه'!$A$18:$C$30,3,FALSE)</f>
        <v>45736</v>
      </c>
      <c r="N344" s="5">
        <f>ROUND((K344*('اطلاعات پایه'!$B$12+1)+'اطلاعات پایه'!$B$13)/30*L344,0)</f>
        <v>9316080</v>
      </c>
      <c r="O344" s="5">
        <f>IF(AND(F344&gt;0,M344-F344&gt;364),'اطلاعات پایه'!$B$10,0)*L344+J344</f>
        <v>0</v>
      </c>
      <c r="P344" s="5">
        <f>IF(H344="متاهل",'اطلاعات پایه'!$B$6,0)</f>
        <v>0</v>
      </c>
      <c r="Q344" s="5">
        <f>I344*'اطلاعات پایه'!$B$7</f>
        <v>0</v>
      </c>
      <c r="R344" s="5">
        <f>ROUND('اطلاعات پایه'!$B$8/30*MIN(30,L344),0)</f>
        <v>9000000</v>
      </c>
      <c r="S344" s="5">
        <f>ROUND('اطلاعات پایه'!$B$9/30*MIN(30,L344),0)</f>
        <v>22000000</v>
      </c>
      <c r="T344" s="5">
        <f t="shared" si="43"/>
        <v>59284</v>
      </c>
      <c r="U344" s="15"/>
      <c r="V344" s="5">
        <f t="shared" si="41"/>
        <v>0</v>
      </c>
      <c r="X344" s="9">
        <f t="shared" si="44"/>
        <v>40316080</v>
      </c>
      <c r="Y344" s="9">
        <f>ROUND(0.07*MIN(7*L344*'اطلاعات پایه'!$B$5,'محاسبه حقوق'!X344),0)</f>
        <v>2822126</v>
      </c>
      <c r="Z344" s="9">
        <f t="shared" si="45"/>
        <v>9272700</v>
      </c>
      <c r="AA344" s="9">
        <f t="shared" si="46"/>
        <v>480702059.14285713</v>
      </c>
      <c r="AB344" s="5">
        <f>IF(AA344&lt;='اطلاعات پایه'!$B$35,'اطلاعات پایه'!$D$35,IF(AA344&lt;='اطلاعات پایه'!$B$36,'اطلاعات پایه'!$E$35+(AA344-'اطلاعات پایه'!$B$35)*'اطلاعات پایه'!$C$36,IF(AA344&lt;='اطلاعات پایه'!$B$37,'اطلاعات پایه'!$E$36+(AA344-'اطلاعات پایه'!$B$36)*'اطلاعات پایه'!$C$37,IF(AA344&lt;='اطلاعات پایه'!$B$38,'اطلاعات پایه'!$E$37+(AA344-'اطلاعات پایه'!$B$37)*'اطلاعات پایه'!$C$38,IF(AA344&lt;='اطلاعات پایه'!$B$39,'اطلاعات پایه'!$E$38+(AA344-'اطلاعات پایه'!$B$38)*'اطلاعات پایه'!$C$39,'اطلاعات پایه'!$E$39+(AA344-'اطلاعات پایه'!$B$39)*'اطلاعات پایه'!$C$40)))))/365*L344</f>
        <v>0</v>
      </c>
      <c r="AC344" s="9">
        <f t="shared" si="47"/>
        <v>37493954</v>
      </c>
      <c r="AE344" s="9">
        <f t="shared" si="42"/>
        <v>49588780</v>
      </c>
    </row>
    <row r="345" spans="1:31" x14ac:dyDescent="0.25">
      <c r="A345" s="13">
        <v>325</v>
      </c>
      <c r="B345" s="13"/>
      <c r="C345" s="13"/>
      <c r="D345" s="13"/>
      <c r="E345" s="13"/>
      <c r="F345" s="13"/>
      <c r="G345" s="6" t="str">
        <f t="shared" si="40"/>
        <v/>
      </c>
      <c r="H345" s="13"/>
      <c r="I345" s="13"/>
      <c r="J345" s="15"/>
      <c r="K345" s="15"/>
      <c r="L345" s="5">
        <f>VLOOKUP($C$15,'اطلاعات پایه'!$A$18:$B$30,2,FALSE)</f>
        <v>30</v>
      </c>
      <c r="M345" s="6">
        <f>VLOOKUP($C$15,'اطلاعات پایه'!$A$18:$C$30,3,FALSE)</f>
        <v>45736</v>
      </c>
      <c r="N345" s="5">
        <f>ROUND((K345*('اطلاعات پایه'!$B$12+1)+'اطلاعات پایه'!$B$13)/30*L345,0)</f>
        <v>9316080</v>
      </c>
      <c r="O345" s="5">
        <f>IF(AND(F345&gt;0,M345-F345&gt;364),'اطلاعات پایه'!$B$10,0)*L345+J345</f>
        <v>0</v>
      </c>
      <c r="P345" s="5">
        <f>IF(H345="متاهل",'اطلاعات پایه'!$B$6,0)</f>
        <v>0</v>
      </c>
      <c r="Q345" s="5">
        <f>I345*'اطلاعات پایه'!$B$7</f>
        <v>0</v>
      </c>
      <c r="R345" s="5">
        <f>ROUND('اطلاعات پایه'!$B$8/30*MIN(30,L345),0)</f>
        <v>9000000</v>
      </c>
      <c r="S345" s="5">
        <f>ROUND('اطلاعات پایه'!$B$9/30*MIN(30,L345),0)</f>
        <v>22000000</v>
      </c>
      <c r="T345" s="5">
        <f t="shared" si="43"/>
        <v>59284</v>
      </c>
      <c r="U345" s="15"/>
      <c r="V345" s="5">
        <f t="shared" si="41"/>
        <v>0</v>
      </c>
      <c r="X345" s="9">
        <f t="shared" si="44"/>
        <v>40316080</v>
      </c>
      <c r="Y345" s="9">
        <f>ROUND(0.07*MIN(7*L345*'اطلاعات پایه'!$B$5,'محاسبه حقوق'!X345),0)</f>
        <v>2822126</v>
      </c>
      <c r="Z345" s="9">
        <f t="shared" si="45"/>
        <v>9272700</v>
      </c>
      <c r="AA345" s="9">
        <f t="shared" si="46"/>
        <v>480702059.14285713</v>
      </c>
      <c r="AB345" s="5">
        <f>IF(AA345&lt;='اطلاعات پایه'!$B$35,'اطلاعات پایه'!$D$35,IF(AA345&lt;='اطلاعات پایه'!$B$36,'اطلاعات پایه'!$E$35+(AA345-'اطلاعات پایه'!$B$35)*'اطلاعات پایه'!$C$36,IF(AA345&lt;='اطلاعات پایه'!$B$37,'اطلاعات پایه'!$E$36+(AA345-'اطلاعات پایه'!$B$36)*'اطلاعات پایه'!$C$37,IF(AA345&lt;='اطلاعات پایه'!$B$38,'اطلاعات پایه'!$E$37+(AA345-'اطلاعات پایه'!$B$37)*'اطلاعات پایه'!$C$38,IF(AA345&lt;='اطلاعات پایه'!$B$39,'اطلاعات پایه'!$E$38+(AA345-'اطلاعات پایه'!$B$38)*'اطلاعات پایه'!$C$39,'اطلاعات پایه'!$E$39+(AA345-'اطلاعات پایه'!$B$39)*'اطلاعات پایه'!$C$40)))))/365*L345</f>
        <v>0</v>
      </c>
      <c r="AC345" s="9">
        <f t="shared" si="47"/>
        <v>37493954</v>
      </c>
      <c r="AE345" s="9">
        <f t="shared" si="42"/>
        <v>49588780</v>
      </c>
    </row>
    <row r="346" spans="1:31" x14ac:dyDescent="0.25">
      <c r="A346" s="13">
        <v>326</v>
      </c>
      <c r="B346" s="13"/>
      <c r="C346" s="13"/>
      <c r="D346" s="13"/>
      <c r="E346" s="13"/>
      <c r="F346" s="13"/>
      <c r="G346" s="6" t="str">
        <f t="shared" si="40"/>
        <v/>
      </c>
      <c r="H346" s="13"/>
      <c r="I346" s="13"/>
      <c r="J346" s="15"/>
      <c r="K346" s="15"/>
      <c r="L346" s="5">
        <f>VLOOKUP($C$15,'اطلاعات پایه'!$A$18:$B$30,2,FALSE)</f>
        <v>30</v>
      </c>
      <c r="M346" s="6">
        <f>VLOOKUP($C$15,'اطلاعات پایه'!$A$18:$C$30,3,FALSE)</f>
        <v>45736</v>
      </c>
      <c r="N346" s="5">
        <f>ROUND((K346*('اطلاعات پایه'!$B$12+1)+'اطلاعات پایه'!$B$13)/30*L346,0)</f>
        <v>9316080</v>
      </c>
      <c r="O346" s="5">
        <f>IF(AND(F346&gt;0,M346-F346&gt;364),'اطلاعات پایه'!$B$10,0)*L346+J346</f>
        <v>0</v>
      </c>
      <c r="P346" s="5">
        <f>IF(H346="متاهل",'اطلاعات پایه'!$B$6,0)</f>
        <v>0</v>
      </c>
      <c r="Q346" s="5">
        <f>I346*'اطلاعات پایه'!$B$7</f>
        <v>0</v>
      </c>
      <c r="R346" s="5">
        <f>ROUND('اطلاعات پایه'!$B$8/30*MIN(30,L346),0)</f>
        <v>9000000</v>
      </c>
      <c r="S346" s="5">
        <f>ROUND('اطلاعات پایه'!$B$9/30*MIN(30,L346),0)</f>
        <v>22000000</v>
      </c>
      <c r="T346" s="5">
        <f t="shared" si="43"/>
        <v>59284</v>
      </c>
      <c r="U346" s="15"/>
      <c r="V346" s="5">
        <f t="shared" si="41"/>
        <v>0</v>
      </c>
      <c r="X346" s="9">
        <f t="shared" si="44"/>
        <v>40316080</v>
      </c>
      <c r="Y346" s="9">
        <f>ROUND(0.07*MIN(7*L346*'اطلاعات پایه'!$B$5,'محاسبه حقوق'!X346),0)</f>
        <v>2822126</v>
      </c>
      <c r="Z346" s="9">
        <f t="shared" si="45"/>
        <v>9272700</v>
      </c>
      <c r="AA346" s="9">
        <f t="shared" si="46"/>
        <v>480702059.14285713</v>
      </c>
      <c r="AB346" s="5">
        <f>IF(AA346&lt;='اطلاعات پایه'!$B$35,'اطلاعات پایه'!$D$35,IF(AA346&lt;='اطلاعات پایه'!$B$36,'اطلاعات پایه'!$E$35+(AA346-'اطلاعات پایه'!$B$35)*'اطلاعات پایه'!$C$36,IF(AA346&lt;='اطلاعات پایه'!$B$37,'اطلاعات پایه'!$E$36+(AA346-'اطلاعات پایه'!$B$36)*'اطلاعات پایه'!$C$37,IF(AA346&lt;='اطلاعات پایه'!$B$38,'اطلاعات پایه'!$E$37+(AA346-'اطلاعات پایه'!$B$37)*'اطلاعات پایه'!$C$38,IF(AA346&lt;='اطلاعات پایه'!$B$39,'اطلاعات پایه'!$E$38+(AA346-'اطلاعات پایه'!$B$38)*'اطلاعات پایه'!$C$39,'اطلاعات پایه'!$E$39+(AA346-'اطلاعات پایه'!$B$39)*'اطلاعات پایه'!$C$40)))))/365*L346</f>
        <v>0</v>
      </c>
      <c r="AC346" s="9">
        <f t="shared" si="47"/>
        <v>37493954</v>
      </c>
      <c r="AE346" s="9">
        <f t="shared" si="42"/>
        <v>49588780</v>
      </c>
    </row>
    <row r="347" spans="1:31" x14ac:dyDescent="0.25">
      <c r="A347" s="13">
        <v>327</v>
      </c>
      <c r="B347" s="13"/>
      <c r="C347" s="13"/>
      <c r="D347" s="13"/>
      <c r="E347" s="13"/>
      <c r="F347" s="13"/>
      <c r="G347" s="6" t="str">
        <f t="shared" si="40"/>
        <v/>
      </c>
      <c r="H347" s="13"/>
      <c r="I347" s="13"/>
      <c r="J347" s="15"/>
      <c r="K347" s="15"/>
      <c r="L347" s="5">
        <f>VLOOKUP($C$15,'اطلاعات پایه'!$A$18:$B$30,2,FALSE)</f>
        <v>30</v>
      </c>
      <c r="M347" s="6">
        <f>VLOOKUP($C$15,'اطلاعات پایه'!$A$18:$C$30,3,FALSE)</f>
        <v>45736</v>
      </c>
      <c r="N347" s="5">
        <f>ROUND((K347*('اطلاعات پایه'!$B$12+1)+'اطلاعات پایه'!$B$13)/30*L347,0)</f>
        <v>9316080</v>
      </c>
      <c r="O347" s="5">
        <f>IF(AND(F347&gt;0,M347-F347&gt;364),'اطلاعات پایه'!$B$10,0)*L347+J347</f>
        <v>0</v>
      </c>
      <c r="P347" s="5">
        <f>IF(H347="متاهل",'اطلاعات پایه'!$B$6,0)</f>
        <v>0</v>
      </c>
      <c r="Q347" s="5">
        <f>I347*'اطلاعات پایه'!$B$7</f>
        <v>0</v>
      </c>
      <c r="R347" s="5">
        <f>ROUND('اطلاعات پایه'!$B$8/30*MIN(30,L347),0)</f>
        <v>9000000</v>
      </c>
      <c r="S347" s="5">
        <f>ROUND('اطلاعات پایه'!$B$9/30*MIN(30,L347),0)</f>
        <v>22000000</v>
      </c>
      <c r="T347" s="5">
        <f t="shared" si="43"/>
        <v>59284</v>
      </c>
      <c r="U347" s="15"/>
      <c r="V347" s="5">
        <f t="shared" si="41"/>
        <v>0</v>
      </c>
      <c r="X347" s="9">
        <f t="shared" si="44"/>
        <v>40316080</v>
      </c>
      <c r="Y347" s="9">
        <f>ROUND(0.07*MIN(7*L347*'اطلاعات پایه'!$B$5,'محاسبه حقوق'!X347),0)</f>
        <v>2822126</v>
      </c>
      <c r="Z347" s="9">
        <f t="shared" si="45"/>
        <v>9272700</v>
      </c>
      <c r="AA347" s="9">
        <f t="shared" si="46"/>
        <v>480702059.14285713</v>
      </c>
      <c r="AB347" s="5">
        <f>IF(AA347&lt;='اطلاعات پایه'!$B$35,'اطلاعات پایه'!$D$35,IF(AA347&lt;='اطلاعات پایه'!$B$36,'اطلاعات پایه'!$E$35+(AA347-'اطلاعات پایه'!$B$35)*'اطلاعات پایه'!$C$36,IF(AA347&lt;='اطلاعات پایه'!$B$37,'اطلاعات پایه'!$E$36+(AA347-'اطلاعات پایه'!$B$36)*'اطلاعات پایه'!$C$37,IF(AA347&lt;='اطلاعات پایه'!$B$38,'اطلاعات پایه'!$E$37+(AA347-'اطلاعات پایه'!$B$37)*'اطلاعات پایه'!$C$38,IF(AA347&lt;='اطلاعات پایه'!$B$39,'اطلاعات پایه'!$E$38+(AA347-'اطلاعات پایه'!$B$38)*'اطلاعات پایه'!$C$39,'اطلاعات پایه'!$E$39+(AA347-'اطلاعات پایه'!$B$39)*'اطلاعات پایه'!$C$40)))))/365*L347</f>
        <v>0</v>
      </c>
      <c r="AC347" s="9">
        <f t="shared" si="47"/>
        <v>37493954</v>
      </c>
      <c r="AE347" s="9">
        <f t="shared" si="42"/>
        <v>49588780</v>
      </c>
    </row>
    <row r="348" spans="1:31" x14ac:dyDescent="0.25">
      <c r="A348" s="13">
        <v>328</v>
      </c>
      <c r="B348" s="13"/>
      <c r="C348" s="13"/>
      <c r="D348" s="13"/>
      <c r="E348" s="13"/>
      <c r="F348" s="13"/>
      <c r="G348" s="6" t="str">
        <f t="shared" si="40"/>
        <v/>
      </c>
      <c r="H348" s="13"/>
      <c r="I348" s="13"/>
      <c r="J348" s="15"/>
      <c r="K348" s="15"/>
      <c r="L348" s="5">
        <f>VLOOKUP($C$15,'اطلاعات پایه'!$A$18:$B$30,2,FALSE)</f>
        <v>30</v>
      </c>
      <c r="M348" s="6">
        <f>VLOOKUP($C$15,'اطلاعات پایه'!$A$18:$C$30,3,FALSE)</f>
        <v>45736</v>
      </c>
      <c r="N348" s="5">
        <f>ROUND((K348*('اطلاعات پایه'!$B$12+1)+'اطلاعات پایه'!$B$13)/30*L348,0)</f>
        <v>9316080</v>
      </c>
      <c r="O348" s="5">
        <f>IF(AND(F348&gt;0,M348-F348&gt;364),'اطلاعات پایه'!$B$10,0)*L348+J348</f>
        <v>0</v>
      </c>
      <c r="P348" s="5">
        <f>IF(H348="متاهل",'اطلاعات پایه'!$B$6,0)</f>
        <v>0</v>
      </c>
      <c r="Q348" s="5">
        <f>I348*'اطلاعات پایه'!$B$7</f>
        <v>0</v>
      </c>
      <c r="R348" s="5">
        <f>ROUND('اطلاعات پایه'!$B$8/30*MIN(30,L348),0)</f>
        <v>9000000</v>
      </c>
      <c r="S348" s="5">
        <f>ROUND('اطلاعات پایه'!$B$9/30*MIN(30,L348),0)</f>
        <v>22000000</v>
      </c>
      <c r="T348" s="5">
        <f t="shared" si="43"/>
        <v>59284</v>
      </c>
      <c r="U348" s="15"/>
      <c r="V348" s="5">
        <f t="shared" si="41"/>
        <v>0</v>
      </c>
      <c r="X348" s="9">
        <f t="shared" si="44"/>
        <v>40316080</v>
      </c>
      <c r="Y348" s="9">
        <f>ROUND(0.07*MIN(7*L348*'اطلاعات پایه'!$B$5,'محاسبه حقوق'!X348),0)</f>
        <v>2822126</v>
      </c>
      <c r="Z348" s="9">
        <f t="shared" si="45"/>
        <v>9272700</v>
      </c>
      <c r="AA348" s="9">
        <f t="shared" si="46"/>
        <v>480702059.14285713</v>
      </c>
      <c r="AB348" s="5">
        <f>IF(AA348&lt;='اطلاعات پایه'!$B$35,'اطلاعات پایه'!$D$35,IF(AA348&lt;='اطلاعات پایه'!$B$36,'اطلاعات پایه'!$E$35+(AA348-'اطلاعات پایه'!$B$35)*'اطلاعات پایه'!$C$36,IF(AA348&lt;='اطلاعات پایه'!$B$37,'اطلاعات پایه'!$E$36+(AA348-'اطلاعات پایه'!$B$36)*'اطلاعات پایه'!$C$37,IF(AA348&lt;='اطلاعات پایه'!$B$38,'اطلاعات پایه'!$E$37+(AA348-'اطلاعات پایه'!$B$37)*'اطلاعات پایه'!$C$38,IF(AA348&lt;='اطلاعات پایه'!$B$39,'اطلاعات پایه'!$E$38+(AA348-'اطلاعات پایه'!$B$38)*'اطلاعات پایه'!$C$39,'اطلاعات پایه'!$E$39+(AA348-'اطلاعات پایه'!$B$39)*'اطلاعات پایه'!$C$40)))))/365*L348</f>
        <v>0</v>
      </c>
      <c r="AC348" s="9">
        <f t="shared" si="47"/>
        <v>37493954</v>
      </c>
      <c r="AE348" s="9">
        <f t="shared" si="42"/>
        <v>49588780</v>
      </c>
    </row>
    <row r="349" spans="1:31" x14ac:dyDescent="0.25">
      <c r="A349" s="13">
        <v>329</v>
      </c>
      <c r="B349" s="13"/>
      <c r="C349" s="13"/>
      <c r="D349" s="13"/>
      <c r="E349" s="13"/>
      <c r="F349" s="13"/>
      <c r="G349" s="6" t="str">
        <f t="shared" si="40"/>
        <v/>
      </c>
      <c r="H349" s="13"/>
      <c r="I349" s="13"/>
      <c r="J349" s="15"/>
      <c r="K349" s="15"/>
      <c r="L349" s="5">
        <f>VLOOKUP($C$15,'اطلاعات پایه'!$A$18:$B$30,2,FALSE)</f>
        <v>30</v>
      </c>
      <c r="M349" s="6">
        <f>VLOOKUP($C$15,'اطلاعات پایه'!$A$18:$C$30,3,FALSE)</f>
        <v>45736</v>
      </c>
      <c r="N349" s="5">
        <f>ROUND((K349*('اطلاعات پایه'!$B$12+1)+'اطلاعات پایه'!$B$13)/30*L349,0)</f>
        <v>9316080</v>
      </c>
      <c r="O349" s="5">
        <f>IF(AND(F349&gt;0,M349-F349&gt;364),'اطلاعات پایه'!$B$10,0)*L349+J349</f>
        <v>0</v>
      </c>
      <c r="P349" s="5">
        <f>IF(H349="متاهل",'اطلاعات پایه'!$B$6,0)</f>
        <v>0</v>
      </c>
      <c r="Q349" s="5">
        <f>I349*'اطلاعات پایه'!$B$7</f>
        <v>0</v>
      </c>
      <c r="R349" s="5">
        <f>ROUND('اطلاعات پایه'!$B$8/30*MIN(30,L349),0)</f>
        <v>9000000</v>
      </c>
      <c r="S349" s="5">
        <f>ROUND('اطلاعات پایه'!$B$9/30*MIN(30,L349),0)</f>
        <v>22000000</v>
      </c>
      <c r="T349" s="5">
        <f t="shared" si="43"/>
        <v>59284</v>
      </c>
      <c r="U349" s="15"/>
      <c r="V349" s="5">
        <f t="shared" si="41"/>
        <v>0</v>
      </c>
      <c r="X349" s="9">
        <f t="shared" si="44"/>
        <v>40316080</v>
      </c>
      <c r="Y349" s="9">
        <f>ROUND(0.07*MIN(7*L349*'اطلاعات پایه'!$B$5,'محاسبه حقوق'!X349),0)</f>
        <v>2822126</v>
      </c>
      <c r="Z349" s="9">
        <f t="shared" si="45"/>
        <v>9272700</v>
      </c>
      <c r="AA349" s="9">
        <f t="shared" si="46"/>
        <v>480702059.14285713</v>
      </c>
      <c r="AB349" s="5">
        <f>IF(AA349&lt;='اطلاعات پایه'!$B$35,'اطلاعات پایه'!$D$35,IF(AA349&lt;='اطلاعات پایه'!$B$36,'اطلاعات پایه'!$E$35+(AA349-'اطلاعات پایه'!$B$35)*'اطلاعات پایه'!$C$36,IF(AA349&lt;='اطلاعات پایه'!$B$37,'اطلاعات پایه'!$E$36+(AA349-'اطلاعات پایه'!$B$36)*'اطلاعات پایه'!$C$37,IF(AA349&lt;='اطلاعات پایه'!$B$38,'اطلاعات پایه'!$E$37+(AA349-'اطلاعات پایه'!$B$37)*'اطلاعات پایه'!$C$38,IF(AA349&lt;='اطلاعات پایه'!$B$39,'اطلاعات پایه'!$E$38+(AA349-'اطلاعات پایه'!$B$38)*'اطلاعات پایه'!$C$39,'اطلاعات پایه'!$E$39+(AA349-'اطلاعات پایه'!$B$39)*'اطلاعات پایه'!$C$40)))))/365*L349</f>
        <v>0</v>
      </c>
      <c r="AC349" s="9">
        <f t="shared" si="47"/>
        <v>37493954</v>
      </c>
      <c r="AE349" s="9">
        <f t="shared" si="42"/>
        <v>49588780</v>
      </c>
    </row>
    <row r="350" spans="1:31" x14ac:dyDescent="0.25">
      <c r="A350" s="13">
        <v>330</v>
      </c>
      <c r="B350" s="13"/>
      <c r="C350" s="13"/>
      <c r="D350" s="13"/>
      <c r="E350" s="13"/>
      <c r="F350" s="13"/>
      <c r="G350" s="6" t="str">
        <f t="shared" si="40"/>
        <v/>
      </c>
      <c r="H350" s="13"/>
      <c r="I350" s="13"/>
      <c r="J350" s="15"/>
      <c r="K350" s="15"/>
      <c r="L350" s="5">
        <f>VLOOKUP($C$15,'اطلاعات پایه'!$A$18:$B$30,2,FALSE)</f>
        <v>30</v>
      </c>
      <c r="M350" s="6">
        <f>VLOOKUP($C$15,'اطلاعات پایه'!$A$18:$C$30,3,FALSE)</f>
        <v>45736</v>
      </c>
      <c r="N350" s="5">
        <f>ROUND((K350*('اطلاعات پایه'!$B$12+1)+'اطلاعات پایه'!$B$13)/30*L350,0)</f>
        <v>9316080</v>
      </c>
      <c r="O350" s="5">
        <f>IF(AND(F350&gt;0,M350-F350&gt;364),'اطلاعات پایه'!$B$10,0)*L350+J350</f>
        <v>0</v>
      </c>
      <c r="P350" s="5">
        <f>IF(H350="متاهل",'اطلاعات پایه'!$B$6,0)</f>
        <v>0</v>
      </c>
      <c r="Q350" s="5">
        <f>I350*'اطلاعات پایه'!$B$7</f>
        <v>0</v>
      </c>
      <c r="R350" s="5">
        <f>ROUND('اطلاعات پایه'!$B$8/30*MIN(30,L350),0)</f>
        <v>9000000</v>
      </c>
      <c r="S350" s="5">
        <f>ROUND('اطلاعات پایه'!$B$9/30*MIN(30,L350),0)</f>
        <v>22000000</v>
      </c>
      <c r="T350" s="5">
        <f t="shared" si="43"/>
        <v>59284</v>
      </c>
      <c r="U350" s="15"/>
      <c r="V350" s="5">
        <f t="shared" si="41"/>
        <v>0</v>
      </c>
      <c r="X350" s="9">
        <f t="shared" si="44"/>
        <v>40316080</v>
      </c>
      <c r="Y350" s="9">
        <f>ROUND(0.07*MIN(7*L350*'اطلاعات پایه'!$B$5,'محاسبه حقوق'!X350),0)</f>
        <v>2822126</v>
      </c>
      <c r="Z350" s="9">
        <f t="shared" si="45"/>
        <v>9272700</v>
      </c>
      <c r="AA350" s="9">
        <f t="shared" si="46"/>
        <v>480702059.14285713</v>
      </c>
      <c r="AB350" s="5">
        <f>IF(AA350&lt;='اطلاعات پایه'!$B$35,'اطلاعات پایه'!$D$35,IF(AA350&lt;='اطلاعات پایه'!$B$36,'اطلاعات پایه'!$E$35+(AA350-'اطلاعات پایه'!$B$35)*'اطلاعات پایه'!$C$36,IF(AA350&lt;='اطلاعات پایه'!$B$37,'اطلاعات پایه'!$E$36+(AA350-'اطلاعات پایه'!$B$36)*'اطلاعات پایه'!$C$37,IF(AA350&lt;='اطلاعات پایه'!$B$38,'اطلاعات پایه'!$E$37+(AA350-'اطلاعات پایه'!$B$37)*'اطلاعات پایه'!$C$38,IF(AA350&lt;='اطلاعات پایه'!$B$39,'اطلاعات پایه'!$E$38+(AA350-'اطلاعات پایه'!$B$38)*'اطلاعات پایه'!$C$39,'اطلاعات پایه'!$E$39+(AA350-'اطلاعات پایه'!$B$39)*'اطلاعات پایه'!$C$40)))))/365*L350</f>
        <v>0</v>
      </c>
      <c r="AC350" s="9">
        <f t="shared" si="47"/>
        <v>37493954</v>
      </c>
      <c r="AE350" s="9">
        <f t="shared" si="42"/>
        <v>49588780</v>
      </c>
    </row>
    <row r="351" spans="1:31" x14ac:dyDescent="0.25">
      <c r="A351" s="13">
        <v>331</v>
      </c>
      <c r="B351" s="13"/>
      <c r="C351" s="13"/>
      <c r="D351" s="13"/>
      <c r="E351" s="13"/>
      <c r="F351" s="13"/>
      <c r="G351" s="6" t="str">
        <f t="shared" si="40"/>
        <v/>
      </c>
      <c r="H351" s="13"/>
      <c r="I351" s="13"/>
      <c r="J351" s="15"/>
      <c r="K351" s="15"/>
      <c r="L351" s="5">
        <f>VLOOKUP($C$15,'اطلاعات پایه'!$A$18:$B$30,2,FALSE)</f>
        <v>30</v>
      </c>
      <c r="M351" s="6">
        <f>VLOOKUP($C$15,'اطلاعات پایه'!$A$18:$C$30,3,FALSE)</f>
        <v>45736</v>
      </c>
      <c r="N351" s="5">
        <f>ROUND((K351*('اطلاعات پایه'!$B$12+1)+'اطلاعات پایه'!$B$13)/30*L351,0)</f>
        <v>9316080</v>
      </c>
      <c r="O351" s="5">
        <f>IF(AND(F351&gt;0,M351-F351&gt;364),'اطلاعات پایه'!$B$10,0)*L351+J351</f>
        <v>0</v>
      </c>
      <c r="P351" s="5">
        <f>IF(H351="متاهل",'اطلاعات پایه'!$B$6,0)</f>
        <v>0</v>
      </c>
      <c r="Q351" s="5">
        <f>I351*'اطلاعات پایه'!$B$7</f>
        <v>0</v>
      </c>
      <c r="R351" s="5">
        <f>ROUND('اطلاعات پایه'!$B$8/30*MIN(30,L351),0)</f>
        <v>9000000</v>
      </c>
      <c r="S351" s="5">
        <f>ROUND('اطلاعات پایه'!$B$9/30*MIN(30,L351),0)</f>
        <v>22000000</v>
      </c>
      <c r="T351" s="5">
        <f t="shared" si="43"/>
        <v>59284</v>
      </c>
      <c r="U351" s="15"/>
      <c r="V351" s="5">
        <f t="shared" si="41"/>
        <v>0</v>
      </c>
      <c r="X351" s="9">
        <f t="shared" si="44"/>
        <v>40316080</v>
      </c>
      <c r="Y351" s="9">
        <f>ROUND(0.07*MIN(7*L351*'اطلاعات پایه'!$B$5,'محاسبه حقوق'!X351),0)</f>
        <v>2822126</v>
      </c>
      <c r="Z351" s="9">
        <f t="shared" si="45"/>
        <v>9272700</v>
      </c>
      <c r="AA351" s="9">
        <f t="shared" si="46"/>
        <v>480702059.14285713</v>
      </c>
      <c r="AB351" s="5">
        <f>IF(AA351&lt;='اطلاعات پایه'!$B$35,'اطلاعات پایه'!$D$35,IF(AA351&lt;='اطلاعات پایه'!$B$36,'اطلاعات پایه'!$E$35+(AA351-'اطلاعات پایه'!$B$35)*'اطلاعات پایه'!$C$36,IF(AA351&lt;='اطلاعات پایه'!$B$37,'اطلاعات پایه'!$E$36+(AA351-'اطلاعات پایه'!$B$36)*'اطلاعات پایه'!$C$37,IF(AA351&lt;='اطلاعات پایه'!$B$38,'اطلاعات پایه'!$E$37+(AA351-'اطلاعات پایه'!$B$37)*'اطلاعات پایه'!$C$38,IF(AA351&lt;='اطلاعات پایه'!$B$39,'اطلاعات پایه'!$E$38+(AA351-'اطلاعات پایه'!$B$38)*'اطلاعات پایه'!$C$39,'اطلاعات پایه'!$E$39+(AA351-'اطلاعات پایه'!$B$39)*'اطلاعات پایه'!$C$40)))))/365*L351</f>
        <v>0</v>
      </c>
      <c r="AC351" s="9">
        <f t="shared" si="47"/>
        <v>37493954</v>
      </c>
      <c r="AE351" s="9">
        <f t="shared" si="42"/>
        <v>49588780</v>
      </c>
    </row>
    <row r="352" spans="1:31" x14ac:dyDescent="0.25">
      <c r="A352" s="13">
        <v>332</v>
      </c>
      <c r="B352" s="13"/>
      <c r="C352" s="13"/>
      <c r="D352" s="13"/>
      <c r="E352" s="13"/>
      <c r="F352" s="13"/>
      <c r="G352" s="6" t="str">
        <f t="shared" si="40"/>
        <v/>
      </c>
      <c r="H352" s="13"/>
      <c r="I352" s="13"/>
      <c r="J352" s="15"/>
      <c r="K352" s="15"/>
      <c r="L352" s="5">
        <f>VLOOKUP($C$15,'اطلاعات پایه'!$A$18:$B$30,2,FALSE)</f>
        <v>30</v>
      </c>
      <c r="M352" s="6">
        <f>VLOOKUP($C$15,'اطلاعات پایه'!$A$18:$C$30,3,FALSE)</f>
        <v>45736</v>
      </c>
      <c r="N352" s="5">
        <f>ROUND((K352*('اطلاعات پایه'!$B$12+1)+'اطلاعات پایه'!$B$13)/30*L352,0)</f>
        <v>9316080</v>
      </c>
      <c r="O352" s="5">
        <f>IF(AND(F352&gt;0,M352-F352&gt;364),'اطلاعات پایه'!$B$10,0)*L352+J352</f>
        <v>0</v>
      </c>
      <c r="P352" s="5">
        <f>IF(H352="متاهل",'اطلاعات پایه'!$B$6,0)</f>
        <v>0</v>
      </c>
      <c r="Q352" s="5">
        <f>I352*'اطلاعات پایه'!$B$7</f>
        <v>0</v>
      </c>
      <c r="R352" s="5">
        <f>ROUND('اطلاعات پایه'!$B$8/30*MIN(30,L352),0)</f>
        <v>9000000</v>
      </c>
      <c r="S352" s="5">
        <f>ROUND('اطلاعات پایه'!$B$9/30*MIN(30,L352),0)</f>
        <v>22000000</v>
      </c>
      <c r="T352" s="5">
        <f t="shared" si="43"/>
        <v>59284</v>
      </c>
      <c r="U352" s="15"/>
      <c r="V352" s="5">
        <f t="shared" si="41"/>
        <v>0</v>
      </c>
      <c r="X352" s="9">
        <f t="shared" si="44"/>
        <v>40316080</v>
      </c>
      <c r="Y352" s="9">
        <f>ROUND(0.07*MIN(7*L352*'اطلاعات پایه'!$B$5,'محاسبه حقوق'!X352),0)</f>
        <v>2822126</v>
      </c>
      <c r="Z352" s="9">
        <f t="shared" si="45"/>
        <v>9272700</v>
      </c>
      <c r="AA352" s="9">
        <f t="shared" si="46"/>
        <v>480702059.14285713</v>
      </c>
      <c r="AB352" s="5">
        <f>IF(AA352&lt;='اطلاعات پایه'!$B$35,'اطلاعات پایه'!$D$35,IF(AA352&lt;='اطلاعات پایه'!$B$36,'اطلاعات پایه'!$E$35+(AA352-'اطلاعات پایه'!$B$35)*'اطلاعات پایه'!$C$36,IF(AA352&lt;='اطلاعات پایه'!$B$37,'اطلاعات پایه'!$E$36+(AA352-'اطلاعات پایه'!$B$36)*'اطلاعات پایه'!$C$37,IF(AA352&lt;='اطلاعات پایه'!$B$38,'اطلاعات پایه'!$E$37+(AA352-'اطلاعات پایه'!$B$37)*'اطلاعات پایه'!$C$38,IF(AA352&lt;='اطلاعات پایه'!$B$39,'اطلاعات پایه'!$E$38+(AA352-'اطلاعات پایه'!$B$38)*'اطلاعات پایه'!$C$39,'اطلاعات پایه'!$E$39+(AA352-'اطلاعات پایه'!$B$39)*'اطلاعات پایه'!$C$40)))))/365*L352</f>
        <v>0</v>
      </c>
      <c r="AC352" s="9">
        <f t="shared" si="47"/>
        <v>37493954</v>
      </c>
      <c r="AE352" s="9">
        <f t="shared" si="42"/>
        <v>49588780</v>
      </c>
    </row>
    <row r="353" spans="1:31" x14ac:dyDescent="0.25">
      <c r="A353" s="13">
        <v>333</v>
      </c>
      <c r="B353" s="13"/>
      <c r="C353" s="13"/>
      <c r="D353" s="13"/>
      <c r="E353" s="13"/>
      <c r="F353" s="13"/>
      <c r="G353" s="6" t="str">
        <f t="shared" si="40"/>
        <v/>
      </c>
      <c r="H353" s="13"/>
      <c r="I353" s="13"/>
      <c r="J353" s="15"/>
      <c r="K353" s="15"/>
      <c r="L353" s="5">
        <f>VLOOKUP($C$15,'اطلاعات پایه'!$A$18:$B$30,2,FALSE)</f>
        <v>30</v>
      </c>
      <c r="M353" s="6">
        <f>VLOOKUP($C$15,'اطلاعات پایه'!$A$18:$C$30,3,FALSE)</f>
        <v>45736</v>
      </c>
      <c r="N353" s="5">
        <f>ROUND((K353*('اطلاعات پایه'!$B$12+1)+'اطلاعات پایه'!$B$13)/30*L353,0)</f>
        <v>9316080</v>
      </c>
      <c r="O353" s="5">
        <f>IF(AND(F353&gt;0,M353-F353&gt;364),'اطلاعات پایه'!$B$10,0)*L353+J353</f>
        <v>0</v>
      </c>
      <c r="P353" s="5">
        <f>IF(H353="متاهل",'اطلاعات پایه'!$B$6,0)</f>
        <v>0</v>
      </c>
      <c r="Q353" s="5">
        <f>I353*'اطلاعات پایه'!$B$7</f>
        <v>0</v>
      </c>
      <c r="R353" s="5">
        <f>ROUND('اطلاعات پایه'!$B$8/30*MIN(30,L353),0)</f>
        <v>9000000</v>
      </c>
      <c r="S353" s="5">
        <f>ROUND('اطلاعات پایه'!$B$9/30*MIN(30,L353),0)</f>
        <v>22000000</v>
      </c>
      <c r="T353" s="5">
        <f t="shared" si="43"/>
        <v>59284</v>
      </c>
      <c r="U353" s="15"/>
      <c r="V353" s="5">
        <f t="shared" si="41"/>
        <v>0</v>
      </c>
      <c r="X353" s="9">
        <f t="shared" si="44"/>
        <v>40316080</v>
      </c>
      <c r="Y353" s="9">
        <f>ROUND(0.07*MIN(7*L353*'اطلاعات پایه'!$B$5,'محاسبه حقوق'!X353),0)</f>
        <v>2822126</v>
      </c>
      <c r="Z353" s="9">
        <f t="shared" si="45"/>
        <v>9272700</v>
      </c>
      <c r="AA353" s="9">
        <f t="shared" si="46"/>
        <v>480702059.14285713</v>
      </c>
      <c r="AB353" s="5">
        <f>IF(AA353&lt;='اطلاعات پایه'!$B$35,'اطلاعات پایه'!$D$35,IF(AA353&lt;='اطلاعات پایه'!$B$36,'اطلاعات پایه'!$E$35+(AA353-'اطلاعات پایه'!$B$35)*'اطلاعات پایه'!$C$36,IF(AA353&lt;='اطلاعات پایه'!$B$37,'اطلاعات پایه'!$E$36+(AA353-'اطلاعات پایه'!$B$36)*'اطلاعات پایه'!$C$37,IF(AA353&lt;='اطلاعات پایه'!$B$38,'اطلاعات پایه'!$E$37+(AA353-'اطلاعات پایه'!$B$37)*'اطلاعات پایه'!$C$38,IF(AA353&lt;='اطلاعات پایه'!$B$39,'اطلاعات پایه'!$E$38+(AA353-'اطلاعات پایه'!$B$38)*'اطلاعات پایه'!$C$39,'اطلاعات پایه'!$E$39+(AA353-'اطلاعات پایه'!$B$39)*'اطلاعات پایه'!$C$40)))))/365*L353</f>
        <v>0</v>
      </c>
      <c r="AC353" s="9">
        <f t="shared" si="47"/>
        <v>37493954</v>
      </c>
      <c r="AE353" s="9">
        <f t="shared" si="42"/>
        <v>49588780</v>
      </c>
    </row>
    <row r="354" spans="1:31" x14ac:dyDescent="0.25">
      <c r="A354" s="13">
        <v>334</v>
      </c>
      <c r="B354" s="13"/>
      <c r="C354" s="13"/>
      <c r="D354" s="13"/>
      <c r="E354" s="13"/>
      <c r="F354" s="13"/>
      <c r="G354" s="6" t="str">
        <f t="shared" si="40"/>
        <v/>
      </c>
      <c r="H354" s="13"/>
      <c r="I354" s="13"/>
      <c r="J354" s="15"/>
      <c r="K354" s="15"/>
      <c r="L354" s="5">
        <f>VLOOKUP($C$15,'اطلاعات پایه'!$A$18:$B$30,2,FALSE)</f>
        <v>30</v>
      </c>
      <c r="M354" s="6">
        <f>VLOOKUP($C$15,'اطلاعات پایه'!$A$18:$C$30,3,FALSE)</f>
        <v>45736</v>
      </c>
      <c r="N354" s="5">
        <f>ROUND((K354*('اطلاعات پایه'!$B$12+1)+'اطلاعات پایه'!$B$13)/30*L354,0)</f>
        <v>9316080</v>
      </c>
      <c r="O354" s="5">
        <f>IF(AND(F354&gt;0,M354-F354&gt;364),'اطلاعات پایه'!$B$10,0)*L354+J354</f>
        <v>0</v>
      </c>
      <c r="P354" s="5">
        <f>IF(H354="متاهل",'اطلاعات پایه'!$B$6,0)</f>
        <v>0</v>
      </c>
      <c r="Q354" s="5">
        <f>I354*'اطلاعات پایه'!$B$7</f>
        <v>0</v>
      </c>
      <c r="R354" s="5">
        <f>ROUND('اطلاعات پایه'!$B$8/30*MIN(30,L354),0)</f>
        <v>9000000</v>
      </c>
      <c r="S354" s="5">
        <f>ROUND('اطلاعات پایه'!$B$9/30*MIN(30,L354),0)</f>
        <v>22000000</v>
      </c>
      <c r="T354" s="5">
        <f t="shared" si="43"/>
        <v>59284</v>
      </c>
      <c r="U354" s="15"/>
      <c r="V354" s="5">
        <f t="shared" si="41"/>
        <v>0</v>
      </c>
      <c r="X354" s="9">
        <f t="shared" si="44"/>
        <v>40316080</v>
      </c>
      <c r="Y354" s="9">
        <f>ROUND(0.07*MIN(7*L354*'اطلاعات پایه'!$B$5,'محاسبه حقوق'!X354),0)</f>
        <v>2822126</v>
      </c>
      <c r="Z354" s="9">
        <f t="shared" si="45"/>
        <v>9272700</v>
      </c>
      <c r="AA354" s="9">
        <f t="shared" si="46"/>
        <v>480702059.14285713</v>
      </c>
      <c r="AB354" s="5">
        <f>IF(AA354&lt;='اطلاعات پایه'!$B$35,'اطلاعات پایه'!$D$35,IF(AA354&lt;='اطلاعات پایه'!$B$36,'اطلاعات پایه'!$E$35+(AA354-'اطلاعات پایه'!$B$35)*'اطلاعات پایه'!$C$36,IF(AA354&lt;='اطلاعات پایه'!$B$37,'اطلاعات پایه'!$E$36+(AA354-'اطلاعات پایه'!$B$36)*'اطلاعات پایه'!$C$37,IF(AA354&lt;='اطلاعات پایه'!$B$38,'اطلاعات پایه'!$E$37+(AA354-'اطلاعات پایه'!$B$37)*'اطلاعات پایه'!$C$38,IF(AA354&lt;='اطلاعات پایه'!$B$39,'اطلاعات پایه'!$E$38+(AA354-'اطلاعات پایه'!$B$38)*'اطلاعات پایه'!$C$39,'اطلاعات پایه'!$E$39+(AA354-'اطلاعات پایه'!$B$39)*'اطلاعات پایه'!$C$40)))))/365*L354</f>
        <v>0</v>
      </c>
      <c r="AC354" s="9">
        <f t="shared" si="47"/>
        <v>37493954</v>
      </c>
      <c r="AE354" s="9">
        <f t="shared" si="42"/>
        <v>49588780</v>
      </c>
    </row>
    <row r="355" spans="1:31" x14ac:dyDescent="0.25">
      <c r="A355" s="13">
        <v>335</v>
      </c>
      <c r="B355" s="13"/>
      <c r="C355" s="13"/>
      <c r="D355" s="13"/>
      <c r="E355" s="13"/>
      <c r="F355" s="13"/>
      <c r="G355" s="6" t="str">
        <f t="shared" si="40"/>
        <v/>
      </c>
      <c r="H355" s="13"/>
      <c r="I355" s="13"/>
      <c r="J355" s="15"/>
      <c r="K355" s="15"/>
      <c r="L355" s="5">
        <f>VLOOKUP($C$15,'اطلاعات پایه'!$A$18:$B$30,2,FALSE)</f>
        <v>30</v>
      </c>
      <c r="M355" s="6">
        <f>VLOOKUP($C$15,'اطلاعات پایه'!$A$18:$C$30,3,FALSE)</f>
        <v>45736</v>
      </c>
      <c r="N355" s="5">
        <f>ROUND((K355*('اطلاعات پایه'!$B$12+1)+'اطلاعات پایه'!$B$13)/30*L355,0)</f>
        <v>9316080</v>
      </c>
      <c r="O355" s="5">
        <f>IF(AND(F355&gt;0,M355-F355&gt;364),'اطلاعات پایه'!$B$10,0)*L355+J355</f>
        <v>0</v>
      </c>
      <c r="P355" s="5">
        <f>IF(H355="متاهل",'اطلاعات پایه'!$B$6,0)</f>
        <v>0</v>
      </c>
      <c r="Q355" s="5">
        <f>I355*'اطلاعات پایه'!$B$7</f>
        <v>0</v>
      </c>
      <c r="R355" s="5">
        <f>ROUND('اطلاعات پایه'!$B$8/30*MIN(30,L355),0)</f>
        <v>9000000</v>
      </c>
      <c r="S355" s="5">
        <f>ROUND('اطلاعات پایه'!$B$9/30*MIN(30,L355),0)</f>
        <v>22000000</v>
      </c>
      <c r="T355" s="5">
        <f t="shared" si="43"/>
        <v>59284</v>
      </c>
      <c r="U355" s="15"/>
      <c r="V355" s="5">
        <f t="shared" si="41"/>
        <v>0</v>
      </c>
      <c r="X355" s="9">
        <f t="shared" si="44"/>
        <v>40316080</v>
      </c>
      <c r="Y355" s="9">
        <f>ROUND(0.07*MIN(7*L355*'اطلاعات پایه'!$B$5,'محاسبه حقوق'!X355),0)</f>
        <v>2822126</v>
      </c>
      <c r="Z355" s="9">
        <f t="shared" si="45"/>
        <v>9272700</v>
      </c>
      <c r="AA355" s="9">
        <f t="shared" si="46"/>
        <v>480702059.14285713</v>
      </c>
      <c r="AB355" s="5">
        <f>IF(AA355&lt;='اطلاعات پایه'!$B$35,'اطلاعات پایه'!$D$35,IF(AA355&lt;='اطلاعات پایه'!$B$36,'اطلاعات پایه'!$E$35+(AA355-'اطلاعات پایه'!$B$35)*'اطلاعات پایه'!$C$36,IF(AA355&lt;='اطلاعات پایه'!$B$37,'اطلاعات پایه'!$E$36+(AA355-'اطلاعات پایه'!$B$36)*'اطلاعات پایه'!$C$37,IF(AA355&lt;='اطلاعات پایه'!$B$38,'اطلاعات پایه'!$E$37+(AA355-'اطلاعات پایه'!$B$37)*'اطلاعات پایه'!$C$38,IF(AA355&lt;='اطلاعات پایه'!$B$39,'اطلاعات پایه'!$E$38+(AA355-'اطلاعات پایه'!$B$38)*'اطلاعات پایه'!$C$39,'اطلاعات پایه'!$E$39+(AA355-'اطلاعات پایه'!$B$39)*'اطلاعات پایه'!$C$40)))))/365*L355</f>
        <v>0</v>
      </c>
      <c r="AC355" s="9">
        <f t="shared" si="47"/>
        <v>37493954</v>
      </c>
      <c r="AE355" s="9">
        <f t="shared" si="42"/>
        <v>49588780</v>
      </c>
    </row>
    <row r="356" spans="1:31" x14ac:dyDescent="0.25">
      <c r="A356" s="13">
        <v>336</v>
      </c>
      <c r="B356" s="13"/>
      <c r="C356" s="13"/>
      <c r="D356" s="13"/>
      <c r="E356" s="13"/>
      <c r="F356" s="13"/>
      <c r="G356" s="6" t="str">
        <f t="shared" si="40"/>
        <v/>
      </c>
      <c r="H356" s="13"/>
      <c r="I356" s="13"/>
      <c r="J356" s="15"/>
      <c r="K356" s="15"/>
      <c r="L356" s="5">
        <f>VLOOKUP($C$15,'اطلاعات پایه'!$A$18:$B$30,2,FALSE)</f>
        <v>30</v>
      </c>
      <c r="M356" s="6">
        <f>VLOOKUP($C$15,'اطلاعات پایه'!$A$18:$C$30,3,FALSE)</f>
        <v>45736</v>
      </c>
      <c r="N356" s="5">
        <f>ROUND((K356*('اطلاعات پایه'!$B$12+1)+'اطلاعات پایه'!$B$13)/30*L356,0)</f>
        <v>9316080</v>
      </c>
      <c r="O356" s="5">
        <f>IF(AND(F356&gt;0,M356-F356&gt;364),'اطلاعات پایه'!$B$10,0)*L356+J356</f>
        <v>0</v>
      </c>
      <c r="P356" s="5">
        <f>IF(H356="متاهل",'اطلاعات پایه'!$B$6,0)</f>
        <v>0</v>
      </c>
      <c r="Q356" s="5">
        <f>I356*'اطلاعات پایه'!$B$7</f>
        <v>0</v>
      </c>
      <c r="R356" s="5">
        <f>ROUND('اطلاعات پایه'!$B$8/30*MIN(30,L356),0)</f>
        <v>9000000</v>
      </c>
      <c r="S356" s="5">
        <f>ROUND('اطلاعات پایه'!$B$9/30*MIN(30,L356),0)</f>
        <v>22000000</v>
      </c>
      <c r="T356" s="5">
        <f t="shared" si="43"/>
        <v>59284</v>
      </c>
      <c r="U356" s="15"/>
      <c r="V356" s="5">
        <f t="shared" si="41"/>
        <v>0</v>
      </c>
      <c r="X356" s="9">
        <f t="shared" si="44"/>
        <v>40316080</v>
      </c>
      <c r="Y356" s="9">
        <f>ROUND(0.07*MIN(7*L356*'اطلاعات پایه'!$B$5,'محاسبه حقوق'!X356),0)</f>
        <v>2822126</v>
      </c>
      <c r="Z356" s="9">
        <f t="shared" si="45"/>
        <v>9272700</v>
      </c>
      <c r="AA356" s="9">
        <f t="shared" si="46"/>
        <v>480702059.14285713</v>
      </c>
      <c r="AB356" s="5">
        <f>IF(AA356&lt;='اطلاعات پایه'!$B$35,'اطلاعات پایه'!$D$35,IF(AA356&lt;='اطلاعات پایه'!$B$36,'اطلاعات پایه'!$E$35+(AA356-'اطلاعات پایه'!$B$35)*'اطلاعات پایه'!$C$36,IF(AA356&lt;='اطلاعات پایه'!$B$37,'اطلاعات پایه'!$E$36+(AA356-'اطلاعات پایه'!$B$36)*'اطلاعات پایه'!$C$37,IF(AA356&lt;='اطلاعات پایه'!$B$38,'اطلاعات پایه'!$E$37+(AA356-'اطلاعات پایه'!$B$37)*'اطلاعات پایه'!$C$38,IF(AA356&lt;='اطلاعات پایه'!$B$39,'اطلاعات پایه'!$E$38+(AA356-'اطلاعات پایه'!$B$38)*'اطلاعات پایه'!$C$39,'اطلاعات پایه'!$E$39+(AA356-'اطلاعات پایه'!$B$39)*'اطلاعات پایه'!$C$40)))))/365*L356</f>
        <v>0</v>
      </c>
      <c r="AC356" s="9">
        <f t="shared" si="47"/>
        <v>37493954</v>
      </c>
      <c r="AE356" s="9">
        <f t="shared" si="42"/>
        <v>49588780</v>
      </c>
    </row>
    <row r="357" spans="1:31" x14ac:dyDescent="0.25">
      <c r="A357" s="13">
        <v>337</v>
      </c>
      <c r="B357" s="13"/>
      <c r="C357" s="13"/>
      <c r="D357" s="13"/>
      <c r="E357" s="13"/>
      <c r="F357" s="13"/>
      <c r="G357" s="6" t="str">
        <f t="shared" si="40"/>
        <v/>
      </c>
      <c r="H357" s="13"/>
      <c r="I357" s="13"/>
      <c r="J357" s="15"/>
      <c r="K357" s="15"/>
      <c r="L357" s="5">
        <f>VLOOKUP($C$15,'اطلاعات پایه'!$A$18:$B$30,2,FALSE)</f>
        <v>30</v>
      </c>
      <c r="M357" s="6">
        <f>VLOOKUP($C$15,'اطلاعات پایه'!$A$18:$C$30,3,FALSE)</f>
        <v>45736</v>
      </c>
      <c r="N357" s="5">
        <f>ROUND((K357*('اطلاعات پایه'!$B$12+1)+'اطلاعات پایه'!$B$13)/30*L357,0)</f>
        <v>9316080</v>
      </c>
      <c r="O357" s="5">
        <f>IF(AND(F357&gt;0,M357-F357&gt;364),'اطلاعات پایه'!$B$10,0)*L357+J357</f>
        <v>0</v>
      </c>
      <c r="P357" s="5">
        <f>IF(H357="متاهل",'اطلاعات پایه'!$B$6,0)</f>
        <v>0</v>
      </c>
      <c r="Q357" s="5">
        <f>I357*'اطلاعات پایه'!$B$7</f>
        <v>0</v>
      </c>
      <c r="R357" s="5">
        <f>ROUND('اطلاعات پایه'!$B$8/30*MIN(30,L357),0)</f>
        <v>9000000</v>
      </c>
      <c r="S357" s="5">
        <f>ROUND('اطلاعات پایه'!$B$9/30*MIN(30,L357),0)</f>
        <v>22000000</v>
      </c>
      <c r="T357" s="5">
        <f t="shared" si="43"/>
        <v>59284</v>
      </c>
      <c r="U357" s="15"/>
      <c r="V357" s="5">
        <f t="shared" si="41"/>
        <v>0</v>
      </c>
      <c r="X357" s="9">
        <f t="shared" si="44"/>
        <v>40316080</v>
      </c>
      <c r="Y357" s="9">
        <f>ROUND(0.07*MIN(7*L357*'اطلاعات پایه'!$B$5,'محاسبه حقوق'!X357),0)</f>
        <v>2822126</v>
      </c>
      <c r="Z357" s="9">
        <f t="shared" si="45"/>
        <v>9272700</v>
      </c>
      <c r="AA357" s="9">
        <f t="shared" si="46"/>
        <v>480702059.14285713</v>
      </c>
      <c r="AB357" s="5">
        <f>IF(AA357&lt;='اطلاعات پایه'!$B$35,'اطلاعات پایه'!$D$35,IF(AA357&lt;='اطلاعات پایه'!$B$36,'اطلاعات پایه'!$E$35+(AA357-'اطلاعات پایه'!$B$35)*'اطلاعات پایه'!$C$36,IF(AA357&lt;='اطلاعات پایه'!$B$37,'اطلاعات پایه'!$E$36+(AA357-'اطلاعات پایه'!$B$36)*'اطلاعات پایه'!$C$37,IF(AA357&lt;='اطلاعات پایه'!$B$38,'اطلاعات پایه'!$E$37+(AA357-'اطلاعات پایه'!$B$37)*'اطلاعات پایه'!$C$38,IF(AA357&lt;='اطلاعات پایه'!$B$39,'اطلاعات پایه'!$E$38+(AA357-'اطلاعات پایه'!$B$38)*'اطلاعات پایه'!$C$39,'اطلاعات پایه'!$E$39+(AA357-'اطلاعات پایه'!$B$39)*'اطلاعات پایه'!$C$40)))))/365*L357</f>
        <v>0</v>
      </c>
      <c r="AC357" s="9">
        <f t="shared" si="47"/>
        <v>37493954</v>
      </c>
      <c r="AE357" s="9">
        <f t="shared" si="42"/>
        <v>49588780</v>
      </c>
    </row>
    <row r="358" spans="1:31" x14ac:dyDescent="0.25">
      <c r="A358" s="13">
        <v>338</v>
      </c>
      <c r="B358" s="13"/>
      <c r="C358" s="13"/>
      <c r="D358" s="13"/>
      <c r="E358" s="13"/>
      <c r="F358" s="13"/>
      <c r="G358" s="6" t="str">
        <f t="shared" si="40"/>
        <v/>
      </c>
      <c r="H358" s="13"/>
      <c r="I358" s="13"/>
      <c r="J358" s="15"/>
      <c r="K358" s="15"/>
      <c r="L358" s="5">
        <f>VLOOKUP($C$15,'اطلاعات پایه'!$A$18:$B$30,2,FALSE)</f>
        <v>30</v>
      </c>
      <c r="M358" s="6">
        <f>VLOOKUP($C$15,'اطلاعات پایه'!$A$18:$C$30,3,FALSE)</f>
        <v>45736</v>
      </c>
      <c r="N358" s="5">
        <f>ROUND((K358*('اطلاعات پایه'!$B$12+1)+'اطلاعات پایه'!$B$13)/30*L358,0)</f>
        <v>9316080</v>
      </c>
      <c r="O358" s="5">
        <f>IF(AND(F358&gt;0,M358-F358&gt;364),'اطلاعات پایه'!$B$10,0)*L358+J358</f>
        <v>0</v>
      </c>
      <c r="P358" s="5">
        <f>IF(H358="متاهل",'اطلاعات پایه'!$B$6,0)</f>
        <v>0</v>
      </c>
      <c r="Q358" s="5">
        <f>I358*'اطلاعات پایه'!$B$7</f>
        <v>0</v>
      </c>
      <c r="R358" s="5">
        <f>ROUND('اطلاعات پایه'!$B$8/30*MIN(30,L358),0)</f>
        <v>9000000</v>
      </c>
      <c r="S358" s="5">
        <f>ROUND('اطلاعات پایه'!$B$9/30*MIN(30,L358),0)</f>
        <v>22000000</v>
      </c>
      <c r="T358" s="5">
        <f t="shared" si="43"/>
        <v>59284</v>
      </c>
      <c r="U358" s="15"/>
      <c r="V358" s="5">
        <f t="shared" si="41"/>
        <v>0</v>
      </c>
      <c r="X358" s="9">
        <f t="shared" si="44"/>
        <v>40316080</v>
      </c>
      <c r="Y358" s="9">
        <f>ROUND(0.07*MIN(7*L358*'اطلاعات پایه'!$B$5,'محاسبه حقوق'!X358),0)</f>
        <v>2822126</v>
      </c>
      <c r="Z358" s="9">
        <f t="shared" si="45"/>
        <v>9272700</v>
      </c>
      <c r="AA358" s="9">
        <f t="shared" si="46"/>
        <v>480702059.14285713</v>
      </c>
      <c r="AB358" s="5">
        <f>IF(AA358&lt;='اطلاعات پایه'!$B$35,'اطلاعات پایه'!$D$35,IF(AA358&lt;='اطلاعات پایه'!$B$36,'اطلاعات پایه'!$E$35+(AA358-'اطلاعات پایه'!$B$35)*'اطلاعات پایه'!$C$36,IF(AA358&lt;='اطلاعات پایه'!$B$37,'اطلاعات پایه'!$E$36+(AA358-'اطلاعات پایه'!$B$36)*'اطلاعات پایه'!$C$37,IF(AA358&lt;='اطلاعات پایه'!$B$38,'اطلاعات پایه'!$E$37+(AA358-'اطلاعات پایه'!$B$37)*'اطلاعات پایه'!$C$38,IF(AA358&lt;='اطلاعات پایه'!$B$39,'اطلاعات پایه'!$E$38+(AA358-'اطلاعات پایه'!$B$38)*'اطلاعات پایه'!$C$39,'اطلاعات پایه'!$E$39+(AA358-'اطلاعات پایه'!$B$39)*'اطلاعات پایه'!$C$40)))))/365*L358</f>
        <v>0</v>
      </c>
      <c r="AC358" s="9">
        <f t="shared" si="47"/>
        <v>37493954</v>
      </c>
      <c r="AE358" s="9">
        <f t="shared" si="42"/>
        <v>49588780</v>
      </c>
    </row>
    <row r="359" spans="1:31" x14ac:dyDescent="0.25">
      <c r="A359" s="13">
        <v>339</v>
      </c>
      <c r="B359" s="13"/>
      <c r="C359" s="13"/>
      <c r="D359" s="13"/>
      <c r="E359" s="13"/>
      <c r="F359" s="13"/>
      <c r="G359" s="6" t="str">
        <f t="shared" si="40"/>
        <v/>
      </c>
      <c r="H359" s="13"/>
      <c r="I359" s="13"/>
      <c r="J359" s="15"/>
      <c r="K359" s="15"/>
      <c r="L359" s="5">
        <f>VLOOKUP($C$15,'اطلاعات پایه'!$A$18:$B$30,2,FALSE)</f>
        <v>30</v>
      </c>
      <c r="M359" s="6">
        <f>VLOOKUP($C$15,'اطلاعات پایه'!$A$18:$C$30,3,FALSE)</f>
        <v>45736</v>
      </c>
      <c r="N359" s="5">
        <f>ROUND((K359*('اطلاعات پایه'!$B$12+1)+'اطلاعات پایه'!$B$13)/30*L359,0)</f>
        <v>9316080</v>
      </c>
      <c r="O359" s="5">
        <f>IF(AND(F359&gt;0,M359-F359&gt;364),'اطلاعات پایه'!$B$10,0)*L359+J359</f>
        <v>0</v>
      </c>
      <c r="P359" s="5">
        <f>IF(H359="متاهل",'اطلاعات پایه'!$B$6,0)</f>
        <v>0</v>
      </c>
      <c r="Q359" s="5">
        <f>I359*'اطلاعات پایه'!$B$7</f>
        <v>0</v>
      </c>
      <c r="R359" s="5">
        <f>ROUND('اطلاعات پایه'!$B$8/30*MIN(30,L359),0)</f>
        <v>9000000</v>
      </c>
      <c r="S359" s="5">
        <f>ROUND('اطلاعات پایه'!$B$9/30*MIN(30,L359),0)</f>
        <v>22000000</v>
      </c>
      <c r="T359" s="5">
        <f t="shared" si="43"/>
        <v>59284</v>
      </c>
      <c r="U359" s="15"/>
      <c r="V359" s="5">
        <f t="shared" si="41"/>
        <v>0</v>
      </c>
      <c r="X359" s="9">
        <f t="shared" si="44"/>
        <v>40316080</v>
      </c>
      <c r="Y359" s="9">
        <f>ROUND(0.07*MIN(7*L359*'اطلاعات پایه'!$B$5,'محاسبه حقوق'!X359),0)</f>
        <v>2822126</v>
      </c>
      <c r="Z359" s="9">
        <f t="shared" si="45"/>
        <v>9272700</v>
      </c>
      <c r="AA359" s="9">
        <f t="shared" si="46"/>
        <v>480702059.14285713</v>
      </c>
      <c r="AB359" s="5">
        <f>IF(AA359&lt;='اطلاعات پایه'!$B$35,'اطلاعات پایه'!$D$35,IF(AA359&lt;='اطلاعات پایه'!$B$36,'اطلاعات پایه'!$E$35+(AA359-'اطلاعات پایه'!$B$35)*'اطلاعات پایه'!$C$36,IF(AA359&lt;='اطلاعات پایه'!$B$37,'اطلاعات پایه'!$E$36+(AA359-'اطلاعات پایه'!$B$36)*'اطلاعات پایه'!$C$37,IF(AA359&lt;='اطلاعات پایه'!$B$38,'اطلاعات پایه'!$E$37+(AA359-'اطلاعات پایه'!$B$37)*'اطلاعات پایه'!$C$38,IF(AA359&lt;='اطلاعات پایه'!$B$39,'اطلاعات پایه'!$E$38+(AA359-'اطلاعات پایه'!$B$38)*'اطلاعات پایه'!$C$39,'اطلاعات پایه'!$E$39+(AA359-'اطلاعات پایه'!$B$39)*'اطلاعات پایه'!$C$40)))))/365*L359</f>
        <v>0</v>
      </c>
      <c r="AC359" s="9">
        <f t="shared" si="47"/>
        <v>37493954</v>
      </c>
      <c r="AE359" s="9">
        <f t="shared" si="42"/>
        <v>49588780</v>
      </c>
    </row>
    <row r="360" spans="1:31" x14ac:dyDescent="0.25">
      <c r="A360" s="13">
        <v>340</v>
      </c>
      <c r="B360" s="13"/>
      <c r="C360" s="13"/>
      <c r="D360" s="13"/>
      <c r="E360" s="13"/>
      <c r="F360" s="13"/>
      <c r="G360" s="6" t="str">
        <f t="shared" si="40"/>
        <v/>
      </c>
      <c r="H360" s="13"/>
      <c r="I360" s="13"/>
      <c r="J360" s="15"/>
      <c r="K360" s="15"/>
      <c r="L360" s="5">
        <f>VLOOKUP($C$15,'اطلاعات پایه'!$A$18:$B$30,2,FALSE)</f>
        <v>30</v>
      </c>
      <c r="M360" s="6">
        <f>VLOOKUP($C$15,'اطلاعات پایه'!$A$18:$C$30,3,FALSE)</f>
        <v>45736</v>
      </c>
      <c r="N360" s="5">
        <f>ROUND((K360*('اطلاعات پایه'!$B$12+1)+'اطلاعات پایه'!$B$13)/30*L360,0)</f>
        <v>9316080</v>
      </c>
      <c r="O360" s="5">
        <f>IF(AND(F360&gt;0,M360-F360&gt;364),'اطلاعات پایه'!$B$10,0)*L360+J360</f>
        <v>0</v>
      </c>
      <c r="P360" s="5">
        <f>IF(H360="متاهل",'اطلاعات پایه'!$B$6,0)</f>
        <v>0</v>
      </c>
      <c r="Q360" s="5">
        <f>I360*'اطلاعات پایه'!$B$7</f>
        <v>0</v>
      </c>
      <c r="R360" s="5">
        <f>ROUND('اطلاعات پایه'!$B$8/30*MIN(30,L360),0)</f>
        <v>9000000</v>
      </c>
      <c r="S360" s="5">
        <f>ROUND('اطلاعات پایه'!$B$9/30*MIN(30,L360),0)</f>
        <v>22000000</v>
      </c>
      <c r="T360" s="5">
        <f t="shared" si="43"/>
        <v>59284</v>
      </c>
      <c r="U360" s="15"/>
      <c r="V360" s="5">
        <f t="shared" si="41"/>
        <v>0</v>
      </c>
      <c r="X360" s="9">
        <f t="shared" si="44"/>
        <v>40316080</v>
      </c>
      <c r="Y360" s="9">
        <f>ROUND(0.07*MIN(7*L360*'اطلاعات پایه'!$B$5,'محاسبه حقوق'!X360),0)</f>
        <v>2822126</v>
      </c>
      <c r="Z360" s="9">
        <f t="shared" si="45"/>
        <v>9272700</v>
      </c>
      <c r="AA360" s="9">
        <f t="shared" si="46"/>
        <v>480702059.14285713</v>
      </c>
      <c r="AB360" s="5">
        <f>IF(AA360&lt;='اطلاعات پایه'!$B$35,'اطلاعات پایه'!$D$35,IF(AA360&lt;='اطلاعات پایه'!$B$36,'اطلاعات پایه'!$E$35+(AA360-'اطلاعات پایه'!$B$35)*'اطلاعات پایه'!$C$36,IF(AA360&lt;='اطلاعات پایه'!$B$37,'اطلاعات پایه'!$E$36+(AA360-'اطلاعات پایه'!$B$36)*'اطلاعات پایه'!$C$37,IF(AA360&lt;='اطلاعات پایه'!$B$38,'اطلاعات پایه'!$E$37+(AA360-'اطلاعات پایه'!$B$37)*'اطلاعات پایه'!$C$38,IF(AA360&lt;='اطلاعات پایه'!$B$39,'اطلاعات پایه'!$E$38+(AA360-'اطلاعات پایه'!$B$38)*'اطلاعات پایه'!$C$39,'اطلاعات پایه'!$E$39+(AA360-'اطلاعات پایه'!$B$39)*'اطلاعات پایه'!$C$40)))))/365*L360</f>
        <v>0</v>
      </c>
      <c r="AC360" s="9">
        <f t="shared" si="47"/>
        <v>37493954</v>
      </c>
      <c r="AE360" s="9">
        <f t="shared" si="42"/>
        <v>49588780</v>
      </c>
    </row>
    <row r="361" spans="1:31" x14ac:dyDescent="0.25">
      <c r="A361" s="13">
        <v>341</v>
      </c>
      <c r="B361" s="13"/>
      <c r="C361" s="13"/>
      <c r="D361" s="13"/>
      <c r="E361" s="13"/>
      <c r="F361" s="13"/>
      <c r="G361" s="6" t="str">
        <f t="shared" si="40"/>
        <v/>
      </c>
      <c r="H361" s="13"/>
      <c r="I361" s="13"/>
      <c r="J361" s="15"/>
      <c r="K361" s="15"/>
      <c r="L361" s="5">
        <f>VLOOKUP($C$15,'اطلاعات پایه'!$A$18:$B$30,2,FALSE)</f>
        <v>30</v>
      </c>
      <c r="M361" s="6">
        <f>VLOOKUP($C$15,'اطلاعات پایه'!$A$18:$C$30,3,FALSE)</f>
        <v>45736</v>
      </c>
      <c r="N361" s="5">
        <f>ROUND((K361*('اطلاعات پایه'!$B$12+1)+'اطلاعات پایه'!$B$13)/30*L361,0)</f>
        <v>9316080</v>
      </c>
      <c r="O361" s="5">
        <f>IF(AND(F361&gt;0,M361-F361&gt;364),'اطلاعات پایه'!$B$10,0)*L361+J361</f>
        <v>0</v>
      </c>
      <c r="P361" s="5">
        <f>IF(H361="متاهل",'اطلاعات پایه'!$B$6,0)</f>
        <v>0</v>
      </c>
      <c r="Q361" s="5">
        <f>I361*'اطلاعات پایه'!$B$7</f>
        <v>0</v>
      </c>
      <c r="R361" s="5">
        <f>ROUND('اطلاعات پایه'!$B$8/30*MIN(30,L361),0)</f>
        <v>9000000</v>
      </c>
      <c r="S361" s="5">
        <f>ROUND('اطلاعات پایه'!$B$9/30*MIN(30,L361),0)</f>
        <v>22000000</v>
      </c>
      <c r="T361" s="5">
        <f t="shared" si="43"/>
        <v>59284</v>
      </c>
      <c r="U361" s="15"/>
      <c r="V361" s="5">
        <f t="shared" si="41"/>
        <v>0</v>
      </c>
      <c r="X361" s="9">
        <f t="shared" si="44"/>
        <v>40316080</v>
      </c>
      <c r="Y361" s="9">
        <f>ROUND(0.07*MIN(7*L361*'اطلاعات پایه'!$B$5,'محاسبه حقوق'!X361),0)</f>
        <v>2822126</v>
      </c>
      <c r="Z361" s="9">
        <f t="shared" si="45"/>
        <v>9272700</v>
      </c>
      <c r="AA361" s="9">
        <f t="shared" si="46"/>
        <v>480702059.14285713</v>
      </c>
      <c r="AB361" s="5">
        <f>IF(AA361&lt;='اطلاعات پایه'!$B$35,'اطلاعات پایه'!$D$35,IF(AA361&lt;='اطلاعات پایه'!$B$36,'اطلاعات پایه'!$E$35+(AA361-'اطلاعات پایه'!$B$35)*'اطلاعات پایه'!$C$36,IF(AA361&lt;='اطلاعات پایه'!$B$37,'اطلاعات پایه'!$E$36+(AA361-'اطلاعات پایه'!$B$36)*'اطلاعات پایه'!$C$37,IF(AA361&lt;='اطلاعات پایه'!$B$38,'اطلاعات پایه'!$E$37+(AA361-'اطلاعات پایه'!$B$37)*'اطلاعات پایه'!$C$38,IF(AA361&lt;='اطلاعات پایه'!$B$39,'اطلاعات پایه'!$E$38+(AA361-'اطلاعات پایه'!$B$38)*'اطلاعات پایه'!$C$39,'اطلاعات پایه'!$E$39+(AA361-'اطلاعات پایه'!$B$39)*'اطلاعات پایه'!$C$40)))))/365*L361</f>
        <v>0</v>
      </c>
      <c r="AC361" s="9">
        <f t="shared" si="47"/>
        <v>37493954</v>
      </c>
      <c r="AE361" s="9">
        <f t="shared" si="42"/>
        <v>49588780</v>
      </c>
    </row>
    <row r="362" spans="1:31" x14ac:dyDescent="0.25">
      <c r="A362" s="13">
        <v>342</v>
      </c>
      <c r="B362" s="13"/>
      <c r="C362" s="13"/>
      <c r="D362" s="13"/>
      <c r="E362" s="13"/>
      <c r="F362" s="13"/>
      <c r="G362" s="6" t="str">
        <f t="shared" si="40"/>
        <v/>
      </c>
      <c r="H362" s="13"/>
      <c r="I362" s="13"/>
      <c r="J362" s="15"/>
      <c r="K362" s="15"/>
      <c r="L362" s="5">
        <f>VLOOKUP($C$15,'اطلاعات پایه'!$A$18:$B$30,2,FALSE)</f>
        <v>30</v>
      </c>
      <c r="M362" s="6">
        <f>VLOOKUP($C$15,'اطلاعات پایه'!$A$18:$C$30,3,FALSE)</f>
        <v>45736</v>
      </c>
      <c r="N362" s="5">
        <f>ROUND((K362*('اطلاعات پایه'!$B$12+1)+'اطلاعات پایه'!$B$13)/30*L362,0)</f>
        <v>9316080</v>
      </c>
      <c r="O362" s="5">
        <f>IF(AND(F362&gt;0,M362-F362&gt;364),'اطلاعات پایه'!$B$10,0)*L362+J362</f>
        <v>0</v>
      </c>
      <c r="P362" s="5">
        <f>IF(H362="متاهل",'اطلاعات پایه'!$B$6,0)</f>
        <v>0</v>
      </c>
      <c r="Q362" s="5">
        <f>I362*'اطلاعات پایه'!$B$7</f>
        <v>0</v>
      </c>
      <c r="R362" s="5">
        <f>ROUND('اطلاعات پایه'!$B$8/30*MIN(30,L362),0)</f>
        <v>9000000</v>
      </c>
      <c r="S362" s="5">
        <f>ROUND('اطلاعات پایه'!$B$9/30*MIN(30,L362),0)</f>
        <v>22000000</v>
      </c>
      <c r="T362" s="5">
        <f t="shared" si="43"/>
        <v>59284</v>
      </c>
      <c r="U362" s="15"/>
      <c r="V362" s="5">
        <f t="shared" si="41"/>
        <v>0</v>
      </c>
      <c r="X362" s="9">
        <f t="shared" si="44"/>
        <v>40316080</v>
      </c>
      <c r="Y362" s="9">
        <f>ROUND(0.07*MIN(7*L362*'اطلاعات پایه'!$B$5,'محاسبه حقوق'!X362),0)</f>
        <v>2822126</v>
      </c>
      <c r="Z362" s="9">
        <f t="shared" si="45"/>
        <v>9272700</v>
      </c>
      <c r="AA362" s="9">
        <f t="shared" si="46"/>
        <v>480702059.14285713</v>
      </c>
      <c r="AB362" s="5">
        <f>IF(AA362&lt;='اطلاعات پایه'!$B$35,'اطلاعات پایه'!$D$35,IF(AA362&lt;='اطلاعات پایه'!$B$36,'اطلاعات پایه'!$E$35+(AA362-'اطلاعات پایه'!$B$35)*'اطلاعات پایه'!$C$36,IF(AA362&lt;='اطلاعات پایه'!$B$37,'اطلاعات پایه'!$E$36+(AA362-'اطلاعات پایه'!$B$36)*'اطلاعات پایه'!$C$37,IF(AA362&lt;='اطلاعات پایه'!$B$38,'اطلاعات پایه'!$E$37+(AA362-'اطلاعات پایه'!$B$37)*'اطلاعات پایه'!$C$38,IF(AA362&lt;='اطلاعات پایه'!$B$39,'اطلاعات پایه'!$E$38+(AA362-'اطلاعات پایه'!$B$38)*'اطلاعات پایه'!$C$39,'اطلاعات پایه'!$E$39+(AA362-'اطلاعات پایه'!$B$39)*'اطلاعات پایه'!$C$40)))))/365*L362</f>
        <v>0</v>
      </c>
      <c r="AC362" s="9">
        <f t="shared" si="47"/>
        <v>37493954</v>
      </c>
      <c r="AE362" s="9">
        <f t="shared" si="42"/>
        <v>49588780</v>
      </c>
    </row>
    <row r="363" spans="1:31" x14ac:dyDescent="0.25">
      <c r="A363" s="13">
        <v>343</v>
      </c>
      <c r="B363" s="13"/>
      <c r="C363" s="13"/>
      <c r="D363" s="13"/>
      <c r="E363" s="13"/>
      <c r="F363" s="13"/>
      <c r="G363" s="6" t="str">
        <f t="shared" si="40"/>
        <v/>
      </c>
      <c r="H363" s="13"/>
      <c r="I363" s="13"/>
      <c r="J363" s="15"/>
      <c r="K363" s="15"/>
      <c r="L363" s="5">
        <f>VLOOKUP($C$15,'اطلاعات پایه'!$A$18:$B$30,2,FALSE)</f>
        <v>30</v>
      </c>
      <c r="M363" s="6">
        <f>VLOOKUP($C$15,'اطلاعات پایه'!$A$18:$C$30,3,FALSE)</f>
        <v>45736</v>
      </c>
      <c r="N363" s="5">
        <f>ROUND((K363*('اطلاعات پایه'!$B$12+1)+'اطلاعات پایه'!$B$13)/30*L363,0)</f>
        <v>9316080</v>
      </c>
      <c r="O363" s="5">
        <f>IF(AND(F363&gt;0,M363-F363&gt;364),'اطلاعات پایه'!$B$10,0)*L363+J363</f>
        <v>0</v>
      </c>
      <c r="P363" s="5">
        <f>IF(H363="متاهل",'اطلاعات پایه'!$B$6,0)</f>
        <v>0</v>
      </c>
      <c r="Q363" s="5">
        <f>I363*'اطلاعات پایه'!$B$7</f>
        <v>0</v>
      </c>
      <c r="R363" s="5">
        <f>ROUND('اطلاعات پایه'!$B$8/30*MIN(30,L363),0)</f>
        <v>9000000</v>
      </c>
      <c r="S363" s="5">
        <f>ROUND('اطلاعات پایه'!$B$9/30*MIN(30,L363),0)</f>
        <v>22000000</v>
      </c>
      <c r="T363" s="5">
        <f t="shared" si="43"/>
        <v>59284</v>
      </c>
      <c r="U363" s="15"/>
      <c r="V363" s="5">
        <f t="shared" si="41"/>
        <v>0</v>
      </c>
      <c r="X363" s="9">
        <f t="shared" si="44"/>
        <v>40316080</v>
      </c>
      <c r="Y363" s="9">
        <f>ROUND(0.07*MIN(7*L363*'اطلاعات پایه'!$B$5,'محاسبه حقوق'!X363),0)</f>
        <v>2822126</v>
      </c>
      <c r="Z363" s="9">
        <f t="shared" si="45"/>
        <v>9272700</v>
      </c>
      <c r="AA363" s="9">
        <f t="shared" si="46"/>
        <v>480702059.14285713</v>
      </c>
      <c r="AB363" s="5">
        <f>IF(AA363&lt;='اطلاعات پایه'!$B$35,'اطلاعات پایه'!$D$35,IF(AA363&lt;='اطلاعات پایه'!$B$36,'اطلاعات پایه'!$E$35+(AA363-'اطلاعات پایه'!$B$35)*'اطلاعات پایه'!$C$36,IF(AA363&lt;='اطلاعات پایه'!$B$37,'اطلاعات پایه'!$E$36+(AA363-'اطلاعات پایه'!$B$36)*'اطلاعات پایه'!$C$37,IF(AA363&lt;='اطلاعات پایه'!$B$38,'اطلاعات پایه'!$E$37+(AA363-'اطلاعات پایه'!$B$37)*'اطلاعات پایه'!$C$38,IF(AA363&lt;='اطلاعات پایه'!$B$39,'اطلاعات پایه'!$E$38+(AA363-'اطلاعات پایه'!$B$38)*'اطلاعات پایه'!$C$39,'اطلاعات پایه'!$E$39+(AA363-'اطلاعات پایه'!$B$39)*'اطلاعات پایه'!$C$40)))))/365*L363</f>
        <v>0</v>
      </c>
      <c r="AC363" s="9">
        <f t="shared" si="47"/>
        <v>37493954</v>
      </c>
      <c r="AE363" s="9">
        <f t="shared" si="42"/>
        <v>49588780</v>
      </c>
    </row>
    <row r="364" spans="1:31" x14ac:dyDescent="0.25">
      <c r="A364" s="13">
        <v>344</v>
      </c>
      <c r="B364" s="13"/>
      <c r="C364" s="13"/>
      <c r="D364" s="13"/>
      <c r="E364" s="13"/>
      <c r="F364" s="13"/>
      <c r="G364" s="6" t="str">
        <f t="shared" si="40"/>
        <v/>
      </c>
      <c r="H364" s="13"/>
      <c r="I364" s="13"/>
      <c r="J364" s="15"/>
      <c r="K364" s="15"/>
      <c r="L364" s="5">
        <f>VLOOKUP($C$15,'اطلاعات پایه'!$A$18:$B$30,2,FALSE)</f>
        <v>30</v>
      </c>
      <c r="M364" s="6">
        <f>VLOOKUP($C$15,'اطلاعات پایه'!$A$18:$C$30,3,FALSE)</f>
        <v>45736</v>
      </c>
      <c r="N364" s="5">
        <f>ROUND((K364*('اطلاعات پایه'!$B$12+1)+'اطلاعات پایه'!$B$13)/30*L364,0)</f>
        <v>9316080</v>
      </c>
      <c r="O364" s="5">
        <f>IF(AND(F364&gt;0,M364-F364&gt;364),'اطلاعات پایه'!$B$10,0)*L364+J364</f>
        <v>0</v>
      </c>
      <c r="P364" s="5">
        <f>IF(H364="متاهل",'اطلاعات پایه'!$B$6,0)</f>
        <v>0</v>
      </c>
      <c r="Q364" s="5">
        <f>I364*'اطلاعات پایه'!$B$7</f>
        <v>0</v>
      </c>
      <c r="R364" s="5">
        <f>ROUND('اطلاعات پایه'!$B$8/30*MIN(30,L364),0)</f>
        <v>9000000</v>
      </c>
      <c r="S364" s="5">
        <f>ROUND('اطلاعات پایه'!$B$9/30*MIN(30,L364),0)</f>
        <v>22000000</v>
      </c>
      <c r="T364" s="5">
        <f t="shared" si="43"/>
        <v>59284</v>
      </c>
      <c r="U364" s="15"/>
      <c r="V364" s="5">
        <f t="shared" si="41"/>
        <v>0</v>
      </c>
      <c r="X364" s="9">
        <f t="shared" si="44"/>
        <v>40316080</v>
      </c>
      <c r="Y364" s="9">
        <f>ROUND(0.07*MIN(7*L364*'اطلاعات پایه'!$B$5,'محاسبه حقوق'!X364),0)</f>
        <v>2822126</v>
      </c>
      <c r="Z364" s="9">
        <f t="shared" si="45"/>
        <v>9272700</v>
      </c>
      <c r="AA364" s="9">
        <f t="shared" si="46"/>
        <v>480702059.14285713</v>
      </c>
      <c r="AB364" s="5">
        <f>IF(AA364&lt;='اطلاعات پایه'!$B$35,'اطلاعات پایه'!$D$35,IF(AA364&lt;='اطلاعات پایه'!$B$36,'اطلاعات پایه'!$E$35+(AA364-'اطلاعات پایه'!$B$35)*'اطلاعات پایه'!$C$36,IF(AA364&lt;='اطلاعات پایه'!$B$37,'اطلاعات پایه'!$E$36+(AA364-'اطلاعات پایه'!$B$36)*'اطلاعات پایه'!$C$37,IF(AA364&lt;='اطلاعات پایه'!$B$38,'اطلاعات پایه'!$E$37+(AA364-'اطلاعات پایه'!$B$37)*'اطلاعات پایه'!$C$38,IF(AA364&lt;='اطلاعات پایه'!$B$39,'اطلاعات پایه'!$E$38+(AA364-'اطلاعات پایه'!$B$38)*'اطلاعات پایه'!$C$39,'اطلاعات پایه'!$E$39+(AA364-'اطلاعات پایه'!$B$39)*'اطلاعات پایه'!$C$40)))))/365*L364</f>
        <v>0</v>
      </c>
      <c r="AC364" s="9">
        <f t="shared" si="47"/>
        <v>37493954</v>
      </c>
      <c r="AE364" s="9">
        <f t="shared" si="42"/>
        <v>49588780</v>
      </c>
    </row>
    <row r="365" spans="1:31" x14ac:dyDescent="0.25">
      <c r="A365" s="13">
        <v>345</v>
      </c>
      <c r="B365" s="13"/>
      <c r="C365" s="13"/>
      <c r="D365" s="13"/>
      <c r="E365" s="13"/>
      <c r="F365" s="13"/>
      <c r="G365" s="6" t="str">
        <f t="shared" si="40"/>
        <v/>
      </c>
      <c r="H365" s="13"/>
      <c r="I365" s="13"/>
      <c r="J365" s="15"/>
      <c r="K365" s="15"/>
      <c r="L365" s="5">
        <f>VLOOKUP($C$15,'اطلاعات پایه'!$A$18:$B$30,2,FALSE)</f>
        <v>30</v>
      </c>
      <c r="M365" s="6">
        <f>VLOOKUP($C$15,'اطلاعات پایه'!$A$18:$C$30,3,FALSE)</f>
        <v>45736</v>
      </c>
      <c r="N365" s="5">
        <f>ROUND((K365*('اطلاعات پایه'!$B$12+1)+'اطلاعات پایه'!$B$13)/30*L365,0)</f>
        <v>9316080</v>
      </c>
      <c r="O365" s="5">
        <f>IF(AND(F365&gt;0,M365-F365&gt;364),'اطلاعات پایه'!$B$10,0)*L365+J365</f>
        <v>0</v>
      </c>
      <c r="P365" s="5">
        <f>IF(H365="متاهل",'اطلاعات پایه'!$B$6,0)</f>
        <v>0</v>
      </c>
      <c r="Q365" s="5">
        <f>I365*'اطلاعات پایه'!$B$7</f>
        <v>0</v>
      </c>
      <c r="R365" s="5">
        <f>ROUND('اطلاعات پایه'!$B$8/30*MIN(30,L365),0)</f>
        <v>9000000</v>
      </c>
      <c r="S365" s="5">
        <f>ROUND('اطلاعات پایه'!$B$9/30*MIN(30,L365),0)</f>
        <v>22000000</v>
      </c>
      <c r="T365" s="5">
        <f t="shared" si="43"/>
        <v>59284</v>
      </c>
      <c r="U365" s="15"/>
      <c r="V365" s="5">
        <f t="shared" si="41"/>
        <v>0</v>
      </c>
      <c r="X365" s="9">
        <f t="shared" si="44"/>
        <v>40316080</v>
      </c>
      <c r="Y365" s="9">
        <f>ROUND(0.07*MIN(7*L365*'اطلاعات پایه'!$B$5,'محاسبه حقوق'!X365),0)</f>
        <v>2822126</v>
      </c>
      <c r="Z365" s="9">
        <f t="shared" si="45"/>
        <v>9272700</v>
      </c>
      <c r="AA365" s="9">
        <f t="shared" si="46"/>
        <v>480702059.14285713</v>
      </c>
      <c r="AB365" s="5">
        <f>IF(AA365&lt;='اطلاعات پایه'!$B$35,'اطلاعات پایه'!$D$35,IF(AA365&lt;='اطلاعات پایه'!$B$36,'اطلاعات پایه'!$E$35+(AA365-'اطلاعات پایه'!$B$35)*'اطلاعات پایه'!$C$36,IF(AA365&lt;='اطلاعات پایه'!$B$37,'اطلاعات پایه'!$E$36+(AA365-'اطلاعات پایه'!$B$36)*'اطلاعات پایه'!$C$37,IF(AA365&lt;='اطلاعات پایه'!$B$38,'اطلاعات پایه'!$E$37+(AA365-'اطلاعات پایه'!$B$37)*'اطلاعات پایه'!$C$38,IF(AA365&lt;='اطلاعات پایه'!$B$39,'اطلاعات پایه'!$E$38+(AA365-'اطلاعات پایه'!$B$38)*'اطلاعات پایه'!$C$39,'اطلاعات پایه'!$E$39+(AA365-'اطلاعات پایه'!$B$39)*'اطلاعات پایه'!$C$40)))))/365*L365</f>
        <v>0</v>
      </c>
      <c r="AC365" s="9">
        <f t="shared" si="47"/>
        <v>37493954</v>
      </c>
      <c r="AE365" s="9">
        <f t="shared" si="42"/>
        <v>49588780</v>
      </c>
    </row>
    <row r="366" spans="1:31" x14ac:dyDescent="0.25">
      <c r="A366" s="13">
        <v>346</v>
      </c>
      <c r="B366" s="13"/>
      <c r="C366" s="13"/>
      <c r="D366" s="13"/>
      <c r="E366" s="13"/>
      <c r="F366" s="13"/>
      <c r="G366" s="6" t="str">
        <f t="shared" si="40"/>
        <v/>
      </c>
      <c r="H366" s="13"/>
      <c r="I366" s="13"/>
      <c r="J366" s="15"/>
      <c r="K366" s="15"/>
      <c r="L366" s="5">
        <f>VLOOKUP($C$15,'اطلاعات پایه'!$A$18:$B$30,2,FALSE)</f>
        <v>30</v>
      </c>
      <c r="M366" s="6">
        <f>VLOOKUP($C$15,'اطلاعات پایه'!$A$18:$C$30,3,FALSE)</f>
        <v>45736</v>
      </c>
      <c r="N366" s="5">
        <f>ROUND((K366*('اطلاعات پایه'!$B$12+1)+'اطلاعات پایه'!$B$13)/30*L366,0)</f>
        <v>9316080</v>
      </c>
      <c r="O366" s="5">
        <f>IF(AND(F366&gt;0,M366-F366&gt;364),'اطلاعات پایه'!$B$10,0)*L366+J366</f>
        <v>0</v>
      </c>
      <c r="P366" s="5">
        <f>IF(H366="متاهل",'اطلاعات پایه'!$B$6,0)</f>
        <v>0</v>
      </c>
      <c r="Q366" s="5">
        <f>I366*'اطلاعات پایه'!$B$7</f>
        <v>0</v>
      </c>
      <c r="R366" s="5">
        <f>ROUND('اطلاعات پایه'!$B$8/30*MIN(30,L366),0)</f>
        <v>9000000</v>
      </c>
      <c r="S366" s="5">
        <f>ROUND('اطلاعات پایه'!$B$9/30*MIN(30,L366),0)</f>
        <v>22000000</v>
      </c>
      <c r="T366" s="5">
        <f t="shared" si="43"/>
        <v>59284</v>
      </c>
      <c r="U366" s="15"/>
      <c r="V366" s="5">
        <f t="shared" si="41"/>
        <v>0</v>
      </c>
      <c r="X366" s="9">
        <f t="shared" si="44"/>
        <v>40316080</v>
      </c>
      <c r="Y366" s="9">
        <f>ROUND(0.07*MIN(7*L366*'اطلاعات پایه'!$B$5,'محاسبه حقوق'!X366),0)</f>
        <v>2822126</v>
      </c>
      <c r="Z366" s="9">
        <f t="shared" si="45"/>
        <v>9272700</v>
      </c>
      <c r="AA366" s="9">
        <f t="shared" si="46"/>
        <v>480702059.14285713</v>
      </c>
      <c r="AB366" s="5">
        <f>IF(AA366&lt;='اطلاعات پایه'!$B$35,'اطلاعات پایه'!$D$35,IF(AA366&lt;='اطلاعات پایه'!$B$36,'اطلاعات پایه'!$E$35+(AA366-'اطلاعات پایه'!$B$35)*'اطلاعات پایه'!$C$36,IF(AA366&lt;='اطلاعات پایه'!$B$37,'اطلاعات پایه'!$E$36+(AA366-'اطلاعات پایه'!$B$36)*'اطلاعات پایه'!$C$37,IF(AA366&lt;='اطلاعات پایه'!$B$38,'اطلاعات پایه'!$E$37+(AA366-'اطلاعات پایه'!$B$37)*'اطلاعات پایه'!$C$38,IF(AA366&lt;='اطلاعات پایه'!$B$39,'اطلاعات پایه'!$E$38+(AA366-'اطلاعات پایه'!$B$38)*'اطلاعات پایه'!$C$39,'اطلاعات پایه'!$E$39+(AA366-'اطلاعات پایه'!$B$39)*'اطلاعات پایه'!$C$40)))))/365*L366</f>
        <v>0</v>
      </c>
      <c r="AC366" s="9">
        <f t="shared" si="47"/>
        <v>37493954</v>
      </c>
      <c r="AE366" s="9">
        <f t="shared" si="42"/>
        <v>49588780</v>
      </c>
    </row>
    <row r="367" spans="1:31" x14ac:dyDescent="0.25">
      <c r="A367" s="13">
        <v>347</v>
      </c>
      <c r="B367" s="13"/>
      <c r="C367" s="13"/>
      <c r="D367" s="13"/>
      <c r="E367" s="13"/>
      <c r="F367" s="13"/>
      <c r="G367" s="6" t="str">
        <f t="shared" si="40"/>
        <v/>
      </c>
      <c r="H367" s="13"/>
      <c r="I367" s="13"/>
      <c r="J367" s="15"/>
      <c r="K367" s="15"/>
      <c r="L367" s="5">
        <f>VLOOKUP($C$15,'اطلاعات پایه'!$A$18:$B$30,2,FALSE)</f>
        <v>30</v>
      </c>
      <c r="M367" s="6">
        <f>VLOOKUP($C$15,'اطلاعات پایه'!$A$18:$C$30,3,FALSE)</f>
        <v>45736</v>
      </c>
      <c r="N367" s="5">
        <f>ROUND((K367*('اطلاعات پایه'!$B$12+1)+'اطلاعات پایه'!$B$13)/30*L367,0)</f>
        <v>9316080</v>
      </c>
      <c r="O367" s="5">
        <f>IF(AND(F367&gt;0,M367-F367&gt;364),'اطلاعات پایه'!$B$10,0)*L367+J367</f>
        <v>0</v>
      </c>
      <c r="P367" s="5">
        <f>IF(H367="متاهل",'اطلاعات پایه'!$B$6,0)</f>
        <v>0</v>
      </c>
      <c r="Q367" s="5">
        <f>I367*'اطلاعات پایه'!$B$7</f>
        <v>0</v>
      </c>
      <c r="R367" s="5">
        <f>ROUND('اطلاعات پایه'!$B$8/30*MIN(30,L367),0)</f>
        <v>9000000</v>
      </c>
      <c r="S367" s="5">
        <f>ROUND('اطلاعات پایه'!$B$9/30*MIN(30,L367),0)</f>
        <v>22000000</v>
      </c>
      <c r="T367" s="5">
        <f t="shared" si="43"/>
        <v>59284</v>
      </c>
      <c r="U367" s="15"/>
      <c r="V367" s="5">
        <f t="shared" si="41"/>
        <v>0</v>
      </c>
      <c r="X367" s="9">
        <f t="shared" si="44"/>
        <v>40316080</v>
      </c>
      <c r="Y367" s="9">
        <f>ROUND(0.07*MIN(7*L367*'اطلاعات پایه'!$B$5,'محاسبه حقوق'!X367),0)</f>
        <v>2822126</v>
      </c>
      <c r="Z367" s="9">
        <f t="shared" si="45"/>
        <v>9272700</v>
      </c>
      <c r="AA367" s="9">
        <f t="shared" si="46"/>
        <v>480702059.14285713</v>
      </c>
      <c r="AB367" s="5">
        <f>IF(AA367&lt;='اطلاعات پایه'!$B$35,'اطلاعات پایه'!$D$35,IF(AA367&lt;='اطلاعات پایه'!$B$36,'اطلاعات پایه'!$E$35+(AA367-'اطلاعات پایه'!$B$35)*'اطلاعات پایه'!$C$36,IF(AA367&lt;='اطلاعات پایه'!$B$37,'اطلاعات پایه'!$E$36+(AA367-'اطلاعات پایه'!$B$36)*'اطلاعات پایه'!$C$37,IF(AA367&lt;='اطلاعات پایه'!$B$38,'اطلاعات پایه'!$E$37+(AA367-'اطلاعات پایه'!$B$37)*'اطلاعات پایه'!$C$38,IF(AA367&lt;='اطلاعات پایه'!$B$39,'اطلاعات پایه'!$E$38+(AA367-'اطلاعات پایه'!$B$38)*'اطلاعات پایه'!$C$39,'اطلاعات پایه'!$E$39+(AA367-'اطلاعات پایه'!$B$39)*'اطلاعات پایه'!$C$40)))))/365*L367</f>
        <v>0</v>
      </c>
      <c r="AC367" s="9">
        <f t="shared" si="47"/>
        <v>37493954</v>
      </c>
      <c r="AE367" s="9">
        <f t="shared" si="42"/>
        <v>49588780</v>
      </c>
    </row>
    <row r="368" spans="1:31" x14ac:dyDescent="0.25">
      <c r="A368" s="13">
        <v>348</v>
      </c>
      <c r="B368" s="13"/>
      <c r="C368" s="13"/>
      <c r="D368" s="13"/>
      <c r="E368" s="13"/>
      <c r="F368" s="13"/>
      <c r="G368" s="6" t="str">
        <f t="shared" si="40"/>
        <v/>
      </c>
      <c r="H368" s="13"/>
      <c r="I368" s="13"/>
      <c r="J368" s="15"/>
      <c r="K368" s="15"/>
      <c r="L368" s="5">
        <f>VLOOKUP($C$15,'اطلاعات پایه'!$A$18:$B$30,2,FALSE)</f>
        <v>30</v>
      </c>
      <c r="M368" s="6">
        <f>VLOOKUP($C$15,'اطلاعات پایه'!$A$18:$C$30,3,FALSE)</f>
        <v>45736</v>
      </c>
      <c r="N368" s="5">
        <f>ROUND((K368*('اطلاعات پایه'!$B$12+1)+'اطلاعات پایه'!$B$13)/30*L368,0)</f>
        <v>9316080</v>
      </c>
      <c r="O368" s="5">
        <f>IF(AND(F368&gt;0,M368-F368&gt;364),'اطلاعات پایه'!$B$10,0)*L368+J368</f>
        <v>0</v>
      </c>
      <c r="P368" s="5">
        <f>IF(H368="متاهل",'اطلاعات پایه'!$B$6,0)</f>
        <v>0</v>
      </c>
      <c r="Q368" s="5">
        <f>I368*'اطلاعات پایه'!$B$7</f>
        <v>0</v>
      </c>
      <c r="R368" s="5">
        <f>ROUND('اطلاعات پایه'!$B$8/30*MIN(30,L368),0)</f>
        <v>9000000</v>
      </c>
      <c r="S368" s="5">
        <f>ROUND('اطلاعات پایه'!$B$9/30*MIN(30,L368),0)</f>
        <v>22000000</v>
      </c>
      <c r="T368" s="5">
        <f t="shared" si="43"/>
        <v>59284</v>
      </c>
      <c r="U368" s="15"/>
      <c r="V368" s="5">
        <f t="shared" si="41"/>
        <v>0</v>
      </c>
      <c r="X368" s="9">
        <f t="shared" si="44"/>
        <v>40316080</v>
      </c>
      <c r="Y368" s="9">
        <f>ROUND(0.07*MIN(7*L368*'اطلاعات پایه'!$B$5,'محاسبه حقوق'!X368),0)</f>
        <v>2822126</v>
      </c>
      <c r="Z368" s="9">
        <f t="shared" si="45"/>
        <v>9272700</v>
      </c>
      <c r="AA368" s="9">
        <f t="shared" si="46"/>
        <v>480702059.14285713</v>
      </c>
      <c r="AB368" s="5">
        <f>IF(AA368&lt;='اطلاعات پایه'!$B$35,'اطلاعات پایه'!$D$35,IF(AA368&lt;='اطلاعات پایه'!$B$36,'اطلاعات پایه'!$E$35+(AA368-'اطلاعات پایه'!$B$35)*'اطلاعات پایه'!$C$36,IF(AA368&lt;='اطلاعات پایه'!$B$37,'اطلاعات پایه'!$E$36+(AA368-'اطلاعات پایه'!$B$36)*'اطلاعات پایه'!$C$37,IF(AA368&lt;='اطلاعات پایه'!$B$38,'اطلاعات پایه'!$E$37+(AA368-'اطلاعات پایه'!$B$37)*'اطلاعات پایه'!$C$38,IF(AA368&lt;='اطلاعات پایه'!$B$39,'اطلاعات پایه'!$E$38+(AA368-'اطلاعات پایه'!$B$38)*'اطلاعات پایه'!$C$39,'اطلاعات پایه'!$E$39+(AA368-'اطلاعات پایه'!$B$39)*'اطلاعات پایه'!$C$40)))))/365*L368</f>
        <v>0</v>
      </c>
      <c r="AC368" s="9">
        <f t="shared" si="47"/>
        <v>37493954</v>
      </c>
      <c r="AE368" s="9">
        <f t="shared" si="42"/>
        <v>49588780</v>
      </c>
    </row>
    <row r="369" spans="1:31" x14ac:dyDescent="0.25">
      <c r="A369" s="13">
        <v>349</v>
      </c>
      <c r="B369" s="13"/>
      <c r="C369" s="13"/>
      <c r="D369" s="13"/>
      <c r="E369" s="13"/>
      <c r="F369" s="13"/>
      <c r="G369" s="6" t="str">
        <f t="shared" si="40"/>
        <v/>
      </c>
      <c r="H369" s="13"/>
      <c r="I369" s="13"/>
      <c r="J369" s="15"/>
      <c r="K369" s="15"/>
      <c r="L369" s="5">
        <f>VLOOKUP($C$15,'اطلاعات پایه'!$A$18:$B$30,2,FALSE)</f>
        <v>30</v>
      </c>
      <c r="M369" s="6">
        <f>VLOOKUP($C$15,'اطلاعات پایه'!$A$18:$C$30,3,FALSE)</f>
        <v>45736</v>
      </c>
      <c r="N369" s="5">
        <f>ROUND((K369*('اطلاعات پایه'!$B$12+1)+'اطلاعات پایه'!$B$13)/30*L369,0)</f>
        <v>9316080</v>
      </c>
      <c r="O369" s="5">
        <f>IF(AND(F369&gt;0,M369-F369&gt;364),'اطلاعات پایه'!$B$10,0)*L369+J369</f>
        <v>0</v>
      </c>
      <c r="P369" s="5">
        <f>IF(H369="متاهل",'اطلاعات پایه'!$B$6,0)</f>
        <v>0</v>
      </c>
      <c r="Q369" s="5">
        <f>I369*'اطلاعات پایه'!$B$7</f>
        <v>0</v>
      </c>
      <c r="R369" s="5">
        <f>ROUND('اطلاعات پایه'!$B$8/30*MIN(30,L369),0)</f>
        <v>9000000</v>
      </c>
      <c r="S369" s="5">
        <f>ROUND('اطلاعات پایه'!$B$9/30*MIN(30,L369),0)</f>
        <v>22000000</v>
      </c>
      <c r="T369" s="5">
        <f t="shared" si="43"/>
        <v>59284</v>
      </c>
      <c r="U369" s="15"/>
      <c r="V369" s="5">
        <f t="shared" si="41"/>
        <v>0</v>
      </c>
      <c r="X369" s="9">
        <f t="shared" si="44"/>
        <v>40316080</v>
      </c>
      <c r="Y369" s="9">
        <f>ROUND(0.07*MIN(7*L369*'اطلاعات پایه'!$B$5,'محاسبه حقوق'!X369),0)</f>
        <v>2822126</v>
      </c>
      <c r="Z369" s="9">
        <f t="shared" si="45"/>
        <v>9272700</v>
      </c>
      <c r="AA369" s="9">
        <f t="shared" si="46"/>
        <v>480702059.14285713</v>
      </c>
      <c r="AB369" s="5">
        <f>IF(AA369&lt;='اطلاعات پایه'!$B$35,'اطلاعات پایه'!$D$35,IF(AA369&lt;='اطلاعات پایه'!$B$36,'اطلاعات پایه'!$E$35+(AA369-'اطلاعات پایه'!$B$35)*'اطلاعات پایه'!$C$36,IF(AA369&lt;='اطلاعات پایه'!$B$37,'اطلاعات پایه'!$E$36+(AA369-'اطلاعات پایه'!$B$36)*'اطلاعات پایه'!$C$37,IF(AA369&lt;='اطلاعات پایه'!$B$38,'اطلاعات پایه'!$E$37+(AA369-'اطلاعات پایه'!$B$37)*'اطلاعات پایه'!$C$38,IF(AA369&lt;='اطلاعات پایه'!$B$39,'اطلاعات پایه'!$E$38+(AA369-'اطلاعات پایه'!$B$38)*'اطلاعات پایه'!$C$39,'اطلاعات پایه'!$E$39+(AA369-'اطلاعات پایه'!$B$39)*'اطلاعات پایه'!$C$40)))))/365*L369</f>
        <v>0</v>
      </c>
      <c r="AC369" s="9">
        <f t="shared" si="47"/>
        <v>37493954</v>
      </c>
      <c r="AE369" s="9">
        <f t="shared" si="42"/>
        <v>49588780</v>
      </c>
    </row>
    <row r="370" spans="1:31" x14ac:dyDescent="0.25">
      <c r="A370" s="13">
        <v>350</v>
      </c>
      <c r="B370" s="13"/>
      <c r="C370" s="13"/>
      <c r="D370" s="13"/>
      <c r="E370" s="13"/>
      <c r="F370" s="13"/>
      <c r="G370" s="6" t="str">
        <f t="shared" si="40"/>
        <v/>
      </c>
      <c r="H370" s="13"/>
      <c r="I370" s="13"/>
      <c r="J370" s="15"/>
      <c r="K370" s="15"/>
      <c r="L370" s="5">
        <f>VLOOKUP($C$15,'اطلاعات پایه'!$A$18:$B$30,2,FALSE)</f>
        <v>30</v>
      </c>
      <c r="M370" s="6">
        <f>VLOOKUP($C$15,'اطلاعات پایه'!$A$18:$C$30,3,FALSE)</f>
        <v>45736</v>
      </c>
      <c r="N370" s="5">
        <f>ROUND((K370*('اطلاعات پایه'!$B$12+1)+'اطلاعات پایه'!$B$13)/30*L370,0)</f>
        <v>9316080</v>
      </c>
      <c r="O370" s="5">
        <f>IF(AND(F370&gt;0,M370-F370&gt;364),'اطلاعات پایه'!$B$10,0)*L370+J370</f>
        <v>0</v>
      </c>
      <c r="P370" s="5">
        <f>IF(H370="متاهل",'اطلاعات پایه'!$B$6,0)</f>
        <v>0</v>
      </c>
      <c r="Q370" s="5">
        <f>I370*'اطلاعات پایه'!$B$7</f>
        <v>0</v>
      </c>
      <c r="R370" s="5">
        <f>ROUND('اطلاعات پایه'!$B$8/30*MIN(30,L370),0)</f>
        <v>9000000</v>
      </c>
      <c r="S370" s="5">
        <f>ROUND('اطلاعات پایه'!$B$9/30*MIN(30,L370),0)</f>
        <v>22000000</v>
      </c>
      <c r="T370" s="5">
        <f t="shared" si="43"/>
        <v>59284</v>
      </c>
      <c r="U370" s="15"/>
      <c r="V370" s="5">
        <f t="shared" si="41"/>
        <v>0</v>
      </c>
      <c r="X370" s="9">
        <f t="shared" si="44"/>
        <v>40316080</v>
      </c>
      <c r="Y370" s="9">
        <f>ROUND(0.07*MIN(7*L370*'اطلاعات پایه'!$B$5,'محاسبه حقوق'!X370),0)</f>
        <v>2822126</v>
      </c>
      <c r="Z370" s="9">
        <f t="shared" si="45"/>
        <v>9272700</v>
      </c>
      <c r="AA370" s="9">
        <f t="shared" si="46"/>
        <v>480702059.14285713</v>
      </c>
      <c r="AB370" s="5">
        <f>IF(AA370&lt;='اطلاعات پایه'!$B$35,'اطلاعات پایه'!$D$35,IF(AA370&lt;='اطلاعات پایه'!$B$36,'اطلاعات پایه'!$E$35+(AA370-'اطلاعات پایه'!$B$35)*'اطلاعات پایه'!$C$36,IF(AA370&lt;='اطلاعات پایه'!$B$37,'اطلاعات پایه'!$E$36+(AA370-'اطلاعات پایه'!$B$36)*'اطلاعات پایه'!$C$37,IF(AA370&lt;='اطلاعات پایه'!$B$38,'اطلاعات پایه'!$E$37+(AA370-'اطلاعات پایه'!$B$37)*'اطلاعات پایه'!$C$38,IF(AA370&lt;='اطلاعات پایه'!$B$39,'اطلاعات پایه'!$E$38+(AA370-'اطلاعات پایه'!$B$38)*'اطلاعات پایه'!$C$39,'اطلاعات پایه'!$E$39+(AA370-'اطلاعات پایه'!$B$39)*'اطلاعات پایه'!$C$40)))))/365*L370</f>
        <v>0</v>
      </c>
      <c r="AC370" s="9">
        <f t="shared" si="47"/>
        <v>37493954</v>
      </c>
      <c r="AE370" s="9">
        <f t="shared" si="42"/>
        <v>49588780</v>
      </c>
    </row>
    <row r="371" spans="1:31" x14ac:dyDescent="0.25">
      <c r="A371" s="13">
        <v>351</v>
      </c>
      <c r="B371" s="13"/>
      <c r="C371" s="13"/>
      <c r="D371" s="13"/>
      <c r="E371" s="13"/>
      <c r="F371" s="13"/>
      <c r="G371" s="6" t="str">
        <f t="shared" si="40"/>
        <v/>
      </c>
      <c r="H371" s="13"/>
      <c r="I371" s="13"/>
      <c r="J371" s="15"/>
      <c r="K371" s="15"/>
      <c r="L371" s="5">
        <f>VLOOKUP($C$15,'اطلاعات پایه'!$A$18:$B$30,2,FALSE)</f>
        <v>30</v>
      </c>
      <c r="M371" s="6">
        <f>VLOOKUP($C$15,'اطلاعات پایه'!$A$18:$C$30,3,FALSE)</f>
        <v>45736</v>
      </c>
      <c r="N371" s="5">
        <f>ROUND((K371*('اطلاعات پایه'!$B$12+1)+'اطلاعات پایه'!$B$13)/30*L371,0)</f>
        <v>9316080</v>
      </c>
      <c r="O371" s="5">
        <f>IF(AND(F371&gt;0,M371-F371&gt;364),'اطلاعات پایه'!$B$10,0)*L371+J371</f>
        <v>0</v>
      </c>
      <c r="P371" s="5">
        <f>IF(H371="متاهل",'اطلاعات پایه'!$B$6,0)</f>
        <v>0</v>
      </c>
      <c r="Q371" s="5">
        <f>I371*'اطلاعات پایه'!$B$7</f>
        <v>0</v>
      </c>
      <c r="R371" s="5">
        <f>ROUND('اطلاعات پایه'!$B$8/30*MIN(30,L371),0)</f>
        <v>9000000</v>
      </c>
      <c r="S371" s="5">
        <f>ROUND('اطلاعات پایه'!$B$9/30*MIN(30,L371),0)</f>
        <v>22000000</v>
      </c>
      <c r="T371" s="5">
        <f t="shared" si="43"/>
        <v>59284</v>
      </c>
      <c r="U371" s="15"/>
      <c r="V371" s="5">
        <f t="shared" si="41"/>
        <v>0</v>
      </c>
      <c r="X371" s="9">
        <f t="shared" si="44"/>
        <v>40316080</v>
      </c>
      <c r="Y371" s="9">
        <f>ROUND(0.07*MIN(7*L371*'اطلاعات پایه'!$B$5,'محاسبه حقوق'!X371),0)</f>
        <v>2822126</v>
      </c>
      <c r="Z371" s="9">
        <f t="shared" si="45"/>
        <v>9272700</v>
      </c>
      <c r="AA371" s="9">
        <f t="shared" si="46"/>
        <v>480702059.14285713</v>
      </c>
      <c r="AB371" s="5">
        <f>IF(AA371&lt;='اطلاعات پایه'!$B$35,'اطلاعات پایه'!$D$35,IF(AA371&lt;='اطلاعات پایه'!$B$36,'اطلاعات پایه'!$E$35+(AA371-'اطلاعات پایه'!$B$35)*'اطلاعات پایه'!$C$36,IF(AA371&lt;='اطلاعات پایه'!$B$37,'اطلاعات پایه'!$E$36+(AA371-'اطلاعات پایه'!$B$36)*'اطلاعات پایه'!$C$37,IF(AA371&lt;='اطلاعات پایه'!$B$38,'اطلاعات پایه'!$E$37+(AA371-'اطلاعات پایه'!$B$37)*'اطلاعات پایه'!$C$38,IF(AA371&lt;='اطلاعات پایه'!$B$39,'اطلاعات پایه'!$E$38+(AA371-'اطلاعات پایه'!$B$38)*'اطلاعات پایه'!$C$39,'اطلاعات پایه'!$E$39+(AA371-'اطلاعات پایه'!$B$39)*'اطلاعات پایه'!$C$40)))))/365*L371</f>
        <v>0</v>
      </c>
      <c r="AC371" s="9">
        <f t="shared" si="47"/>
        <v>37493954</v>
      </c>
      <c r="AE371" s="9">
        <f t="shared" si="42"/>
        <v>49588780</v>
      </c>
    </row>
    <row r="372" spans="1:31" x14ac:dyDescent="0.25">
      <c r="A372" s="13">
        <v>352</v>
      </c>
      <c r="B372" s="13"/>
      <c r="C372" s="13"/>
      <c r="D372" s="13"/>
      <c r="E372" s="13"/>
      <c r="F372" s="13"/>
      <c r="G372" s="6" t="str">
        <f t="shared" si="40"/>
        <v/>
      </c>
      <c r="H372" s="13"/>
      <c r="I372" s="13"/>
      <c r="J372" s="15"/>
      <c r="K372" s="15"/>
      <c r="L372" s="5">
        <f>VLOOKUP($C$15,'اطلاعات پایه'!$A$18:$B$30,2,FALSE)</f>
        <v>30</v>
      </c>
      <c r="M372" s="6">
        <f>VLOOKUP($C$15,'اطلاعات پایه'!$A$18:$C$30,3,FALSE)</f>
        <v>45736</v>
      </c>
      <c r="N372" s="5">
        <f>ROUND((K372*('اطلاعات پایه'!$B$12+1)+'اطلاعات پایه'!$B$13)/30*L372,0)</f>
        <v>9316080</v>
      </c>
      <c r="O372" s="5">
        <f>IF(AND(F372&gt;0,M372-F372&gt;364),'اطلاعات پایه'!$B$10,0)*L372+J372</f>
        <v>0</v>
      </c>
      <c r="P372" s="5">
        <f>IF(H372="متاهل",'اطلاعات پایه'!$B$6,0)</f>
        <v>0</v>
      </c>
      <c r="Q372" s="5">
        <f>I372*'اطلاعات پایه'!$B$7</f>
        <v>0</v>
      </c>
      <c r="R372" s="5">
        <f>ROUND('اطلاعات پایه'!$B$8/30*MIN(30,L372),0)</f>
        <v>9000000</v>
      </c>
      <c r="S372" s="5">
        <f>ROUND('اطلاعات پایه'!$B$9/30*MIN(30,L372),0)</f>
        <v>22000000</v>
      </c>
      <c r="T372" s="5">
        <f t="shared" si="43"/>
        <v>59284</v>
      </c>
      <c r="U372" s="15"/>
      <c r="V372" s="5">
        <f t="shared" si="41"/>
        <v>0</v>
      </c>
      <c r="X372" s="9">
        <f t="shared" si="44"/>
        <v>40316080</v>
      </c>
      <c r="Y372" s="9">
        <f>ROUND(0.07*MIN(7*L372*'اطلاعات پایه'!$B$5,'محاسبه حقوق'!X372),0)</f>
        <v>2822126</v>
      </c>
      <c r="Z372" s="9">
        <f t="shared" si="45"/>
        <v>9272700</v>
      </c>
      <c r="AA372" s="9">
        <f t="shared" si="46"/>
        <v>480702059.14285713</v>
      </c>
      <c r="AB372" s="5">
        <f>IF(AA372&lt;='اطلاعات پایه'!$B$35,'اطلاعات پایه'!$D$35,IF(AA372&lt;='اطلاعات پایه'!$B$36,'اطلاعات پایه'!$E$35+(AA372-'اطلاعات پایه'!$B$35)*'اطلاعات پایه'!$C$36,IF(AA372&lt;='اطلاعات پایه'!$B$37,'اطلاعات پایه'!$E$36+(AA372-'اطلاعات پایه'!$B$36)*'اطلاعات پایه'!$C$37,IF(AA372&lt;='اطلاعات پایه'!$B$38,'اطلاعات پایه'!$E$37+(AA372-'اطلاعات پایه'!$B$37)*'اطلاعات پایه'!$C$38,IF(AA372&lt;='اطلاعات پایه'!$B$39,'اطلاعات پایه'!$E$38+(AA372-'اطلاعات پایه'!$B$38)*'اطلاعات پایه'!$C$39,'اطلاعات پایه'!$E$39+(AA372-'اطلاعات پایه'!$B$39)*'اطلاعات پایه'!$C$40)))))/365*L372</f>
        <v>0</v>
      </c>
      <c r="AC372" s="9">
        <f t="shared" si="47"/>
        <v>37493954</v>
      </c>
      <c r="AE372" s="9">
        <f t="shared" si="42"/>
        <v>49588780</v>
      </c>
    </row>
    <row r="373" spans="1:31" x14ac:dyDescent="0.25">
      <c r="A373" s="13">
        <v>353</v>
      </c>
      <c r="B373" s="13"/>
      <c r="C373" s="13"/>
      <c r="D373" s="13"/>
      <c r="E373" s="13"/>
      <c r="F373" s="13"/>
      <c r="G373" s="6" t="str">
        <f t="shared" si="40"/>
        <v/>
      </c>
      <c r="H373" s="13"/>
      <c r="I373" s="13"/>
      <c r="J373" s="15"/>
      <c r="K373" s="15"/>
      <c r="L373" s="5">
        <f>VLOOKUP($C$15,'اطلاعات پایه'!$A$18:$B$30,2,FALSE)</f>
        <v>30</v>
      </c>
      <c r="M373" s="6">
        <f>VLOOKUP($C$15,'اطلاعات پایه'!$A$18:$C$30,3,FALSE)</f>
        <v>45736</v>
      </c>
      <c r="N373" s="5">
        <f>ROUND((K373*('اطلاعات پایه'!$B$12+1)+'اطلاعات پایه'!$B$13)/30*L373,0)</f>
        <v>9316080</v>
      </c>
      <c r="O373" s="5">
        <f>IF(AND(F373&gt;0,M373-F373&gt;364),'اطلاعات پایه'!$B$10,0)*L373+J373</f>
        <v>0</v>
      </c>
      <c r="P373" s="5">
        <f>IF(H373="متاهل",'اطلاعات پایه'!$B$6,0)</f>
        <v>0</v>
      </c>
      <c r="Q373" s="5">
        <f>I373*'اطلاعات پایه'!$B$7</f>
        <v>0</v>
      </c>
      <c r="R373" s="5">
        <f>ROUND('اطلاعات پایه'!$B$8/30*MIN(30,L373),0)</f>
        <v>9000000</v>
      </c>
      <c r="S373" s="5">
        <f>ROUND('اطلاعات پایه'!$B$9/30*MIN(30,L373),0)</f>
        <v>22000000</v>
      </c>
      <c r="T373" s="5">
        <f t="shared" si="43"/>
        <v>59284</v>
      </c>
      <c r="U373" s="15"/>
      <c r="V373" s="5">
        <f t="shared" si="41"/>
        <v>0</v>
      </c>
      <c r="X373" s="9">
        <f t="shared" si="44"/>
        <v>40316080</v>
      </c>
      <c r="Y373" s="9">
        <f>ROUND(0.07*MIN(7*L373*'اطلاعات پایه'!$B$5,'محاسبه حقوق'!X373),0)</f>
        <v>2822126</v>
      </c>
      <c r="Z373" s="9">
        <f t="shared" si="45"/>
        <v>9272700</v>
      </c>
      <c r="AA373" s="9">
        <f t="shared" si="46"/>
        <v>480702059.14285713</v>
      </c>
      <c r="AB373" s="5">
        <f>IF(AA373&lt;='اطلاعات پایه'!$B$35,'اطلاعات پایه'!$D$35,IF(AA373&lt;='اطلاعات پایه'!$B$36,'اطلاعات پایه'!$E$35+(AA373-'اطلاعات پایه'!$B$35)*'اطلاعات پایه'!$C$36,IF(AA373&lt;='اطلاعات پایه'!$B$37,'اطلاعات پایه'!$E$36+(AA373-'اطلاعات پایه'!$B$36)*'اطلاعات پایه'!$C$37,IF(AA373&lt;='اطلاعات پایه'!$B$38,'اطلاعات پایه'!$E$37+(AA373-'اطلاعات پایه'!$B$37)*'اطلاعات پایه'!$C$38,IF(AA373&lt;='اطلاعات پایه'!$B$39,'اطلاعات پایه'!$E$38+(AA373-'اطلاعات پایه'!$B$38)*'اطلاعات پایه'!$C$39,'اطلاعات پایه'!$E$39+(AA373-'اطلاعات پایه'!$B$39)*'اطلاعات پایه'!$C$40)))))/365*L373</f>
        <v>0</v>
      </c>
      <c r="AC373" s="9">
        <f t="shared" si="47"/>
        <v>37493954</v>
      </c>
      <c r="AE373" s="9">
        <f t="shared" si="42"/>
        <v>49588780</v>
      </c>
    </row>
    <row r="374" spans="1:31" x14ac:dyDescent="0.25">
      <c r="A374" s="13">
        <v>354</v>
      </c>
      <c r="B374" s="13"/>
      <c r="C374" s="13"/>
      <c r="D374" s="13"/>
      <c r="E374" s="13"/>
      <c r="F374" s="13"/>
      <c r="G374" s="6" t="str">
        <f t="shared" si="40"/>
        <v/>
      </c>
      <c r="H374" s="13"/>
      <c r="I374" s="13"/>
      <c r="J374" s="15"/>
      <c r="K374" s="15"/>
      <c r="L374" s="5">
        <f>VLOOKUP($C$15,'اطلاعات پایه'!$A$18:$B$30,2,FALSE)</f>
        <v>30</v>
      </c>
      <c r="M374" s="6">
        <f>VLOOKUP($C$15,'اطلاعات پایه'!$A$18:$C$30,3,FALSE)</f>
        <v>45736</v>
      </c>
      <c r="N374" s="5">
        <f>ROUND((K374*('اطلاعات پایه'!$B$12+1)+'اطلاعات پایه'!$B$13)/30*L374,0)</f>
        <v>9316080</v>
      </c>
      <c r="O374" s="5">
        <f>IF(AND(F374&gt;0,M374-F374&gt;364),'اطلاعات پایه'!$B$10,0)*L374+J374</f>
        <v>0</v>
      </c>
      <c r="P374" s="5">
        <f>IF(H374="متاهل",'اطلاعات پایه'!$B$6,0)</f>
        <v>0</v>
      </c>
      <c r="Q374" s="5">
        <f>I374*'اطلاعات پایه'!$B$7</f>
        <v>0</v>
      </c>
      <c r="R374" s="5">
        <f>ROUND('اطلاعات پایه'!$B$8/30*MIN(30,L374),0)</f>
        <v>9000000</v>
      </c>
      <c r="S374" s="5">
        <f>ROUND('اطلاعات پایه'!$B$9/30*MIN(30,L374),0)</f>
        <v>22000000</v>
      </c>
      <c r="T374" s="5">
        <f t="shared" si="43"/>
        <v>59284</v>
      </c>
      <c r="U374" s="15"/>
      <c r="V374" s="5">
        <f t="shared" si="41"/>
        <v>0</v>
      </c>
      <c r="X374" s="9">
        <f t="shared" si="44"/>
        <v>40316080</v>
      </c>
      <c r="Y374" s="9">
        <f>ROUND(0.07*MIN(7*L374*'اطلاعات پایه'!$B$5,'محاسبه حقوق'!X374),0)</f>
        <v>2822126</v>
      </c>
      <c r="Z374" s="9">
        <f t="shared" si="45"/>
        <v>9272700</v>
      </c>
      <c r="AA374" s="9">
        <f t="shared" si="46"/>
        <v>480702059.14285713</v>
      </c>
      <c r="AB374" s="5">
        <f>IF(AA374&lt;='اطلاعات پایه'!$B$35,'اطلاعات پایه'!$D$35,IF(AA374&lt;='اطلاعات پایه'!$B$36,'اطلاعات پایه'!$E$35+(AA374-'اطلاعات پایه'!$B$35)*'اطلاعات پایه'!$C$36,IF(AA374&lt;='اطلاعات پایه'!$B$37,'اطلاعات پایه'!$E$36+(AA374-'اطلاعات پایه'!$B$36)*'اطلاعات پایه'!$C$37,IF(AA374&lt;='اطلاعات پایه'!$B$38,'اطلاعات پایه'!$E$37+(AA374-'اطلاعات پایه'!$B$37)*'اطلاعات پایه'!$C$38,IF(AA374&lt;='اطلاعات پایه'!$B$39,'اطلاعات پایه'!$E$38+(AA374-'اطلاعات پایه'!$B$38)*'اطلاعات پایه'!$C$39,'اطلاعات پایه'!$E$39+(AA374-'اطلاعات پایه'!$B$39)*'اطلاعات پایه'!$C$40)))))/365*L374</f>
        <v>0</v>
      </c>
      <c r="AC374" s="9">
        <f t="shared" si="47"/>
        <v>37493954</v>
      </c>
      <c r="AE374" s="9">
        <f t="shared" si="42"/>
        <v>49588780</v>
      </c>
    </row>
    <row r="375" spans="1:31" x14ac:dyDescent="0.25">
      <c r="A375" s="13">
        <v>355</v>
      </c>
      <c r="B375" s="13"/>
      <c r="C375" s="13"/>
      <c r="D375" s="13"/>
      <c r="E375" s="13"/>
      <c r="F375" s="13"/>
      <c r="G375" s="6" t="str">
        <f t="shared" si="40"/>
        <v/>
      </c>
      <c r="H375" s="13"/>
      <c r="I375" s="13"/>
      <c r="J375" s="15"/>
      <c r="K375" s="15"/>
      <c r="L375" s="5">
        <f>VLOOKUP($C$15,'اطلاعات پایه'!$A$18:$B$30,2,FALSE)</f>
        <v>30</v>
      </c>
      <c r="M375" s="6">
        <f>VLOOKUP($C$15,'اطلاعات پایه'!$A$18:$C$30,3,FALSE)</f>
        <v>45736</v>
      </c>
      <c r="N375" s="5">
        <f>ROUND((K375*('اطلاعات پایه'!$B$12+1)+'اطلاعات پایه'!$B$13)/30*L375,0)</f>
        <v>9316080</v>
      </c>
      <c r="O375" s="5">
        <f>IF(AND(F375&gt;0,M375-F375&gt;364),'اطلاعات پایه'!$B$10,0)*L375+J375</f>
        <v>0</v>
      </c>
      <c r="P375" s="5">
        <f>IF(H375="متاهل",'اطلاعات پایه'!$B$6,0)</f>
        <v>0</v>
      </c>
      <c r="Q375" s="5">
        <f>I375*'اطلاعات پایه'!$B$7</f>
        <v>0</v>
      </c>
      <c r="R375" s="5">
        <f>ROUND('اطلاعات پایه'!$B$8/30*MIN(30,L375),0)</f>
        <v>9000000</v>
      </c>
      <c r="S375" s="5">
        <f>ROUND('اطلاعات پایه'!$B$9/30*MIN(30,L375),0)</f>
        <v>22000000</v>
      </c>
      <c r="T375" s="5">
        <f t="shared" si="43"/>
        <v>59284</v>
      </c>
      <c r="U375" s="15"/>
      <c r="V375" s="5">
        <f t="shared" si="41"/>
        <v>0</v>
      </c>
      <c r="X375" s="9">
        <f t="shared" si="44"/>
        <v>40316080</v>
      </c>
      <c r="Y375" s="9">
        <f>ROUND(0.07*MIN(7*L375*'اطلاعات پایه'!$B$5,'محاسبه حقوق'!X375),0)</f>
        <v>2822126</v>
      </c>
      <c r="Z375" s="9">
        <f t="shared" si="45"/>
        <v>9272700</v>
      </c>
      <c r="AA375" s="9">
        <f t="shared" si="46"/>
        <v>480702059.14285713</v>
      </c>
      <c r="AB375" s="5">
        <f>IF(AA375&lt;='اطلاعات پایه'!$B$35,'اطلاعات پایه'!$D$35,IF(AA375&lt;='اطلاعات پایه'!$B$36,'اطلاعات پایه'!$E$35+(AA375-'اطلاعات پایه'!$B$35)*'اطلاعات پایه'!$C$36,IF(AA375&lt;='اطلاعات پایه'!$B$37,'اطلاعات پایه'!$E$36+(AA375-'اطلاعات پایه'!$B$36)*'اطلاعات پایه'!$C$37,IF(AA375&lt;='اطلاعات پایه'!$B$38,'اطلاعات پایه'!$E$37+(AA375-'اطلاعات پایه'!$B$37)*'اطلاعات پایه'!$C$38,IF(AA375&lt;='اطلاعات پایه'!$B$39,'اطلاعات پایه'!$E$38+(AA375-'اطلاعات پایه'!$B$38)*'اطلاعات پایه'!$C$39,'اطلاعات پایه'!$E$39+(AA375-'اطلاعات پایه'!$B$39)*'اطلاعات پایه'!$C$40)))))/365*L375</f>
        <v>0</v>
      </c>
      <c r="AC375" s="9">
        <f t="shared" si="47"/>
        <v>37493954</v>
      </c>
      <c r="AE375" s="9">
        <f t="shared" si="42"/>
        <v>49588780</v>
      </c>
    </row>
    <row r="376" spans="1:31" x14ac:dyDescent="0.25">
      <c r="A376" s="13">
        <v>356</v>
      </c>
      <c r="B376" s="13"/>
      <c r="C376" s="13"/>
      <c r="D376" s="13"/>
      <c r="E376" s="13"/>
      <c r="F376" s="13"/>
      <c r="G376" s="6" t="str">
        <f t="shared" si="40"/>
        <v/>
      </c>
      <c r="H376" s="13"/>
      <c r="I376" s="13"/>
      <c r="J376" s="15"/>
      <c r="K376" s="15"/>
      <c r="L376" s="5">
        <f>VLOOKUP($C$15,'اطلاعات پایه'!$A$18:$B$30,2,FALSE)</f>
        <v>30</v>
      </c>
      <c r="M376" s="6">
        <f>VLOOKUP($C$15,'اطلاعات پایه'!$A$18:$C$30,3,FALSE)</f>
        <v>45736</v>
      </c>
      <c r="N376" s="5">
        <f>ROUND((K376*('اطلاعات پایه'!$B$12+1)+'اطلاعات پایه'!$B$13)/30*L376,0)</f>
        <v>9316080</v>
      </c>
      <c r="O376" s="5">
        <f>IF(AND(F376&gt;0,M376-F376&gt;364),'اطلاعات پایه'!$B$10,0)*L376+J376</f>
        <v>0</v>
      </c>
      <c r="P376" s="5">
        <f>IF(H376="متاهل",'اطلاعات پایه'!$B$6,0)</f>
        <v>0</v>
      </c>
      <c r="Q376" s="5">
        <f>I376*'اطلاعات پایه'!$B$7</f>
        <v>0</v>
      </c>
      <c r="R376" s="5">
        <f>ROUND('اطلاعات پایه'!$B$8/30*MIN(30,L376),0)</f>
        <v>9000000</v>
      </c>
      <c r="S376" s="5">
        <f>ROUND('اطلاعات پایه'!$B$9/30*MIN(30,L376),0)</f>
        <v>22000000</v>
      </c>
      <c r="T376" s="5">
        <f t="shared" si="43"/>
        <v>59284</v>
      </c>
      <c r="U376" s="15"/>
      <c r="V376" s="5">
        <f t="shared" si="41"/>
        <v>0</v>
      </c>
      <c r="X376" s="9">
        <f t="shared" si="44"/>
        <v>40316080</v>
      </c>
      <c r="Y376" s="9">
        <f>ROUND(0.07*MIN(7*L376*'اطلاعات پایه'!$B$5,'محاسبه حقوق'!X376),0)</f>
        <v>2822126</v>
      </c>
      <c r="Z376" s="9">
        <f t="shared" si="45"/>
        <v>9272700</v>
      </c>
      <c r="AA376" s="9">
        <f t="shared" si="46"/>
        <v>480702059.14285713</v>
      </c>
      <c r="AB376" s="5">
        <f>IF(AA376&lt;='اطلاعات پایه'!$B$35,'اطلاعات پایه'!$D$35,IF(AA376&lt;='اطلاعات پایه'!$B$36,'اطلاعات پایه'!$E$35+(AA376-'اطلاعات پایه'!$B$35)*'اطلاعات پایه'!$C$36,IF(AA376&lt;='اطلاعات پایه'!$B$37,'اطلاعات پایه'!$E$36+(AA376-'اطلاعات پایه'!$B$36)*'اطلاعات پایه'!$C$37,IF(AA376&lt;='اطلاعات پایه'!$B$38,'اطلاعات پایه'!$E$37+(AA376-'اطلاعات پایه'!$B$37)*'اطلاعات پایه'!$C$38,IF(AA376&lt;='اطلاعات پایه'!$B$39,'اطلاعات پایه'!$E$38+(AA376-'اطلاعات پایه'!$B$38)*'اطلاعات پایه'!$C$39,'اطلاعات پایه'!$E$39+(AA376-'اطلاعات پایه'!$B$39)*'اطلاعات پایه'!$C$40)))))/365*L376</f>
        <v>0</v>
      </c>
      <c r="AC376" s="9">
        <f t="shared" si="47"/>
        <v>37493954</v>
      </c>
      <c r="AE376" s="9">
        <f t="shared" si="42"/>
        <v>49588780</v>
      </c>
    </row>
    <row r="377" spans="1:31" x14ac:dyDescent="0.25">
      <c r="A377" s="13">
        <v>357</v>
      </c>
      <c r="B377" s="13"/>
      <c r="C377" s="13"/>
      <c r="D377" s="13"/>
      <c r="E377" s="13"/>
      <c r="F377" s="13"/>
      <c r="G377" s="6" t="str">
        <f t="shared" si="40"/>
        <v/>
      </c>
      <c r="H377" s="13"/>
      <c r="I377" s="13"/>
      <c r="J377" s="15"/>
      <c r="K377" s="15"/>
      <c r="L377" s="5">
        <f>VLOOKUP($C$15,'اطلاعات پایه'!$A$18:$B$30,2,FALSE)</f>
        <v>30</v>
      </c>
      <c r="M377" s="6">
        <f>VLOOKUP($C$15,'اطلاعات پایه'!$A$18:$C$30,3,FALSE)</f>
        <v>45736</v>
      </c>
      <c r="N377" s="5">
        <f>ROUND((K377*('اطلاعات پایه'!$B$12+1)+'اطلاعات پایه'!$B$13)/30*L377,0)</f>
        <v>9316080</v>
      </c>
      <c r="O377" s="5">
        <f>IF(AND(F377&gt;0,M377-F377&gt;364),'اطلاعات پایه'!$B$10,0)*L377+J377</f>
        <v>0</v>
      </c>
      <c r="P377" s="5">
        <f>IF(H377="متاهل",'اطلاعات پایه'!$B$6,0)</f>
        <v>0</v>
      </c>
      <c r="Q377" s="5">
        <f>I377*'اطلاعات پایه'!$B$7</f>
        <v>0</v>
      </c>
      <c r="R377" s="5">
        <f>ROUND('اطلاعات پایه'!$B$8/30*MIN(30,L377),0)</f>
        <v>9000000</v>
      </c>
      <c r="S377" s="5">
        <f>ROUND('اطلاعات پایه'!$B$9/30*MIN(30,L377),0)</f>
        <v>22000000</v>
      </c>
      <c r="T377" s="5">
        <f t="shared" si="43"/>
        <v>59284</v>
      </c>
      <c r="U377" s="15"/>
      <c r="V377" s="5">
        <f t="shared" si="41"/>
        <v>0</v>
      </c>
      <c r="X377" s="9">
        <f t="shared" si="44"/>
        <v>40316080</v>
      </c>
      <c r="Y377" s="9">
        <f>ROUND(0.07*MIN(7*L377*'اطلاعات پایه'!$B$5,'محاسبه حقوق'!X377),0)</f>
        <v>2822126</v>
      </c>
      <c r="Z377" s="9">
        <f t="shared" si="45"/>
        <v>9272700</v>
      </c>
      <c r="AA377" s="9">
        <f t="shared" si="46"/>
        <v>480702059.14285713</v>
      </c>
      <c r="AB377" s="5">
        <f>IF(AA377&lt;='اطلاعات پایه'!$B$35,'اطلاعات پایه'!$D$35,IF(AA377&lt;='اطلاعات پایه'!$B$36,'اطلاعات پایه'!$E$35+(AA377-'اطلاعات پایه'!$B$35)*'اطلاعات پایه'!$C$36,IF(AA377&lt;='اطلاعات پایه'!$B$37,'اطلاعات پایه'!$E$36+(AA377-'اطلاعات پایه'!$B$36)*'اطلاعات پایه'!$C$37,IF(AA377&lt;='اطلاعات پایه'!$B$38,'اطلاعات پایه'!$E$37+(AA377-'اطلاعات پایه'!$B$37)*'اطلاعات پایه'!$C$38,IF(AA377&lt;='اطلاعات پایه'!$B$39,'اطلاعات پایه'!$E$38+(AA377-'اطلاعات پایه'!$B$38)*'اطلاعات پایه'!$C$39,'اطلاعات پایه'!$E$39+(AA377-'اطلاعات پایه'!$B$39)*'اطلاعات پایه'!$C$40)))))/365*L377</f>
        <v>0</v>
      </c>
      <c r="AC377" s="9">
        <f t="shared" si="47"/>
        <v>37493954</v>
      </c>
      <c r="AE377" s="9">
        <f t="shared" si="42"/>
        <v>49588780</v>
      </c>
    </row>
    <row r="378" spans="1:31" x14ac:dyDescent="0.25">
      <c r="A378" s="13">
        <v>358</v>
      </c>
      <c r="B378" s="13"/>
      <c r="C378" s="13"/>
      <c r="D378" s="13"/>
      <c r="E378" s="13"/>
      <c r="F378" s="13"/>
      <c r="G378" s="6" t="str">
        <f t="shared" si="40"/>
        <v/>
      </c>
      <c r="H378" s="13"/>
      <c r="I378" s="13"/>
      <c r="J378" s="15"/>
      <c r="K378" s="15"/>
      <c r="L378" s="5">
        <f>VLOOKUP($C$15,'اطلاعات پایه'!$A$18:$B$30,2,FALSE)</f>
        <v>30</v>
      </c>
      <c r="M378" s="6">
        <f>VLOOKUP($C$15,'اطلاعات پایه'!$A$18:$C$30,3,FALSE)</f>
        <v>45736</v>
      </c>
      <c r="N378" s="5">
        <f>ROUND((K378*('اطلاعات پایه'!$B$12+1)+'اطلاعات پایه'!$B$13)/30*L378,0)</f>
        <v>9316080</v>
      </c>
      <c r="O378" s="5">
        <f>IF(AND(F378&gt;0,M378-F378&gt;364),'اطلاعات پایه'!$B$10,0)*L378+J378</f>
        <v>0</v>
      </c>
      <c r="P378" s="5">
        <f>IF(H378="متاهل",'اطلاعات پایه'!$B$6,0)</f>
        <v>0</v>
      </c>
      <c r="Q378" s="5">
        <f>I378*'اطلاعات پایه'!$B$7</f>
        <v>0</v>
      </c>
      <c r="R378" s="5">
        <f>ROUND('اطلاعات پایه'!$B$8/30*MIN(30,L378),0)</f>
        <v>9000000</v>
      </c>
      <c r="S378" s="5">
        <f>ROUND('اطلاعات پایه'!$B$9/30*MIN(30,L378),0)</f>
        <v>22000000</v>
      </c>
      <c r="T378" s="5">
        <f t="shared" si="43"/>
        <v>59284</v>
      </c>
      <c r="U378" s="15"/>
      <c r="V378" s="5">
        <f t="shared" si="41"/>
        <v>0</v>
      </c>
      <c r="X378" s="9">
        <f t="shared" si="44"/>
        <v>40316080</v>
      </c>
      <c r="Y378" s="9">
        <f>ROUND(0.07*MIN(7*L378*'اطلاعات پایه'!$B$5,'محاسبه حقوق'!X378),0)</f>
        <v>2822126</v>
      </c>
      <c r="Z378" s="9">
        <f t="shared" si="45"/>
        <v>9272700</v>
      </c>
      <c r="AA378" s="9">
        <f t="shared" si="46"/>
        <v>480702059.14285713</v>
      </c>
      <c r="AB378" s="5">
        <f>IF(AA378&lt;='اطلاعات پایه'!$B$35,'اطلاعات پایه'!$D$35,IF(AA378&lt;='اطلاعات پایه'!$B$36,'اطلاعات پایه'!$E$35+(AA378-'اطلاعات پایه'!$B$35)*'اطلاعات پایه'!$C$36,IF(AA378&lt;='اطلاعات پایه'!$B$37,'اطلاعات پایه'!$E$36+(AA378-'اطلاعات پایه'!$B$36)*'اطلاعات پایه'!$C$37,IF(AA378&lt;='اطلاعات پایه'!$B$38,'اطلاعات پایه'!$E$37+(AA378-'اطلاعات پایه'!$B$37)*'اطلاعات پایه'!$C$38,IF(AA378&lt;='اطلاعات پایه'!$B$39,'اطلاعات پایه'!$E$38+(AA378-'اطلاعات پایه'!$B$38)*'اطلاعات پایه'!$C$39,'اطلاعات پایه'!$E$39+(AA378-'اطلاعات پایه'!$B$39)*'اطلاعات پایه'!$C$40)))))/365*L378</f>
        <v>0</v>
      </c>
      <c r="AC378" s="9">
        <f t="shared" si="47"/>
        <v>37493954</v>
      </c>
      <c r="AE378" s="9">
        <f t="shared" si="42"/>
        <v>49588780</v>
      </c>
    </row>
    <row r="379" spans="1:31" x14ac:dyDescent="0.25">
      <c r="A379" s="13">
        <v>359</v>
      </c>
      <c r="B379" s="13"/>
      <c r="C379" s="13"/>
      <c r="D379" s="13"/>
      <c r="E379" s="13"/>
      <c r="F379" s="13"/>
      <c r="G379" s="6" t="str">
        <f t="shared" si="40"/>
        <v/>
      </c>
      <c r="H379" s="13"/>
      <c r="I379" s="13"/>
      <c r="J379" s="15"/>
      <c r="K379" s="15"/>
      <c r="L379" s="5">
        <f>VLOOKUP($C$15,'اطلاعات پایه'!$A$18:$B$30,2,FALSE)</f>
        <v>30</v>
      </c>
      <c r="M379" s="6">
        <f>VLOOKUP($C$15,'اطلاعات پایه'!$A$18:$C$30,3,FALSE)</f>
        <v>45736</v>
      </c>
      <c r="N379" s="5">
        <f>ROUND((K379*('اطلاعات پایه'!$B$12+1)+'اطلاعات پایه'!$B$13)/30*L379,0)</f>
        <v>9316080</v>
      </c>
      <c r="O379" s="5">
        <f>IF(AND(F379&gt;0,M379-F379&gt;364),'اطلاعات پایه'!$B$10,0)*L379+J379</f>
        <v>0</v>
      </c>
      <c r="P379" s="5">
        <f>IF(H379="متاهل",'اطلاعات پایه'!$B$6,0)</f>
        <v>0</v>
      </c>
      <c r="Q379" s="5">
        <f>I379*'اطلاعات پایه'!$B$7</f>
        <v>0</v>
      </c>
      <c r="R379" s="5">
        <f>ROUND('اطلاعات پایه'!$B$8/30*MIN(30,L379),0)</f>
        <v>9000000</v>
      </c>
      <c r="S379" s="5">
        <f>ROUND('اطلاعات پایه'!$B$9/30*MIN(30,L379),0)</f>
        <v>22000000</v>
      </c>
      <c r="T379" s="5">
        <f t="shared" si="43"/>
        <v>59284</v>
      </c>
      <c r="U379" s="15"/>
      <c r="V379" s="5">
        <f t="shared" si="41"/>
        <v>0</v>
      </c>
      <c r="X379" s="9">
        <f t="shared" si="44"/>
        <v>40316080</v>
      </c>
      <c r="Y379" s="9">
        <f>ROUND(0.07*MIN(7*L379*'اطلاعات پایه'!$B$5,'محاسبه حقوق'!X379),0)</f>
        <v>2822126</v>
      </c>
      <c r="Z379" s="9">
        <f t="shared" si="45"/>
        <v>9272700</v>
      </c>
      <c r="AA379" s="9">
        <f t="shared" si="46"/>
        <v>480702059.14285713</v>
      </c>
      <c r="AB379" s="5">
        <f>IF(AA379&lt;='اطلاعات پایه'!$B$35,'اطلاعات پایه'!$D$35,IF(AA379&lt;='اطلاعات پایه'!$B$36,'اطلاعات پایه'!$E$35+(AA379-'اطلاعات پایه'!$B$35)*'اطلاعات پایه'!$C$36,IF(AA379&lt;='اطلاعات پایه'!$B$37,'اطلاعات پایه'!$E$36+(AA379-'اطلاعات پایه'!$B$36)*'اطلاعات پایه'!$C$37,IF(AA379&lt;='اطلاعات پایه'!$B$38,'اطلاعات پایه'!$E$37+(AA379-'اطلاعات پایه'!$B$37)*'اطلاعات پایه'!$C$38,IF(AA379&lt;='اطلاعات پایه'!$B$39,'اطلاعات پایه'!$E$38+(AA379-'اطلاعات پایه'!$B$38)*'اطلاعات پایه'!$C$39,'اطلاعات پایه'!$E$39+(AA379-'اطلاعات پایه'!$B$39)*'اطلاعات پایه'!$C$40)))))/365*L379</f>
        <v>0</v>
      </c>
      <c r="AC379" s="9">
        <f t="shared" si="47"/>
        <v>37493954</v>
      </c>
      <c r="AE379" s="9">
        <f t="shared" si="42"/>
        <v>49588780</v>
      </c>
    </row>
    <row r="380" spans="1:31" x14ac:dyDescent="0.25">
      <c r="A380" s="13">
        <v>360</v>
      </c>
      <c r="B380" s="13"/>
      <c r="C380" s="13"/>
      <c r="D380" s="13"/>
      <c r="E380" s="13"/>
      <c r="F380" s="13"/>
      <c r="G380" s="6" t="str">
        <f t="shared" si="40"/>
        <v/>
      </c>
      <c r="H380" s="13"/>
      <c r="I380" s="13"/>
      <c r="J380" s="15"/>
      <c r="K380" s="15"/>
      <c r="L380" s="5">
        <f>VLOOKUP($C$15,'اطلاعات پایه'!$A$18:$B$30,2,FALSE)</f>
        <v>30</v>
      </c>
      <c r="M380" s="6">
        <f>VLOOKUP($C$15,'اطلاعات پایه'!$A$18:$C$30,3,FALSE)</f>
        <v>45736</v>
      </c>
      <c r="N380" s="5">
        <f>ROUND((K380*('اطلاعات پایه'!$B$12+1)+'اطلاعات پایه'!$B$13)/30*L380,0)</f>
        <v>9316080</v>
      </c>
      <c r="O380" s="5">
        <f>IF(AND(F380&gt;0,M380-F380&gt;364),'اطلاعات پایه'!$B$10,0)*L380+J380</f>
        <v>0</v>
      </c>
      <c r="P380" s="5">
        <f>IF(H380="متاهل",'اطلاعات پایه'!$B$6,0)</f>
        <v>0</v>
      </c>
      <c r="Q380" s="5">
        <f>I380*'اطلاعات پایه'!$B$7</f>
        <v>0</v>
      </c>
      <c r="R380" s="5">
        <f>ROUND('اطلاعات پایه'!$B$8/30*MIN(30,L380),0)</f>
        <v>9000000</v>
      </c>
      <c r="S380" s="5">
        <f>ROUND('اطلاعات پایه'!$B$9/30*MIN(30,L380),0)</f>
        <v>22000000</v>
      </c>
      <c r="T380" s="5">
        <f t="shared" si="43"/>
        <v>59284</v>
      </c>
      <c r="U380" s="15"/>
      <c r="V380" s="5">
        <f t="shared" si="41"/>
        <v>0</v>
      </c>
      <c r="X380" s="9">
        <f t="shared" si="44"/>
        <v>40316080</v>
      </c>
      <c r="Y380" s="9">
        <f>ROUND(0.07*MIN(7*L380*'اطلاعات پایه'!$B$5,'محاسبه حقوق'!X380),0)</f>
        <v>2822126</v>
      </c>
      <c r="Z380" s="9">
        <f t="shared" si="45"/>
        <v>9272700</v>
      </c>
      <c r="AA380" s="9">
        <f t="shared" si="46"/>
        <v>480702059.14285713</v>
      </c>
      <c r="AB380" s="5">
        <f>IF(AA380&lt;='اطلاعات پایه'!$B$35,'اطلاعات پایه'!$D$35,IF(AA380&lt;='اطلاعات پایه'!$B$36,'اطلاعات پایه'!$E$35+(AA380-'اطلاعات پایه'!$B$35)*'اطلاعات پایه'!$C$36,IF(AA380&lt;='اطلاعات پایه'!$B$37,'اطلاعات پایه'!$E$36+(AA380-'اطلاعات پایه'!$B$36)*'اطلاعات پایه'!$C$37,IF(AA380&lt;='اطلاعات پایه'!$B$38,'اطلاعات پایه'!$E$37+(AA380-'اطلاعات پایه'!$B$37)*'اطلاعات پایه'!$C$38,IF(AA380&lt;='اطلاعات پایه'!$B$39,'اطلاعات پایه'!$E$38+(AA380-'اطلاعات پایه'!$B$38)*'اطلاعات پایه'!$C$39,'اطلاعات پایه'!$E$39+(AA380-'اطلاعات پایه'!$B$39)*'اطلاعات پایه'!$C$40)))))/365*L380</f>
        <v>0</v>
      </c>
      <c r="AC380" s="9">
        <f t="shared" si="47"/>
        <v>37493954</v>
      </c>
      <c r="AE380" s="9">
        <f t="shared" si="42"/>
        <v>49588780</v>
      </c>
    </row>
    <row r="381" spans="1:31" x14ac:dyDescent="0.25">
      <c r="A381" s="13">
        <v>361</v>
      </c>
      <c r="B381" s="13"/>
      <c r="C381" s="13"/>
      <c r="D381" s="13"/>
      <c r="E381" s="13"/>
      <c r="F381" s="13"/>
      <c r="G381" s="6" t="str">
        <f t="shared" si="40"/>
        <v/>
      </c>
      <c r="H381" s="13"/>
      <c r="I381" s="13"/>
      <c r="J381" s="15"/>
      <c r="K381" s="15"/>
      <c r="L381" s="5">
        <f>VLOOKUP($C$15,'اطلاعات پایه'!$A$18:$B$30,2,FALSE)</f>
        <v>30</v>
      </c>
      <c r="M381" s="6">
        <f>VLOOKUP($C$15,'اطلاعات پایه'!$A$18:$C$30,3,FALSE)</f>
        <v>45736</v>
      </c>
      <c r="N381" s="5">
        <f>ROUND((K381*('اطلاعات پایه'!$B$12+1)+'اطلاعات پایه'!$B$13)/30*L381,0)</f>
        <v>9316080</v>
      </c>
      <c r="O381" s="5">
        <f>IF(AND(F381&gt;0,M381-F381&gt;364),'اطلاعات پایه'!$B$10,0)*L381+J381</f>
        <v>0</v>
      </c>
      <c r="P381" s="5">
        <f>IF(H381="متاهل",'اطلاعات پایه'!$B$6,0)</f>
        <v>0</v>
      </c>
      <c r="Q381" s="5">
        <f>I381*'اطلاعات پایه'!$B$7</f>
        <v>0</v>
      </c>
      <c r="R381" s="5">
        <f>ROUND('اطلاعات پایه'!$B$8/30*MIN(30,L381),0)</f>
        <v>9000000</v>
      </c>
      <c r="S381" s="5">
        <f>ROUND('اطلاعات پایه'!$B$9/30*MIN(30,L381),0)</f>
        <v>22000000</v>
      </c>
      <c r="T381" s="5">
        <f t="shared" si="43"/>
        <v>59284</v>
      </c>
      <c r="U381" s="15"/>
      <c r="V381" s="5">
        <f t="shared" si="41"/>
        <v>0</v>
      </c>
      <c r="X381" s="9">
        <f t="shared" si="44"/>
        <v>40316080</v>
      </c>
      <c r="Y381" s="9">
        <f>ROUND(0.07*MIN(7*L381*'اطلاعات پایه'!$B$5,'محاسبه حقوق'!X381),0)</f>
        <v>2822126</v>
      </c>
      <c r="Z381" s="9">
        <f t="shared" si="45"/>
        <v>9272700</v>
      </c>
      <c r="AA381" s="9">
        <f t="shared" si="46"/>
        <v>480702059.14285713</v>
      </c>
      <c r="AB381" s="5">
        <f>IF(AA381&lt;='اطلاعات پایه'!$B$35,'اطلاعات پایه'!$D$35,IF(AA381&lt;='اطلاعات پایه'!$B$36,'اطلاعات پایه'!$E$35+(AA381-'اطلاعات پایه'!$B$35)*'اطلاعات پایه'!$C$36,IF(AA381&lt;='اطلاعات پایه'!$B$37,'اطلاعات پایه'!$E$36+(AA381-'اطلاعات پایه'!$B$36)*'اطلاعات پایه'!$C$37,IF(AA381&lt;='اطلاعات پایه'!$B$38,'اطلاعات پایه'!$E$37+(AA381-'اطلاعات پایه'!$B$37)*'اطلاعات پایه'!$C$38,IF(AA381&lt;='اطلاعات پایه'!$B$39,'اطلاعات پایه'!$E$38+(AA381-'اطلاعات پایه'!$B$38)*'اطلاعات پایه'!$C$39,'اطلاعات پایه'!$E$39+(AA381-'اطلاعات پایه'!$B$39)*'اطلاعات پایه'!$C$40)))))/365*L381</f>
        <v>0</v>
      </c>
      <c r="AC381" s="9">
        <f t="shared" si="47"/>
        <v>37493954</v>
      </c>
      <c r="AE381" s="9">
        <f t="shared" si="42"/>
        <v>49588780</v>
      </c>
    </row>
    <row r="382" spans="1:31" x14ac:dyDescent="0.25">
      <c r="A382" s="13">
        <v>362</v>
      </c>
      <c r="B382" s="13"/>
      <c r="C382" s="13"/>
      <c r="D382" s="13"/>
      <c r="E382" s="13"/>
      <c r="F382" s="13"/>
      <c r="G382" s="6" t="str">
        <f t="shared" si="40"/>
        <v/>
      </c>
      <c r="H382" s="13"/>
      <c r="I382" s="13"/>
      <c r="J382" s="15"/>
      <c r="K382" s="15"/>
      <c r="L382" s="5">
        <f>VLOOKUP($C$15,'اطلاعات پایه'!$A$18:$B$30,2,FALSE)</f>
        <v>30</v>
      </c>
      <c r="M382" s="6">
        <f>VLOOKUP($C$15,'اطلاعات پایه'!$A$18:$C$30,3,FALSE)</f>
        <v>45736</v>
      </c>
      <c r="N382" s="5">
        <f>ROUND((K382*('اطلاعات پایه'!$B$12+1)+'اطلاعات پایه'!$B$13)/30*L382,0)</f>
        <v>9316080</v>
      </c>
      <c r="O382" s="5">
        <f>IF(AND(F382&gt;0,M382-F382&gt;364),'اطلاعات پایه'!$B$10,0)*L382+J382</f>
        <v>0</v>
      </c>
      <c r="P382" s="5">
        <f>IF(H382="متاهل",'اطلاعات پایه'!$B$6,0)</f>
        <v>0</v>
      </c>
      <c r="Q382" s="5">
        <f>I382*'اطلاعات پایه'!$B$7</f>
        <v>0</v>
      </c>
      <c r="R382" s="5">
        <f>ROUND('اطلاعات پایه'!$B$8/30*MIN(30,L382),0)</f>
        <v>9000000</v>
      </c>
      <c r="S382" s="5">
        <f>ROUND('اطلاعات پایه'!$B$9/30*MIN(30,L382),0)</f>
        <v>22000000</v>
      </c>
      <c r="T382" s="5">
        <f t="shared" si="43"/>
        <v>59284</v>
      </c>
      <c r="U382" s="15"/>
      <c r="V382" s="5">
        <f t="shared" si="41"/>
        <v>0</v>
      </c>
      <c r="X382" s="9">
        <f t="shared" si="44"/>
        <v>40316080</v>
      </c>
      <c r="Y382" s="9">
        <f>ROUND(0.07*MIN(7*L382*'اطلاعات پایه'!$B$5,'محاسبه حقوق'!X382),0)</f>
        <v>2822126</v>
      </c>
      <c r="Z382" s="9">
        <f t="shared" si="45"/>
        <v>9272700</v>
      </c>
      <c r="AA382" s="9">
        <f t="shared" si="46"/>
        <v>480702059.14285713</v>
      </c>
      <c r="AB382" s="5">
        <f>IF(AA382&lt;='اطلاعات پایه'!$B$35,'اطلاعات پایه'!$D$35,IF(AA382&lt;='اطلاعات پایه'!$B$36,'اطلاعات پایه'!$E$35+(AA382-'اطلاعات پایه'!$B$35)*'اطلاعات پایه'!$C$36,IF(AA382&lt;='اطلاعات پایه'!$B$37,'اطلاعات پایه'!$E$36+(AA382-'اطلاعات پایه'!$B$36)*'اطلاعات پایه'!$C$37,IF(AA382&lt;='اطلاعات پایه'!$B$38,'اطلاعات پایه'!$E$37+(AA382-'اطلاعات پایه'!$B$37)*'اطلاعات پایه'!$C$38,IF(AA382&lt;='اطلاعات پایه'!$B$39,'اطلاعات پایه'!$E$38+(AA382-'اطلاعات پایه'!$B$38)*'اطلاعات پایه'!$C$39,'اطلاعات پایه'!$E$39+(AA382-'اطلاعات پایه'!$B$39)*'اطلاعات پایه'!$C$40)))))/365*L382</f>
        <v>0</v>
      </c>
      <c r="AC382" s="9">
        <f t="shared" si="47"/>
        <v>37493954</v>
      </c>
      <c r="AE382" s="9">
        <f t="shared" si="42"/>
        <v>49588780</v>
      </c>
    </row>
    <row r="383" spans="1:31" x14ac:dyDescent="0.25">
      <c r="A383" s="13">
        <v>363</v>
      </c>
      <c r="B383" s="13"/>
      <c r="C383" s="13"/>
      <c r="D383" s="13"/>
      <c r="E383" s="13"/>
      <c r="F383" s="13"/>
      <c r="G383" s="6" t="str">
        <f t="shared" si="40"/>
        <v/>
      </c>
      <c r="H383" s="13"/>
      <c r="I383" s="13"/>
      <c r="J383" s="15"/>
      <c r="K383" s="15"/>
      <c r="L383" s="5">
        <f>VLOOKUP($C$15,'اطلاعات پایه'!$A$18:$B$30,2,FALSE)</f>
        <v>30</v>
      </c>
      <c r="M383" s="6">
        <f>VLOOKUP($C$15,'اطلاعات پایه'!$A$18:$C$30,3,FALSE)</f>
        <v>45736</v>
      </c>
      <c r="N383" s="5">
        <f>ROUND((K383*('اطلاعات پایه'!$B$12+1)+'اطلاعات پایه'!$B$13)/30*L383,0)</f>
        <v>9316080</v>
      </c>
      <c r="O383" s="5">
        <f>IF(AND(F383&gt;0,M383-F383&gt;364),'اطلاعات پایه'!$B$10,0)*L383+J383</f>
        <v>0</v>
      </c>
      <c r="P383" s="5">
        <f>IF(H383="متاهل",'اطلاعات پایه'!$B$6,0)</f>
        <v>0</v>
      </c>
      <c r="Q383" s="5">
        <f>I383*'اطلاعات پایه'!$B$7</f>
        <v>0</v>
      </c>
      <c r="R383" s="5">
        <f>ROUND('اطلاعات پایه'!$B$8/30*MIN(30,L383),0)</f>
        <v>9000000</v>
      </c>
      <c r="S383" s="5">
        <f>ROUND('اطلاعات پایه'!$B$9/30*MIN(30,L383),0)</f>
        <v>22000000</v>
      </c>
      <c r="T383" s="5">
        <f t="shared" si="43"/>
        <v>59284</v>
      </c>
      <c r="U383" s="15"/>
      <c r="V383" s="5">
        <f t="shared" si="41"/>
        <v>0</v>
      </c>
      <c r="X383" s="9">
        <f t="shared" si="44"/>
        <v>40316080</v>
      </c>
      <c r="Y383" s="9">
        <f>ROUND(0.07*MIN(7*L383*'اطلاعات پایه'!$B$5,'محاسبه حقوق'!X383),0)</f>
        <v>2822126</v>
      </c>
      <c r="Z383" s="9">
        <f t="shared" si="45"/>
        <v>9272700</v>
      </c>
      <c r="AA383" s="9">
        <f t="shared" si="46"/>
        <v>480702059.14285713</v>
      </c>
      <c r="AB383" s="5">
        <f>IF(AA383&lt;='اطلاعات پایه'!$B$35,'اطلاعات پایه'!$D$35,IF(AA383&lt;='اطلاعات پایه'!$B$36,'اطلاعات پایه'!$E$35+(AA383-'اطلاعات پایه'!$B$35)*'اطلاعات پایه'!$C$36,IF(AA383&lt;='اطلاعات پایه'!$B$37,'اطلاعات پایه'!$E$36+(AA383-'اطلاعات پایه'!$B$36)*'اطلاعات پایه'!$C$37,IF(AA383&lt;='اطلاعات پایه'!$B$38,'اطلاعات پایه'!$E$37+(AA383-'اطلاعات پایه'!$B$37)*'اطلاعات پایه'!$C$38,IF(AA383&lt;='اطلاعات پایه'!$B$39,'اطلاعات پایه'!$E$38+(AA383-'اطلاعات پایه'!$B$38)*'اطلاعات پایه'!$C$39,'اطلاعات پایه'!$E$39+(AA383-'اطلاعات پایه'!$B$39)*'اطلاعات پایه'!$C$40)))))/365*L383</f>
        <v>0</v>
      </c>
      <c r="AC383" s="9">
        <f t="shared" si="47"/>
        <v>37493954</v>
      </c>
      <c r="AE383" s="9">
        <f t="shared" si="42"/>
        <v>49588780</v>
      </c>
    </row>
    <row r="384" spans="1:31" x14ac:dyDescent="0.25">
      <c r="A384" s="13">
        <v>364</v>
      </c>
      <c r="B384" s="13"/>
      <c r="C384" s="13"/>
      <c r="D384" s="13"/>
      <c r="E384" s="13"/>
      <c r="F384" s="13"/>
      <c r="G384" s="6" t="str">
        <f t="shared" si="40"/>
        <v/>
      </c>
      <c r="H384" s="13"/>
      <c r="I384" s="13"/>
      <c r="J384" s="15"/>
      <c r="K384" s="15"/>
      <c r="L384" s="5">
        <f>VLOOKUP($C$15,'اطلاعات پایه'!$A$18:$B$30,2,FALSE)</f>
        <v>30</v>
      </c>
      <c r="M384" s="6">
        <f>VLOOKUP($C$15,'اطلاعات پایه'!$A$18:$C$30,3,FALSE)</f>
        <v>45736</v>
      </c>
      <c r="N384" s="5">
        <f>ROUND((K384*('اطلاعات پایه'!$B$12+1)+'اطلاعات پایه'!$B$13)/30*L384,0)</f>
        <v>9316080</v>
      </c>
      <c r="O384" s="5">
        <f>IF(AND(F384&gt;0,M384-F384&gt;364),'اطلاعات پایه'!$B$10,0)*L384+J384</f>
        <v>0</v>
      </c>
      <c r="P384" s="5">
        <f>IF(H384="متاهل",'اطلاعات پایه'!$B$6,0)</f>
        <v>0</v>
      </c>
      <c r="Q384" s="5">
        <f>I384*'اطلاعات پایه'!$B$7</f>
        <v>0</v>
      </c>
      <c r="R384" s="5">
        <f>ROUND('اطلاعات پایه'!$B$8/30*MIN(30,L384),0)</f>
        <v>9000000</v>
      </c>
      <c r="S384" s="5">
        <f>ROUND('اطلاعات پایه'!$B$9/30*MIN(30,L384),0)</f>
        <v>22000000</v>
      </c>
      <c r="T384" s="5">
        <f t="shared" si="43"/>
        <v>59284</v>
      </c>
      <c r="U384" s="15"/>
      <c r="V384" s="5">
        <f t="shared" si="41"/>
        <v>0</v>
      </c>
      <c r="X384" s="9">
        <f t="shared" si="44"/>
        <v>40316080</v>
      </c>
      <c r="Y384" s="9">
        <f>ROUND(0.07*MIN(7*L384*'اطلاعات پایه'!$B$5,'محاسبه حقوق'!X384),0)</f>
        <v>2822126</v>
      </c>
      <c r="Z384" s="9">
        <f t="shared" si="45"/>
        <v>9272700</v>
      </c>
      <c r="AA384" s="9">
        <f t="shared" si="46"/>
        <v>480702059.14285713</v>
      </c>
      <c r="AB384" s="5">
        <f>IF(AA384&lt;='اطلاعات پایه'!$B$35,'اطلاعات پایه'!$D$35,IF(AA384&lt;='اطلاعات پایه'!$B$36,'اطلاعات پایه'!$E$35+(AA384-'اطلاعات پایه'!$B$35)*'اطلاعات پایه'!$C$36,IF(AA384&lt;='اطلاعات پایه'!$B$37,'اطلاعات پایه'!$E$36+(AA384-'اطلاعات پایه'!$B$36)*'اطلاعات پایه'!$C$37,IF(AA384&lt;='اطلاعات پایه'!$B$38,'اطلاعات پایه'!$E$37+(AA384-'اطلاعات پایه'!$B$37)*'اطلاعات پایه'!$C$38,IF(AA384&lt;='اطلاعات پایه'!$B$39,'اطلاعات پایه'!$E$38+(AA384-'اطلاعات پایه'!$B$38)*'اطلاعات پایه'!$C$39,'اطلاعات پایه'!$E$39+(AA384-'اطلاعات پایه'!$B$39)*'اطلاعات پایه'!$C$40)))))/365*L384</f>
        <v>0</v>
      </c>
      <c r="AC384" s="9">
        <f t="shared" si="47"/>
        <v>37493954</v>
      </c>
      <c r="AE384" s="9">
        <f t="shared" si="42"/>
        <v>49588780</v>
      </c>
    </row>
    <row r="385" spans="1:31" x14ac:dyDescent="0.25">
      <c r="A385" s="13">
        <v>365</v>
      </c>
      <c r="B385" s="13"/>
      <c r="C385" s="13"/>
      <c r="D385" s="13"/>
      <c r="E385" s="13"/>
      <c r="F385" s="13"/>
      <c r="G385" s="6" t="str">
        <f t="shared" si="40"/>
        <v/>
      </c>
      <c r="H385" s="13"/>
      <c r="I385" s="13"/>
      <c r="J385" s="15"/>
      <c r="K385" s="15"/>
      <c r="L385" s="5">
        <f>VLOOKUP($C$15,'اطلاعات پایه'!$A$18:$B$30,2,FALSE)</f>
        <v>30</v>
      </c>
      <c r="M385" s="6">
        <f>VLOOKUP($C$15,'اطلاعات پایه'!$A$18:$C$30,3,FALSE)</f>
        <v>45736</v>
      </c>
      <c r="N385" s="5">
        <f>ROUND((K385*('اطلاعات پایه'!$B$12+1)+'اطلاعات پایه'!$B$13)/30*L385,0)</f>
        <v>9316080</v>
      </c>
      <c r="O385" s="5">
        <f>IF(AND(F385&gt;0,M385-F385&gt;364),'اطلاعات پایه'!$B$10,0)*L385+J385</f>
        <v>0</v>
      </c>
      <c r="P385" s="5">
        <f>IF(H385="متاهل",'اطلاعات پایه'!$B$6,0)</f>
        <v>0</v>
      </c>
      <c r="Q385" s="5">
        <f>I385*'اطلاعات پایه'!$B$7</f>
        <v>0</v>
      </c>
      <c r="R385" s="5">
        <f>ROUND('اطلاعات پایه'!$B$8/30*MIN(30,L385),0)</f>
        <v>9000000</v>
      </c>
      <c r="S385" s="5">
        <f>ROUND('اطلاعات پایه'!$B$9/30*MIN(30,L385),0)</f>
        <v>22000000</v>
      </c>
      <c r="T385" s="5">
        <f t="shared" si="43"/>
        <v>59284</v>
      </c>
      <c r="U385" s="15"/>
      <c r="V385" s="5">
        <f t="shared" si="41"/>
        <v>0</v>
      </c>
      <c r="X385" s="9">
        <f t="shared" si="44"/>
        <v>40316080</v>
      </c>
      <c r="Y385" s="9">
        <f>ROUND(0.07*MIN(7*L385*'اطلاعات پایه'!$B$5,'محاسبه حقوق'!X385),0)</f>
        <v>2822126</v>
      </c>
      <c r="Z385" s="9">
        <f t="shared" si="45"/>
        <v>9272700</v>
      </c>
      <c r="AA385" s="9">
        <f t="shared" si="46"/>
        <v>480702059.14285713</v>
      </c>
      <c r="AB385" s="5">
        <f>IF(AA385&lt;='اطلاعات پایه'!$B$35,'اطلاعات پایه'!$D$35,IF(AA385&lt;='اطلاعات پایه'!$B$36,'اطلاعات پایه'!$E$35+(AA385-'اطلاعات پایه'!$B$35)*'اطلاعات پایه'!$C$36,IF(AA385&lt;='اطلاعات پایه'!$B$37,'اطلاعات پایه'!$E$36+(AA385-'اطلاعات پایه'!$B$36)*'اطلاعات پایه'!$C$37,IF(AA385&lt;='اطلاعات پایه'!$B$38,'اطلاعات پایه'!$E$37+(AA385-'اطلاعات پایه'!$B$37)*'اطلاعات پایه'!$C$38,IF(AA385&lt;='اطلاعات پایه'!$B$39,'اطلاعات پایه'!$E$38+(AA385-'اطلاعات پایه'!$B$38)*'اطلاعات پایه'!$C$39,'اطلاعات پایه'!$E$39+(AA385-'اطلاعات پایه'!$B$39)*'اطلاعات پایه'!$C$40)))))/365*L385</f>
        <v>0</v>
      </c>
      <c r="AC385" s="9">
        <f t="shared" si="47"/>
        <v>37493954</v>
      </c>
      <c r="AE385" s="9">
        <f t="shared" si="42"/>
        <v>49588780</v>
      </c>
    </row>
    <row r="386" spans="1:31" x14ac:dyDescent="0.25">
      <c r="A386" s="13">
        <v>366</v>
      </c>
      <c r="B386" s="13"/>
      <c r="C386" s="13"/>
      <c r="D386" s="13"/>
      <c r="E386" s="13"/>
      <c r="F386" s="13"/>
      <c r="G386" s="6" t="str">
        <f t="shared" si="40"/>
        <v/>
      </c>
      <c r="H386" s="13"/>
      <c r="I386" s="13"/>
      <c r="J386" s="15"/>
      <c r="K386" s="15"/>
      <c r="L386" s="5">
        <f>VLOOKUP($C$15,'اطلاعات پایه'!$A$18:$B$30,2,FALSE)</f>
        <v>30</v>
      </c>
      <c r="M386" s="6">
        <f>VLOOKUP($C$15,'اطلاعات پایه'!$A$18:$C$30,3,FALSE)</f>
        <v>45736</v>
      </c>
      <c r="N386" s="5">
        <f>ROUND((K386*('اطلاعات پایه'!$B$12+1)+'اطلاعات پایه'!$B$13)/30*L386,0)</f>
        <v>9316080</v>
      </c>
      <c r="O386" s="5">
        <f>IF(AND(F386&gt;0,M386-F386&gt;364),'اطلاعات پایه'!$B$10,0)*L386+J386</f>
        <v>0</v>
      </c>
      <c r="P386" s="5">
        <f>IF(H386="متاهل",'اطلاعات پایه'!$B$6,0)</f>
        <v>0</v>
      </c>
      <c r="Q386" s="5">
        <f>I386*'اطلاعات پایه'!$B$7</f>
        <v>0</v>
      </c>
      <c r="R386" s="5">
        <f>ROUND('اطلاعات پایه'!$B$8/30*MIN(30,L386),0)</f>
        <v>9000000</v>
      </c>
      <c r="S386" s="5">
        <f>ROUND('اطلاعات پایه'!$B$9/30*MIN(30,L386),0)</f>
        <v>22000000</v>
      </c>
      <c r="T386" s="5">
        <f t="shared" si="43"/>
        <v>59284</v>
      </c>
      <c r="U386" s="15"/>
      <c r="V386" s="5">
        <f t="shared" si="41"/>
        <v>0</v>
      </c>
      <c r="X386" s="9">
        <f t="shared" si="44"/>
        <v>40316080</v>
      </c>
      <c r="Y386" s="9">
        <f>ROUND(0.07*MIN(7*L386*'اطلاعات پایه'!$B$5,'محاسبه حقوق'!X386),0)</f>
        <v>2822126</v>
      </c>
      <c r="Z386" s="9">
        <f t="shared" si="45"/>
        <v>9272700</v>
      </c>
      <c r="AA386" s="9">
        <f t="shared" si="46"/>
        <v>480702059.14285713</v>
      </c>
      <c r="AB386" s="5">
        <f>IF(AA386&lt;='اطلاعات پایه'!$B$35,'اطلاعات پایه'!$D$35,IF(AA386&lt;='اطلاعات پایه'!$B$36,'اطلاعات پایه'!$E$35+(AA386-'اطلاعات پایه'!$B$35)*'اطلاعات پایه'!$C$36,IF(AA386&lt;='اطلاعات پایه'!$B$37,'اطلاعات پایه'!$E$36+(AA386-'اطلاعات پایه'!$B$36)*'اطلاعات پایه'!$C$37,IF(AA386&lt;='اطلاعات پایه'!$B$38,'اطلاعات پایه'!$E$37+(AA386-'اطلاعات پایه'!$B$37)*'اطلاعات پایه'!$C$38,IF(AA386&lt;='اطلاعات پایه'!$B$39,'اطلاعات پایه'!$E$38+(AA386-'اطلاعات پایه'!$B$38)*'اطلاعات پایه'!$C$39,'اطلاعات پایه'!$E$39+(AA386-'اطلاعات پایه'!$B$39)*'اطلاعات پایه'!$C$40)))))/365*L386</f>
        <v>0</v>
      </c>
      <c r="AC386" s="9">
        <f t="shared" si="47"/>
        <v>37493954</v>
      </c>
      <c r="AE386" s="9">
        <f t="shared" si="42"/>
        <v>49588780</v>
      </c>
    </row>
    <row r="387" spans="1:31" x14ac:dyDescent="0.25">
      <c r="A387" s="13">
        <v>367</v>
      </c>
      <c r="B387" s="13"/>
      <c r="C387" s="13"/>
      <c r="D387" s="13"/>
      <c r="E387" s="13"/>
      <c r="F387" s="13"/>
      <c r="G387" s="6" t="str">
        <f t="shared" si="40"/>
        <v/>
      </c>
      <c r="H387" s="13"/>
      <c r="I387" s="13"/>
      <c r="J387" s="15"/>
      <c r="K387" s="15"/>
      <c r="L387" s="5">
        <f>VLOOKUP($C$15,'اطلاعات پایه'!$A$18:$B$30,2,FALSE)</f>
        <v>30</v>
      </c>
      <c r="M387" s="6">
        <f>VLOOKUP($C$15,'اطلاعات پایه'!$A$18:$C$30,3,FALSE)</f>
        <v>45736</v>
      </c>
      <c r="N387" s="5">
        <f>ROUND((K387*('اطلاعات پایه'!$B$12+1)+'اطلاعات پایه'!$B$13)/30*L387,0)</f>
        <v>9316080</v>
      </c>
      <c r="O387" s="5">
        <f>IF(AND(F387&gt;0,M387-F387&gt;364),'اطلاعات پایه'!$B$10,0)*L387+J387</f>
        <v>0</v>
      </c>
      <c r="P387" s="5">
        <f>IF(H387="متاهل",'اطلاعات پایه'!$B$6,0)</f>
        <v>0</v>
      </c>
      <c r="Q387" s="5">
        <f>I387*'اطلاعات پایه'!$B$7</f>
        <v>0</v>
      </c>
      <c r="R387" s="5">
        <f>ROUND('اطلاعات پایه'!$B$8/30*MIN(30,L387),0)</f>
        <v>9000000</v>
      </c>
      <c r="S387" s="5">
        <f>ROUND('اطلاعات پایه'!$B$9/30*MIN(30,L387),0)</f>
        <v>22000000</v>
      </c>
      <c r="T387" s="5">
        <f t="shared" si="43"/>
        <v>59284</v>
      </c>
      <c r="U387" s="15"/>
      <c r="V387" s="5">
        <f t="shared" si="41"/>
        <v>0</v>
      </c>
      <c r="X387" s="9">
        <f t="shared" si="44"/>
        <v>40316080</v>
      </c>
      <c r="Y387" s="9">
        <f>ROUND(0.07*MIN(7*L387*'اطلاعات پایه'!$B$5,'محاسبه حقوق'!X387),0)</f>
        <v>2822126</v>
      </c>
      <c r="Z387" s="9">
        <f t="shared" si="45"/>
        <v>9272700</v>
      </c>
      <c r="AA387" s="9">
        <f t="shared" si="46"/>
        <v>480702059.14285713</v>
      </c>
      <c r="AB387" s="5">
        <f>IF(AA387&lt;='اطلاعات پایه'!$B$35,'اطلاعات پایه'!$D$35,IF(AA387&lt;='اطلاعات پایه'!$B$36,'اطلاعات پایه'!$E$35+(AA387-'اطلاعات پایه'!$B$35)*'اطلاعات پایه'!$C$36,IF(AA387&lt;='اطلاعات پایه'!$B$37,'اطلاعات پایه'!$E$36+(AA387-'اطلاعات پایه'!$B$36)*'اطلاعات پایه'!$C$37,IF(AA387&lt;='اطلاعات پایه'!$B$38,'اطلاعات پایه'!$E$37+(AA387-'اطلاعات پایه'!$B$37)*'اطلاعات پایه'!$C$38,IF(AA387&lt;='اطلاعات پایه'!$B$39,'اطلاعات پایه'!$E$38+(AA387-'اطلاعات پایه'!$B$38)*'اطلاعات پایه'!$C$39,'اطلاعات پایه'!$E$39+(AA387-'اطلاعات پایه'!$B$39)*'اطلاعات پایه'!$C$40)))))/365*L387</f>
        <v>0</v>
      </c>
      <c r="AC387" s="9">
        <f t="shared" si="47"/>
        <v>37493954</v>
      </c>
      <c r="AE387" s="9">
        <f t="shared" si="42"/>
        <v>49588780</v>
      </c>
    </row>
    <row r="388" spans="1:31" x14ac:dyDescent="0.25">
      <c r="A388" s="13">
        <v>368</v>
      </c>
      <c r="B388" s="13"/>
      <c r="C388" s="13"/>
      <c r="D388" s="13"/>
      <c r="E388" s="13"/>
      <c r="F388" s="13"/>
      <c r="G388" s="6" t="str">
        <f t="shared" si="40"/>
        <v/>
      </c>
      <c r="H388" s="13"/>
      <c r="I388" s="13"/>
      <c r="J388" s="15"/>
      <c r="K388" s="15"/>
      <c r="L388" s="5">
        <f>VLOOKUP($C$15,'اطلاعات پایه'!$A$18:$B$30,2,FALSE)</f>
        <v>30</v>
      </c>
      <c r="M388" s="6">
        <f>VLOOKUP($C$15,'اطلاعات پایه'!$A$18:$C$30,3,FALSE)</f>
        <v>45736</v>
      </c>
      <c r="N388" s="5">
        <f>ROUND((K388*('اطلاعات پایه'!$B$12+1)+'اطلاعات پایه'!$B$13)/30*L388,0)</f>
        <v>9316080</v>
      </c>
      <c r="O388" s="5">
        <f>IF(AND(F388&gt;0,M388-F388&gt;364),'اطلاعات پایه'!$B$10,0)*L388+J388</f>
        <v>0</v>
      </c>
      <c r="P388" s="5">
        <f>IF(H388="متاهل",'اطلاعات پایه'!$B$6,0)</f>
        <v>0</v>
      </c>
      <c r="Q388" s="5">
        <f>I388*'اطلاعات پایه'!$B$7</f>
        <v>0</v>
      </c>
      <c r="R388" s="5">
        <f>ROUND('اطلاعات پایه'!$B$8/30*MIN(30,L388),0)</f>
        <v>9000000</v>
      </c>
      <c r="S388" s="5">
        <f>ROUND('اطلاعات پایه'!$B$9/30*MIN(30,L388),0)</f>
        <v>22000000</v>
      </c>
      <c r="T388" s="5">
        <f t="shared" si="43"/>
        <v>59284</v>
      </c>
      <c r="U388" s="15"/>
      <c r="V388" s="5">
        <f t="shared" si="41"/>
        <v>0</v>
      </c>
      <c r="X388" s="9">
        <f t="shared" si="44"/>
        <v>40316080</v>
      </c>
      <c r="Y388" s="9">
        <f>ROUND(0.07*MIN(7*L388*'اطلاعات پایه'!$B$5,'محاسبه حقوق'!X388),0)</f>
        <v>2822126</v>
      </c>
      <c r="Z388" s="9">
        <f t="shared" si="45"/>
        <v>9272700</v>
      </c>
      <c r="AA388" s="9">
        <f t="shared" si="46"/>
        <v>480702059.14285713</v>
      </c>
      <c r="AB388" s="5">
        <f>IF(AA388&lt;='اطلاعات پایه'!$B$35,'اطلاعات پایه'!$D$35,IF(AA388&lt;='اطلاعات پایه'!$B$36,'اطلاعات پایه'!$E$35+(AA388-'اطلاعات پایه'!$B$35)*'اطلاعات پایه'!$C$36,IF(AA388&lt;='اطلاعات پایه'!$B$37,'اطلاعات پایه'!$E$36+(AA388-'اطلاعات پایه'!$B$36)*'اطلاعات پایه'!$C$37,IF(AA388&lt;='اطلاعات پایه'!$B$38,'اطلاعات پایه'!$E$37+(AA388-'اطلاعات پایه'!$B$37)*'اطلاعات پایه'!$C$38,IF(AA388&lt;='اطلاعات پایه'!$B$39,'اطلاعات پایه'!$E$38+(AA388-'اطلاعات پایه'!$B$38)*'اطلاعات پایه'!$C$39,'اطلاعات پایه'!$E$39+(AA388-'اطلاعات پایه'!$B$39)*'اطلاعات پایه'!$C$40)))))/365*L388</f>
        <v>0</v>
      </c>
      <c r="AC388" s="9">
        <f t="shared" si="47"/>
        <v>37493954</v>
      </c>
      <c r="AE388" s="9">
        <f t="shared" si="42"/>
        <v>49588780</v>
      </c>
    </row>
    <row r="389" spans="1:31" x14ac:dyDescent="0.25">
      <c r="A389" s="13">
        <v>369</v>
      </c>
      <c r="B389" s="13"/>
      <c r="C389" s="13"/>
      <c r="D389" s="13"/>
      <c r="E389" s="13"/>
      <c r="F389" s="13"/>
      <c r="G389" s="6" t="str">
        <f t="shared" si="40"/>
        <v/>
      </c>
      <c r="H389" s="13"/>
      <c r="I389" s="13"/>
      <c r="J389" s="15"/>
      <c r="K389" s="15"/>
      <c r="L389" s="5">
        <f>VLOOKUP($C$15,'اطلاعات پایه'!$A$18:$B$30,2,FALSE)</f>
        <v>30</v>
      </c>
      <c r="M389" s="6">
        <f>VLOOKUP($C$15,'اطلاعات پایه'!$A$18:$C$30,3,FALSE)</f>
        <v>45736</v>
      </c>
      <c r="N389" s="5">
        <f>ROUND((K389*('اطلاعات پایه'!$B$12+1)+'اطلاعات پایه'!$B$13)/30*L389,0)</f>
        <v>9316080</v>
      </c>
      <c r="O389" s="5">
        <f>IF(AND(F389&gt;0,M389-F389&gt;364),'اطلاعات پایه'!$B$10,0)*L389+J389</f>
        <v>0</v>
      </c>
      <c r="P389" s="5">
        <f>IF(H389="متاهل",'اطلاعات پایه'!$B$6,0)</f>
        <v>0</v>
      </c>
      <c r="Q389" s="5">
        <f>I389*'اطلاعات پایه'!$B$7</f>
        <v>0</v>
      </c>
      <c r="R389" s="5">
        <f>ROUND('اطلاعات پایه'!$B$8/30*MIN(30,L389),0)</f>
        <v>9000000</v>
      </c>
      <c r="S389" s="5">
        <f>ROUND('اطلاعات پایه'!$B$9/30*MIN(30,L389),0)</f>
        <v>22000000</v>
      </c>
      <c r="T389" s="5">
        <f t="shared" si="43"/>
        <v>59284</v>
      </c>
      <c r="U389" s="15"/>
      <c r="V389" s="5">
        <f t="shared" si="41"/>
        <v>0</v>
      </c>
      <c r="X389" s="9">
        <f t="shared" si="44"/>
        <v>40316080</v>
      </c>
      <c r="Y389" s="9">
        <f>ROUND(0.07*MIN(7*L389*'اطلاعات پایه'!$B$5,'محاسبه حقوق'!X389),0)</f>
        <v>2822126</v>
      </c>
      <c r="Z389" s="9">
        <f t="shared" si="45"/>
        <v>9272700</v>
      </c>
      <c r="AA389" s="9">
        <f t="shared" si="46"/>
        <v>480702059.14285713</v>
      </c>
      <c r="AB389" s="5">
        <f>IF(AA389&lt;='اطلاعات پایه'!$B$35,'اطلاعات پایه'!$D$35,IF(AA389&lt;='اطلاعات پایه'!$B$36,'اطلاعات پایه'!$E$35+(AA389-'اطلاعات پایه'!$B$35)*'اطلاعات پایه'!$C$36,IF(AA389&lt;='اطلاعات پایه'!$B$37,'اطلاعات پایه'!$E$36+(AA389-'اطلاعات پایه'!$B$36)*'اطلاعات پایه'!$C$37,IF(AA389&lt;='اطلاعات پایه'!$B$38,'اطلاعات پایه'!$E$37+(AA389-'اطلاعات پایه'!$B$37)*'اطلاعات پایه'!$C$38,IF(AA389&lt;='اطلاعات پایه'!$B$39,'اطلاعات پایه'!$E$38+(AA389-'اطلاعات پایه'!$B$38)*'اطلاعات پایه'!$C$39,'اطلاعات پایه'!$E$39+(AA389-'اطلاعات پایه'!$B$39)*'اطلاعات پایه'!$C$40)))))/365*L389</f>
        <v>0</v>
      </c>
      <c r="AC389" s="9">
        <f t="shared" si="47"/>
        <v>37493954</v>
      </c>
      <c r="AE389" s="9">
        <f t="shared" si="42"/>
        <v>49588780</v>
      </c>
    </row>
    <row r="390" spans="1:31" x14ac:dyDescent="0.25">
      <c r="A390" s="13">
        <v>370</v>
      </c>
      <c r="B390" s="13"/>
      <c r="C390" s="13"/>
      <c r="D390" s="13"/>
      <c r="E390" s="13"/>
      <c r="F390" s="13"/>
      <c r="G390" s="6" t="str">
        <f t="shared" si="40"/>
        <v/>
      </c>
      <c r="H390" s="13"/>
      <c r="I390" s="13"/>
      <c r="J390" s="15"/>
      <c r="K390" s="15"/>
      <c r="L390" s="5">
        <f>VLOOKUP($C$15,'اطلاعات پایه'!$A$18:$B$30,2,FALSE)</f>
        <v>30</v>
      </c>
      <c r="M390" s="6">
        <f>VLOOKUP($C$15,'اطلاعات پایه'!$A$18:$C$30,3,FALSE)</f>
        <v>45736</v>
      </c>
      <c r="N390" s="5">
        <f>ROUND((K390*('اطلاعات پایه'!$B$12+1)+'اطلاعات پایه'!$B$13)/30*L390,0)</f>
        <v>9316080</v>
      </c>
      <c r="O390" s="5">
        <f>IF(AND(F390&gt;0,M390-F390&gt;364),'اطلاعات پایه'!$B$10,0)*L390+J390</f>
        <v>0</v>
      </c>
      <c r="P390" s="5">
        <f>IF(H390="متاهل",'اطلاعات پایه'!$B$6,0)</f>
        <v>0</v>
      </c>
      <c r="Q390" s="5">
        <f>I390*'اطلاعات پایه'!$B$7</f>
        <v>0</v>
      </c>
      <c r="R390" s="5">
        <f>ROUND('اطلاعات پایه'!$B$8/30*MIN(30,L390),0)</f>
        <v>9000000</v>
      </c>
      <c r="S390" s="5">
        <f>ROUND('اطلاعات پایه'!$B$9/30*MIN(30,L390),0)</f>
        <v>22000000</v>
      </c>
      <c r="T390" s="5">
        <f t="shared" si="43"/>
        <v>59284</v>
      </c>
      <c r="U390" s="15"/>
      <c r="V390" s="5">
        <f t="shared" si="41"/>
        <v>0</v>
      </c>
      <c r="X390" s="9">
        <f t="shared" si="44"/>
        <v>40316080</v>
      </c>
      <c r="Y390" s="9">
        <f>ROUND(0.07*MIN(7*L390*'اطلاعات پایه'!$B$5,'محاسبه حقوق'!X390),0)</f>
        <v>2822126</v>
      </c>
      <c r="Z390" s="9">
        <f t="shared" si="45"/>
        <v>9272700</v>
      </c>
      <c r="AA390" s="9">
        <f t="shared" si="46"/>
        <v>480702059.14285713</v>
      </c>
      <c r="AB390" s="5">
        <f>IF(AA390&lt;='اطلاعات پایه'!$B$35,'اطلاعات پایه'!$D$35,IF(AA390&lt;='اطلاعات پایه'!$B$36,'اطلاعات پایه'!$E$35+(AA390-'اطلاعات پایه'!$B$35)*'اطلاعات پایه'!$C$36,IF(AA390&lt;='اطلاعات پایه'!$B$37,'اطلاعات پایه'!$E$36+(AA390-'اطلاعات پایه'!$B$36)*'اطلاعات پایه'!$C$37,IF(AA390&lt;='اطلاعات پایه'!$B$38,'اطلاعات پایه'!$E$37+(AA390-'اطلاعات پایه'!$B$37)*'اطلاعات پایه'!$C$38,IF(AA390&lt;='اطلاعات پایه'!$B$39,'اطلاعات پایه'!$E$38+(AA390-'اطلاعات پایه'!$B$38)*'اطلاعات پایه'!$C$39,'اطلاعات پایه'!$E$39+(AA390-'اطلاعات پایه'!$B$39)*'اطلاعات پایه'!$C$40)))))/365*L390</f>
        <v>0</v>
      </c>
      <c r="AC390" s="9">
        <f t="shared" si="47"/>
        <v>37493954</v>
      </c>
      <c r="AE390" s="9">
        <f t="shared" si="42"/>
        <v>49588780</v>
      </c>
    </row>
    <row r="391" spans="1:31" x14ac:dyDescent="0.25">
      <c r="A391" s="13">
        <v>371</v>
      </c>
      <c r="B391" s="13"/>
      <c r="C391" s="13"/>
      <c r="D391" s="13"/>
      <c r="E391" s="13"/>
      <c r="F391" s="13"/>
      <c r="G391" s="6" t="str">
        <f t="shared" si="40"/>
        <v/>
      </c>
      <c r="H391" s="13"/>
      <c r="I391" s="13"/>
      <c r="J391" s="15"/>
      <c r="K391" s="15"/>
      <c r="L391" s="5">
        <f>VLOOKUP($C$15,'اطلاعات پایه'!$A$18:$B$30,2,FALSE)</f>
        <v>30</v>
      </c>
      <c r="M391" s="6">
        <f>VLOOKUP($C$15,'اطلاعات پایه'!$A$18:$C$30,3,FALSE)</f>
        <v>45736</v>
      </c>
      <c r="N391" s="5">
        <f>ROUND((K391*('اطلاعات پایه'!$B$12+1)+'اطلاعات پایه'!$B$13)/30*L391,0)</f>
        <v>9316080</v>
      </c>
      <c r="O391" s="5">
        <f>IF(AND(F391&gt;0,M391-F391&gt;364),'اطلاعات پایه'!$B$10,0)*L391+J391</f>
        <v>0</v>
      </c>
      <c r="P391" s="5">
        <f>IF(H391="متاهل",'اطلاعات پایه'!$B$6,0)</f>
        <v>0</v>
      </c>
      <c r="Q391" s="5">
        <f>I391*'اطلاعات پایه'!$B$7</f>
        <v>0</v>
      </c>
      <c r="R391" s="5">
        <f>ROUND('اطلاعات پایه'!$B$8/30*MIN(30,L391),0)</f>
        <v>9000000</v>
      </c>
      <c r="S391" s="5">
        <f>ROUND('اطلاعات پایه'!$B$9/30*MIN(30,L391),0)</f>
        <v>22000000</v>
      </c>
      <c r="T391" s="5">
        <f t="shared" si="43"/>
        <v>59284</v>
      </c>
      <c r="U391" s="15"/>
      <c r="V391" s="5">
        <f t="shared" si="41"/>
        <v>0</v>
      </c>
      <c r="X391" s="9">
        <f t="shared" si="44"/>
        <v>40316080</v>
      </c>
      <c r="Y391" s="9">
        <f>ROUND(0.07*MIN(7*L391*'اطلاعات پایه'!$B$5,'محاسبه حقوق'!X391),0)</f>
        <v>2822126</v>
      </c>
      <c r="Z391" s="9">
        <f t="shared" si="45"/>
        <v>9272700</v>
      </c>
      <c r="AA391" s="9">
        <f t="shared" si="46"/>
        <v>480702059.14285713</v>
      </c>
      <c r="AB391" s="5">
        <f>IF(AA391&lt;='اطلاعات پایه'!$B$35,'اطلاعات پایه'!$D$35,IF(AA391&lt;='اطلاعات پایه'!$B$36,'اطلاعات پایه'!$E$35+(AA391-'اطلاعات پایه'!$B$35)*'اطلاعات پایه'!$C$36,IF(AA391&lt;='اطلاعات پایه'!$B$37,'اطلاعات پایه'!$E$36+(AA391-'اطلاعات پایه'!$B$36)*'اطلاعات پایه'!$C$37,IF(AA391&lt;='اطلاعات پایه'!$B$38,'اطلاعات پایه'!$E$37+(AA391-'اطلاعات پایه'!$B$37)*'اطلاعات پایه'!$C$38,IF(AA391&lt;='اطلاعات پایه'!$B$39,'اطلاعات پایه'!$E$38+(AA391-'اطلاعات پایه'!$B$38)*'اطلاعات پایه'!$C$39,'اطلاعات پایه'!$E$39+(AA391-'اطلاعات پایه'!$B$39)*'اطلاعات پایه'!$C$40)))))/365*L391</f>
        <v>0</v>
      </c>
      <c r="AC391" s="9">
        <f t="shared" si="47"/>
        <v>37493954</v>
      </c>
      <c r="AE391" s="9">
        <f t="shared" si="42"/>
        <v>49588780</v>
      </c>
    </row>
    <row r="392" spans="1:31" x14ac:dyDescent="0.25">
      <c r="A392" s="13">
        <v>372</v>
      </c>
      <c r="B392" s="13"/>
      <c r="C392" s="13"/>
      <c r="D392" s="13"/>
      <c r="E392" s="13"/>
      <c r="F392" s="13"/>
      <c r="G392" s="6" t="str">
        <f t="shared" si="40"/>
        <v/>
      </c>
      <c r="H392" s="13"/>
      <c r="I392" s="13"/>
      <c r="J392" s="15"/>
      <c r="K392" s="15"/>
      <c r="L392" s="5">
        <f>VLOOKUP($C$15,'اطلاعات پایه'!$A$18:$B$30,2,FALSE)</f>
        <v>30</v>
      </c>
      <c r="M392" s="6">
        <f>VLOOKUP($C$15,'اطلاعات پایه'!$A$18:$C$30,3,FALSE)</f>
        <v>45736</v>
      </c>
      <c r="N392" s="5">
        <f>ROUND((K392*('اطلاعات پایه'!$B$12+1)+'اطلاعات پایه'!$B$13)/30*L392,0)</f>
        <v>9316080</v>
      </c>
      <c r="O392" s="5">
        <f>IF(AND(F392&gt;0,M392-F392&gt;364),'اطلاعات پایه'!$B$10,0)*L392+J392</f>
        <v>0</v>
      </c>
      <c r="P392" s="5">
        <f>IF(H392="متاهل",'اطلاعات پایه'!$B$6,0)</f>
        <v>0</v>
      </c>
      <c r="Q392" s="5">
        <f>I392*'اطلاعات پایه'!$B$7</f>
        <v>0</v>
      </c>
      <c r="R392" s="5">
        <f>ROUND('اطلاعات پایه'!$B$8/30*MIN(30,L392),0)</f>
        <v>9000000</v>
      </c>
      <c r="S392" s="5">
        <f>ROUND('اطلاعات پایه'!$B$9/30*MIN(30,L392),0)</f>
        <v>22000000</v>
      </c>
      <c r="T392" s="5">
        <f t="shared" si="43"/>
        <v>59284</v>
      </c>
      <c r="U392" s="15"/>
      <c r="V392" s="5">
        <f t="shared" si="41"/>
        <v>0</v>
      </c>
      <c r="X392" s="9">
        <f t="shared" si="44"/>
        <v>40316080</v>
      </c>
      <c r="Y392" s="9">
        <f>ROUND(0.07*MIN(7*L392*'اطلاعات پایه'!$B$5,'محاسبه حقوق'!X392),0)</f>
        <v>2822126</v>
      </c>
      <c r="Z392" s="9">
        <f t="shared" si="45"/>
        <v>9272700</v>
      </c>
      <c r="AA392" s="9">
        <f t="shared" si="46"/>
        <v>480702059.14285713</v>
      </c>
      <c r="AB392" s="5">
        <f>IF(AA392&lt;='اطلاعات پایه'!$B$35,'اطلاعات پایه'!$D$35,IF(AA392&lt;='اطلاعات پایه'!$B$36,'اطلاعات پایه'!$E$35+(AA392-'اطلاعات پایه'!$B$35)*'اطلاعات پایه'!$C$36,IF(AA392&lt;='اطلاعات پایه'!$B$37,'اطلاعات پایه'!$E$36+(AA392-'اطلاعات پایه'!$B$36)*'اطلاعات پایه'!$C$37,IF(AA392&lt;='اطلاعات پایه'!$B$38,'اطلاعات پایه'!$E$37+(AA392-'اطلاعات پایه'!$B$37)*'اطلاعات پایه'!$C$38,IF(AA392&lt;='اطلاعات پایه'!$B$39,'اطلاعات پایه'!$E$38+(AA392-'اطلاعات پایه'!$B$38)*'اطلاعات پایه'!$C$39,'اطلاعات پایه'!$E$39+(AA392-'اطلاعات پایه'!$B$39)*'اطلاعات پایه'!$C$40)))))/365*L392</f>
        <v>0</v>
      </c>
      <c r="AC392" s="9">
        <f t="shared" si="47"/>
        <v>37493954</v>
      </c>
      <c r="AE392" s="9">
        <f t="shared" si="42"/>
        <v>49588780</v>
      </c>
    </row>
    <row r="393" spans="1:31" x14ac:dyDescent="0.25">
      <c r="A393" s="13">
        <v>373</v>
      </c>
      <c r="B393" s="13"/>
      <c r="C393" s="13"/>
      <c r="D393" s="13"/>
      <c r="E393" s="13"/>
      <c r="F393" s="13"/>
      <c r="G393" s="6" t="str">
        <f t="shared" si="40"/>
        <v/>
      </c>
      <c r="H393" s="13"/>
      <c r="I393" s="13"/>
      <c r="J393" s="15"/>
      <c r="K393" s="15"/>
      <c r="L393" s="5">
        <f>VLOOKUP($C$15,'اطلاعات پایه'!$A$18:$B$30,2,FALSE)</f>
        <v>30</v>
      </c>
      <c r="M393" s="6">
        <f>VLOOKUP($C$15,'اطلاعات پایه'!$A$18:$C$30,3,FALSE)</f>
        <v>45736</v>
      </c>
      <c r="N393" s="5">
        <f>ROUND((K393*('اطلاعات پایه'!$B$12+1)+'اطلاعات پایه'!$B$13)/30*L393,0)</f>
        <v>9316080</v>
      </c>
      <c r="O393" s="5">
        <f>IF(AND(F393&gt;0,M393-F393&gt;364),'اطلاعات پایه'!$B$10,0)*L393+J393</f>
        <v>0</v>
      </c>
      <c r="P393" s="5">
        <f>IF(H393="متاهل",'اطلاعات پایه'!$B$6,0)</f>
        <v>0</v>
      </c>
      <c r="Q393" s="5">
        <f>I393*'اطلاعات پایه'!$B$7</f>
        <v>0</v>
      </c>
      <c r="R393" s="5">
        <f>ROUND('اطلاعات پایه'!$B$8/30*MIN(30,L393),0)</f>
        <v>9000000</v>
      </c>
      <c r="S393" s="5">
        <f>ROUND('اطلاعات پایه'!$B$9/30*MIN(30,L393),0)</f>
        <v>22000000</v>
      </c>
      <c r="T393" s="5">
        <f t="shared" si="43"/>
        <v>59284</v>
      </c>
      <c r="U393" s="15"/>
      <c r="V393" s="5">
        <f t="shared" si="41"/>
        <v>0</v>
      </c>
      <c r="X393" s="9">
        <f t="shared" si="44"/>
        <v>40316080</v>
      </c>
      <c r="Y393" s="9">
        <f>ROUND(0.07*MIN(7*L393*'اطلاعات پایه'!$B$5,'محاسبه حقوق'!X393),0)</f>
        <v>2822126</v>
      </c>
      <c r="Z393" s="9">
        <f t="shared" si="45"/>
        <v>9272700</v>
      </c>
      <c r="AA393" s="9">
        <f t="shared" si="46"/>
        <v>480702059.14285713</v>
      </c>
      <c r="AB393" s="5">
        <f>IF(AA393&lt;='اطلاعات پایه'!$B$35,'اطلاعات پایه'!$D$35,IF(AA393&lt;='اطلاعات پایه'!$B$36,'اطلاعات پایه'!$E$35+(AA393-'اطلاعات پایه'!$B$35)*'اطلاعات پایه'!$C$36,IF(AA393&lt;='اطلاعات پایه'!$B$37,'اطلاعات پایه'!$E$36+(AA393-'اطلاعات پایه'!$B$36)*'اطلاعات پایه'!$C$37,IF(AA393&lt;='اطلاعات پایه'!$B$38,'اطلاعات پایه'!$E$37+(AA393-'اطلاعات پایه'!$B$37)*'اطلاعات پایه'!$C$38,IF(AA393&lt;='اطلاعات پایه'!$B$39,'اطلاعات پایه'!$E$38+(AA393-'اطلاعات پایه'!$B$38)*'اطلاعات پایه'!$C$39,'اطلاعات پایه'!$E$39+(AA393-'اطلاعات پایه'!$B$39)*'اطلاعات پایه'!$C$40)))))/365*L393</f>
        <v>0</v>
      </c>
      <c r="AC393" s="9">
        <f t="shared" si="47"/>
        <v>37493954</v>
      </c>
      <c r="AE393" s="9">
        <f t="shared" si="42"/>
        <v>49588780</v>
      </c>
    </row>
    <row r="394" spans="1:31" x14ac:dyDescent="0.25">
      <c r="A394" s="13">
        <v>374</v>
      </c>
      <c r="B394" s="13"/>
      <c r="C394" s="13"/>
      <c r="D394" s="13"/>
      <c r="E394" s="13"/>
      <c r="F394" s="13"/>
      <c r="G394" s="6" t="str">
        <f t="shared" si="40"/>
        <v/>
      </c>
      <c r="H394" s="13"/>
      <c r="I394" s="13"/>
      <c r="J394" s="15"/>
      <c r="K394" s="15"/>
      <c r="L394" s="5">
        <f>VLOOKUP($C$15,'اطلاعات پایه'!$A$18:$B$30,2,FALSE)</f>
        <v>30</v>
      </c>
      <c r="M394" s="6">
        <f>VLOOKUP($C$15,'اطلاعات پایه'!$A$18:$C$30,3,FALSE)</f>
        <v>45736</v>
      </c>
      <c r="N394" s="5">
        <f>ROUND((K394*('اطلاعات پایه'!$B$12+1)+'اطلاعات پایه'!$B$13)/30*L394,0)</f>
        <v>9316080</v>
      </c>
      <c r="O394" s="5">
        <f>IF(AND(F394&gt;0,M394-F394&gt;364),'اطلاعات پایه'!$B$10,0)*L394+J394</f>
        <v>0</v>
      </c>
      <c r="P394" s="5">
        <f>IF(H394="متاهل",'اطلاعات پایه'!$B$6,0)</f>
        <v>0</v>
      </c>
      <c r="Q394" s="5">
        <f>I394*'اطلاعات پایه'!$B$7</f>
        <v>0</v>
      </c>
      <c r="R394" s="5">
        <f>ROUND('اطلاعات پایه'!$B$8/30*MIN(30,L394),0)</f>
        <v>9000000</v>
      </c>
      <c r="S394" s="5">
        <f>ROUND('اطلاعات پایه'!$B$9/30*MIN(30,L394),0)</f>
        <v>22000000</v>
      </c>
      <c r="T394" s="5">
        <f t="shared" si="43"/>
        <v>59284</v>
      </c>
      <c r="U394" s="15"/>
      <c r="V394" s="5">
        <f t="shared" si="41"/>
        <v>0</v>
      </c>
      <c r="X394" s="9">
        <f t="shared" si="44"/>
        <v>40316080</v>
      </c>
      <c r="Y394" s="9">
        <f>ROUND(0.07*MIN(7*L394*'اطلاعات پایه'!$B$5,'محاسبه حقوق'!X394),0)</f>
        <v>2822126</v>
      </c>
      <c r="Z394" s="9">
        <f t="shared" si="45"/>
        <v>9272700</v>
      </c>
      <c r="AA394" s="9">
        <f t="shared" si="46"/>
        <v>480702059.14285713</v>
      </c>
      <c r="AB394" s="5">
        <f>IF(AA394&lt;='اطلاعات پایه'!$B$35,'اطلاعات پایه'!$D$35,IF(AA394&lt;='اطلاعات پایه'!$B$36,'اطلاعات پایه'!$E$35+(AA394-'اطلاعات پایه'!$B$35)*'اطلاعات پایه'!$C$36,IF(AA394&lt;='اطلاعات پایه'!$B$37,'اطلاعات پایه'!$E$36+(AA394-'اطلاعات پایه'!$B$36)*'اطلاعات پایه'!$C$37,IF(AA394&lt;='اطلاعات پایه'!$B$38,'اطلاعات پایه'!$E$37+(AA394-'اطلاعات پایه'!$B$37)*'اطلاعات پایه'!$C$38,IF(AA394&lt;='اطلاعات پایه'!$B$39,'اطلاعات پایه'!$E$38+(AA394-'اطلاعات پایه'!$B$38)*'اطلاعات پایه'!$C$39,'اطلاعات پایه'!$E$39+(AA394-'اطلاعات پایه'!$B$39)*'اطلاعات پایه'!$C$40)))))/365*L394</f>
        <v>0</v>
      </c>
      <c r="AC394" s="9">
        <f t="shared" si="47"/>
        <v>37493954</v>
      </c>
      <c r="AE394" s="9">
        <f t="shared" si="42"/>
        <v>49588780</v>
      </c>
    </row>
    <row r="395" spans="1:31" x14ac:dyDescent="0.25">
      <c r="A395" s="13">
        <v>375</v>
      </c>
      <c r="B395" s="13"/>
      <c r="C395" s="13"/>
      <c r="D395" s="13"/>
      <c r="E395" s="13"/>
      <c r="F395" s="13"/>
      <c r="G395" s="6" t="str">
        <f t="shared" si="40"/>
        <v/>
      </c>
      <c r="H395" s="13"/>
      <c r="I395" s="13"/>
      <c r="J395" s="15"/>
      <c r="K395" s="15"/>
      <c r="L395" s="5">
        <f>VLOOKUP($C$15,'اطلاعات پایه'!$A$18:$B$30,2,FALSE)</f>
        <v>30</v>
      </c>
      <c r="M395" s="6">
        <f>VLOOKUP($C$15,'اطلاعات پایه'!$A$18:$C$30,3,FALSE)</f>
        <v>45736</v>
      </c>
      <c r="N395" s="5">
        <f>ROUND((K395*('اطلاعات پایه'!$B$12+1)+'اطلاعات پایه'!$B$13)/30*L395,0)</f>
        <v>9316080</v>
      </c>
      <c r="O395" s="5">
        <f>IF(AND(F395&gt;0,M395-F395&gt;364),'اطلاعات پایه'!$B$10,0)*L395+J395</f>
        <v>0</v>
      </c>
      <c r="P395" s="5">
        <f>IF(H395="متاهل",'اطلاعات پایه'!$B$6,0)</f>
        <v>0</v>
      </c>
      <c r="Q395" s="5">
        <f>I395*'اطلاعات پایه'!$B$7</f>
        <v>0</v>
      </c>
      <c r="R395" s="5">
        <f>ROUND('اطلاعات پایه'!$B$8/30*MIN(30,L395),0)</f>
        <v>9000000</v>
      </c>
      <c r="S395" s="5">
        <f>ROUND('اطلاعات پایه'!$B$9/30*MIN(30,L395),0)</f>
        <v>22000000</v>
      </c>
      <c r="T395" s="5">
        <f t="shared" si="43"/>
        <v>59284</v>
      </c>
      <c r="U395" s="15"/>
      <c r="V395" s="5">
        <f t="shared" si="41"/>
        <v>0</v>
      </c>
      <c r="X395" s="9">
        <f t="shared" si="44"/>
        <v>40316080</v>
      </c>
      <c r="Y395" s="9">
        <f>ROUND(0.07*MIN(7*L395*'اطلاعات پایه'!$B$5,'محاسبه حقوق'!X395),0)</f>
        <v>2822126</v>
      </c>
      <c r="Z395" s="9">
        <f t="shared" si="45"/>
        <v>9272700</v>
      </c>
      <c r="AA395" s="9">
        <f t="shared" si="46"/>
        <v>480702059.14285713</v>
      </c>
      <c r="AB395" s="5">
        <f>IF(AA395&lt;='اطلاعات پایه'!$B$35,'اطلاعات پایه'!$D$35,IF(AA395&lt;='اطلاعات پایه'!$B$36,'اطلاعات پایه'!$E$35+(AA395-'اطلاعات پایه'!$B$35)*'اطلاعات پایه'!$C$36,IF(AA395&lt;='اطلاعات پایه'!$B$37,'اطلاعات پایه'!$E$36+(AA395-'اطلاعات پایه'!$B$36)*'اطلاعات پایه'!$C$37,IF(AA395&lt;='اطلاعات پایه'!$B$38,'اطلاعات پایه'!$E$37+(AA395-'اطلاعات پایه'!$B$37)*'اطلاعات پایه'!$C$38,IF(AA395&lt;='اطلاعات پایه'!$B$39,'اطلاعات پایه'!$E$38+(AA395-'اطلاعات پایه'!$B$38)*'اطلاعات پایه'!$C$39,'اطلاعات پایه'!$E$39+(AA395-'اطلاعات پایه'!$B$39)*'اطلاعات پایه'!$C$40)))))/365*L395</f>
        <v>0</v>
      </c>
      <c r="AC395" s="9">
        <f t="shared" si="47"/>
        <v>37493954</v>
      </c>
      <c r="AE395" s="9">
        <f t="shared" si="42"/>
        <v>49588780</v>
      </c>
    </row>
    <row r="396" spans="1:31" x14ac:dyDescent="0.25">
      <c r="A396" s="13">
        <v>376</v>
      </c>
      <c r="B396" s="13"/>
      <c r="C396" s="13"/>
      <c r="D396" s="13"/>
      <c r="E396" s="13"/>
      <c r="F396" s="13"/>
      <c r="G396" s="6" t="str">
        <f t="shared" si="40"/>
        <v/>
      </c>
      <c r="H396" s="13"/>
      <c r="I396" s="13"/>
      <c r="J396" s="15"/>
      <c r="K396" s="15"/>
      <c r="L396" s="5">
        <f>VLOOKUP($C$15,'اطلاعات پایه'!$A$18:$B$30,2,FALSE)</f>
        <v>30</v>
      </c>
      <c r="M396" s="6">
        <f>VLOOKUP($C$15,'اطلاعات پایه'!$A$18:$C$30,3,FALSE)</f>
        <v>45736</v>
      </c>
      <c r="N396" s="5">
        <f>ROUND((K396*('اطلاعات پایه'!$B$12+1)+'اطلاعات پایه'!$B$13)/30*L396,0)</f>
        <v>9316080</v>
      </c>
      <c r="O396" s="5">
        <f>IF(AND(F396&gt;0,M396-F396&gt;364),'اطلاعات پایه'!$B$10,0)*L396+J396</f>
        <v>0</v>
      </c>
      <c r="P396" s="5">
        <f>IF(H396="متاهل",'اطلاعات پایه'!$B$6,0)</f>
        <v>0</v>
      </c>
      <c r="Q396" s="5">
        <f>I396*'اطلاعات پایه'!$B$7</f>
        <v>0</v>
      </c>
      <c r="R396" s="5">
        <f>ROUND('اطلاعات پایه'!$B$8/30*MIN(30,L396),0)</f>
        <v>9000000</v>
      </c>
      <c r="S396" s="5">
        <f>ROUND('اطلاعات پایه'!$B$9/30*MIN(30,L396),0)</f>
        <v>22000000</v>
      </c>
      <c r="T396" s="5">
        <f t="shared" si="43"/>
        <v>59284</v>
      </c>
      <c r="U396" s="15"/>
      <c r="V396" s="5">
        <f t="shared" si="41"/>
        <v>0</v>
      </c>
      <c r="X396" s="9">
        <f t="shared" si="44"/>
        <v>40316080</v>
      </c>
      <c r="Y396" s="9">
        <f>ROUND(0.07*MIN(7*L396*'اطلاعات پایه'!$B$5,'محاسبه حقوق'!X396),0)</f>
        <v>2822126</v>
      </c>
      <c r="Z396" s="9">
        <f t="shared" si="45"/>
        <v>9272700</v>
      </c>
      <c r="AA396" s="9">
        <f t="shared" si="46"/>
        <v>480702059.14285713</v>
      </c>
      <c r="AB396" s="5">
        <f>IF(AA396&lt;='اطلاعات پایه'!$B$35,'اطلاعات پایه'!$D$35,IF(AA396&lt;='اطلاعات پایه'!$B$36,'اطلاعات پایه'!$E$35+(AA396-'اطلاعات پایه'!$B$35)*'اطلاعات پایه'!$C$36,IF(AA396&lt;='اطلاعات پایه'!$B$37,'اطلاعات پایه'!$E$36+(AA396-'اطلاعات پایه'!$B$36)*'اطلاعات پایه'!$C$37,IF(AA396&lt;='اطلاعات پایه'!$B$38,'اطلاعات پایه'!$E$37+(AA396-'اطلاعات پایه'!$B$37)*'اطلاعات پایه'!$C$38,IF(AA396&lt;='اطلاعات پایه'!$B$39,'اطلاعات پایه'!$E$38+(AA396-'اطلاعات پایه'!$B$38)*'اطلاعات پایه'!$C$39,'اطلاعات پایه'!$E$39+(AA396-'اطلاعات پایه'!$B$39)*'اطلاعات پایه'!$C$40)))))/365*L396</f>
        <v>0</v>
      </c>
      <c r="AC396" s="9">
        <f t="shared" si="47"/>
        <v>37493954</v>
      </c>
      <c r="AE396" s="9">
        <f t="shared" si="42"/>
        <v>49588780</v>
      </c>
    </row>
    <row r="397" spans="1:31" x14ac:dyDescent="0.25">
      <c r="A397" s="13">
        <v>377</v>
      </c>
      <c r="B397" s="13"/>
      <c r="C397" s="13"/>
      <c r="D397" s="13"/>
      <c r="E397" s="13"/>
      <c r="F397" s="13"/>
      <c r="G397" s="6" t="str">
        <f t="shared" si="40"/>
        <v/>
      </c>
      <c r="H397" s="13"/>
      <c r="I397" s="13"/>
      <c r="J397" s="15"/>
      <c r="K397" s="15"/>
      <c r="L397" s="5">
        <f>VLOOKUP($C$15,'اطلاعات پایه'!$A$18:$B$30,2,FALSE)</f>
        <v>30</v>
      </c>
      <c r="M397" s="6">
        <f>VLOOKUP($C$15,'اطلاعات پایه'!$A$18:$C$30,3,FALSE)</f>
        <v>45736</v>
      </c>
      <c r="N397" s="5">
        <f>ROUND((K397*('اطلاعات پایه'!$B$12+1)+'اطلاعات پایه'!$B$13)/30*L397,0)</f>
        <v>9316080</v>
      </c>
      <c r="O397" s="5">
        <f>IF(AND(F397&gt;0,M397-F397&gt;364),'اطلاعات پایه'!$B$10,0)*L397+J397</f>
        <v>0</v>
      </c>
      <c r="P397" s="5">
        <f>IF(H397="متاهل",'اطلاعات پایه'!$B$6,0)</f>
        <v>0</v>
      </c>
      <c r="Q397" s="5">
        <f>I397*'اطلاعات پایه'!$B$7</f>
        <v>0</v>
      </c>
      <c r="R397" s="5">
        <f>ROUND('اطلاعات پایه'!$B$8/30*MIN(30,L397),0)</f>
        <v>9000000</v>
      </c>
      <c r="S397" s="5">
        <f>ROUND('اطلاعات پایه'!$B$9/30*MIN(30,L397),0)</f>
        <v>22000000</v>
      </c>
      <c r="T397" s="5">
        <f t="shared" si="43"/>
        <v>59284</v>
      </c>
      <c r="U397" s="15"/>
      <c r="V397" s="5">
        <f t="shared" si="41"/>
        <v>0</v>
      </c>
      <c r="X397" s="9">
        <f t="shared" si="44"/>
        <v>40316080</v>
      </c>
      <c r="Y397" s="9">
        <f>ROUND(0.07*MIN(7*L397*'اطلاعات پایه'!$B$5,'محاسبه حقوق'!X397),0)</f>
        <v>2822126</v>
      </c>
      <c r="Z397" s="9">
        <f t="shared" si="45"/>
        <v>9272700</v>
      </c>
      <c r="AA397" s="9">
        <f t="shared" si="46"/>
        <v>480702059.14285713</v>
      </c>
      <c r="AB397" s="5">
        <f>IF(AA397&lt;='اطلاعات پایه'!$B$35,'اطلاعات پایه'!$D$35,IF(AA397&lt;='اطلاعات پایه'!$B$36,'اطلاعات پایه'!$E$35+(AA397-'اطلاعات پایه'!$B$35)*'اطلاعات پایه'!$C$36,IF(AA397&lt;='اطلاعات پایه'!$B$37,'اطلاعات پایه'!$E$36+(AA397-'اطلاعات پایه'!$B$36)*'اطلاعات پایه'!$C$37,IF(AA397&lt;='اطلاعات پایه'!$B$38,'اطلاعات پایه'!$E$37+(AA397-'اطلاعات پایه'!$B$37)*'اطلاعات پایه'!$C$38,IF(AA397&lt;='اطلاعات پایه'!$B$39,'اطلاعات پایه'!$E$38+(AA397-'اطلاعات پایه'!$B$38)*'اطلاعات پایه'!$C$39,'اطلاعات پایه'!$E$39+(AA397-'اطلاعات پایه'!$B$39)*'اطلاعات پایه'!$C$40)))))/365*L397</f>
        <v>0</v>
      </c>
      <c r="AC397" s="9">
        <f t="shared" si="47"/>
        <v>37493954</v>
      </c>
      <c r="AE397" s="9">
        <f t="shared" si="42"/>
        <v>49588780</v>
      </c>
    </row>
    <row r="398" spans="1:31" x14ac:dyDescent="0.25">
      <c r="A398" s="13">
        <v>378</v>
      </c>
      <c r="B398" s="13"/>
      <c r="C398" s="13"/>
      <c r="D398" s="13"/>
      <c r="E398" s="13"/>
      <c r="F398" s="13"/>
      <c r="G398" s="6" t="str">
        <f t="shared" si="40"/>
        <v/>
      </c>
      <c r="H398" s="13"/>
      <c r="I398" s="13"/>
      <c r="J398" s="15"/>
      <c r="K398" s="15"/>
      <c r="L398" s="5">
        <f>VLOOKUP($C$15,'اطلاعات پایه'!$A$18:$B$30,2,FALSE)</f>
        <v>30</v>
      </c>
      <c r="M398" s="6">
        <f>VLOOKUP($C$15,'اطلاعات پایه'!$A$18:$C$30,3,FALSE)</f>
        <v>45736</v>
      </c>
      <c r="N398" s="5">
        <f>ROUND((K398*('اطلاعات پایه'!$B$12+1)+'اطلاعات پایه'!$B$13)/30*L398,0)</f>
        <v>9316080</v>
      </c>
      <c r="O398" s="5">
        <f>IF(AND(F398&gt;0,M398-F398&gt;364),'اطلاعات پایه'!$B$10,0)*L398+J398</f>
        <v>0</v>
      </c>
      <c r="P398" s="5">
        <f>IF(H398="متاهل",'اطلاعات پایه'!$B$6,0)</f>
        <v>0</v>
      </c>
      <c r="Q398" s="5">
        <f>I398*'اطلاعات پایه'!$B$7</f>
        <v>0</v>
      </c>
      <c r="R398" s="5">
        <f>ROUND('اطلاعات پایه'!$B$8/30*MIN(30,L398),0)</f>
        <v>9000000</v>
      </c>
      <c r="S398" s="5">
        <f>ROUND('اطلاعات پایه'!$B$9/30*MIN(30,L398),0)</f>
        <v>22000000</v>
      </c>
      <c r="T398" s="5">
        <f t="shared" si="43"/>
        <v>59284</v>
      </c>
      <c r="U398" s="15"/>
      <c r="V398" s="5">
        <f t="shared" si="41"/>
        <v>0</v>
      </c>
      <c r="X398" s="9">
        <f t="shared" si="44"/>
        <v>40316080</v>
      </c>
      <c r="Y398" s="9">
        <f>ROUND(0.07*MIN(7*L398*'اطلاعات پایه'!$B$5,'محاسبه حقوق'!X398),0)</f>
        <v>2822126</v>
      </c>
      <c r="Z398" s="9">
        <f t="shared" si="45"/>
        <v>9272700</v>
      </c>
      <c r="AA398" s="9">
        <f t="shared" si="46"/>
        <v>480702059.14285713</v>
      </c>
      <c r="AB398" s="5">
        <f>IF(AA398&lt;='اطلاعات پایه'!$B$35,'اطلاعات پایه'!$D$35,IF(AA398&lt;='اطلاعات پایه'!$B$36,'اطلاعات پایه'!$E$35+(AA398-'اطلاعات پایه'!$B$35)*'اطلاعات پایه'!$C$36,IF(AA398&lt;='اطلاعات پایه'!$B$37,'اطلاعات پایه'!$E$36+(AA398-'اطلاعات پایه'!$B$36)*'اطلاعات پایه'!$C$37,IF(AA398&lt;='اطلاعات پایه'!$B$38,'اطلاعات پایه'!$E$37+(AA398-'اطلاعات پایه'!$B$37)*'اطلاعات پایه'!$C$38,IF(AA398&lt;='اطلاعات پایه'!$B$39,'اطلاعات پایه'!$E$38+(AA398-'اطلاعات پایه'!$B$38)*'اطلاعات پایه'!$C$39,'اطلاعات پایه'!$E$39+(AA398-'اطلاعات پایه'!$B$39)*'اطلاعات پایه'!$C$40)))))/365*L398</f>
        <v>0</v>
      </c>
      <c r="AC398" s="9">
        <f t="shared" si="47"/>
        <v>37493954</v>
      </c>
      <c r="AE398" s="9">
        <f t="shared" si="42"/>
        <v>49588780</v>
      </c>
    </row>
    <row r="399" spans="1:31" x14ac:dyDescent="0.25">
      <c r="A399" s="13">
        <v>379</v>
      </c>
      <c r="B399" s="13"/>
      <c r="C399" s="13"/>
      <c r="D399" s="13"/>
      <c r="E399" s="13"/>
      <c r="F399" s="13"/>
      <c r="G399" s="6" t="str">
        <f t="shared" si="40"/>
        <v/>
      </c>
      <c r="H399" s="13"/>
      <c r="I399" s="13"/>
      <c r="J399" s="15"/>
      <c r="K399" s="15"/>
      <c r="L399" s="5">
        <f>VLOOKUP($C$15,'اطلاعات پایه'!$A$18:$B$30,2,FALSE)</f>
        <v>30</v>
      </c>
      <c r="M399" s="6">
        <f>VLOOKUP($C$15,'اطلاعات پایه'!$A$18:$C$30,3,FALSE)</f>
        <v>45736</v>
      </c>
      <c r="N399" s="5">
        <f>ROUND((K399*('اطلاعات پایه'!$B$12+1)+'اطلاعات پایه'!$B$13)/30*L399,0)</f>
        <v>9316080</v>
      </c>
      <c r="O399" s="5">
        <f>IF(AND(F399&gt;0,M399-F399&gt;364),'اطلاعات پایه'!$B$10,0)*L399+J399</f>
        <v>0</v>
      </c>
      <c r="P399" s="5">
        <f>IF(H399="متاهل",'اطلاعات پایه'!$B$6,0)</f>
        <v>0</v>
      </c>
      <c r="Q399" s="5">
        <f>I399*'اطلاعات پایه'!$B$7</f>
        <v>0</v>
      </c>
      <c r="R399" s="5">
        <f>ROUND('اطلاعات پایه'!$B$8/30*MIN(30,L399),0)</f>
        <v>9000000</v>
      </c>
      <c r="S399" s="5">
        <f>ROUND('اطلاعات پایه'!$B$9/30*MIN(30,L399),0)</f>
        <v>22000000</v>
      </c>
      <c r="T399" s="5">
        <f t="shared" si="43"/>
        <v>59284</v>
      </c>
      <c r="U399" s="15"/>
      <c r="V399" s="5">
        <f t="shared" si="41"/>
        <v>0</v>
      </c>
      <c r="X399" s="9">
        <f t="shared" si="44"/>
        <v>40316080</v>
      </c>
      <c r="Y399" s="9">
        <f>ROUND(0.07*MIN(7*L399*'اطلاعات پایه'!$B$5,'محاسبه حقوق'!X399),0)</f>
        <v>2822126</v>
      </c>
      <c r="Z399" s="9">
        <f t="shared" si="45"/>
        <v>9272700</v>
      </c>
      <c r="AA399" s="9">
        <f t="shared" si="46"/>
        <v>480702059.14285713</v>
      </c>
      <c r="AB399" s="5">
        <f>IF(AA399&lt;='اطلاعات پایه'!$B$35,'اطلاعات پایه'!$D$35,IF(AA399&lt;='اطلاعات پایه'!$B$36,'اطلاعات پایه'!$E$35+(AA399-'اطلاعات پایه'!$B$35)*'اطلاعات پایه'!$C$36,IF(AA399&lt;='اطلاعات پایه'!$B$37,'اطلاعات پایه'!$E$36+(AA399-'اطلاعات پایه'!$B$36)*'اطلاعات پایه'!$C$37,IF(AA399&lt;='اطلاعات پایه'!$B$38,'اطلاعات پایه'!$E$37+(AA399-'اطلاعات پایه'!$B$37)*'اطلاعات پایه'!$C$38,IF(AA399&lt;='اطلاعات پایه'!$B$39,'اطلاعات پایه'!$E$38+(AA399-'اطلاعات پایه'!$B$38)*'اطلاعات پایه'!$C$39,'اطلاعات پایه'!$E$39+(AA399-'اطلاعات پایه'!$B$39)*'اطلاعات پایه'!$C$40)))))/365*L399</f>
        <v>0</v>
      </c>
      <c r="AC399" s="9">
        <f t="shared" si="47"/>
        <v>37493954</v>
      </c>
      <c r="AE399" s="9">
        <f t="shared" si="42"/>
        <v>49588780</v>
      </c>
    </row>
    <row r="400" spans="1:31" x14ac:dyDescent="0.25">
      <c r="A400" s="13">
        <v>380</v>
      </c>
      <c r="B400" s="13"/>
      <c r="C400" s="13"/>
      <c r="D400" s="13"/>
      <c r="E400" s="13"/>
      <c r="F400" s="13"/>
      <c r="G400" s="6" t="str">
        <f t="shared" si="40"/>
        <v/>
      </c>
      <c r="H400" s="13"/>
      <c r="I400" s="13"/>
      <c r="J400" s="15"/>
      <c r="K400" s="15"/>
      <c r="L400" s="5">
        <f>VLOOKUP($C$15,'اطلاعات پایه'!$A$18:$B$30,2,FALSE)</f>
        <v>30</v>
      </c>
      <c r="M400" s="6">
        <f>VLOOKUP($C$15,'اطلاعات پایه'!$A$18:$C$30,3,FALSE)</f>
        <v>45736</v>
      </c>
      <c r="N400" s="5">
        <f>ROUND((K400*('اطلاعات پایه'!$B$12+1)+'اطلاعات پایه'!$B$13)/30*L400,0)</f>
        <v>9316080</v>
      </c>
      <c r="O400" s="5">
        <f>IF(AND(F400&gt;0,M400-F400&gt;364),'اطلاعات پایه'!$B$10,0)*L400+J400</f>
        <v>0</v>
      </c>
      <c r="P400" s="5">
        <f>IF(H400="متاهل",'اطلاعات پایه'!$B$6,0)</f>
        <v>0</v>
      </c>
      <c r="Q400" s="5">
        <f>I400*'اطلاعات پایه'!$B$7</f>
        <v>0</v>
      </c>
      <c r="R400" s="5">
        <f>ROUND('اطلاعات پایه'!$B$8/30*MIN(30,L400),0)</f>
        <v>9000000</v>
      </c>
      <c r="S400" s="5">
        <f>ROUND('اطلاعات پایه'!$B$9/30*MIN(30,L400),0)</f>
        <v>22000000</v>
      </c>
      <c r="T400" s="5">
        <f t="shared" si="43"/>
        <v>59284</v>
      </c>
      <c r="U400" s="15"/>
      <c r="V400" s="5">
        <f t="shared" si="41"/>
        <v>0</v>
      </c>
      <c r="X400" s="9">
        <f t="shared" si="44"/>
        <v>40316080</v>
      </c>
      <c r="Y400" s="9">
        <f>ROUND(0.07*MIN(7*L400*'اطلاعات پایه'!$B$5,'محاسبه حقوق'!X400),0)</f>
        <v>2822126</v>
      </c>
      <c r="Z400" s="9">
        <f t="shared" si="45"/>
        <v>9272700</v>
      </c>
      <c r="AA400" s="9">
        <f t="shared" si="46"/>
        <v>480702059.14285713</v>
      </c>
      <c r="AB400" s="5">
        <f>IF(AA400&lt;='اطلاعات پایه'!$B$35,'اطلاعات پایه'!$D$35,IF(AA400&lt;='اطلاعات پایه'!$B$36,'اطلاعات پایه'!$E$35+(AA400-'اطلاعات پایه'!$B$35)*'اطلاعات پایه'!$C$36,IF(AA400&lt;='اطلاعات پایه'!$B$37,'اطلاعات پایه'!$E$36+(AA400-'اطلاعات پایه'!$B$36)*'اطلاعات پایه'!$C$37,IF(AA400&lt;='اطلاعات پایه'!$B$38,'اطلاعات پایه'!$E$37+(AA400-'اطلاعات پایه'!$B$37)*'اطلاعات پایه'!$C$38,IF(AA400&lt;='اطلاعات پایه'!$B$39,'اطلاعات پایه'!$E$38+(AA400-'اطلاعات پایه'!$B$38)*'اطلاعات پایه'!$C$39,'اطلاعات پایه'!$E$39+(AA400-'اطلاعات پایه'!$B$39)*'اطلاعات پایه'!$C$40)))))/365*L400</f>
        <v>0</v>
      </c>
      <c r="AC400" s="9">
        <f t="shared" si="47"/>
        <v>37493954</v>
      </c>
      <c r="AE400" s="9">
        <f t="shared" si="42"/>
        <v>49588780</v>
      </c>
    </row>
    <row r="401" spans="1:31" x14ac:dyDescent="0.25">
      <c r="A401" s="13">
        <v>381</v>
      </c>
      <c r="B401" s="13"/>
      <c r="C401" s="13"/>
      <c r="D401" s="13"/>
      <c r="E401" s="13"/>
      <c r="F401" s="13"/>
      <c r="G401" s="6" t="str">
        <f t="shared" si="40"/>
        <v/>
      </c>
      <c r="H401" s="13"/>
      <c r="I401" s="13"/>
      <c r="J401" s="15"/>
      <c r="K401" s="15"/>
      <c r="L401" s="5">
        <f>VLOOKUP($C$15,'اطلاعات پایه'!$A$18:$B$30,2,FALSE)</f>
        <v>30</v>
      </c>
      <c r="M401" s="6">
        <f>VLOOKUP($C$15,'اطلاعات پایه'!$A$18:$C$30,3,FALSE)</f>
        <v>45736</v>
      </c>
      <c r="N401" s="5">
        <f>ROUND((K401*('اطلاعات پایه'!$B$12+1)+'اطلاعات پایه'!$B$13)/30*L401,0)</f>
        <v>9316080</v>
      </c>
      <c r="O401" s="5">
        <f>IF(AND(F401&gt;0,M401-F401&gt;364),'اطلاعات پایه'!$B$10,0)*L401+J401</f>
        <v>0</v>
      </c>
      <c r="P401" s="5">
        <f>IF(H401="متاهل",'اطلاعات پایه'!$B$6,0)</f>
        <v>0</v>
      </c>
      <c r="Q401" s="5">
        <f>I401*'اطلاعات پایه'!$B$7</f>
        <v>0</v>
      </c>
      <c r="R401" s="5">
        <f>ROUND('اطلاعات پایه'!$B$8/30*MIN(30,L401),0)</f>
        <v>9000000</v>
      </c>
      <c r="S401" s="5">
        <f>ROUND('اطلاعات پایه'!$B$9/30*MIN(30,L401),0)</f>
        <v>22000000</v>
      </c>
      <c r="T401" s="5">
        <f t="shared" si="43"/>
        <v>59284</v>
      </c>
      <c r="U401" s="15"/>
      <c r="V401" s="5">
        <f t="shared" si="41"/>
        <v>0</v>
      </c>
      <c r="X401" s="9">
        <f t="shared" si="44"/>
        <v>40316080</v>
      </c>
      <c r="Y401" s="9">
        <f>ROUND(0.07*MIN(7*L401*'اطلاعات پایه'!$B$5,'محاسبه حقوق'!X401),0)</f>
        <v>2822126</v>
      </c>
      <c r="Z401" s="9">
        <f t="shared" si="45"/>
        <v>9272700</v>
      </c>
      <c r="AA401" s="9">
        <f t="shared" si="46"/>
        <v>480702059.14285713</v>
      </c>
      <c r="AB401" s="5">
        <f>IF(AA401&lt;='اطلاعات پایه'!$B$35,'اطلاعات پایه'!$D$35,IF(AA401&lt;='اطلاعات پایه'!$B$36,'اطلاعات پایه'!$E$35+(AA401-'اطلاعات پایه'!$B$35)*'اطلاعات پایه'!$C$36,IF(AA401&lt;='اطلاعات پایه'!$B$37,'اطلاعات پایه'!$E$36+(AA401-'اطلاعات پایه'!$B$36)*'اطلاعات پایه'!$C$37,IF(AA401&lt;='اطلاعات پایه'!$B$38,'اطلاعات پایه'!$E$37+(AA401-'اطلاعات پایه'!$B$37)*'اطلاعات پایه'!$C$38,IF(AA401&lt;='اطلاعات پایه'!$B$39,'اطلاعات پایه'!$E$38+(AA401-'اطلاعات پایه'!$B$38)*'اطلاعات پایه'!$C$39,'اطلاعات پایه'!$E$39+(AA401-'اطلاعات پایه'!$B$39)*'اطلاعات پایه'!$C$40)))))/365*L401</f>
        <v>0</v>
      </c>
      <c r="AC401" s="9">
        <f t="shared" si="47"/>
        <v>37493954</v>
      </c>
      <c r="AE401" s="9">
        <f t="shared" si="42"/>
        <v>49588780</v>
      </c>
    </row>
    <row r="402" spans="1:31" x14ac:dyDescent="0.25">
      <c r="A402" s="13">
        <v>382</v>
      </c>
      <c r="B402" s="13"/>
      <c r="C402" s="13"/>
      <c r="D402" s="13"/>
      <c r="E402" s="13"/>
      <c r="F402" s="13"/>
      <c r="G402" s="6" t="str">
        <f t="shared" si="40"/>
        <v/>
      </c>
      <c r="H402" s="13"/>
      <c r="I402" s="13"/>
      <c r="J402" s="15"/>
      <c r="K402" s="15"/>
      <c r="L402" s="5">
        <f>VLOOKUP($C$15,'اطلاعات پایه'!$A$18:$B$30,2,FALSE)</f>
        <v>30</v>
      </c>
      <c r="M402" s="6">
        <f>VLOOKUP($C$15,'اطلاعات پایه'!$A$18:$C$30,3,FALSE)</f>
        <v>45736</v>
      </c>
      <c r="N402" s="5">
        <f>ROUND((K402*('اطلاعات پایه'!$B$12+1)+'اطلاعات پایه'!$B$13)/30*L402,0)</f>
        <v>9316080</v>
      </c>
      <c r="O402" s="5">
        <f>IF(AND(F402&gt;0,M402-F402&gt;364),'اطلاعات پایه'!$B$10,0)*L402+J402</f>
        <v>0</v>
      </c>
      <c r="P402" s="5">
        <f>IF(H402="متاهل",'اطلاعات پایه'!$B$6,0)</f>
        <v>0</v>
      </c>
      <c r="Q402" s="5">
        <f>I402*'اطلاعات پایه'!$B$7</f>
        <v>0</v>
      </c>
      <c r="R402" s="5">
        <f>ROUND('اطلاعات پایه'!$B$8/30*MIN(30,L402),0)</f>
        <v>9000000</v>
      </c>
      <c r="S402" s="5">
        <f>ROUND('اطلاعات پایه'!$B$9/30*MIN(30,L402),0)</f>
        <v>22000000</v>
      </c>
      <c r="T402" s="5">
        <f t="shared" si="43"/>
        <v>59284</v>
      </c>
      <c r="U402" s="15"/>
      <c r="V402" s="5">
        <f t="shared" si="41"/>
        <v>0</v>
      </c>
      <c r="X402" s="9">
        <f t="shared" si="44"/>
        <v>40316080</v>
      </c>
      <c r="Y402" s="9">
        <f>ROUND(0.07*MIN(7*L402*'اطلاعات پایه'!$B$5,'محاسبه حقوق'!X402),0)</f>
        <v>2822126</v>
      </c>
      <c r="Z402" s="9">
        <f t="shared" si="45"/>
        <v>9272700</v>
      </c>
      <c r="AA402" s="9">
        <f t="shared" si="46"/>
        <v>480702059.14285713</v>
      </c>
      <c r="AB402" s="5">
        <f>IF(AA402&lt;='اطلاعات پایه'!$B$35,'اطلاعات پایه'!$D$35,IF(AA402&lt;='اطلاعات پایه'!$B$36,'اطلاعات پایه'!$E$35+(AA402-'اطلاعات پایه'!$B$35)*'اطلاعات پایه'!$C$36,IF(AA402&lt;='اطلاعات پایه'!$B$37,'اطلاعات پایه'!$E$36+(AA402-'اطلاعات پایه'!$B$36)*'اطلاعات پایه'!$C$37,IF(AA402&lt;='اطلاعات پایه'!$B$38,'اطلاعات پایه'!$E$37+(AA402-'اطلاعات پایه'!$B$37)*'اطلاعات پایه'!$C$38,IF(AA402&lt;='اطلاعات پایه'!$B$39,'اطلاعات پایه'!$E$38+(AA402-'اطلاعات پایه'!$B$38)*'اطلاعات پایه'!$C$39,'اطلاعات پایه'!$E$39+(AA402-'اطلاعات پایه'!$B$39)*'اطلاعات پایه'!$C$40)))))/365*L402</f>
        <v>0</v>
      </c>
      <c r="AC402" s="9">
        <f t="shared" si="47"/>
        <v>37493954</v>
      </c>
      <c r="AE402" s="9">
        <f t="shared" si="42"/>
        <v>49588780</v>
      </c>
    </row>
    <row r="403" spans="1:31" x14ac:dyDescent="0.25">
      <c r="A403" s="13">
        <v>383</v>
      </c>
      <c r="B403" s="13"/>
      <c r="C403" s="13"/>
      <c r="D403" s="13"/>
      <c r="E403" s="13"/>
      <c r="F403" s="13"/>
      <c r="G403" s="6" t="str">
        <f t="shared" si="40"/>
        <v/>
      </c>
      <c r="H403" s="13"/>
      <c r="I403" s="13"/>
      <c r="J403" s="15"/>
      <c r="K403" s="15"/>
      <c r="L403" s="5">
        <f>VLOOKUP($C$15,'اطلاعات پایه'!$A$18:$B$30,2,FALSE)</f>
        <v>30</v>
      </c>
      <c r="M403" s="6">
        <f>VLOOKUP($C$15,'اطلاعات پایه'!$A$18:$C$30,3,FALSE)</f>
        <v>45736</v>
      </c>
      <c r="N403" s="5">
        <f>ROUND((K403*('اطلاعات پایه'!$B$12+1)+'اطلاعات پایه'!$B$13)/30*L403,0)</f>
        <v>9316080</v>
      </c>
      <c r="O403" s="5">
        <f>IF(AND(F403&gt;0,M403-F403&gt;364),'اطلاعات پایه'!$B$10,0)*L403+J403</f>
        <v>0</v>
      </c>
      <c r="P403" s="5">
        <f>IF(H403="متاهل",'اطلاعات پایه'!$B$6,0)</f>
        <v>0</v>
      </c>
      <c r="Q403" s="5">
        <f>I403*'اطلاعات پایه'!$B$7</f>
        <v>0</v>
      </c>
      <c r="R403" s="5">
        <f>ROUND('اطلاعات پایه'!$B$8/30*MIN(30,L403),0)</f>
        <v>9000000</v>
      </c>
      <c r="S403" s="5">
        <f>ROUND('اطلاعات پایه'!$B$9/30*MIN(30,L403),0)</f>
        <v>22000000</v>
      </c>
      <c r="T403" s="5">
        <f t="shared" si="43"/>
        <v>59284</v>
      </c>
      <c r="U403" s="15"/>
      <c r="V403" s="5">
        <f t="shared" si="41"/>
        <v>0</v>
      </c>
      <c r="X403" s="9">
        <f t="shared" si="44"/>
        <v>40316080</v>
      </c>
      <c r="Y403" s="9">
        <f>ROUND(0.07*MIN(7*L403*'اطلاعات پایه'!$B$5,'محاسبه حقوق'!X403),0)</f>
        <v>2822126</v>
      </c>
      <c r="Z403" s="9">
        <f t="shared" si="45"/>
        <v>9272700</v>
      </c>
      <c r="AA403" s="9">
        <f t="shared" si="46"/>
        <v>480702059.14285713</v>
      </c>
      <c r="AB403" s="5">
        <f>IF(AA403&lt;='اطلاعات پایه'!$B$35,'اطلاعات پایه'!$D$35,IF(AA403&lt;='اطلاعات پایه'!$B$36,'اطلاعات پایه'!$E$35+(AA403-'اطلاعات پایه'!$B$35)*'اطلاعات پایه'!$C$36,IF(AA403&lt;='اطلاعات پایه'!$B$37,'اطلاعات پایه'!$E$36+(AA403-'اطلاعات پایه'!$B$36)*'اطلاعات پایه'!$C$37,IF(AA403&lt;='اطلاعات پایه'!$B$38,'اطلاعات پایه'!$E$37+(AA403-'اطلاعات پایه'!$B$37)*'اطلاعات پایه'!$C$38,IF(AA403&lt;='اطلاعات پایه'!$B$39,'اطلاعات پایه'!$E$38+(AA403-'اطلاعات پایه'!$B$38)*'اطلاعات پایه'!$C$39,'اطلاعات پایه'!$E$39+(AA403-'اطلاعات پایه'!$B$39)*'اطلاعات پایه'!$C$40)))))/365*L403</f>
        <v>0</v>
      </c>
      <c r="AC403" s="9">
        <f t="shared" si="47"/>
        <v>37493954</v>
      </c>
      <c r="AE403" s="9">
        <f t="shared" si="42"/>
        <v>49588780</v>
      </c>
    </row>
    <row r="404" spans="1:31" x14ac:dyDescent="0.25">
      <c r="A404" s="13">
        <v>384</v>
      </c>
      <c r="B404" s="13"/>
      <c r="C404" s="13"/>
      <c r="D404" s="13"/>
      <c r="E404" s="13"/>
      <c r="F404" s="13"/>
      <c r="G404" s="6" t="str">
        <f t="shared" si="40"/>
        <v/>
      </c>
      <c r="H404" s="13"/>
      <c r="I404" s="13"/>
      <c r="J404" s="15"/>
      <c r="K404" s="15"/>
      <c r="L404" s="5">
        <f>VLOOKUP($C$15,'اطلاعات پایه'!$A$18:$B$30,2,FALSE)</f>
        <v>30</v>
      </c>
      <c r="M404" s="6">
        <f>VLOOKUP($C$15,'اطلاعات پایه'!$A$18:$C$30,3,FALSE)</f>
        <v>45736</v>
      </c>
      <c r="N404" s="5">
        <f>ROUND((K404*('اطلاعات پایه'!$B$12+1)+'اطلاعات پایه'!$B$13)/30*L404,0)</f>
        <v>9316080</v>
      </c>
      <c r="O404" s="5">
        <f>IF(AND(F404&gt;0,M404-F404&gt;364),'اطلاعات پایه'!$B$10,0)*L404+J404</f>
        <v>0</v>
      </c>
      <c r="P404" s="5">
        <f>IF(H404="متاهل",'اطلاعات پایه'!$B$6,0)</f>
        <v>0</v>
      </c>
      <c r="Q404" s="5">
        <f>I404*'اطلاعات پایه'!$B$7</f>
        <v>0</v>
      </c>
      <c r="R404" s="5">
        <f>ROUND('اطلاعات پایه'!$B$8/30*MIN(30,L404),0)</f>
        <v>9000000</v>
      </c>
      <c r="S404" s="5">
        <f>ROUND('اطلاعات پایه'!$B$9/30*MIN(30,L404),0)</f>
        <v>22000000</v>
      </c>
      <c r="T404" s="5">
        <f t="shared" si="43"/>
        <v>59284</v>
      </c>
      <c r="U404" s="15"/>
      <c r="V404" s="5">
        <f t="shared" si="41"/>
        <v>0</v>
      </c>
      <c r="X404" s="9">
        <f t="shared" si="44"/>
        <v>40316080</v>
      </c>
      <c r="Y404" s="9">
        <f>ROUND(0.07*MIN(7*L404*'اطلاعات پایه'!$B$5,'محاسبه حقوق'!X404),0)</f>
        <v>2822126</v>
      </c>
      <c r="Z404" s="9">
        <f t="shared" si="45"/>
        <v>9272700</v>
      </c>
      <c r="AA404" s="9">
        <f t="shared" si="46"/>
        <v>480702059.14285713</v>
      </c>
      <c r="AB404" s="5">
        <f>IF(AA404&lt;='اطلاعات پایه'!$B$35,'اطلاعات پایه'!$D$35,IF(AA404&lt;='اطلاعات پایه'!$B$36,'اطلاعات پایه'!$E$35+(AA404-'اطلاعات پایه'!$B$35)*'اطلاعات پایه'!$C$36,IF(AA404&lt;='اطلاعات پایه'!$B$37,'اطلاعات پایه'!$E$36+(AA404-'اطلاعات پایه'!$B$36)*'اطلاعات پایه'!$C$37,IF(AA404&lt;='اطلاعات پایه'!$B$38,'اطلاعات پایه'!$E$37+(AA404-'اطلاعات پایه'!$B$37)*'اطلاعات پایه'!$C$38,IF(AA404&lt;='اطلاعات پایه'!$B$39,'اطلاعات پایه'!$E$38+(AA404-'اطلاعات پایه'!$B$38)*'اطلاعات پایه'!$C$39,'اطلاعات پایه'!$E$39+(AA404-'اطلاعات پایه'!$B$39)*'اطلاعات پایه'!$C$40)))))/365*L404</f>
        <v>0</v>
      </c>
      <c r="AC404" s="9">
        <f t="shared" si="47"/>
        <v>37493954</v>
      </c>
      <c r="AE404" s="9">
        <f t="shared" si="42"/>
        <v>49588780</v>
      </c>
    </row>
    <row r="405" spans="1:31" x14ac:dyDescent="0.25">
      <c r="A405" s="13">
        <v>385</v>
      </c>
      <c r="B405" s="13"/>
      <c r="C405" s="13"/>
      <c r="D405" s="13"/>
      <c r="E405" s="13"/>
      <c r="F405" s="13"/>
      <c r="G405" s="6" t="str">
        <f t="shared" si="40"/>
        <v/>
      </c>
      <c r="H405" s="13"/>
      <c r="I405" s="13"/>
      <c r="J405" s="15"/>
      <c r="K405" s="15"/>
      <c r="L405" s="5">
        <f>VLOOKUP($C$15,'اطلاعات پایه'!$A$18:$B$30,2,FALSE)</f>
        <v>30</v>
      </c>
      <c r="M405" s="6">
        <f>VLOOKUP($C$15,'اطلاعات پایه'!$A$18:$C$30,3,FALSE)</f>
        <v>45736</v>
      </c>
      <c r="N405" s="5">
        <f>ROUND((K405*('اطلاعات پایه'!$B$12+1)+'اطلاعات پایه'!$B$13)/30*L405,0)</f>
        <v>9316080</v>
      </c>
      <c r="O405" s="5">
        <f>IF(AND(F405&gt;0,M405-F405&gt;364),'اطلاعات پایه'!$B$10,0)*L405+J405</f>
        <v>0</v>
      </c>
      <c r="P405" s="5">
        <f>IF(H405="متاهل",'اطلاعات پایه'!$B$6,0)</f>
        <v>0</v>
      </c>
      <c r="Q405" s="5">
        <f>I405*'اطلاعات پایه'!$B$7</f>
        <v>0</v>
      </c>
      <c r="R405" s="5">
        <f>ROUND('اطلاعات پایه'!$B$8/30*MIN(30,L405),0)</f>
        <v>9000000</v>
      </c>
      <c r="S405" s="5">
        <f>ROUND('اطلاعات پایه'!$B$9/30*MIN(30,L405),0)</f>
        <v>22000000</v>
      </c>
      <c r="T405" s="5">
        <f t="shared" si="43"/>
        <v>59284</v>
      </c>
      <c r="U405" s="15"/>
      <c r="V405" s="5">
        <f t="shared" si="41"/>
        <v>0</v>
      </c>
      <c r="X405" s="9">
        <f t="shared" si="44"/>
        <v>40316080</v>
      </c>
      <c r="Y405" s="9">
        <f>ROUND(0.07*MIN(7*L405*'اطلاعات پایه'!$B$5,'محاسبه حقوق'!X405),0)</f>
        <v>2822126</v>
      </c>
      <c r="Z405" s="9">
        <f t="shared" si="45"/>
        <v>9272700</v>
      </c>
      <c r="AA405" s="9">
        <f t="shared" si="46"/>
        <v>480702059.14285713</v>
      </c>
      <c r="AB405" s="5">
        <f>IF(AA405&lt;='اطلاعات پایه'!$B$35,'اطلاعات پایه'!$D$35,IF(AA405&lt;='اطلاعات پایه'!$B$36,'اطلاعات پایه'!$E$35+(AA405-'اطلاعات پایه'!$B$35)*'اطلاعات پایه'!$C$36,IF(AA405&lt;='اطلاعات پایه'!$B$37,'اطلاعات پایه'!$E$36+(AA405-'اطلاعات پایه'!$B$36)*'اطلاعات پایه'!$C$37,IF(AA405&lt;='اطلاعات پایه'!$B$38,'اطلاعات پایه'!$E$37+(AA405-'اطلاعات پایه'!$B$37)*'اطلاعات پایه'!$C$38,IF(AA405&lt;='اطلاعات پایه'!$B$39,'اطلاعات پایه'!$E$38+(AA405-'اطلاعات پایه'!$B$38)*'اطلاعات پایه'!$C$39,'اطلاعات پایه'!$E$39+(AA405-'اطلاعات پایه'!$B$39)*'اطلاعات پایه'!$C$40)))))/365*L405</f>
        <v>0</v>
      </c>
      <c r="AC405" s="9">
        <f t="shared" si="47"/>
        <v>37493954</v>
      </c>
      <c r="AE405" s="9">
        <f t="shared" si="42"/>
        <v>49588780</v>
      </c>
    </row>
    <row r="406" spans="1:31" x14ac:dyDescent="0.25">
      <c r="A406" s="13">
        <v>386</v>
      </c>
      <c r="B406" s="13"/>
      <c r="C406" s="13"/>
      <c r="D406" s="13"/>
      <c r="E406" s="13"/>
      <c r="F406" s="13"/>
      <c r="G406" s="6" t="str">
        <f t="shared" ref="G406:G469" si="48">IF(F406=0,"",F406)</f>
        <v/>
      </c>
      <c r="H406" s="13"/>
      <c r="I406" s="13"/>
      <c r="J406" s="15"/>
      <c r="K406" s="15"/>
      <c r="L406" s="5">
        <f>VLOOKUP($C$15,'اطلاعات پایه'!$A$18:$B$30,2,FALSE)</f>
        <v>30</v>
      </c>
      <c r="M406" s="6">
        <f>VLOOKUP($C$15,'اطلاعات پایه'!$A$18:$C$30,3,FALSE)</f>
        <v>45736</v>
      </c>
      <c r="N406" s="5">
        <f>ROUND((K406*('اطلاعات پایه'!$B$12+1)+'اطلاعات پایه'!$B$13)/30*L406,0)</f>
        <v>9316080</v>
      </c>
      <c r="O406" s="5">
        <f>IF(AND(F406&gt;0,M406-F406&gt;364),'اطلاعات پایه'!$B$10,0)*L406+J406</f>
        <v>0</v>
      </c>
      <c r="P406" s="5">
        <f>IF(H406="متاهل",'اطلاعات پایه'!$B$6,0)</f>
        <v>0</v>
      </c>
      <c r="Q406" s="5">
        <f>I406*'اطلاعات پایه'!$B$7</f>
        <v>0</v>
      </c>
      <c r="R406" s="5">
        <f>ROUND('اطلاعات پایه'!$B$8/30*MIN(30,L406),0)</f>
        <v>9000000</v>
      </c>
      <c r="S406" s="5">
        <f>ROUND('اطلاعات پایه'!$B$9/30*MIN(30,L406),0)</f>
        <v>22000000</v>
      </c>
      <c r="T406" s="5">
        <f t="shared" si="43"/>
        <v>59284</v>
      </c>
      <c r="U406" s="15"/>
      <c r="V406" s="5">
        <f t="shared" ref="V406:V469" si="49">U406*T406</f>
        <v>0</v>
      </c>
      <c r="X406" s="9">
        <f t="shared" si="44"/>
        <v>40316080</v>
      </c>
      <c r="Y406" s="9">
        <f>ROUND(0.07*MIN(7*L406*'اطلاعات پایه'!$B$5,'محاسبه حقوق'!X406),0)</f>
        <v>2822126</v>
      </c>
      <c r="Z406" s="9">
        <f t="shared" si="45"/>
        <v>9272700</v>
      </c>
      <c r="AA406" s="9">
        <f t="shared" si="46"/>
        <v>480702059.14285713</v>
      </c>
      <c r="AB406" s="5">
        <f>IF(AA406&lt;='اطلاعات پایه'!$B$35,'اطلاعات پایه'!$D$35,IF(AA406&lt;='اطلاعات پایه'!$B$36,'اطلاعات پایه'!$E$35+(AA406-'اطلاعات پایه'!$B$35)*'اطلاعات پایه'!$C$36,IF(AA406&lt;='اطلاعات پایه'!$B$37,'اطلاعات پایه'!$E$36+(AA406-'اطلاعات پایه'!$B$36)*'اطلاعات پایه'!$C$37,IF(AA406&lt;='اطلاعات پایه'!$B$38,'اطلاعات پایه'!$E$37+(AA406-'اطلاعات پایه'!$B$37)*'اطلاعات پایه'!$C$38,IF(AA406&lt;='اطلاعات پایه'!$B$39,'اطلاعات پایه'!$E$38+(AA406-'اطلاعات پایه'!$B$38)*'اطلاعات پایه'!$C$39,'اطلاعات پایه'!$E$39+(AA406-'اطلاعات پایه'!$B$39)*'اطلاعات پایه'!$C$40)))))/365*L406</f>
        <v>0</v>
      </c>
      <c r="AC406" s="9">
        <f t="shared" si="47"/>
        <v>37493954</v>
      </c>
      <c r="AE406" s="9">
        <f t="shared" ref="AE406:AE469" si="50">X406+Z406</f>
        <v>49588780</v>
      </c>
    </row>
    <row r="407" spans="1:31" x14ac:dyDescent="0.25">
      <c r="A407" s="13">
        <v>387</v>
      </c>
      <c r="B407" s="13"/>
      <c r="C407" s="13"/>
      <c r="D407" s="13"/>
      <c r="E407" s="13"/>
      <c r="F407" s="13"/>
      <c r="G407" s="6" t="str">
        <f t="shared" si="48"/>
        <v/>
      </c>
      <c r="H407" s="13"/>
      <c r="I407" s="13"/>
      <c r="J407" s="15"/>
      <c r="K407" s="15"/>
      <c r="L407" s="5">
        <f>VLOOKUP($C$15,'اطلاعات پایه'!$A$18:$B$30,2,FALSE)</f>
        <v>30</v>
      </c>
      <c r="M407" s="6">
        <f>VLOOKUP($C$15,'اطلاعات پایه'!$A$18:$C$30,3,FALSE)</f>
        <v>45736</v>
      </c>
      <c r="N407" s="5">
        <f>ROUND((K407*('اطلاعات پایه'!$B$12+1)+'اطلاعات پایه'!$B$13)/30*L407,0)</f>
        <v>9316080</v>
      </c>
      <c r="O407" s="5">
        <f>IF(AND(F407&gt;0,M407-F407&gt;364),'اطلاعات پایه'!$B$10,0)*L407+J407</f>
        <v>0</v>
      </c>
      <c r="P407" s="5">
        <f>IF(H407="متاهل",'اطلاعات پایه'!$B$6,0)</f>
        <v>0</v>
      </c>
      <c r="Q407" s="5">
        <f>I407*'اطلاعات پایه'!$B$7</f>
        <v>0</v>
      </c>
      <c r="R407" s="5">
        <f>ROUND('اطلاعات پایه'!$B$8/30*MIN(30,L407),0)</f>
        <v>9000000</v>
      </c>
      <c r="S407" s="5">
        <f>ROUND('اطلاعات پایه'!$B$9/30*MIN(30,L407),0)</f>
        <v>22000000</v>
      </c>
      <c r="T407" s="5">
        <f t="shared" ref="T407:T470" si="51">ROUND((N407+O407)/L407*30/220*1.4,0)</f>
        <v>59284</v>
      </c>
      <c r="U407" s="15"/>
      <c r="V407" s="5">
        <f t="shared" si="49"/>
        <v>0</v>
      </c>
      <c r="X407" s="9">
        <f t="shared" ref="X407:X470" si="52">SUM(N407:S407,V407:W407)</f>
        <v>40316080</v>
      </c>
      <c r="Y407" s="9">
        <f>ROUND(0.07*MIN(7*L407*'اطلاعات پایه'!$B$5,'محاسبه حقوق'!X407),0)</f>
        <v>2822126</v>
      </c>
      <c r="Z407" s="9">
        <f t="shared" ref="Z407:Z470" si="53">ROUND(Y407/7*23,0)</f>
        <v>9272700</v>
      </c>
      <c r="AA407" s="9">
        <f t="shared" ref="AA407:AA470" si="54">(X407-2/7*Y407)/L407*365</f>
        <v>480702059.14285713</v>
      </c>
      <c r="AB407" s="5">
        <f>IF(AA407&lt;='اطلاعات پایه'!$B$35,'اطلاعات پایه'!$D$35,IF(AA407&lt;='اطلاعات پایه'!$B$36,'اطلاعات پایه'!$E$35+(AA407-'اطلاعات پایه'!$B$35)*'اطلاعات پایه'!$C$36,IF(AA407&lt;='اطلاعات پایه'!$B$37,'اطلاعات پایه'!$E$36+(AA407-'اطلاعات پایه'!$B$36)*'اطلاعات پایه'!$C$37,IF(AA407&lt;='اطلاعات پایه'!$B$38,'اطلاعات پایه'!$E$37+(AA407-'اطلاعات پایه'!$B$37)*'اطلاعات پایه'!$C$38,IF(AA407&lt;='اطلاعات پایه'!$B$39,'اطلاعات پایه'!$E$38+(AA407-'اطلاعات پایه'!$B$38)*'اطلاعات پایه'!$C$39,'اطلاعات پایه'!$E$39+(AA407-'اطلاعات پایه'!$B$39)*'اطلاعات پایه'!$C$40)))))/365*L407</f>
        <v>0</v>
      </c>
      <c r="AC407" s="9">
        <f t="shared" ref="AC407:AC470" si="55">X407-Y407-AB407</f>
        <v>37493954</v>
      </c>
      <c r="AE407" s="9">
        <f t="shared" si="50"/>
        <v>49588780</v>
      </c>
    </row>
    <row r="408" spans="1:31" x14ac:dyDescent="0.25">
      <c r="A408" s="13">
        <v>388</v>
      </c>
      <c r="B408" s="13"/>
      <c r="C408" s="13"/>
      <c r="D408" s="13"/>
      <c r="E408" s="13"/>
      <c r="F408" s="13"/>
      <c r="G408" s="6" t="str">
        <f t="shared" si="48"/>
        <v/>
      </c>
      <c r="H408" s="13"/>
      <c r="I408" s="13"/>
      <c r="J408" s="15"/>
      <c r="K408" s="15"/>
      <c r="L408" s="5">
        <f>VLOOKUP($C$15,'اطلاعات پایه'!$A$18:$B$30,2,FALSE)</f>
        <v>30</v>
      </c>
      <c r="M408" s="6">
        <f>VLOOKUP($C$15,'اطلاعات پایه'!$A$18:$C$30,3,FALSE)</f>
        <v>45736</v>
      </c>
      <c r="N408" s="5">
        <f>ROUND((K408*('اطلاعات پایه'!$B$12+1)+'اطلاعات پایه'!$B$13)/30*L408,0)</f>
        <v>9316080</v>
      </c>
      <c r="O408" s="5">
        <f>IF(AND(F408&gt;0,M408-F408&gt;364),'اطلاعات پایه'!$B$10,0)*L408+J408</f>
        <v>0</v>
      </c>
      <c r="P408" s="5">
        <f>IF(H408="متاهل",'اطلاعات پایه'!$B$6,0)</f>
        <v>0</v>
      </c>
      <c r="Q408" s="5">
        <f>I408*'اطلاعات پایه'!$B$7</f>
        <v>0</v>
      </c>
      <c r="R408" s="5">
        <f>ROUND('اطلاعات پایه'!$B$8/30*MIN(30,L408),0)</f>
        <v>9000000</v>
      </c>
      <c r="S408" s="5">
        <f>ROUND('اطلاعات پایه'!$B$9/30*MIN(30,L408),0)</f>
        <v>22000000</v>
      </c>
      <c r="T408" s="5">
        <f t="shared" si="51"/>
        <v>59284</v>
      </c>
      <c r="U408" s="15"/>
      <c r="V408" s="5">
        <f t="shared" si="49"/>
        <v>0</v>
      </c>
      <c r="X408" s="9">
        <f t="shared" si="52"/>
        <v>40316080</v>
      </c>
      <c r="Y408" s="9">
        <f>ROUND(0.07*MIN(7*L408*'اطلاعات پایه'!$B$5,'محاسبه حقوق'!X408),0)</f>
        <v>2822126</v>
      </c>
      <c r="Z408" s="9">
        <f t="shared" si="53"/>
        <v>9272700</v>
      </c>
      <c r="AA408" s="9">
        <f t="shared" si="54"/>
        <v>480702059.14285713</v>
      </c>
      <c r="AB408" s="5">
        <f>IF(AA408&lt;='اطلاعات پایه'!$B$35,'اطلاعات پایه'!$D$35,IF(AA408&lt;='اطلاعات پایه'!$B$36,'اطلاعات پایه'!$E$35+(AA408-'اطلاعات پایه'!$B$35)*'اطلاعات پایه'!$C$36,IF(AA408&lt;='اطلاعات پایه'!$B$37,'اطلاعات پایه'!$E$36+(AA408-'اطلاعات پایه'!$B$36)*'اطلاعات پایه'!$C$37,IF(AA408&lt;='اطلاعات پایه'!$B$38,'اطلاعات پایه'!$E$37+(AA408-'اطلاعات پایه'!$B$37)*'اطلاعات پایه'!$C$38,IF(AA408&lt;='اطلاعات پایه'!$B$39,'اطلاعات پایه'!$E$38+(AA408-'اطلاعات پایه'!$B$38)*'اطلاعات پایه'!$C$39,'اطلاعات پایه'!$E$39+(AA408-'اطلاعات پایه'!$B$39)*'اطلاعات پایه'!$C$40)))))/365*L408</f>
        <v>0</v>
      </c>
      <c r="AC408" s="9">
        <f t="shared" si="55"/>
        <v>37493954</v>
      </c>
      <c r="AE408" s="9">
        <f t="shared" si="50"/>
        <v>49588780</v>
      </c>
    </row>
    <row r="409" spans="1:31" x14ac:dyDescent="0.25">
      <c r="A409" s="13">
        <v>389</v>
      </c>
      <c r="B409" s="13"/>
      <c r="C409" s="13"/>
      <c r="D409" s="13"/>
      <c r="E409" s="13"/>
      <c r="F409" s="13"/>
      <c r="G409" s="6" t="str">
        <f t="shared" si="48"/>
        <v/>
      </c>
      <c r="H409" s="13"/>
      <c r="I409" s="13"/>
      <c r="J409" s="15"/>
      <c r="K409" s="15"/>
      <c r="L409" s="5">
        <f>VLOOKUP($C$15,'اطلاعات پایه'!$A$18:$B$30,2,FALSE)</f>
        <v>30</v>
      </c>
      <c r="M409" s="6">
        <f>VLOOKUP($C$15,'اطلاعات پایه'!$A$18:$C$30,3,FALSE)</f>
        <v>45736</v>
      </c>
      <c r="N409" s="5">
        <f>ROUND((K409*('اطلاعات پایه'!$B$12+1)+'اطلاعات پایه'!$B$13)/30*L409,0)</f>
        <v>9316080</v>
      </c>
      <c r="O409" s="5">
        <f>IF(AND(F409&gt;0,M409-F409&gt;364),'اطلاعات پایه'!$B$10,0)*L409+J409</f>
        <v>0</v>
      </c>
      <c r="P409" s="5">
        <f>IF(H409="متاهل",'اطلاعات پایه'!$B$6,0)</f>
        <v>0</v>
      </c>
      <c r="Q409" s="5">
        <f>I409*'اطلاعات پایه'!$B$7</f>
        <v>0</v>
      </c>
      <c r="R409" s="5">
        <f>ROUND('اطلاعات پایه'!$B$8/30*MIN(30,L409),0)</f>
        <v>9000000</v>
      </c>
      <c r="S409" s="5">
        <f>ROUND('اطلاعات پایه'!$B$9/30*MIN(30,L409),0)</f>
        <v>22000000</v>
      </c>
      <c r="T409" s="5">
        <f t="shared" si="51"/>
        <v>59284</v>
      </c>
      <c r="U409" s="15"/>
      <c r="V409" s="5">
        <f t="shared" si="49"/>
        <v>0</v>
      </c>
      <c r="X409" s="9">
        <f t="shared" si="52"/>
        <v>40316080</v>
      </c>
      <c r="Y409" s="9">
        <f>ROUND(0.07*MIN(7*L409*'اطلاعات پایه'!$B$5,'محاسبه حقوق'!X409),0)</f>
        <v>2822126</v>
      </c>
      <c r="Z409" s="9">
        <f t="shared" si="53"/>
        <v>9272700</v>
      </c>
      <c r="AA409" s="9">
        <f t="shared" si="54"/>
        <v>480702059.14285713</v>
      </c>
      <c r="AB409" s="5">
        <f>IF(AA409&lt;='اطلاعات پایه'!$B$35,'اطلاعات پایه'!$D$35,IF(AA409&lt;='اطلاعات پایه'!$B$36,'اطلاعات پایه'!$E$35+(AA409-'اطلاعات پایه'!$B$35)*'اطلاعات پایه'!$C$36,IF(AA409&lt;='اطلاعات پایه'!$B$37,'اطلاعات پایه'!$E$36+(AA409-'اطلاعات پایه'!$B$36)*'اطلاعات پایه'!$C$37,IF(AA409&lt;='اطلاعات پایه'!$B$38,'اطلاعات پایه'!$E$37+(AA409-'اطلاعات پایه'!$B$37)*'اطلاعات پایه'!$C$38,IF(AA409&lt;='اطلاعات پایه'!$B$39,'اطلاعات پایه'!$E$38+(AA409-'اطلاعات پایه'!$B$38)*'اطلاعات پایه'!$C$39,'اطلاعات پایه'!$E$39+(AA409-'اطلاعات پایه'!$B$39)*'اطلاعات پایه'!$C$40)))))/365*L409</f>
        <v>0</v>
      </c>
      <c r="AC409" s="9">
        <f t="shared" si="55"/>
        <v>37493954</v>
      </c>
      <c r="AE409" s="9">
        <f t="shared" si="50"/>
        <v>49588780</v>
      </c>
    </row>
    <row r="410" spans="1:31" x14ac:dyDescent="0.25">
      <c r="A410" s="13">
        <v>390</v>
      </c>
      <c r="B410" s="13"/>
      <c r="C410" s="13"/>
      <c r="D410" s="13"/>
      <c r="E410" s="13"/>
      <c r="F410" s="13"/>
      <c r="G410" s="6" t="str">
        <f t="shared" si="48"/>
        <v/>
      </c>
      <c r="H410" s="13"/>
      <c r="I410" s="13"/>
      <c r="J410" s="15"/>
      <c r="K410" s="15"/>
      <c r="L410" s="5">
        <f>VLOOKUP($C$15,'اطلاعات پایه'!$A$18:$B$30,2,FALSE)</f>
        <v>30</v>
      </c>
      <c r="M410" s="6">
        <f>VLOOKUP($C$15,'اطلاعات پایه'!$A$18:$C$30,3,FALSE)</f>
        <v>45736</v>
      </c>
      <c r="N410" s="5">
        <f>ROUND((K410*('اطلاعات پایه'!$B$12+1)+'اطلاعات پایه'!$B$13)/30*L410,0)</f>
        <v>9316080</v>
      </c>
      <c r="O410" s="5">
        <f>IF(AND(F410&gt;0,M410-F410&gt;364),'اطلاعات پایه'!$B$10,0)*L410+J410</f>
        <v>0</v>
      </c>
      <c r="P410" s="5">
        <f>IF(H410="متاهل",'اطلاعات پایه'!$B$6,0)</f>
        <v>0</v>
      </c>
      <c r="Q410" s="5">
        <f>I410*'اطلاعات پایه'!$B$7</f>
        <v>0</v>
      </c>
      <c r="R410" s="5">
        <f>ROUND('اطلاعات پایه'!$B$8/30*MIN(30,L410),0)</f>
        <v>9000000</v>
      </c>
      <c r="S410" s="5">
        <f>ROUND('اطلاعات پایه'!$B$9/30*MIN(30,L410),0)</f>
        <v>22000000</v>
      </c>
      <c r="T410" s="5">
        <f t="shared" si="51"/>
        <v>59284</v>
      </c>
      <c r="U410" s="15"/>
      <c r="V410" s="5">
        <f t="shared" si="49"/>
        <v>0</v>
      </c>
      <c r="X410" s="9">
        <f t="shared" si="52"/>
        <v>40316080</v>
      </c>
      <c r="Y410" s="9">
        <f>ROUND(0.07*MIN(7*L410*'اطلاعات پایه'!$B$5,'محاسبه حقوق'!X410),0)</f>
        <v>2822126</v>
      </c>
      <c r="Z410" s="9">
        <f t="shared" si="53"/>
        <v>9272700</v>
      </c>
      <c r="AA410" s="9">
        <f t="shared" si="54"/>
        <v>480702059.14285713</v>
      </c>
      <c r="AB410" s="5">
        <f>IF(AA410&lt;='اطلاعات پایه'!$B$35,'اطلاعات پایه'!$D$35,IF(AA410&lt;='اطلاعات پایه'!$B$36,'اطلاعات پایه'!$E$35+(AA410-'اطلاعات پایه'!$B$35)*'اطلاعات پایه'!$C$36,IF(AA410&lt;='اطلاعات پایه'!$B$37,'اطلاعات پایه'!$E$36+(AA410-'اطلاعات پایه'!$B$36)*'اطلاعات پایه'!$C$37,IF(AA410&lt;='اطلاعات پایه'!$B$38,'اطلاعات پایه'!$E$37+(AA410-'اطلاعات پایه'!$B$37)*'اطلاعات پایه'!$C$38,IF(AA410&lt;='اطلاعات پایه'!$B$39,'اطلاعات پایه'!$E$38+(AA410-'اطلاعات پایه'!$B$38)*'اطلاعات پایه'!$C$39,'اطلاعات پایه'!$E$39+(AA410-'اطلاعات پایه'!$B$39)*'اطلاعات پایه'!$C$40)))))/365*L410</f>
        <v>0</v>
      </c>
      <c r="AC410" s="9">
        <f t="shared" si="55"/>
        <v>37493954</v>
      </c>
      <c r="AE410" s="9">
        <f t="shared" si="50"/>
        <v>49588780</v>
      </c>
    </row>
    <row r="411" spans="1:31" x14ac:dyDescent="0.25">
      <c r="A411" s="13">
        <v>391</v>
      </c>
      <c r="B411" s="13"/>
      <c r="C411" s="13"/>
      <c r="D411" s="13"/>
      <c r="E411" s="13"/>
      <c r="F411" s="13"/>
      <c r="G411" s="6" t="str">
        <f t="shared" si="48"/>
        <v/>
      </c>
      <c r="H411" s="13"/>
      <c r="I411" s="13"/>
      <c r="J411" s="15"/>
      <c r="K411" s="15"/>
      <c r="L411" s="5">
        <f>VLOOKUP($C$15,'اطلاعات پایه'!$A$18:$B$30,2,FALSE)</f>
        <v>30</v>
      </c>
      <c r="M411" s="6">
        <f>VLOOKUP($C$15,'اطلاعات پایه'!$A$18:$C$30,3,FALSE)</f>
        <v>45736</v>
      </c>
      <c r="N411" s="5">
        <f>ROUND((K411*('اطلاعات پایه'!$B$12+1)+'اطلاعات پایه'!$B$13)/30*L411,0)</f>
        <v>9316080</v>
      </c>
      <c r="O411" s="5">
        <f>IF(AND(F411&gt;0,M411-F411&gt;364),'اطلاعات پایه'!$B$10,0)*L411+J411</f>
        <v>0</v>
      </c>
      <c r="P411" s="5">
        <f>IF(H411="متاهل",'اطلاعات پایه'!$B$6,0)</f>
        <v>0</v>
      </c>
      <c r="Q411" s="5">
        <f>I411*'اطلاعات پایه'!$B$7</f>
        <v>0</v>
      </c>
      <c r="R411" s="5">
        <f>ROUND('اطلاعات پایه'!$B$8/30*MIN(30,L411),0)</f>
        <v>9000000</v>
      </c>
      <c r="S411" s="5">
        <f>ROUND('اطلاعات پایه'!$B$9/30*MIN(30,L411),0)</f>
        <v>22000000</v>
      </c>
      <c r="T411" s="5">
        <f t="shared" si="51"/>
        <v>59284</v>
      </c>
      <c r="U411" s="15"/>
      <c r="V411" s="5">
        <f t="shared" si="49"/>
        <v>0</v>
      </c>
      <c r="X411" s="9">
        <f t="shared" si="52"/>
        <v>40316080</v>
      </c>
      <c r="Y411" s="9">
        <f>ROUND(0.07*MIN(7*L411*'اطلاعات پایه'!$B$5,'محاسبه حقوق'!X411),0)</f>
        <v>2822126</v>
      </c>
      <c r="Z411" s="9">
        <f t="shared" si="53"/>
        <v>9272700</v>
      </c>
      <c r="AA411" s="9">
        <f t="shared" si="54"/>
        <v>480702059.14285713</v>
      </c>
      <c r="AB411" s="5">
        <f>IF(AA411&lt;='اطلاعات پایه'!$B$35,'اطلاعات پایه'!$D$35,IF(AA411&lt;='اطلاعات پایه'!$B$36,'اطلاعات پایه'!$E$35+(AA411-'اطلاعات پایه'!$B$35)*'اطلاعات پایه'!$C$36,IF(AA411&lt;='اطلاعات پایه'!$B$37,'اطلاعات پایه'!$E$36+(AA411-'اطلاعات پایه'!$B$36)*'اطلاعات پایه'!$C$37,IF(AA411&lt;='اطلاعات پایه'!$B$38,'اطلاعات پایه'!$E$37+(AA411-'اطلاعات پایه'!$B$37)*'اطلاعات پایه'!$C$38,IF(AA411&lt;='اطلاعات پایه'!$B$39,'اطلاعات پایه'!$E$38+(AA411-'اطلاعات پایه'!$B$38)*'اطلاعات پایه'!$C$39,'اطلاعات پایه'!$E$39+(AA411-'اطلاعات پایه'!$B$39)*'اطلاعات پایه'!$C$40)))))/365*L411</f>
        <v>0</v>
      </c>
      <c r="AC411" s="9">
        <f t="shared" si="55"/>
        <v>37493954</v>
      </c>
      <c r="AE411" s="9">
        <f t="shared" si="50"/>
        <v>49588780</v>
      </c>
    </row>
    <row r="412" spans="1:31" x14ac:dyDescent="0.25">
      <c r="A412" s="13">
        <v>392</v>
      </c>
      <c r="B412" s="13"/>
      <c r="C412" s="13"/>
      <c r="D412" s="13"/>
      <c r="E412" s="13"/>
      <c r="F412" s="13"/>
      <c r="G412" s="6" t="str">
        <f t="shared" si="48"/>
        <v/>
      </c>
      <c r="H412" s="13"/>
      <c r="I412" s="13"/>
      <c r="J412" s="15"/>
      <c r="K412" s="15"/>
      <c r="L412" s="5">
        <f>VLOOKUP($C$15,'اطلاعات پایه'!$A$18:$B$30,2,FALSE)</f>
        <v>30</v>
      </c>
      <c r="M412" s="6">
        <f>VLOOKUP($C$15,'اطلاعات پایه'!$A$18:$C$30,3,FALSE)</f>
        <v>45736</v>
      </c>
      <c r="N412" s="5">
        <f>ROUND((K412*('اطلاعات پایه'!$B$12+1)+'اطلاعات پایه'!$B$13)/30*L412,0)</f>
        <v>9316080</v>
      </c>
      <c r="O412" s="5">
        <f>IF(AND(F412&gt;0,M412-F412&gt;364),'اطلاعات پایه'!$B$10,0)*L412+J412</f>
        <v>0</v>
      </c>
      <c r="P412" s="5">
        <f>IF(H412="متاهل",'اطلاعات پایه'!$B$6,0)</f>
        <v>0</v>
      </c>
      <c r="Q412" s="5">
        <f>I412*'اطلاعات پایه'!$B$7</f>
        <v>0</v>
      </c>
      <c r="R412" s="5">
        <f>ROUND('اطلاعات پایه'!$B$8/30*MIN(30,L412),0)</f>
        <v>9000000</v>
      </c>
      <c r="S412" s="5">
        <f>ROUND('اطلاعات پایه'!$B$9/30*MIN(30,L412),0)</f>
        <v>22000000</v>
      </c>
      <c r="T412" s="5">
        <f t="shared" si="51"/>
        <v>59284</v>
      </c>
      <c r="U412" s="15"/>
      <c r="V412" s="5">
        <f t="shared" si="49"/>
        <v>0</v>
      </c>
      <c r="X412" s="9">
        <f t="shared" si="52"/>
        <v>40316080</v>
      </c>
      <c r="Y412" s="9">
        <f>ROUND(0.07*MIN(7*L412*'اطلاعات پایه'!$B$5,'محاسبه حقوق'!X412),0)</f>
        <v>2822126</v>
      </c>
      <c r="Z412" s="9">
        <f t="shared" si="53"/>
        <v>9272700</v>
      </c>
      <c r="AA412" s="9">
        <f t="shared" si="54"/>
        <v>480702059.14285713</v>
      </c>
      <c r="AB412" s="5">
        <f>IF(AA412&lt;='اطلاعات پایه'!$B$35,'اطلاعات پایه'!$D$35,IF(AA412&lt;='اطلاعات پایه'!$B$36,'اطلاعات پایه'!$E$35+(AA412-'اطلاعات پایه'!$B$35)*'اطلاعات پایه'!$C$36,IF(AA412&lt;='اطلاعات پایه'!$B$37,'اطلاعات پایه'!$E$36+(AA412-'اطلاعات پایه'!$B$36)*'اطلاعات پایه'!$C$37,IF(AA412&lt;='اطلاعات پایه'!$B$38,'اطلاعات پایه'!$E$37+(AA412-'اطلاعات پایه'!$B$37)*'اطلاعات پایه'!$C$38,IF(AA412&lt;='اطلاعات پایه'!$B$39,'اطلاعات پایه'!$E$38+(AA412-'اطلاعات پایه'!$B$38)*'اطلاعات پایه'!$C$39,'اطلاعات پایه'!$E$39+(AA412-'اطلاعات پایه'!$B$39)*'اطلاعات پایه'!$C$40)))))/365*L412</f>
        <v>0</v>
      </c>
      <c r="AC412" s="9">
        <f t="shared" si="55"/>
        <v>37493954</v>
      </c>
      <c r="AE412" s="9">
        <f t="shared" si="50"/>
        <v>49588780</v>
      </c>
    </row>
    <row r="413" spans="1:31" x14ac:dyDescent="0.25">
      <c r="A413" s="13">
        <v>393</v>
      </c>
      <c r="B413" s="13"/>
      <c r="C413" s="13"/>
      <c r="D413" s="13"/>
      <c r="E413" s="13"/>
      <c r="F413" s="13"/>
      <c r="G413" s="6" t="str">
        <f t="shared" si="48"/>
        <v/>
      </c>
      <c r="H413" s="13"/>
      <c r="I413" s="13"/>
      <c r="J413" s="15"/>
      <c r="K413" s="15"/>
      <c r="L413" s="5">
        <f>VLOOKUP($C$15,'اطلاعات پایه'!$A$18:$B$30,2,FALSE)</f>
        <v>30</v>
      </c>
      <c r="M413" s="6">
        <f>VLOOKUP($C$15,'اطلاعات پایه'!$A$18:$C$30,3,FALSE)</f>
        <v>45736</v>
      </c>
      <c r="N413" s="5">
        <f>ROUND((K413*('اطلاعات پایه'!$B$12+1)+'اطلاعات پایه'!$B$13)/30*L413,0)</f>
        <v>9316080</v>
      </c>
      <c r="O413" s="5">
        <f>IF(AND(F413&gt;0,M413-F413&gt;364),'اطلاعات پایه'!$B$10,0)*L413+J413</f>
        <v>0</v>
      </c>
      <c r="P413" s="5">
        <f>IF(H413="متاهل",'اطلاعات پایه'!$B$6,0)</f>
        <v>0</v>
      </c>
      <c r="Q413" s="5">
        <f>I413*'اطلاعات پایه'!$B$7</f>
        <v>0</v>
      </c>
      <c r="R413" s="5">
        <f>ROUND('اطلاعات پایه'!$B$8/30*MIN(30,L413),0)</f>
        <v>9000000</v>
      </c>
      <c r="S413" s="5">
        <f>ROUND('اطلاعات پایه'!$B$9/30*MIN(30,L413),0)</f>
        <v>22000000</v>
      </c>
      <c r="T413" s="5">
        <f t="shared" si="51"/>
        <v>59284</v>
      </c>
      <c r="U413" s="15"/>
      <c r="V413" s="5">
        <f t="shared" si="49"/>
        <v>0</v>
      </c>
      <c r="X413" s="9">
        <f t="shared" si="52"/>
        <v>40316080</v>
      </c>
      <c r="Y413" s="9">
        <f>ROUND(0.07*MIN(7*L413*'اطلاعات پایه'!$B$5,'محاسبه حقوق'!X413),0)</f>
        <v>2822126</v>
      </c>
      <c r="Z413" s="9">
        <f t="shared" si="53"/>
        <v>9272700</v>
      </c>
      <c r="AA413" s="9">
        <f t="shared" si="54"/>
        <v>480702059.14285713</v>
      </c>
      <c r="AB413" s="5">
        <f>IF(AA413&lt;='اطلاعات پایه'!$B$35,'اطلاعات پایه'!$D$35,IF(AA413&lt;='اطلاعات پایه'!$B$36,'اطلاعات پایه'!$E$35+(AA413-'اطلاعات پایه'!$B$35)*'اطلاعات پایه'!$C$36,IF(AA413&lt;='اطلاعات پایه'!$B$37,'اطلاعات پایه'!$E$36+(AA413-'اطلاعات پایه'!$B$36)*'اطلاعات پایه'!$C$37,IF(AA413&lt;='اطلاعات پایه'!$B$38,'اطلاعات پایه'!$E$37+(AA413-'اطلاعات پایه'!$B$37)*'اطلاعات پایه'!$C$38,IF(AA413&lt;='اطلاعات پایه'!$B$39,'اطلاعات پایه'!$E$38+(AA413-'اطلاعات پایه'!$B$38)*'اطلاعات پایه'!$C$39,'اطلاعات پایه'!$E$39+(AA413-'اطلاعات پایه'!$B$39)*'اطلاعات پایه'!$C$40)))))/365*L413</f>
        <v>0</v>
      </c>
      <c r="AC413" s="9">
        <f t="shared" si="55"/>
        <v>37493954</v>
      </c>
      <c r="AE413" s="9">
        <f t="shared" si="50"/>
        <v>49588780</v>
      </c>
    </row>
    <row r="414" spans="1:31" x14ac:dyDescent="0.25">
      <c r="A414" s="13">
        <v>394</v>
      </c>
      <c r="B414" s="13"/>
      <c r="C414" s="13"/>
      <c r="D414" s="13"/>
      <c r="E414" s="13"/>
      <c r="F414" s="13"/>
      <c r="G414" s="6" t="str">
        <f t="shared" si="48"/>
        <v/>
      </c>
      <c r="H414" s="13"/>
      <c r="I414" s="13"/>
      <c r="J414" s="15"/>
      <c r="K414" s="15"/>
      <c r="L414" s="5">
        <f>VLOOKUP($C$15,'اطلاعات پایه'!$A$18:$B$30,2,FALSE)</f>
        <v>30</v>
      </c>
      <c r="M414" s="6">
        <f>VLOOKUP($C$15,'اطلاعات پایه'!$A$18:$C$30,3,FALSE)</f>
        <v>45736</v>
      </c>
      <c r="N414" s="5">
        <f>ROUND((K414*('اطلاعات پایه'!$B$12+1)+'اطلاعات پایه'!$B$13)/30*L414,0)</f>
        <v>9316080</v>
      </c>
      <c r="O414" s="5">
        <f>IF(AND(F414&gt;0,M414-F414&gt;364),'اطلاعات پایه'!$B$10,0)*L414+J414</f>
        <v>0</v>
      </c>
      <c r="P414" s="5">
        <f>IF(H414="متاهل",'اطلاعات پایه'!$B$6,0)</f>
        <v>0</v>
      </c>
      <c r="Q414" s="5">
        <f>I414*'اطلاعات پایه'!$B$7</f>
        <v>0</v>
      </c>
      <c r="R414" s="5">
        <f>ROUND('اطلاعات پایه'!$B$8/30*MIN(30,L414),0)</f>
        <v>9000000</v>
      </c>
      <c r="S414" s="5">
        <f>ROUND('اطلاعات پایه'!$B$9/30*MIN(30,L414),0)</f>
        <v>22000000</v>
      </c>
      <c r="T414" s="5">
        <f t="shared" si="51"/>
        <v>59284</v>
      </c>
      <c r="U414" s="15"/>
      <c r="V414" s="5">
        <f t="shared" si="49"/>
        <v>0</v>
      </c>
      <c r="X414" s="9">
        <f t="shared" si="52"/>
        <v>40316080</v>
      </c>
      <c r="Y414" s="9">
        <f>ROUND(0.07*MIN(7*L414*'اطلاعات پایه'!$B$5,'محاسبه حقوق'!X414),0)</f>
        <v>2822126</v>
      </c>
      <c r="Z414" s="9">
        <f t="shared" si="53"/>
        <v>9272700</v>
      </c>
      <c r="AA414" s="9">
        <f t="shared" si="54"/>
        <v>480702059.14285713</v>
      </c>
      <c r="AB414" s="5">
        <f>IF(AA414&lt;='اطلاعات پایه'!$B$35,'اطلاعات پایه'!$D$35,IF(AA414&lt;='اطلاعات پایه'!$B$36,'اطلاعات پایه'!$E$35+(AA414-'اطلاعات پایه'!$B$35)*'اطلاعات پایه'!$C$36,IF(AA414&lt;='اطلاعات پایه'!$B$37,'اطلاعات پایه'!$E$36+(AA414-'اطلاعات پایه'!$B$36)*'اطلاعات پایه'!$C$37,IF(AA414&lt;='اطلاعات پایه'!$B$38,'اطلاعات پایه'!$E$37+(AA414-'اطلاعات پایه'!$B$37)*'اطلاعات پایه'!$C$38,IF(AA414&lt;='اطلاعات پایه'!$B$39,'اطلاعات پایه'!$E$38+(AA414-'اطلاعات پایه'!$B$38)*'اطلاعات پایه'!$C$39,'اطلاعات پایه'!$E$39+(AA414-'اطلاعات پایه'!$B$39)*'اطلاعات پایه'!$C$40)))))/365*L414</f>
        <v>0</v>
      </c>
      <c r="AC414" s="9">
        <f t="shared" si="55"/>
        <v>37493954</v>
      </c>
      <c r="AE414" s="9">
        <f t="shared" si="50"/>
        <v>49588780</v>
      </c>
    </row>
    <row r="415" spans="1:31" x14ac:dyDescent="0.25">
      <c r="A415" s="13">
        <v>395</v>
      </c>
      <c r="B415" s="13"/>
      <c r="C415" s="13"/>
      <c r="D415" s="13"/>
      <c r="E415" s="13"/>
      <c r="F415" s="13"/>
      <c r="G415" s="6" t="str">
        <f t="shared" si="48"/>
        <v/>
      </c>
      <c r="H415" s="13"/>
      <c r="I415" s="13"/>
      <c r="J415" s="15"/>
      <c r="K415" s="15"/>
      <c r="L415" s="5">
        <f>VLOOKUP($C$15,'اطلاعات پایه'!$A$18:$B$30,2,FALSE)</f>
        <v>30</v>
      </c>
      <c r="M415" s="6">
        <f>VLOOKUP($C$15,'اطلاعات پایه'!$A$18:$C$30,3,FALSE)</f>
        <v>45736</v>
      </c>
      <c r="N415" s="5">
        <f>ROUND((K415*('اطلاعات پایه'!$B$12+1)+'اطلاعات پایه'!$B$13)/30*L415,0)</f>
        <v>9316080</v>
      </c>
      <c r="O415" s="5">
        <f>IF(AND(F415&gt;0,M415-F415&gt;364),'اطلاعات پایه'!$B$10,0)*L415+J415</f>
        <v>0</v>
      </c>
      <c r="P415" s="5">
        <f>IF(H415="متاهل",'اطلاعات پایه'!$B$6,0)</f>
        <v>0</v>
      </c>
      <c r="Q415" s="5">
        <f>I415*'اطلاعات پایه'!$B$7</f>
        <v>0</v>
      </c>
      <c r="R415" s="5">
        <f>ROUND('اطلاعات پایه'!$B$8/30*MIN(30,L415),0)</f>
        <v>9000000</v>
      </c>
      <c r="S415" s="5">
        <f>ROUND('اطلاعات پایه'!$B$9/30*MIN(30,L415),0)</f>
        <v>22000000</v>
      </c>
      <c r="T415" s="5">
        <f t="shared" si="51"/>
        <v>59284</v>
      </c>
      <c r="U415" s="15"/>
      <c r="V415" s="5">
        <f t="shared" si="49"/>
        <v>0</v>
      </c>
      <c r="X415" s="9">
        <f t="shared" si="52"/>
        <v>40316080</v>
      </c>
      <c r="Y415" s="9">
        <f>ROUND(0.07*MIN(7*L415*'اطلاعات پایه'!$B$5,'محاسبه حقوق'!X415),0)</f>
        <v>2822126</v>
      </c>
      <c r="Z415" s="9">
        <f t="shared" si="53"/>
        <v>9272700</v>
      </c>
      <c r="AA415" s="9">
        <f t="shared" si="54"/>
        <v>480702059.14285713</v>
      </c>
      <c r="AB415" s="5">
        <f>IF(AA415&lt;='اطلاعات پایه'!$B$35,'اطلاعات پایه'!$D$35,IF(AA415&lt;='اطلاعات پایه'!$B$36,'اطلاعات پایه'!$E$35+(AA415-'اطلاعات پایه'!$B$35)*'اطلاعات پایه'!$C$36,IF(AA415&lt;='اطلاعات پایه'!$B$37,'اطلاعات پایه'!$E$36+(AA415-'اطلاعات پایه'!$B$36)*'اطلاعات پایه'!$C$37,IF(AA415&lt;='اطلاعات پایه'!$B$38,'اطلاعات پایه'!$E$37+(AA415-'اطلاعات پایه'!$B$37)*'اطلاعات پایه'!$C$38,IF(AA415&lt;='اطلاعات پایه'!$B$39,'اطلاعات پایه'!$E$38+(AA415-'اطلاعات پایه'!$B$38)*'اطلاعات پایه'!$C$39,'اطلاعات پایه'!$E$39+(AA415-'اطلاعات پایه'!$B$39)*'اطلاعات پایه'!$C$40)))))/365*L415</f>
        <v>0</v>
      </c>
      <c r="AC415" s="9">
        <f t="shared" si="55"/>
        <v>37493954</v>
      </c>
      <c r="AE415" s="9">
        <f t="shared" si="50"/>
        <v>49588780</v>
      </c>
    </row>
    <row r="416" spans="1:31" x14ac:dyDescent="0.25">
      <c r="A416" s="13">
        <v>396</v>
      </c>
      <c r="B416" s="13"/>
      <c r="C416" s="13"/>
      <c r="D416" s="13"/>
      <c r="E416" s="13"/>
      <c r="F416" s="13"/>
      <c r="G416" s="6" t="str">
        <f t="shared" si="48"/>
        <v/>
      </c>
      <c r="H416" s="13"/>
      <c r="I416" s="13"/>
      <c r="J416" s="15"/>
      <c r="K416" s="15"/>
      <c r="L416" s="5">
        <f>VLOOKUP($C$15,'اطلاعات پایه'!$A$18:$B$30,2,FALSE)</f>
        <v>30</v>
      </c>
      <c r="M416" s="6">
        <f>VLOOKUP($C$15,'اطلاعات پایه'!$A$18:$C$30,3,FALSE)</f>
        <v>45736</v>
      </c>
      <c r="N416" s="5">
        <f>ROUND((K416*('اطلاعات پایه'!$B$12+1)+'اطلاعات پایه'!$B$13)/30*L416,0)</f>
        <v>9316080</v>
      </c>
      <c r="O416" s="5">
        <f>IF(AND(F416&gt;0,M416-F416&gt;364),'اطلاعات پایه'!$B$10,0)*L416+J416</f>
        <v>0</v>
      </c>
      <c r="P416" s="5">
        <f>IF(H416="متاهل",'اطلاعات پایه'!$B$6,0)</f>
        <v>0</v>
      </c>
      <c r="Q416" s="5">
        <f>I416*'اطلاعات پایه'!$B$7</f>
        <v>0</v>
      </c>
      <c r="R416" s="5">
        <f>ROUND('اطلاعات پایه'!$B$8/30*MIN(30,L416),0)</f>
        <v>9000000</v>
      </c>
      <c r="S416" s="5">
        <f>ROUND('اطلاعات پایه'!$B$9/30*MIN(30,L416),0)</f>
        <v>22000000</v>
      </c>
      <c r="T416" s="5">
        <f t="shared" si="51"/>
        <v>59284</v>
      </c>
      <c r="U416" s="15"/>
      <c r="V416" s="5">
        <f t="shared" si="49"/>
        <v>0</v>
      </c>
      <c r="X416" s="9">
        <f t="shared" si="52"/>
        <v>40316080</v>
      </c>
      <c r="Y416" s="9">
        <f>ROUND(0.07*MIN(7*L416*'اطلاعات پایه'!$B$5,'محاسبه حقوق'!X416),0)</f>
        <v>2822126</v>
      </c>
      <c r="Z416" s="9">
        <f t="shared" si="53"/>
        <v>9272700</v>
      </c>
      <c r="AA416" s="9">
        <f t="shared" si="54"/>
        <v>480702059.14285713</v>
      </c>
      <c r="AB416" s="5">
        <f>IF(AA416&lt;='اطلاعات پایه'!$B$35,'اطلاعات پایه'!$D$35,IF(AA416&lt;='اطلاعات پایه'!$B$36,'اطلاعات پایه'!$E$35+(AA416-'اطلاعات پایه'!$B$35)*'اطلاعات پایه'!$C$36,IF(AA416&lt;='اطلاعات پایه'!$B$37,'اطلاعات پایه'!$E$36+(AA416-'اطلاعات پایه'!$B$36)*'اطلاعات پایه'!$C$37,IF(AA416&lt;='اطلاعات پایه'!$B$38,'اطلاعات پایه'!$E$37+(AA416-'اطلاعات پایه'!$B$37)*'اطلاعات پایه'!$C$38,IF(AA416&lt;='اطلاعات پایه'!$B$39,'اطلاعات پایه'!$E$38+(AA416-'اطلاعات پایه'!$B$38)*'اطلاعات پایه'!$C$39,'اطلاعات پایه'!$E$39+(AA416-'اطلاعات پایه'!$B$39)*'اطلاعات پایه'!$C$40)))))/365*L416</f>
        <v>0</v>
      </c>
      <c r="AC416" s="9">
        <f t="shared" si="55"/>
        <v>37493954</v>
      </c>
      <c r="AE416" s="9">
        <f t="shared" si="50"/>
        <v>49588780</v>
      </c>
    </row>
    <row r="417" spans="1:31" x14ac:dyDescent="0.25">
      <c r="A417" s="13">
        <v>397</v>
      </c>
      <c r="B417" s="13"/>
      <c r="C417" s="13"/>
      <c r="D417" s="13"/>
      <c r="E417" s="13"/>
      <c r="F417" s="13"/>
      <c r="G417" s="6" t="str">
        <f t="shared" si="48"/>
        <v/>
      </c>
      <c r="H417" s="13"/>
      <c r="I417" s="13"/>
      <c r="J417" s="15"/>
      <c r="K417" s="15"/>
      <c r="L417" s="5">
        <f>VLOOKUP($C$15,'اطلاعات پایه'!$A$18:$B$30,2,FALSE)</f>
        <v>30</v>
      </c>
      <c r="M417" s="6">
        <f>VLOOKUP($C$15,'اطلاعات پایه'!$A$18:$C$30,3,FALSE)</f>
        <v>45736</v>
      </c>
      <c r="N417" s="5">
        <f>ROUND((K417*('اطلاعات پایه'!$B$12+1)+'اطلاعات پایه'!$B$13)/30*L417,0)</f>
        <v>9316080</v>
      </c>
      <c r="O417" s="5">
        <f>IF(AND(F417&gt;0,M417-F417&gt;364),'اطلاعات پایه'!$B$10,0)*L417+J417</f>
        <v>0</v>
      </c>
      <c r="P417" s="5">
        <f>IF(H417="متاهل",'اطلاعات پایه'!$B$6,0)</f>
        <v>0</v>
      </c>
      <c r="Q417" s="5">
        <f>I417*'اطلاعات پایه'!$B$7</f>
        <v>0</v>
      </c>
      <c r="R417" s="5">
        <f>ROUND('اطلاعات پایه'!$B$8/30*MIN(30,L417),0)</f>
        <v>9000000</v>
      </c>
      <c r="S417" s="5">
        <f>ROUND('اطلاعات پایه'!$B$9/30*MIN(30,L417),0)</f>
        <v>22000000</v>
      </c>
      <c r="T417" s="5">
        <f t="shared" si="51"/>
        <v>59284</v>
      </c>
      <c r="U417" s="15"/>
      <c r="V417" s="5">
        <f t="shared" si="49"/>
        <v>0</v>
      </c>
      <c r="X417" s="9">
        <f t="shared" si="52"/>
        <v>40316080</v>
      </c>
      <c r="Y417" s="9">
        <f>ROUND(0.07*MIN(7*L417*'اطلاعات پایه'!$B$5,'محاسبه حقوق'!X417),0)</f>
        <v>2822126</v>
      </c>
      <c r="Z417" s="9">
        <f t="shared" si="53"/>
        <v>9272700</v>
      </c>
      <c r="AA417" s="9">
        <f t="shared" si="54"/>
        <v>480702059.14285713</v>
      </c>
      <c r="AB417" s="5">
        <f>IF(AA417&lt;='اطلاعات پایه'!$B$35,'اطلاعات پایه'!$D$35,IF(AA417&lt;='اطلاعات پایه'!$B$36,'اطلاعات پایه'!$E$35+(AA417-'اطلاعات پایه'!$B$35)*'اطلاعات پایه'!$C$36,IF(AA417&lt;='اطلاعات پایه'!$B$37,'اطلاعات پایه'!$E$36+(AA417-'اطلاعات پایه'!$B$36)*'اطلاعات پایه'!$C$37,IF(AA417&lt;='اطلاعات پایه'!$B$38,'اطلاعات پایه'!$E$37+(AA417-'اطلاعات پایه'!$B$37)*'اطلاعات پایه'!$C$38,IF(AA417&lt;='اطلاعات پایه'!$B$39,'اطلاعات پایه'!$E$38+(AA417-'اطلاعات پایه'!$B$38)*'اطلاعات پایه'!$C$39,'اطلاعات پایه'!$E$39+(AA417-'اطلاعات پایه'!$B$39)*'اطلاعات پایه'!$C$40)))))/365*L417</f>
        <v>0</v>
      </c>
      <c r="AC417" s="9">
        <f t="shared" si="55"/>
        <v>37493954</v>
      </c>
      <c r="AE417" s="9">
        <f t="shared" si="50"/>
        <v>49588780</v>
      </c>
    </row>
    <row r="418" spans="1:31" x14ac:dyDescent="0.25">
      <c r="A418" s="13">
        <v>398</v>
      </c>
      <c r="B418" s="13"/>
      <c r="C418" s="13"/>
      <c r="D418" s="13"/>
      <c r="E418" s="13"/>
      <c r="F418" s="13"/>
      <c r="G418" s="6" t="str">
        <f t="shared" si="48"/>
        <v/>
      </c>
      <c r="H418" s="13"/>
      <c r="I418" s="13"/>
      <c r="J418" s="15"/>
      <c r="K418" s="15"/>
      <c r="L418" s="5">
        <f>VLOOKUP($C$15,'اطلاعات پایه'!$A$18:$B$30,2,FALSE)</f>
        <v>30</v>
      </c>
      <c r="M418" s="6">
        <f>VLOOKUP($C$15,'اطلاعات پایه'!$A$18:$C$30,3,FALSE)</f>
        <v>45736</v>
      </c>
      <c r="N418" s="5">
        <f>ROUND((K418*('اطلاعات پایه'!$B$12+1)+'اطلاعات پایه'!$B$13)/30*L418,0)</f>
        <v>9316080</v>
      </c>
      <c r="O418" s="5">
        <f>IF(AND(F418&gt;0,M418-F418&gt;364),'اطلاعات پایه'!$B$10,0)*L418+J418</f>
        <v>0</v>
      </c>
      <c r="P418" s="5">
        <f>IF(H418="متاهل",'اطلاعات پایه'!$B$6,0)</f>
        <v>0</v>
      </c>
      <c r="Q418" s="5">
        <f>I418*'اطلاعات پایه'!$B$7</f>
        <v>0</v>
      </c>
      <c r="R418" s="5">
        <f>ROUND('اطلاعات پایه'!$B$8/30*MIN(30,L418),0)</f>
        <v>9000000</v>
      </c>
      <c r="S418" s="5">
        <f>ROUND('اطلاعات پایه'!$B$9/30*MIN(30,L418),0)</f>
        <v>22000000</v>
      </c>
      <c r="T418" s="5">
        <f t="shared" si="51"/>
        <v>59284</v>
      </c>
      <c r="U418" s="15"/>
      <c r="V418" s="5">
        <f t="shared" si="49"/>
        <v>0</v>
      </c>
      <c r="X418" s="9">
        <f t="shared" si="52"/>
        <v>40316080</v>
      </c>
      <c r="Y418" s="9">
        <f>ROUND(0.07*MIN(7*L418*'اطلاعات پایه'!$B$5,'محاسبه حقوق'!X418),0)</f>
        <v>2822126</v>
      </c>
      <c r="Z418" s="9">
        <f t="shared" si="53"/>
        <v>9272700</v>
      </c>
      <c r="AA418" s="9">
        <f t="shared" si="54"/>
        <v>480702059.14285713</v>
      </c>
      <c r="AB418" s="5">
        <f>IF(AA418&lt;='اطلاعات پایه'!$B$35,'اطلاعات پایه'!$D$35,IF(AA418&lt;='اطلاعات پایه'!$B$36,'اطلاعات پایه'!$E$35+(AA418-'اطلاعات پایه'!$B$35)*'اطلاعات پایه'!$C$36,IF(AA418&lt;='اطلاعات پایه'!$B$37,'اطلاعات پایه'!$E$36+(AA418-'اطلاعات پایه'!$B$36)*'اطلاعات پایه'!$C$37,IF(AA418&lt;='اطلاعات پایه'!$B$38,'اطلاعات پایه'!$E$37+(AA418-'اطلاعات پایه'!$B$37)*'اطلاعات پایه'!$C$38,IF(AA418&lt;='اطلاعات پایه'!$B$39,'اطلاعات پایه'!$E$38+(AA418-'اطلاعات پایه'!$B$38)*'اطلاعات پایه'!$C$39,'اطلاعات پایه'!$E$39+(AA418-'اطلاعات پایه'!$B$39)*'اطلاعات پایه'!$C$40)))))/365*L418</f>
        <v>0</v>
      </c>
      <c r="AC418" s="9">
        <f t="shared" si="55"/>
        <v>37493954</v>
      </c>
      <c r="AE418" s="9">
        <f t="shared" si="50"/>
        <v>49588780</v>
      </c>
    </row>
    <row r="419" spans="1:31" x14ac:dyDescent="0.25">
      <c r="A419" s="13">
        <v>399</v>
      </c>
      <c r="B419" s="13"/>
      <c r="C419" s="13"/>
      <c r="D419" s="13"/>
      <c r="E419" s="13"/>
      <c r="F419" s="13"/>
      <c r="G419" s="6" t="str">
        <f t="shared" si="48"/>
        <v/>
      </c>
      <c r="H419" s="13"/>
      <c r="I419" s="13"/>
      <c r="J419" s="15"/>
      <c r="K419" s="15"/>
      <c r="L419" s="5">
        <f>VLOOKUP($C$15,'اطلاعات پایه'!$A$18:$B$30,2,FALSE)</f>
        <v>30</v>
      </c>
      <c r="M419" s="6">
        <f>VLOOKUP($C$15,'اطلاعات پایه'!$A$18:$C$30,3,FALSE)</f>
        <v>45736</v>
      </c>
      <c r="N419" s="5">
        <f>ROUND((K419*('اطلاعات پایه'!$B$12+1)+'اطلاعات پایه'!$B$13)/30*L419,0)</f>
        <v>9316080</v>
      </c>
      <c r="O419" s="5">
        <f>IF(AND(F419&gt;0,M419-F419&gt;364),'اطلاعات پایه'!$B$10,0)*L419+J419</f>
        <v>0</v>
      </c>
      <c r="P419" s="5">
        <f>IF(H419="متاهل",'اطلاعات پایه'!$B$6,0)</f>
        <v>0</v>
      </c>
      <c r="Q419" s="5">
        <f>I419*'اطلاعات پایه'!$B$7</f>
        <v>0</v>
      </c>
      <c r="R419" s="5">
        <f>ROUND('اطلاعات پایه'!$B$8/30*MIN(30,L419),0)</f>
        <v>9000000</v>
      </c>
      <c r="S419" s="5">
        <f>ROUND('اطلاعات پایه'!$B$9/30*MIN(30,L419),0)</f>
        <v>22000000</v>
      </c>
      <c r="T419" s="5">
        <f t="shared" si="51"/>
        <v>59284</v>
      </c>
      <c r="U419" s="15"/>
      <c r="V419" s="5">
        <f t="shared" si="49"/>
        <v>0</v>
      </c>
      <c r="X419" s="9">
        <f t="shared" si="52"/>
        <v>40316080</v>
      </c>
      <c r="Y419" s="9">
        <f>ROUND(0.07*MIN(7*L419*'اطلاعات پایه'!$B$5,'محاسبه حقوق'!X419),0)</f>
        <v>2822126</v>
      </c>
      <c r="Z419" s="9">
        <f t="shared" si="53"/>
        <v>9272700</v>
      </c>
      <c r="AA419" s="9">
        <f t="shared" si="54"/>
        <v>480702059.14285713</v>
      </c>
      <c r="AB419" s="5">
        <f>IF(AA419&lt;='اطلاعات پایه'!$B$35,'اطلاعات پایه'!$D$35,IF(AA419&lt;='اطلاعات پایه'!$B$36,'اطلاعات پایه'!$E$35+(AA419-'اطلاعات پایه'!$B$35)*'اطلاعات پایه'!$C$36,IF(AA419&lt;='اطلاعات پایه'!$B$37,'اطلاعات پایه'!$E$36+(AA419-'اطلاعات پایه'!$B$36)*'اطلاعات پایه'!$C$37,IF(AA419&lt;='اطلاعات پایه'!$B$38,'اطلاعات پایه'!$E$37+(AA419-'اطلاعات پایه'!$B$37)*'اطلاعات پایه'!$C$38,IF(AA419&lt;='اطلاعات پایه'!$B$39,'اطلاعات پایه'!$E$38+(AA419-'اطلاعات پایه'!$B$38)*'اطلاعات پایه'!$C$39,'اطلاعات پایه'!$E$39+(AA419-'اطلاعات پایه'!$B$39)*'اطلاعات پایه'!$C$40)))))/365*L419</f>
        <v>0</v>
      </c>
      <c r="AC419" s="9">
        <f t="shared" si="55"/>
        <v>37493954</v>
      </c>
      <c r="AE419" s="9">
        <f t="shared" si="50"/>
        <v>49588780</v>
      </c>
    </row>
    <row r="420" spans="1:31" x14ac:dyDescent="0.25">
      <c r="A420" s="13">
        <v>400</v>
      </c>
      <c r="B420" s="13"/>
      <c r="C420" s="13"/>
      <c r="D420" s="13"/>
      <c r="E420" s="13"/>
      <c r="F420" s="13"/>
      <c r="G420" s="6" t="str">
        <f t="shared" si="48"/>
        <v/>
      </c>
      <c r="H420" s="13"/>
      <c r="I420" s="13"/>
      <c r="J420" s="15"/>
      <c r="K420" s="15"/>
      <c r="L420" s="5">
        <f>VLOOKUP($C$15,'اطلاعات پایه'!$A$18:$B$30,2,FALSE)</f>
        <v>30</v>
      </c>
      <c r="M420" s="6">
        <f>VLOOKUP($C$15,'اطلاعات پایه'!$A$18:$C$30,3,FALSE)</f>
        <v>45736</v>
      </c>
      <c r="N420" s="5">
        <f>ROUND((K420*('اطلاعات پایه'!$B$12+1)+'اطلاعات پایه'!$B$13)/30*L420,0)</f>
        <v>9316080</v>
      </c>
      <c r="O420" s="5">
        <f>IF(AND(F420&gt;0,M420-F420&gt;364),'اطلاعات پایه'!$B$10,0)*L420+J420</f>
        <v>0</v>
      </c>
      <c r="P420" s="5">
        <f>IF(H420="متاهل",'اطلاعات پایه'!$B$6,0)</f>
        <v>0</v>
      </c>
      <c r="Q420" s="5">
        <f>I420*'اطلاعات پایه'!$B$7</f>
        <v>0</v>
      </c>
      <c r="R420" s="5">
        <f>ROUND('اطلاعات پایه'!$B$8/30*MIN(30,L420),0)</f>
        <v>9000000</v>
      </c>
      <c r="S420" s="5">
        <f>ROUND('اطلاعات پایه'!$B$9/30*MIN(30,L420),0)</f>
        <v>22000000</v>
      </c>
      <c r="T420" s="5">
        <f t="shared" si="51"/>
        <v>59284</v>
      </c>
      <c r="U420" s="15"/>
      <c r="V420" s="5">
        <f t="shared" si="49"/>
        <v>0</v>
      </c>
      <c r="X420" s="9">
        <f t="shared" si="52"/>
        <v>40316080</v>
      </c>
      <c r="Y420" s="9">
        <f>ROUND(0.07*MIN(7*L420*'اطلاعات پایه'!$B$5,'محاسبه حقوق'!X420),0)</f>
        <v>2822126</v>
      </c>
      <c r="Z420" s="9">
        <f t="shared" si="53"/>
        <v>9272700</v>
      </c>
      <c r="AA420" s="9">
        <f t="shared" si="54"/>
        <v>480702059.14285713</v>
      </c>
      <c r="AB420" s="5">
        <f>IF(AA420&lt;='اطلاعات پایه'!$B$35,'اطلاعات پایه'!$D$35,IF(AA420&lt;='اطلاعات پایه'!$B$36,'اطلاعات پایه'!$E$35+(AA420-'اطلاعات پایه'!$B$35)*'اطلاعات پایه'!$C$36,IF(AA420&lt;='اطلاعات پایه'!$B$37,'اطلاعات پایه'!$E$36+(AA420-'اطلاعات پایه'!$B$36)*'اطلاعات پایه'!$C$37,IF(AA420&lt;='اطلاعات پایه'!$B$38,'اطلاعات پایه'!$E$37+(AA420-'اطلاعات پایه'!$B$37)*'اطلاعات پایه'!$C$38,IF(AA420&lt;='اطلاعات پایه'!$B$39,'اطلاعات پایه'!$E$38+(AA420-'اطلاعات پایه'!$B$38)*'اطلاعات پایه'!$C$39,'اطلاعات پایه'!$E$39+(AA420-'اطلاعات پایه'!$B$39)*'اطلاعات پایه'!$C$40)))))/365*L420</f>
        <v>0</v>
      </c>
      <c r="AC420" s="9">
        <f t="shared" si="55"/>
        <v>37493954</v>
      </c>
      <c r="AE420" s="9">
        <f t="shared" si="50"/>
        <v>49588780</v>
      </c>
    </row>
    <row r="421" spans="1:31" x14ac:dyDescent="0.25">
      <c r="A421" s="13">
        <v>401</v>
      </c>
      <c r="B421" s="13"/>
      <c r="C421" s="13"/>
      <c r="D421" s="13"/>
      <c r="E421" s="13"/>
      <c r="F421" s="13"/>
      <c r="G421" s="6" t="str">
        <f t="shared" si="48"/>
        <v/>
      </c>
      <c r="H421" s="13"/>
      <c r="I421" s="13"/>
      <c r="J421" s="15"/>
      <c r="K421" s="15"/>
      <c r="L421" s="5">
        <f>VLOOKUP($C$15,'اطلاعات پایه'!$A$18:$B$30,2,FALSE)</f>
        <v>30</v>
      </c>
      <c r="M421" s="6">
        <f>VLOOKUP($C$15,'اطلاعات پایه'!$A$18:$C$30,3,FALSE)</f>
        <v>45736</v>
      </c>
      <c r="N421" s="5">
        <f>ROUND((K421*('اطلاعات پایه'!$B$12+1)+'اطلاعات پایه'!$B$13)/30*L421,0)</f>
        <v>9316080</v>
      </c>
      <c r="O421" s="5">
        <f>IF(AND(F421&gt;0,M421-F421&gt;364),'اطلاعات پایه'!$B$10,0)*L421+J421</f>
        <v>0</v>
      </c>
      <c r="P421" s="5">
        <f>IF(H421="متاهل",'اطلاعات پایه'!$B$6,0)</f>
        <v>0</v>
      </c>
      <c r="Q421" s="5">
        <f>I421*'اطلاعات پایه'!$B$7</f>
        <v>0</v>
      </c>
      <c r="R421" s="5">
        <f>ROUND('اطلاعات پایه'!$B$8/30*MIN(30,L421),0)</f>
        <v>9000000</v>
      </c>
      <c r="S421" s="5">
        <f>ROUND('اطلاعات پایه'!$B$9/30*MIN(30,L421),0)</f>
        <v>22000000</v>
      </c>
      <c r="T421" s="5">
        <f t="shared" si="51"/>
        <v>59284</v>
      </c>
      <c r="U421" s="15"/>
      <c r="V421" s="5">
        <f t="shared" si="49"/>
        <v>0</v>
      </c>
      <c r="X421" s="9">
        <f t="shared" si="52"/>
        <v>40316080</v>
      </c>
      <c r="Y421" s="9">
        <f>ROUND(0.07*MIN(7*L421*'اطلاعات پایه'!$B$5,'محاسبه حقوق'!X421),0)</f>
        <v>2822126</v>
      </c>
      <c r="Z421" s="9">
        <f t="shared" si="53"/>
        <v>9272700</v>
      </c>
      <c r="AA421" s="9">
        <f t="shared" si="54"/>
        <v>480702059.14285713</v>
      </c>
      <c r="AB421" s="5">
        <f>IF(AA421&lt;='اطلاعات پایه'!$B$35,'اطلاعات پایه'!$D$35,IF(AA421&lt;='اطلاعات پایه'!$B$36,'اطلاعات پایه'!$E$35+(AA421-'اطلاعات پایه'!$B$35)*'اطلاعات پایه'!$C$36,IF(AA421&lt;='اطلاعات پایه'!$B$37,'اطلاعات پایه'!$E$36+(AA421-'اطلاعات پایه'!$B$36)*'اطلاعات پایه'!$C$37,IF(AA421&lt;='اطلاعات پایه'!$B$38,'اطلاعات پایه'!$E$37+(AA421-'اطلاعات پایه'!$B$37)*'اطلاعات پایه'!$C$38,IF(AA421&lt;='اطلاعات پایه'!$B$39,'اطلاعات پایه'!$E$38+(AA421-'اطلاعات پایه'!$B$38)*'اطلاعات پایه'!$C$39,'اطلاعات پایه'!$E$39+(AA421-'اطلاعات پایه'!$B$39)*'اطلاعات پایه'!$C$40)))))/365*L421</f>
        <v>0</v>
      </c>
      <c r="AC421" s="9">
        <f t="shared" si="55"/>
        <v>37493954</v>
      </c>
      <c r="AE421" s="9">
        <f t="shared" si="50"/>
        <v>49588780</v>
      </c>
    </row>
    <row r="422" spans="1:31" x14ac:dyDescent="0.25">
      <c r="A422" s="13">
        <v>402</v>
      </c>
      <c r="B422" s="13"/>
      <c r="C422" s="13"/>
      <c r="D422" s="13"/>
      <c r="E422" s="13"/>
      <c r="F422" s="13"/>
      <c r="G422" s="6" t="str">
        <f t="shared" si="48"/>
        <v/>
      </c>
      <c r="H422" s="13"/>
      <c r="I422" s="13"/>
      <c r="J422" s="15"/>
      <c r="K422" s="15"/>
      <c r="L422" s="5">
        <f>VLOOKUP($C$15,'اطلاعات پایه'!$A$18:$B$30,2,FALSE)</f>
        <v>30</v>
      </c>
      <c r="M422" s="6">
        <f>VLOOKUP($C$15,'اطلاعات پایه'!$A$18:$C$30,3,FALSE)</f>
        <v>45736</v>
      </c>
      <c r="N422" s="5">
        <f>ROUND((K422*('اطلاعات پایه'!$B$12+1)+'اطلاعات پایه'!$B$13)/30*L422,0)</f>
        <v>9316080</v>
      </c>
      <c r="O422" s="5">
        <f>IF(AND(F422&gt;0,M422-F422&gt;364),'اطلاعات پایه'!$B$10,0)*L422+J422</f>
        <v>0</v>
      </c>
      <c r="P422" s="5">
        <f>IF(H422="متاهل",'اطلاعات پایه'!$B$6,0)</f>
        <v>0</v>
      </c>
      <c r="Q422" s="5">
        <f>I422*'اطلاعات پایه'!$B$7</f>
        <v>0</v>
      </c>
      <c r="R422" s="5">
        <f>ROUND('اطلاعات پایه'!$B$8/30*MIN(30,L422),0)</f>
        <v>9000000</v>
      </c>
      <c r="S422" s="5">
        <f>ROUND('اطلاعات پایه'!$B$9/30*MIN(30,L422),0)</f>
        <v>22000000</v>
      </c>
      <c r="T422" s="5">
        <f t="shared" si="51"/>
        <v>59284</v>
      </c>
      <c r="U422" s="15"/>
      <c r="V422" s="5">
        <f t="shared" si="49"/>
        <v>0</v>
      </c>
      <c r="X422" s="9">
        <f t="shared" si="52"/>
        <v>40316080</v>
      </c>
      <c r="Y422" s="9">
        <f>ROUND(0.07*MIN(7*L422*'اطلاعات پایه'!$B$5,'محاسبه حقوق'!X422),0)</f>
        <v>2822126</v>
      </c>
      <c r="Z422" s="9">
        <f t="shared" si="53"/>
        <v>9272700</v>
      </c>
      <c r="AA422" s="9">
        <f t="shared" si="54"/>
        <v>480702059.14285713</v>
      </c>
      <c r="AB422" s="5">
        <f>IF(AA422&lt;='اطلاعات پایه'!$B$35,'اطلاعات پایه'!$D$35,IF(AA422&lt;='اطلاعات پایه'!$B$36,'اطلاعات پایه'!$E$35+(AA422-'اطلاعات پایه'!$B$35)*'اطلاعات پایه'!$C$36,IF(AA422&lt;='اطلاعات پایه'!$B$37,'اطلاعات پایه'!$E$36+(AA422-'اطلاعات پایه'!$B$36)*'اطلاعات پایه'!$C$37,IF(AA422&lt;='اطلاعات پایه'!$B$38,'اطلاعات پایه'!$E$37+(AA422-'اطلاعات پایه'!$B$37)*'اطلاعات پایه'!$C$38,IF(AA422&lt;='اطلاعات پایه'!$B$39,'اطلاعات پایه'!$E$38+(AA422-'اطلاعات پایه'!$B$38)*'اطلاعات پایه'!$C$39,'اطلاعات پایه'!$E$39+(AA422-'اطلاعات پایه'!$B$39)*'اطلاعات پایه'!$C$40)))))/365*L422</f>
        <v>0</v>
      </c>
      <c r="AC422" s="9">
        <f t="shared" si="55"/>
        <v>37493954</v>
      </c>
      <c r="AE422" s="9">
        <f t="shared" si="50"/>
        <v>49588780</v>
      </c>
    </row>
    <row r="423" spans="1:31" x14ac:dyDescent="0.25">
      <c r="A423" s="13">
        <v>403</v>
      </c>
      <c r="B423" s="13"/>
      <c r="C423" s="13"/>
      <c r="D423" s="13"/>
      <c r="E423" s="13"/>
      <c r="F423" s="13"/>
      <c r="G423" s="6" t="str">
        <f t="shared" si="48"/>
        <v/>
      </c>
      <c r="H423" s="13"/>
      <c r="I423" s="13"/>
      <c r="J423" s="15"/>
      <c r="K423" s="15"/>
      <c r="L423" s="5">
        <f>VLOOKUP($C$15,'اطلاعات پایه'!$A$18:$B$30,2,FALSE)</f>
        <v>30</v>
      </c>
      <c r="M423" s="6">
        <f>VLOOKUP($C$15,'اطلاعات پایه'!$A$18:$C$30,3,FALSE)</f>
        <v>45736</v>
      </c>
      <c r="N423" s="5">
        <f>ROUND((K423*('اطلاعات پایه'!$B$12+1)+'اطلاعات پایه'!$B$13)/30*L423,0)</f>
        <v>9316080</v>
      </c>
      <c r="O423" s="5">
        <f>IF(AND(F423&gt;0,M423-F423&gt;364),'اطلاعات پایه'!$B$10,0)*L423+J423</f>
        <v>0</v>
      </c>
      <c r="P423" s="5">
        <f>IF(H423="متاهل",'اطلاعات پایه'!$B$6,0)</f>
        <v>0</v>
      </c>
      <c r="Q423" s="5">
        <f>I423*'اطلاعات پایه'!$B$7</f>
        <v>0</v>
      </c>
      <c r="R423" s="5">
        <f>ROUND('اطلاعات پایه'!$B$8/30*MIN(30,L423),0)</f>
        <v>9000000</v>
      </c>
      <c r="S423" s="5">
        <f>ROUND('اطلاعات پایه'!$B$9/30*MIN(30,L423),0)</f>
        <v>22000000</v>
      </c>
      <c r="T423" s="5">
        <f t="shared" si="51"/>
        <v>59284</v>
      </c>
      <c r="U423" s="15"/>
      <c r="V423" s="5">
        <f t="shared" si="49"/>
        <v>0</v>
      </c>
      <c r="X423" s="9">
        <f t="shared" si="52"/>
        <v>40316080</v>
      </c>
      <c r="Y423" s="9">
        <f>ROUND(0.07*MIN(7*L423*'اطلاعات پایه'!$B$5,'محاسبه حقوق'!X423),0)</f>
        <v>2822126</v>
      </c>
      <c r="Z423" s="9">
        <f t="shared" si="53"/>
        <v>9272700</v>
      </c>
      <c r="AA423" s="9">
        <f t="shared" si="54"/>
        <v>480702059.14285713</v>
      </c>
      <c r="AB423" s="5">
        <f>IF(AA423&lt;='اطلاعات پایه'!$B$35,'اطلاعات پایه'!$D$35,IF(AA423&lt;='اطلاعات پایه'!$B$36,'اطلاعات پایه'!$E$35+(AA423-'اطلاعات پایه'!$B$35)*'اطلاعات پایه'!$C$36,IF(AA423&lt;='اطلاعات پایه'!$B$37,'اطلاعات پایه'!$E$36+(AA423-'اطلاعات پایه'!$B$36)*'اطلاعات پایه'!$C$37,IF(AA423&lt;='اطلاعات پایه'!$B$38,'اطلاعات پایه'!$E$37+(AA423-'اطلاعات پایه'!$B$37)*'اطلاعات پایه'!$C$38,IF(AA423&lt;='اطلاعات پایه'!$B$39,'اطلاعات پایه'!$E$38+(AA423-'اطلاعات پایه'!$B$38)*'اطلاعات پایه'!$C$39,'اطلاعات پایه'!$E$39+(AA423-'اطلاعات پایه'!$B$39)*'اطلاعات پایه'!$C$40)))))/365*L423</f>
        <v>0</v>
      </c>
      <c r="AC423" s="9">
        <f t="shared" si="55"/>
        <v>37493954</v>
      </c>
      <c r="AE423" s="9">
        <f t="shared" si="50"/>
        <v>49588780</v>
      </c>
    </row>
    <row r="424" spans="1:31" x14ac:dyDescent="0.25">
      <c r="A424" s="13">
        <v>404</v>
      </c>
      <c r="B424" s="13"/>
      <c r="C424" s="13"/>
      <c r="D424" s="13"/>
      <c r="E424" s="13"/>
      <c r="F424" s="13"/>
      <c r="G424" s="6" t="str">
        <f t="shared" si="48"/>
        <v/>
      </c>
      <c r="H424" s="13"/>
      <c r="I424" s="13"/>
      <c r="J424" s="15"/>
      <c r="K424" s="15"/>
      <c r="L424" s="5">
        <f>VLOOKUP($C$15,'اطلاعات پایه'!$A$18:$B$30,2,FALSE)</f>
        <v>30</v>
      </c>
      <c r="M424" s="6">
        <f>VLOOKUP($C$15,'اطلاعات پایه'!$A$18:$C$30,3,FALSE)</f>
        <v>45736</v>
      </c>
      <c r="N424" s="5">
        <f>ROUND((K424*('اطلاعات پایه'!$B$12+1)+'اطلاعات پایه'!$B$13)/30*L424,0)</f>
        <v>9316080</v>
      </c>
      <c r="O424" s="5">
        <f>IF(AND(F424&gt;0,M424-F424&gt;364),'اطلاعات پایه'!$B$10,0)*L424+J424</f>
        <v>0</v>
      </c>
      <c r="P424" s="5">
        <f>IF(H424="متاهل",'اطلاعات پایه'!$B$6,0)</f>
        <v>0</v>
      </c>
      <c r="Q424" s="5">
        <f>I424*'اطلاعات پایه'!$B$7</f>
        <v>0</v>
      </c>
      <c r="R424" s="5">
        <f>ROUND('اطلاعات پایه'!$B$8/30*MIN(30,L424),0)</f>
        <v>9000000</v>
      </c>
      <c r="S424" s="5">
        <f>ROUND('اطلاعات پایه'!$B$9/30*MIN(30,L424),0)</f>
        <v>22000000</v>
      </c>
      <c r="T424" s="5">
        <f t="shared" si="51"/>
        <v>59284</v>
      </c>
      <c r="U424" s="15"/>
      <c r="V424" s="5">
        <f t="shared" si="49"/>
        <v>0</v>
      </c>
      <c r="X424" s="9">
        <f t="shared" si="52"/>
        <v>40316080</v>
      </c>
      <c r="Y424" s="9">
        <f>ROUND(0.07*MIN(7*L424*'اطلاعات پایه'!$B$5,'محاسبه حقوق'!X424),0)</f>
        <v>2822126</v>
      </c>
      <c r="Z424" s="9">
        <f t="shared" si="53"/>
        <v>9272700</v>
      </c>
      <c r="AA424" s="9">
        <f t="shared" si="54"/>
        <v>480702059.14285713</v>
      </c>
      <c r="AB424" s="5">
        <f>IF(AA424&lt;='اطلاعات پایه'!$B$35,'اطلاعات پایه'!$D$35,IF(AA424&lt;='اطلاعات پایه'!$B$36,'اطلاعات پایه'!$E$35+(AA424-'اطلاعات پایه'!$B$35)*'اطلاعات پایه'!$C$36,IF(AA424&lt;='اطلاعات پایه'!$B$37,'اطلاعات پایه'!$E$36+(AA424-'اطلاعات پایه'!$B$36)*'اطلاعات پایه'!$C$37,IF(AA424&lt;='اطلاعات پایه'!$B$38,'اطلاعات پایه'!$E$37+(AA424-'اطلاعات پایه'!$B$37)*'اطلاعات پایه'!$C$38,IF(AA424&lt;='اطلاعات پایه'!$B$39,'اطلاعات پایه'!$E$38+(AA424-'اطلاعات پایه'!$B$38)*'اطلاعات پایه'!$C$39,'اطلاعات پایه'!$E$39+(AA424-'اطلاعات پایه'!$B$39)*'اطلاعات پایه'!$C$40)))))/365*L424</f>
        <v>0</v>
      </c>
      <c r="AC424" s="9">
        <f t="shared" si="55"/>
        <v>37493954</v>
      </c>
      <c r="AE424" s="9">
        <f t="shared" si="50"/>
        <v>49588780</v>
      </c>
    </row>
    <row r="425" spans="1:31" x14ac:dyDescent="0.25">
      <c r="A425" s="13">
        <v>405</v>
      </c>
      <c r="B425" s="13"/>
      <c r="C425" s="13"/>
      <c r="D425" s="13"/>
      <c r="E425" s="13"/>
      <c r="F425" s="13"/>
      <c r="G425" s="6" t="str">
        <f t="shared" si="48"/>
        <v/>
      </c>
      <c r="H425" s="13"/>
      <c r="I425" s="13"/>
      <c r="J425" s="15"/>
      <c r="K425" s="15"/>
      <c r="L425" s="5">
        <f>VLOOKUP($C$15,'اطلاعات پایه'!$A$18:$B$30,2,FALSE)</f>
        <v>30</v>
      </c>
      <c r="M425" s="6">
        <f>VLOOKUP($C$15,'اطلاعات پایه'!$A$18:$C$30,3,FALSE)</f>
        <v>45736</v>
      </c>
      <c r="N425" s="5">
        <f>ROUND((K425*('اطلاعات پایه'!$B$12+1)+'اطلاعات پایه'!$B$13)/30*L425,0)</f>
        <v>9316080</v>
      </c>
      <c r="O425" s="5">
        <f>IF(AND(F425&gt;0,M425-F425&gt;364),'اطلاعات پایه'!$B$10,0)*L425+J425</f>
        <v>0</v>
      </c>
      <c r="P425" s="5">
        <f>IF(H425="متاهل",'اطلاعات پایه'!$B$6,0)</f>
        <v>0</v>
      </c>
      <c r="Q425" s="5">
        <f>I425*'اطلاعات پایه'!$B$7</f>
        <v>0</v>
      </c>
      <c r="R425" s="5">
        <f>ROUND('اطلاعات پایه'!$B$8/30*MIN(30,L425),0)</f>
        <v>9000000</v>
      </c>
      <c r="S425" s="5">
        <f>ROUND('اطلاعات پایه'!$B$9/30*MIN(30,L425),0)</f>
        <v>22000000</v>
      </c>
      <c r="T425" s="5">
        <f t="shared" si="51"/>
        <v>59284</v>
      </c>
      <c r="U425" s="15"/>
      <c r="V425" s="5">
        <f t="shared" si="49"/>
        <v>0</v>
      </c>
      <c r="X425" s="9">
        <f t="shared" si="52"/>
        <v>40316080</v>
      </c>
      <c r="Y425" s="9">
        <f>ROUND(0.07*MIN(7*L425*'اطلاعات پایه'!$B$5,'محاسبه حقوق'!X425),0)</f>
        <v>2822126</v>
      </c>
      <c r="Z425" s="9">
        <f t="shared" si="53"/>
        <v>9272700</v>
      </c>
      <c r="AA425" s="9">
        <f t="shared" si="54"/>
        <v>480702059.14285713</v>
      </c>
      <c r="AB425" s="5">
        <f>IF(AA425&lt;='اطلاعات پایه'!$B$35,'اطلاعات پایه'!$D$35,IF(AA425&lt;='اطلاعات پایه'!$B$36,'اطلاعات پایه'!$E$35+(AA425-'اطلاعات پایه'!$B$35)*'اطلاعات پایه'!$C$36,IF(AA425&lt;='اطلاعات پایه'!$B$37,'اطلاعات پایه'!$E$36+(AA425-'اطلاعات پایه'!$B$36)*'اطلاعات پایه'!$C$37,IF(AA425&lt;='اطلاعات پایه'!$B$38,'اطلاعات پایه'!$E$37+(AA425-'اطلاعات پایه'!$B$37)*'اطلاعات پایه'!$C$38,IF(AA425&lt;='اطلاعات پایه'!$B$39,'اطلاعات پایه'!$E$38+(AA425-'اطلاعات پایه'!$B$38)*'اطلاعات پایه'!$C$39,'اطلاعات پایه'!$E$39+(AA425-'اطلاعات پایه'!$B$39)*'اطلاعات پایه'!$C$40)))))/365*L425</f>
        <v>0</v>
      </c>
      <c r="AC425" s="9">
        <f t="shared" si="55"/>
        <v>37493954</v>
      </c>
      <c r="AE425" s="9">
        <f t="shared" si="50"/>
        <v>49588780</v>
      </c>
    </row>
    <row r="426" spans="1:31" x14ac:dyDescent="0.25">
      <c r="A426" s="13">
        <v>406</v>
      </c>
      <c r="B426" s="13"/>
      <c r="C426" s="13"/>
      <c r="D426" s="13"/>
      <c r="E426" s="13"/>
      <c r="F426" s="13"/>
      <c r="G426" s="6" t="str">
        <f t="shared" si="48"/>
        <v/>
      </c>
      <c r="H426" s="13"/>
      <c r="I426" s="13"/>
      <c r="J426" s="15"/>
      <c r="K426" s="15"/>
      <c r="L426" s="5">
        <f>VLOOKUP($C$15,'اطلاعات پایه'!$A$18:$B$30,2,FALSE)</f>
        <v>30</v>
      </c>
      <c r="M426" s="6">
        <f>VLOOKUP($C$15,'اطلاعات پایه'!$A$18:$C$30,3,FALSE)</f>
        <v>45736</v>
      </c>
      <c r="N426" s="5">
        <f>ROUND((K426*('اطلاعات پایه'!$B$12+1)+'اطلاعات پایه'!$B$13)/30*L426,0)</f>
        <v>9316080</v>
      </c>
      <c r="O426" s="5">
        <f>IF(AND(F426&gt;0,M426-F426&gt;364),'اطلاعات پایه'!$B$10,0)*L426+J426</f>
        <v>0</v>
      </c>
      <c r="P426" s="5">
        <f>IF(H426="متاهل",'اطلاعات پایه'!$B$6,0)</f>
        <v>0</v>
      </c>
      <c r="Q426" s="5">
        <f>I426*'اطلاعات پایه'!$B$7</f>
        <v>0</v>
      </c>
      <c r="R426" s="5">
        <f>ROUND('اطلاعات پایه'!$B$8/30*MIN(30,L426),0)</f>
        <v>9000000</v>
      </c>
      <c r="S426" s="5">
        <f>ROUND('اطلاعات پایه'!$B$9/30*MIN(30,L426),0)</f>
        <v>22000000</v>
      </c>
      <c r="T426" s="5">
        <f t="shared" si="51"/>
        <v>59284</v>
      </c>
      <c r="U426" s="15"/>
      <c r="V426" s="5">
        <f t="shared" si="49"/>
        <v>0</v>
      </c>
      <c r="X426" s="9">
        <f t="shared" si="52"/>
        <v>40316080</v>
      </c>
      <c r="Y426" s="9">
        <f>ROUND(0.07*MIN(7*L426*'اطلاعات پایه'!$B$5,'محاسبه حقوق'!X426),0)</f>
        <v>2822126</v>
      </c>
      <c r="Z426" s="9">
        <f t="shared" si="53"/>
        <v>9272700</v>
      </c>
      <c r="AA426" s="9">
        <f t="shared" si="54"/>
        <v>480702059.14285713</v>
      </c>
      <c r="AB426" s="5">
        <f>IF(AA426&lt;='اطلاعات پایه'!$B$35,'اطلاعات پایه'!$D$35,IF(AA426&lt;='اطلاعات پایه'!$B$36,'اطلاعات پایه'!$E$35+(AA426-'اطلاعات پایه'!$B$35)*'اطلاعات پایه'!$C$36,IF(AA426&lt;='اطلاعات پایه'!$B$37,'اطلاعات پایه'!$E$36+(AA426-'اطلاعات پایه'!$B$36)*'اطلاعات پایه'!$C$37,IF(AA426&lt;='اطلاعات پایه'!$B$38,'اطلاعات پایه'!$E$37+(AA426-'اطلاعات پایه'!$B$37)*'اطلاعات پایه'!$C$38,IF(AA426&lt;='اطلاعات پایه'!$B$39,'اطلاعات پایه'!$E$38+(AA426-'اطلاعات پایه'!$B$38)*'اطلاعات پایه'!$C$39,'اطلاعات پایه'!$E$39+(AA426-'اطلاعات پایه'!$B$39)*'اطلاعات پایه'!$C$40)))))/365*L426</f>
        <v>0</v>
      </c>
      <c r="AC426" s="9">
        <f t="shared" si="55"/>
        <v>37493954</v>
      </c>
      <c r="AE426" s="9">
        <f t="shared" si="50"/>
        <v>49588780</v>
      </c>
    </row>
    <row r="427" spans="1:31" x14ac:dyDescent="0.25">
      <c r="A427" s="13">
        <v>407</v>
      </c>
      <c r="B427" s="13"/>
      <c r="C427" s="13"/>
      <c r="D427" s="13"/>
      <c r="E427" s="13"/>
      <c r="F427" s="13"/>
      <c r="G427" s="6" t="str">
        <f t="shared" si="48"/>
        <v/>
      </c>
      <c r="H427" s="13"/>
      <c r="I427" s="13"/>
      <c r="J427" s="15"/>
      <c r="K427" s="15"/>
      <c r="L427" s="5">
        <f>VLOOKUP($C$15,'اطلاعات پایه'!$A$18:$B$30,2,FALSE)</f>
        <v>30</v>
      </c>
      <c r="M427" s="6">
        <f>VLOOKUP($C$15,'اطلاعات پایه'!$A$18:$C$30,3,FALSE)</f>
        <v>45736</v>
      </c>
      <c r="N427" s="5">
        <f>ROUND((K427*('اطلاعات پایه'!$B$12+1)+'اطلاعات پایه'!$B$13)/30*L427,0)</f>
        <v>9316080</v>
      </c>
      <c r="O427" s="5">
        <f>IF(AND(F427&gt;0,M427-F427&gt;364),'اطلاعات پایه'!$B$10,0)*L427+J427</f>
        <v>0</v>
      </c>
      <c r="P427" s="5">
        <f>IF(H427="متاهل",'اطلاعات پایه'!$B$6,0)</f>
        <v>0</v>
      </c>
      <c r="Q427" s="5">
        <f>I427*'اطلاعات پایه'!$B$7</f>
        <v>0</v>
      </c>
      <c r="R427" s="5">
        <f>ROUND('اطلاعات پایه'!$B$8/30*MIN(30,L427),0)</f>
        <v>9000000</v>
      </c>
      <c r="S427" s="5">
        <f>ROUND('اطلاعات پایه'!$B$9/30*MIN(30,L427),0)</f>
        <v>22000000</v>
      </c>
      <c r="T427" s="5">
        <f t="shared" si="51"/>
        <v>59284</v>
      </c>
      <c r="U427" s="15"/>
      <c r="V427" s="5">
        <f t="shared" si="49"/>
        <v>0</v>
      </c>
      <c r="X427" s="9">
        <f t="shared" si="52"/>
        <v>40316080</v>
      </c>
      <c r="Y427" s="9">
        <f>ROUND(0.07*MIN(7*L427*'اطلاعات پایه'!$B$5,'محاسبه حقوق'!X427),0)</f>
        <v>2822126</v>
      </c>
      <c r="Z427" s="9">
        <f t="shared" si="53"/>
        <v>9272700</v>
      </c>
      <c r="AA427" s="9">
        <f t="shared" si="54"/>
        <v>480702059.14285713</v>
      </c>
      <c r="AB427" s="5">
        <f>IF(AA427&lt;='اطلاعات پایه'!$B$35,'اطلاعات پایه'!$D$35,IF(AA427&lt;='اطلاعات پایه'!$B$36,'اطلاعات پایه'!$E$35+(AA427-'اطلاعات پایه'!$B$35)*'اطلاعات پایه'!$C$36,IF(AA427&lt;='اطلاعات پایه'!$B$37,'اطلاعات پایه'!$E$36+(AA427-'اطلاعات پایه'!$B$36)*'اطلاعات پایه'!$C$37,IF(AA427&lt;='اطلاعات پایه'!$B$38,'اطلاعات پایه'!$E$37+(AA427-'اطلاعات پایه'!$B$37)*'اطلاعات پایه'!$C$38,IF(AA427&lt;='اطلاعات پایه'!$B$39,'اطلاعات پایه'!$E$38+(AA427-'اطلاعات پایه'!$B$38)*'اطلاعات پایه'!$C$39,'اطلاعات پایه'!$E$39+(AA427-'اطلاعات پایه'!$B$39)*'اطلاعات پایه'!$C$40)))))/365*L427</f>
        <v>0</v>
      </c>
      <c r="AC427" s="9">
        <f t="shared" si="55"/>
        <v>37493954</v>
      </c>
      <c r="AE427" s="9">
        <f t="shared" si="50"/>
        <v>49588780</v>
      </c>
    </row>
    <row r="428" spans="1:31" x14ac:dyDescent="0.25">
      <c r="A428" s="13">
        <v>408</v>
      </c>
      <c r="B428" s="13"/>
      <c r="C428" s="13"/>
      <c r="D428" s="13"/>
      <c r="E428" s="13"/>
      <c r="F428" s="13"/>
      <c r="G428" s="6" t="str">
        <f t="shared" si="48"/>
        <v/>
      </c>
      <c r="H428" s="13"/>
      <c r="I428" s="13"/>
      <c r="J428" s="15"/>
      <c r="K428" s="15"/>
      <c r="L428" s="5">
        <f>VLOOKUP($C$15,'اطلاعات پایه'!$A$18:$B$30,2,FALSE)</f>
        <v>30</v>
      </c>
      <c r="M428" s="6">
        <f>VLOOKUP($C$15,'اطلاعات پایه'!$A$18:$C$30,3,FALSE)</f>
        <v>45736</v>
      </c>
      <c r="N428" s="5">
        <f>ROUND((K428*('اطلاعات پایه'!$B$12+1)+'اطلاعات پایه'!$B$13)/30*L428,0)</f>
        <v>9316080</v>
      </c>
      <c r="O428" s="5">
        <f>IF(AND(F428&gt;0,M428-F428&gt;364),'اطلاعات پایه'!$B$10,0)*L428+J428</f>
        <v>0</v>
      </c>
      <c r="P428" s="5">
        <f>IF(H428="متاهل",'اطلاعات پایه'!$B$6,0)</f>
        <v>0</v>
      </c>
      <c r="Q428" s="5">
        <f>I428*'اطلاعات پایه'!$B$7</f>
        <v>0</v>
      </c>
      <c r="R428" s="5">
        <f>ROUND('اطلاعات پایه'!$B$8/30*MIN(30,L428),0)</f>
        <v>9000000</v>
      </c>
      <c r="S428" s="5">
        <f>ROUND('اطلاعات پایه'!$B$9/30*MIN(30,L428),0)</f>
        <v>22000000</v>
      </c>
      <c r="T428" s="5">
        <f t="shared" si="51"/>
        <v>59284</v>
      </c>
      <c r="U428" s="15"/>
      <c r="V428" s="5">
        <f t="shared" si="49"/>
        <v>0</v>
      </c>
      <c r="X428" s="9">
        <f t="shared" si="52"/>
        <v>40316080</v>
      </c>
      <c r="Y428" s="9">
        <f>ROUND(0.07*MIN(7*L428*'اطلاعات پایه'!$B$5,'محاسبه حقوق'!X428),0)</f>
        <v>2822126</v>
      </c>
      <c r="Z428" s="9">
        <f t="shared" si="53"/>
        <v>9272700</v>
      </c>
      <c r="AA428" s="9">
        <f t="shared" si="54"/>
        <v>480702059.14285713</v>
      </c>
      <c r="AB428" s="5">
        <f>IF(AA428&lt;='اطلاعات پایه'!$B$35,'اطلاعات پایه'!$D$35,IF(AA428&lt;='اطلاعات پایه'!$B$36,'اطلاعات پایه'!$E$35+(AA428-'اطلاعات پایه'!$B$35)*'اطلاعات پایه'!$C$36,IF(AA428&lt;='اطلاعات پایه'!$B$37,'اطلاعات پایه'!$E$36+(AA428-'اطلاعات پایه'!$B$36)*'اطلاعات پایه'!$C$37,IF(AA428&lt;='اطلاعات پایه'!$B$38,'اطلاعات پایه'!$E$37+(AA428-'اطلاعات پایه'!$B$37)*'اطلاعات پایه'!$C$38,IF(AA428&lt;='اطلاعات پایه'!$B$39,'اطلاعات پایه'!$E$38+(AA428-'اطلاعات پایه'!$B$38)*'اطلاعات پایه'!$C$39,'اطلاعات پایه'!$E$39+(AA428-'اطلاعات پایه'!$B$39)*'اطلاعات پایه'!$C$40)))))/365*L428</f>
        <v>0</v>
      </c>
      <c r="AC428" s="9">
        <f t="shared" si="55"/>
        <v>37493954</v>
      </c>
      <c r="AE428" s="9">
        <f t="shared" si="50"/>
        <v>49588780</v>
      </c>
    </row>
    <row r="429" spans="1:31" x14ac:dyDescent="0.25">
      <c r="A429" s="13">
        <v>409</v>
      </c>
      <c r="B429" s="13"/>
      <c r="C429" s="13"/>
      <c r="D429" s="13"/>
      <c r="E429" s="13"/>
      <c r="F429" s="13"/>
      <c r="G429" s="6" t="str">
        <f t="shared" si="48"/>
        <v/>
      </c>
      <c r="H429" s="13"/>
      <c r="I429" s="13"/>
      <c r="J429" s="15"/>
      <c r="K429" s="15"/>
      <c r="L429" s="5">
        <f>VLOOKUP($C$15,'اطلاعات پایه'!$A$18:$B$30,2,FALSE)</f>
        <v>30</v>
      </c>
      <c r="M429" s="6">
        <f>VLOOKUP($C$15,'اطلاعات پایه'!$A$18:$C$30,3,FALSE)</f>
        <v>45736</v>
      </c>
      <c r="N429" s="5">
        <f>ROUND((K429*('اطلاعات پایه'!$B$12+1)+'اطلاعات پایه'!$B$13)/30*L429,0)</f>
        <v>9316080</v>
      </c>
      <c r="O429" s="5">
        <f>IF(AND(F429&gt;0,M429-F429&gt;364),'اطلاعات پایه'!$B$10,0)*L429+J429</f>
        <v>0</v>
      </c>
      <c r="P429" s="5">
        <f>IF(H429="متاهل",'اطلاعات پایه'!$B$6,0)</f>
        <v>0</v>
      </c>
      <c r="Q429" s="5">
        <f>I429*'اطلاعات پایه'!$B$7</f>
        <v>0</v>
      </c>
      <c r="R429" s="5">
        <f>ROUND('اطلاعات پایه'!$B$8/30*MIN(30,L429),0)</f>
        <v>9000000</v>
      </c>
      <c r="S429" s="5">
        <f>ROUND('اطلاعات پایه'!$B$9/30*MIN(30,L429),0)</f>
        <v>22000000</v>
      </c>
      <c r="T429" s="5">
        <f t="shared" si="51"/>
        <v>59284</v>
      </c>
      <c r="U429" s="15"/>
      <c r="V429" s="5">
        <f t="shared" si="49"/>
        <v>0</v>
      </c>
      <c r="X429" s="9">
        <f t="shared" si="52"/>
        <v>40316080</v>
      </c>
      <c r="Y429" s="9">
        <f>ROUND(0.07*MIN(7*L429*'اطلاعات پایه'!$B$5,'محاسبه حقوق'!X429),0)</f>
        <v>2822126</v>
      </c>
      <c r="Z429" s="9">
        <f t="shared" si="53"/>
        <v>9272700</v>
      </c>
      <c r="AA429" s="9">
        <f t="shared" si="54"/>
        <v>480702059.14285713</v>
      </c>
      <c r="AB429" s="5">
        <f>IF(AA429&lt;='اطلاعات پایه'!$B$35,'اطلاعات پایه'!$D$35,IF(AA429&lt;='اطلاعات پایه'!$B$36,'اطلاعات پایه'!$E$35+(AA429-'اطلاعات پایه'!$B$35)*'اطلاعات پایه'!$C$36,IF(AA429&lt;='اطلاعات پایه'!$B$37,'اطلاعات پایه'!$E$36+(AA429-'اطلاعات پایه'!$B$36)*'اطلاعات پایه'!$C$37,IF(AA429&lt;='اطلاعات پایه'!$B$38,'اطلاعات پایه'!$E$37+(AA429-'اطلاعات پایه'!$B$37)*'اطلاعات پایه'!$C$38,IF(AA429&lt;='اطلاعات پایه'!$B$39,'اطلاعات پایه'!$E$38+(AA429-'اطلاعات پایه'!$B$38)*'اطلاعات پایه'!$C$39,'اطلاعات پایه'!$E$39+(AA429-'اطلاعات پایه'!$B$39)*'اطلاعات پایه'!$C$40)))))/365*L429</f>
        <v>0</v>
      </c>
      <c r="AC429" s="9">
        <f t="shared" si="55"/>
        <v>37493954</v>
      </c>
      <c r="AE429" s="9">
        <f t="shared" si="50"/>
        <v>49588780</v>
      </c>
    </row>
    <row r="430" spans="1:31" x14ac:dyDescent="0.25">
      <c r="A430" s="13">
        <v>410</v>
      </c>
      <c r="B430" s="13"/>
      <c r="C430" s="13"/>
      <c r="D430" s="13"/>
      <c r="E430" s="13"/>
      <c r="F430" s="13"/>
      <c r="G430" s="6" t="str">
        <f t="shared" si="48"/>
        <v/>
      </c>
      <c r="H430" s="13"/>
      <c r="I430" s="13"/>
      <c r="J430" s="15"/>
      <c r="K430" s="15"/>
      <c r="L430" s="5">
        <f>VLOOKUP($C$15,'اطلاعات پایه'!$A$18:$B$30,2,FALSE)</f>
        <v>30</v>
      </c>
      <c r="M430" s="6">
        <f>VLOOKUP($C$15,'اطلاعات پایه'!$A$18:$C$30,3,FALSE)</f>
        <v>45736</v>
      </c>
      <c r="N430" s="5">
        <f>ROUND((K430*('اطلاعات پایه'!$B$12+1)+'اطلاعات پایه'!$B$13)/30*L430,0)</f>
        <v>9316080</v>
      </c>
      <c r="O430" s="5">
        <f>IF(AND(F430&gt;0,M430-F430&gt;364),'اطلاعات پایه'!$B$10,0)*L430+J430</f>
        <v>0</v>
      </c>
      <c r="P430" s="5">
        <f>IF(H430="متاهل",'اطلاعات پایه'!$B$6,0)</f>
        <v>0</v>
      </c>
      <c r="Q430" s="5">
        <f>I430*'اطلاعات پایه'!$B$7</f>
        <v>0</v>
      </c>
      <c r="R430" s="5">
        <f>ROUND('اطلاعات پایه'!$B$8/30*MIN(30,L430),0)</f>
        <v>9000000</v>
      </c>
      <c r="S430" s="5">
        <f>ROUND('اطلاعات پایه'!$B$9/30*MIN(30,L430),0)</f>
        <v>22000000</v>
      </c>
      <c r="T430" s="5">
        <f t="shared" si="51"/>
        <v>59284</v>
      </c>
      <c r="U430" s="15"/>
      <c r="V430" s="5">
        <f t="shared" si="49"/>
        <v>0</v>
      </c>
      <c r="X430" s="9">
        <f t="shared" si="52"/>
        <v>40316080</v>
      </c>
      <c r="Y430" s="9">
        <f>ROUND(0.07*MIN(7*L430*'اطلاعات پایه'!$B$5,'محاسبه حقوق'!X430),0)</f>
        <v>2822126</v>
      </c>
      <c r="Z430" s="9">
        <f t="shared" si="53"/>
        <v>9272700</v>
      </c>
      <c r="AA430" s="9">
        <f t="shared" si="54"/>
        <v>480702059.14285713</v>
      </c>
      <c r="AB430" s="5">
        <f>IF(AA430&lt;='اطلاعات پایه'!$B$35,'اطلاعات پایه'!$D$35,IF(AA430&lt;='اطلاعات پایه'!$B$36,'اطلاعات پایه'!$E$35+(AA430-'اطلاعات پایه'!$B$35)*'اطلاعات پایه'!$C$36,IF(AA430&lt;='اطلاعات پایه'!$B$37,'اطلاعات پایه'!$E$36+(AA430-'اطلاعات پایه'!$B$36)*'اطلاعات پایه'!$C$37,IF(AA430&lt;='اطلاعات پایه'!$B$38,'اطلاعات پایه'!$E$37+(AA430-'اطلاعات پایه'!$B$37)*'اطلاعات پایه'!$C$38,IF(AA430&lt;='اطلاعات پایه'!$B$39,'اطلاعات پایه'!$E$38+(AA430-'اطلاعات پایه'!$B$38)*'اطلاعات پایه'!$C$39,'اطلاعات پایه'!$E$39+(AA430-'اطلاعات پایه'!$B$39)*'اطلاعات پایه'!$C$40)))))/365*L430</f>
        <v>0</v>
      </c>
      <c r="AC430" s="9">
        <f t="shared" si="55"/>
        <v>37493954</v>
      </c>
      <c r="AE430" s="9">
        <f t="shared" si="50"/>
        <v>49588780</v>
      </c>
    </row>
    <row r="431" spans="1:31" x14ac:dyDescent="0.25">
      <c r="A431" s="13">
        <v>411</v>
      </c>
      <c r="B431" s="13"/>
      <c r="C431" s="13"/>
      <c r="D431" s="13"/>
      <c r="E431" s="13"/>
      <c r="F431" s="13"/>
      <c r="G431" s="6" t="str">
        <f t="shared" si="48"/>
        <v/>
      </c>
      <c r="H431" s="13"/>
      <c r="I431" s="13"/>
      <c r="J431" s="15"/>
      <c r="K431" s="15"/>
      <c r="L431" s="5">
        <f>VLOOKUP($C$15,'اطلاعات پایه'!$A$18:$B$30,2,FALSE)</f>
        <v>30</v>
      </c>
      <c r="M431" s="6">
        <f>VLOOKUP($C$15,'اطلاعات پایه'!$A$18:$C$30,3,FALSE)</f>
        <v>45736</v>
      </c>
      <c r="N431" s="5">
        <f>ROUND((K431*('اطلاعات پایه'!$B$12+1)+'اطلاعات پایه'!$B$13)/30*L431,0)</f>
        <v>9316080</v>
      </c>
      <c r="O431" s="5">
        <f>IF(AND(F431&gt;0,M431-F431&gt;364),'اطلاعات پایه'!$B$10,0)*L431+J431</f>
        <v>0</v>
      </c>
      <c r="P431" s="5">
        <f>IF(H431="متاهل",'اطلاعات پایه'!$B$6,0)</f>
        <v>0</v>
      </c>
      <c r="Q431" s="5">
        <f>I431*'اطلاعات پایه'!$B$7</f>
        <v>0</v>
      </c>
      <c r="R431" s="5">
        <f>ROUND('اطلاعات پایه'!$B$8/30*MIN(30,L431),0)</f>
        <v>9000000</v>
      </c>
      <c r="S431" s="5">
        <f>ROUND('اطلاعات پایه'!$B$9/30*MIN(30,L431),0)</f>
        <v>22000000</v>
      </c>
      <c r="T431" s="5">
        <f t="shared" si="51"/>
        <v>59284</v>
      </c>
      <c r="U431" s="15"/>
      <c r="V431" s="5">
        <f t="shared" si="49"/>
        <v>0</v>
      </c>
      <c r="X431" s="9">
        <f t="shared" si="52"/>
        <v>40316080</v>
      </c>
      <c r="Y431" s="9">
        <f>ROUND(0.07*MIN(7*L431*'اطلاعات پایه'!$B$5,'محاسبه حقوق'!X431),0)</f>
        <v>2822126</v>
      </c>
      <c r="Z431" s="9">
        <f t="shared" si="53"/>
        <v>9272700</v>
      </c>
      <c r="AA431" s="9">
        <f t="shared" si="54"/>
        <v>480702059.14285713</v>
      </c>
      <c r="AB431" s="5">
        <f>IF(AA431&lt;='اطلاعات پایه'!$B$35,'اطلاعات پایه'!$D$35,IF(AA431&lt;='اطلاعات پایه'!$B$36,'اطلاعات پایه'!$E$35+(AA431-'اطلاعات پایه'!$B$35)*'اطلاعات پایه'!$C$36,IF(AA431&lt;='اطلاعات پایه'!$B$37,'اطلاعات پایه'!$E$36+(AA431-'اطلاعات پایه'!$B$36)*'اطلاعات پایه'!$C$37,IF(AA431&lt;='اطلاعات پایه'!$B$38,'اطلاعات پایه'!$E$37+(AA431-'اطلاعات پایه'!$B$37)*'اطلاعات پایه'!$C$38,IF(AA431&lt;='اطلاعات پایه'!$B$39,'اطلاعات پایه'!$E$38+(AA431-'اطلاعات پایه'!$B$38)*'اطلاعات پایه'!$C$39,'اطلاعات پایه'!$E$39+(AA431-'اطلاعات پایه'!$B$39)*'اطلاعات پایه'!$C$40)))))/365*L431</f>
        <v>0</v>
      </c>
      <c r="AC431" s="9">
        <f t="shared" si="55"/>
        <v>37493954</v>
      </c>
      <c r="AE431" s="9">
        <f t="shared" si="50"/>
        <v>49588780</v>
      </c>
    </row>
    <row r="432" spans="1:31" x14ac:dyDescent="0.25">
      <c r="A432" s="13">
        <v>412</v>
      </c>
      <c r="B432" s="13"/>
      <c r="C432" s="13"/>
      <c r="D432" s="13"/>
      <c r="E432" s="13"/>
      <c r="F432" s="13"/>
      <c r="G432" s="6" t="str">
        <f t="shared" si="48"/>
        <v/>
      </c>
      <c r="H432" s="13"/>
      <c r="I432" s="13"/>
      <c r="J432" s="15"/>
      <c r="K432" s="15"/>
      <c r="L432" s="5">
        <f>VLOOKUP($C$15,'اطلاعات پایه'!$A$18:$B$30,2,FALSE)</f>
        <v>30</v>
      </c>
      <c r="M432" s="6">
        <f>VLOOKUP($C$15,'اطلاعات پایه'!$A$18:$C$30,3,FALSE)</f>
        <v>45736</v>
      </c>
      <c r="N432" s="5">
        <f>ROUND((K432*('اطلاعات پایه'!$B$12+1)+'اطلاعات پایه'!$B$13)/30*L432,0)</f>
        <v>9316080</v>
      </c>
      <c r="O432" s="5">
        <f>IF(AND(F432&gt;0,M432-F432&gt;364),'اطلاعات پایه'!$B$10,0)*L432+J432</f>
        <v>0</v>
      </c>
      <c r="P432" s="5">
        <f>IF(H432="متاهل",'اطلاعات پایه'!$B$6,0)</f>
        <v>0</v>
      </c>
      <c r="Q432" s="5">
        <f>I432*'اطلاعات پایه'!$B$7</f>
        <v>0</v>
      </c>
      <c r="R432" s="5">
        <f>ROUND('اطلاعات پایه'!$B$8/30*MIN(30,L432),0)</f>
        <v>9000000</v>
      </c>
      <c r="S432" s="5">
        <f>ROUND('اطلاعات پایه'!$B$9/30*MIN(30,L432),0)</f>
        <v>22000000</v>
      </c>
      <c r="T432" s="5">
        <f t="shared" si="51"/>
        <v>59284</v>
      </c>
      <c r="U432" s="15"/>
      <c r="V432" s="5">
        <f t="shared" si="49"/>
        <v>0</v>
      </c>
      <c r="X432" s="9">
        <f t="shared" si="52"/>
        <v>40316080</v>
      </c>
      <c r="Y432" s="9">
        <f>ROUND(0.07*MIN(7*L432*'اطلاعات پایه'!$B$5,'محاسبه حقوق'!X432),0)</f>
        <v>2822126</v>
      </c>
      <c r="Z432" s="9">
        <f t="shared" si="53"/>
        <v>9272700</v>
      </c>
      <c r="AA432" s="9">
        <f t="shared" si="54"/>
        <v>480702059.14285713</v>
      </c>
      <c r="AB432" s="5">
        <f>IF(AA432&lt;='اطلاعات پایه'!$B$35,'اطلاعات پایه'!$D$35,IF(AA432&lt;='اطلاعات پایه'!$B$36,'اطلاعات پایه'!$E$35+(AA432-'اطلاعات پایه'!$B$35)*'اطلاعات پایه'!$C$36,IF(AA432&lt;='اطلاعات پایه'!$B$37,'اطلاعات پایه'!$E$36+(AA432-'اطلاعات پایه'!$B$36)*'اطلاعات پایه'!$C$37,IF(AA432&lt;='اطلاعات پایه'!$B$38,'اطلاعات پایه'!$E$37+(AA432-'اطلاعات پایه'!$B$37)*'اطلاعات پایه'!$C$38,IF(AA432&lt;='اطلاعات پایه'!$B$39,'اطلاعات پایه'!$E$38+(AA432-'اطلاعات پایه'!$B$38)*'اطلاعات پایه'!$C$39,'اطلاعات پایه'!$E$39+(AA432-'اطلاعات پایه'!$B$39)*'اطلاعات پایه'!$C$40)))))/365*L432</f>
        <v>0</v>
      </c>
      <c r="AC432" s="9">
        <f t="shared" si="55"/>
        <v>37493954</v>
      </c>
      <c r="AE432" s="9">
        <f t="shared" si="50"/>
        <v>49588780</v>
      </c>
    </row>
    <row r="433" spans="1:31" x14ac:dyDescent="0.25">
      <c r="A433" s="13">
        <v>413</v>
      </c>
      <c r="B433" s="13"/>
      <c r="C433" s="13"/>
      <c r="D433" s="13"/>
      <c r="E433" s="13"/>
      <c r="F433" s="13"/>
      <c r="G433" s="6" t="str">
        <f t="shared" si="48"/>
        <v/>
      </c>
      <c r="H433" s="13"/>
      <c r="I433" s="13"/>
      <c r="J433" s="15"/>
      <c r="K433" s="15"/>
      <c r="L433" s="5">
        <f>VLOOKUP($C$15,'اطلاعات پایه'!$A$18:$B$30,2,FALSE)</f>
        <v>30</v>
      </c>
      <c r="M433" s="6">
        <f>VLOOKUP($C$15,'اطلاعات پایه'!$A$18:$C$30,3,FALSE)</f>
        <v>45736</v>
      </c>
      <c r="N433" s="5">
        <f>ROUND((K433*('اطلاعات پایه'!$B$12+1)+'اطلاعات پایه'!$B$13)/30*L433,0)</f>
        <v>9316080</v>
      </c>
      <c r="O433" s="5">
        <f>IF(AND(F433&gt;0,M433-F433&gt;364),'اطلاعات پایه'!$B$10,0)*L433+J433</f>
        <v>0</v>
      </c>
      <c r="P433" s="5">
        <f>IF(H433="متاهل",'اطلاعات پایه'!$B$6,0)</f>
        <v>0</v>
      </c>
      <c r="Q433" s="5">
        <f>I433*'اطلاعات پایه'!$B$7</f>
        <v>0</v>
      </c>
      <c r="R433" s="5">
        <f>ROUND('اطلاعات پایه'!$B$8/30*MIN(30,L433),0)</f>
        <v>9000000</v>
      </c>
      <c r="S433" s="5">
        <f>ROUND('اطلاعات پایه'!$B$9/30*MIN(30,L433),0)</f>
        <v>22000000</v>
      </c>
      <c r="T433" s="5">
        <f t="shared" si="51"/>
        <v>59284</v>
      </c>
      <c r="U433" s="15"/>
      <c r="V433" s="5">
        <f t="shared" si="49"/>
        <v>0</v>
      </c>
      <c r="X433" s="9">
        <f t="shared" si="52"/>
        <v>40316080</v>
      </c>
      <c r="Y433" s="9">
        <f>ROUND(0.07*MIN(7*L433*'اطلاعات پایه'!$B$5,'محاسبه حقوق'!X433),0)</f>
        <v>2822126</v>
      </c>
      <c r="Z433" s="9">
        <f t="shared" si="53"/>
        <v>9272700</v>
      </c>
      <c r="AA433" s="9">
        <f t="shared" si="54"/>
        <v>480702059.14285713</v>
      </c>
      <c r="AB433" s="5">
        <f>IF(AA433&lt;='اطلاعات پایه'!$B$35,'اطلاعات پایه'!$D$35,IF(AA433&lt;='اطلاعات پایه'!$B$36,'اطلاعات پایه'!$E$35+(AA433-'اطلاعات پایه'!$B$35)*'اطلاعات پایه'!$C$36,IF(AA433&lt;='اطلاعات پایه'!$B$37,'اطلاعات پایه'!$E$36+(AA433-'اطلاعات پایه'!$B$36)*'اطلاعات پایه'!$C$37,IF(AA433&lt;='اطلاعات پایه'!$B$38,'اطلاعات پایه'!$E$37+(AA433-'اطلاعات پایه'!$B$37)*'اطلاعات پایه'!$C$38,IF(AA433&lt;='اطلاعات پایه'!$B$39,'اطلاعات پایه'!$E$38+(AA433-'اطلاعات پایه'!$B$38)*'اطلاعات پایه'!$C$39,'اطلاعات پایه'!$E$39+(AA433-'اطلاعات پایه'!$B$39)*'اطلاعات پایه'!$C$40)))))/365*L433</f>
        <v>0</v>
      </c>
      <c r="AC433" s="9">
        <f t="shared" si="55"/>
        <v>37493954</v>
      </c>
      <c r="AE433" s="9">
        <f t="shared" si="50"/>
        <v>49588780</v>
      </c>
    </row>
    <row r="434" spans="1:31" x14ac:dyDescent="0.25">
      <c r="A434" s="13">
        <v>414</v>
      </c>
      <c r="B434" s="13"/>
      <c r="C434" s="13"/>
      <c r="D434" s="13"/>
      <c r="E434" s="13"/>
      <c r="F434" s="13"/>
      <c r="G434" s="6" t="str">
        <f t="shared" si="48"/>
        <v/>
      </c>
      <c r="H434" s="13"/>
      <c r="I434" s="13"/>
      <c r="J434" s="15"/>
      <c r="K434" s="15"/>
      <c r="L434" s="5">
        <f>VLOOKUP($C$15,'اطلاعات پایه'!$A$18:$B$30,2,FALSE)</f>
        <v>30</v>
      </c>
      <c r="M434" s="6">
        <f>VLOOKUP($C$15,'اطلاعات پایه'!$A$18:$C$30,3,FALSE)</f>
        <v>45736</v>
      </c>
      <c r="N434" s="5">
        <f>ROUND((K434*('اطلاعات پایه'!$B$12+1)+'اطلاعات پایه'!$B$13)/30*L434,0)</f>
        <v>9316080</v>
      </c>
      <c r="O434" s="5">
        <f>IF(AND(F434&gt;0,M434-F434&gt;364),'اطلاعات پایه'!$B$10,0)*L434+J434</f>
        <v>0</v>
      </c>
      <c r="P434" s="5">
        <f>IF(H434="متاهل",'اطلاعات پایه'!$B$6,0)</f>
        <v>0</v>
      </c>
      <c r="Q434" s="5">
        <f>I434*'اطلاعات پایه'!$B$7</f>
        <v>0</v>
      </c>
      <c r="R434" s="5">
        <f>ROUND('اطلاعات پایه'!$B$8/30*MIN(30,L434),0)</f>
        <v>9000000</v>
      </c>
      <c r="S434" s="5">
        <f>ROUND('اطلاعات پایه'!$B$9/30*MIN(30,L434),0)</f>
        <v>22000000</v>
      </c>
      <c r="T434" s="5">
        <f t="shared" si="51"/>
        <v>59284</v>
      </c>
      <c r="U434" s="15"/>
      <c r="V434" s="5">
        <f t="shared" si="49"/>
        <v>0</v>
      </c>
      <c r="X434" s="9">
        <f t="shared" si="52"/>
        <v>40316080</v>
      </c>
      <c r="Y434" s="9">
        <f>ROUND(0.07*MIN(7*L434*'اطلاعات پایه'!$B$5,'محاسبه حقوق'!X434),0)</f>
        <v>2822126</v>
      </c>
      <c r="Z434" s="9">
        <f t="shared" si="53"/>
        <v>9272700</v>
      </c>
      <c r="AA434" s="9">
        <f t="shared" si="54"/>
        <v>480702059.14285713</v>
      </c>
      <c r="AB434" s="5">
        <f>IF(AA434&lt;='اطلاعات پایه'!$B$35,'اطلاعات پایه'!$D$35,IF(AA434&lt;='اطلاعات پایه'!$B$36,'اطلاعات پایه'!$E$35+(AA434-'اطلاعات پایه'!$B$35)*'اطلاعات پایه'!$C$36,IF(AA434&lt;='اطلاعات پایه'!$B$37,'اطلاعات پایه'!$E$36+(AA434-'اطلاعات پایه'!$B$36)*'اطلاعات پایه'!$C$37,IF(AA434&lt;='اطلاعات پایه'!$B$38,'اطلاعات پایه'!$E$37+(AA434-'اطلاعات پایه'!$B$37)*'اطلاعات پایه'!$C$38,IF(AA434&lt;='اطلاعات پایه'!$B$39,'اطلاعات پایه'!$E$38+(AA434-'اطلاعات پایه'!$B$38)*'اطلاعات پایه'!$C$39,'اطلاعات پایه'!$E$39+(AA434-'اطلاعات پایه'!$B$39)*'اطلاعات پایه'!$C$40)))))/365*L434</f>
        <v>0</v>
      </c>
      <c r="AC434" s="9">
        <f t="shared" si="55"/>
        <v>37493954</v>
      </c>
      <c r="AE434" s="9">
        <f t="shared" si="50"/>
        <v>49588780</v>
      </c>
    </row>
    <row r="435" spans="1:31" x14ac:dyDescent="0.25">
      <c r="A435" s="13">
        <v>415</v>
      </c>
      <c r="B435" s="13"/>
      <c r="C435" s="13"/>
      <c r="D435" s="13"/>
      <c r="E435" s="13"/>
      <c r="F435" s="13"/>
      <c r="G435" s="6" t="str">
        <f t="shared" si="48"/>
        <v/>
      </c>
      <c r="H435" s="13"/>
      <c r="I435" s="13"/>
      <c r="J435" s="15"/>
      <c r="K435" s="15"/>
      <c r="L435" s="5">
        <f>VLOOKUP($C$15,'اطلاعات پایه'!$A$18:$B$30,2,FALSE)</f>
        <v>30</v>
      </c>
      <c r="M435" s="6">
        <f>VLOOKUP($C$15,'اطلاعات پایه'!$A$18:$C$30,3,FALSE)</f>
        <v>45736</v>
      </c>
      <c r="N435" s="5">
        <f>ROUND((K435*('اطلاعات پایه'!$B$12+1)+'اطلاعات پایه'!$B$13)/30*L435,0)</f>
        <v>9316080</v>
      </c>
      <c r="O435" s="5">
        <f>IF(AND(F435&gt;0,M435-F435&gt;364),'اطلاعات پایه'!$B$10,0)*L435+J435</f>
        <v>0</v>
      </c>
      <c r="P435" s="5">
        <f>IF(H435="متاهل",'اطلاعات پایه'!$B$6,0)</f>
        <v>0</v>
      </c>
      <c r="Q435" s="5">
        <f>I435*'اطلاعات پایه'!$B$7</f>
        <v>0</v>
      </c>
      <c r="R435" s="5">
        <f>ROUND('اطلاعات پایه'!$B$8/30*MIN(30,L435),0)</f>
        <v>9000000</v>
      </c>
      <c r="S435" s="5">
        <f>ROUND('اطلاعات پایه'!$B$9/30*MIN(30,L435),0)</f>
        <v>22000000</v>
      </c>
      <c r="T435" s="5">
        <f t="shared" si="51"/>
        <v>59284</v>
      </c>
      <c r="U435" s="15"/>
      <c r="V435" s="5">
        <f t="shared" si="49"/>
        <v>0</v>
      </c>
      <c r="X435" s="9">
        <f t="shared" si="52"/>
        <v>40316080</v>
      </c>
      <c r="Y435" s="9">
        <f>ROUND(0.07*MIN(7*L435*'اطلاعات پایه'!$B$5,'محاسبه حقوق'!X435),0)</f>
        <v>2822126</v>
      </c>
      <c r="Z435" s="9">
        <f t="shared" si="53"/>
        <v>9272700</v>
      </c>
      <c r="AA435" s="9">
        <f t="shared" si="54"/>
        <v>480702059.14285713</v>
      </c>
      <c r="AB435" s="5">
        <f>IF(AA435&lt;='اطلاعات پایه'!$B$35,'اطلاعات پایه'!$D$35,IF(AA435&lt;='اطلاعات پایه'!$B$36,'اطلاعات پایه'!$E$35+(AA435-'اطلاعات پایه'!$B$35)*'اطلاعات پایه'!$C$36,IF(AA435&lt;='اطلاعات پایه'!$B$37,'اطلاعات پایه'!$E$36+(AA435-'اطلاعات پایه'!$B$36)*'اطلاعات پایه'!$C$37,IF(AA435&lt;='اطلاعات پایه'!$B$38,'اطلاعات پایه'!$E$37+(AA435-'اطلاعات پایه'!$B$37)*'اطلاعات پایه'!$C$38,IF(AA435&lt;='اطلاعات پایه'!$B$39,'اطلاعات پایه'!$E$38+(AA435-'اطلاعات پایه'!$B$38)*'اطلاعات پایه'!$C$39,'اطلاعات پایه'!$E$39+(AA435-'اطلاعات پایه'!$B$39)*'اطلاعات پایه'!$C$40)))))/365*L435</f>
        <v>0</v>
      </c>
      <c r="AC435" s="9">
        <f t="shared" si="55"/>
        <v>37493954</v>
      </c>
      <c r="AE435" s="9">
        <f t="shared" si="50"/>
        <v>49588780</v>
      </c>
    </row>
    <row r="436" spans="1:31" x14ac:dyDescent="0.25">
      <c r="A436" s="13">
        <v>416</v>
      </c>
      <c r="B436" s="13"/>
      <c r="C436" s="13"/>
      <c r="D436" s="13"/>
      <c r="E436" s="13"/>
      <c r="F436" s="13"/>
      <c r="G436" s="6" t="str">
        <f t="shared" si="48"/>
        <v/>
      </c>
      <c r="H436" s="13"/>
      <c r="I436" s="13"/>
      <c r="J436" s="15"/>
      <c r="K436" s="15"/>
      <c r="L436" s="5">
        <f>VLOOKUP($C$15,'اطلاعات پایه'!$A$18:$B$30,2,FALSE)</f>
        <v>30</v>
      </c>
      <c r="M436" s="6">
        <f>VLOOKUP($C$15,'اطلاعات پایه'!$A$18:$C$30,3,FALSE)</f>
        <v>45736</v>
      </c>
      <c r="N436" s="5">
        <f>ROUND((K436*('اطلاعات پایه'!$B$12+1)+'اطلاعات پایه'!$B$13)/30*L436,0)</f>
        <v>9316080</v>
      </c>
      <c r="O436" s="5">
        <f>IF(AND(F436&gt;0,M436-F436&gt;364),'اطلاعات پایه'!$B$10,0)*L436+J436</f>
        <v>0</v>
      </c>
      <c r="P436" s="5">
        <f>IF(H436="متاهل",'اطلاعات پایه'!$B$6,0)</f>
        <v>0</v>
      </c>
      <c r="Q436" s="5">
        <f>I436*'اطلاعات پایه'!$B$7</f>
        <v>0</v>
      </c>
      <c r="R436" s="5">
        <f>ROUND('اطلاعات پایه'!$B$8/30*MIN(30,L436),0)</f>
        <v>9000000</v>
      </c>
      <c r="S436" s="5">
        <f>ROUND('اطلاعات پایه'!$B$9/30*MIN(30,L436),0)</f>
        <v>22000000</v>
      </c>
      <c r="T436" s="5">
        <f t="shared" si="51"/>
        <v>59284</v>
      </c>
      <c r="U436" s="15"/>
      <c r="V436" s="5">
        <f t="shared" si="49"/>
        <v>0</v>
      </c>
      <c r="X436" s="9">
        <f t="shared" si="52"/>
        <v>40316080</v>
      </c>
      <c r="Y436" s="9">
        <f>ROUND(0.07*MIN(7*L436*'اطلاعات پایه'!$B$5,'محاسبه حقوق'!X436),0)</f>
        <v>2822126</v>
      </c>
      <c r="Z436" s="9">
        <f t="shared" si="53"/>
        <v>9272700</v>
      </c>
      <c r="AA436" s="9">
        <f t="shared" si="54"/>
        <v>480702059.14285713</v>
      </c>
      <c r="AB436" s="5">
        <f>IF(AA436&lt;='اطلاعات پایه'!$B$35,'اطلاعات پایه'!$D$35,IF(AA436&lt;='اطلاعات پایه'!$B$36,'اطلاعات پایه'!$E$35+(AA436-'اطلاعات پایه'!$B$35)*'اطلاعات پایه'!$C$36,IF(AA436&lt;='اطلاعات پایه'!$B$37,'اطلاعات پایه'!$E$36+(AA436-'اطلاعات پایه'!$B$36)*'اطلاعات پایه'!$C$37,IF(AA436&lt;='اطلاعات پایه'!$B$38,'اطلاعات پایه'!$E$37+(AA436-'اطلاعات پایه'!$B$37)*'اطلاعات پایه'!$C$38,IF(AA436&lt;='اطلاعات پایه'!$B$39,'اطلاعات پایه'!$E$38+(AA436-'اطلاعات پایه'!$B$38)*'اطلاعات پایه'!$C$39,'اطلاعات پایه'!$E$39+(AA436-'اطلاعات پایه'!$B$39)*'اطلاعات پایه'!$C$40)))))/365*L436</f>
        <v>0</v>
      </c>
      <c r="AC436" s="9">
        <f t="shared" si="55"/>
        <v>37493954</v>
      </c>
      <c r="AE436" s="9">
        <f t="shared" si="50"/>
        <v>49588780</v>
      </c>
    </row>
    <row r="437" spans="1:31" x14ac:dyDescent="0.25">
      <c r="A437" s="13">
        <v>417</v>
      </c>
      <c r="B437" s="13"/>
      <c r="C437" s="13"/>
      <c r="D437" s="13"/>
      <c r="E437" s="13"/>
      <c r="F437" s="13"/>
      <c r="G437" s="6" t="str">
        <f t="shared" si="48"/>
        <v/>
      </c>
      <c r="H437" s="13"/>
      <c r="I437" s="13"/>
      <c r="J437" s="15"/>
      <c r="K437" s="15"/>
      <c r="L437" s="5">
        <f>VLOOKUP($C$15,'اطلاعات پایه'!$A$18:$B$30,2,FALSE)</f>
        <v>30</v>
      </c>
      <c r="M437" s="6">
        <f>VLOOKUP($C$15,'اطلاعات پایه'!$A$18:$C$30,3,FALSE)</f>
        <v>45736</v>
      </c>
      <c r="N437" s="5">
        <f>ROUND((K437*('اطلاعات پایه'!$B$12+1)+'اطلاعات پایه'!$B$13)/30*L437,0)</f>
        <v>9316080</v>
      </c>
      <c r="O437" s="5">
        <f>IF(AND(F437&gt;0,M437-F437&gt;364),'اطلاعات پایه'!$B$10,0)*L437+J437</f>
        <v>0</v>
      </c>
      <c r="P437" s="5">
        <f>IF(H437="متاهل",'اطلاعات پایه'!$B$6,0)</f>
        <v>0</v>
      </c>
      <c r="Q437" s="5">
        <f>I437*'اطلاعات پایه'!$B$7</f>
        <v>0</v>
      </c>
      <c r="R437" s="5">
        <f>ROUND('اطلاعات پایه'!$B$8/30*MIN(30,L437),0)</f>
        <v>9000000</v>
      </c>
      <c r="S437" s="5">
        <f>ROUND('اطلاعات پایه'!$B$9/30*MIN(30,L437),0)</f>
        <v>22000000</v>
      </c>
      <c r="T437" s="5">
        <f t="shared" si="51"/>
        <v>59284</v>
      </c>
      <c r="U437" s="15"/>
      <c r="V437" s="5">
        <f t="shared" si="49"/>
        <v>0</v>
      </c>
      <c r="X437" s="9">
        <f t="shared" si="52"/>
        <v>40316080</v>
      </c>
      <c r="Y437" s="9">
        <f>ROUND(0.07*MIN(7*L437*'اطلاعات پایه'!$B$5,'محاسبه حقوق'!X437),0)</f>
        <v>2822126</v>
      </c>
      <c r="Z437" s="9">
        <f t="shared" si="53"/>
        <v>9272700</v>
      </c>
      <c r="AA437" s="9">
        <f t="shared" si="54"/>
        <v>480702059.14285713</v>
      </c>
      <c r="AB437" s="5">
        <f>IF(AA437&lt;='اطلاعات پایه'!$B$35,'اطلاعات پایه'!$D$35,IF(AA437&lt;='اطلاعات پایه'!$B$36,'اطلاعات پایه'!$E$35+(AA437-'اطلاعات پایه'!$B$35)*'اطلاعات پایه'!$C$36,IF(AA437&lt;='اطلاعات پایه'!$B$37,'اطلاعات پایه'!$E$36+(AA437-'اطلاعات پایه'!$B$36)*'اطلاعات پایه'!$C$37,IF(AA437&lt;='اطلاعات پایه'!$B$38,'اطلاعات پایه'!$E$37+(AA437-'اطلاعات پایه'!$B$37)*'اطلاعات پایه'!$C$38,IF(AA437&lt;='اطلاعات پایه'!$B$39,'اطلاعات پایه'!$E$38+(AA437-'اطلاعات پایه'!$B$38)*'اطلاعات پایه'!$C$39,'اطلاعات پایه'!$E$39+(AA437-'اطلاعات پایه'!$B$39)*'اطلاعات پایه'!$C$40)))))/365*L437</f>
        <v>0</v>
      </c>
      <c r="AC437" s="9">
        <f t="shared" si="55"/>
        <v>37493954</v>
      </c>
      <c r="AE437" s="9">
        <f t="shared" si="50"/>
        <v>49588780</v>
      </c>
    </row>
    <row r="438" spans="1:31" x14ac:dyDescent="0.25">
      <c r="A438" s="13">
        <v>418</v>
      </c>
      <c r="B438" s="13"/>
      <c r="C438" s="13"/>
      <c r="D438" s="13"/>
      <c r="E438" s="13"/>
      <c r="F438" s="13"/>
      <c r="G438" s="6" t="str">
        <f t="shared" si="48"/>
        <v/>
      </c>
      <c r="H438" s="13"/>
      <c r="I438" s="13"/>
      <c r="J438" s="15"/>
      <c r="K438" s="15"/>
      <c r="L438" s="5">
        <f>VLOOKUP($C$15,'اطلاعات پایه'!$A$18:$B$30,2,FALSE)</f>
        <v>30</v>
      </c>
      <c r="M438" s="6">
        <f>VLOOKUP($C$15,'اطلاعات پایه'!$A$18:$C$30,3,FALSE)</f>
        <v>45736</v>
      </c>
      <c r="N438" s="5">
        <f>ROUND((K438*('اطلاعات پایه'!$B$12+1)+'اطلاعات پایه'!$B$13)/30*L438,0)</f>
        <v>9316080</v>
      </c>
      <c r="O438" s="5">
        <f>IF(AND(F438&gt;0,M438-F438&gt;364),'اطلاعات پایه'!$B$10,0)*L438+J438</f>
        <v>0</v>
      </c>
      <c r="P438" s="5">
        <f>IF(H438="متاهل",'اطلاعات پایه'!$B$6,0)</f>
        <v>0</v>
      </c>
      <c r="Q438" s="5">
        <f>I438*'اطلاعات پایه'!$B$7</f>
        <v>0</v>
      </c>
      <c r="R438" s="5">
        <f>ROUND('اطلاعات پایه'!$B$8/30*MIN(30,L438),0)</f>
        <v>9000000</v>
      </c>
      <c r="S438" s="5">
        <f>ROUND('اطلاعات پایه'!$B$9/30*MIN(30,L438),0)</f>
        <v>22000000</v>
      </c>
      <c r="T438" s="5">
        <f t="shared" si="51"/>
        <v>59284</v>
      </c>
      <c r="U438" s="15"/>
      <c r="V438" s="5">
        <f t="shared" si="49"/>
        <v>0</v>
      </c>
      <c r="X438" s="9">
        <f t="shared" si="52"/>
        <v>40316080</v>
      </c>
      <c r="Y438" s="9">
        <f>ROUND(0.07*MIN(7*L438*'اطلاعات پایه'!$B$5,'محاسبه حقوق'!X438),0)</f>
        <v>2822126</v>
      </c>
      <c r="Z438" s="9">
        <f t="shared" si="53"/>
        <v>9272700</v>
      </c>
      <c r="AA438" s="9">
        <f t="shared" si="54"/>
        <v>480702059.14285713</v>
      </c>
      <c r="AB438" s="5">
        <f>IF(AA438&lt;='اطلاعات پایه'!$B$35,'اطلاعات پایه'!$D$35,IF(AA438&lt;='اطلاعات پایه'!$B$36,'اطلاعات پایه'!$E$35+(AA438-'اطلاعات پایه'!$B$35)*'اطلاعات پایه'!$C$36,IF(AA438&lt;='اطلاعات پایه'!$B$37,'اطلاعات پایه'!$E$36+(AA438-'اطلاعات پایه'!$B$36)*'اطلاعات پایه'!$C$37,IF(AA438&lt;='اطلاعات پایه'!$B$38,'اطلاعات پایه'!$E$37+(AA438-'اطلاعات پایه'!$B$37)*'اطلاعات پایه'!$C$38,IF(AA438&lt;='اطلاعات پایه'!$B$39,'اطلاعات پایه'!$E$38+(AA438-'اطلاعات پایه'!$B$38)*'اطلاعات پایه'!$C$39,'اطلاعات پایه'!$E$39+(AA438-'اطلاعات پایه'!$B$39)*'اطلاعات پایه'!$C$40)))))/365*L438</f>
        <v>0</v>
      </c>
      <c r="AC438" s="9">
        <f t="shared" si="55"/>
        <v>37493954</v>
      </c>
      <c r="AE438" s="9">
        <f t="shared" si="50"/>
        <v>49588780</v>
      </c>
    </row>
    <row r="439" spans="1:31" x14ac:dyDescent="0.25">
      <c r="A439" s="13">
        <v>419</v>
      </c>
      <c r="B439" s="13"/>
      <c r="C439" s="13"/>
      <c r="D439" s="13"/>
      <c r="E439" s="13"/>
      <c r="F439" s="13"/>
      <c r="G439" s="6" t="str">
        <f t="shared" si="48"/>
        <v/>
      </c>
      <c r="H439" s="13"/>
      <c r="I439" s="13"/>
      <c r="J439" s="15"/>
      <c r="K439" s="15"/>
      <c r="L439" s="5">
        <f>VLOOKUP($C$15,'اطلاعات پایه'!$A$18:$B$30,2,FALSE)</f>
        <v>30</v>
      </c>
      <c r="M439" s="6">
        <f>VLOOKUP($C$15,'اطلاعات پایه'!$A$18:$C$30,3,FALSE)</f>
        <v>45736</v>
      </c>
      <c r="N439" s="5">
        <f>ROUND((K439*('اطلاعات پایه'!$B$12+1)+'اطلاعات پایه'!$B$13)/30*L439,0)</f>
        <v>9316080</v>
      </c>
      <c r="O439" s="5">
        <f>IF(AND(F439&gt;0,M439-F439&gt;364),'اطلاعات پایه'!$B$10,0)*L439+J439</f>
        <v>0</v>
      </c>
      <c r="P439" s="5">
        <f>IF(H439="متاهل",'اطلاعات پایه'!$B$6,0)</f>
        <v>0</v>
      </c>
      <c r="Q439" s="5">
        <f>I439*'اطلاعات پایه'!$B$7</f>
        <v>0</v>
      </c>
      <c r="R439" s="5">
        <f>ROUND('اطلاعات پایه'!$B$8/30*MIN(30,L439),0)</f>
        <v>9000000</v>
      </c>
      <c r="S439" s="5">
        <f>ROUND('اطلاعات پایه'!$B$9/30*MIN(30,L439),0)</f>
        <v>22000000</v>
      </c>
      <c r="T439" s="5">
        <f t="shared" si="51"/>
        <v>59284</v>
      </c>
      <c r="U439" s="15"/>
      <c r="V439" s="5">
        <f t="shared" si="49"/>
        <v>0</v>
      </c>
      <c r="X439" s="9">
        <f t="shared" si="52"/>
        <v>40316080</v>
      </c>
      <c r="Y439" s="9">
        <f>ROUND(0.07*MIN(7*L439*'اطلاعات پایه'!$B$5,'محاسبه حقوق'!X439),0)</f>
        <v>2822126</v>
      </c>
      <c r="Z439" s="9">
        <f t="shared" si="53"/>
        <v>9272700</v>
      </c>
      <c r="AA439" s="9">
        <f t="shared" si="54"/>
        <v>480702059.14285713</v>
      </c>
      <c r="AB439" s="5">
        <f>IF(AA439&lt;='اطلاعات پایه'!$B$35,'اطلاعات پایه'!$D$35,IF(AA439&lt;='اطلاعات پایه'!$B$36,'اطلاعات پایه'!$E$35+(AA439-'اطلاعات پایه'!$B$35)*'اطلاعات پایه'!$C$36,IF(AA439&lt;='اطلاعات پایه'!$B$37,'اطلاعات پایه'!$E$36+(AA439-'اطلاعات پایه'!$B$36)*'اطلاعات پایه'!$C$37,IF(AA439&lt;='اطلاعات پایه'!$B$38,'اطلاعات پایه'!$E$37+(AA439-'اطلاعات پایه'!$B$37)*'اطلاعات پایه'!$C$38,IF(AA439&lt;='اطلاعات پایه'!$B$39,'اطلاعات پایه'!$E$38+(AA439-'اطلاعات پایه'!$B$38)*'اطلاعات پایه'!$C$39,'اطلاعات پایه'!$E$39+(AA439-'اطلاعات پایه'!$B$39)*'اطلاعات پایه'!$C$40)))))/365*L439</f>
        <v>0</v>
      </c>
      <c r="AC439" s="9">
        <f t="shared" si="55"/>
        <v>37493954</v>
      </c>
      <c r="AE439" s="9">
        <f t="shared" si="50"/>
        <v>49588780</v>
      </c>
    </row>
    <row r="440" spans="1:31" x14ac:dyDescent="0.25">
      <c r="A440" s="13">
        <v>420</v>
      </c>
      <c r="B440" s="13"/>
      <c r="C440" s="13"/>
      <c r="D440" s="13"/>
      <c r="E440" s="13"/>
      <c r="F440" s="13"/>
      <c r="G440" s="6" t="str">
        <f t="shared" si="48"/>
        <v/>
      </c>
      <c r="H440" s="13"/>
      <c r="I440" s="13"/>
      <c r="J440" s="15"/>
      <c r="K440" s="15"/>
      <c r="L440" s="5">
        <f>VLOOKUP($C$15,'اطلاعات پایه'!$A$18:$B$30,2,FALSE)</f>
        <v>30</v>
      </c>
      <c r="M440" s="6">
        <f>VLOOKUP($C$15,'اطلاعات پایه'!$A$18:$C$30,3,FALSE)</f>
        <v>45736</v>
      </c>
      <c r="N440" s="5">
        <f>ROUND((K440*('اطلاعات پایه'!$B$12+1)+'اطلاعات پایه'!$B$13)/30*L440,0)</f>
        <v>9316080</v>
      </c>
      <c r="O440" s="5">
        <f>IF(AND(F440&gt;0,M440-F440&gt;364),'اطلاعات پایه'!$B$10,0)*L440+J440</f>
        <v>0</v>
      </c>
      <c r="P440" s="5">
        <f>IF(H440="متاهل",'اطلاعات پایه'!$B$6,0)</f>
        <v>0</v>
      </c>
      <c r="Q440" s="5">
        <f>I440*'اطلاعات پایه'!$B$7</f>
        <v>0</v>
      </c>
      <c r="R440" s="5">
        <f>ROUND('اطلاعات پایه'!$B$8/30*MIN(30,L440),0)</f>
        <v>9000000</v>
      </c>
      <c r="S440" s="5">
        <f>ROUND('اطلاعات پایه'!$B$9/30*MIN(30,L440),0)</f>
        <v>22000000</v>
      </c>
      <c r="T440" s="5">
        <f t="shared" si="51"/>
        <v>59284</v>
      </c>
      <c r="U440" s="15"/>
      <c r="V440" s="5">
        <f t="shared" si="49"/>
        <v>0</v>
      </c>
      <c r="X440" s="9">
        <f t="shared" si="52"/>
        <v>40316080</v>
      </c>
      <c r="Y440" s="9">
        <f>ROUND(0.07*MIN(7*L440*'اطلاعات پایه'!$B$5,'محاسبه حقوق'!X440),0)</f>
        <v>2822126</v>
      </c>
      <c r="Z440" s="9">
        <f t="shared" si="53"/>
        <v>9272700</v>
      </c>
      <c r="AA440" s="9">
        <f t="shared" si="54"/>
        <v>480702059.14285713</v>
      </c>
      <c r="AB440" s="5">
        <f>IF(AA440&lt;='اطلاعات پایه'!$B$35,'اطلاعات پایه'!$D$35,IF(AA440&lt;='اطلاعات پایه'!$B$36,'اطلاعات پایه'!$E$35+(AA440-'اطلاعات پایه'!$B$35)*'اطلاعات پایه'!$C$36,IF(AA440&lt;='اطلاعات پایه'!$B$37,'اطلاعات پایه'!$E$36+(AA440-'اطلاعات پایه'!$B$36)*'اطلاعات پایه'!$C$37,IF(AA440&lt;='اطلاعات پایه'!$B$38,'اطلاعات پایه'!$E$37+(AA440-'اطلاعات پایه'!$B$37)*'اطلاعات پایه'!$C$38,IF(AA440&lt;='اطلاعات پایه'!$B$39,'اطلاعات پایه'!$E$38+(AA440-'اطلاعات پایه'!$B$38)*'اطلاعات پایه'!$C$39,'اطلاعات پایه'!$E$39+(AA440-'اطلاعات پایه'!$B$39)*'اطلاعات پایه'!$C$40)))))/365*L440</f>
        <v>0</v>
      </c>
      <c r="AC440" s="9">
        <f t="shared" si="55"/>
        <v>37493954</v>
      </c>
      <c r="AE440" s="9">
        <f t="shared" si="50"/>
        <v>49588780</v>
      </c>
    </row>
    <row r="441" spans="1:31" x14ac:dyDescent="0.25">
      <c r="A441" s="13">
        <v>421</v>
      </c>
      <c r="B441" s="13"/>
      <c r="C441" s="13"/>
      <c r="D441" s="13"/>
      <c r="E441" s="13"/>
      <c r="F441" s="13"/>
      <c r="G441" s="6" t="str">
        <f t="shared" si="48"/>
        <v/>
      </c>
      <c r="H441" s="13"/>
      <c r="I441" s="13"/>
      <c r="J441" s="15"/>
      <c r="K441" s="15"/>
      <c r="L441" s="5">
        <f>VLOOKUP($C$15,'اطلاعات پایه'!$A$18:$B$30,2,FALSE)</f>
        <v>30</v>
      </c>
      <c r="M441" s="6">
        <f>VLOOKUP($C$15,'اطلاعات پایه'!$A$18:$C$30,3,FALSE)</f>
        <v>45736</v>
      </c>
      <c r="N441" s="5">
        <f>ROUND((K441*('اطلاعات پایه'!$B$12+1)+'اطلاعات پایه'!$B$13)/30*L441,0)</f>
        <v>9316080</v>
      </c>
      <c r="O441" s="5">
        <f>IF(AND(F441&gt;0,M441-F441&gt;364),'اطلاعات پایه'!$B$10,0)*L441+J441</f>
        <v>0</v>
      </c>
      <c r="P441" s="5">
        <f>IF(H441="متاهل",'اطلاعات پایه'!$B$6,0)</f>
        <v>0</v>
      </c>
      <c r="Q441" s="5">
        <f>I441*'اطلاعات پایه'!$B$7</f>
        <v>0</v>
      </c>
      <c r="R441" s="5">
        <f>ROUND('اطلاعات پایه'!$B$8/30*MIN(30,L441),0)</f>
        <v>9000000</v>
      </c>
      <c r="S441" s="5">
        <f>ROUND('اطلاعات پایه'!$B$9/30*MIN(30,L441),0)</f>
        <v>22000000</v>
      </c>
      <c r="T441" s="5">
        <f t="shared" si="51"/>
        <v>59284</v>
      </c>
      <c r="U441" s="15"/>
      <c r="V441" s="5">
        <f t="shared" si="49"/>
        <v>0</v>
      </c>
      <c r="X441" s="9">
        <f t="shared" si="52"/>
        <v>40316080</v>
      </c>
      <c r="Y441" s="9">
        <f>ROUND(0.07*MIN(7*L441*'اطلاعات پایه'!$B$5,'محاسبه حقوق'!X441),0)</f>
        <v>2822126</v>
      </c>
      <c r="Z441" s="9">
        <f t="shared" si="53"/>
        <v>9272700</v>
      </c>
      <c r="AA441" s="9">
        <f t="shared" si="54"/>
        <v>480702059.14285713</v>
      </c>
      <c r="AB441" s="5">
        <f>IF(AA441&lt;='اطلاعات پایه'!$B$35,'اطلاعات پایه'!$D$35,IF(AA441&lt;='اطلاعات پایه'!$B$36,'اطلاعات پایه'!$E$35+(AA441-'اطلاعات پایه'!$B$35)*'اطلاعات پایه'!$C$36,IF(AA441&lt;='اطلاعات پایه'!$B$37,'اطلاعات پایه'!$E$36+(AA441-'اطلاعات پایه'!$B$36)*'اطلاعات پایه'!$C$37,IF(AA441&lt;='اطلاعات پایه'!$B$38,'اطلاعات پایه'!$E$37+(AA441-'اطلاعات پایه'!$B$37)*'اطلاعات پایه'!$C$38,IF(AA441&lt;='اطلاعات پایه'!$B$39,'اطلاعات پایه'!$E$38+(AA441-'اطلاعات پایه'!$B$38)*'اطلاعات پایه'!$C$39,'اطلاعات پایه'!$E$39+(AA441-'اطلاعات پایه'!$B$39)*'اطلاعات پایه'!$C$40)))))/365*L441</f>
        <v>0</v>
      </c>
      <c r="AC441" s="9">
        <f t="shared" si="55"/>
        <v>37493954</v>
      </c>
      <c r="AE441" s="9">
        <f t="shared" si="50"/>
        <v>49588780</v>
      </c>
    </row>
    <row r="442" spans="1:31" x14ac:dyDescent="0.25">
      <c r="A442" s="13">
        <v>422</v>
      </c>
      <c r="B442" s="13"/>
      <c r="C442" s="13"/>
      <c r="D442" s="13"/>
      <c r="E442" s="13"/>
      <c r="F442" s="13"/>
      <c r="G442" s="6" t="str">
        <f t="shared" si="48"/>
        <v/>
      </c>
      <c r="H442" s="13"/>
      <c r="I442" s="13"/>
      <c r="J442" s="15"/>
      <c r="K442" s="15"/>
      <c r="L442" s="5">
        <f>VLOOKUP($C$15,'اطلاعات پایه'!$A$18:$B$30,2,FALSE)</f>
        <v>30</v>
      </c>
      <c r="M442" s="6">
        <f>VLOOKUP($C$15,'اطلاعات پایه'!$A$18:$C$30,3,FALSE)</f>
        <v>45736</v>
      </c>
      <c r="N442" s="5">
        <f>ROUND((K442*('اطلاعات پایه'!$B$12+1)+'اطلاعات پایه'!$B$13)/30*L442,0)</f>
        <v>9316080</v>
      </c>
      <c r="O442" s="5">
        <f>IF(AND(F442&gt;0,M442-F442&gt;364),'اطلاعات پایه'!$B$10,0)*L442+J442</f>
        <v>0</v>
      </c>
      <c r="P442" s="5">
        <f>IF(H442="متاهل",'اطلاعات پایه'!$B$6,0)</f>
        <v>0</v>
      </c>
      <c r="Q442" s="5">
        <f>I442*'اطلاعات پایه'!$B$7</f>
        <v>0</v>
      </c>
      <c r="R442" s="5">
        <f>ROUND('اطلاعات پایه'!$B$8/30*MIN(30,L442),0)</f>
        <v>9000000</v>
      </c>
      <c r="S442" s="5">
        <f>ROUND('اطلاعات پایه'!$B$9/30*MIN(30,L442),0)</f>
        <v>22000000</v>
      </c>
      <c r="T442" s="5">
        <f t="shared" si="51"/>
        <v>59284</v>
      </c>
      <c r="U442" s="15"/>
      <c r="V442" s="5">
        <f t="shared" si="49"/>
        <v>0</v>
      </c>
      <c r="X442" s="9">
        <f t="shared" si="52"/>
        <v>40316080</v>
      </c>
      <c r="Y442" s="9">
        <f>ROUND(0.07*MIN(7*L442*'اطلاعات پایه'!$B$5,'محاسبه حقوق'!X442),0)</f>
        <v>2822126</v>
      </c>
      <c r="Z442" s="9">
        <f t="shared" si="53"/>
        <v>9272700</v>
      </c>
      <c r="AA442" s="9">
        <f t="shared" si="54"/>
        <v>480702059.14285713</v>
      </c>
      <c r="AB442" s="5">
        <f>IF(AA442&lt;='اطلاعات پایه'!$B$35,'اطلاعات پایه'!$D$35,IF(AA442&lt;='اطلاعات پایه'!$B$36,'اطلاعات پایه'!$E$35+(AA442-'اطلاعات پایه'!$B$35)*'اطلاعات پایه'!$C$36,IF(AA442&lt;='اطلاعات پایه'!$B$37,'اطلاعات پایه'!$E$36+(AA442-'اطلاعات پایه'!$B$36)*'اطلاعات پایه'!$C$37,IF(AA442&lt;='اطلاعات پایه'!$B$38,'اطلاعات پایه'!$E$37+(AA442-'اطلاعات پایه'!$B$37)*'اطلاعات پایه'!$C$38,IF(AA442&lt;='اطلاعات پایه'!$B$39,'اطلاعات پایه'!$E$38+(AA442-'اطلاعات پایه'!$B$38)*'اطلاعات پایه'!$C$39,'اطلاعات پایه'!$E$39+(AA442-'اطلاعات پایه'!$B$39)*'اطلاعات پایه'!$C$40)))))/365*L442</f>
        <v>0</v>
      </c>
      <c r="AC442" s="9">
        <f t="shared" si="55"/>
        <v>37493954</v>
      </c>
      <c r="AE442" s="9">
        <f t="shared" si="50"/>
        <v>49588780</v>
      </c>
    </row>
    <row r="443" spans="1:31" x14ac:dyDescent="0.25">
      <c r="A443" s="13">
        <v>423</v>
      </c>
      <c r="B443" s="13"/>
      <c r="C443" s="13"/>
      <c r="D443" s="13"/>
      <c r="E443" s="13"/>
      <c r="F443" s="13"/>
      <c r="G443" s="6" t="str">
        <f t="shared" si="48"/>
        <v/>
      </c>
      <c r="H443" s="13"/>
      <c r="I443" s="13"/>
      <c r="J443" s="15"/>
      <c r="K443" s="15"/>
      <c r="L443" s="5">
        <f>VLOOKUP($C$15,'اطلاعات پایه'!$A$18:$B$30,2,FALSE)</f>
        <v>30</v>
      </c>
      <c r="M443" s="6">
        <f>VLOOKUP($C$15,'اطلاعات پایه'!$A$18:$C$30,3,FALSE)</f>
        <v>45736</v>
      </c>
      <c r="N443" s="5">
        <f>ROUND((K443*('اطلاعات پایه'!$B$12+1)+'اطلاعات پایه'!$B$13)/30*L443,0)</f>
        <v>9316080</v>
      </c>
      <c r="O443" s="5">
        <f>IF(AND(F443&gt;0,M443-F443&gt;364),'اطلاعات پایه'!$B$10,0)*L443+J443</f>
        <v>0</v>
      </c>
      <c r="P443" s="5">
        <f>IF(H443="متاهل",'اطلاعات پایه'!$B$6,0)</f>
        <v>0</v>
      </c>
      <c r="Q443" s="5">
        <f>I443*'اطلاعات پایه'!$B$7</f>
        <v>0</v>
      </c>
      <c r="R443" s="5">
        <f>ROUND('اطلاعات پایه'!$B$8/30*MIN(30,L443),0)</f>
        <v>9000000</v>
      </c>
      <c r="S443" s="5">
        <f>ROUND('اطلاعات پایه'!$B$9/30*MIN(30,L443),0)</f>
        <v>22000000</v>
      </c>
      <c r="T443" s="5">
        <f t="shared" si="51"/>
        <v>59284</v>
      </c>
      <c r="U443" s="15"/>
      <c r="V443" s="5">
        <f t="shared" si="49"/>
        <v>0</v>
      </c>
      <c r="X443" s="9">
        <f t="shared" si="52"/>
        <v>40316080</v>
      </c>
      <c r="Y443" s="9">
        <f>ROUND(0.07*MIN(7*L443*'اطلاعات پایه'!$B$5,'محاسبه حقوق'!X443),0)</f>
        <v>2822126</v>
      </c>
      <c r="Z443" s="9">
        <f t="shared" si="53"/>
        <v>9272700</v>
      </c>
      <c r="AA443" s="9">
        <f t="shared" si="54"/>
        <v>480702059.14285713</v>
      </c>
      <c r="AB443" s="5">
        <f>IF(AA443&lt;='اطلاعات پایه'!$B$35,'اطلاعات پایه'!$D$35,IF(AA443&lt;='اطلاعات پایه'!$B$36,'اطلاعات پایه'!$E$35+(AA443-'اطلاعات پایه'!$B$35)*'اطلاعات پایه'!$C$36,IF(AA443&lt;='اطلاعات پایه'!$B$37,'اطلاعات پایه'!$E$36+(AA443-'اطلاعات پایه'!$B$36)*'اطلاعات پایه'!$C$37,IF(AA443&lt;='اطلاعات پایه'!$B$38,'اطلاعات پایه'!$E$37+(AA443-'اطلاعات پایه'!$B$37)*'اطلاعات پایه'!$C$38,IF(AA443&lt;='اطلاعات پایه'!$B$39,'اطلاعات پایه'!$E$38+(AA443-'اطلاعات پایه'!$B$38)*'اطلاعات پایه'!$C$39,'اطلاعات پایه'!$E$39+(AA443-'اطلاعات پایه'!$B$39)*'اطلاعات پایه'!$C$40)))))/365*L443</f>
        <v>0</v>
      </c>
      <c r="AC443" s="9">
        <f t="shared" si="55"/>
        <v>37493954</v>
      </c>
      <c r="AE443" s="9">
        <f t="shared" si="50"/>
        <v>49588780</v>
      </c>
    </row>
    <row r="444" spans="1:31" x14ac:dyDescent="0.25">
      <c r="A444" s="13">
        <v>424</v>
      </c>
      <c r="B444" s="13"/>
      <c r="C444" s="13"/>
      <c r="D444" s="13"/>
      <c r="E444" s="13"/>
      <c r="F444" s="13"/>
      <c r="G444" s="6" t="str">
        <f t="shared" si="48"/>
        <v/>
      </c>
      <c r="H444" s="13"/>
      <c r="I444" s="13"/>
      <c r="J444" s="15"/>
      <c r="K444" s="15"/>
      <c r="L444" s="5">
        <f>VLOOKUP($C$15,'اطلاعات پایه'!$A$18:$B$30,2,FALSE)</f>
        <v>30</v>
      </c>
      <c r="M444" s="6">
        <f>VLOOKUP($C$15,'اطلاعات پایه'!$A$18:$C$30,3,FALSE)</f>
        <v>45736</v>
      </c>
      <c r="N444" s="5">
        <f>ROUND((K444*('اطلاعات پایه'!$B$12+1)+'اطلاعات پایه'!$B$13)/30*L444,0)</f>
        <v>9316080</v>
      </c>
      <c r="O444" s="5">
        <f>IF(AND(F444&gt;0,M444-F444&gt;364),'اطلاعات پایه'!$B$10,0)*L444+J444</f>
        <v>0</v>
      </c>
      <c r="P444" s="5">
        <f>IF(H444="متاهل",'اطلاعات پایه'!$B$6,0)</f>
        <v>0</v>
      </c>
      <c r="Q444" s="5">
        <f>I444*'اطلاعات پایه'!$B$7</f>
        <v>0</v>
      </c>
      <c r="R444" s="5">
        <f>ROUND('اطلاعات پایه'!$B$8/30*MIN(30,L444),0)</f>
        <v>9000000</v>
      </c>
      <c r="S444" s="5">
        <f>ROUND('اطلاعات پایه'!$B$9/30*MIN(30,L444),0)</f>
        <v>22000000</v>
      </c>
      <c r="T444" s="5">
        <f t="shared" si="51"/>
        <v>59284</v>
      </c>
      <c r="U444" s="15"/>
      <c r="V444" s="5">
        <f t="shared" si="49"/>
        <v>0</v>
      </c>
      <c r="X444" s="9">
        <f t="shared" si="52"/>
        <v>40316080</v>
      </c>
      <c r="Y444" s="9">
        <f>ROUND(0.07*MIN(7*L444*'اطلاعات پایه'!$B$5,'محاسبه حقوق'!X444),0)</f>
        <v>2822126</v>
      </c>
      <c r="Z444" s="9">
        <f t="shared" si="53"/>
        <v>9272700</v>
      </c>
      <c r="AA444" s="9">
        <f t="shared" si="54"/>
        <v>480702059.14285713</v>
      </c>
      <c r="AB444" s="5">
        <f>IF(AA444&lt;='اطلاعات پایه'!$B$35,'اطلاعات پایه'!$D$35,IF(AA444&lt;='اطلاعات پایه'!$B$36,'اطلاعات پایه'!$E$35+(AA444-'اطلاعات پایه'!$B$35)*'اطلاعات پایه'!$C$36,IF(AA444&lt;='اطلاعات پایه'!$B$37,'اطلاعات پایه'!$E$36+(AA444-'اطلاعات پایه'!$B$36)*'اطلاعات پایه'!$C$37,IF(AA444&lt;='اطلاعات پایه'!$B$38,'اطلاعات پایه'!$E$37+(AA444-'اطلاعات پایه'!$B$37)*'اطلاعات پایه'!$C$38,IF(AA444&lt;='اطلاعات پایه'!$B$39,'اطلاعات پایه'!$E$38+(AA444-'اطلاعات پایه'!$B$38)*'اطلاعات پایه'!$C$39,'اطلاعات پایه'!$E$39+(AA444-'اطلاعات پایه'!$B$39)*'اطلاعات پایه'!$C$40)))))/365*L444</f>
        <v>0</v>
      </c>
      <c r="AC444" s="9">
        <f t="shared" si="55"/>
        <v>37493954</v>
      </c>
      <c r="AE444" s="9">
        <f t="shared" si="50"/>
        <v>49588780</v>
      </c>
    </row>
    <row r="445" spans="1:31" x14ac:dyDescent="0.25">
      <c r="A445" s="13">
        <v>425</v>
      </c>
      <c r="B445" s="13"/>
      <c r="C445" s="13"/>
      <c r="D445" s="13"/>
      <c r="E445" s="13"/>
      <c r="F445" s="13"/>
      <c r="G445" s="6" t="str">
        <f t="shared" si="48"/>
        <v/>
      </c>
      <c r="H445" s="13"/>
      <c r="I445" s="13"/>
      <c r="J445" s="15"/>
      <c r="K445" s="15"/>
      <c r="L445" s="5">
        <f>VLOOKUP($C$15,'اطلاعات پایه'!$A$18:$B$30,2,FALSE)</f>
        <v>30</v>
      </c>
      <c r="M445" s="6">
        <f>VLOOKUP($C$15,'اطلاعات پایه'!$A$18:$C$30,3,FALSE)</f>
        <v>45736</v>
      </c>
      <c r="N445" s="5">
        <f>ROUND((K445*('اطلاعات پایه'!$B$12+1)+'اطلاعات پایه'!$B$13)/30*L445,0)</f>
        <v>9316080</v>
      </c>
      <c r="O445" s="5">
        <f>IF(AND(F445&gt;0,M445-F445&gt;364),'اطلاعات پایه'!$B$10,0)*L445+J445</f>
        <v>0</v>
      </c>
      <c r="P445" s="5">
        <f>IF(H445="متاهل",'اطلاعات پایه'!$B$6,0)</f>
        <v>0</v>
      </c>
      <c r="Q445" s="5">
        <f>I445*'اطلاعات پایه'!$B$7</f>
        <v>0</v>
      </c>
      <c r="R445" s="5">
        <f>ROUND('اطلاعات پایه'!$B$8/30*MIN(30,L445),0)</f>
        <v>9000000</v>
      </c>
      <c r="S445" s="5">
        <f>ROUND('اطلاعات پایه'!$B$9/30*MIN(30,L445),0)</f>
        <v>22000000</v>
      </c>
      <c r="T445" s="5">
        <f t="shared" si="51"/>
        <v>59284</v>
      </c>
      <c r="U445" s="15"/>
      <c r="V445" s="5">
        <f t="shared" si="49"/>
        <v>0</v>
      </c>
      <c r="X445" s="9">
        <f t="shared" si="52"/>
        <v>40316080</v>
      </c>
      <c r="Y445" s="9">
        <f>ROUND(0.07*MIN(7*L445*'اطلاعات پایه'!$B$5,'محاسبه حقوق'!X445),0)</f>
        <v>2822126</v>
      </c>
      <c r="Z445" s="9">
        <f t="shared" si="53"/>
        <v>9272700</v>
      </c>
      <c r="AA445" s="9">
        <f t="shared" si="54"/>
        <v>480702059.14285713</v>
      </c>
      <c r="AB445" s="5">
        <f>IF(AA445&lt;='اطلاعات پایه'!$B$35,'اطلاعات پایه'!$D$35,IF(AA445&lt;='اطلاعات پایه'!$B$36,'اطلاعات پایه'!$E$35+(AA445-'اطلاعات پایه'!$B$35)*'اطلاعات پایه'!$C$36,IF(AA445&lt;='اطلاعات پایه'!$B$37,'اطلاعات پایه'!$E$36+(AA445-'اطلاعات پایه'!$B$36)*'اطلاعات پایه'!$C$37,IF(AA445&lt;='اطلاعات پایه'!$B$38,'اطلاعات پایه'!$E$37+(AA445-'اطلاعات پایه'!$B$37)*'اطلاعات پایه'!$C$38,IF(AA445&lt;='اطلاعات پایه'!$B$39,'اطلاعات پایه'!$E$38+(AA445-'اطلاعات پایه'!$B$38)*'اطلاعات پایه'!$C$39,'اطلاعات پایه'!$E$39+(AA445-'اطلاعات پایه'!$B$39)*'اطلاعات پایه'!$C$40)))))/365*L445</f>
        <v>0</v>
      </c>
      <c r="AC445" s="9">
        <f t="shared" si="55"/>
        <v>37493954</v>
      </c>
      <c r="AE445" s="9">
        <f t="shared" si="50"/>
        <v>49588780</v>
      </c>
    </row>
    <row r="446" spans="1:31" x14ac:dyDescent="0.25">
      <c r="A446" s="13">
        <v>426</v>
      </c>
      <c r="B446" s="13"/>
      <c r="C446" s="13"/>
      <c r="D446" s="13"/>
      <c r="E446" s="13"/>
      <c r="F446" s="13"/>
      <c r="G446" s="6" t="str">
        <f t="shared" si="48"/>
        <v/>
      </c>
      <c r="H446" s="13"/>
      <c r="I446" s="13"/>
      <c r="J446" s="15"/>
      <c r="K446" s="15"/>
      <c r="L446" s="5">
        <f>VLOOKUP($C$15,'اطلاعات پایه'!$A$18:$B$30,2,FALSE)</f>
        <v>30</v>
      </c>
      <c r="M446" s="6">
        <f>VLOOKUP($C$15,'اطلاعات پایه'!$A$18:$C$30,3,FALSE)</f>
        <v>45736</v>
      </c>
      <c r="N446" s="5">
        <f>ROUND((K446*('اطلاعات پایه'!$B$12+1)+'اطلاعات پایه'!$B$13)/30*L446,0)</f>
        <v>9316080</v>
      </c>
      <c r="O446" s="5">
        <f>IF(AND(F446&gt;0,M446-F446&gt;364),'اطلاعات پایه'!$B$10,0)*L446+J446</f>
        <v>0</v>
      </c>
      <c r="P446" s="5">
        <f>IF(H446="متاهل",'اطلاعات پایه'!$B$6,0)</f>
        <v>0</v>
      </c>
      <c r="Q446" s="5">
        <f>I446*'اطلاعات پایه'!$B$7</f>
        <v>0</v>
      </c>
      <c r="R446" s="5">
        <f>ROUND('اطلاعات پایه'!$B$8/30*MIN(30,L446),0)</f>
        <v>9000000</v>
      </c>
      <c r="S446" s="5">
        <f>ROUND('اطلاعات پایه'!$B$9/30*MIN(30,L446),0)</f>
        <v>22000000</v>
      </c>
      <c r="T446" s="5">
        <f t="shared" si="51"/>
        <v>59284</v>
      </c>
      <c r="U446" s="15"/>
      <c r="V446" s="5">
        <f t="shared" si="49"/>
        <v>0</v>
      </c>
      <c r="X446" s="9">
        <f t="shared" si="52"/>
        <v>40316080</v>
      </c>
      <c r="Y446" s="9">
        <f>ROUND(0.07*MIN(7*L446*'اطلاعات پایه'!$B$5,'محاسبه حقوق'!X446),0)</f>
        <v>2822126</v>
      </c>
      <c r="Z446" s="9">
        <f t="shared" si="53"/>
        <v>9272700</v>
      </c>
      <c r="AA446" s="9">
        <f t="shared" si="54"/>
        <v>480702059.14285713</v>
      </c>
      <c r="AB446" s="5">
        <f>IF(AA446&lt;='اطلاعات پایه'!$B$35,'اطلاعات پایه'!$D$35,IF(AA446&lt;='اطلاعات پایه'!$B$36,'اطلاعات پایه'!$E$35+(AA446-'اطلاعات پایه'!$B$35)*'اطلاعات پایه'!$C$36,IF(AA446&lt;='اطلاعات پایه'!$B$37,'اطلاعات پایه'!$E$36+(AA446-'اطلاعات پایه'!$B$36)*'اطلاعات پایه'!$C$37,IF(AA446&lt;='اطلاعات پایه'!$B$38,'اطلاعات پایه'!$E$37+(AA446-'اطلاعات پایه'!$B$37)*'اطلاعات پایه'!$C$38,IF(AA446&lt;='اطلاعات پایه'!$B$39,'اطلاعات پایه'!$E$38+(AA446-'اطلاعات پایه'!$B$38)*'اطلاعات پایه'!$C$39,'اطلاعات پایه'!$E$39+(AA446-'اطلاعات پایه'!$B$39)*'اطلاعات پایه'!$C$40)))))/365*L446</f>
        <v>0</v>
      </c>
      <c r="AC446" s="9">
        <f t="shared" si="55"/>
        <v>37493954</v>
      </c>
      <c r="AE446" s="9">
        <f t="shared" si="50"/>
        <v>49588780</v>
      </c>
    </row>
    <row r="447" spans="1:31" x14ac:dyDescent="0.25">
      <c r="A447" s="13">
        <v>427</v>
      </c>
      <c r="B447" s="13"/>
      <c r="C447" s="13"/>
      <c r="D447" s="13"/>
      <c r="E447" s="13"/>
      <c r="F447" s="13"/>
      <c r="G447" s="6" t="str">
        <f t="shared" si="48"/>
        <v/>
      </c>
      <c r="H447" s="13"/>
      <c r="I447" s="13"/>
      <c r="J447" s="15"/>
      <c r="K447" s="15"/>
      <c r="L447" s="5">
        <f>VLOOKUP($C$15,'اطلاعات پایه'!$A$18:$B$30,2,FALSE)</f>
        <v>30</v>
      </c>
      <c r="M447" s="6">
        <f>VLOOKUP($C$15,'اطلاعات پایه'!$A$18:$C$30,3,FALSE)</f>
        <v>45736</v>
      </c>
      <c r="N447" s="5">
        <f>ROUND((K447*('اطلاعات پایه'!$B$12+1)+'اطلاعات پایه'!$B$13)/30*L447,0)</f>
        <v>9316080</v>
      </c>
      <c r="O447" s="5">
        <f>IF(AND(F447&gt;0,M447-F447&gt;364),'اطلاعات پایه'!$B$10,0)*L447+J447</f>
        <v>0</v>
      </c>
      <c r="P447" s="5">
        <f>IF(H447="متاهل",'اطلاعات پایه'!$B$6,0)</f>
        <v>0</v>
      </c>
      <c r="Q447" s="5">
        <f>I447*'اطلاعات پایه'!$B$7</f>
        <v>0</v>
      </c>
      <c r="R447" s="5">
        <f>ROUND('اطلاعات پایه'!$B$8/30*MIN(30,L447),0)</f>
        <v>9000000</v>
      </c>
      <c r="S447" s="5">
        <f>ROUND('اطلاعات پایه'!$B$9/30*MIN(30,L447),0)</f>
        <v>22000000</v>
      </c>
      <c r="T447" s="5">
        <f t="shared" si="51"/>
        <v>59284</v>
      </c>
      <c r="U447" s="15"/>
      <c r="V447" s="5">
        <f t="shared" si="49"/>
        <v>0</v>
      </c>
      <c r="X447" s="9">
        <f t="shared" si="52"/>
        <v>40316080</v>
      </c>
      <c r="Y447" s="9">
        <f>ROUND(0.07*MIN(7*L447*'اطلاعات پایه'!$B$5,'محاسبه حقوق'!X447),0)</f>
        <v>2822126</v>
      </c>
      <c r="Z447" s="9">
        <f t="shared" si="53"/>
        <v>9272700</v>
      </c>
      <c r="AA447" s="9">
        <f t="shared" si="54"/>
        <v>480702059.14285713</v>
      </c>
      <c r="AB447" s="5">
        <f>IF(AA447&lt;='اطلاعات پایه'!$B$35,'اطلاعات پایه'!$D$35,IF(AA447&lt;='اطلاعات پایه'!$B$36,'اطلاعات پایه'!$E$35+(AA447-'اطلاعات پایه'!$B$35)*'اطلاعات پایه'!$C$36,IF(AA447&lt;='اطلاعات پایه'!$B$37,'اطلاعات پایه'!$E$36+(AA447-'اطلاعات پایه'!$B$36)*'اطلاعات پایه'!$C$37,IF(AA447&lt;='اطلاعات پایه'!$B$38,'اطلاعات پایه'!$E$37+(AA447-'اطلاعات پایه'!$B$37)*'اطلاعات پایه'!$C$38,IF(AA447&lt;='اطلاعات پایه'!$B$39,'اطلاعات پایه'!$E$38+(AA447-'اطلاعات پایه'!$B$38)*'اطلاعات پایه'!$C$39,'اطلاعات پایه'!$E$39+(AA447-'اطلاعات پایه'!$B$39)*'اطلاعات پایه'!$C$40)))))/365*L447</f>
        <v>0</v>
      </c>
      <c r="AC447" s="9">
        <f t="shared" si="55"/>
        <v>37493954</v>
      </c>
      <c r="AE447" s="9">
        <f t="shared" si="50"/>
        <v>49588780</v>
      </c>
    </row>
    <row r="448" spans="1:31" x14ac:dyDescent="0.25">
      <c r="A448" s="13">
        <v>428</v>
      </c>
      <c r="B448" s="13"/>
      <c r="C448" s="13"/>
      <c r="D448" s="13"/>
      <c r="E448" s="13"/>
      <c r="F448" s="13"/>
      <c r="G448" s="6" t="str">
        <f t="shared" si="48"/>
        <v/>
      </c>
      <c r="H448" s="13"/>
      <c r="I448" s="13"/>
      <c r="J448" s="15"/>
      <c r="K448" s="15"/>
      <c r="L448" s="5">
        <f>VLOOKUP($C$15,'اطلاعات پایه'!$A$18:$B$30,2,FALSE)</f>
        <v>30</v>
      </c>
      <c r="M448" s="6">
        <f>VLOOKUP($C$15,'اطلاعات پایه'!$A$18:$C$30,3,FALSE)</f>
        <v>45736</v>
      </c>
      <c r="N448" s="5">
        <f>ROUND((K448*('اطلاعات پایه'!$B$12+1)+'اطلاعات پایه'!$B$13)/30*L448,0)</f>
        <v>9316080</v>
      </c>
      <c r="O448" s="5">
        <f>IF(AND(F448&gt;0,M448-F448&gt;364),'اطلاعات پایه'!$B$10,0)*L448+J448</f>
        <v>0</v>
      </c>
      <c r="P448" s="5">
        <f>IF(H448="متاهل",'اطلاعات پایه'!$B$6,0)</f>
        <v>0</v>
      </c>
      <c r="Q448" s="5">
        <f>I448*'اطلاعات پایه'!$B$7</f>
        <v>0</v>
      </c>
      <c r="R448" s="5">
        <f>ROUND('اطلاعات پایه'!$B$8/30*MIN(30,L448),0)</f>
        <v>9000000</v>
      </c>
      <c r="S448" s="5">
        <f>ROUND('اطلاعات پایه'!$B$9/30*MIN(30,L448),0)</f>
        <v>22000000</v>
      </c>
      <c r="T448" s="5">
        <f t="shared" si="51"/>
        <v>59284</v>
      </c>
      <c r="U448" s="15"/>
      <c r="V448" s="5">
        <f t="shared" si="49"/>
        <v>0</v>
      </c>
      <c r="X448" s="9">
        <f t="shared" si="52"/>
        <v>40316080</v>
      </c>
      <c r="Y448" s="9">
        <f>ROUND(0.07*MIN(7*L448*'اطلاعات پایه'!$B$5,'محاسبه حقوق'!X448),0)</f>
        <v>2822126</v>
      </c>
      <c r="Z448" s="9">
        <f t="shared" si="53"/>
        <v>9272700</v>
      </c>
      <c r="AA448" s="9">
        <f t="shared" si="54"/>
        <v>480702059.14285713</v>
      </c>
      <c r="AB448" s="5">
        <f>IF(AA448&lt;='اطلاعات پایه'!$B$35,'اطلاعات پایه'!$D$35,IF(AA448&lt;='اطلاعات پایه'!$B$36,'اطلاعات پایه'!$E$35+(AA448-'اطلاعات پایه'!$B$35)*'اطلاعات پایه'!$C$36,IF(AA448&lt;='اطلاعات پایه'!$B$37,'اطلاعات پایه'!$E$36+(AA448-'اطلاعات پایه'!$B$36)*'اطلاعات پایه'!$C$37,IF(AA448&lt;='اطلاعات پایه'!$B$38,'اطلاعات پایه'!$E$37+(AA448-'اطلاعات پایه'!$B$37)*'اطلاعات پایه'!$C$38,IF(AA448&lt;='اطلاعات پایه'!$B$39,'اطلاعات پایه'!$E$38+(AA448-'اطلاعات پایه'!$B$38)*'اطلاعات پایه'!$C$39,'اطلاعات پایه'!$E$39+(AA448-'اطلاعات پایه'!$B$39)*'اطلاعات پایه'!$C$40)))))/365*L448</f>
        <v>0</v>
      </c>
      <c r="AC448" s="9">
        <f t="shared" si="55"/>
        <v>37493954</v>
      </c>
      <c r="AE448" s="9">
        <f t="shared" si="50"/>
        <v>49588780</v>
      </c>
    </row>
    <row r="449" spans="1:31" x14ac:dyDescent="0.25">
      <c r="A449" s="13">
        <v>429</v>
      </c>
      <c r="B449" s="13"/>
      <c r="C449" s="13"/>
      <c r="D449" s="13"/>
      <c r="E449" s="13"/>
      <c r="F449" s="13"/>
      <c r="G449" s="6" t="str">
        <f t="shared" si="48"/>
        <v/>
      </c>
      <c r="H449" s="13"/>
      <c r="I449" s="13"/>
      <c r="J449" s="15"/>
      <c r="K449" s="15"/>
      <c r="L449" s="5">
        <f>VLOOKUP($C$15,'اطلاعات پایه'!$A$18:$B$30,2,FALSE)</f>
        <v>30</v>
      </c>
      <c r="M449" s="6">
        <f>VLOOKUP($C$15,'اطلاعات پایه'!$A$18:$C$30,3,FALSE)</f>
        <v>45736</v>
      </c>
      <c r="N449" s="5">
        <f>ROUND((K449*('اطلاعات پایه'!$B$12+1)+'اطلاعات پایه'!$B$13)/30*L449,0)</f>
        <v>9316080</v>
      </c>
      <c r="O449" s="5">
        <f>IF(AND(F449&gt;0,M449-F449&gt;364),'اطلاعات پایه'!$B$10,0)*L449+J449</f>
        <v>0</v>
      </c>
      <c r="P449" s="5">
        <f>IF(H449="متاهل",'اطلاعات پایه'!$B$6,0)</f>
        <v>0</v>
      </c>
      <c r="Q449" s="5">
        <f>I449*'اطلاعات پایه'!$B$7</f>
        <v>0</v>
      </c>
      <c r="R449" s="5">
        <f>ROUND('اطلاعات پایه'!$B$8/30*MIN(30,L449),0)</f>
        <v>9000000</v>
      </c>
      <c r="S449" s="5">
        <f>ROUND('اطلاعات پایه'!$B$9/30*MIN(30,L449),0)</f>
        <v>22000000</v>
      </c>
      <c r="T449" s="5">
        <f t="shared" si="51"/>
        <v>59284</v>
      </c>
      <c r="U449" s="15"/>
      <c r="V449" s="5">
        <f t="shared" si="49"/>
        <v>0</v>
      </c>
      <c r="X449" s="9">
        <f t="shared" si="52"/>
        <v>40316080</v>
      </c>
      <c r="Y449" s="9">
        <f>ROUND(0.07*MIN(7*L449*'اطلاعات پایه'!$B$5,'محاسبه حقوق'!X449),0)</f>
        <v>2822126</v>
      </c>
      <c r="Z449" s="9">
        <f t="shared" si="53"/>
        <v>9272700</v>
      </c>
      <c r="AA449" s="9">
        <f t="shared" si="54"/>
        <v>480702059.14285713</v>
      </c>
      <c r="AB449" s="5">
        <f>IF(AA449&lt;='اطلاعات پایه'!$B$35,'اطلاعات پایه'!$D$35,IF(AA449&lt;='اطلاعات پایه'!$B$36,'اطلاعات پایه'!$E$35+(AA449-'اطلاعات پایه'!$B$35)*'اطلاعات پایه'!$C$36,IF(AA449&lt;='اطلاعات پایه'!$B$37,'اطلاعات پایه'!$E$36+(AA449-'اطلاعات پایه'!$B$36)*'اطلاعات پایه'!$C$37,IF(AA449&lt;='اطلاعات پایه'!$B$38,'اطلاعات پایه'!$E$37+(AA449-'اطلاعات پایه'!$B$37)*'اطلاعات پایه'!$C$38,IF(AA449&lt;='اطلاعات پایه'!$B$39,'اطلاعات پایه'!$E$38+(AA449-'اطلاعات پایه'!$B$38)*'اطلاعات پایه'!$C$39,'اطلاعات پایه'!$E$39+(AA449-'اطلاعات پایه'!$B$39)*'اطلاعات پایه'!$C$40)))))/365*L449</f>
        <v>0</v>
      </c>
      <c r="AC449" s="9">
        <f t="shared" si="55"/>
        <v>37493954</v>
      </c>
      <c r="AE449" s="9">
        <f t="shared" si="50"/>
        <v>49588780</v>
      </c>
    </row>
    <row r="450" spans="1:31" x14ac:dyDescent="0.25">
      <c r="A450" s="13">
        <v>430</v>
      </c>
      <c r="B450" s="13"/>
      <c r="C450" s="13"/>
      <c r="D450" s="13"/>
      <c r="E450" s="13"/>
      <c r="F450" s="13"/>
      <c r="G450" s="6" t="str">
        <f t="shared" si="48"/>
        <v/>
      </c>
      <c r="H450" s="13"/>
      <c r="I450" s="13"/>
      <c r="J450" s="15"/>
      <c r="K450" s="15"/>
      <c r="L450" s="5">
        <f>VLOOKUP($C$15,'اطلاعات پایه'!$A$18:$B$30,2,FALSE)</f>
        <v>30</v>
      </c>
      <c r="M450" s="6">
        <f>VLOOKUP($C$15,'اطلاعات پایه'!$A$18:$C$30,3,FALSE)</f>
        <v>45736</v>
      </c>
      <c r="N450" s="5">
        <f>ROUND((K450*('اطلاعات پایه'!$B$12+1)+'اطلاعات پایه'!$B$13)/30*L450,0)</f>
        <v>9316080</v>
      </c>
      <c r="O450" s="5">
        <f>IF(AND(F450&gt;0,M450-F450&gt;364),'اطلاعات پایه'!$B$10,0)*L450+J450</f>
        <v>0</v>
      </c>
      <c r="P450" s="5">
        <f>IF(H450="متاهل",'اطلاعات پایه'!$B$6,0)</f>
        <v>0</v>
      </c>
      <c r="Q450" s="5">
        <f>I450*'اطلاعات پایه'!$B$7</f>
        <v>0</v>
      </c>
      <c r="R450" s="5">
        <f>ROUND('اطلاعات پایه'!$B$8/30*MIN(30,L450),0)</f>
        <v>9000000</v>
      </c>
      <c r="S450" s="5">
        <f>ROUND('اطلاعات پایه'!$B$9/30*MIN(30,L450),0)</f>
        <v>22000000</v>
      </c>
      <c r="T450" s="5">
        <f t="shared" si="51"/>
        <v>59284</v>
      </c>
      <c r="U450" s="15"/>
      <c r="V450" s="5">
        <f t="shared" si="49"/>
        <v>0</v>
      </c>
      <c r="X450" s="9">
        <f t="shared" si="52"/>
        <v>40316080</v>
      </c>
      <c r="Y450" s="9">
        <f>ROUND(0.07*MIN(7*L450*'اطلاعات پایه'!$B$5,'محاسبه حقوق'!X450),0)</f>
        <v>2822126</v>
      </c>
      <c r="Z450" s="9">
        <f t="shared" si="53"/>
        <v>9272700</v>
      </c>
      <c r="AA450" s="9">
        <f t="shared" si="54"/>
        <v>480702059.14285713</v>
      </c>
      <c r="AB450" s="5">
        <f>IF(AA450&lt;='اطلاعات پایه'!$B$35,'اطلاعات پایه'!$D$35,IF(AA450&lt;='اطلاعات پایه'!$B$36,'اطلاعات پایه'!$E$35+(AA450-'اطلاعات پایه'!$B$35)*'اطلاعات پایه'!$C$36,IF(AA450&lt;='اطلاعات پایه'!$B$37,'اطلاعات پایه'!$E$36+(AA450-'اطلاعات پایه'!$B$36)*'اطلاعات پایه'!$C$37,IF(AA450&lt;='اطلاعات پایه'!$B$38,'اطلاعات پایه'!$E$37+(AA450-'اطلاعات پایه'!$B$37)*'اطلاعات پایه'!$C$38,IF(AA450&lt;='اطلاعات پایه'!$B$39,'اطلاعات پایه'!$E$38+(AA450-'اطلاعات پایه'!$B$38)*'اطلاعات پایه'!$C$39,'اطلاعات پایه'!$E$39+(AA450-'اطلاعات پایه'!$B$39)*'اطلاعات پایه'!$C$40)))))/365*L450</f>
        <v>0</v>
      </c>
      <c r="AC450" s="9">
        <f t="shared" si="55"/>
        <v>37493954</v>
      </c>
      <c r="AE450" s="9">
        <f t="shared" si="50"/>
        <v>49588780</v>
      </c>
    </row>
    <row r="451" spans="1:31" x14ac:dyDescent="0.25">
      <c r="A451" s="13">
        <v>431</v>
      </c>
      <c r="B451" s="13"/>
      <c r="C451" s="13"/>
      <c r="D451" s="13"/>
      <c r="E451" s="13"/>
      <c r="F451" s="13"/>
      <c r="G451" s="6" t="str">
        <f t="shared" si="48"/>
        <v/>
      </c>
      <c r="H451" s="13"/>
      <c r="I451" s="13"/>
      <c r="J451" s="15"/>
      <c r="K451" s="15"/>
      <c r="L451" s="5">
        <f>VLOOKUP($C$15,'اطلاعات پایه'!$A$18:$B$30,2,FALSE)</f>
        <v>30</v>
      </c>
      <c r="M451" s="6">
        <f>VLOOKUP($C$15,'اطلاعات پایه'!$A$18:$C$30,3,FALSE)</f>
        <v>45736</v>
      </c>
      <c r="N451" s="5">
        <f>ROUND((K451*('اطلاعات پایه'!$B$12+1)+'اطلاعات پایه'!$B$13)/30*L451,0)</f>
        <v>9316080</v>
      </c>
      <c r="O451" s="5">
        <f>IF(AND(F451&gt;0,M451-F451&gt;364),'اطلاعات پایه'!$B$10,0)*L451+J451</f>
        <v>0</v>
      </c>
      <c r="P451" s="5">
        <f>IF(H451="متاهل",'اطلاعات پایه'!$B$6,0)</f>
        <v>0</v>
      </c>
      <c r="Q451" s="5">
        <f>I451*'اطلاعات پایه'!$B$7</f>
        <v>0</v>
      </c>
      <c r="R451" s="5">
        <f>ROUND('اطلاعات پایه'!$B$8/30*MIN(30,L451),0)</f>
        <v>9000000</v>
      </c>
      <c r="S451" s="5">
        <f>ROUND('اطلاعات پایه'!$B$9/30*MIN(30,L451),0)</f>
        <v>22000000</v>
      </c>
      <c r="T451" s="5">
        <f t="shared" si="51"/>
        <v>59284</v>
      </c>
      <c r="U451" s="15"/>
      <c r="V451" s="5">
        <f t="shared" si="49"/>
        <v>0</v>
      </c>
      <c r="X451" s="9">
        <f t="shared" si="52"/>
        <v>40316080</v>
      </c>
      <c r="Y451" s="9">
        <f>ROUND(0.07*MIN(7*L451*'اطلاعات پایه'!$B$5,'محاسبه حقوق'!X451),0)</f>
        <v>2822126</v>
      </c>
      <c r="Z451" s="9">
        <f t="shared" si="53"/>
        <v>9272700</v>
      </c>
      <c r="AA451" s="9">
        <f t="shared" si="54"/>
        <v>480702059.14285713</v>
      </c>
      <c r="AB451" s="5">
        <f>IF(AA451&lt;='اطلاعات پایه'!$B$35,'اطلاعات پایه'!$D$35,IF(AA451&lt;='اطلاعات پایه'!$B$36,'اطلاعات پایه'!$E$35+(AA451-'اطلاعات پایه'!$B$35)*'اطلاعات پایه'!$C$36,IF(AA451&lt;='اطلاعات پایه'!$B$37,'اطلاعات پایه'!$E$36+(AA451-'اطلاعات پایه'!$B$36)*'اطلاعات پایه'!$C$37,IF(AA451&lt;='اطلاعات پایه'!$B$38,'اطلاعات پایه'!$E$37+(AA451-'اطلاعات پایه'!$B$37)*'اطلاعات پایه'!$C$38,IF(AA451&lt;='اطلاعات پایه'!$B$39,'اطلاعات پایه'!$E$38+(AA451-'اطلاعات پایه'!$B$38)*'اطلاعات پایه'!$C$39,'اطلاعات پایه'!$E$39+(AA451-'اطلاعات پایه'!$B$39)*'اطلاعات پایه'!$C$40)))))/365*L451</f>
        <v>0</v>
      </c>
      <c r="AC451" s="9">
        <f t="shared" si="55"/>
        <v>37493954</v>
      </c>
      <c r="AE451" s="9">
        <f t="shared" si="50"/>
        <v>49588780</v>
      </c>
    </row>
    <row r="452" spans="1:31" x14ac:dyDescent="0.25">
      <c r="A452" s="13">
        <v>432</v>
      </c>
      <c r="B452" s="13"/>
      <c r="C452" s="13"/>
      <c r="D452" s="13"/>
      <c r="E452" s="13"/>
      <c r="F452" s="13"/>
      <c r="G452" s="6" t="str">
        <f t="shared" si="48"/>
        <v/>
      </c>
      <c r="H452" s="13"/>
      <c r="I452" s="13"/>
      <c r="J452" s="15"/>
      <c r="K452" s="15"/>
      <c r="L452" s="5">
        <f>VLOOKUP($C$15,'اطلاعات پایه'!$A$18:$B$30,2,FALSE)</f>
        <v>30</v>
      </c>
      <c r="M452" s="6">
        <f>VLOOKUP($C$15,'اطلاعات پایه'!$A$18:$C$30,3,FALSE)</f>
        <v>45736</v>
      </c>
      <c r="N452" s="5">
        <f>ROUND((K452*('اطلاعات پایه'!$B$12+1)+'اطلاعات پایه'!$B$13)/30*L452,0)</f>
        <v>9316080</v>
      </c>
      <c r="O452" s="5">
        <f>IF(AND(F452&gt;0,M452-F452&gt;364),'اطلاعات پایه'!$B$10,0)*L452+J452</f>
        <v>0</v>
      </c>
      <c r="P452" s="5">
        <f>IF(H452="متاهل",'اطلاعات پایه'!$B$6,0)</f>
        <v>0</v>
      </c>
      <c r="Q452" s="5">
        <f>I452*'اطلاعات پایه'!$B$7</f>
        <v>0</v>
      </c>
      <c r="R452" s="5">
        <f>ROUND('اطلاعات پایه'!$B$8/30*MIN(30,L452),0)</f>
        <v>9000000</v>
      </c>
      <c r="S452" s="5">
        <f>ROUND('اطلاعات پایه'!$B$9/30*MIN(30,L452),0)</f>
        <v>22000000</v>
      </c>
      <c r="T452" s="5">
        <f t="shared" si="51"/>
        <v>59284</v>
      </c>
      <c r="U452" s="15"/>
      <c r="V452" s="5">
        <f t="shared" si="49"/>
        <v>0</v>
      </c>
      <c r="X452" s="9">
        <f t="shared" si="52"/>
        <v>40316080</v>
      </c>
      <c r="Y452" s="9">
        <f>ROUND(0.07*MIN(7*L452*'اطلاعات پایه'!$B$5,'محاسبه حقوق'!X452),0)</f>
        <v>2822126</v>
      </c>
      <c r="Z452" s="9">
        <f t="shared" si="53"/>
        <v>9272700</v>
      </c>
      <c r="AA452" s="9">
        <f t="shared" si="54"/>
        <v>480702059.14285713</v>
      </c>
      <c r="AB452" s="5">
        <f>IF(AA452&lt;='اطلاعات پایه'!$B$35,'اطلاعات پایه'!$D$35,IF(AA452&lt;='اطلاعات پایه'!$B$36,'اطلاعات پایه'!$E$35+(AA452-'اطلاعات پایه'!$B$35)*'اطلاعات پایه'!$C$36,IF(AA452&lt;='اطلاعات پایه'!$B$37,'اطلاعات پایه'!$E$36+(AA452-'اطلاعات پایه'!$B$36)*'اطلاعات پایه'!$C$37,IF(AA452&lt;='اطلاعات پایه'!$B$38,'اطلاعات پایه'!$E$37+(AA452-'اطلاعات پایه'!$B$37)*'اطلاعات پایه'!$C$38,IF(AA452&lt;='اطلاعات پایه'!$B$39,'اطلاعات پایه'!$E$38+(AA452-'اطلاعات پایه'!$B$38)*'اطلاعات پایه'!$C$39,'اطلاعات پایه'!$E$39+(AA452-'اطلاعات پایه'!$B$39)*'اطلاعات پایه'!$C$40)))))/365*L452</f>
        <v>0</v>
      </c>
      <c r="AC452" s="9">
        <f t="shared" si="55"/>
        <v>37493954</v>
      </c>
      <c r="AE452" s="9">
        <f t="shared" si="50"/>
        <v>49588780</v>
      </c>
    </row>
    <row r="453" spans="1:31" x14ac:dyDescent="0.25">
      <c r="A453" s="13">
        <v>433</v>
      </c>
      <c r="B453" s="13"/>
      <c r="C453" s="13"/>
      <c r="D453" s="13"/>
      <c r="E453" s="13"/>
      <c r="F453" s="13"/>
      <c r="G453" s="6" t="str">
        <f t="shared" si="48"/>
        <v/>
      </c>
      <c r="H453" s="13"/>
      <c r="I453" s="13"/>
      <c r="J453" s="15"/>
      <c r="K453" s="15"/>
      <c r="L453" s="5">
        <f>VLOOKUP($C$15,'اطلاعات پایه'!$A$18:$B$30,2,FALSE)</f>
        <v>30</v>
      </c>
      <c r="M453" s="6">
        <f>VLOOKUP($C$15,'اطلاعات پایه'!$A$18:$C$30,3,FALSE)</f>
        <v>45736</v>
      </c>
      <c r="N453" s="5">
        <f>ROUND((K453*('اطلاعات پایه'!$B$12+1)+'اطلاعات پایه'!$B$13)/30*L453,0)</f>
        <v>9316080</v>
      </c>
      <c r="O453" s="5">
        <f>IF(AND(F453&gt;0,M453-F453&gt;364),'اطلاعات پایه'!$B$10,0)*L453+J453</f>
        <v>0</v>
      </c>
      <c r="P453" s="5">
        <f>IF(H453="متاهل",'اطلاعات پایه'!$B$6,0)</f>
        <v>0</v>
      </c>
      <c r="Q453" s="5">
        <f>I453*'اطلاعات پایه'!$B$7</f>
        <v>0</v>
      </c>
      <c r="R453" s="5">
        <f>ROUND('اطلاعات پایه'!$B$8/30*MIN(30,L453),0)</f>
        <v>9000000</v>
      </c>
      <c r="S453" s="5">
        <f>ROUND('اطلاعات پایه'!$B$9/30*MIN(30,L453),0)</f>
        <v>22000000</v>
      </c>
      <c r="T453" s="5">
        <f t="shared" si="51"/>
        <v>59284</v>
      </c>
      <c r="U453" s="15"/>
      <c r="V453" s="5">
        <f t="shared" si="49"/>
        <v>0</v>
      </c>
      <c r="X453" s="9">
        <f t="shared" si="52"/>
        <v>40316080</v>
      </c>
      <c r="Y453" s="9">
        <f>ROUND(0.07*MIN(7*L453*'اطلاعات پایه'!$B$5,'محاسبه حقوق'!X453),0)</f>
        <v>2822126</v>
      </c>
      <c r="Z453" s="9">
        <f t="shared" si="53"/>
        <v>9272700</v>
      </c>
      <c r="AA453" s="9">
        <f t="shared" si="54"/>
        <v>480702059.14285713</v>
      </c>
      <c r="AB453" s="5">
        <f>IF(AA453&lt;='اطلاعات پایه'!$B$35,'اطلاعات پایه'!$D$35,IF(AA453&lt;='اطلاعات پایه'!$B$36,'اطلاعات پایه'!$E$35+(AA453-'اطلاعات پایه'!$B$35)*'اطلاعات پایه'!$C$36,IF(AA453&lt;='اطلاعات پایه'!$B$37,'اطلاعات پایه'!$E$36+(AA453-'اطلاعات پایه'!$B$36)*'اطلاعات پایه'!$C$37,IF(AA453&lt;='اطلاعات پایه'!$B$38,'اطلاعات پایه'!$E$37+(AA453-'اطلاعات پایه'!$B$37)*'اطلاعات پایه'!$C$38,IF(AA453&lt;='اطلاعات پایه'!$B$39,'اطلاعات پایه'!$E$38+(AA453-'اطلاعات پایه'!$B$38)*'اطلاعات پایه'!$C$39,'اطلاعات پایه'!$E$39+(AA453-'اطلاعات پایه'!$B$39)*'اطلاعات پایه'!$C$40)))))/365*L453</f>
        <v>0</v>
      </c>
      <c r="AC453" s="9">
        <f t="shared" si="55"/>
        <v>37493954</v>
      </c>
      <c r="AE453" s="9">
        <f t="shared" si="50"/>
        <v>49588780</v>
      </c>
    </row>
    <row r="454" spans="1:31" x14ac:dyDescent="0.25">
      <c r="A454" s="13">
        <v>434</v>
      </c>
      <c r="B454" s="13"/>
      <c r="C454" s="13"/>
      <c r="D454" s="13"/>
      <c r="E454" s="13"/>
      <c r="F454" s="13"/>
      <c r="G454" s="6" t="str">
        <f t="shared" si="48"/>
        <v/>
      </c>
      <c r="H454" s="13"/>
      <c r="I454" s="13"/>
      <c r="J454" s="15"/>
      <c r="K454" s="15"/>
      <c r="L454" s="5">
        <f>VLOOKUP($C$15,'اطلاعات پایه'!$A$18:$B$30,2,FALSE)</f>
        <v>30</v>
      </c>
      <c r="M454" s="6">
        <f>VLOOKUP($C$15,'اطلاعات پایه'!$A$18:$C$30,3,FALSE)</f>
        <v>45736</v>
      </c>
      <c r="N454" s="5">
        <f>ROUND((K454*('اطلاعات پایه'!$B$12+1)+'اطلاعات پایه'!$B$13)/30*L454,0)</f>
        <v>9316080</v>
      </c>
      <c r="O454" s="5">
        <f>IF(AND(F454&gt;0,M454-F454&gt;364),'اطلاعات پایه'!$B$10,0)*L454+J454</f>
        <v>0</v>
      </c>
      <c r="P454" s="5">
        <f>IF(H454="متاهل",'اطلاعات پایه'!$B$6,0)</f>
        <v>0</v>
      </c>
      <c r="Q454" s="5">
        <f>I454*'اطلاعات پایه'!$B$7</f>
        <v>0</v>
      </c>
      <c r="R454" s="5">
        <f>ROUND('اطلاعات پایه'!$B$8/30*MIN(30,L454),0)</f>
        <v>9000000</v>
      </c>
      <c r="S454" s="5">
        <f>ROUND('اطلاعات پایه'!$B$9/30*MIN(30,L454),0)</f>
        <v>22000000</v>
      </c>
      <c r="T454" s="5">
        <f t="shared" si="51"/>
        <v>59284</v>
      </c>
      <c r="U454" s="15"/>
      <c r="V454" s="5">
        <f t="shared" si="49"/>
        <v>0</v>
      </c>
      <c r="X454" s="9">
        <f t="shared" si="52"/>
        <v>40316080</v>
      </c>
      <c r="Y454" s="9">
        <f>ROUND(0.07*MIN(7*L454*'اطلاعات پایه'!$B$5,'محاسبه حقوق'!X454),0)</f>
        <v>2822126</v>
      </c>
      <c r="Z454" s="9">
        <f t="shared" si="53"/>
        <v>9272700</v>
      </c>
      <c r="AA454" s="9">
        <f t="shared" si="54"/>
        <v>480702059.14285713</v>
      </c>
      <c r="AB454" s="5">
        <f>IF(AA454&lt;='اطلاعات پایه'!$B$35,'اطلاعات پایه'!$D$35,IF(AA454&lt;='اطلاعات پایه'!$B$36,'اطلاعات پایه'!$E$35+(AA454-'اطلاعات پایه'!$B$35)*'اطلاعات پایه'!$C$36,IF(AA454&lt;='اطلاعات پایه'!$B$37,'اطلاعات پایه'!$E$36+(AA454-'اطلاعات پایه'!$B$36)*'اطلاعات پایه'!$C$37,IF(AA454&lt;='اطلاعات پایه'!$B$38,'اطلاعات پایه'!$E$37+(AA454-'اطلاعات پایه'!$B$37)*'اطلاعات پایه'!$C$38,IF(AA454&lt;='اطلاعات پایه'!$B$39,'اطلاعات پایه'!$E$38+(AA454-'اطلاعات پایه'!$B$38)*'اطلاعات پایه'!$C$39,'اطلاعات پایه'!$E$39+(AA454-'اطلاعات پایه'!$B$39)*'اطلاعات پایه'!$C$40)))))/365*L454</f>
        <v>0</v>
      </c>
      <c r="AC454" s="9">
        <f t="shared" si="55"/>
        <v>37493954</v>
      </c>
      <c r="AE454" s="9">
        <f t="shared" si="50"/>
        <v>49588780</v>
      </c>
    </row>
    <row r="455" spans="1:31" x14ac:dyDescent="0.25">
      <c r="A455" s="13">
        <v>435</v>
      </c>
      <c r="B455" s="13"/>
      <c r="C455" s="13"/>
      <c r="D455" s="13"/>
      <c r="E455" s="13"/>
      <c r="F455" s="13"/>
      <c r="G455" s="6" t="str">
        <f t="shared" si="48"/>
        <v/>
      </c>
      <c r="H455" s="13"/>
      <c r="I455" s="13"/>
      <c r="J455" s="15"/>
      <c r="K455" s="15"/>
      <c r="L455" s="5">
        <f>VLOOKUP($C$15,'اطلاعات پایه'!$A$18:$B$30,2,FALSE)</f>
        <v>30</v>
      </c>
      <c r="M455" s="6">
        <f>VLOOKUP($C$15,'اطلاعات پایه'!$A$18:$C$30,3,FALSE)</f>
        <v>45736</v>
      </c>
      <c r="N455" s="5">
        <f>ROUND((K455*('اطلاعات پایه'!$B$12+1)+'اطلاعات پایه'!$B$13)/30*L455,0)</f>
        <v>9316080</v>
      </c>
      <c r="O455" s="5">
        <f>IF(AND(F455&gt;0,M455-F455&gt;364),'اطلاعات پایه'!$B$10,0)*L455+J455</f>
        <v>0</v>
      </c>
      <c r="P455" s="5">
        <f>IF(H455="متاهل",'اطلاعات پایه'!$B$6,0)</f>
        <v>0</v>
      </c>
      <c r="Q455" s="5">
        <f>I455*'اطلاعات پایه'!$B$7</f>
        <v>0</v>
      </c>
      <c r="R455" s="5">
        <f>ROUND('اطلاعات پایه'!$B$8/30*MIN(30,L455),0)</f>
        <v>9000000</v>
      </c>
      <c r="S455" s="5">
        <f>ROUND('اطلاعات پایه'!$B$9/30*MIN(30,L455),0)</f>
        <v>22000000</v>
      </c>
      <c r="T455" s="5">
        <f t="shared" si="51"/>
        <v>59284</v>
      </c>
      <c r="U455" s="15"/>
      <c r="V455" s="5">
        <f t="shared" si="49"/>
        <v>0</v>
      </c>
      <c r="X455" s="9">
        <f t="shared" si="52"/>
        <v>40316080</v>
      </c>
      <c r="Y455" s="9">
        <f>ROUND(0.07*MIN(7*L455*'اطلاعات پایه'!$B$5,'محاسبه حقوق'!X455),0)</f>
        <v>2822126</v>
      </c>
      <c r="Z455" s="9">
        <f t="shared" si="53"/>
        <v>9272700</v>
      </c>
      <c r="AA455" s="9">
        <f t="shared" si="54"/>
        <v>480702059.14285713</v>
      </c>
      <c r="AB455" s="5">
        <f>IF(AA455&lt;='اطلاعات پایه'!$B$35,'اطلاعات پایه'!$D$35,IF(AA455&lt;='اطلاعات پایه'!$B$36,'اطلاعات پایه'!$E$35+(AA455-'اطلاعات پایه'!$B$35)*'اطلاعات پایه'!$C$36,IF(AA455&lt;='اطلاعات پایه'!$B$37,'اطلاعات پایه'!$E$36+(AA455-'اطلاعات پایه'!$B$36)*'اطلاعات پایه'!$C$37,IF(AA455&lt;='اطلاعات پایه'!$B$38,'اطلاعات پایه'!$E$37+(AA455-'اطلاعات پایه'!$B$37)*'اطلاعات پایه'!$C$38,IF(AA455&lt;='اطلاعات پایه'!$B$39,'اطلاعات پایه'!$E$38+(AA455-'اطلاعات پایه'!$B$38)*'اطلاعات پایه'!$C$39,'اطلاعات پایه'!$E$39+(AA455-'اطلاعات پایه'!$B$39)*'اطلاعات پایه'!$C$40)))))/365*L455</f>
        <v>0</v>
      </c>
      <c r="AC455" s="9">
        <f t="shared" si="55"/>
        <v>37493954</v>
      </c>
      <c r="AE455" s="9">
        <f t="shared" si="50"/>
        <v>49588780</v>
      </c>
    </row>
    <row r="456" spans="1:31" x14ac:dyDescent="0.25">
      <c r="A456" s="13">
        <v>436</v>
      </c>
      <c r="B456" s="13"/>
      <c r="C456" s="13"/>
      <c r="D456" s="13"/>
      <c r="E456" s="13"/>
      <c r="F456" s="13"/>
      <c r="G456" s="6" t="str">
        <f t="shared" si="48"/>
        <v/>
      </c>
      <c r="H456" s="13"/>
      <c r="I456" s="13"/>
      <c r="J456" s="15"/>
      <c r="K456" s="15"/>
      <c r="L456" s="5">
        <f>VLOOKUP($C$15,'اطلاعات پایه'!$A$18:$B$30,2,FALSE)</f>
        <v>30</v>
      </c>
      <c r="M456" s="6">
        <f>VLOOKUP($C$15,'اطلاعات پایه'!$A$18:$C$30,3,FALSE)</f>
        <v>45736</v>
      </c>
      <c r="N456" s="5">
        <f>ROUND((K456*('اطلاعات پایه'!$B$12+1)+'اطلاعات پایه'!$B$13)/30*L456,0)</f>
        <v>9316080</v>
      </c>
      <c r="O456" s="5">
        <f>IF(AND(F456&gt;0,M456-F456&gt;364),'اطلاعات پایه'!$B$10,0)*L456+J456</f>
        <v>0</v>
      </c>
      <c r="P456" s="5">
        <f>IF(H456="متاهل",'اطلاعات پایه'!$B$6,0)</f>
        <v>0</v>
      </c>
      <c r="Q456" s="5">
        <f>I456*'اطلاعات پایه'!$B$7</f>
        <v>0</v>
      </c>
      <c r="R456" s="5">
        <f>ROUND('اطلاعات پایه'!$B$8/30*MIN(30,L456),0)</f>
        <v>9000000</v>
      </c>
      <c r="S456" s="5">
        <f>ROUND('اطلاعات پایه'!$B$9/30*MIN(30,L456),0)</f>
        <v>22000000</v>
      </c>
      <c r="T456" s="5">
        <f t="shared" si="51"/>
        <v>59284</v>
      </c>
      <c r="U456" s="15"/>
      <c r="V456" s="5">
        <f t="shared" si="49"/>
        <v>0</v>
      </c>
      <c r="X456" s="9">
        <f t="shared" si="52"/>
        <v>40316080</v>
      </c>
      <c r="Y456" s="9">
        <f>ROUND(0.07*MIN(7*L456*'اطلاعات پایه'!$B$5,'محاسبه حقوق'!X456),0)</f>
        <v>2822126</v>
      </c>
      <c r="Z456" s="9">
        <f t="shared" si="53"/>
        <v>9272700</v>
      </c>
      <c r="AA456" s="9">
        <f t="shared" si="54"/>
        <v>480702059.14285713</v>
      </c>
      <c r="AB456" s="5">
        <f>IF(AA456&lt;='اطلاعات پایه'!$B$35,'اطلاعات پایه'!$D$35,IF(AA456&lt;='اطلاعات پایه'!$B$36,'اطلاعات پایه'!$E$35+(AA456-'اطلاعات پایه'!$B$35)*'اطلاعات پایه'!$C$36,IF(AA456&lt;='اطلاعات پایه'!$B$37,'اطلاعات پایه'!$E$36+(AA456-'اطلاعات پایه'!$B$36)*'اطلاعات پایه'!$C$37,IF(AA456&lt;='اطلاعات پایه'!$B$38,'اطلاعات پایه'!$E$37+(AA456-'اطلاعات پایه'!$B$37)*'اطلاعات پایه'!$C$38,IF(AA456&lt;='اطلاعات پایه'!$B$39,'اطلاعات پایه'!$E$38+(AA456-'اطلاعات پایه'!$B$38)*'اطلاعات پایه'!$C$39,'اطلاعات پایه'!$E$39+(AA456-'اطلاعات پایه'!$B$39)*'اطلاعات پایه'!$C$40)))))/365*L456</f>
        <v>0</v>
      </c>
      <c r="AC456" s="9">
        <f t="shared" si="55"/>
        <v>37493954</v>
      </c>
      <c r="AE456" s="9">
        <f t="shared" si="50"/>
        <v>49588780</v>
      </c>
    </row>
    <row r="457" spans="1:31" x14ac:dyDescent="0.25">
      <c r="A457" s="13">
        <v>437</v>
      </c>
      <c r="B457" s="13"/>
      <c r="C457" s="13"/>
      <c r="D457" s="13"/>
      <c r="E457" s="13"/>
      <c r="F457" s="13"/>
      <c r="G457" s="6" t="str">
        <f t="shared" si="48"/>
        <v/>
      </c>
      <c r="H457" s="13"/>
      <c r="I457" s="13"/>
      <c r="J457" s="15"/>
      <c r="K457" s="15"/>
      <c r="L457" s="5">
        <f>VLOOKUP($C$15,'اطلاعات پایه'!$A$18:$B$30,2,FALSE)</f>
        <v>30</v>
      </c>
      <c r="M457" s="6">
        <f>VLOOKUP($C$15,'اطلاعات پایه'!$A$18:$C$30,3,FALSE)</f>
        <v>45736</v>
      </c>
      <c r="N457" s="5">
        <f>ROUND((K457*('اطلاعات پایه'!$B$12+1)+'اطلاعات پایه'!$B$13)/30*L457,0)</f>
        <v>9316080</v>
      </c>
      <c r="O457" s="5">
        <f>IF(AND(F457&gt;0,M457-F457&gt;364),'اطلاعات پایه'!$B$10,0)*L457+J457</f>
        <v>0</v>
      </c>
      <c r="P457" s="5">
        <f>IF(H457="متاهل",'اطلاعات پایه'!$B$6,0)</f>
        <v>0</v>
      </c>
      <c r="Q457" s="5">
        <f>I457*'اطلاعات پایه'!$B$7</f>
        <v>0</v>
      </c>
      <c r="R457" s="5">
        <f>ROUND('اطلاعات پایه'!$B$8/30*MIN(30,L457),0)</f>
        <v>9000000</v>
      </c>
      <c r="S457" s="5">
        <f>ROUND('اطلاعات پایه'!$B$9/30*MIN(30,L457),0)</f>
        <v>22000000</v>
      </c>
      <c r="T457" s="5">
        <f t="shared" si="51"/>
        <v>59284</v>
      </c>
      <c r="U457" s="15"/>
      <c r="V457" s="5">
        <f t="shared" si="49"/>
        <v>0</v>
      </c>
      <c r="X457" s="9">
        <f t="shared" si="52"/>
        <v>40316080</v>
      </c>
      <c r="Y457" s="9">
        <f>ROUND(0.07*MIN(7*L457*'اطلاعات پایه'!$B$5,'محاسبه حقوق'!X457),0)</f>
        <v>2822126</v>
      </c>
      <c r="Z457" s="9">
        <f t="shared" si="53"/>
        <v>9272700</v>
      </c>
      <c r="AA457" s="9">
        <f t="shared" si="54"/>
        <v>480702059.14285713</v>
      </c>
      <c r="AB457" s="5">
        <f>IF(AA457&lt;='اطلاعات پایه'!$B$35,'اطلاعات پایه'!$D$35,IF(AA457&lt;='اطلاعات پایه'!$B$36,'اطلاعات پایه'!$E$35+(AA457-'اطلاعات پایه'!$B$35)*'اطلاعات پایه'!$C$36,IF(AA457&lt;='اطلاعات پایه'!$B$37,'اطلاعات پایه'!$E$36+(AA457-'اطلاعات پایه'!$B$36)*'اطلاعات پایه'!$C$37,IF(AA457&lt;='اطلاعات پایه'!$B$38,'اطلاعات پایه'!$E$37+(AA457-'اطلاعات پایه'!$B$37)*'اطلاعات پایه'!$C$38,IF(AA457&lt;='اطلاعات پایه'!$B$39,'اطلاعات پایه'!$E$38+(AA457-'اطلاعات پایه'!$B$38)*'اطلاعات پایه'!$C$39,'اطلاعات پایه'!$E$39+(AA457-'اطلاعات پایه'!$B$39)*'اطلاعات پایه'!$C$40)))))/365*L457</f>
        <v>0</v>
      </c>
      <c r="AC457" s="9">
        <f t="shared" si="55"/>
        <v>37493954</v>
      </c>
      <c r="AE457" s="9">
        <f t="shared" si="50"/>
        <v>49588780</v>
      </c>
    </row>
    <row r="458" spans="1:31" x14ac:dyDescent="0.25">
      <c r="A458" s="13">
        <v>438</v>
      </c>
      <c r="B458" s="13"/>
      <c r="C458" s="13"/>
      <c r="D458" s="13"/>
      <c r="E458" s="13"/>
      <c r="F458" s="13"/>
      <c r="G458" s="6" t="str">
        <f t="shared" si="48"/>
        <v/>
      </c>
      <c r="H458" s="13"/>
      <c r="I458" s="13"/>
      <c r="J458" s="15"/>
      <c r="K458" s="15"/>
      <c r="L458" s="5">
        <f>VLOOKUP($C$15,'اطلاعات پایه'!$A$18:$B$30,2,FALSE)</f>
        <v>30</v>
      </c>
      <c r="M458" s="6">
        <f>VLOOKUP($C$15,'اطلاعات پایه'!$A$18:$C$30,3,FALSE)</f>
        <v>45736</v>
      </c>
      <c r="N458" s="5">
        <f>ROUND((K458*('اطلاعات پایه'!$B$12+1)+'اطلاعات پایه'!$B$13)/30*L458,0)</f>
        <v>9316080</v>
      </c>
      <c r="O458" s="5">
        <f>IF(AND(F458&gt;0,M458-F458&gt;364),'اطلاعات پایه'!$B$10,0)*L458+J458</f>
        <v>0</v>
      </c>
      <c r="P458" s="5">
        <f>IF(H458="متاهل",'اطلاعات پایه'!$B$6,0)</f>
        <v>0</v>
      </c>
      <c r="Q458" s="5">
        <f>I458*'اطلاعات پایه'!$B$7</f>
        <v>0</v>
      </c>
      <c r="R458" s="5">
        <f>ROUND('اطلاعات پایه'!$B$8/30*MIN(30,L458),0)</f>
        <v>9000000</v>
      </c>
      <c r="S458" s="5">
        <f>ROUND('اطلاعات پایه'!$B$9/30*MIN(30,L458),0)</f>
        <v>22000000</v>
      </c>
      <c r="T458" s="5">
        <f t="shared" si="51"/>
        <v>59284</v>
      </c>
      <c r="U458" s="15"/>
      <c r="V458" s="5">
        <f t="shared" si="49"/>
        <v>0</v>
      </c>
      <c r="X458" s="9">
        <f t="shared" si="52"/>
        <v>40316080</v>
      </c>
      <c r="Y458" s="9">
        <f>ROUND(0.07*MIN(7*L458*'اطلاعات پایه'!$B$5,'محاسبه حقوق'!X458),0)</f>
        <v>2822126</v>
      </c>
      <c r="Z458" s="9">
        <f t="shared" si="53"/>
        <v>9272700</v>
      </c>
      <c r="AA458" s="9">
        <f t="shared" si="54"/>
        <v>480702059.14285713</v>
      </c>
      <c r="AB458" s="5">
        <f>IF(AA458&lt;='اطلاعات پایه'!$B$35,'اطلاعات پایه'!$D$35,IF(AA458&lt;='اطلاعات پایه'!$B$36,'اطلاعات پایه'!$E$35+(AA458-'اطلاعات پایه'!$B$35)*'اطلاعات پایه'!$C$36,IF(AA458&lt;='اطلاعات پایه'!$B$37,'اطلاعات پایه'!$E$36+(AA458-'اطلاعات پایه'!$B$36)*'اطلاعات پایه'!$C$37,IF(AA458&lt;='اطلاعات پایه'!$B$38,'اطلاعات پایه'!$E$37+(AA458-'اطلاعات پایه'!$B$37)*'اطلاعات پایه'!$C$38,IF(AA458&lt;='اطلاعات پایه'!$B$39,'اطلاعات پایه'!$E$38+(AA458-'اطلاعات پایه'!$B$38)*'اطلاعات پایه'!$C$39,'اطلاعات پایه'!$E$39+(AA458-'اطلاعات پایه'!$B$39)*'اطلاعات پایه'!$C$40)))))/365*L458</f>
        <v>0</v>
      </c>
      <c r="AC458" s="9">
        <f t="shared" si="55"/>
        <v>37493954</v>
      </c>
      <c r="AE458" s="9">
        <f t="shared" si="50"/>
        <v>49588780</v>
      </c>
    </row>
    <row r="459" spans="1:31" x14ac:dyDescent="0.25">
      <c r="A459" s="13">
        <v>439</v>
      </c>
      <c r="B459" s="13"/>
      <c r="C459" s="13"/>
      <c r="D459" s="13"/>
      <c r="E459" s="13"/>
      <c r="F459" s="13"/>
      <c r="G459" s="6" t="str">
        <f t="shared" si="48"/>
        <v/>
      </c>
      <c r="H459" s="13"/>
      <c r="I459" s="13"/>
      <c r="J459" s="15"/>
      <c r="K459" s="15"/>
      <c r="L459" s="5">
        <f>VLOOKUP($C$15,'اطلاعات پایه'!$A$18:$B$30,2,FALSE)</f>
        <v>30</v>
      </c>
      <c r="M459" s="6">
        <f>VLOOKUP($C$15,'اطلاعات پایه'!$A$18:$C$30,3,FALSE)</f>
        <v>45736</v>
      </c>
      <c r="N459" s="5">
        <f>ROUND((K459*('اطلاعات پایه'!$B$12+1)+'اطلاعات پایه'!$B$13)/30*L459,0)</f>
        <v>9316080</v>
      </c>
      <c r="O459" s="5">
        <f>IF(AND(F459&gt;0,M459-F459&gt;364),'اطلاعات پایه'!$B$10,0)*L459+J459</f>
        <v>0</v>
      </c>
      <c r="P459" s="5">
        <f>IF(H459="متاهل",'اطلاعات پایه'!$B$6,0)</f>
        <v>0</v>
      </c>
      <c r="Q459" s="5">
        <f>I459*'اطلاعات پایه'!$B$7</f>
        <v>0</v>
      </c>
      <c r="R459" s="5">
        <f>ROUND('اطلاعات پایه'!$B$8/30*MIN(30,L459),0)</f>
        <v>9000000</v>
      </c>
      <c r="S459" s="5">
        <f>ROUND('اطلاعات پایه'!$B$9/30*MIN(30,L459),0)</f>
        <v>22000000</v>
      </c>
      <c r="T459" s="5">
        <f t="shared" si="51"/>
        <v>59284</v>
      </c>
      <c r="U459" s="15"/>
      <c r="V459" s="5">
        <f t="shared" si="49"/>
        <v>0</v>
      </c>
      <c r="X459" s="9">
        <f t="shared" si="52"/>
        <v>40316080</v>
      </c>
      <c r="Y459" s="9">
        <f>ROUND(0.07*MIN(7*L459*'اطلاعات پایه'!$B$5,'محاسبه حقوق'!X459),0)</f>
        <v>2822126</v>
      </c>
      <c r="Z459" s="9">
        <f t="shared" si="53"/>
        <v>9272700</v>
      </c>
      <c r="AA459" s="9">
        <f t="shared" si="54"/>
        <v>480702059.14285713</v>
      </c>
      <c r="AB459" s="5">
        <f>IF(AA459&lt;='اطلاعات پایه'!$B$35,'اطلاعات پایه'!$D$35,IF(AA459&lt;='اطلاعات پایه'!$B$36,'اطلاعات پایه'!$E$35+(AA459-'اطلاعات پایه'!$B$35)*'اطلاعات پایه'!$C$36,IF(AA459&lt;='اطلاعات پایه'!$B$37,'اطلاعات پایه'!$E$36+(AA459-'اطلاعات پایه'!$B$36)*'اطلاعات پایه'!$C$37,IF(AA459&lt;='اطلاعات پایه'!$B$38,'اطلاعات پایه'!$E$37+(AA459-'اطلاعات پایه'!$B$37)*'اطلاعات پایه'!$C$38,IF(AA459&lt;='اطلاعات پایه'!$B$39,'اطلاعات پایه'!$E$38+(AA459-'اطلاعات پایه'!$B$38)*'اطلاعات پایه'!$C$39,'اطلاعات پایه'!$E$39+(AA459-'اطلاعات پایه'!$B$39)*'اطلاعات پایه'!$C$40)))))/365*L459</f>
        <v>0</v>
      </c>
      <c r="AC459" s="9">
        <f t="shared" si="55"/>
        <v>37493954</v>
      </c>
      <c r="AE459" s="9">
        <f t="shared" si="50"/>
        <v>49588780</v>
      </c>
    </row>
    <row r="460" spans="1:31" x14ac:dyDescent="0.25">
      <c r="A460" s="13">
        <v>440</v>
      </c>
      <c r="B460" s="13"/>
      <c r="C460" s="13"/>
      <c r="D460" s="13"/>
      <c r="E460" s="13"/>
      <c r="F460" s="13"/>
      <c r="G460" s="6" t="str">
        <f t="shared" si="48"/>
        <v/>
      </c>
      <c r="H460" s="13"/>
      <c r="I460" s="13"/>
      <c r="J460" s="15"/>
      <c r="K460" s="15"/>
      <c r="L460" s="5">
        <f>VLOOKUP($C$15,'اطلاعات پایه'!$A$18:$B$30,2,FALSE)</f>
        <v>30</v>
      </c>
      <c r="M460" s="6">
        <f>VLOOKUP($C$15,'اطلاعات پایه'!$A$18:$C$30,3,FALSE)</f>
        <v>45736</v>
      </c>
      <c r="N460" s="5">
        <f>ROUND((K460*('اطلاعات پایه'!$B$12+1)+'اطلاعات پایه'!$B$13)/30*L460,0)</f>
        <v>9316080</v>
      </c>
      <c r="O460" s="5">
        <f>IF(AND(F460&gt;0,M460-F460&gt;364),'اطلاعات پایه'!$B$10,0)*L460+J460</f>
        <v>0</v>
      </c>
      <c r="P460" s="5">
        <f>IF(H460="متاهل",'اطلاعات پایه'!$B$6,0)</f>
        <v>0</v>
      </c>
      <c r="Q460" s="5">
        <f>I460*'اطلاعات پایه'!$B$7</f>
        <v>0</v>
      </c>
      <c r="R460" s="5">
        <f>ROUND('اطلاعات پایه'!$B$8/30*MIN(30,L460),0)</f>
        <v>9000000</v>
      </c>
      <c r="S460" s="5">
        <f>ROUND('اطلاعات پایه'!$B$9/30*MIN(30,L460),0)</f>
        <v>22000000</v>
      </c>
      <c r="T460" s="5">
        <f t="shared" si="51"/>
        <v>59284</v>
      </c>
      <c r="U460" s="15"/>
      <c r="V460" s="5">
        <f t="shared" si="49"/>
        <v>0</v>
      </c>
      <c r="X460" s="9">
        <f t="shared" si="52"/>
        <v>40316080</v>
      </c>
      <c r="Y460" s="9">
        <f>ROUND(0.07*MIN(7*L460*'اطلاعات پایه'!$B$5,'محاسبه حقوق'!X460),0)</f>
        <v>2822126</v>
      </c>
      <c r="Z460" s="9">
        <f t="shared" si="53"/>
        <v>9272700</v>
      </c>
      <c r="AA460" s="9">
        <f t="shared" si="54"/>
        <v>480702059.14285713</v>
      </c>
      <c r="AB460" s="5">
        <f>IF(AA460&lt;='اطلاعات پایه'!$B$35,'اطلاعات پایه'!$D$35,IF(AA460&lt;='اطلاعات پایه'!$B$36,'اطلاعات پایه'!$E$35+(AA460-'اطلاعات پایه'!$B$35)*'اطلاعات پایه'!$C$36,IF(AA460&lt;='اطلاعات پایه'!$B$37,'اطلاعات پایه'!$E$36+(AA460-'اطلاعات پایه'!$B$36)*'اطلاعات پایه'!$C$37,IF(AA460&lt;='اطلاعات پایه'!$B$38,'اطلاعات پایه'!$E$37+(AA460-'اطلاعات پایه'!$B$37)*'اطلاعات پایه'!$C$38,IF(AA460&lt;='اطلاعات پایه'!$B$39,'اطلاعات پایه'!$E$38+(AA460-'اطلاعات پایه'!$B$38)*'اطلاعات پایه'!$C$39,'اطلاعات پایه'!$E$39+(AA460-'اطلاعات پایه'!$B$39)*'اطلاعات پایه'!$C$40)))))/365*L460</f>
        <v>0</v>
      </c>
      <c r="AC460" s="9">
        <f t="shared" si="55"/>
        <v>37493954</v>
      </c>
      <c r="AE460" s="9">
        <f t="shared" si="50"/>
        <v>49588780</v>
      </c>
    </row>
    <row r="461" spans="1:31" x14ac:dyDescent="0.25">
      <c r="A461" s="13">
        <v>441</v>
      </c>
      <c r="B461" s="13"/>
      <c r="C461" s="13"/>
      <c r="D461" s="13"/>
      <c r="E461" s="13"/>
      <c r="F461" s="13"/>
      <c r="G461" s="6" t="str">
        <f t="shared" si="48"/>
        <v/>
      </c>
      <c r="H461" s="13"/>
      <c r="I461" s="13"/>
      <c r="J461" s="15"/>
      <c r="K461" s="15"/>
      <c r="L461" s="5">
        <f>VLOOKUP($C$15,'اطلاعات پایه'!$A$18:$B$30,2,FALSE)</f>
        <v>30</v>
      </c>
      <c r="M461" s="6">
        <f>VLOOKUP($C$15,'اطلاعات پایه'!$A$18:$C$30,3,FALSE)</f>
        <v>45736</v>
      </c>
      <c r="N461" s="5">
        <f>ROUND((K461*('اطلاعات پایه'!$B$12+1)+'اطلاعات پایه'!$B$13)/30*L461,0)</f>
        <v>9316080</v>
      </c>
      <c r="O461" s="5">
        <f>IF(AND(F461&gt;0,M461-F461&gt;364),'اطلاعات پایه'!$B$10,0)*L461+J461</f>
        <v>0</v>
      </c>
      <c r="P461" s="5">
        <f>IF(H461="متاهل",'اطلاعات پایه'!$B$6,0)</f>
        <v>0</v>
      </c>
      <c r="Q461" s="5">
        <f>I461*'اطلاعات پایه'!$B$7</f>
        <v>0</v>
      </c>
      <c r="R461" s="5">
        <f>ROUND('اطلاعات پایه'!$B$8/30*MIN(30,L461),0)</f>
        <v>9000000</v>
      </c>
      <c r="S461" s="5">
        <f>ROUND('اطلاعات پایه'!$B$9/30*MIN(30,L461),0)</f>
        <v>22000000</v>
      </c>
      <c r="T461" s="5">
        <f t="shared" si="51"/>
        <v>59284</v>
      </c>
      <c r="U461" s="15"/>
      <c r="V461" s="5">
        <f t="shared" si="49"/>
        <v>0</v>
      </c>
      <c r="X461" s="9">
        <f t="shared" si="52"/>
        <v>40316080</v>
      </c>
      <c r="Y461" s="9">
        <f>ROUND(0.07*MIN(7*L461*'اطلاعات پایه'!$B$5,'محاسبه حقوق'!X461),0)</f>
        <v>2822126</v>
      </c>
      <c r="Z461" s="9">
        <f t="shared" si="53"/>
        <v>9272700</v>
      </c>
      <c r="AA461" s="9">
        <f t="shared" si="54"/>
        <v>480702059.14285713</v>
      </c>
      <c r="AB461" s="5">
        <f>IF(AA461&lt;='اطلاعات پایه'!$B$35,'اطلاعات پایه'!$D$35,IF(AA461&lt;='اطلاعات پایه'!$B$36,'اطلاعات پایه'!$E$35+(AA461-'اطلاعات پایه'!$B$35)*'اطلاعات پایه'!$C$36,IF(AA461&lt;='اطلاعات پایه'!$B$37,'اطلاعات پایه'!$E$36+(AA461-'اطلاعات پایه'!$B$36)*'اطلاعات پایه'!$C$37,IF(AA461&lt;='اطلاعات پایه'!$B$38,'اطلاعات پایه'!$E$37+(AA461-'اطلاعات پایه'!$B$37)*'اطلاعات پایه'!$C$38,IF(AA461&lt;='اطلاعات پایه'!$B$39,'اطلاعات پایه'!$E$38+(AA461-'اطلاعات پایه'!$B$38)*'اطلاعات پایه'!$C$39,'اطلاعات پایه'!$E$39+(AA461-'اطلاعات پایه'!$B$39)*'اطلاعات پایه'!$C$40)))))/365*L461</f>
        <v>0</v>
      </c>
      <c r="AC461" s="9">
        <f t="shared" si="55"/>
        <v>37493954</v>
      </c>
      <c r="AE461" s="9">
        <f t="shared" si="50"/>
        <v>49588780</v>
      </c>
    </row>
    <row r="462" spans="1:31" x14ac:dyDescent="0.25">
      <c r="A462" s="13">
        <v>442</v>
      </c>
      <c r="B462" s="13"/>
      <c r="C462" s="13"/>
      <c r="D462" s="13"/>
      <c r="E462" s="13"/>
      <c r="F462" s="13"/>
      <c r="G462" s="6" t="str">
        <f t="shared" si="48"/>
        <v/>
      </c>
      <c r="H462" s="13"/>
      <c r="I462" s="13"/>
      <c r="J462" s="15"/>
      <c r="K462" s="15"/>
      <c r="L462" s="5">
        <f>VLOOKUP($C$15,'اطلاعات پایه'!$A$18:$B$30,2,FALSE)</f>
        <v>30</v>
      </c>
      <c r="M462" s="6">
        <f>VLOOKUP($C$15,'اطلاعات پایه'!$A$18:$C$30,3,FALSE)</f>
        <v>45736</v>
      </c>
      <c r="N462" s="5">
        <f>ROUND((K462*('اطلاعات پایه'!$B$12+1)+'اطلاعات پایه'!$B$13)/30*L462,0)</f>
        <v>9316080</v>
      </c>
      <c r="O462" s="5">
        <f>IF(AND(F462&gt;0,M462-F462&gt;364),'اطلاعات پایه'!$B$10,0)*L462+J462</f>
        <v>0</v>
      </c>
      <c r="P462" s="5">
        <f>IF(H462="متاهل",'اطلاعات پایه'!$B$6,0)</f>
        <v>0</v>
      </c>
      <c r="Q462" s="5">
        <f>I462*'اطلاعات پایه'!$B$7</f>
        <v>0</v>
      </c>
      <c r="R462" s="5">
        <f>ROUND('اطلاعات پایه'!$B$8/30*MIN(30,L462),0)</f>
        <v>9000000</v>
      </c>
      <c r="S462" s="5">
        <f>ROUND('اطلاعات پایه'!$B$9/30*MIN(30,L462),0)</f>
        <v>22000000</v>
      </c>
      <c r="T462" s="5">
        <f t="shared" si="51"/>
        <v>59284</v>
      </c>
      <c r="U462" s="15"/>
      <c r="V462" s="5">
        <f t="shared" si="49"/>
        <v>0</v>
      </c>
      <c r="X462" s="9">
        <f t="shared" si="52"/>
        <v>40316080</v>
      </c>
      <c r="Y462" s="9">
        <f>ROUND(0.07*MIN(7*L462*'اطلاعات پایه'!$B$5,'محاسبه حقوق'!X462),0)</f>
        <v>2822126</v>
      </c>
      <c r="Z462" s="9">
        <f t="shared" si="53"/>
        <v>9272700</v>
      </c>
      <c r="AA462" s="9">
        <f t="shared" si="54"/>
        <v>480702059.14285713</v>
      </c>
      <c r="AB462" s="5">
        <f>IF(AA462&lt;='اطلاعات پایه'!$B$35,'اطلاعات پایه'!$D$35,IF(AA462&lt;='اطلاعات پایه'!$B$36,'اطلاعات پایه'!$E$35+(AA462-'اطلاعات پایه'!$B$35)*'اطلاعات پایه'!$C$36,IF(AA462&lt;='اطلاعات پایه'!$B$37,'اطلاعات پایه'!$E$36+(AA462-'اطلاعات پایه'!$B$36)*'اطلاعات پایه'!$C$37,IF(AA462&lt;='اطلاعات پایه'!$B$38,'اطلاعات پایه'!$E$37+(AA462-'اطلاعات پایه'!$B$37)*'اطلاعات پایه'!$C$38,IF(AA462&lt;='اطلاعات پایه'!$B$39,'اطلاعات پایه'!$E$38+(AA462-'اطلاعات پایه'!$B$38)*'اطلاعات پایه'!$C$39,'اطلاعات پایه'!$E$39+(AA462-'اطلاعات پایه'!$B$39)*'اطلاعات پایه'!$C$40)))))/365*L462</f>
        <v>0</v>
      </c>
      <c r="AC462" s="9">
        <f t="shared" si="55"/>
        <v>37493954</v>
      </c>
      <c r="AE462" s="9">
        <f t="shared" si="50"/>
        <v>49588780</v>
      </c>
    </row>
    <row r="463" spans="1:31" x14ac:dyDescent="0.25">
      <c r="A463" s="13">
        <v>443</v>
      </c>
      <c r="B463" s="13"/>
      <c r="C463" s="13"/>
      <c r="D463" s="13"/>
      <c r="E463" s="13"/>
      <c r="F463" s="13"/>
      <c r="G463" s="6" t="str">
        <f t="shared" si="48"/>
        <v/>
      </c>
      <c r="H463" s="13"/>
      <c r="I463" s="13"/>
      <c r="J463" s="15"/>
      <c r="K463" s="15"/>
      <c r="L463" s="5">
        <f>VLOOKUP($C$15,'اطلاعات پایه'!$A$18:$B$30,2,FALSE)</f>
        <v>30</v>
      </c>
      <c r="M463" s="6">
        <f>VLOOKUP($C$15,'اطلاعات پایه'!$A$18:$C$30,3,FALSE)</f>
        <v>45736</v>
      </c>
      <c r="N463" s="5">
        <f>ROUND((K463*('اطلاعات پایه'!$B$12+1)+'اطلاعات پایه'!$B$13)/30*L463,0)</f>
        <v>9316080</v>
      </c>
      <c r="O463" s="5">
        <f>IF(AND(F463&gt;0,M463-F463&gt;364),'اطلاعات پایه'!$B$10,0)*L463+J463</f>
        <v>0</v>
      </c>
      <c r="P463" s="5">
        <f>IF(H463="متاهل",'اطلاعات پایه'!$B$6,0)</f>
        <v>0</v>
      </c>
      <c r="Q463" s="5">
        <f>I463*'اطلاعات پایه'!$B$7</f>
        <v>0</v>
      </c>
      <c r="R463" s="5">
        <f>ROUND('اطلاعات پایه'!$B$8/30*MIN(30,L463),0)</f>
        <v>9000000</v>
      </c>
      <c r="S463" s="5">
        <f>ROUND('اطلاعات پایه'!$B$9/30*MIN(30,L463),0)</f>
        <v>22000000</v>
      </c>
      <c r="T463" s="5">
        <f t="shared" si="51"/>
        <v>59284</v>
      </c>
      <c r="U463" s="15"/>
      <c r="V463" s="5">
        <f t="shared" si="49"/>
        <v>0</v>
      </c>
      <c r="X463" s="9">
        <f t="shared" si="52"/>
        <v>40316080</v>
      </c>
      <c r="Y463" s="9">
        <f>ROUND(0.07*MIN(7*L463*'اطلاعات پایه'!$B$5,'محاسبه حقوق'!X463),0)</f>
        <v>2822126</v>
      </c>
      <c r="Z463" s="9">
        <f t="shared" si="53"/>
        <v>9272700</v>
      </c>
      <c r="AA463" s="9">
        <f t="shared" si="54"/>
        <v>480702059.14285713</v>
      </c>
      <c r="AB463" s="5">
        <f>IF(AA463&lt;='اطلاعات پایه'!$B$35,'اطلاعات پایه'!$D$35,IF(AA463&lt;='اطلاعات پایه'!$B$36,'اطلاعات پایه'!$E$35+(AA463-'اطلاعات پایه'!$B$35)*'اطلاعات پایه'!$C$36,IF(AA463&lt;='اطلاعات پایه'!$B$37,'اطلاعات پایه'!$E$36+(AA463-'اطلاعات پایه'!$B$36)*'اطلاعات پایه'!$C$37,IF(AA463&lt;='اطلاعات پایه'!$B$38,'اطلاعات پایه'!$E$37+(AA463-'اطلاعات پایه'!$B$37)*'اطلاعات پایه'!$C$38,IF(AA463&lt;='اطلاعات پایه'!$B$39,'اطلاعات پایه'!$E$38+(AA463-'اطلاعات پایه'!$B$38)*'اطلاعات پایه'!$C$39,'اطلاعات پایه'!$E$39+(AA463-'اطلاعات پایه'!$B$39)*'اطلاعات پایه'!$C$40)))))/365*L463</f>
        <v>0</v>
      </c>
      <c r="AC463" s="9">
        <f t="shared" si="55"/>
        <v>37493954</v>
      </c>
      <c r="AE463" s="9">
        <f t="shared" si="50"/>
        <v>49588780</v>
      </c>
    </row>
    <row r="464" spans="1:31" x14ac:dyDescent="0.25">
      <c r="A464" s="13">
        <v>444</v>
      </c>
      <c r="B464" s="13"/>
      <c r="C464" s="13"/>
      <c r="D464" s="13"/>
      <c r="E464" s="13"/>
      <c r="F464" s="13"/>
      <c r="G464" s="6" t="str">
        <f t="shared" si="48"/>
        <v/>
      </c>
      <c r="H464" s="13"/>
      <c r="I464" s="13"/>
      <c r="J464" s="15"/>
      <c r="K464" s="15"/>
      <c r="L464" s="5">
        <f>VLOOKUP($C$15,'اطلاعات پایه'!$A$18:$B$30,2,FALSE)</f>
        <v>30</v>
      </c>
      <c r="M464" s="6">
        <f>VLOOKUP($C$15,'اطلاعات پایه'!$A$18:$C$30,3,FALSE)</f>
        <v>45736</v>
      </c>
      <c r="N464" s="5">
        <f>ROUND((K464*('اطلاعات پایه'!$B$12+1)+'اطلاعات پایه'!$B$13)/30*L464,0)</f>
        <v>9316080</v>
      </c>
      <c r="O464" s="5">
        <f>IF(AND(F464&gt;0,M464-F464&gt;364),'اطلاعات پایه'!$B$10,0)*L464+J464</f>
        <v>0</v>
      </c>
      <c r="P464" s="5">
        <f>IF(H464="متاهل",'اطلاعات پایه'!$B$6,0)</f>
        <v>0</v>
      </c>
      <c r="Q464" s="5">
        <f>I464*'اطلاعات پایه'!$B$7</f>
        <v>0</v>
      </c>
      <c r="R464" s="5">
        <f>ROUND('اطلاعات پایه'!$B$8/30*MIN(30,L464),0)</f>
        <v>9000000</v>
      </c>
      <c r="S464" s="5">
        <f>ROUND('اطلاعات پایه'!$B$9/30*MIN(30,L464),0)</f>
        <v>22000000</v>
      </c>
      <c r="T464" s="5">
        <f t="shared" si="51"/>
        <v>59284</v>
      </c>
      <c r="U464" s="15"/>
      <c r="V464" s="5">
        <f t="shared" si="49"/>
        <v>0</v>
      </c>
      <c r="X464" s="9">
        <f t="shared" si="52"/>
        <v>40316080</v>
      </c>
      <c r="Y464" s="9">
        <f>ROUND(0.07*MIN(7*L464*'اطلاعات پایه'!$B$5,'محاسبه حقوق'!X464),0)</f>
        <v>2822126</v>
      </c>
      <c r="Z464" s="9">
        <f t="shared" si="53"/>
        <v>9272700</v>
      </c>
      <c r="AA464" s="9">
        <f t="shared" si="54"/>
        <v>480702059.14285713</v>
      </c>
      <c r="AB464" s="5">
        <f>IF(AA464&lt;='اطلاعات پایه'!$B$35,'اطلاعات پایه'!$D$35,IF(AA464&lt;='اطلاعات پایه'!$B$36,'اطلاعات پایه'!$E$35+(AA464-'اطلاعات پایه'!$B$35)*'اطلاعات پایه'!$C$36,IF(AA464&lt;='اطلاعات پایه'!$B$37,'اطلاعات پایه'!$E$36+(AA464-'اطلاعات پایه'!$B$36)*'اطلاعات پایه'!$C$37,IF(AA464&lt;='اطلاعات پایه'!$B$38,'اطلاعات پایه'!$E$37+(AA464-'اطلاعات پایه'!$B$37)*'اطلاعات پایه'!$C$38,IF(AA464&lt;='اطلاعات پایه'!$B$39,'اطلاعات پایه'!$E$38+(AA464-'اطلاعات پایه'!$B$38)*'اطلاعات پایه'!$C$39,'اطلاعات پایه'!$E$39+(AA464-'اطلاعات پایه'!$B$39)*'اطلاعات پایه'!$C$40)))))/365*L464</f>
        <v>0</v>
      </c>
      <c r="AC464" s="9">
        <f t="shared" si="55"/>
        <v>37493954</v>
      </c>
      <c r="AE464" s="9">
        <f t="shared" si="50"/>
        <v>49588780</v>
      </c>
    </row>
    <row r="465" spans="1:31" x14ac:dyDescent="0.25">
      <c r="A465" s="13">
        <v>445</v>
      </c>
      <c r="B465" s="13"/>
      <c r="C465" s="13"/>
      <c r="D465" s="13"/>
      <c r="E465" s="13"/>
      <c r="F465" s="13"/>
      <c r="G465" s="6" t="str">
        <f t="shared" si="48"/>
        <v/>
      </c>
      <c r="H465" s="13"/>
      <c r="I465" s="13"/>
      <c r="J465" s="15"/>
      <c r="K465" s="15"/>
      <c r="L465" s="5">
        <f>VLOOKUP($C$15,'اطلاعات پایه'!$A$18:$B$30,2,FALSE)</f>
        <v>30</v>
      </c>
      <c r="M465" s="6">
        <f>VLOOKUP($C$15,'اطلاعات پایه'!$A$18:$C$30,3,FALSE)</f>
        <v>45736</v>
      </c>
      <c r="N465" s="5">
        <f>ROUND((K465*('اطلاعات پایه'!$B$12+1)+'اطلاعات پایه'!$B$13)/30*L465,0)</f>
        <v>9316080</v>
      </c>
      <c r="O465" s="5">
        <f>IF(AND(F465&gt;0,M465-F465&gt;364),'اطلاعات پایه'!$B$10,0)*L465+J465</f>
        <v>0</v>
      </c>
      <c r="P465" s="5">
        <f>IF(H465="متاهل",'اطلاعات پایه'!$B$6,0)</f>
        <v>0</v>
      </c>
      <c r="Q465" s="5">
        <f>I465*'اطلاعات پایه'!$B$7</f>
        <v>0</v>
      </c>
      <c r="R465" s="5">
        <f>ROUND('اطلاعات پایه'!$B$8/30*MIN(30,L465),0)</f>
        <v>9000000</v>
      </c>
      <c r="S465" s="5">
        <f>ROUND('اطلاعات پایه'!$B$9/30*MIN(30,L465),0)</f>
        <v>22000000</v>
      </c>
      <c r="T465" s="5">
        <f t="shared" si="51"/>
        <v>59284</v>
      </c>
      <c r="U465" s="15"/>
      <c r="V465" s="5">
        <f t="shared" si="49"/>
        <v>0</v>
      </c>
      <c r="X465" s="9">
        <f t="shared" si="52"/>
        <v>40316080</v>
      </c>
      <c r="Y465" s="9">
        <f>ROUND(0.07*MIN(7*L465*'اطلاعات پایه'!$B$5,'محاسبه حقوق'!X465),0)</f>
        <v>2822126</v>
      </c>
      <c r="Z465" s="9">
        <f t="shared" si="53"/>
        <v>9272700</v>
      </c>
      <c r="AA465" s="9">
        <f t="shared" si="54"/>
        <v>480702059.14285713</v>
      </c>
      <c r="AB465" s="5">
        <f>IF(AA465&lt;='اطلاعات پایه'!$B$35,'اطلاعات پایه'!$D$35,IF(AA465&lt;='اطلاعات پایه'!$B$36,'اطلاعات پایه'!$E$35+(AA465-'اطلاعات پایه'!$B$35)*'اطلاعات پایه'!$C$36,IF(AA465&lt;='اطلاعات پایه'!$B$37,'اطلاعات پایه'!$E$36+(AA465-'اطلاعات پایه'!$B$36)*'اطلاعات پایه'!$C$37,IF(AA465&lt;='اطلاعات پایه'!$B$38,'اطلاعات پایه'!$E$37+(AA465-'اطلاعات پایه'!$B$37)*'اطلاعات پایه'!$C$38,IF(AA465&lt;='اطلاعات پایه'!$B$39,'اطلاعات پایه'!$E$38+(AA465-'اطلاعات پایه'!$B$38)*'اطلاعات پایه'!$C$39,'اطلاعات پایه'!$E$39+(AA465-'اطلاعات پایه'!$B$39)*'اطلاعات پایه'!$C$40)))))/365*L465</f>
        <v>0</v>
      </c>
      <c r="AC465" s="9">
        <f t="shared" si="55"/>
        <v>37493954</v>
      </c>
      <c r="AE465" s="9">
        <f t="shared" si="50"/>
        <v>49588780</v>
      </c>
    </row>
    <row r="466" spans="1:31" x14ac:dyDescent="0.25">
      <c r="A466" s="13">
        <v>446</v>
      </c>
      <c r="B466" s="13"/>
      <c r="C466" s="13"/>
      <c r="D466" s="13"/>
      <c r="E466" s="13"/>
      <c r="F466" s="13"/>
      <c r="G466" s="6" t="str">
        <f t="shared" si="48"/>
        <v/>
      </c>
      <c r="H466" s="13"/>
      <c r="I466" s="13"/>
      <c r="J466" s="15"/>
      <c r="K466" s="15"/>
      <c r="L466" s="5">
        <f>VLOOKUP($C$15,'اطلاعات پایه'!$A$18:$B$30,2,FALSE)</f>
        <v>30</v>
      </c>
      <c r="M466" s="6">
        <f>VLOOKUP($C$15,'اطلاعات پایه'!$A$18:$C$30,3,FALSE)</f>
        <v>45736</v>
      </c>
      <c r="N466" s="5">
        <f>ROUND((K466*('اطلاعات پایه'!$B$12+1)+'اطلاعات پایه'!$B$13)/30*L466,0)</f>
        <v>9316080</v>
      </c>
      <c r="O466" s="5">
        <f>IF(AND(F466&gt;0,M466-F466&gt;364),'اطلاعات پایه'!$B$10,0)*L466+J466</f>
        <v>0</v>
      </c>
      <c r="P466" s="5">
        <f>IF(H466="متاهل",'اطلاعات پایه'!$B$6,0)</f>
        <v>0</v>
      </c>
      <c r="Q466" s="5">
        <f>I466*'اطلاعات پایه'!$B$7</f>
        <v>0</v>
      </c>
      <c r="R466" s="5">
        <f>ROUND('اطلاعات پایه'!$B$8/30*MIN(30,L466),0)</f>
        <v>9000000</v>
      </c>
      <c r="S466" s="5">
        <f>ROUND('اطلاعات پایه'!$B$9/30*MIN(30,L466),0)</f>
        <v>22000000</v>
      </c>
      <c r="T466" s="5">
        <f t="shared" si="51"/>
        <v>59284</v>
      </c>
      <c r="U466" s="15"/>
      <c r="V466" s="5">
        <f t="shared" si="49"/>
        <v>0</v>
      </c>
      <c r="X466" s="9">
        <f t="shared" si="52"/>
        <v>40316080</v>
      </c>
      <c r="Y466" s="9">
        <f>ROUND(0.07*MIN(7*L466*'اطلاعات پایه'!$B$5,'محاسبه حقوق'!X466),0)</f>
        <v>2822126</v>
      </c>
      <c r="Z466" s="9">
        <f t="shared" si="53"/>
        <v>9272700</v>
      </c>
      <c r="AA466" s="9">
        <f t="shared" si="54"/>
        <v>480702059.14285713</v>
      </c>
      <c r="AB466" s="5">
        <f>IF(AA466&lt;='اطلاعات پایه'!$B$35,'اطلاعات پایه'!$D$35,IF(AA466&lt;='اطلاعات پایه'!$B$36,'اطلاعات پایه'!$E$35+(AA466-'اطلاعات پایه'!$B$35)*'اطلاعات پایه'!$C$36,IF(AA466&lt;='اطلاعات پایه'!$B$37,'اطلاعات پایه'!$E$36+(AA466-'اطلاعات پایه'!$B$36)*'اطلاعات پایه'!$C$37,IF(AA466&lt;='اطلاعات پایه'!$B$38,'اطلاعات پایه'!$E$37+(AA466-'اطلاعات پایه'!$B$37)*'اطلاعات پایه'!$C$38,IF(AA466&lt;='اطلاعات پایه'!$B$39,'اطلاعات پایه'!$E$38+(AA466-'اطلاعات پایه'!$B$38)*'اطلاعات پایه'!$C$39,'اطلاعات پایه'!$E$39+(AA466-'اطلاعات پایه'!$B$39)*'اطلاعات پایه'!$C$40)))))/365*L466</f>
        <v>0</v>
      </c>
      <c r="AC466" s="9">
        <f t="shared" si="55"/>
        <v>37493954</v>
      </c>
      <c r="AE466" s="9">
        <f t="shared" si="50"/>
        <v>49588780</v>
      </c>
    </row>
    <row r="467" spans="1:31" x14ac:dyDescent="0.25">
      <c r="A467" s="13">
        <v>447</v>
      </c>
      <c r="B467" s="13"/>
      <c r="C467" s="13"/>
      <c r="D467" s="13"/>
      <c r="E467" s="13"/>
      <c r="F467" s="13"/>
      <c r="G467" s="6" t="str">
        <f t="shared" si="48"/>
        <v/>
      </c>
      <c r="H467" s="13"/>
      <c r="I467" s="13"/>
      <c r="J467" s="15"/>
      <c r="K467" s="15"/>
      <c r="L467" s="5">
        <f>VLOOKUP($C$15,'اطلاعات پایه'!$A$18:$B$30,2,FALSE)</f>
        <v>30</v>
      </c>
      <c r="M467" s="6">
        <f>VLOOKUP($C$15,'اطلاعات پایه'!$A$18:$C$30,3,FALSE)</f>
        <v>45736</v>
      </c>
      <c r="N467" s="5">
        <f>ROUND((K467*('اطلاعات پایه'!$B$12+1)+'اطلاعات پایه'!$B$13)/30*L467,0)</f>
        <v>9316080</v>
      </c>
      <c r="O467" s="5">
        <f>IF(AND(F467&gt;0,M467-F467&gt;364),'اطلاعات پایه'!$B$10,0)*L467+J467</f>
        <v>0</v>
      </c>
      <c r="P467" s="5">
        <f>IF(H467="متاهل",'اطلاعات پایه'!$B$6,0)</f>
        <v>0</v>
      </c>
      <c r="Q467" s="5">
        <f>I467*'اطلاعات پایه'!$B$7</f>
        <v>0</v>
      </c>
      <c r="R467" s="5">
        <f>ROUND('اطلاعات پایه'!$B$8/30*MIN(30,L467),0)</f>
        <v>9000000</v>
      </c>
      <c r="S467" s="5">
        <f>ROUND('اطلاعات پایه'!$B$9/30*MIN(30,L467),0)</f>
        <v>22000000</v>
      </c>
      <c r="T467" s="5">
        <f t="shared" si="51"/>
        <v>59284</v>
      </c>
      <c r="U467" s="15"/>
      <c r="V467" s="5">
        <f t="shared" si="49"/>
        <v>0</v>
      </c>
      <c r="X467" s="9">
        <f t="shared" si="52"/>
        <v>40316080</v>
      </c>
      <c r="Y467" s="9">
        <f>ROUND(0.07*MIN(7*L467*'اطلاعات پایه'!$B$5,'محاسبه حقوق'!X467),0)</f>
        <v>2822126</v>
      </c>
      <c r="Z467" s="9">
        <f t="shared" si="53"/>
        <v>9272700</v>
      </c>
      <c r="AA467" s="9">
        <f t="shared" si="54"/>
        <v>480702059.14285713</v>
      </c>
      <c r="AB467" s="5">
        <f>IF(AA467&lt;='اطلاعات پایه'!$B$35,'اطلاعات پایه'!$D$35,IF(AA467&lt;='اطلاعات پایه'!$B$36,'اطلاعات پایه'!$E$35+(AA467-'اطلاعات پایه'!$B$35)*'اطلاعات پایه'!$C$36,IF(AA467&lt;='اطلاعات پایه'!$B$37,'اطلاعات پایه'!$E$36+(AA467-'اطلاعات پایه'!$B$36)*'اطلاعات پایه'!$C$37,IF(AA467&lt;='اطلاعات پایه'!$B$38,'اطلاعات پایه'!$E$37+(AA467-'اطلاعات پایه'!$B$37)*'اطلاعات پایه'!$C$38,IF(AA467&lt;='اطلاعات پایه'!$B$39,'اطلاعات پایه'!$E$38+(AA467-'اطلاعات پایه'!$B$38)*'اطلاعات پایه'!$C$39,'اطلاعات پایه'!$E$39+(AA467-'اطلاعات پایه'!$B$39)*'اطلاعات پایه'!$C$40)))))/365*L467</f>
        <v>0</v>
      </c>
      <c r="AC467" s="9">
        <f t="shared" si="55"/>
        <v>37493954</v>
      </c>
      <c r="AE467" s="9">
        <f t="shared" si="50"/>
        <v>49588780</v>
      </c>
    </row>
    <row r="468" spans="1:31" x14ac:dyDescent="0.25">
      <c r="A468" s="13">
        <v>448</v>
      </c>
      <c r="B468" s="13"/>
      <c r="C468" s="13"/>
      <c r="D468" s="13"/>
      <c r="E468" s="13"/>
      <c r="F468" s="13"/>
      <c r="G468" s="6" t="str">
        <f t="shared" si="48"/>
        <v/>
      </c>
      <c r="H468" s="13"/>
      <c r="I468" s="13"/>
      <c r="J468" s="15"/>
      <c r="K468" s="15"/>
      <c r="L468" s="5">
        <f>VLOOKUP($C$15,'اطلاعات پایه'!$A$18:$B$30,2,FALSE)</f>
        <v>30</v>
      </c>
      <c r="M468" s="6">
        <f>VLOOKUP($C$15,'اطلاعات پایه'!$A$18:$C$30,3,FALSE)</f>
        <v>45736</v>
      </c>
      <c r="N468" s="5">
        <f>ROUND((K468*('اطلاعات پایه'!$B$12+1)+'اطلاعات پایه'!$B$13)/30*L468,0)</f>
        <v>9316080</v>
      </c>
      <c r="O468" s="5">
        <f>IF(AND(F468&gt;0,M468-F468&gt;364),'اطلاعات پایه'!$B$10,0)*L468+J468</f>
        <v>0</v>
      </c>
      <c r="P468" s="5">
        <f>IF(H468="متاهل",'اطلاعات پایه'!$B$6,0)</f>
        <v>0</v>
      </c>
      <c r="Q468" s="5">
        <f>I468*'اطلاعات پایه'!$B$7</f>
        <v>0</v>
      </c>
      <c r="R468" s="5">
        <f>ROUND('اطلاعات پایه'!$B$8/30*MIN(30,L468),0)</f>
        <v>9000000</v>
      </c>
      <c r="S468" s="5">
        <f>ROUND('اطلاعات پایه'!$B$9/30*MIN(30,L468),0)</f>
        <v>22000000</v>
      </c>
      <c r="T468" s="5">
        <f t="shared" si="51"/>
        <v>59284</v>
      </c>
      <c r="U468" s="15"/>
      <c r="V468" s="5">
        <f t="shared" si="49"/>
        <v>0</v>
      </c>
      <c r="X468" s="9">
        <f t="shared" si="52"/>
        <v>40316080</v>
      </c>
      <c r="Y468" s="9">
        <f>ROUND(0.07*MIN(7*L468*'اطلاعات پایه'!$B$5,'محاسبه حقوق'!X468),0)</f>
        <v>2822126</v>
      </c>
      <c r="Z468" s="9">
        <f t="shared" si="53"/>
        <v>9272700</v>
      </c>
      <c r="AA468" s="9">
        <f t="shared" si="54"/>
        <v>480702059.14285713</v>
      </c>
      <c r="AB468" s="5">
        <f>IF(AA468&lt;='اطلاعات پایه'!$B$35,'اطلاعات پایه'!$D$35,IF(AA468&lt;='اطلاعات پایه'!$B$36,'اطلاعات پایه'!$E$35+(AA468-'اطلاعات پایه'!$B$35)*'اطلاعات پایه'!$C$36,IF(AA468&lt;='اطلاعات پایه'!$B$37,'اطلاعات پایه'!$E$36+(AA468-'اطلاعات پایه'!$B$36)*'اطلاعات پایه'!$C$37,IF(AA468&lt;='اطلاعات پایه'!$B$38,'اطلاعات پایه'!$E$37+(AA468-'اطلاعات پایه'!$B$37)*'اطلاعات پایه'!$C$38,IF(AA468&lt;='اطلاعات پایه'!$B$39,'اطلاعات پایه'!$E$38+(AA468-'اطلاعات پایه'!$B$38)*'اطلاعات پایه'!$C$39,'اطلاعات پایه'!$E$39+(AA468-'اطلاعات پایه'!$B$39)*'اطلاعات پایه'!$C$40)))))/365*L468</f>
        <v>0</v>
      </c>
      <c r="AC468" s="9">
        <f t="shared" si="55"/>
        <v>37493954</v>
      </c>
      <c r="AE468" s="9">
        <f t="shared" si="50"/>
        <v>49588780</v>
      </c>
    </row>
    <row r="469" spans="1:31" x14ac:dyDescent="0.25">
      <c r="A469" s="13">
        <v>449</v>
      </c>
      <c r="B469" s="13"/>
      <c r="C469" s="13"/>
      <c r="D469" s="13"/>
      <c r="E469" s="13"/>
      <c r="F469" s="13"/>
      <c r="G469" s="6" t="str">
        <f t="shared" si="48"/>
        <v/>
      </c>
      <c r="H469" s="13"/>
      <c r="I469" s="13"/>
      <c r="J469" s="15"/>
      <c r="K469" s="15"/>
      <c r="L469" s="5">
        <f>VLOOKUP($C$15,'اطلاعات پایه'!$A$18:$B$30,2,FALSE)</f>
        <v>30</v>
      </c>
      <c r="M469" s="6">
        <f>VLOOKUP($C$15,'اطلاعات پایه'!$A$18:$C$30,3,FALSE)</f>
        <v>45736</v>
      </c>
      <c r="N469" s="5">
        <f>ROUND((K469*('اطلاعات پایه'!$B$12+1)+'اطلاعات پایه'!$B$13)/30*L469,0)</f>
        <v>9316080</v>
      </c>
      <c r="O469" s="5">
        <f>IF(AND(F469&gt;0,M469-F469&gt;364),'اطلاعات پایه'!$B$10,0)*L469+J469</f>
        <v>0</v>
      </c>
      <c r="P469" s="5">
        <f>IF(H469="متاهل",'اطلاعات پایه'!$B$6,0)</f>
        <v>0</v>
      </c>
      <c r="Q469" s="5">
        <f>I469*'اطلاعات پایه'!$B$7</f>
        <v>0</v>
      </c>
      <c r="R469" s="5">
        <f>ROUND('اطلاعات پایه'!$B$8/30*MIN(30,L469),0)</f>
        <v>9000000</v>
      </c>
      <c r="S469" s="5">
        <f>ROUND('اطلاعات پایه'!$B$9/30*MIN(30,L469),0)</f>
        <v>22000000</v>
      </c>
      <c r="T469" s="5">
        <f t="shared" si="51"/>
        <v>59284</v>
      </c>
      <c r="U469" s="15"/>
      <c r="V469" s="5">
        <f t="shared" si="49"/>
        <v>0</v>
      </c>
      <c r="X469" s="9">
        <f t="shared" si="52"/>
        <v>40316080</v>
      </c>
      <c r="Y469" s="9">
        <f>ROUND(0.07*MIN(7*L469*'اطلاعات پایه'!$B$5,'محاسبه حقوق'!X469),0)</f>
        <v>2822126</v>
      </c>
      <c r="Z469" s="9">
        <f t="shared" si="53"/>
        <v>9272700</v>
      </c>
      <c r="AA469" s="9">
        <f t="shared" si="54"/>
        <v>480702059.14285713</v>
      </c>
      <c r="AB469" s="5">
        <f>IF(AA469&lt;='اطلاعات پایه'!$B$35,'اطلاعات پایه'!$D$35,IF(AA469&lt;='اطلاعات پایه'!$B$36,'اطلاعات پایه'!$E$35+(AA469-'اطلاعات پایه'!$B$35)*'اطلاعات پایه'!$C$36,IF(AA469&lt;='اطلاعات پایه'!$B$37,'اطلاعات پایه'!$E$36+(AA469-'اطلاعات پایه'!$B$36)*'اطلاعات پایه'!$C$37,IF(AA469&lt;='اطلاعات پایه'!$B$38,'اطلاعات پایه'!$E$37+(AA469-'اطلاعات پایه'!$B$37)*'اطلاعات پایه'!$C$38,IF(AA469&lt;='اطلاعات پایه'!$B$39,'اطلاعات پایه'!$E$38+(AA469-'اطلاعات پایه'!$B$38)*'اطلاعات پایه'!$C$39,'اطلاعات پایه'!$E$39+(AA469-'اطلاعات پایه'!$B$39)*'اطلاعات پایه'!$C$40)))))/365*L469</f>
        <v>0</v>
      </c>
      <c r="AC469" s="9">
        <f t="shared" si="55"/>
        <v>37493954</v>
      </c>
      <c r="AE469" s="9">
        <f t="shared" si="50"/>
        <v>49588780</v>
      </c>
    </row>
    <row r="470" spans="1:31" x14ac:dyDescent="0.25">
      <c r="A470" s="13">
        <v>450</v>
      </c>
      <c r="B470" s="13"/>
      <c r="C470" s="13"/>
      <c r="D470" s="13"/>
      <c r="E470" s="13"/>
      <c r="F470" s="13"/>
      <c r="G470" s="6" t="str">
        <f t="shared" ref="G470:G533" si="56">IF(F470=0,"",F470)</f>
        <v/>
      </c>
      <c r="H470" s="13"/>
      <c r="I470" s="13"/>
      <c r="J470" s="15"/>
      <c r="K470" s="15"/>
      <c r="L470" s="5">
        <f>VLOOKUP($C$15,'اطلاعات پایه'!$A$18:$B$30,2,FALSE)</f>
        <v>30</v>
      </c>
      <c r="M470" s="6">
        <f>VLOOKUP($C$15,'اطلاعات پایه'!$A$18:$C$30,3,FALSE)</f>
        <v>45736</v>
      </c>
      <c r="N470" s="5">
        <f>ROUND((K470*('اطلاعات پایه'!$B$12+1)+'اطلاعات پایه'!$B$13)/30*L470,0)</f>
        <v>9316080</v>
      </c>
      <c r="O470" s="5">
        <f>IF(AND(F470&gt;0,M470-F470&gt;364),'اطلاعات پایه'!$B$10,0)*L470+J470</f>
        <v>0</v>
      </c>
      <c r="P470" s="5">
        <f>IF(H470="متاهل",'اطلاعات پایه'!$B$6,0)</f>
        <v>0</v>
      </c>
      <c r="Q470" s="5">
        <f>I470*'اطلاعات پایه'!$B$7</f>
        <v>0</v>
      </c>
      <c r="R470" s="5">
        <f>ROUND('اطلاعات پایه'!$B$8/30*MIN(30,L470),0)</f>
        <v>9000000</v>
      </c>
      <c r="S470" s="5">
        <f>ROUND('اطلاعات پایه'!$B$9/30*MIN(30,L470),0)</f>
        <v>22000000</v>
      </c>
      <c r="T470" s="5">
        <f t="shared" si="51"/>
        <v>59284</v>
      </c>
      <c r="U470" s="15"/>
      <c r="V470" s="5">
        <f t="shared" ref="V470:V533" si="57">U470*T470</f>
        <v>0</v>
      </c>
      <c r="X470" s="9">
        <f t="shared" si="52"/>
        <v>40316080</v>
      </c>
      <c r="Y470" s="9">
        <f>ROUND(0.07*MIN(7*L470*'اطلاعات پایه'!$B$5,'محاسبه حقوق'!X470),0)</f>
        <v>2822126</v>
      </c>
      <c r="Z470" s="9">
        <f t="shared" si="53"/>
        <v>9272700</v>
      </c>
      <c r="AA470" s="9">
        <f t="shared" si="54"/>
        <v>480702059.14285713</v>
      </c>
      <c r="AB470" s="5">
        <f>IF(AA470&lt;='اطلاعات پایه'!$B$35,'اطلاعات پایه'!$D$35,IF(AA470&lt;='اطلاعات پایه'!$B$36,'اطلاعات پایه'!$E$35+(AA470-'اطلاعات پایه'!$B$35)*'اطلاعات پایه'!$C$36,IF(AA470&lt;='اطلاعات پایه'!$B$37,'اطلاعات پایه'!$E$36+(AA470-'اطلاعات پایه'!$B$36)*'اطلاعات پایه'!$C$37,IF(AA470&lt;='اطلاعات پایه'!$B$38,'اطلاعات پایه'!$E$37+(AA470-'اطلاعات پایه'!$B$37)*'اطلاعات پایه'!$C$38,IF(AA470&lt;='اطلاعات پایه'!$B$39,'اطلاعات پایه'!$E$38+(AA470-'اطلاعات پایه'!$B$38)*'اطلاعات پایه'!$C$39,'اطلاعات پایه'!$E$39+(AA470-'اطلاعات پایه'!$B$39)*'اطلاعات پایه'!$C$40)))))/365*L470</f>
        <v>0</v>
      </c>
      <c r="AC470" s="9">
        <f t="shared" si="55"/>
        <v>37493954</v>
      </c>
      <c r="AE470" s="9">
        <f t="shared" ref="AE470:AE533" si="58">X470+Z470</f>
        <v>49588780</v>
      </c>
    </row>
    <row r="471" spans="1:31" x14ac:dyDescent="0.25">
      <c r="A471" s="13">
        <v>451</v>
      </c>
      <c r="B471" s="13"/>
      <c r="C471" s="13"/>
      <c r="D471" s="13"/>
      <c r="E471" s="13"/>
      <c r="F471" s="13"/>
      <c r="G471" s="6" t="str">
        <f t="shared" si="56"/>
        <v/>
      </c>
      <c r="H471" s="13"/>
      <c r="I471" s="13"/>
      <c r="J471" s="15"/>
      <c r="K471" s="15"/>
      <c r="L471" s="5">
        <f>VLOOKUP($C$15,'اطلاعات پایه'!$A$18:$B$30,2,FALSE)</f>
        <v>30</v>
      </c>
      <c r="M471" s="6">
        <f>VLOOKUP($C$15,'اطلاعات پایه'!$A$18:$C$30,3,FALSE)</f>
        <v>45736</v>
      </c>
      <c r="N471" s="5">
        <f>ROUND((K471*('اطلاعات پایه'!$B$12+1)+'اطلاعات پایه'!$B$13)/30*L471,0)</f>
        <v>9316080</v>
      </c>
      <c r="O471" s="5">
        <f>IF(AND(F471&gt;0,M471-F471&gt;364),'اطلاعات پایه'!$B$10,0)*L471+J471</f>
        <v>0</v>
      </c>
      <c r="P471" s="5">
        <f>IF(H471="متاهل",'اطلاعات پایه'!$B$6,0)</f>
        <v>0</v>
      </c>
      <c r="Q471" s="5">
        <f>I471*'اطلاعات پایه'!$B$7</f>
        <v>0</v>
      </c>
      <c r="R471" s="5">
        <f>ROUND('اطلاعات پایه'!$B$8/30*MIN(30,L471),0)</f>
        <v>9000000</v>
      </c>
      <c r="S471" s="5">
        <f>ROUND('اطلاعات پایه'!$B$9/30*MIN(30,L471),0)</f>
        <v>22000000</v>
      </c>
      <c r="T471" s="5">
        <f t="shared" ref="T471:T534" si="59">ROUND((N471+O471)/L471*30/220*1.4,0)</f>
        <v>59284</v>
      </c>
      <c r="U471" s="15"/>
      <c r="V471" s="5">
        <f t="shared" si="57"/>
        <v>0</v>
      </c>
      <c r="X471" s="9">
        <f t="shared" ref="X471:X534" si="60">SUM(N471:S471,V471:W471)</f>
        <v>40316080</v>
      </c>
      <c r="Y471" s="9">
        <f>ROUND(0.07*MIN(7*L471*'اطلاعات پایه'!$B$5,'محاسبه حقوق'!X471),0)</f>
        <v>2822126</v>
      </c>
      <c r="Z471" s="9">
        <f t="shared" ref="Z471:Z534" si="61">ROUND(Y471/7*23,0)</f>
        <v>9272700</v>
      </c>
      <c r="AA471" s="9">
        <f t="shared" ref="AA471:AA534" si="62">(X471-2/7*Y471)/L471*365</f>
        <v>480702059.14285713</v>
      </c>
      <c r="AB471" s="5">
        <f>IF(AA471&lt;='اطلاعات پایه'!$B$35,'اطلاعات پایه'!$D$35,IF(AA471&lt;='اطلاعات پایه'!$B$36,'اطلاعات پایه'!$E$35+(AA471-'اطلاعات پایه'!$B$35)*'اطلاعات پایه'!$C$36,IF(AA471&lt;='اطلاعات پایه'!$B$37,'اطلاعات پایه'!$E$36+(AA471-'اطلاعات پایه'!$B$36)*'اطلاعات پایه'!$C$37,IF(AA471&lt;='اطلاعات پایه'!$B$38,'اطلاعات پایه'!$E$37+(AA471-'اطلاعات پایه'!$B$37)*'اطلاعات پایه'!$C$38,IF(AA471&lt;='اطلاعات پایه'!$B$39,'اطلاعات پایه'!$E$38+(AA471-'اطلاعات پایه'!$B$38)*'اطلاعات پایه'!$C$39,'اطلاعات پایه'!$E$39+(AA471-'اطلاعات پایه'!$B$39)*'اطلاعات پایه'!$C$40)))))/365*L471</f>
        <v>0</v>
      </c>
      <c r="AC471" s="9">
        <f t="shared" ref="AC471:AC534" si="63">X471-Y471-AB471</f>
        <v>37493954</v>
      </c>
      <c r="AE471" s="9">
        <f t="shared" si="58"/>
        <v>49588780</v>
      </c>
    </row>
    <row r="472" spans="1:31" x14ac:dyDescent="0.25">
      <c r="A472" s="13">
        <v>452</v>
      </c>
      <c r="B472" s="13"/>
      <c r="C472" s="13"/>
      <c r="D472" s="13"/>
      <c r="E472" s="13"/>
      <c r="F472" s="13"/>
      <c r="G472" s="6" t="str">
        <f t="shared" si="56"/>
        <v/>
      </c>
      <c r="H472" s="13"/>
      <c r="I472" s="13"/>
      <c r="J472" s="15"/>
      <c r="K472" s="15"/>
      <c r="L472" s="5">
        <f>VLOOKUP($C$15,'اطلاعات پایه'!$A$18:$B$30,2,FALSE)</f>
        <v>30</v>
      </c>
      <c r="M472" s="6">
        <f>VLOOKUP($C$15,'اطلاعات پایه'!$A$18:$C$30,3,FALSE)</f>
        <v>45736</v>
      </c>
      <c r="N472" s="5">
        <f>ROUND((K472*('اطلاعات پایه'!$B$12+1)+'اطلاعات پایه'!$B$13)/30*L472,0)</f>
        <v>9316080</v>
      </c>
      <c r="O472" s="5">
        <f>IF(AND(F472&gt;0,M472-F472&gt;364),'اطلاعات پایه'!$B$10,0)*L472+J472</f>
        <v>0</v>
      </c>
      <c r="P472" s="5">
        <f>IF(H472="متاهل",'اطلاعات پایه'!$B$6,0)</f>
        <v>0</v>
      </c>
      <c r="Q472" s="5">
        <f>I472*'اطلاعات پایه'!$B$7</f>
        <v>0</v>
      </c>
      <c r="R472" s="5">
        <f>ROUND('اطلاعات پایه'!$B$8/30*MIN(30,L472),0)</f>
        <v>9000000</v>
      </c>
      <c r="S472" s="5">
        <f>ROUND('اطلاعات پایه'!$B$9/30*MIN(30,L472),0)</f>
        <v>22000000</v>
      </c>
      <c r="T472" s="5">
        <f t="shared" si="59"/>
        <v>59284</v>
      </c>
      <c r="U472" s="15"/>
      <c r="V472" s="5">
        <f t="shared" si="57"/>
        <v>0</v>
      </c>
      <c r="X472" s="9">
        <f t="shared" si="60"/>
        <v>40316080</v>
      </c>
      <c r="Y472" s="9">
        <f>ROUND(0.07*MIN(7*L472*'اطلاعات پایه'!$B$5,'محاسبه حقوق'!X472),0)</f>
        <v>2822126</v>
      </c>
      <c r="Z472" s="9">
        <f t="shared" si="61"/>
        <v>9272700</v>
      </c>
      <c r="AA472" s="9">
        <f t="shared" si="62"/>
        <v>480702059.14285713</v>
      </c>
      <c r="AB472" s="5">
        <f>IF(AA472&lt;='اطلاعات پایه'!$B$35,'اطلاعات پایه'!$D$35,IF(AA472&lt;='اطلاعات پایه'!$B$36,'اطلاعات پایه'!$E$35+(AA472-'اطلاعات پایه'!$B$35)*'اطلاعات پایه'!$C$36,IF(AA472&lt;='اطلاعات پایه'!$B$37,'اطلاعات پایه'!$E$36+(AA472-'اطلاعات پایه'!$B$36)*'اطلاعات پایه'!$C$37,IF(AA472&lt;='اطلاعات پایه'!$B$38,'اطلاعات پایه'!$E$37+(AA472-'اطلاعات پایه'!$B$37)*'اطلاعات پایه'!$C$38,IF(AA472&lt;='اطلاعات پایه'!$B$39,'اطلاعات پایه'!$E$38+(AA472-'اطلاعات پایه'!$B$38)*'اطلاعات پایه'!$C$39,'اطلاعات پایه'!$E$39+(AA472-'اطلاعات پایه'!$B$39)*'اطلاعات پایه'!$C$40)))))/365*L472</f>
        <v>0</v>
      </c>
      <c r="AC472" s="9">
        <f t="shared" si="63"/>
        <v>37493954</v>
      </c>
      <c r="AE472" s="9">
        <f t="shared" si="58"/>
        <v>49588780</v>
      </c>
    </row>
    <row r="473" spans="1:31" x14ac:dyDescent="0.25">
      <c r="A473" s="13">
        <v>453</v>
      </c>
      <c r="B473" s="13"/>
      <c r="C473" s="13"/>
      <c r="D473" s="13"/>
      <c r="E473" s="13"/>
      <c r="F473" s="13"/>
      <c r="G473" s="6" t="str">
        <f t="shared" si="56"/>
        <v/>
      </c>
      <c r="H473" s="13"/>
      <c r="I473" s="13"/>
      <c r="J473" s="15"/>
      <c r="K473" s="15"/>
      <c r="L473" s="5">
        <f>VLOOKUP($C$15,'اطلاعات پایه'!$A$18:$B$30,2,FALSE)</f>
        <v>30</v>
      </c>
      <c r="M473" s="6">
        <f>VLOOKUP($C$15,'اطلاعات پایه'!$A$18:$C$30,3,FALSE)</f>
        <v>45736</v>
      </c>
      <c r="N473" s="5">
        <f>ROUND((K473*('اطلاعات پایه'!$B$12+1)+'اطلاعات پایه'!$B$13)/30*L473,0)</f>
        <v>9316080</v>
      </c>
      <c r="O473" s="5">
        <f>IF(AND(F473&gt;0,M473-F473&gt;364),'اطلاعات پایه'!$B$10,0)*L473+J473</f>
        <v>0</v>
      </c>
      <c r="P473" s="5">
        <f>IF(H473="متاهل",'اطلاعات پایه'!$B$6,0)</f>
        <v>0</v>
      </c>
      <c r="Q473" s="5">
        <f>I473*'اطلاعات پایه'!$B$7</f>
        <v>0</v>
      </c>
      <c r="R473" s="5">
        <f>ROUND('اطلاعات پایه'!$B$8/30*MIN(30,L473),0)</f>
        <v>9000000</v>
      </c>
      <c r="S473" s="5">
        <f>ROUND('اطلاعات پایه'!$B$9/30*MIN(30,L473),0)</f>
        <v>22000000</v>
      </c>
      <c r="T473" s="5">
        <f t="shared" si="59"/>
        <v>59284</v>
      </c>
      <c r="U473" s="15"/>
      <c r="V473" s="5">
        <f t="shared" si="57"/>
        <v>0</v>
      </c>
      <c r="X473" s="9">
        <f t="shared" si="60"/>
        <v>40316080</v>
      </c>
      <c r="Y473" s="9">
        <f>ROUND(0.07*MIN(7*L473*'اطلاعات پایه'!$B$5,'محاسبه حقوق'!X473),0)</f>
        <v>2822126</v>
      </c>
      <c r="Z473" s="9">
        <f t="shared" si="61"/>
        <v>9272700</v>
      </c>
      <c r="AA473" s="9">
        <f t="shared" si="62"/>
        <v>480702059.14285713</v>
      </c>
      <c r="AB473" s="5">
        <f>IF(AA473&lt;='اطلاعات پایه'!$B$35,'اطلاعات پایه'!$D$35,IF(AA473&lt;='اطلاعات پایه'!$B$36,'اطلاعات پایه'!$E$35+(AA473-'اطلاعات پایه'!$B$35)*'اطلاعات پایه'!$C$36,IF(AA473&lt;='اطلاعات پایه'!$B$37,'اطلاعات پایه'!$E$36+(AA473-'اطلاعات پایه'!$B$36)*'اطلاعات پایه'!$C$37,IF(AA473&lt;='اطلاعات پایه'!$B$38,'اطلاعات پایه'!$E$37+(AA473-'اطلاعات پایه'!$B$37)*'اطلاعات پایه'!$C$38,IF(AA473&lt;='اطلاعات پایه'!$B$39,'اطلاعات پایه'!$E$38+(AA473-'اطلاعات پایه'!$B$38)*'اطلاعات پایه'!$C$39,'اطلاعات پایه'!$E$39+(AA473-'اطلاعات پایه'!$B$39)*'اطلاعات پایه'!$C$40)))))/365*L473</f>
        <v>0</v>
      </c>
      <c r="AC473" s="9">
        <f t="shared" si="63"/>
        <v>37493954</v>
      </c>
      <c r="AE473" s="9">
        <f t="shared" si="58"/>
        <v>49588780</v>
      </c>
    </row>
    <row r="474" spans="1:31" x14ac:dyDescent="0.25">
      <c r="A474" s="13">
        <v>454</v>
      </c>
      <c r="B474" s="13"/>
      <c r="C474" s="13"/>
      <c r="D474" s="13"/>
      <c r="E474" s="13"/>
      <c r="F474" s="13"/>
      <c r="G474" s="6" t="str">
        <f t="shared" si="56"/>
        <v/>
      </c>
      <c r="H474" s="13"/>
      <c r="I474" s="13"/>
      <c r="J474" s="15"/>
      <c r="K474" s="15"/>
      <c r="L474" s="5">
        <f>VLOOKUP($C$15,'اطلاعات پایه'!$A$18:$B$30,2,FALSE)</f>
        <v>30</v>
      </c>
      <c r="M474" s="6">
        <f>VLOOKUP($C$15,'اطلاعات پایه'!$A$18:$C$30,3,FALSE)</f>
        <v>45736</v>
      </c>
      <c r="N474" s="5">
        <f>ROUND((K474*('اطلاعات پایه'!$B$12+1)+'اطلاعات پایه'!$B$13)/30*L474,0)</f>
        <v>9316080</v>
      </c>
      <c r="O474" s="5">
        <f>IF(AND(F474&gt;0,M474-F474&gt;364),'اطلاعات پایه'!$B$10,0)*L474+J474</f>
        <v>0</v>
      </c>
      <c r="P474" s="5">
        <f>IF(H474="متاهل",'اطلاعات پایه'!$B$6,0)</f>
        <v>0</v>
      </c>
      <c r="Q474" s="5">
        <f>I474*'اطلاعات پایه'!$B$7</f>
        <v>0</v>
      </c>
      <c r="R474" s="5">
        <f>ROUND('اطلاعات پایه'!$B$8/30*MIN(30,L474),0)</f>
        <v>9000000</v>
      </c>
      <c r="S474" s="5">
        <f>ROUND('اطلاعات پایه'!$B$9/30*MIN(30,L474),0)</f>
        <v>22000000</v>
      </c>
      <c r="T474" s="5">
        <f t="shared" si="59"/>
        <v>59284</v>
      </c>
      <c r="U474" s="15"/>
      <c r="V474" s="5">
        <f t="shared" si="57"/>
        <v>0</v>
      </c>
      <c r="X474" s="9">
        <f t="shared" si="60"/>
        <v>40316080</v>
      </c>
      <c r="Y474" s="9">
        <f>ROUND(0.07*MIN(7*L474*'اطلاعات پایه'!$B$5,'محاسبه حقوق'!X474),0)</f>
        <v>2822126</v>
      </c>
      <c r="Z474" s="9">
        <f t="shared" si="61"/>
        <v>9272700</v>
      </c>
      <c r="AA474" s="9">
        <f t="shared" si="62"/>
        <v>480702059.14285713</v>
      </c>
      <c r="AB474" s="5">
        <f>IF(AA474&lt;='اطلاعات پایه'!$B$35,'اطلاعات پایه'!$D$35,IF(AA474&lt;='اطلاعات پایه'!$B$36,'اطلاعات پایه'!$E$35+(AA474-'اطلاعات پایه'!$B$35)*'اطلاعات پایه'!$C$36,IF(AA474&lt;='اطلاعات پایه'!$B$37,'اطلاعات پایه'!$E$36+(AA474-'اطلاعات پایه'!$B$36)*'اطلاعات پایه'!$C$37,IF(AA474&lt;='اطلاعات پایه'!$B$38,'اطلاعات پایه'!$E$37+(AA474-'اطلاعات پایه'!$B$37)*'اطلاعات پایه'!$C$38,IF(AA474&lt;='اطلاعات پایه'!$B$39,'اطلاعات پایه'!$E$38+(AA474-'اطلاعات پایه'!$B$38)*'اطلاعات پایه'!$C$39,'اطلاعات پایه'!$E$39+(AA474-'اطلاعات پایه'!$B$39)*'اطلاعات پایه'!$C$40)))))/365*L474</f>
        <v>0</v>
      </c>
      <c r="AC474" s="9">
        <f t="shared" si="63"/>
        <v>37493954</v>
      </c>
      <c r="AE474" s="9">
        <f t="shared" si="58"/>
        <v>49588780</v>
      </c>
    </row>
    <row r="475" spans="1:31" x14ac:dyDescent="0.25">
      <c r="A475" s="13">
        <v>455</v>
      </c>
      <c r="B475" s="13"/>
      <c r="C475" s="13"/>
      <c r="D475" s="13"/>
      <c r="E475" s="13"/>
      <c r="F475" s="13"/>
      <c r="G475" s="6" t="str">
        <f t="shared" si="56"/>
        <v/>
      </c>
      <c r="H475" s="13"/>
      <c r="I475" s="13"/>
      <c r="J475" s="15"/>
      <c r="K475" s="15"/>
      <c r="L475" s="5">
        <f>VLOOKUP($C$15,'اطلاعات پایه'!$A$18:$B$30,2,FALSE)</f>
        <v>30</v>
      </c>
      <c r="M475" s="6">
        <f>VLOOKUP($C$15,'اطلاعات پایه'!$A$18:$C$30,3,FALSE)</f>
        <v>45736</v>
      </c>
      <c r="N475" s="5">
        <f>ROUND((K475*('اطلاعات پایه'!$B$12+1)+'اطلاعات پایه'!$B$13)/30*L475,0)</f>
        <v>9316080</v>
      </c>
      <c r="O475" s="5">
        <f>IF(AND(F475&gt;0,M475-F475&gt;364),'اطلاعات پایه'!$B$10,0)*L475+J475</f>
        <v>0</v>
      </c>
      <c r="P475" s="5">
        <f>IF(H475="متاهل",'اطلاعات پایه'!$B$6,0)</f>
        <v>0</v>
      </c>
      <c r="Q475" s="5">
        <f>I475*'اطلاعات پایه'!$B$7</f>
        <v>0</v>
      </c>
      <c r="R475" s="5">
        <f>ROUND('اطلاعات پایه'!$B$8/30*MIN(30,L475),0)</f>
        <v>9000000</v>
      </c>
      <c r="S475" s="5">
        <f>ROUND('اطلاعات پایه'!$B$9/30*MIN(30,L475),0)</f>
        <v>22000000</v>
      </c>
      <c r="T475" s="5">
        <f t="shared" si="59"/>
        <v>59284</v>
      </c>
      <c r="U475" s="15"/>
      <c r="V475" s="5">
        <f t="shared" si="57"/>
        <v>0</v>
      </c>
      <c r="X475" s="9">
        <f t="shared" si="60"/>
        <v>40316080</v>
      </c>
      <c r="Y475" s="9">
        <f>ROUND(0.07*MIN(7*L475*'اطلاعات پایه'!$B$5,'محاسبه حقوق'!X475),0)</f>
        <v>2822126</v>
      </c>
      <c r="Z475" s="9">
        <f t="shared" si="61"/>
        <v>9272700</v>
      </c>
      <c r="AA475" s="9">
        <f t="shared" si="62"/>
        <v>480702059.14285713</v>
      </c>
      <c r="AB475" s="5">
        <f>IF(AA475&lt;='اطلاعات پایه'!$B$35,'اطلاعات پایه'!$D$35,IF(AA475&lt;='اطلاعات پایه'!$B$36,'اطلاعات پایه'!$E$35+(AA475-'اطلاعات پایه'!$B$35)*'اطلاعات پایه'!$C$36,IF(AA475&lt;='اطلاعات پایه'!$B$37,'اطلاعات پایه'!$E$36+(AA475-'اطلاعات پایه'!$B$36)*'اطلاعات پایه'!$C$37,IF(AA475&lt;='اطلاعات پایه'!$B$38,'اطلاعات پایه'!$E$37+(AA475-'اطلاعات پایه'!$B$37)*'اطلاعات پایه'!$C$38,IF(AA475&lt;='اطلاعات پایه'!$B$39,'اطلاعات پایه'!$E$38+(AA475-'اطلاعات پایه'!$B$38)*'اطلاعات پایه'!$C$39,'اطلاعات پایه'!$E$39+(AA475-'اطلاعات پایه'!$B$39)*'اطلاعات پایه'!$C$40)))))/365*L475</f>
        <v>0</v>
      </c>
      <c r="AC475" s="9">
        <f t="shared" si="63"/>
        <v>37493954</v>
      </c>
      <c r="AE475" s="9">
        <f t="shared" si="58"/>
        <v>49588780</v>
      </c>
    </row>
    <row r="476" spans="1:31" x14ac:dyDescent="0.25">
      <c r="A476" s="13">
        <v>456</v>
      </c>
      <c r="B476" s="13"/>
      <c r="C476" s="13"/>
      <c r="D476" s="13"/>
      <c r="E476" s="13"/>
      <c r="F476" s="13"/>
      <c r="G476" s="6" t="str">
        <f t="shared" si="56"/>
        <v/>
      </c>
      <c r="H476" s="13"/>
      <c r="I476" s="13"/>
      <c r="J476" s="15"/>
      <c r="K476" s="15"/>
      <c r="L476" s="5">
        <f>VLOOKUP($C$15,'اطلاعات پایه'!$A$18:$B$30,2,FALSE)</f>
        <v>30</v>
      </c>
      <c r="M476" s="6">
        <f>VLOOKUP($C$15,'اطلاعات پایه'!$A$18:$C$30,3,FALSE)</f>
        <v>45736</v>
      </c>
      <c r="N476" s="5">
        <f>ROUND((K476*('اطلاعات پایه'!$B$12+1)+'اطلاعات پایه'!$B$13)/30*L476,0)</f>
        <v>9316080</v>
      </c>
      <c r="O476" s="5">
        <f>IF(AND(F476&gt;0,M476-F476&gt;364),'اطلاعات پایه'!$B$10,0)*L476+J476</f>
        <v>0</v>
      </c>
      <c r="P476" s="5">
        <f>IF(H476="متاهل",'اطلاعات پایه'!$B$6,0)</f>
        <v>0</v>
      </c>
      <c r="Q476" s="5">
        <f>I476*'اطلاعات پایه'!$B$7</f>
        <v>0</v>
      </c>
      <c r="R476" s="5">
        <f>ROUND('اطلاعات پایه'!$B$8/30*MIN(30,L476),0)</f>
        <v>9000000</v>
      </c>
      <c r="S476" s="5">
        <f>ROUND('اطلاعات پایه'!$B$9/30*MIN(30,L476),0)</f>
        <v>22000000</v>
      </c>
      <c r="T476" s="5">
        <f t="shared" si="59"/>
        <v>59284</v>
      </c>
      <c r="U476" s="15"/>
      <c r="V476" s="5">
        <f t="shared" si="57"/>
        <v>0</v>
      </c>
      <c r="X476" s="9">
        <f t="shared" si="60"/>
        <v>40316080</v>
      </c>
      <c r="Y476" s="9">
        <f>ROUND(0.07*MIN(7*L476*'اطلاعات پایه'!$B$5,'محاسبه حقوق'!X476),0)</f>
        <v>2822126</v>
      </c>
      <c r="Z476" s="9">
        <f t="shared" si="61"/>
        <v>9272700</v>
      </c>
      <c r="AA476" s="9">
        <f t="shared" si="62"/>
        <v>480702059.14285713</v>
      </c>
      <c r="AB476" s="5">
        <f>IF(AA476&lt;='اطلاعات پایه'!$B$35,'اطلاعات پایه'!$D$35,IF(AA476&lt;='اطلاعات پایه'!$B$36,'اطلاعات پایه'!$E$35+(AA476-'اطلاعات پایه'!$B$35)*'اطلاعات پایه'!$C$36,IF(AA476&lt;='اطلاعات پایه'!$B$37,'اطلاعات پایه'!$E$36+(AA476-'اطلاعات پایه'!$B$36)*'اطلاعات پایه'!$C$37,IF(AA476&lt;='اطلاعات پایه'!$B$38,'اطلاعات پایه'!$E$37+(AA476-'اطلاعات پایه'!$B$37)*'اطلاعات پایه'!$C$38,IF(AA476&lt;='اطلاعات پایه'!$B$39,'اطلاعات پایه'!$E$38+(AA476-'اطلاعات پایه'!$B$38)*'اطلاعات پایه'!$C$39,'اطلاعات پایه'!$E$39+(AA476-'اطلاعات پایه'!$B$39)*'اطلاعات پایه'!$C$40)))))/365*L476</f>
        <v>0</v>
      </c>
      <c r="AC476" s="9">
        <f t="shared" si="63"/>
        <v>37493954</v>
      </c>
      <c r="AE476" s="9">
        <f t="shared" si="58"/>
        <v>49588780</v>
      </c>
    </row>
    <row r="477" spans="1:31" x14ac:dyDescent="0.25">
      <c r="A477" s="13">
        <v>457</v>
      </c>
      <c r="B477" s="13"/>
      <c r="C477" s="13"/>
      <c r="D477" s="13"/>
      <c r="E477" s="13"/>
      <c r="F477" s="13"/>
      <c r="G477" s="6" t="str">
        <f t="shared" si="56"/>
        <v/>
      </c>
      <c r="H477" s="13"/>
      <c r="I477" s="13"/>
      <c r="J477" s="15"/>
      <c r="K477" s="15"/>
      <c r="L477" s="5">
        <f>VLOOKUP($C$15,'اطلاعات پایه'!$A$18:$B$30,2,FALSE)</f>
        <v>30</v>
      </c>
      <c r="M477" s="6">
        <f>VLOOKUP($C$15,'اطلاعات پایه'!$A$18:$C$30,3,FALSE)</f>
        <v>45736</v>
      </c>
      <c r="N477" s="5">
        <f>ROUND((K477*('اطلاعات پایه'!$B$12+1)+'اطلاعات پایه'!$B$13)/30*L477,0)</f>
        <v>9316080</v>
      </c>
      <c r="O477" s="5">
        <f>IF(AND(F477&gt;0,M477-F477&gt;364),'اطلاعات پایه'!$B$10,0)*L477+J477</f>
        <v>0</v>
      </c>
      <c r="P477" s="5">
        <f>IF(H477="متاهل",'اطلاعات پایه'!$B$6,0)</f>
        <v>0</v>
      </c>
      <c r="Q477" s="5">
        <f>I477*'اطلاعات پایه'!$B$7</f>
        <v>0</v>
      </c>
      <c r="R477" s="5">
        <f>ROUND('اطلاعات پایه'!$B$8/30*MIN(30,L477),0)</f>
        <v>9000000</v>
      </c>
      <c r="S477" s="5">
        <f>ROUND('اطلاعات پایه'!$B$9/30*MIN(30,L477),0)</f>
        <v>22000000</v>
      </c>
      <c r="T477" s="5">
        <f t="shared" si="59"/>
        <v>59284</v>
      </c>
      <c r="U477" s="15"/>
      <c r="V477" s="5">
        <f t="shared" si="57"/>
        <v>0</v>
      </c>
      <c r="X477" s="9">
        <f t="shared" si="60"/>
        <v>40316080</v>
      </c>
      <c r="Y477" s="9">
        <f>ROUND(0.07*MIN(7*L477*'اطلاعات پایه'!$B$5,'محاسبه حقوق'!X477),0)</f>
        <v>2822126</v>
      </c>
      <c r="Z477" s="9">
        <f t="shared" si="61"/>
        <v>9272700</v>
      </c>
      <c r="AA477" s="9">
        <f t="shared" si="62"/>
        <v>480702059.14285713</v>
      </c>
      <c r="AB477" s="5">
        <f>IF(AA477&lt;='اطلاعات پایه'!$B$35,'اطلاعات پایه'!$D$35,IF(AA477&lt;='اطلاعات پایه'!$B$36,'اطلاعات پایه'!$E$35+(AA477-'اطلاعات پایه'!$B$35)*'اطلاعات پایه'!$C$36,IF(AA477&lt;='اطلاعات پایه'!$B$37,'اطلاعات پایه'!$E$36+(AA477-'اطلاعات پایه'!$B$36)*'اطلاعات پایه'!$C$37,IF(AA477&lt;='اطلاعات پایه'!$B$38,'اطلاعات پایه'!$E$37+(AA477-'اطلاعات پایه'!$B$37)*'اطلاعات پایه'!$C$38,IF(AA477&lt;='اطلاعات پایه'!$B$39,'اطلاعات پایه'!$E$38+(AA477-'اطلاعات پایه'!$B$38)*'اطلاعات پایه'!$C$39,'اطلاعات پایه'!$E$39+(AA477-'اطلاعات پایه'!$B$39)*'اطلاعات پایه'!$C$40)))))/365*L477</f>
        <v>0</v>
      </c>
      <c r="AC477" s="9">
        <f t="shared" si="63"/>
        <v>37493954</v>
      </c>
      <c r="AE477" s="9">
        <f t="shared" si="58"/>
        <v>49588780</v>
      </c>
    </row>
    <row r="478" spans="1:31" x14ac:dyDescent="0.25">
      <c r="A478" s="13">
        <v>458</v>
      </c>
      <c r="B478" s="13"/>
      <c r="C478" s="13"/>
      <c r="D478" s="13"/>
      <c r="E478" s="13"/>
      <c r="F478" s="13"/>
      <c r="G478" s="6" t="str">
        <f t="shared" si="56"/>
        <v/>
      </c>
      <c r="H478" s="13"/>
      <c r="I478" s="13"/>
      <c r="J478" s="15"/>
      <c r="K478" s="15"/>
      <c r="L478" s="5">
        <f>VLOOKUP($C$15,'اطلاعات پایه'!$A$18:$B$30,2,FALSE)</f>
        <v>30</v>
      </c>
      <c r="M478" s="6">
        <f>VLOOKUP($C$15,'اطلاعات پایه'!$A$18:$C$30,3,FALSE)</f>
        <v>45736</v>
      </c>
      <c r="N478" s="5">
        <f>ROUND((K478*('اطلاعات پایه'!$B$12+1)+'اطلاعات پایه'!$B$13)/30*L478,0)</f>
        <v>9316080</v>
      </c>
      <c r="O478" s="5">
        <f>IF(AND(F478&gt;0,M478-F478&gt;364),'اطلاعات پایه'!$B$10,0)*L478+J478</f>
        <v>0</v>
      </c>
      <c r="P478" s="5">
        <f>IF(H478="متاهل",'اطلاعات پایه'!$B$6,0)</f>
        <v>0</v>
      </c>
      <c r="Q478" s="5">
        <f>I478*'اطلاعات پایه'!$B$7</f>
        <v>0</v>
      </c>
      <c r="R478" s="5">
        <f>ROUND('اطلاعات پایه'!$B$8/30*MIN(30,L478),0)</f>
        <v>9000000</v>
      </c>
      <c r="S478" s="5">
        <f>ROUND('اطلاعات پایه'!$B$9/30*MIN(30,L478),0)</f>
        <v>22000000</v>
      </c>
      <c r="T478" s="5">
        <f t="shared" si="59"/>
        <v>59284</v>
      </c>
      <c r="U478" s="15"/>
      <c r="V478" s="5">
        <f t="shared" si="57"/>
        <v>0</v>
      </c>
      <c r="X478" s="9">
        <f t="shared" si="60"/>
        <v>40316080</v>
      </c>
      <c r="Y478" s="9">
        <f>ROUND(0.07*MIN(7*L478*'اطلاعات پایه'!$B$5,'محاسبه حقوق'!X478),0)</f>
        <v>2822126</v>
      </c>
      <c r="Z478" s="9">
        <f t="shared" si="61"/>
        <v>9272700</v>
      </c>
      <c r="AA478" s="9">
        <f t="shared" si="62"/>
        <v>480702059.14285713</v>
      </c>
      <c r="AB478" s="5">
        <f>IF(AA478&lt;='اطلاعات پایه'!$B$35,'اطلاعات پایه'!$D$35,IF(AA478&lt;='اطلاعات پایه'!$B$36,'اطلاعات پایه'!$E$35+(AA478-'اطلاعات پایه'!$B$35)*'اطلاعات پایه'!$C$36,IF(AA478&lt;='اطلاعات پایه'!$B$37,'اطلاعات پایه'!$E$36+(AA478-'اطلاعات پایه'!$B$36)*'اطلاعات پایه'!$C$37,IF(AA478&lt;='اطلاعات پایه'!$B$38,'اطلاعات پایه'!$E$37+(AA478-'اطلاعات پایه'!$B$37)*'اطلاعات پایه'!$C$38,IF(AA478&lt;='اطلاعات پایه'!$B$39,'اطلاعات پایه'!$E$38+(AA478-'اطلاعات پایه'!$B$38)*'اطلاعات پایه'!$C$39,'اطلاعات پایه'!$E$39+(AA478-'اطلاعات پایه'!$B$39)*'اطلاعات پایه'!$C$40)))))/365*L478</f>
        <v>0</v>
      </c>
      <c r="AC478" s="9">
        <f t="shared" si="63"/>
        <v>37493954</v>
      </c>
      <c r="AE478" s="9">
        <f t="shared" si="58"/>
        <v>49588780</v>
      </c>
    </row>
    <row r="479" spans="1:31" x14ac:dyDescent="0.25">
      <c r="A479" s="13">
        <v>459</v>
      </c>
      <c r="B479" s="13"/>
      <c r="C479" s="13"/>
      <c r="D479" s="13"/>
      <c r="E479" s="13"/>
      <c r="F479" s="13"/>
      <c r="G479" s="6" t="str">
        <f t="shared" si="56"/>
        <v/>
      </c>
      <c r="H479" s="13"/>
      <c r="I479" s="13"/>
      <c r="J479" s="15"/>
      <c r="K479" s="15"/>
      <c r="L479" s="5">
        <f>VLOOKUP($C$15,'اطلاعات پایه'!$A$18:$B$30,2,FALSE)</f>
        <v>30</v>
      </c>
      <c r="M479" s="6">
        <f>VLOOKUP($C$15,'اطلاعات پایه'!$A$18:$C$30,3,FALSE)</f>
        <v>45736</v>
      </c>
      <c r="N479" s="5">
        <f>ROUND((K479*('اطلاعات پایه'!$B$12+1)+'اطلاعات پایه'!$B$13)/30*L479,0)</f>
        <v>9316080</v>
      </c>
      <c r="O479" s="5">
        <f>IF(AND(F479&gt;0,M479-F479&gt;364),'اطلاعات پایه'!$B$10,0)*L479+J479</f>
        <v>0</v>
      </c>
      <c r="P479" s="5">
        <f>IF(H479="متاهل",'اطلاعات پایه'!$B$6,0)</f>
        <v>0</v>
      </c>
      <c r="Q479" s="5">
        <f>I479*'اطلاعات پایه'!$B$7</f>
        <v>0</v>
      </c>
      <c r="R479" s="5">
        <f>ROUND('اطلاعات پایه'!$B$8/30*MIN(30,L479),0)</f>
        <v>9000000</v>
      </c>
      <c r="S479" s="5">
        <f>ROUND('اطلاعات پایه'!$B$9/30*MIN(30,L479),0)</f>
        <v>22000000</v>
      </c>
      <c r="T479" s="5">
        <f t="shared" si="59"/>
        <v>59284</v>
      </c>
      <c r="U479" s="15"/>
      <c r="V479" s="5">
        <f t="shared" si="57"/>
        <v>0</v>
      </c>
      <c r="X479" s="9">
        <f t="shared" si="60"/>
        <v>40316080</v>
      </c>
      <c r="Y479" s="9">
        <f>ROUND(0.07*MIN(7*L479*'اطلاعات پایه'!$B$5,'محاسبه حقوق'!X479),0)</f>
        <v>2822126</v>
      </c>
      <c r="Z479" s="9">
        <f t="shared" si="61"/>
        <v>9272700</v>
      </c>
      <c r="AA479" s="9">
        <f t="shared" si="62"/>
        <v>480702059.14285713</v>
      </c>
      <c r="AB479" s="5">
        <f>IF(AA479&lt;='اطلاعات پایه'!$B$35,'اطلاعات پایه'!$D$35,IF(AA479&lt;='اطلاعات پایه'!$B$36,'اطلاعات پایه'!$E$35+(AA479-'اطلاعات پایه'!$B$35)*'اطلاعات پایه'!$C$36,IF(AA479&lt;='اطلاعات پایه'!$B$37,'اطلاعات پایه'!$E$36+(AA479-'اطلاعات پایه'!$B$36)*'اطلاعات پایه'!$C$37,IF(AA479&lt;='اطلاعات پایه'!$B$38,'اطلاعات پایه'!$E$37+(AA479-'اطلاعات پایه'!$B$37)*'اطلاعات پایه'!$C$38,IF(AA479&lt;='اطلاعات پایه'!$B$39,'اطلاعات پایه'!$E$38+(AA479-'اطلاعات پایه'!$B$38)*'اطلاعات پایه'!$C$39,'اطلاعات پایه'!$E$39+(AA479-'اطلاعات پایه'!$B$39)*'اطلاعات پایه'!$C$40)))))/365*L479</f>
        <v>0</v>
      </c>
      <c r="AC479" s="9">
        <f t="shared" si="63"/>
        <v>37493954</v>
      </c>
      <c r="AE479" s="9">
        <f t="shared" si="58"/>
        <v>49588780</v>
      </c>
    </row>
    <row r="480" spans="1:31" x14ac:dyDescent="0.25">
      <c r="A480" s="13">
        <v>460</v>
      </c>
      <c r="B480" s="13"/>
      <c r="C480" s="13"/>
      <c r="D480" s="13"/>
      <c r="E480" s="13"/>
      <c r="F480" s="13"/>
      <c r="G480" s="6" t="str">
        <f t="shared" si="56"/>
        <v/>
      </c>
      <c r="H480" s="13"/>
      <c r="I480" s="13"/>
      <c r="J480" s="15"/>
      <c r="K480" s="15"/>
      <c r="L480" s="5">
        <f>VLOOKUP($C$15,'اطلاعات پایه'!$A$18:$B$30,2,FALSE)</f>
        <v>30</v>
      </c>
      <c r="M480" s="6">
        <f>VLOOKUP($C$15,'اطلاعات پایه'!$A$18:$C$30,3,FALSE)</f>
        <v>45736</v>
      </c>
      <c r="N480" s="5">
        <f>ROUND((K480*('اطلاعات پایه'!$B$12+1)+'اطلاعات پایه'!$B$13)/30*L480,0)</f>
        <v>9316080</v>
      </c>
      <c r="O480" s="5">
        <f>IF(AND(F480&gt;0,M480-F480&gt;364),'اطلاعات پایه'!$B$10,0)*L480+J480</f>
        <v>0</v>
      </c>
      <c r="P480" s="5">
        <f>IF(H480="متاهل",'اطلاعات پایه'!$B$6,0)</f>
        <v>0</v>
      </c>
      <c r="Q480" s="5">
        <f>I480*'اطلاعات پایه'!$B$7</f>
        <v>0</v>
      </c>
      <c r="R480" s="5">
        <f>ROUND('اطلاعات پایه'!$B$8/30*MIN(30,L480),0)</f>
        <v>9000000</v>
      </c>
      <c r="S480" s="5">
        <f>ROUND('اطلاعات پایه'!$B$9/30*MIN(30,L480),0)</f>
        <v>22000000</v>
      </c>
      <c r="T480" s="5">
        <f t="shared" si="59"/>
        <v>59284</v>
      </c>
      <c r="U480" s="15"/>
      <c r="V480" s="5">
        <f t="shared" si="57"/>
        <v>0</v>
      </c>
      <c r="X480" s="9">
        <f t="shared" si="60"/>
        <v>40316080</v>
      </c>
      <c r="Y480" s="9">
        <f>ROUND(0.07*MIN(7*L480*'اطلاعات پایه'!$B$5,'محاسبه حقوق'!X480),0)</f>
        <v>2822126</v>
      </c>
      <c r="Z480" s="9">
        <f t="shared" si="61"/>
        <v>9272700</v>
      </c>
      <c r="AA480" s="9">
        <f t="shared" si="62"/>
        <v>480702059.14285713</v>
      </c>
      <c r="AB480" s="5">
        <f>IF(AA480&lt;='اطلاعات پایه'!$B$35,'اطلاعات پایه'!$D$35,IF(AA480&lt;='اطلاعات پایه'!$B$36,'اطلاعات پایه'!$E$35+(AA480-'اطلاعات پایه'!$B$35)*'اطلاعات پایه'!$C$36,IF(AA480&lt;='اطلاعات پایه'!$B$37,'اطلاعات پایه'!$E$36+(AA480-'اطلاعات پایه'!$B$36)*'اطلاعات پایه'!$C$37,IF(AA480&lt;='اطلاعات پایه'!$B$38,'اطلاعات پایه'!$E$37+(AA480-'اطلاعات پایه'!$B$37)*'اطلاعات پایه'!$C$38,IF(AA480&lt;='اطلاعات پایه'!$B$39,'اطلاعات پایه'!$E$38+(AA480-'اطلاعات پایه'!$B$38)*'اطلاعات پایه'!$C$39,'اطلاعات پایه'!$E$39+(AA480-'اطلاعات پایه'!$B$39)*'اطلاعات پایه'!$C$40)))))/365*L480</f>
        <v>0</v>
      </c>
      <c r="AC480" s="9">
        <f t="shared" si="63"/>
        <v>37493954</v>
      </c>
      <c r="AE480" s="9">
        <f t="shared" si="58"/>
        <v>49588780</v>
      </c>
    </row>
    <row r="481" spans="1:31" x14ac:dyDescent="0.25">
      <c r="A481" s="13">
        <v>461</v>
      </c>
      <c r="B481" s="13"/>
      <c r="C481" s="13"/>
      <c r="D481" s="13"/>
      <c r="E481" s="13"/>
      <c r="F481" s="13"/>
      <c r="G481" s="6" t="str">
        <f t="shared" si="56"/>
        <v/>
      </c>
      <c r="H481" s="13"/>
      <c r="I481" s="13"/>
      <c r="J481" s="15"/>
      <c r="K481" s="15"/>
      <c r="L481" s="5">
        <f>VLOOKUP($C$15,'اطلاعات پایه'!$A$18:$B$30,2,FALSE)</f>
        <v>30</v>
      </c>
      <c r="M481" s="6">
        <f>VLOOKUP($C$15,'اطلاعات پایه'!$A$18:$C$30,3,FALSE)</f>
        <v>45736</v>
      </c>
      <c r="N481" s="5">
        <f>ROUND((K481*('اطلاعات پایه'!$B$12+1)+'اطلاعات پایه'!$B$13)/30*L481,0)</f>
        <v>9316080</v>
      </c>
      <c r="O481" s="5">
        <f>IF(AND(F481&gt;0,M481-F481&gt;364),'اطلاعات پایه'!$B$10,0)*L481+J481</f>
        <v>0</v>
      </c>
      <c r="P481" s="5">
        <f>IF(H481="متاهل",'اطلاعات پایه'!$B$6,0)</f>
        <v>0</v>
      </c>
      <c r="Q481" s="5">
        <f>I481*'اطلاعات پایه'!$B$7</f>
        <v>0</v>
      </c>
      <c r="R481" s="5">
        <f>ROUND('اطلاعات پایه'!$B$8/30*MIN(30,L481),0)</f>
        <v>9000000</v>
      </c>
      <c r="S481" s="5">
        <f>ROUND('اطلاعات پایه'!$B$9/30*MIN(30,L481),0)</f>
        <v>22000000</v>
      </c>
      <c r="T481" s="5">
        <f t="shared" si="59"/>
        <v>59284</v>
      </c>
      <c r="U481" s="15"/>
      <c r="V481" s="5">
        <f t="shared" si="57"/>
        <v>0</v>
      </c>
      <c r="X481" s="9">
        <f t="shared" si="60"/>
        <v>40316080</v>
      </c>
      <c r="Y481" s="9">
        <f>ROUND(0.07*MIN(7*L481*'اطلاعات پایه'!$B$5,'محاسبه حقوق'!X481),0)</f>
        <v>2822126</v>
      </c>
      <c r="Z481" s="9">
        <f t="shared" si="61"/>
        <v>9272700</v>
      </c>
      <c r="AA481" s="9">
        <f t="shared" si="62"/>
        <v>480702059.14285713</v>
      </c>
      <c r="AB481" s="5">
        <f>IF(AA481&lt;='اطلاعات پایه'!$B$35,'اطلاعات پایه'!$D$35,IF(AA481&lt;='اطلاعات پایه'!$B$36,'اطلاعات پایه'!$E$35+(AA481-'اطلاعات پایه'!$B$35)*'اطلاعات پایه'!$C$36,IF(AA481&lt;='اطلاعات پایه'!$B$37,'اطلاعات پایه'!$E$36+(AA481-'اطلاعات پایه'!$B$36)*'اطلاعات پایه'!$C$37,IF(AA481&lt;='اطلاعات پایه'!$B$38,'اطلاعات پایه'!$E$37+(AA481-'اطلاعات پایه'!$B$37)*'اطلاعات پایه'!$C$38,IF(AA481&lt;='اطلاعات پایه'!$B$39,'اطلاعات پایه'!$E$38+(AA481-'اطلاعات پایه'!$B$38)*'اطلاعات پایه'!$C$39,'اطلاعات پایه'!$E$39+(AA481-'اطلاعات پایه'!$B$39)*'اطلاعات پایه'!$C$40)))))/365*L481</f>
        <v>0</v>
      </c>
      <c r="AC481" s="9">
        <f t="shared" si="63"/>
        <v>37493954</v>
      </c>
      <c r="AE481" s="9">
        <f t="shared" si="58"/>
        <v>49588780</v>
      </c>
    </row>
    <row r="482" spans="1:31" x14ac:dyDescent="0.25">
      <c r="A482" s="13">
        <v>462</v>
      </c>
      <c r="B482" s="13"/>
      <c r="C482" s="13"/>
      <c r="D482" s="13"/>
      <c r="E482" s="13"/>
      <c r="F482" s="13"/>
      <c r="G482" s="6" t="str">
        <f t="shared" si="56"/>
        <v/>
      </c>
      <c r="H482" s="13"/>
      <c r="I482" s="13"/>
      <c r="J482" s="15"/>
      <c r="K482" s="15"/>
      <c r="L482" s="5">
        <f>VLOOKUP($C$15,'اطلاعات پایه'!$A$18:$B$30,2,FALSE)</f>
        <v>30</v>
      </c>
      <c r="M482" s="6">
        <f>VLOOKUP($C$15,'اطلاعات پایه'!$A$18:$C$30,3,FALSE)</f>
        <v>45736</v>
      </c>
      <c r="N482" s="5">
        <f>ROUND((K482*('اطلاعات پایه'!$B$12+1)+'اطلاعات پایه'!$B$13)/30*L482,0)</f>
        <v>9316080</v>
      </c>
      <c r="O482" s="5">
        <f>IF(AND(F482&gt;0,M482-F482&gt;364),'اطلاعات پایه'!$B$10,0)*L482+J482</f>
        <v>0</v>
      </c>
      <c r="P482" s="5">
        <f>IF(H482="متاهل",'اطلاعات پایه'!$B$6,0)</f>
        <v>0</v>
      </c>
      <c r="Q482" s="5">
        <f>I482*'اطلاعات پایه'!$B$7</f>
        <v>0</v>
      </c>
      <c r="R482" s="5">
        <f>ROUND('اطلاعات پایه'!$B$8/30*MIN(30,L482),0)</f>
        <v>9000000</v>
      </c>
      <c r="S482" s="5">
        <f>ROUND('اطلاعات پایه'!$B$9/30*MIN(30,L482),0)</f>
        <v>22000000</v>
      </c>
      <c r="T482" s="5">
        <f t="shared" si="59"/>
        <v>59284</v>
      </c>
      <c r="U482" s="15"/>
      <c r="V482" s="5">
        <f t="shared" si="57"/>
        <v>0</v>
      </c>
      <c r="X482" s="9">
        <f t="shared" si="60"/>
        <v>40316080</v>
      </c>
      <c r="Y482" s="9">
        <f>ROUND(0.07*MIN(7*L482*'اطلاعات پایه'!$B$5,'محاسبه حقوق'!X482),0)</f>
        <v>2822126</v>
      </c>
      <c r="Z482" s="9">
        <f t="shared" si="61"/>
        <v>9272700</v>
      </c>
      <c r="AA482" s="9">
        <f t="shared" si="62"/>
        <v>480702059.14285713</v>
      </c>
      <c r="AB482" s="5">
        <f>IF(AA482&lt;='اطلاعات پایه'!$B$35,'اطلاعات پایه'!$D$35,IF(AA482&lt;='اطلاعات پایه'!$B$36,'اطلاعات پایه'!$E$35+(AA482-'اطلاعات پایه'!$B$35)*'اطلاعات پایه'!$C$36,IF(AA482&lt;='اطلاعات پایه'!$B$37,'اطلاعات پایه'!$E$36+(AA482-'اطلاعات پایه'!$B$36)*'اطلاعات پایه'!$C$37,IF(AA482&lt;='اطلاعات پایه'!$B$38,'اطلاعات پایه'!$E$37+(AA482-'اطلاعات پایه'!$B$37)*'اطلاعات پایه'!$C$38,IF(AA482&lt;='اطلاعات پایه'!$B$39,'اطلاعات پایه'!$E$38+(AA482-'اطلاعات پایه'!$B$38)*'اطلاعات پایه'!$C$39,'اطلاعات پایه'!$E$39+(AA482-'اطلاعات پایه'!$B$39)*'اطلاعات پایه'!$C$40)))))/365*L482</f>
        <v>0</v>
      </c>
      <c r="AC482" s="9">
        <f t="shared" si="63"/>
        <v>37493954</v>
      </c>
      <c r="AE482" s="9">
        <f t="shared" si="58"/>
        <v>49588780</v>
      </c>
    </row>
    <row r="483" spans="1:31" x14ac:dyDescent="0.25">
      <c r="A483" s="13">
        <v>463</v>
      </c>
      <c r="B483" s="13"/>
      <c r="C483" s="13"/>
      <c r="D483" s="13"/>
      <c r="E483" s="13"/>
      <c r="F483" s="13"/>
      <c r="G483" s="6" t="str">
        <f t="shared" si="56"/>
        <v/>
      </c>
      <c r="H483" s="13"/>
      <c r="I483" s="13"/>
      <c r="J483" s="15"/>
      <c r="K483" s="15"/>
      <c r="L483" s="5">
        <f>VLOOKUP($C$15,'اطلاعات پایه'!$A$18:$B$30,2,FALSE)</f>
        <v>30</v>
      </c>
      <c r="M483" s="6">
        <f>VLOOKUP($C$15,'اطلاعات پایه'!$A$18:$C$30,3,FALSE)</f>
        <v>45736</v>
      </c>
      <c r="N483" s="5">
        <f>ROUND((K483*('اطلاعات پایه'!$B$12+1)+'اطلاعات پایه'!$B$13)/30*L483,0)</f>
        <v>9316080</v>
      </c>
      <c r="O483" s="5">
        <f>IF(AND(F483&gt;0,M483-F483&gt;364),'اطلاعات پایه'!$B$10,0)*L483+J483</f>
        <v>0</v>
      </c>
      <c r="P483" s="5">
        <f>IF(H483="متاهل",'اطلاعات پایه'!$B$6,0)</f>
        <v>0</v>
      </c>
      <c r="Q483" s="5">
        <f>I483*'اطلاعات پایه'!$B$7</f>
        <v>0</v>
      </c>
      <c r="R483" s="5">
        <f>ROUND('اطلاعات پایه'!$B$8/30*MIN(30,L483),0)</f>
        <v>9000000</v>
      </c>
      <c r="S483" s="5">
        <f>ROUND('اطلاعات پایه'!$B$9/30*MIN(30,L483),0)</f>
        <v>22000000</v>
      </c>
      <c r="T483" s="5">
        <f t="shared" si="59"/>
        <v>59284</v>
      </c>
      <c r="U483" s="15"/>
      <c r="V483" s="5">
        <f t="shared" si="57"/>
        <v>0</v>
      </c>
      <c r="X483" s="9">
        <f t="shared" si="60"/>
        <v>40316080</v>
      </c>
      <c r="Y483" s="9">
        <f>ROUND(0.07*MIN(7*L483*'اطلاعات پایه'!$B$5,'محاسبه حقوق'!X483),0)</f>
        <v>2822126</v>
      </c>
      <c r="Z483" s="9">
        <f t="shared" si="61"/>
        <v>9272700</v>
      </c>
      <c r="AA483" s="9">
        <f t="shared" si="62"/>
        <v>480702059.14285713</v>
      </c>
      <c r="AB483" s="5">
        <f>IF(AA483&lt;='اطلاعات پایه'!$B$35,'اطلاعات پایه'!$D$35,IF(AA483&lt;='اطلاعات پایه'!$B$36,'اطلاعات پایه'!$E$35+(AA483-'اطلاعات پایه'!$B$35)*'اطلاعات پایه'!$C$36,IF(AA483&lt;='اطلاعات پایه'!$B$37,'اطلاعات پایه'!$E$36+(AA483-'اطلاعات پایه'!$B$36)*'اطلاعات پایه'!$C$37,IF(AA483&lt;='اطلاعات پایه'!$B$38,'اطلاعات پایه'!$E$37+(AA483-'اطلاعات پایه'!$B$37)*'اطلاعات پایه'!$C$38,IF(AA483&lt;='اطلاعات پایه'!$B$39,'اطلاعات پایه'!$E$38+(AA483-'اطلاعات پایه'!$B$38)*'اطلاعات پایه'!$C$39,'اطلاعات پایه'!$E$39+(AA483-'اطلاعات پایه'!$B$39)*'اطلاعات پایه'!$C$40)))))/365*L483</f>
        <v>0</v>
      </c>
      <c r="AC483" s="9">
        <f t="shared" si="63"/>
        <v>37493954</v>
      </c>
      <c r="AE483" s="9">
        <f t="shared" si="58"/>
        <v>49588780</v>
      </c>
    </row>
    <row r="484" spans="1:31" x14ac:dyDescent="0.25">
      <c r="A484" s="13">
        <v>464</v>
      </c>
      <c r="B484" s="13"/>
      <c r="C484" s="13"/>
      <c r="D484" s="13"/>
      <c r="E484" s="13"/>
      <c r="F484" s="13"/>
      <c r="G484" s="6" t="str">
        <f t="shared" si="56"/>
        <v/>
      </c>
      <c r="H484" s="13"/>
      <c r="I484" s="13"/>
      <c r="J484" s="15"/>
      <c r="K484" s="15"/>
      <c r="L484" s="5">
        <f>VLOOKUP($C$15,'اطلاعات پایه'!$A$18:$B$30,2,FALSE)</f>
        <v>30</v>
      </c>
      <c r="M484" s="6">
        <f>VLOOKUP($C$15,'اطلاعات پایه'!$A$18:$C$30,3,FALSE)</f>
        <v>45736</v>
      </c>
      <c r="N484" s="5">
        <f>ROUND((K484*('اطلاعات پایه'!$B$12+1)+'اطلاعات پایه'!$B$13)/30*L484,0)</f>
        <v>9316080</v>
      </c>
      <c r="O484" s="5">
        <f>IF(AND(F484&gt;0,M484-F484&gt;364),'اطلاعات پایه'!$B$10,0)*L484+J484</f>
        <v>0</v>
      </c>
      <c r="P484" s="5">
        <f>IF(H484="متاهل",'اطلاعات پایه'!$B$6,0)</f>
        <v>0</v>
      </c>
      <c r="Q484" s="5">
        <f>I484*'اطلاعات پایه'!$B$7</f>
        <v>0</v>
      </c>
      <c r="R484" s="5">
        <f>ROUND('اطلاعات پایه'!$B$8/30*MIN(30,L484),0)</f>
        <v>9000000</v>
      </c>
      <c r="S484" s="5">
        <f>ROUND('اطلاعات پایه'!$B$9/30*MIN(30,L484),0)</f>
        <v>22000000</v>
      </c>
      <c r="T484" s="5">
        <f t="shared" si="59"/>
        <v>59284</v>
      </c>
      <c r="U484" s="15"/>
      <c r="V484" s="5">
        <f t="shared" si="57"/>
        <v>0</v>
      </c>
      <c r="X484" s="9">
        <f t="shared" si="60"/>
        <v>40316080</v>
      </c>
      <c r="Y484" s="9">
        <f>ROUND(0.07*MIN(7*L484*'اطلاعات پایه'!$B$5,'محاسبه حقوق'!X484),0)</f>
        <v>2822126</v>
      </c>
      <c r="Z484" s="9">
        <f t="shared" si="61"/>
        <v>9272700</v>
      </c>
      <c r="AA484" s="9">
        <f t="shared" si="62"/>
        <v>480702059.14285713</v>
      </c>
      <c r="AB484" s="5">
        <f>IF(AA484&lt;='اطلاعات پایه'!$B$35,'اطلاعات پایه'!$D$35,IF(AA484&lt;='اطلاعات پایه'!$B$36,'اطلاعات پایه'!$E$35+(AA484-'اطلاعات پایه'!$B$35)*'اطلاعات پایه'!$C$36,IF(AA484&lt;='اطلاعات پایه'!$B$37,'اطلاعات پایه'!$E$36+(AA484-'اطلاعات پایه'!$B$36)*'اطلاعات پایه'!$C$37,IF(AA484&lt;='اطلاعات پایه'!$B$38,'اطلاعات پایه'!$E$37+(AA484-'اطلاعات پایه'!$B$37)*'اطلاعات پایه'!$C$38,IF(AA484&lt;='اطلاعات پایه'!$B$39,'اطلاعات پایه'!$E$38+(AA484-'اطلاعات پایه'!$B$38)*'اطلاعات پایه'!$C$39,'اطلاعات پایه'!$E$39+(AA484-'اطلاعات پایه'!$B$39)*'اطلاعات پایه'!$C$40)))))/365*L484</f>
        <v>0</v>
      </c>
      <c r="AC484" s="9">
        <f t="shared" si="63"/>
        <v>37493954</v>
      </c>
      <c r="AE484" s="9">
        <f t="shared" si="58"/>
        <v>49588780</v>
      </c>
    </row>
    <row r="485" spans="1:31" x14ac:dyDescent="0.25">
      <c r="A485" s="13">
        <v>465</v>
      </c>
      <c r="B485" s="13"/>
      <c r="C485" s="13"/>
      <c r="D485" s="13"/>
      <c r="E485" s="13"/>
      <c r="F485" s="13"/>
      <c r="G485" s="6" t="str">
        <f t="shared" si="56"/>
        <v/>
      </c>
      <c r="H485" s="13"/>
      <c r="I485" s="13"/>
      <c r="J485" s="15"/>
      <c r="K485" s="15"/>
      <c r="L485" s="5">
        <f>VLOOKUP($C$15,'اطلاعات پایه'!$A$18:$B$30,2,FALSE)</f>
        <v>30</v>
      </c>
      <c r="M485" s="6">
        <f>VLOOKUP($C$15,'اطلاعات پایه'!$A$18:$C$30,3,FALSE)</f>
        <v>45736</v>
      </c>
      <c r="N485" s="5">
        <f>ROUND((K485*('اطلاعات پایه'!$B$12+1)+'اطلاعات پایه'!$B$13)/30*L485,0)</f>
        <v>9316080</v>
      </c>
      <c r="O485" s="5">
        <f>IF(AND(F485&gt;0,M485-F485&gt;364),'اطلاعات پایه'!$B$10,0)*L485+J485</f>
        <v>0</v>
      </c>
      <c r="P485" s="5">
        <f>IF(H485="متاهل",'اطلاعات پایه'!$B$6,0)</f>
        <v>0</v>
      </c>
      <c r="Q485" s="5">
        <f>I485*'اطلاعات پایه'!$B$7</f>
        <v>0</v>
      </c>
      <c r="R485" s="5">
        <f>ROUND('اطلاعات پایه'!$B$8/30*MIN(30,L485),0)</f>
        <v>9000000</v>
      </c>
      <c r="S485" s="5">
        <f>ROUND('اطلاعات پایه'!$B$9/30*MIN(30,L485),0)</f>
        <v>22000000</v>
      </c>
      <c r="T485" s="5">
        <f t="shared" si="59"/>
        <v>59284</v>
      </c>
      <c r="U485" s="15"/>
      <c r="V485" s="5">
        <f t="shared" si="57"/>
        <v>0</v>
      </c>
      <c r="X485" s="9">
        <f t="shared" si="60"/>
        <v>40316080</v>
      </c>
      <c r="Y485" s="9">
        <f>ROUND(0.07*MIN(7*L485*'اطلاعات پایه'!$B$5,'محاسبه حقوق'!X485),0)</f>
        <v>2822126</v>
      </c>
      <c r="Z485" s="9">
        <f t="shared" si="61"/>
        <v>9272700</v>
      </c>
      <c r="AA485" s="9">
        <f t="shared" si="62"/>
        <v>480702059.14285713</v>
      </c>
      <c r="AB485" s="5">
        <f>IF(AA485&lt;='اطلاعات پایه'!$B$35,'اطلاعات پایه'!$D$35,IF(AA485&lt;='اطلاعات پایه'!$B$36,'اطلاعات پایه'!$E$35+(AA485-'اطلاعات پایه'!$B$35)*'اطلاعات پایه'!$C$36,IF(AA485&lt;='اطلاعات پایه'!$B$37,'اطلاعات پایه'!$E$36+(AA485-'اطلاعات پایه'!$B$36)*'اطلاعات پایه'!$C$37,IF(AA485&lt;='اطلاعات پایه'!$B$38,'اطلاعات پایه'!$E$37+(AA485-'اطلاعات پایه'!$B$37)*'اطلاعات پایه'!$C$38,IF(AA485&lt;='اطلاعات پایه'!$B$39,'اطلاعات پایه'!$E$38+(AA485-'اطلاعات پایه'!$B$38)*'اطلاعات پایه'!$C$39,'اطلاعات پایه'!$E$39+(AA485-'اطلاعات پایه'!$B$39)*'اطلاعات پایه'!$C$40)))))/365*L485</f>
        <v>0</v>
      </c>
      <c r="AC485" s="9">
        <f t="shared" si="63"/>
        <v>37493954</v>
      </c>
      <c r="AE485" s="9">
        <f t="shared" si="58"/>
        <v>49588780</v>
      </c>
    </row>
    <row r="486" spans="1:31" x14ac:dyDescent="0.25">
      <c r="A486" s="13">
        <v>466</v>
      </c>
      <c r="B486" s="13"/>
      <c r="C486" s="13"/>
      <c r="D486" s="13"/>
      <c r="E486" s="13"/>
      <c r="F486" s="13"/>
      <c r="G486" s="6" t="str">
        <f t="shared" si="56"/>
        <v/>
      </c>
      <c r="H486" s="13"/>
      <c r="I486" s="13"/>
      <c r="J486" s="15"/>
      <c r="K486" s="15"/>
      <c r="L486" s="5">
        <f>VLOOKUP($C$15,'اطلاعات پایه'!$A$18:$B$30,2,FALSE)</f>
        <v>30</v>
      </c>
      <c r="M486" s="6">
        <f>VLOOKUP($C$15,'اطلاعات پایه'!$A$18:$C$30,3,FALSE)</f>
        <v>45736</v>
      </c>
      <c r="N486" s="5">
        <f>ROUND((K486*('اطلاعات پایه'!$B$12+1)+'اطلاعات پایه'!$B$13)/30*L486,0)</f>
        <v>9316080</v>
      </c>
      <c r="O486" s="5">
        <f>IF(AND(F486&gt;0,M486-F486&gt;364),'اطلاعات پایه'!$B$10,0)*L486+J486</f>
        <v>0</v>
      </c>
      <c r="P486" s="5">
        <f>IF(H486="متاهل",'اطلاعات پایه'!$B$6,0)</f>
        <v>0</v>
      </c>
      <c r="Q486" s="5">
        <f>I486*'اطلاعات پایه'!$B$7</f>
        <v>0</v>
      </c>
      <c r="R486" s="5">
        <f>ROUND('اطلاعات پایه'!$B$8/30*MIN(30,L486),0)</f>
        <v>9000000</v>
      </c>
      <c r="S486" s="5">
        <f>ROUND('اطلاعات پایه'!$B$9/30*MIN(30,L486),0)</f>
        <v>22000000</v>
      </c>
      <c r="T486" s="5">
        <f t="shared" si="59"/>
        <v>59284</v>
      </c>
      <c r="U486" s="15"/>
      <c r="V486" s="5">
        <f t="shared" si="57"/>
        <v>0</v>
      </c>
      <c r="X486" s="9">
        <f t="shared" si="60"/>
        <v>40316080</v>
      </c>
      <c r="Y486" s="9">
        <f>ROUND(0.07*MIN(7*L486*'اطلاعات پایه'!$B$5,'محاسبه حقوق'!X486),0)</f>
        <v>2822126</v>
      </c>
      <c r="Z486" s="9">
        <f t="shared" si="61"/>
        <v>9272700</v>
      </c>
      <c r="AA486" s="9">
        <f t="shared" si="62"/>
        <v>480702059.14285713</v>
      </c>
      <c r="AB486" s="5">
        <f>IF(AA486&lt;='اطلاعات پایه'!$B$35,'اطلاعات پایه'!$D$35,IF(AA486&lt;='اطلاعات پایه'!$B$36,'اطلاعات پایه'!$E$35+(AA486-'اطلاعات پایه'!$B$35)*'اطلاعات پایه'!$C$36,IF(AA486&lt;='اطلاعات پایه'!$B$37,'اطلاعات پایه'!$E$36+(AA486-'اطلاعات پایه'!$B$36)*'اطلاعات پایه'!$C$37,IF(AA486&lt;='اطلاعات پایه'!$B$38,'اطلاعات پایه'!$E$37+(AA486-'اطلاعات پایه'!$B$37)*'اطلاعات پایه'!$C$38,IF(AA486&lt;='اطلاعات پایه'!$B$39,'اطلاعات پایه'!$E$38+(AA486-'اطلاعات پایه'!$B$38)*'اطلاعات پایه'!$C$39,'اطلاعات پایه'!$E$39+(AA486-'اطلاعات پایه'!$B$39)*'اطلاعات پایه'!$C$40)))))/365*L486</f>
        <v>0</v>
      </c>
      <c r="AC486" s="9">
        <f t="shared" si="63"/>
        <v>37493954</v>
      </c>
      <c r="AE486" s="9">
        <f t="shared" si="58"/>
        <v>49588780</v>
      </c>
    </row>
    <row r="487" spans="1:31" x14ac:dyDescent="0.25">
      <c r="A487" s="13">
        <v>467</v>
      </c>
      <c r="B487" s="13"/>
      <c r="C487" s="13"/>
      <c r="D487" s="13"/>
      <c r="E487" s="13"/>
      <c r="F487" s="13"/>
      <c r="G487" s="6" t="str">
        <f t="shared" si="56"/>
        <v/>
      </c>
      <c r="H487" s="13"/>
      <c r="I487" s="13"/>
      <c r="J487" s="15"/>
      <c r="K487" s="15"/>
      <c r="L487" s="5">
        <f>VLOOKUP($C$15,'اطلاعات پایه'!$A$18:$B$30,2,FALSE)</f>
        <v>30</v>
      </c>
      <c r="M487" s="6">
        <f>VLOOKUP($C$15,'اطلاعات پایه'!$A$18:$C$30,3,FALSE)</f>
        <v>45736</v>
      </c>
      <c r="N487" s="5">
        <f>ROUND((K487*('اطلاعات پایه'!$B$12+1)+'اطلاعات پایه'!$B$13)/30*L487,0)</f>
        <v>9316080</v>
      </c>
      <c r="O487" s="5">
        <f>IF(AND(F487&gt;0,M487-F487&gt;364),'اطلاعات پایه'!$B$10,0)*L487+J487</f>
        <v>0</v>
      </c>
      <c r="P487" s="5">
        <f>IF(H487="متاهل",'اطلاعات پایه'!$B$6,0)</f>
        <v>0</v>
      </c>
      <c r="Q487" s="5">
        <f>I487*'اطلاعات پایه'!$B$7</f>
        <v>0</v>
      </c>
      <c r="R487" s="5">
        <f>ROUND('اطلاعات پایه'!$B$8/30*MIN(30,L487),0)</f>
        <v>9000000</v>
      </c>
      <c r="S487" s="5">
        <f>ROUND('اطلاعات پایه'!$B$9/30*MIN(30,L487),0)</f>
        <v>22000000</v>
      </c>
      <c r="T487" s="5">
        <f t="shared" si="59"/>
        <v>59284</v>
      </c>
      <c r="U487" s="15"/>
      <c r="V487" s="5">
        <f t="shared" si="57"/>
        <v>0</v>
      </c>
      <c r="X487" s="9">
        <f t="shared" si="60"/>
        <v>40316080</v>
      </c>
      <c r="Y487" s="9">
        <f>ROUND(0.07*MIN(7*L487*'اطلاعات پایه'!$B$5,'محاسبه حقوق'!X487),0)</f>
        <v>2822126</v>
      </c>
      <c r="Z487" s="9">
        <f t="shared" si="61"/>
        <v>9272700</v>
      </c>
      <c r="AA487" s="9">
        <f t="shared" si="62"/>
        <v>480702059.14285713</v>
      </c>
      <c r="AB487" s="5">
        <f>IF(AA487&lt;='اطلاعات پایه'!$B$35,'اطلاعات پایه'!$D$35,IF(AA487&lt;='اطلاعات پایه'!$B$36,'اطلاعات پایه'!$E$35+(AA487-'اطلاعات پایه'!$B$35)*'اطلاعات پایه'!$C$36,IF(AA487&lt;='اطلاعات پایه'!$B$37,'اطلاعات پایه'!$E$36+(AA487-'اطلاعات پایه'!$B$36)*'اطلاعات پایه'!$C$37,IF(AA487&lt;='اطلاعات پایه'!$B$38,'اطلاعات پایه'!$E$37+(AA487-'اطلاعات پایه'!$B$37)*'اطلاعات پایه'!$C$38,IF(AA487&lt;='اطلاعات پایه'!$B$39,'اطلاعات پایه'!$E$38+(AA487-'اطلاعات پایه'!$B$38)*'اطلاعات پایه'!$C$39,'اطلاعات پایه'!$E$39+(AA487-'اطلاعات پایه'!$B$39)*'اطلاعات پایه'!$C$40)))))/365*L487</f>
        <v>0</v>
      </c>
      <c r="AC487" s="9">
        <f t="shared" si="63"/>
        <v>37493954</v>
      </c>
      <c r="AE487" s="9">
        <f t="shared" si="58"/>
        <v>49588780</v>
      </c>
    </row>
    <row r="488" spans="1:31" x14ac:dyDescent="0.25">
      <c r="A488" s="13">
        <v>468</v>
      </c>
      <c r="B488" s="13"/>
      <c r="C488" s="13"/>
      <c r="D488" s="13"/>
      <c r="E488" s="13"/>
      <c r="F488" s="13"/>
      <c r="G488" s="6" t="str">
        <f t="shared" si="56"/>
        <v/>
      </c>
      <c r="H488" s="13"/>
      <c r="I488" s="13"/>
      <c r="J488" s="15"/>
      <c r="K488" s="15"/>
      <c r="L488" s="5">
        <f>VLOOKUP($C$15,'اطلاعات پایه'!$A$18:$B$30,2,FALSE)</f>
        <v>30</v>
      </c>
      <c r="M488" s="6">
        <f>VLOOKUP($C$15,'اطلاعات پایه'!$A$18:$C$30,3,FALSE)</f>
        <v>45736</v>
      </c>
      <c r="N488" s="5">
        <f>ROUND((K488*('اطلاعات پایه'!$B$12+1)+'اطلاعات پایه'!$B$13)/30*L488,0)</f>
        <v>9316080</v>
      </c>
      <c r="O488" s="5">
        <f>IF(AND(F488&gt;0,M488-F488&gt;364),'اطلاعات پایه'!$B$10,0)*L488+J488</f>
        <v>0</v>
      </c>
      <c r="P488" s="5">
        <f>IF(H488="متاهل",'اطلاعات پایه'!$B$6,0)</f>
        <v>0</v>
      </c>
      <c r="Q488" s="5">
        <f>I488*'اطلاعات پایه'!$B$7</f>
        <v>0</v>
      </c>
      <c r="R488" s="5">
        <f>ROUND('اطلاعات پایه'!$B$8/30*MIN(30,L488),0)</f>
        <v>9000000</v>
      </c>
      <c r="S488" s="5">
        <f>ROUND('اطلاعات پایه'!$B$9/30*MIN(30,L488),0)</f>
        <v>22000000</v>
      </c>
      <c r="T488" s="5">
        <f t="shared" si="59"/>
        <v>59284</v>
      </c>
      <c r="U488" s="15"/>
      <c r="V488" s="5">
        <f t="shared" si="57"/>
        <v>0</v>
      </c>
      <c r="X488" s="9">
        <f t="shared" si="60"/>
        <v>40316080</v>
      </c>
      <c r="Y488" s="9">
        <f>ROUND(0.07*MIN(7*L488*'اطلاعات پایه'!$B$5,'محاسبه حقوق'!X488),0)</f>
        <v>2822126</v>
      </c>
      <c r="Z488" s="9">
        <f t="shared" si="61"/>
        <v>9272700</v>
      </c>
      <c r="AA488" s="9">
        <f t="shared" si="62"/>
        <v>480702059.14285713</v>
      </c>
      <c r="AB488" s="5">
        <f>IF(AA488&lt;='اطلاعات پایه'!$B$35,'اطلاعات پایه'!$D$35,IF(AA488&lt;='اطلاعات پایه'!$B$36,'اطلاعات پایه'!$E$35+(AA488-'اطلاعات پایه'!$B$35)*'اطلاعات پایه'!$C$36,IF(AA488&lt;='اطلاعات پایه'!$B$37,'اطلاعات پایه'!$E$36+(AA488-'اطلاعات پایه'!$B$36)*'اطلاعات پایه'!$C$37,IF(AA488&lt;='اطلاعات پایه'!$B$38,'اطلاعات پایه'!$E$37+(AA488-'اطلاعات پایه'!$B$37)*'اطلاعات پایه'!$C$38,IF(AA488&lt;='اطلاعات پایه'!$B$39,'اطلاعات پایه'!$E$38+(AA488-'اطلاعات پایه'!$B$38)*'اطلاعات پایه'!$C$39,'اطلاعات پایه'!$E$39+(AA488-'اطلاعات پایه'!$B$39)*'اطلاعات پایه'!$C$40)))))/365*L488</f>
        <v>0</v>
      </c>
      <c r="AC488" s="9">
        <f t="shared" si="63"/>
        <v>37493954</v>
      </c>
      <c r="AE488" s="9">
        <f t="shared" si="58"/>
        <v>49588780</v>
      </c>
    </row>
    <row r="489" spans="1:31" x14ac:dyDescent="0.25">
      <c r="A489" s="13">
        <v>469</v>
      </c>
      <c r="B489" s="13"/>
      <c r="C489" s="13"/>
      <c r="D489" s="13"/>
      <c r="E489" s="13"/>
      <c r="F489" s="13"/>
      <c r="G489" s="6" t="str">
        <f t="shared" si="56"/>
        <v/>
      </c>
      <c r="H489" s="13"/>
      <c r="I489" s="13"/>
      <c r="J489" s="15"/>
      <c r="K489" s="15"/>
      <c r="L489" s="5">
        <f>VLOOKUP($C$15,'اطلاعات پایه'!$A$18:$B$30,2,FALSE)</f>
        <v>30</v>
      </c>
      <c r="M489" s="6">
        <f>VLOOKUP($C$15,'اطلاعات پایه'!$A$18:$C$30,3,FALSE)</f>
        <v>45736</v>
      </c>
      <c r="N489" s="5">
        <f>ROUND((K489*('اطلاعات پایه'!$B$12+1)+'اطلاعات پایه'!$B$13)/30*L489,0)</f>
        <v>9316080</v>
      </c>
      <c r="O489" s="5">
        <f>IF(AND(F489&gt;0,M489-F489&gt;364),'اطلاعات پایه'!$B$10,0)*L489+J489</f>
        <v>0</v>
      </c>
      <c r="P489" s="5">
        <f>IF(H489="متاهل",'اطلاعات پایه'!$B$6,0)</f>
        <v>0</v>
      </c>
      <c r="Q489" s="5">
        <f>I489*'اطلاعات پایه'!$B$7</f>
        <v>0</v>
      </c>
      <c r="R489" s="5">
        <f>ROUND('اطلاعات پایه'!$B$8/30*MIN(30,L489),0)</f>
        <v>9000000</v>
      </c>
      <c r="S489" s="5">
        <f>ROUND('اطلاعات پایه'!$B$9/30*MIN(30,L489),0)</f>
        <v>22000000</v>
      </c>
      <c r="T489" s="5">
        <f t="shared" si="59"/>
        <v>59284</v>
      </c>
      <c r="U489" s="15"/>
      <c r="V489" s="5">
        <f t="shared" si="57"/>
        <v>0</v>
      </c>
      <c r="X489" s="9">
        <f t="shared" si="60"/>
        <v>40316080</v>
      </c>
      <c r="Y489" s="9">
        <f>ROUND(0.07*MIN(7*L489*'اطلاعات پایه'!$B$5,'محاسبه حقوق'!X489),0)</f>
        <v>2822126</v>
      </c>
      <c r="Z489" s="9">
        <f t="shared" si="61"/>
        <v>9272700</v>
      </c>
      <c r="AA489" s="9">
        <f t="shared" si="62"/>
        <v>480702059.14285713</v>
      </c>
      <c r="AB489" s="5">
        <f>IF(AA489&lt;='اطلاعات پایه'!$B$35,'اطلاعات پایه'!$D$35,IF(AA489&lt;='اطلاعات پایه'!$B$36,'اطلاعات پایه'!$E$35+(AA489-'اطلاعات پایه'!$B$35)*'اطلاعات پایه'!$C$36,IF(AA489&lt;='اطلاعات پایه'!$B$37,'اطلاعات پایه'!$E$36+(AA489-'اطلاعات پایه'!$B$36)*'اطلاعات پایه'!$C$37,IF(AA489&lt;='اطلاعات پایه'!$B$38,'اطلاعات پایه'!$E$37+(AA489-'اطلاعات پایه'!$B$37)*'اطلاعات پایه'!$C$38,IF(AA489&lt;='اطلاعات پایه'!$B$39,'اطلاعات پایه'!$E$38+(AA489-'اطلاعات پایه'!$B$38)*'اطلاعات پایه'!$C$39,'اطلاعات پایه'!$E$39+(AA489-'اطلاعات پایه'!$B$39)*'اطلاعات پایه'!$C$40)))))/365*L489</f>
        <v>0</v>
      </c>
      <c r="AC489" s="9">
        <f t="shared" si="63"/>
        <v>37493954</v>
      </c>
      <c r="AE489" s="9">
        <f t="shared" si="58"/>
        <v>49588780</v>
      </c>
    </row>
    <row r="490" spans="1:31" x14ac:dyDescent="0.25">
      <c r="A490" s="13">
        <v>470</v>
      </c>
      <c r="B490" s="13"/>
      <c r="C490" s="13"/>
      <c r="D490" s="13"/>
      <c r="E490" s="13"/>
      <c r="F490" s="13"/>
      <c r="G490" s="6" t="str">
        <f t="shared" si="56"/>
        <v/>
      </c>
      <c r="H490" s="13"/>
      <c r="I490" s="13"/>
      <c r="J490" s="15"/>
      <c r="K490" s="15"/>
      <c r="L490" s="5">
        <f>VLOOKUP($C$15,'اطلاعات پایه'!$A$18:$B$30,2,FALSE)</f>
        <v>30</v>
      </c>
      <c r="M490" s="6">
        <f>VLOOKUP($C$15,'اطلاعات پایه'!$A$18:$C$30,3,FALSE)</f>
        <v>45736</v>
      </c>
      <c r="N490" s="5">
        <f>ROUND((K490*('اطلاعات پایه'!$B$12+1)+'اطلاعات پایه'!$B$13)/30*L490,0)</f>
        <v>9316080</v>
      </c>
      <c r="O490" s="5">
        <f>IF(AND(F490&gt;0,M490-F490&gt;364),'اطلاعات پایه'!$B$10,0)*L490+J490</f>
        <v>0</v>
      </c>
      <c r="P490" s="5">
        <f>IF(H490="متاهل",'اطلاعات پایه'!$B$6,0)</f>
        <v>0</v>
      </c>
      <c r="Q490" s="5">
        <f>I490*'اطلاعات پایه'!$B$7</f>
        <v>0</v>
      </c>
      <c r="R490" s="5">
        <f>ROUND('اطلاعات پایه'!$B$8/30*MIN(30,L490),0)</f>
        <v>9000000</v>
      </c>
      <c r="S490" s="5">
        <f>ROUND('اطلاعات پایه'!$B$9/30*MIN(30,L490),0)</f>
        <v>22000000</v>
      </c>
      <c r="T490" s="5">
        <f t="shared" si="59"/>
        <v>59284</v>
      </c>
      <c r="U490" s="15"/>
      <c r="V490" s="5">
        <f t="shared" si="57"/>
        <v>0</v>
      </c>
      <c r="X490" s="9">
        <f t="shared" si="60"/>
        <v>40316080</v>
      </c>
      <c r="Y490" s="9">
        <f>ROUND(0.07*MIN(7*L490*'اطلاعات پایه'!$B$5,'محاسبه حقوق'!X490),0)</f>
        <v>2822126</v>
      </c>
      <c r="Z490" s="9">
        <f t="shared" si="61"/>
        <v>9272700</v>
      </c>
      <c r="AA490" s="9">
        <f t="shared" si="62"/>
        <v>480702059.14285713</v>
      </c>
      <c r="AB490" s="5">
        <f>IF(AA490&lt;='اطلاعات پایه'!$B$35,'اطلاعات پایه'!$D$35,IF(AA490&lt;='اطلاعات پایه'!$B$36,'اطلاعات پایه'!$E$35+(AA490-'اطلاعات پایه'!$B$35)*'اطلاعات پایه'!$C$36,IF(AA490&lt;='اطلاعات پایه'!$B$37,'اطلاعات پایه'!$E$36+(AA490-'اطلاعات پایه'!$B$36)*'اطلاعات پایه'!$C$37,IF(AA490&lt;='اطلاعات پایه'!$B$38,'اطلاعات پایه'!$E$37+(AA490-'اطلاعات پایه'!$B$37)*'اطلاعات پایه'!$C$38,IF(AA490&lt;='اطلاعات پایه'!$B$39,'اطلاعات پایه'!$E$38+(AA490-'اطلاعات پایه'!$B$38)*'اطلاعات پایه'!$C$39,'اطلاعات پایه'!$E$39+(AA490-'اطلاعات پایه'!$B$39)*'اطلاعات پایه'!$C$40)))))/365*L490</f>
        <v>0</v>
      </c>
      <c r="AC490" s="9">
        <f t="shared" si="63"/>
        <v>37493954</v>
      </c>
      <c r="AE490" s="9">
        <f t="shared" si="58"/>
        <v>49588780</v>
      </c>
    </row>
    <row r="491" spans="1:31" x14ac:dyDescent="0.25">
      <c r="A491" s="13">
        <v>471</v>
      </c>
      <c r="B491" s="13"/>
      <c r="C491" s="13"/>
      <c r="D491" s="13"/>
      <c r="E491" s="13"/>
      <c r="F491" s="13"/>
      <c r="G491" s="6" t="str">
        <f t="shared" si="56"/>
        <v/>
      </c>
      <c r="H491" s="13"/>
      <c r="I491" s="13"/>
      <c r="J491" s="15"/>
      <c r="K491" s="15"/>
      <c r="L491" s="5">
        <f>VLOOKUP($C$15,'اطلاعات پایه'!$A$18:$B$30,2,FALSE)</f>
        <v>30</v>
      </c>
      <c r="M491" s="6">
        <f>VLOOKUP($C$15,'اطلاعات پایه'!$A$18:$C$30,3,FALSE)</f>
        <v>45736</v>
      </c>
      <c r="N491" s="5">
        <f>ROUND((K491*('اطلاعات پایه'!$B$12+1)+'اطلاعات پایه'!$B$13)/30*L491,0)</f>
        <v>9316080</v>
      </c>
      <c r="O491" s="5">
        <f>IF(AND(F491&gt;0,M491-F491&gt;364),'اطلاعات پایه'!$B$10,0)*L491+J491</f>
        <v>0</v>
      </c>
      <c r="P491" s="5">
        <f>IF(H491="متاهل",'اطلاعات پایه'!$B$6,0)</f>
        <v>0</v>
      </c>
      <c r="Q491" s="5">
        <f>I491*'اطلاعات پایه'!$B$7</f>
        <v>0</v>
      </c>
      <c r="R491" s="5">
        <f>ROUND('اطلاعات پایه'!$B$8/30*MIN(30,L491),0)</f>
        <v>9000000</v>
      </c>
      <c r="S491" s="5">
        <f>ROUND('اطلاعات پایه'!$B$9/30*MIN(30,L491),0)</f>
        <v>22000000</v>
      </c>
      <c r="T491" s="5">
        <f t="shared" si="59"/>
        <v>59284</v>
      </c>
      <c r="U491" s="15"/>
      <c r="V491" s="5">
        <f t="shared" si="57"/>
        <v>0</v>
      </c>
      <c r="X491" s="9">
        <f t="shared" si="60"/>
        <v>40316080</v>
      </c>
      <c r="Y491" s="9">
        <f>ROUND(0.07*MIN(7*L491*'اطلاعات پایه'!$B$5,'محاسبه حقوق'!X491),0)</f>
        <v>2822126</v>
      </c>
      <c r="Z491" s="9">
        <f t="shared" si="61"/>
        <v>9272700</v>
      </c>
      <c r="AA491" s="9">
        <f t="shared" si="62"/>
        <v>480702059.14285713</v>
      </c>
      <c r="AB491" s="5">
        <f>IF(AA491&lt;='اطلاعات پایه'!$B$35,'اطلاعات پایه'!$D$35,IF(AA491&lt;='اطلاعات پایه'!$B$36,'اطلاعات پایه'!$E$35+(AA491-'اطلاعات پایه'!$B$35)*'اطلاعات پایه'!$C$36,IF(AA491&lt;='اطلاعات پایه'!$B$37,'اطلاعات پایه'!$E$36+(AA491-'اطلاعات پایه'!$B$36)*'اطلاعات پایه'!$C$37,IF(AA491&lt;='اطلاعات پایه'!$B$38,'اطلاعات پایه'!$E$37+(AA491-'اطلاعات پایه'!$B$37)*'اطلاعات پایه'!$C$38,IF(AA491&lt;='اطلاعات پایه'!$B$39,'اطلاعات پایه'!$E$38+(AA491-'اطلاعات پایه'!$B$38)*'اطلاعات پایه'!$C$39,'اطلاعات پایه'!$E$39+(AA491-'اطلاعات پایه'!$B$39)*'اطلاعات پایه'!$C$40)))))/365*L491</f>
        <v>0</v>
      </c>
      <c r="AC491" s="9">
        <f t="shared" si="63"/>
        <v>37493954</v>
      </c>
      <c r="AE491" s="9">
        <f t="shared" si="58"/>
        <v>49588780</v>
      </c>
    </row>
    <row r="492" spans="1:31" x14ac:dyDescent="0.25">
      <c r="A492" s="13">
        <v>472</v>
      </c>
      <c r="B492" s="13"/>
      <c r="C492" s="13"/>
      <c r="D492" s="13"/>
      <c r="E492" s="13"/>
      <c r="F492" s="13"/>
      <c r="G492" s="6" t="str">
        <f t="shared" si="56"/>
        <v/>
      </c>
      <c r="H492" s="13"/>
      <c r="I492" s="13"/>
      <c r="J492" s="15"/>
      <c r="K492" s="15"/>
      <c r="L492" s="5">
        <f>VLOOKUP($C$15,'اطلاعات پایه'!$A$18:$B$30,2,FALSE)</f>
        <v>30</v>
      </c>
      <c r="M492" s="6">
        <f>VLOOKUP($C$15,'اطلاعات پایه'!$A$18:$C$30,3,FALSE)</f>
        <v>45736</v>
      </c>
      <c r="N492" s="5">
        <f>ROUND((K492*('اطلاعات پایه'!$B$12+1)+'اطلاعات پایه'!$B$13)/30*L492,0)</f>
        <v>9316080</v>
      </c>
      <c r="O492" s="5">
        <f>IF(AND(F492&gt;0,M492-F492&gt;364),'اطلاعات پایه'!$B$10,0)*L492+J492</f>
        <v>0</v>
      </c>
      <c r="P492" s="5">
        <f>IF(H492="متاهل",'اطلاعات پایه'!$B$6,0)</f>
        <v>0</v>
      </c>
      <c r="Q492" s="5">
        <f>I492*'اطلاعات پایه'!$B$7</f>
        <v>0</v>
      </c>
      <c r="R492" s="5">
        <f>ROUND('اطلاعات پایه'!$B$8/30*MIN(30,L492),0)</f>
        <v>9000000</v>
      </c>
      <c r="S492" s="5">
        <f>ROUND('اطلاعات پایه'!$B$9/30*MIN(30,L492),0)</f>
        <v>22000000</v>
      </c>
      <c r="T492" s="5">
        <f t="shared" si="59"/>
        <v>59284</v>
      </c>
      <c r="U492" s="15"/>
      <c r="V492" s="5">
        <f t="shared" si="57"/>
        <v>0</v>
      </c>
      <c r="X492" s="9">
        <f t="shared" si="60"/>
        <v>40316080</v>
      </c>
      <c r="Y492" s="9">
        <f>ROUND(0.07*MIN(7*L492*'اطلاعات پایه'!$B$5,'محاسبه حقوق'!X492),0)</f>
        <v>2822126</v>
      </c>
      <c r="Z492" s="9">
        <f t="shared" si="61"/>
        <v>9272700</v>
      </c>
      <c r="AA492" s="9">
        <f t="shared" si="62"/>
        <v>480702059.14285713</v>
      </c>
      <c r="AB492" s="5">
        <f>IF(AA492&lt;='اطلاعات پایه'!$B$35,'اطلاعات پایه'!$D$35,IF(AA492&lt;='اطلاعات پایه'!$B$36,'اطلاعات پایه'!$E$35+(AA492-'اطلاعات پایه'!$B$35)*'اطلاعات پایه'!$C$36,IF(AA492&lt;='اطلاعات پایه'!$B$37,'اطلاعات پایه'!$E$36+(AA492-'اطلاعات پایه'!$B$36)*'اطلاعات پایه'!$C$37,IF(AA492&lt;='اطلاعات پایه'!$B$38,'اطلاعات پایه'!$E$37+(AA492-'اطلاعات پایه'!$B$37)*'اطلاعات پایه'!$C$38,IF(AA492&lt;='اطلاعات پایه'!$B$39,'اطلاعات پایه'!$E$38+(AA492-'اطلاعات پایه'!$B$38)*'اطلاعات پایه'!$C$39,'اطلاعات پایه'!$E$39+(AA492-'اطلاعات پایه'!$B$39)*'اطلاعات پایه'!$C$40)))))/365*L492</f>
        <v>0</v>
      </c>
      <c r="AC492" s="9">
        <f t="shared" si="63"/>
        <v>37493954</v>
      </c>
      <c r="AE492" s="9">
        <f t="shared" si="58"/>
        <v>49588780</v>
      </c>
    </row>
    <row r="493" spans="1:31" x14ac:dyDescent="0.25">
      <c r="A493" s="13">
        <v>473</v>
      </c>
      <c r="B493" s="13"/>
      <c r="C493" s="13"/>
      <c r="D493" s="13"/>
      <c r="E493" s="13"/>
      <c r="F493" s="13"/>
      <c r="G493" s="6" t="str">
        <f t="shared" si="56"/>
        <v/>
      </c>
      <c r="H493" s="13"/>
      <c r="I493" s="13"/>
      <c r="J493" s="15"/>
      <c r="K493" s="15"/>
      <c r="L493" s="5">
        <f>VLOOKUP($C$15,'اطلاعات پایه'!$A$18:$B$30,2,FALSE)</f>
        <v>30</v>
      </c>
      <c r="M493" s="6">
        <f>VLOOKUP($C$15,'اطلاعات پایه'!$A$18:$C$30,3,FALSE)</f>
        <v>45736</v>
      </c>
      <c r="N493" s="5">
        <f>ROUND((K493*('اطلاعات پایه'!$B$12+1)+'اطلاعات پایه'!$B$13)/30*L493,0)</f>
        <v>9316080</v>
      </c>
      <c r="O493" s="5">
        <f>IF(AND(F493&gt;0,M493-F493&gt;364),'اطلاعات پایه'!$B$10,0)*L493+J493</f>
        <v>0</v>
      </c>
      <c r="P493" s="5">
        <f>IF(H493="متاهل",'اطلاعات پایه'!$B$6,0)</f>
        <v>0</v>
      </c>
      <c r="Q493" s="5">
        <f>I493*'اطلاعات پایه'!$B$7</f>
        <v>0</v>
      </c>
      <c r="R493" s="5">
        <f>ROUND('اطلاعات پایه'!$B$8/30*MIN(30,L493),0)</f>
        <v>9000000</v>
      </c>
      <c r="S493" s="5">
        <f>ROUND('اطلاعات پایه'!$B$9/30*MIN(30,L493),0)</f>
        <v>22000000</v>
      </c>
      <c r="T493" s="5">
        <f t="shared" si="59"/>
        <v>59284</v>
      </c>
      <c r="U493" s="15"/>
      <c r="V493" s="5">
        <f t="shared" si="57"/>
        <v>0</v>
      </c>
      <c r="X493" s="9">
        <f t="shared" si="60"/>
        <v>40316080</v>
      </c>
      <c r="Y493" s="9">
        <f>ROUND(0.07*MIN(7*L493*'اطلاعات پایه'!$B$5,'محاسبه حقوق'!X493),0)</f>
        <v>2822126</v>
      </c>
      <c r="Z493" s="9">
        <f t="shared" si="61"/>
        <v>9272700</v>
      </c>
      <c r="AA493" s="9">
        <f t="shared" si="62"/>
        <v>480702059.14285713</v>
      </c>
      <c r="AB493" s="5">
        <f>IF(AA493&lt;='اطلاعات پایه'!$B$35,'اطلاعات پایه'!$D$35,IF(AA493&lt;='اطلاعات پایه'!$B$36,'اطلاعات پایه'!$E$35+(AA493-'اطلاعات پایه'!$B$35)*'اطلاعات پایه'!$C$36,IF(AA493&lt;='اطلاعات پایه'!$B$37,'اطلاعات پایه'!$E$36+(AA493-'اطلاعات پایه'!$B$36)*'اطلاعات پایه'!$C$37,IF(AA493&lt;='اطلاعات پایه'!$B$38,'اطلاعات پایه'!$E$37+(AA493-'اطلاعات پایه'!$B$37)*'اطلاعات پایه'!$C$38,IF(AA493&lt;='اطلاعات پایه'!$B$39,'اطلاعات پایه'!$E$38+(AA493-'اطلاعات پایه'!$B$38)*'اطلاعات پایه'!$C$39,'اطلاعات پایه'!$E$39+(AA493-'اطلاعات پایه'!$B$39)*'اطلاعات پایه'!$C$40)))))/365*L493</f>
        <v>0</v>
      </c>
      <c r="AC493" s="9">
        <f t="shared" si="63"/>
        <v>37493954</v>
      </c>
      <c r="AE493" s="9">
        <f t="shared" si="58"/>
        <v>49588780</v>
      </c>
    </row>
    <row r="494" spans="1:31" x14ac:dyDescent="0.25">
      <c r="A494" s="13">
        <v>474</v>
      </c>
      <c r="B494" s="13"/>
      <c r="C494" s="13"/>
      <c r="D494" s="13"/>
      <c r="E494" s="13"/>
      <c r="F494" s="13"/>
      <c r="G494" s="6" t="str">
        <f t="shared" si="56"/>
        <v/>
      </c>
      <c r="H494" s="13"/>
      <c r="I494" s="13"/>
      <c r="J494" s="15"/>
      <c r="K494" s="15"/>
      <c r="L494" s="5">
        <f>VLOOKUP($C$15,'اطلاعات پایه'!$A$18:$B$30,2,FALSE)</f>
        <v>30</v>
      </c>
      <c r="M494" s="6">
        <f>VLOOKUP($C$15,'اطلاعات پایه'!$A$18:$C$30,3,FALSE)</f>
        <v>45736</v>
      </c>
      <c r="N494" s="5">
        <f>ROUND((K494*('اطلاعات پایه'!$B$12+1)+'اطلاعات پایه'!$B$13)/30*L494,0)</f>
        <v>9316080</v>
      </c>
      <c r="O494" s="5">
        <f>IF(AND(F494&gt;0,M494-F494&gt;364),'اطلاعات پایه'!$B$10,0)*L494+J494</f>
        <v>0</v>
      </c>
      <c r="P494" s="5">
        <f>IF(H494="متاهل",'اطلاعات پایه'!$B$6,0)</f>
        <v>0</v>
      </c>
      <c r="Q494" s="5">
        <f>I494*'اطلاعات پایه'!$B$7</f>
        <v>0</v>
      </c>
      <c r="R494" s="5">
        <f>ROUND('اطلاعات پایه'!$B$8/30*MIN(30,L494),0)</f>
        <v>9000000</v>
      </c>
      <c r="S494" s="5">
        <f>ROUND('اطلاعات پایه'!$B$9/30*MIN(30,L494),0)</f>
        <v>22000000</v>
      </c>
      <c r="T494" s="5">
        <f t="shared" si="59"/>
        <v>59284</v>
      </c>
      <c r="U494" s="15"/>
      <c r="V494" s="5">
        <f t="shared" si="57"/>
        <v>0</v>
      </c>
      <c r="X494" s="9">
        <f t="shared" si="60"/>
        <v>40316080</v>
      </c>
      <c r="Y494" s="9">
        <f>ROUND(0.07*MIN(7*L494*'اطلاعات پایه'!$B$5,'محاسبه حقوق'!X494),0)</f>
        <v>2822126</v>
      </c>
      <c r="Z494" s="9">
        <f t="shared" si="61"/>
        <v>9272700</v>
      </c>
      <c r="AA494" s="9">
        <f t="shared" si="62"/>
        <v>480702059.14285713</v>
      </c>
      <c r="AB494" s="5">
        <f>IF(AA494&lt;='اطلاعات پایه'!$B$35,'اطلاعات پایه'!$D$35,IF(AA494&lt;='اطلاعات پایه'!$B$36,'اطلاعات پایه'!$E$35+(AA494-'اطلاعات پایه'!$B$35)*'اطلاعات پایه'!$C$36,IF(AA494&lt;='اطلاعات پایه'!$B$37,'اطلاعات پایه'!$E$36+(AA494-'اطلاعات پایه'!$B$36)*'اطلاعات پایه'!$C$37,IF(AA494&lt;='اطلاعات پایه'!$B$38,'اطلاعات پایه'!$E$37+(AA494-'اطلاعات پایه'!$B$37)*'اطلاعات پایه'!$C$38,IF(AA494&lt;='اطلاعات پایه'!$B$39,'اطلاعات پایه'!$E$38+(AA494-'اطلاعات پایه'!$B$38)*'اطلاعات پایه'!$C$39,'اطلاعات پایه'!$E$39+(AA494-'اطلاعات پایه'!$B$39)*'اطلاعات پایه'!$C$40)))))/365*L494</f>
        <v>0</v>
      </c>
      <c r="AC494" s="9">
        <f t="shared" si="63"/>
        <v>37493954</v>
      </c>
      <c r="AE494" s="9">
        <f t="shared" si="58"/>
        <v>49588780</v>
      </c>
    </row>
    <row r="495" spans="1:31" x14ac:dyDescent="0.25">
      <c r="A495" s="13">
        <v>475</v>
      </c>
      <c r="B495" s="13"/>
      <c r="C495" s="13"/>
      <c r="D495" s="13"/>
      <c r="E495" s="13"/>
      <c r="F495" s="13"/>
      <c r="G495" s="6" t="str">
        <f t="shared" si="56"/>
        <v/>
      </c>
      <c r="H495" s="13"/>
      <c r="I495" s="13"/>
      <c r="J495" s="15"/>
      <c r="K495" s="15"/>
      <c r="L495" s="5">
        <f>VLOOKUP($C$15,'اطلاعات پایه'!$A$18:$B$30,2,FALSE)</f>
        <v>30</v>
      </c>
      <c r="M495" s="6">
        <f>VLOOKUP($C$15,'اطلاعات پایه'!$A$18:$C$30,3,FALSE)</f>
        <v>45736</v>
      </c>
      <c r="N495" s="5">
        <f>ROUND((K495*('اطلاعات پایه'!$B$12+1)+'اطلاعات پایه'!$B$13)/30*L495,0)</f>
        <v>9316080</v>
      </c>
      <c r="O495" s="5">
        <f>IF(AND(F495&gt;0,M495-F495&gt;364),'اطلاعات پایه'!$B$10,0)*L495+J495</f>
        <v>0</v>
      </c>
      <c r="P495" s="5">
        <f>IF(H495="متاهل",'اطلاعات پایه'!$B$6,0)</f>
        <v>0</v>
      </c>
      <c r="Q495" s="5">
        <f>I495*'اطلاعات پایه'!$B$7</f>
        <v>0</v>
      </c>
      <c r="R495" s="5">
        <f>ROUND('اطلاعات پایه'!$B$8/30*MIN(30,L495),0)</f>
        <v>9000000</v>
      </c>
      <c r="S495" s="5">
        <f>ROUND('اطلاعات پایه'!$B$9/30*MIN(30,L495),0)</f>
        <v>22000000</v>
      </c>
      <c r="T495" s="5">
        <f t="shared" si="59"/>
        <v>59284</v>
      </c>
      <c r="U495" s="15"/>
      <c r="V495" s="5">
        <f t="shared" si="57"/>
        <v>0</v>
      </c>
      <c r="X495" s="9">
        <f t="shared" si="60"/>
        <v>40316080</v>
      </c>
      <c r="Y495" s="9">
        <f>ROUND(0.07*MIN(7*L495*'اطلاعات پایه'!$B$5,'محاسبه حقوق'!X495),0)</f>
        <v>2822126</v>
      </c>
      <c r="Z495" s="9">
        <f t="shared" si="61"/>
        <v>9272700</v>
      </c>
      <c r="AA495" s="9">
        <f t="shared" si="62"/>
        <v>480702059.14285713</v>
      </c>
      <c r="AB495" s="5">
        <f>IF(AA495&lt;='اطلاعات پایه'!$B$35,'اطلاعات پایه'!$D$35,IF(AA495&lt;='اطلاعات پایه'!$B$36,'اطلاعات پایه'!$E$35+(AA495-'اطلاعات پایه'!$B$35)*'اطلاعات پایه'!$C$36,IF(AA495&lt;='اطلاعات پایه'!$B$37,'اطلاعات پایه'!$E$36+(AA495-'اطلاعات پایه'!$B$36)*'اطلاعات پایه'!$C$37,IF(AA495&lt;='اطلاعات پایه'!$B$38,'اطلاعات پایه'!$E$37+(AA495-'اطلاعات پایه'!$B$37)*'اطلاعات پایه'!$C$38,IF(AA495&lt;='اطلاعات پایه'!$B$39,'اطلاعات پایه'!$E$38+(AA495-'اطلاعات پایه'!$B$38)*'اطلاعات پایه'!$C$39,'اطلاعات پایه'!$E$39+(AA495-'اطلاعات پایه'!$B$39)*'اطلاعات پایه'!$C$40)))))/365*L495</f>
        <v>0</v>
      </c>
      <c r="AC495" s="9">
        <f t="shared" si="63"/>
        <v>37493954</v>
      </c>
      <c r="AE495" s="9">
        <f t="shared" si="58"/>
        <v>49588780</v>
      </c>
    </row>
    <row r="496" spans="1:31" x14ac:dyDescent="0.25">
      <c r="A496" s="13">
        <v>476</v>
      </c>
      <c r="B496" s="13"/>
      <c r="C496" s="13"/>
      <c r="D496" s="13"/>
      <c r="E496" s="13"/>
      <c r="F496" s="13"/>
      <c r="G496" s="6" t="str">
        <f t="shared" si="56"/>
        <v/>
      </c>
      <c r="H496" s="13"/>
      <c r="I496" s="13"/>
      <c r="J496" s="15"/>
      <c r="K496" s="15"/>
      <c r="L496" s="5">
        <f>VLOOKUP($C$15,'اطلاعات پایه'!$A$18:$B$30,2,FALSE)</f>
        <v>30</v>
      </c>
      <c r="M496" s="6">
        <f>VLOOKUP($C$15,'اطلاعات پایه'!$A$18:$C$30,3,FALSE)</f>
        <v>45736</v>
      </c>
      <c r="N496" s="5">
        <f>ROUND((K496*('اطلاعات پایه'!$B$12+1)+'اطلاعات پایه'!$B$13)/30*L496,0)</f>
        <v>9316080</v>
      </c>
      <c r="O496" s="5">
        <f>IF(AND(F496&gt;0,M496-F496&gt;364),'اطلاعات پایه'!$B$10,0)*L496+J496</f>
        <v>0</v>
      </c>
      <c r="P496" s="5">
        <f>IF(H496="متاهل",'اطلاعات پایه'!$B$6,0)</f>
        <v>0</v>
      </c>
      <c r="Q496" s="5">
        <f>I496*'اطلاعات پایه'!$B$7</f>
        <v>0</v>
      </c>
      <c r="R496" s="5">
        <f>ROUND('اطلاعات پایه'!$B$8/30*MIN(30,L496),0)</f>
        <v>9000000</v>
      </c>
      <c r="S496" s="5">
        <f>ROUND('اطلاعات پایه'!$B$9/30*MIN(30,L496),0)</f>
        <v>22000000</v>
      </c>
      <c r="T496" s="5">
        <f t="shared" si="59"/>
        <v>59284</v>
      </c>
      <c r="U496" s="15"/>
      <c r="V496" s="5">
        <f t="shared" si="57"/>
        <v>0</v>
      </c>
      <c r="X496" s="9">
        <f t="shared" si="60"/>
        <v>40316080</v>
      </c>
      <c r="Y496" s="9">
        <f>ROUND(0.07*MIN(7*L496*'اطلاعات پایه'!$B$5,'محاسبه حقوق'!X496),0)</f>
        <v>2822126</v>
      </c>
      <c r="Z496" s="9">
        <f t="shared" si="61"/>
        <v>9272700</v>
      </c>
      <c r="AA496" s="9">
        <f t="shared" si="62"/>
        <v>480702059.14285713</v>
      </c>
      <c r="AB496" s="5">
        <f>IF(AA496&lt;='اطلاعات پایه'!$B$35,'اطلاعات پایه'!$D$35,IF(AA496&lt;='اطلاعات پایه'!$B$36,'اطلاعات پایه'!$E$35+(AA496-'اطلاعات پایه'!$B$35)*'اطلاعات پایه'!$C$36,IF(AA496&lt;='اطلاعات پایه'!$B$37,'اطلاعات پایه'!$E$36+(AA496-'اطلاعات پایه'!$B$36)*'اطلاعات پایه'!$C$37,IF(AA496&lt;='اطلاعات پایه'!$B$38,'اطلاعات پایه'!$E$37+(AA496-'اطلاعات پایه'!$B$37)*'اطلاعات پایه'!$C$38,IF(AA496&lt;='اطلاعات پایه'!$B$39,'اطلاعات پایه'!$E$38+(AA496-'اطلاعات پایه'!$B$38)*'اطلاعات پایه'!$C$39,'اطلاعات پایه'!$E$39+(AA496-'اطلاعات پایه'!$B$39)*'اطلاعات پایه'!$C$40)))))/365*L496</f>
        <v>0</v>
      </c>
      <c r="AC496" s="9">
        <f t="shared" si="63"/>
        <v>37493954</v>
      </c>
      <c r="AE496" s="9">
        <f t="shared" si="58"/>
        <v>49588780</v>
      </c>
    </row>
    <row r="497" spans="1:31" x14ac:dyDescent="0.25">
      <c r="A497" s="13">
        <v>477</v>
      </c>
      <c r="B497" s="13"/>
      <c r="C497" s="13"/>
      <c r="D497" s="13"/>
      <c r="E497" s="13"/>
      <c r="F497" s="13"/>
      <c r="G497" s="6" t="str">
        <f t="shared" si="56"/>
        <v/>
      </c>
      <c r="H497" s="13"/>
      <c r="I497" s="13"/>
      <c r="J497" s="15"/>
      <c r="K497" s="15"/>
      <c r="L497" s="5">
        <f>VLOOKUP($C$15,'اطلاعات پایه'!$A$18:$B$30,2,FALSE)</f>
        <v>30</v>
      </c>
      <c r="M497" s="6">
        <f>VLOOKUP($C$15,'اطلاعات پایه'!$A$18:$C$30,3,FALSE)</f>
        <v>45736</v>
      </c>
      <c r="N497" s="5">
        <f>ROUND((K497*('اطلاعات پایه'!$B$12+1)+'اطلاعات پایه'!$B$13)/30*L497,0)</f>
        <v>9316080</v>
      </c>
      <c r="O497" s="5">
        <f>IF(AND(F497&gt;0,M497-F497&gt;364),'اطلاعات پایه'!$B$10,0)*L497+J497</f>
        <v>0</v>
      </c>
      <c r="P497" s="5">
        <f>IF(H497="متاهل",'اطلاعات پایه'!$B$6,0)</f>
        <v>0</v>
      </c>
      <c r="Q497" s="5">
        <f>I497*'اطلاعات پایه'!$B$7</f>
        <v>0</v>
      </c>
      <c r="R497" s="5">
        <f>ROUND('اطلاعات پایه'!$B$8/30*MIN(30,L497),0)</f>
        <v>9000000</v>
      </c>
      <c r="S497" s="5">
        <f>ROUND('اطلاعات پایه'!$B$9/30*MIN(30,L497),0)</f>
        <v>22000000</v>
      </c>
      <c r="T497" s="5">
        <f t="shared" si="59"/>
        <v>59284</v>
      </c>
      <c r="U497" s="15"/>
      <c r="V497" s="5">
        <f t="shared" si="57"/>
        <v>0</v>
      </c>
      <c r="X497" s="9">
        <f t="shared" si="60"/>
        <v>40316080</v>
      </c>
      <c r="Y497" s="9">
        <f>ROUND(0.07*MIN(7*L497*'اطلاعات پایه'!$B$5,'محاسبه حقوق'!X497),0)</f>
        <v>2822126</v>
      </c>
      <c r="Z497" s="9">
        <f t="shared" si="61"/>
        <v>9272700</v>
      </c>
      <c r="AA497" s="9">
        <f t="shared" si="62"/>
        <v>480702059.14285713</v>
      </c>
      <c r="AB497" s="5">
        <f>IF(AA497&lt;='اطلاعات پایه'!$B$35,'اطلاعات پایه'!$D$35,IF(AA497&lt;='اطلاعات پایه'!$B$36,'اطلاعات پایه'!$E$35+(AA497-'اطلاعات پایه'!$B$35)*'اطلاعات پایه'!$C$36,IF(AA497&lt;='اطلاعات پایه'!$B$37,'اطلاعات پایه'!$E$36+(AA497-'اطلاعات پایه'!$B$36)*'اطلاعات پایه'!$C$37,IF(AA497&lt;='اطلاعات پایه'!$B$38,'اطلاعات پایه'!$E$37+(AA497-'اطلاعات پایه'!$B$37)*'اطلاعات پایه'!$C$38,IF(AA497&lt;='اطلاعات پایه'!$B$39,'اطلاعات پایه'!$E$38+(AA497-'اطلاعات پایه'!$B$38)*'اطلاعات پایه'!$C$39,'اطلاعات پایه'!$E$39+(AA497-'اطلاعات پایه'!$B$39)*'اطلاعات پایه'!$C$40)))))/365*L497</f>
        <v>0</v>
      </c>
      <c r="AC497" s="9">
        <f t="shared" si="63"/>
        <v>37493954</v>
      </c>
      <c r="AE497" s="9">
        <f t="shared" si="58"/>
        <v>49588780</v>
      </c>
    </row>
    <row r="498" spans="1:31" x14ac:dyDescent="0.25">
      <c r="A498" s="13">
        <v>478</v>
      </c>
      <c r="B498" s="13"/>
      <c r="C498" s="13"/>
      <c r="D498" s="13"/>
      <c r="E498" s="13"/>
      <c r="F498" s="13"/>
      <c r="G498" s="6" t="str">
        <f t="shared" si="56"/>
        <v/>
      </c>
      <c r="H498" s="13"/>
      <c r="I498" s="13"/>
      <c r="J498" s="15"/>
      <c r="K498" s="15"/>
      <c r="L498" s="5">
        <f>VLOOKUP($C$15,'اطلاعات پایه'!$A$18:$B$30,2,FALSE)</f>
        <v>30</v>
      </c>
      <c r="M498" s="6">
        <f>VLOOKUP($C$15,'اطلاعات پایه'!$A$18:$C$30,3,FALSE)</f>
        <v>45736</v>
      </c>
      <c r="N498" s="5">
        <f>ROUND((K498*('اطلاعات پایه'!$B$12+1)+'اطلاعات پایه'!$B$13)/30*L498,0)</f>
        <v>9316080</v>
      </c>
      <c r="O498" s="5">
        <f>IF(AND(F498&gt;0,M498-F498&gt;364),'اطلاعات پایه'!$B$10,0)*L498+J498</f>
        <v>0</v>
      </c>
      <c r="P498" s="5">
        <f>IF(H498="متاهل",'اطلاعات پایه'!$B$6,0)</f>
        <v>0</v>
      </c>
      <c r="Q498" s="5">
        <f>I498*'اطلاعات پایه'!$B$7</f>
        <v>0</v>
      </c>
      <c r="R498" s="5">
        <f>ROUND('اطلاعات پایه'!$B$8/30*MIN(30,L498),0)</f>
        <v>9000000</v>
      </c>
      <c r="S498" s="5">
        <f>ROUND('اطلاعات پایه'!$B$9/30*MIN(30,L498),0)</f>
        <v>22000000</v>
      </c>
      <c r="T498" s="5">
        <f t="shared" si="59"/>
        <v>59284</v>
      </c>
      <c r="U498" s="15"/>
      <c r="V498" s="5">
        <f t="shared" si="57"/>
        <v>0</v>
      </c>
      <c r="X498" s="9">
        <f t="shared" si="60"/>
        <v>40316080</v>
      </c>
      <c r="Y498" s="9">
        <f>ROUND(0.07*MIN(7*L498*'اطلاعات پایه'!$B$5,'محاسبه حقوق'!X498),0)</f>
        <v>2822126</v>
      </c>
      <c r="Z498" s="9">
        <f t="shared" si="61"/>
        <v>9272700</v>
      </c>
      <c r="AA498" s="9">
        <f t="shared" si="62"/>
        <v>480702059.14285713</v>
      </c>
      <c r="AB498" s="5">
        <f>IF(AA498&lt;='اطلاعات پایه'!$B$35,'اطلاعات پایه'!$D$35,IF(AA498&lt;='اطلاعات پایه'!$B$36,'اطلاعات پایه'!$E$35+(AA498-'اطلاعات پایه'!$B$35)*'اطلاعات پایه'!$C$36,IF(AA498&lt;='اطلاعات پایه'!$B$37,'اطلاعات پایه'!$E$36+(AA498-'اطلاعات پایه'!$B$36)*'اطلاعات پایه'!$C$37,IF(AA498&lt;='اطلاعات پایه'!$B$38,'اطلاعات پایه'!$E$37+(AA498-'اطلاعات پایه'!$B$37)*'اطلاعات پایه'!$C$38,IF(AA498&lt;='اطلاعات پایه'!$B$39,'اطلاعات پایه'!$E$38+(AA498-'اطلاعات پایه'!$B$38)*'اطلاعات پایه'!$C$39,'اطلاعات پایه'!$E$39+(AA498-'اطلاعات پایه'!$B$39)*'اطلاعات پایه'!$C$40)))))/365*L498</f>
        <v>0</v>
      </c>
      <c r="AC498" s="9">
        <f t="shared" si="63"/>
        <v>37493954</v>
      </c>
      <c r="AE498" s="9">
        <f t="shared" si="58"/>
        <v>49588780</v>
      </c>
    </row>
    <row r="499" spans="1:31" x14ac:dyDescent="0.25">
      <c r="A499" s="13">
        <v>479</v>
      </c>
      <c r="B499" s="13"/>
      <c r="C499" s="13"/>
      <c r="D499" s="13"/>
      <c r="E499" s="13"/>
      <c r="F499" s="13"/>
      <c r="G499" s="6" t="str">
        <f t="shared" si="56"/>
        <v/>
      </c>
      <c r="H499" s="13"/>
      <c r="I499" s="13"/>
      <c r="J499" s="15"/>
      <c r="K499" s="15"/>
      <c r="L499" s="5">
        <f>VLOOKUP($C$15,'اطلاعات پایه'!$A$18:$B$30,2,FALSE)</f>
        <v>30</v>
      </c>
      <c r="M499" s="6">
        <f>VLOOKUP($C$15,'اطلاعات پایه'!$A$18:$C$30,3,FALSE)</f>
        <v>45736</v>
      </c>
      <c r="N499" s="5">
        <f>ROUND((K499*('اطلاعات پایه'!$B$12+1)+'اطلاعات پایه'!$B$13)/30*L499,0)</f>
        <v>9316080</v>
      </c>
      <c r="O499" s="5">
        <f>IF(AND(F499&gt;0,M499-F499&gt;364),'اطلاعات پایه'!$B$10,0)*L499+J499</f>
        <v>0</v>
      </c>
      <c r="P499" s="5">
        <f>IF(H499="متاهل",'اطلاعات پایه'!$B$6,0)</f>
        <v>0</v>
      </c>
      <c r="Q499" s="5">
        <f>I499*'اطلاعات پایه'!$B$7</f>
        <v>0</v>
      </c>
      <c r="R499" s="5">
        <f>ROUND('اطلاعات پایه'!$B$8/30*MIN(30,L499),0)</f>
        <v>9000000</v>
      </c>
      <c r="S499" s="5">
        <f>ROUND('اطلاعات پایه'!$B$9/30*MIN(30,L499),0)</f>
        <v>22000000</v>
      </c>
      <c r="T499" s="5">
        <f t="shared" si="59"/>
        <v>59284</v>
      </c>
      <c r="U499" s="15"/>
      <c r="V499" s="5">
        <f t="shared" si="57"/>
        <v>0</v>
      </c>
      <c r="X499" s="9">
        <f t="shared" si="60"/>
        <v>40316080</v>
      </c>
      <c r="Y499" s="9">
        <f>ROUND(0.07*MIN(7*L499*'اطلاعات پایه'!$B$5,'محاسبه حقوق'!X499),0)</f>
        <v>2822126</v>
      </c>
      <c r="Z499" s="9">
        <f t="shared" si="61"/>
        <v>9272700</v>
      </c>
      <c r="AA499" s="9">
        <f t="shared" si="62"/>
        <v>480702059.14285713</v>
      </c>
      <c r="AB499" s="5">
        <f>IF(AA499&lt;='اطلاعات پایه'!$B$35,'اطلاعات پایه'!$D$35,IF(AA499&lt;='اطلاعات پایه'!$B$36,'اطلاعات پایه'!$E$35+(AA499-'اطلاعات پایه'!$B$35)*'اطلاعات پایه'!$C$36,IF(AA499&lt;='اطلاعات پایه'!$B$37,'اطلاعات پایه'!$E$36+(AA499-'اطلاعات پایه'!$B$36)*'اطلاعات پایه'!$C$37,IF(AA499&lt;='اطلاعات پایه'!$B$38,'اطلاعات پایه'!$E$37+(AA499-'اطلاعات پایه'!$B$37)*'اطلاعات پایه'!$C$38,IF(AA499&lt;='اطلاعات پایه'!$B$39,'اطلاعات پایه'!$E$38+(AA499-'اطلاعات پایه'!$B$38)*'اطلاعات پایه'!$C$39,'اطلاعات پایه'!$E$39+(AA499-'اطلاعات پایه'!$B$39)*'اطلاعات پایه'!$C$40)))))/365*L499</f>
        <v>0</v>
      </c>
      <c r="AC499" s="9">
        <f t="shared" si="63"/>
        <v>37493954</v>
      </c>
      <c r="AE499" s="9">
        <f t="shared" si="58"/>
        <v>49588780</v>
      </c>
    </row>
    <row r="500" spans="1:31" x14ac:dyDescent="0.25">
      <c r="A500" s="13">
        <v>480</v>
      </c>
      <c r="B500" s="13"/>
      <c r="C500" s="13"/>
      <c r="D500" s="13"/>
      <c r="E500" s="13"/>
      <c r="F500" s="13"/>
      <c r="G500" s="6" t="str">
        <f t="shared" si="56"/>
        <v/>
      </c>
      <c r="H500" s="13"/>
      <c r="I500" s="13"/>
      <c r="J500" s="15"/>
      <c r="K500" s="15"/>
      <c r="L500" s="5">
        <f>VLOOKUP($C$15,'اطلاعات پایه'!$A$18:$B$30,2,FALSE)</f>
        <v>30</v>
      </c>
      <c r="M500" s="6">
        <f>VLOOKUP($C$15,'اطلاعات پایه'!$A$18:$C$30,3,FALSE)</f>
        <v>45736</v>
      </c>
      <c r="N500" s="5">
        <f>ROUND((K500*('اطلاعات پایه'!$B$12+1)+'اطلاعات پایه'!$B$13)/30*L500,0)</f>
        <v>9316080</v>
      </c>
      <c r="O500" s="5">
        <f>IF(AND(F500&gt;0,M500-F500&gt;364),'اطلاعات پایه'!$B$10,0)*L500+J500</f>
        <v>0</v>
      </c>
      <c r="P500" s="5">
        <f>IF(H500="متاهل",'اطلاعات پایه'!$B$6,0)</f>
        <v>0</v>
      </c>
      <c r="Q500" s="5">
        <f>I500*'اطلاعات پایه'!$B$7</f>
        <v>0</v>
      </c>
      <c r="R500" s="5">
        <f>ROUND('اطلاعات پایه'!$B$8/30*MIN(30,L500),0)</f>
        <v>9000000</v>
      </c>
      <c r="S500" s="5">
        <f>ROUND('اطلاعات پایه'!$B$9/30*MIN(30,L500),0)</f>
        <v>22000000</v>
      </c>
      <c r="T500" s="5">
        <f t="shared" si="59"/>
        <v>59284</v>
      </c>
      <c r="U500" s="15"/>
      <c r="V500" s="5">
        <f t="shared" si="57"/>
        <v>0</v>
      </c>
      <c r="X500" s="9">
        <f t="shared" si="60"/>
        <v>40316080</v>
      </c>
      <c r="Y500" s="9">
        <f>ROUND(0.07*MIN(7*L500*'اطلاعات پایه'!$B$5,'محاسبه حقوق'!X500),0)</f>
        <v>2822126</v>
      </c>
      <c r="Z500" s="9">
        <f t="shared" si="61"/>
        <v>9272700</v>
      </c>
      <c r="AA500" s="9">
        <f t="shared" si="62"/>
        <v>480702059.14285713</v>
      </c>
      <c r="AB500" s="5">
        <f>IF(AA500&lt;='اطلاعات پایه'!$B$35,'اطلاعات پایه'!$D$35,IF(AA500&lt;='اطلاعات پایه'!$B$36,'اطلاعات پایه'!$E$35+(AA500-'اطلاعات پایه'!$B$35)*'اطلاعات پایه'!$C$36,IF(AA500&lt;='اطلاعات پایه'!$B$37,'اطلاعات پایه'!$E$36+(AA500-'اطلاعات پایه'!$B$36)*'اطلاعات پایه'!$C$37,IF(AA500&lt;='اطلاعات پایه'!$B$38,'اطلاعات پایه'!$E$37+(AA500-'اطلاعات پایه'!$B$37)*'اطلاعات پایه'!$C$38,IF(AA500&lt;='اطلاعات پایه'!$B$39,'اطلاعات پایه'!$E$38+(AA500-'اطلاعات پایه'!$B$38)*'اطلاعات پایه'!$C$39,'اطلاعات پایه'!$E$39+(AA500-'اطلاعات پایه'!$B$39)*'اطلاعات پایه'!$C$40)))))/365*L500</f>
        <v>0</v>
      </c>
      <c r="AC500" s="9">
        <f t="shared" si="63"/>
        <v>37493954</v>
      </c>
      <c r="AE500" s="9">
        <f t="shared" si="58"/>
        <v>49588780</v>
      </c>
    </row>
    <row r="501" spans="1:31" x14ac:dyDescent="0.25">
      <c r="A501" s="13">
        <v>481</v>
      </c>
      <c r="B501" s="13"/>
      <c r="C501" s="13"/>
      <c r="D501" s="13"/>
      <c r="E501" s="13"/>
      <c r="F501" s="13"/>
      <c r="G501" s="6" t="str">
        <f t="shared" si="56"/>
        <v/>
      </c>
      <c r="H501" s="13"/>
      <c r="I501" s="13"/>
      <c r="J501" s="15"/>
      <c r="K501" s="15"/>
      <c r="L501" s="5">
        <f>VLOOKUP($C$15,'اطلاعات پایه'!$A$18:$B$30,2,FALSE)</f>
        <v>30</v>
      </c>
      <c r="M501" s="6">
        <f>VLOOKUP($C$15,'اطلاعات پایه'!$A$18:$C$30,3,FALSE)</f>
        <v>45736</v>
      </c>
      <c r="N501" s="5">
        <f>ROUND((K501*('اطلاعات پایه'!$B$12+1)+'اطلاعات پایه'!$B$13)/30*L501,0)</f>
        <v>9316080</v>
      </c>
      <c r="O501" s="5">
        <f>IF(AND(F501&gt;0,M501-F501&gt;364),'اطلاعات پایه'!$B$10,0)*L501+J501</f>
        <v>0</v>
      </c>
      <c r="P501" s="5">
        <f>IF(H501="متاهل",'اطلاعات پایه'!$B$6,0)</f>
        <v>0</v>
      </c>
      <c r="Q501" s="5">
        <f>I501*'اطلاعات پایه'!$B$7</f>
        <v>0</v>
      </c>
      <c r="R501" s="5">
        <f>ROUND('اطلاعات پایه'!$B$8/30*MIN(30,L501),0)</f>
        <v>9000000</v>
      </c>
      <c r="S501" s="5">
        <f>ROUND('اطلاعات پایه'!$B$9/30*MIN(30,L501),0)</f>
        <v>22000000</v>
      </c>
      <c r="T501" s="5">
        <f t="shared" si="59"/>
        <v>59284</v>
      </c>
      <c r="U501" s="15"/>
      <c r="V501" s="5">
        <f t="shared" si="57"/>
        <v>0</v>
      </c>
      <c r="X501" s="9">
        <f t="shared" si="60"/>
        <v>40316080</v>
      </c>
      <c r="Y501" s="9">
        <f>ROUND(0.07*MIN(7*L501*'اطلاعات پایه'!$B$5,'محاسبه حقوق'!X501),0)</f>
        <v>2822126</v>
      </c>
      <c r="Z501" s="9">
        <f t="shared" si="61"/>
        <v>9272700</v>
      </c>
      <c r="AA501" s="9">
        <f t="shared" si="62"/>
        <v>480702059.14285713</v>
      </c>
      <c r="AB501" s="5">
        <f>IF(AA501&lt;='اطلاعات پایه'!$B$35,'اطلاعات پایه'!$D$35,IF(AA501&lt;='اطلاعات پایه'!$B$36,'اطلاعات پایه'!$E$35+(AA501-'اطلاعات پایه'!$B$35)*'اطلاعات پایه'!$C$36,IF(AA501&lt;='اطلاعات پایه'!$B$37,'اطلاعات پایه'!$E$36+(AA501-'اطلاعات پایه'!$B$36)*'اطلاعات پایه'!$C$37,IF(AA501&lt;='اطلاعات پایه'!$B$38,'اطلاعات پایه'!$E$37+(AA501-'اطلاعات پایه'!$B$37)*'اطلاعات پایه'!$C$38,IF(AA501&lt;='اطلاعات پایه'!$B$39,'اطلاعات پایه'!$E$38+(AA501-'اطلاعات پایه'!$B$38)*'اطلاعات پایه'!$C$39,'اطلاعات پایه'!$E$39+(AA501-'اطلاعات پایه'!$B$39)*'اطلاعات پایه'!$C$40)))))/365*L501</f>
        <v>0</v>
      </c>
      <c r="AC501" s="9">
        <f t="shared" si="63"/>
        <v>37493954</v>
      </c>
      <c r="AE501" s="9">
        <f t="shared" si="58"/>
        <v>49588780</v>
      </c>
    </row>
    <row r="502" spans="1:31" x14ac:dyDescent="0.25">
      <c r="A502" s="13">
        <v>482</v>
      </c>
      <c r="B502" s="13"/>
      <c r="C502" s="13"/>
      <c r="D502" s="13"/>
      <c r="E502" s="13"/>
      <c r="F502" s="13"/>
      <c r="G502" s="6" t="str">
        <f t="shared" si="56"/>
        <v/>
      </c>
      <c r="H502" s="13"/>
      <c r="I502" s="13"/>
      <c r="J502" s="15"/>
      <c r="K502" s="15"/>
      <c r="L502" s="5">
        <f>VLOOKUP($C$15,'اطلاعات پایه'!$A$18:$B$30,2,FALSE)</f>
        <v>30</v>
      </c>
      <c r="M502" s="6">
        <f>VLOOKUP($C$15,'اطلاعات پایه'!$A$18:$C$30,3,FALSE)</f>
        <v>45736</v>
      </c>
      <c r="N502" s="5">
        <f>ROUND((K502*('اطلاعات پایه'!$B$12+1)+'اطلاعات پایه'!$B$13)/30*L502,0)</f>
        <v>9316080</v>
      </c>
      <c r="O502" s="5">
        <f>IF(AND(F502&gt;0,M502-F502&gt;364),'اطلاعات پایه'!$B$10,0)*L502+J502</f>
        <v>0</v>
      </c>
      <c r="P502" s="5">
        <f>IF(H502="متاهل",'اطلاعات پایه'!$B$6,0)</f>
        <v>0</v>
      </c>
      <c r="Q502" s="5">
        <f>I502*'اطلاعات پایه'!$B$7</f>
        <v>0</v>
      </c>
      <c r="R502" s="5">
        <f>ROUND('اطلاعات پایه'!$B$8/30*MIN(30,L502),0)</f>
        <v>9000000</v>
      </c>
      <c r="S502" s="5">
        <f>ROUND('اطلاعات پایه'!$B$9/30*MIN(30,L502),0)</f>
        <v>22000000</v>
      </c>
      <c r="T502" s="5">
        <f t="shared" si="59"/>
        <v>59284</v>
      </c>
      <c r="U502" s="15"/>
      <c r="V502" s="5">
        <f t="shared" si="57"/>
        <v>0</v>
      </c>
      <c r="X502" s="9">
        <f t="shared" si="60"/>
        <v>40316080</v>
      </c>
      <c r="Y502" s="9">
        <f>ROUND(0.07*MIN(7*L502*'اطلاعات پایه'!$B$5,'محاسبه حقوق'!X502),0)</f>
        <v>2822126</v>
      </c>
      <c r="Z502" s="9">
        <f t="shared" si="61"/>
        <v>9272700</v>
      </c>
      <c r="AA502" s="9">
        <f t="shared" si="62"/>
        <v>480702059.14285713</v>
      </c>
      <c r="AB502" s="5">
        <f>IF(AA502&lt;='اطلاعات پایه'!$B$35,'اطلاعات پایه'!$D$35,IF(AA502&lt;='اطلاعات پایه'!$B$36,'اطلاعات پایه'!$E$35+(AA502-'اطلاعات پایه'!$B$35)*'اطلاعات پایه'!$C$36,IF(AA502&lt;='اطلاعات پایه'!$B$37,'اطلاعات پایه'!$E$36+(AA502-'اطلاعات پایه'!$B$36)*'اطلاعات پایه'!$C$37,IF(AA502&lt;='اطلاعات پایه'!$B$38,'اطلاعات پایه'!$E$37+(AA502-'اطلاعات پایه'!$B$37)*'اطلاعات پایه'!$C$38,IF(AA502&lt;='اطلاعات پایه'!$B$39,'اطلاعات پایه'!$E$38+(AA502-'اطلاعات پایه'!$B$38)*'اطلاعات پایه'!$C$39,'اطلاعات پایه'!$E$39+(AA502-'اطلاعات پایه'!$B$39)*'اطلاعات پایه'!$C$40)))))/365*L502</f>
        <v>0</v>
      </c>
      <c r="AC502" s="9">
        <f t="shared" si="63"/>
        <v>37493954</v>
      </c>
      <c r="AE502" s="9">
        <f t="shared" si="58"/>
        <v>49588780</v>
      </c>
    </row>
    <row r="503" spans="1:31" x14ac:dyDescent="0.25">
      <c r="A503" s="13">
        <v>483</v>
      </c>
      <c r="B503" s="13"/>
      <c r="C503" s="13"/>
      <c r="D503" s="13"/>
      <c r="E503" s="13"/>
      <c r="F503" s="13"/>
      <c r="G503" s="6" t="str">
        <f t="shared" si="56"/>
        <v/>
      </c>
      <c r="H503" s="13"/>
      <c r="I503" s="13"/>
      <c r="J503" s="15"/>
      <c r="K503" s="15"/>
      <c r="L503" s="5">
        <f>VLOOKUP($C$15,'اطلاعات پایه'!$A$18:$B$30,2,FALSE)</f>
        <v>30</v>
      </c>
      <c r="M503" s="6">
        <f>VLOOKUP($C$15,'اطلاعات پایه'!$A$18:$C$30,3,FALSE)</f>
        <v>45736</v>
      </c>
      <c r="N503" s="5">
        <f>ROUND((K503*('اطلاعات پایه'!$B$12+1)+'اطلاعات پایه'!$B$13)/30*L503,0)</f>
        <v>9316080</v>
      </c>
      <c r="O503" s="5">
        <f>IF(AND(F503&gt;0,M503-F503&gt;364),'اطلاعات پایه'!$B$10,0)*L503+J503</f>
        <v>0</v>
      </c>
      <c r="P503" s="5">
        <f>IF(H503="متاهل",'اطلاعات پایه'!$B$6,0)</f>
        <v>0</v>
      </c>
      <c r="Q503" s="5">
        <f>I503*'اطلاعات پایه'!$B$7</f>
        <v>0</v>
      </c>
      <c r="R503" s="5">
        <f>ROUND('اطلاعات پایه'!$B$8/30*MIN(30,L503),0)</f>
        <v>9000000</v>
      </c>
      <c r="S503" s="5">
        <f>ROUND('اطلاعات پایه'!$B$9/30*MIN(30,L503),0)</f>
        <v>22000000</v>
      </c>
      <c r="T503" s="5">
        <f t="shared" si="59"/>
        <v>59284</v>
      </c>
      <c r="U503" s="15"/>
      <c r="V503" s="5">
        <f t="shared" si="57"/>
        <v>0</v>
      </c>
      <c r="X503" s="9">
        <f t="shared" si="60"/>
        <v>40316080</v>
      </c>
      <c r="Y503" s="9">
        <f>ROUND(0.07*MIN(7*L503*'اطلاعات پایه'!$B$5,'محاسبه حقوق'!X503),0)</f>
        <v>2822126</v>
      </c>
      <c r="Z503" s="9">
        <f t="shared" si="61"/>
        <v>9272700</v>
      </c>
      <c r="AA503" s="9">
        <f t="shared" si="62"/>
        <v>480702059.14285713</v>
      </c>
      <c r="AB503" s="5">
        <f>IF(AA503&lt;='اطلاعات پایه'!$B$35,'اطلاعات پایه'!$D$35,IF(AA503&lt;='اطلاعات پایه'!$B$36,'اطلاعات پایه'!$E$35+(AA503-'اطلاعات پایه'!$B$35)*'اطلاعات پایه'!$C$36,IF(AA503&lt;='اطلاعات پایه'!$B$37,'اطلاعات پایه'!$E$36+(AA503-'اطلاعات پایه'!$B$36)*'اطلاعات پایه'!$C$37,IF(AA503&lt;='اطلاعات پایه'!$B$38,'اطلاعات پایه'!$E$37+(AA503-'اطلاعات پایه'!$B$37)*'اطلاعات پایه'!$C$38,IF(AA503&lt;='اطلاعات پایه'!$B$39,'اطلاعات پایه'!$E$38+(AA503-'اطلاعات پایه'!$B$38)*'اطلاعات پایه'!$C$39,'اطلاعات پایه'!$E$39+(AA503-'اطلاعات پایه'!$B$39)*'اطلاعات پایه'!$C$40)))))/365*L503</f>
        <v>0</v>
      </c>
      <c r="AC503" s="9">
        <f t="shared" si="63"/>
        <v>37493954</v>
      </c>
      <c r="AE503" s="9">
        <f t="shared" si="58"/>
        <v>49588780</v>
      </c>
    </row>
    <row r="504" spans="1:31" x14ac:dyDescent="0.25">
      <c r="A504" s="13">
        <v>484</v>
      </c>
      <c r="B504" s="13"/>
      <c r="C504" s="13"/>
      <c r="D504" s="13"/>
      <c r="E504" s="13"/>
      <c r="F504" s="13"/>
      <c r="G504" s="6" t="str">
        <f t="shared" si="56"/>
        <v/>
      </c>
      <c r="H504" s="13"/>
      <c r="I504" s="13"/>
      <c r="J504" s="15"/>
      <c r="K504" s="15"/>
      <c r="L504" s="5">
        <f>VLOOKUP($C$15,'اطلاعات پایه'!$A$18:$B$30,2,FALSE)</f>
        <v>30</v>
      </c>
      <c r="M504" s="6">
        <f>VLOOKUP($C$15,'اطلاعات پایه'!$A$18:$C$30,3,FALSE)</f>
        <v>45736</v>
      </c>
      <c r="N504" s="5">
        <f>ROUND((K504*('اطلاعات پایه'!$B$12+1)+'اطلاعات پایه'!$B$13)/30*L504,0)</f>
        <v>9316080</v>
      </c>
      <c r="O504" s="5">
        <f>IF(AND(F504&gt;0,M504-F504&gt;364),'اطلاعات پایه'!$B$10,0)*L504+J504</f>
        <v>0</v>
      </c>
      <c r="P504" s="5">
        <f>IF(H504="متاهل",'اطلاعات پایه'!$B$6,0)</f>
        <v>0</v>
      </c>
      <c r="Q504" s="5">
        <f>I504*'اطلاعات پایه'!$B$7</f>
        <v>0</v>
      </c>
      <c r="R504" s="5">
        <f>ROUND('اطلاعات پایه'!$B$8/30*MIN(30,L504),0)</f>
        <v>9000000</v>
      </c>
      <c r="S504" s="5">
        <f>ROUND('اطلاعات پایه'!$B$9/30*MIN(30,L504),0)</f>
        <v>22000000</v>
      </c>
      <c r="T504" s="5">
        <f t="shared" si="59"/>
        <v>59284</v>
      </c>
      <c r="U504" s="15"/>
      <c r="V504" s="5">
        <f t="shared" si="57"/>
        <v>0</v>
      </c>
      <c r="X504" s="9">
        <f t="shared" si="60"/>
        <v>40316080</v>
      </c>
      <c r="Y504" s="9">
        <f>ROUND(0.07*MIN(7*L504*'اطلاعات پایه'!$B$5,'محاسبه حقوق'!X504),0)</f>
        <v>2822126</v>
      </c>
      <c r="Z504" s="9">
        <f t="shared" si="61"/>
        <v>9272700</v>
      </c>
      <c r="AA504" s="9">
        <f t="shared" si="62"/>
        <v>480702059.14285713</v>
      </c>
      <c r="AB504" s="5">
        <f>IF(AA504&lt;='اطلاعات پایه'!$B$35,'اطلاعات پایه'!$D$35,IF(AA504&lt;='اطلاعات پایه'!$B$36,'اطلاعات پایه'!$E$35+(AA504-'اطلاعات پایه'!$B$35)*'اطلاعات پایه'!$C$36,IF(AA504&lt;='اطلاعات پایه'!$B$37,'اطلاعات پایه'!$E$36+(AA504-'اطلاعات پایه'!$B$36)*'اطلاعات پایه'!$C$37,IF(AA504&lt;='اطلاعات پایه'!$B$38,'اطلاعات پایه'!$E$37+(AA504-'اطلاعات پایه'!$B$37)*'اطلاعات پایه'!$C$38,IF(AA504&lt;='اطلاعات پایه'!$B$39,'اطلاعات پایه'!$E$38+(AA504-'اطلاعات پایه'!$B$38)*'اطلاعات پایه'!$C$39,'اطلاعات پایه'!$E$39+(AA504-'اطلاعات پایه'!$B$39)*'اطلاعات پایه'!$C$40)))))/365*L504</f>
        <v>0</v>
      </c>
      <c r="AC504" s="9">
        <f t="shared" si="63"/>
        <v>37493954</v>
      </c>
      <c r="AE504" s="9">
        <f t="shared" si="58"/>
        <v>49588780</v>
      </c>
    </row>
    <row r="505" spans="1:31" x14ac:dyDescent="0.25">
      <c r="A505" s="13">
        <v>485</v>
      </c>
      <c r="B505" s="13"/>
      <c r="C505" s="13"/>
      <c r="D505" s="13"/>
      <c r="E505" s="13"/>
      <c r="F505" s="13"/>
      <c r="G505" s="6" t="str">
        <f t="shared" si="56"/>
        <v/>
      </c>
      <c r="H505" s="13"/>
      <c r="I505" s="13"/>
      <c r="J505" s="15"/>
      <c r="K505" s="15"/>
      <c r="L505" s="5">
        <f>VLOOKUP($C$15,'اطلاعات پایه'!$A$18:$B$30,2,FALSE)</f>
        <v>30</v>
      </c>
      <c r="M505" s="6">
        <f>VLOOKUP($C$15,'اطلاعات پایه'!$A$18:$C$30,3,FALSE)</f>
        <v>45736</v>
      </c>
      <c r="N505" s="5">
        <f>ROUND((K505*('اطلاعات پایه'!$B$12+1)+'اطلاعات پایه'!$B$13)/30*L505,0)</f>
        <v>9316080</v>
      </c>
      <c r="O505" s="5">
        <f>IF(AND(F505&gt;0,M505-F505&gt;364),'اطلاعات پایه'!$B$10,0)*L505+J505</f>
        <v>0</v>
      </c>
      <c r="P505" s="5">
        <f>IF(H505="متاهل",'اطلاعات پایه'!$B$6,0)</f>
        <v>0</v>
      </c>
      <c r="Q505" s="5">
        <f>I505*'اطلاعات پایه'!$B$7</f>
        <v>0</v>
      </c>
      <c r="R505" s="5">
        <f>ROUND('اطلاعات پایه'!$B$8/30*MIN(30,L505),0)</f>
        <v>9000000</v>
      </c>
      <c r="S505" s="5">
        <f>ROUND('اطلاعات پایه'!$B$9/30*MIN(30,L505),0)</f>
        <v>22000000</v>
      </c>
      <c r="T505" s="5">
        <f t="shared" si="59"/>
        <v>59284</v>
      </c>
      <c r="U505" s="15"/>
      <c r="V505" s="5">
        <f t="shared" si="57"/>
        <v>0</v>
      </c>
      <c r="X505" s="9">
        <f t="shared" si="60"/>
        <v>40316080</v>
      </c>
      <c r="Y505" s="9">
        <f>ROUND(0.07*MIN(7*L505*'اطلاعات پایه'!$B$5,'محاسبه حقوق'!X505),0)</f>
        <v>2822126</v>
      </c>
      <c r="Z505" s="9">
        <f t="shared" si="61"/>
        <v>9272700</v>
      </c>
      <c r="AA505" s="9">
        <f t="shared" si="62"/>
        <v>480702059.14285713</v>
      </c>
      <c r="AB505" s="5">
        <f>IF(AA505&lt;='اطلاعات پایه'!$B$35,'اطلاعات پایه'!$D$35,IF(AA505&lt;='اطلاعات پایه'!$B$36,'اطلاعات پایه'!$E$35+(AA505-'اطلاعات پایه'!$B$35)*'اطلاعات پایه'!$C$36,IF(AA505&lt;='اطلاعات پایه'!$B$37,'اطلاعات پایه'!$E$36+(AA505-'اطلاعات پایه'!$B$36)*'اطلاعات پایه'!$C$37,IF(AA505&lt;='اطلاعات پایه'!$B$38,'اطلاعات پایه'!$E$37+(AA505-'اطلاعات پایه'!$B$37)*'اطلاعات پایه'!$C$38,IF(AA505&lt;='اطلاعات پایه'!$B$39,'اطلاعات پایه'!$E$38+(AA505-'اطلاعات پایه'!$B$38)*'اطلاعات پایه'!$C$39,'اطلاعات پایه'!$E$39+(AA505-'اطلاعات پایه'!$B$39)*'اطلاعات پایه'!$C$40)))))/365*L505</f>
        <v>0</v>
      </c>
      <c r="AC505" s="9">
        <f t="shared" si="63"/>
        <v>37493954</v>
      </c>
      <c r="AE505" s="9">
        <f t="shared" si="58"/>
        <v>49588780</v>
      </c>
    </row>
    <row r="506" spans="1:31" x14ac:dyDescent="0.25">
      <c r="A506" s="13">
        <v>486</v>
      </c>
      <c r="B506" s="13"/>
      <c r="C506" s="13"/>
      <c r="D506" s="13"/>
      <c r="E506" s="13"/>
      <c r="F506" s="13"/>
      <c r="G506" s="6" t="str">
        <f t="shared" si="56"/>
        <v/>
      </c>
      <c r="H506" s="13"/>
      <c r="I506" s="13"/>
      <c r="J506" s="15"/>
      <c r="K506" s="15"/>
      <c r="L506" s="5">
        <f>VLOOKUP($C$15,'اطلاعات پایه'!$A$18:$B$30,2,FALSE)</f>
        <v>30</v>
      </c>
      <c r="M506" s="6">
        <f>VLOOKUP($C$15,'اطلاعات پایه'!$A$18:$C$30,3,FALSE)</f>
        <v>45736</v>
      </c>
      <c r="N506" s="5">
        <f>ROUND((K506*('اطلاعات پایه'!$B$12+1)+'اطلاعات پایه'!$B$13)/30*L506,0)</f>
        <v>9316080</v>
      </c>
      <c r="O506" s="5">
        <f>IF(AND(F506&gt;0,M506-F506&gt;364),'اطلاعات پایه'!$B$10,0)*L506+J506</f>
        <v>0</v>
      </c>
      <c r="P506" s="5">
        <f>IF(H506="متاهل",'اطلاعات پایه'!$B$6,0)</f>
        <v>0</v>
      </c>
      <c r="Q506" s="5">
        <f>I506*'اطلاعات پایه'!$B$7</f>
        <v>0</v>
      </c>
      <c r="R506" s="5">
        <f>ROUND('اطلاعات پایه'!$B$8/30*MIN(30,L506),0)</f>
        <v>9000000</v>
      </c>
      <c r="S506" s="5">
        <f>ROUND('اطلاعات پایه'!$B$9/30*MIN(30,L506),0)</f>
        <v>22000000</v>
      </c>
      <c r="T506" s="5">
        <f t="shared" si="59"/>
        <v>59284</v>
      </c>
      <c r="U506" s="15"/>
      <c r="V506" s="5">
        <f t="shared" si="57"/>
        <v>0</v>
      </c>
      <c r="X506" s="9">
        <f t="shared" si="60"/>
        <v>40316080</v>
      </c>
      <c r="Y506" s="9">
        <f>ROUND(0.07*MIN(7*L506*'اطلاعات پایه'!$B$5,'محاسبه حقوق'!X506),0)</f>
        <v>2822126</v>
      </c>
      <c r="Z506" s="9">
        <f t="shared" si="61"/>
        <v>9272700</v>
      </c>
      <c r="AA506" s="9">
        <f t="shared" si="62"/>
        <v>480702059.14285713</v>
      </c>
      <c r="AB506" s="5">
        <f>IF(AA506&lt;='اطلاعات پایه'!$B$35,'اطلاعات پایه'!$D$35,IF(AA506&lt;='اطلاعات پایه'!$B$36,'اطلاعات پایه'!$E$35+(AA506-'اطلاعات پایه'!$B$35)*'اطلاعات پایه'!$C$36,IF(AA506&lt;='اطلاعات پایه'!$B$37,'اطلاعات پایه'!$E$36+(AA506-'اطلاعات پایه'!$B$36)*'اطلاعات پایه'!$C$37,IF(AA506&lt;='اطلاعات پایه'!$B$38,'اطلاعات پایه'!$E$37+(AA506-'اطلاعات پایه'!$B$37)*'اطلاعات پایه'!$C$38,IF(AA506&lt;='اطلاعات پایه'!$B$39,'اطلاعات پایه'!$E$38+(AA506-'اطلاعات پایه'!$B$38)*'اطلاعات پایه'!$C$39,'اطلاعات پایه'!$E$39+(AA506-'اطلاعات پایه'!$B$39)*'اطلاعات پایه'!$C$40)))))/365*L506</f>
        <v>0</v>
      </c>
      <c r="AC506" s="9">
        <f t="shared" si="63"/>
        <v>37493954</v>
      </c>
      <c r="AE506" s="9">
        <f t="shared" si="58"/>
        <v>49588780</v>
      </c>
    </row>
    <row r="507" spans="1:31" x14ac:dyDescent="0.25">
      <c r="A507" s="13">
        <v>487</v>
      </c>
      <c r="B507" s="13"/>
      <c r="C507" s="13"/>
      <c r="D507" s="13"/>
      <c r="E507" s="13"/>
      <c r="F507" s="13"/>
      <c r="G507" s="6" t="str">
        <f t="shared" si="56"/>
        <v/>
      </c>
      <c r="H507" s="13"/>
      <c r="I507" s="13"/>
      <c r="J507" s="15"/>
      <c r="K507" s="15"/>
      <c r="L507" s="5">
        <f>VLOOKUP($C$15,'اطلاعات پایه'!$A$18:$B$30,2,FALSE)</f>
        <v>30</v>
      </c>
      <c r="M507" s="6">
        <f>VLOOKUP($C$15,'اطلاعات پایه'!$A$18:$C$30,3,FALSE)</f>
        <v>45736</v>
      </c>
      <c r="N507" s="5">
        <f>ROUND((K507*('اطلاعات پایه'!$B$12+1)+'اطلاعات پایه'!$B$13)/30*L507,0)</f>
        <v>9316080</v>
      </c>
      <c r="O507" s="5">
        <f>IF(AND(F507&gt;0,M507-F507&gt;364),'اطلاعات پایه'!$B$10,0)*L507+J507</f>
        <v>0</v>
      </c>
      <c r="P507" s="5">
        <f>IF(H507="متاهل",'اطلاعات پایه'!$B$6,0)</f>
        <v>0</v>
      </c>
      <c r="Q507" s="5">
        <f>I507*'اطلاعات پایه'!$B$7</f>
        <v>0</v>
      </c>
      <c r="R507" s="5">
        <f>ROUND('اطلاعات پایه'!$B$8/30*MIN(30,L507),0)</f>
        <v>9000000</v>
      </c>
      <c r="S507" s="5">
        <f>ROUND('اطلاعات پایه'!$B$9/30*MIN(30,L507),0)</f>
        <v>22000000</v>
      </c>
      <c r="T507" s="5">
        <f t="shared" si="59"/>
        <v>59284</v>
      </c>
      <c r="U507" s="15"/>
      <c r="V507" s="5">
        <f t="shared" si="57"/>
        <v>0</v>
      </c>
      <c r="X507" s="9">
        <f t="shared" si="60"/>
        <v>40316080</v>
      </c>
      <c r="Y507" s="9">
        <f>ROUND(0.07*MIN(7*L507*'اطلاعات پایه'!$B$5,'محاسبه حقوق'!X507),0)</f>
        <v>2822126</v>
      </c>
      <c r="Z507" s="9">
        <f t="shared" si="61"/>
        <v>9272700</v>
      </c>
      <c r="AA507" s="9">
        <f t="shared" si="62"/>
        <v>480702059.14285713</v>
      </c>
      <c r="AB507" s="5">
        <f>IF(AA507&lt;='اطلاعات پایه'!$B$35,'اطلاعات پایه'!$D$35,IF(AA507&lt;='اطلاعات پایه'!$B$36,'اطلاعات پایه'!$E$35+(AA507-'اطلاعات پایه'!$B$35)*'اطلاعات پایه'!$C$36,IF(AA507&lt;='اطلاعات پایه'!$B$37,'اطلاعات پایه'!$E$36+(AA507-'اطلاعات پایه'!$B$36)*'اطلاعات پایه'!$C$37,IF(AA507&lt;='اطلاعات پایه'!$B$38,'اطلاعات پایه'!$E$37+(AA507-'اطلاعات پایه'!$B$37)*'اطلاعات پایه'!$C$38,IF(AA507&lt;='اطلاعات پایه'!$B$39,'اطلاعات پایه'!$E$38+(AA507-'اطلاعات پایه'!$B$38)*'اطلاعات پایه'!$C$39,'اطلاعات پایه'!$E$39+(AA507-'اطلاعات پایه'!$B$39)*'اطلاعات پایه'!$C$40)))))/365*L507</f>
        <v>0</v>
      </c>
      <c r="AC507" s="9">
        <f t="shared" si="63"/>
        <v>37493954</v>
      </c>
      <c r="AE507" s="9">
        <f t="shared" si="58"/>
        <v>49588780</v>
      </c>
    </row>
    <row r="508" spans="1:31" x14ac:dyDescent="0.25">
      <c r="A508" s="13">
        <v>488</v>
      </c>
      <c r="B508" s="13"/>
      <c r="C508" s="13"/>
      <c r="D508" s="13"/>
      <c r="E508" s="13"/>
      <c r="F508" s="13"/>
      <c r="G508" s="6" t="str">
        <f t="shared" si="56"/>
        <v/>
      </c>
      <c r="H508" s="13"/>
      <c r="I508" s="13"/>
      <c r="J508" s="15"/>
      <c r="K508" s="15"/>
      <c r="L508" s="5">
        <f>VLOOKUP($C$15,'اطلاعات پایه'!$A$18:$B$30,2,FALSE)</f>
        <v>30</v>
      </c>
      <c r="M508" s="6">
        <f>VLOOKUP($C$15,'اطلاعات پایه'!$A$18:$C$30,3,FALSE)</f>
        <v>45736</v>
      </c>
      <c r="N508" s="5">
        <f>ROUND((K508*('اطلاعات پایه'!$B$12+1)+'اطلاعات پایه'!$B$13)/30*L508,0)</f>
        <v>9316080</v>
      </c>
      <c r="O508" s="5">
        <f>IF(AND(F508&gt;0,M508-F508&gt;364),'اطلاعات پایه'!$B$10,0)*L508+J508</f>
        <v>0</v>
      </c>
      <c r="P508" s="5">
        <f>IF(H508="متاهل",'اطلاعات پایه'!$B$6,0)</f>
        <v>0</v>
      </c>
      <c r="Q508" s="5">
        <f>I508*'اطلاعات پایه'!$B$7</f>
        <v>0</v>
      </c>
      <c r="R508" s="5">
        <f>ROUND('اطلاعات پایه'!$B$8/30*MIN(30,L508),0)</f>
        <v>9000000</v>
      </c>
      <c r="S508" s="5">
        <f>ROUND('اطلاعات پایه'!$B$9/30*MIN(30,L508),0)</f>
        <v>22000000</v>
      </c>
      <c r="T508" s="5">
        <f t="shared" si="59"/>
        <v>59284</v>
      </c>
      <c r="U508" s="15"/>
      <c r="V508" s="5">
        <f t="shared" si="57"/>
        <v>0</v>
      </c>
      <c r="X508" s="9">
        <f t="shared" si="60"/>
        <v>40316080</v>
      </c>
      <c r="Y508" s="9">
        <f>ROUND(0.07*MIN(7*L508*'اطلاعات پایه'!$B$5,'محاسبه حقوق'!X508),0)</f>
        <v>2822126</v>
      </c>
      <c r="Z508" s="9">
        <f t="shared" si="61"/>
        <v>9272700</v>
      </c>
      <c r="AA508" s="9">
        <f t="shared" si="62"/>
        <v>480702059.14285713</v>
      </c>
      <c r="AB508" s="5">
        <f>IF(AA508&lt;='اطلاعات پایه'!$B$35,'اطلاعات پایه'!$D$35,IF(AA508&lt;='اطلاعات پایه'!$B$36,'اطلاعات پایه'!$E$35+(AA508-'اطلاعات پایه'!$B$35)*'اطلاعات پایه'!$C$36,IF(AA508&lt;='اطلاعات پایه'!$B$37,'اطلاعات پایه'!$E$36+(AA508-'اطلاعات پایه'!$B$36)*'اطلاعات پایه'!$C$37,IF(AA508&lt;='اطلاعات پایه'!$B$38,'اطلاعات پایه'!$E$37+(AA508-'اطلاعات پایه'!$B$37)*'اطلاعات پایه'!$C$38,IF(AA508&lt;='اطلاعات پایه'!$B$39,'اطلاعات پایه'!$E$38+(AA508-'اطلاعات پایه'!$B$38)*'اطلاعات پایه'!$C$39,'اطلاعات پایه'!$E$39+(AA508-'اطلاعات پایه'!$B$39)*'اطلاعات پایه'!$C$40)))))/365*L508</f>
        <v>0</v>
      </c>
      <c r="AC508" s="9">
        <f t="shared" si="63"/>
        <v>37493954</v>
      </c>
      <c r="AE508" s="9">
        <f t="shared" si="58"/>
        <v>49588780</v>
      </c>
    </row>
    <row r="509" spans="1:31" x14ac:dyDescent="0.25">
      <c r="A509" s="13">
        <v>489</v>
      </c>
      <c r="B509" s="13"/>
      <c r="C509" s="13"/>
      <c r="D509" s="13"/>
      <c r="E509" s="13"/>
      <c r="F509" s="13"/>
      <c r="G509" s="6" t="str">
        <f t="shared" si="56"/>
        <v/>
      </c>
      <c r="H509" s="13"/>
      <c r="I509" s="13"/>
      <c r="J509" s="15"/>
      <c r="K509" s="15"/>
      <c r="L509" s="5">
        <f>VLOOKUP($C$15,'اطلاعات پایه'!$A$18:$B$30,2,FALSE)</f>
        <v>30</v>
      </c>
      <c r="M509" s="6">
        <f>VLOOKUP($C$15,'اطلاعات پایه'!$A$18:$C$30,3,FALSE)</f>
        <v>45736</v>
      </c>
      <c r="N509" s="5">
        <f>ROUND((K509*('اطلاعات پایه'!$B$12+1)+'اطلاعات پایه'!$B$13)/30*L509,0)</f>
        <v>9316080</v>
      </c>
      <c r="O509" s="5">
        <f>IF(AND(F509&gt;0,M509-F509&gt;364),'اطلاعات پایه'!$B$10,0)*L509+J509</f>
        <v>0</v>
      </c>
      <c r="P509" s="5">
        <f>IF(H509="متاهل",'اطلاعات پایه'!$B$6,0)</f>
        <v>0</v>
      </c>
      <c r="Q509" s="5">
        <f>I509*'اطلاعات پایه'!$B$7</f>
        <v>0</v>
      </c>
      <c r="R509" s="5">
        <f>ROUND('اطلاعات پایه'!$B$8/30*MIN(30,L509),0)</f>
        <v>9000000</v>
      </c>
      <c r="S509" s="5">
        <f>ROUND('اطلاعات پایه'!$B$9/30*MIN(30,L509),0)</f>
        <v>22000000</v>
      </c>
      <c r="T509" s="5">
        <f t="shared" si="59"/>
        <v>59284</v>
      </c>
      <c r="U509" s="15"/>
      <c r="V509" s="5">
        <f t="shared" si="57"/>
        <v>0</v>
      </c>
      <c r="X509" s="9">
        <f t="shared" si="60"/>
        <v>40316080</v>
      </c>
      <c r="Y509" s="9">
        <f>ROUND(0.07*MIN(7*L509*'اطلاعات پایه'!$B$5,'محاسبه حقوق'!X509),0)</f>
        <v>2822126</v>
      </c>
      <c r="Z509" s="9">
        <f t="shared" si="61"/>
        <v>9272700</v>
      </c>
      <c r="AA509" s="9">
        <f t="shared" si="62"/>
        <v>480702059.14285713</v>
      </c>
      <c r="AB509" s="5">
        <f>IF(AA509&lt;='اطلاعات پایه'!$B$35,'اطلاعات پایه'!$D$35,IF(AA509&lt;='اطلاعات پایه'!$B$36,'اطلاعات پایه'!$E$35+(AA509-'اطلاعات پایه'!$B$35)*'اطلاعات پایه'!$C$36,IF(AA509&lt;='اطلاعات پایه'!$B$37,'اطلاعات پایه'!$E$36+(AA509-'اطلاعات پایه'!$B$36)*'اطلاعات پایه'!$C$37,IF(AA509&lt;='اطلاعات پایه'!$B$38,'اطلاعات پایه'!$E$37+(AA509-'اطلاعات پایه'!$B$37)*'اطلاعات پایه'!$C$38,IF(AA509&lt;='اطلاعات پایه'!$B$39,'اطلاعات پایه'!$E$38+(AA509-'اطلاعات پایه'!$B$38)*'اطلاعات پایه'!$C$39,'اطلاعات پایه'!$E$39+(AA509-'اطلاعات پایه'!$B$39)*'اطلاعات پایه'!$C$40)))))/365*L509</f>
        <v>0</v>
      </c>
      <c r="AC509" s="9">
        <f t="shared" si="63"/>
        <v>37493954</v>
      </c>
      <c r="AE509" s="9">
        <f t="shared" si="58"/>
        <v>49588780</v>
      </c>
    </row>
    <row r="510" spans="1:31" x14ac:dyDescent="0.25">
      <c r="A510" s="13">
        <v>490</v>
      </c>
      <c r="B510" s="13"/>
      <c r="C510" s="13"/>
      <c r="D510" s="13"/>
      <c r="E510" s="13"/>
      <c r="F510" s="13"/>
      <c r="G510" s="6" t="str">
        <f t="shared" si="56"/>
        <v/>
      </c>
      <c r="H510" s="13"/>
      <c r="I510" s="13"/>
      <c r="J510" s="15"/>
      <c r="K510" s="15"/>
      <c r="L510" s="5">
        <f>VLOOKUP($C$15,'اطلاعات پایه'!$A$18:$B$30,2,FALSE)</f>
        <v>30</v>
      </c>
      <c r="M510" s="6">
        <f>VLOOKUP($C$15,'اطلاعات پایه'!$A$18:$C$30,3,FALSE)</f>
        <v>45736</v>
      </c>
      <c r="N510" s="5">
        <f>ROUND((K510*('اطلاعات پایه'!$B$12+1)+'اطلاعات پایه'!$B$13)/30*L510,0)</f>
        <v>9316080</v>
      </c>
      <c r="O510" s="5">
        <f>IF(AND(F510&gt;0,M510-F510&gt;364),'اطلاعات پایه'!$B$10,0)*L510+J510</f>
        <v>0</v>
      </c>
      <c r="P510" s="5">
        <f>IF(H510="متاهل",'اطلاعات پایه'!$B$6,0)</f>
        <v>0</v>
      </c>
      <c r="Q510" s="5">
        <f>I510*'اطلاعات پایه'!$B$7</f>
        <v>0</v>
      </c>
      <c r="R510" s="5">
        <f>ROUND('اطلاعات پایه'!$B$8/30*MIN(30,L510),0)</f>
        <v>9000000</v>
      </c>
      <c r="S510" s="5">
        <f>ROUND('اطلاعات پایه'!$B$9/30*MIN(30,L510),0)</f>
        <v>22000000</v>
      </c>
      <c r="T510" s="5">
        <f t="shared" si="59"/>
        <v>59284</v>
      </c>
      <c r="U510" s="15"/>
      <c r="V510" s="5">
        <f t="shared" si="57"/>
        <v>0</v>
      </c>
      <c r="X510" s="9">
        <f t="shared" si="60"/>
        <v>40316080</v>
      </c>
      <c r="Y510" s="9">
        <f>ROUND(0.07*MIN(7*L510*'اطلاعات پایه'!$B$5,'محاسبه حقوق'!X510),0)</f>
        <v>2822126</v>
      </c>
      <c r="Z510" s="9">
        <f t="shared" si="61"/>
        <v>9272700</v>
      </c>
      <c r="AA510" s="9">
        <f t="shared" si="62"/>
        <v>480702059.14285713</v>
      </c>
      <c r="AB510" s="5">
        <f>IF(AA510&lt;='اطلاعات پایه'!$B$35,'اطلاعات پایه'!$D$35,IF(AA510&lt;='اطلاعات پایه'!$B$36,'اطلاعات پایه'!$E$35+(AA510-'اطلاعات پایه'!$B$35)*'اطلاعات پایه'!$C$36,IF(AA510&lt;='اطلاعات پایه'!$B$37,'اطلاعات پایه'!$E$36+(AA510-'اطلاعات پایه'!$B$36)*'اطلاعات پایه'!$C$37,IF(AA510&lt;='اطلاعات پایه'!$B$38,'اطلاعات پایه'!$E$37+(AA510-'اطلاعات پایه'!$B$37)*'اطلاعات پایه'!$C$38,IF(AA510&lt;='اطلاعات پایه'!$B$39,'اطلاعات پایه'!$E$38+(AA510-'اطلاعات پایه'!$B$38)*'اطلاعات پایه'!$C$39,'اطلاعات پایه'!$E$39+(AA510-'اطلاعات پایه'!$B$39)*'اطلاعات پایه'!$C$40)))))/365*L510</f>
        <v>0</v>
      </c>
      <c r="AC510" s="9">
        <f t="shared" si="63"/>
        <v>37493954</v>
      </c>
      <c r="AE510" s="9">
        <f t="shared" si="58"/>
        <v>49588780</v>
      </c>
    </row>
    <row r="511" spans="1:31" x14ac:dyDescent="0.25">
      <c r="A511" s="13">
        <v>491</v>
      </c>
      <c r="B511" s="13"/>
      <c r="C511" s="13"/>
      <c r="D511" s="13"/>
      <c r="E511" s="13"/>
      <c r="F511" s="13"/>
      <c r="G511" s="6" t="str">
        <f t="shared" si="56"/>
        <v/>
      </c>
      <c r="H511" s="13"/>
      <c r="I511" s="13"/>
      <c r="J511" s="15"/>
      <c r="K511" s="15"/>
      <c r="L511" s="5">
        <f>VLOOKUP($C$15,'اطلاعات پایه'!$A$18:$B$30,2,FALSE)</f>
        <v>30</v>
      </c>
      <c r="M511" s="6">
        <f>VLOOKUP($C$15,'اطلاعات پایه'!$A$18:$C$30,3,FALSE)</f>
        <v>45736</v>
      </c>
      <c r="N511" s="5">
        <f>ROUND((K511*('اطلاعات پایه'!$B$12+1)+'اطلاعات پایه'!$B$13)/30*L511,0)</f>
        <v>9316080</v>
      </c>
      <c r="O511" s="5">
        <f>IF(AND(F511&gt;0,M511-F511&gt;364),'اطلاعات پایه'!$B$10,0)*L511+J511</f>
        <v>0</v>
      </c>
      <c r="P511" s="5">
        <f>IF(H511="متاهل",'اطلاعات پایه'!$B$6,0)</f>
        <v>0</v>
      </c>
      <c r="Q511" s="5">
        <f>I511*'اطلاعات پایه'!$B$7</f>
        <v>0</v>
      </c>
      <c r="R511" s="5">
        <f>ROUND('اطلاعات پایه'!$B$8/30*MIN(30,L511),0)</f>
        <v>9000000</v>
      </c>
      <c r="S511" s="5">
        <f>ROUND('اطلاعات پایه'!$B$9/30*MIN(30,L511),0)</f>
        <v>22000000</v>
      </c>
      <c r="T511" s="5">
        <f t="shared" si="59"/>
        <v>59284</v>
      </c>
      <c r="U511" s="15"/>
      <c r="V511" s="5">
        <f t="shared" si="57"/>
        <v>0</v>
      </c>
      <c r="X511" s="9">
        <f t="shared" si="60"/>
        <v>40316080</v>
      </c>
      <c r="Y511" s="9">
        <f>ROUND(0.07*MIN(7*L511*'اطلاعات پایه'!$B$5,'محاسبه حقوق'!X511),0)</f>
        <v>2822126</v>
      </c>
      <c r="Z511" s="9">
        <f t="shared" si="61"/>
        <v>9272700</v>
      </c>
      <c r="AA511" s="9">
        <f t="shared" si="62"/>
        <v>480702059.14285713</v>
      </c>
      <c r="AB511" s="5">
        <f>IF(AA511&lt;='اطلاعات پایه'!$B$35,'اطلاعات پایه'!$D$35,IF(AA511&lt;='اطلاعات پایه'!$B$36,'اطلاعات پایه'!$E$35+(AA511-'اطلاعات پایه'!$B$35)*'اطلاعات پایه'!$C$36,IF(AA511&lt;='اطلاعات پایه'!$B$37,'اطلاعات پایه'!$E$36+(AA511-'اطلاعات پایه'!$B$36)*'اطلاعات پایه'!$C$37,IF(AA511&lt;='اطلاعات پایه'!$B$38,'اطلاعات پایه'!$E$37+(AA511-'اطلاعات پایه'!$B$37)*'اطلاعات پایه'!$C$38,IF(AA511&lt;='اطلاعات پایه'!$B$39,'اطلاعات پایه'!$E$38+(AA511-'اطلاعات پایه'!$B$38)*'اطلاعات پایه'!$C$39,'اطلاعات پایه'!$E$39+(AA511-'اطلاعات پایه'!$B$39)*'اطلاعات پایه'!$C$40)))))/365*L511</f>
        <v>0</v>
      </c>
      <c r="AC511" s="9">
        <f t="shared" si="63"/>
        <v>37493954</v>
      </c>
      <c r="AE511" s="9">
        <f t="shared" si="58"/>
        <v>49588780</v>
      </c>
    </row>
    <row r="512" spans="1:31" x14ac:dyDescent="0.25">
      <c r="A512" s="13">
        <v>492</v>
      </c>
      <c r="B512" s="13"/>
      <c r="C512" s="13"/>
      <c r="D512" s="13"/>
      <c r="E512" s="13"/>
      <c r="F512" s="13"/>
      <c r="G512" s="6" t="str">
        <f t="shared" si="56"/>
        <v/>
      </c>
      <c r="H512" s="13"/>
      <c r="I512" s="13"/>
      <c r="J512" s="15"/>
      <c r="K512" s="15"/>
      <c r="L512" s="5">
        <f>VLOOKUP($C$15,'اطلاعات پایه'!$A$18:$B$30,2,FALSE)</f>
        <v>30</v>
      </c>
      <c r="M512" s="6">
        <f>VLOOKUP($C$15,'اطلاعات پایه'!$A$18:$C$30,3,FALSE)</f>
        <v>45736</v>
      </c>
      <c r="N512" s="5">
        <f>ROUND((K512*('اطلاعات پایه'!$B$12+1)+'اطلاعات پایه'!$B$13)/30*L512,0)</f>
        <v>9316080</v>
      </c>
      <c r="O512" s="5">
        <f>IF(AND(F512&gt;0,M512-F512&gt;364),'اطلاعات پایه'!$B$10,0)*L512+J512</f>
        <v>0</v>
      </c>
      <c r="P512" s="5">
        <f>IF(H512="متاهل",'اطلاعات پایه'!$B$6,0)</f>
        <v>0</v>
      </c>
      <c r="Q512" s="5">
        <f>I512*'اطلاعات پایه'!$B$7</f>
        <v>0</v>
      </c>
      <c r="R512" s="5">
        <f>ROUND('اطلاعات پایه'!$B$8/30*MIN(30,L512),0)</f>
        <v>9000000</v>
      </c>
      <c r="S512" s="5">
        <f>ROUND('اطلاعات پایه'!$B$9/30*MIN(30,L512),0)</f>
        <v>22000000</v>
      </c>
      <c r="T512" s="5">
        <f t="shared" si="59"/>
        <v>59284</v>
      </c>
      <c r="U512" s="15"/>
      <c r="V512" s="5">
        <f t="shared" si="57"/>
        <v>0</v>
      </c>
      <c r="X512" s="9">
        <f t="shared" si="60"/>
        <v>40316080</v>
      </c>
      <c r="Y512" s="9">
        <f>ROUND(0.07*MIN(7*L512*'اطلاعات پایه'!$B$5,'محاسبه حقوق'!X512),0)</f>
        <v>2822126</v>
      </c>
      <c r="Z512" s="9">
        <f t="shared" si="61"/>
        <v>9272700</v>
      </c>
      <c r="AA512" s="9">
        <f t="shared" si="62"/>
        <v>480702059.14285713</v>
      </c>
      <c r="AB512" s="5">
        <f>IF(AA512&lt;='اطلاعات پایه'!$B$35,'اطلاعات پایه'!$D$35,IF(AA512&lt;='اطلاعات پایه'!$B$36,'اطلاعات پایه'!$E$35+(AA512-'اطلاعات پایه'!$B$35)*'اطلاعات پایه'!$C$36,IF(AA512&lt;='اطلاعات پایه'!$B$37,'اطلاعات پایه'!$E$36+(AA512-'اطلاعات پایه'!$B$36)*'اطلاعات پایه'!$C$37,IF(AA512&lt;='اطلاعات پایه'!$B$38,'اطلاعات پایه'!$E$37+(AA512-'اطلاعات پایه'!$B$37)*'اطلاعات پایه'!$C$38,IF(AA512&lt;='اطلاعات پایه'!$B$39,'اطلاعات پایه'!$E$38+(AA512-'اطلاعات پایه'!$B$38)*'اطلاعات پایه'!$C$39,'اطلاعات پایه'!$E$39+(AA512-'اطلاعات پایه'!$B$39)*'اطلاعات پایه'!$C$40)))))/365*L512</f>
        <v>0</v>
      </c>
      <c r="AC512" s="9">
        <f t="shared" si="63"/>
        <v>37493954</v>
      </c>
      <c r="AE512" s="9">
        <f t="shared" si="58"/>
        <v>49588780</v>
      </c>
    </row>
    <row r="513" spans="1:31" x14ac:dyDescent="0.25">
      <c r="A513" s="13">
        <v>493</v>
      </c>
      <c r="B513" s="13"/>
      <c r="C513" s="13"/>
      <c r="D513" s="13"/>
      <c r="E513" s="13"/>
      <c r="F513" s="13"/>
      <c r="G513" s="6" t="str">
        <f t="shared" si="56"/>
        <v/>
      </c>
      <c r="H513" s="13"/>
      <c r="I513" s="13"/>
      <c r="J513" s="15"/>
      <c r="K513" s="15"/>
      <c r="L513" s="5">
        <f>VLOOKUP($C$15,'اطلاعات پایه'!$A$18:$B$30,2,FALSE)</f>
        <v>30</v>
      </c>
      <c r="M513" s="6">
        <f>VLOOKUP($C$15,'اطلاعات پایه'!$A$18:$C$30,3,FALSE)</f>
        <v>45736</v>
      </c>
      <c r="N513" s="5">
        <f>ROUND((K513*('اطلاعات پایه'!$B$12+1)+'اطلاعات پایه'!$B$13)/30*L513,0)</f>
        <v>9316080</v>
      </c>
      <c r="O513" s="5">
        <f>IF(AND(F513&gt;0,M513-F513&gt;364),'اطلاعات پایه'!$B$10,0)*L513+J513</f>
        <v>0</v>
      </c>
      <c r="P513" s="5">
        <f>IF(H513="متاهل",'اطلاعات پایه'!$B$6,0)</f>
        <v>0</v>
      </c>
      <c r="Q513" s="5">
        <f>I513*'اطلاعات پایه'!$B$7</f>
        <v>0</v>
      </c>
      <c r="R513" s="5">
        <f>ROUND('اطلاعات پایه'!$B$8/30*MIN(30,L513),0)</f>
        <v>9000000</v>
      </c>
      <c r="S513" s="5">
        <f>ROUND('اطلاعات پایه'!$B$9/30*MIN(30,L513),0)</f>
        <v>22000000</v>
      </c>
      <c r="T513" s="5">
        <f t="shared" si="59"/>
        <v>59284</v>
      </c>
      <c r="U513" s="15"/>
      <c r="V513" s="5">
        <f t="shared" si="57"/>
        <v>0</v>
      </c>
      <c r="X513" s="9">
        <f t="shared" si="60"/>
        <v>40316080</v>
      </c>
      <c r="Y513" s="9">
        <f>ROUND(0.07*MIN(7*L513*'اطلاعات پایه'!$B$5,'محاسبه حقوق'!X513),0)</f>
        <v>2822126</v>
      </c>
      <c r="Z513" s="9">
        <f t="shared" si="61"/>
        <v>9272700</v>
      </c>
      <c r="AA513" s="9">
        <f t="shared" si="62"/>
        <v>480702059.14285713</v>
      </c>
      <c r="AB513" s="5">
        <f>IF(AA513&lt;='اطلاعات پایه'!$B$35,'اطلاعات پایه'!$D$35,IF(AA513&lt;='اطلاعات پایه'!$B$36,'اطلاعات پایه'!$E$35+(AA513-'اطلاعات پایه'!$B$35)*'اطلاعات پایه'!$C$36,IF(AA513&lt;='اطلاعات پایه'!$B$37,'اطلاعات پایه'!$E$36+(AA513-'اطلاعات پایه'!$B$36)*'اطلاعات پایه'!$C$37,IF(AA513&lt;='اطلاعات پایه'!$B$38,'اطلاعات پایه'!$E$37+(AA513-'اطلاعات پایه'!$B$37)*'اطلاعات پایه'!$C$38,IF(AA513&lt;='اطلاعات پایه'!$B$39,'اطلاعات پایه'!$E$38+(AA513-'اطلاعات پایه'!$B$38)*'اطلاعات پایه'!$C$39,'اطلاعات پایه'!$E$39+(AA513-'اطلاعات پایه'!$B$39)*'اطلاعات پایه'!$C$40)))))/365*L513</f>
        <v>0</v>
      </c>
      <c r="AC513" s="9">
        <f t="shared" si="63"/>
        <v>37493954</v>
      </c>
      <c r="AE513" s="9">
        <f t="shared" si="58"/>
        <v>49588780</v>
      </c>
    </row>
    <row r="514" spans="1:31" x14ac:dyDescent="0.25">
      <c r="A514" s="13">
        <v>494</v>
      </c>
      <c r="B514" s="13"/>
      <c r="C514" s="13"/>
      <c r="D514" s="13"/>
      <c r="E514" s="13"/>
      <c r="F514" s="13"/>
      <c r="G514" s="6" t="str">
        <f t="shared" si="56"/>
        <v/>
      </c>
      <c r="H514" s="13"/>
      <c r="I514" s="13"/>
      <c r="J514" s="15"/>
      <c r="K514" s="15"/>
      <c r="L514" s="5">
        <f>VLOOKUP($C$15,'اطلاعات پایه'!$A$18:$B$30,2,FALSE)</f>
        <v>30</v>
      </c>
      <c r="M514" s="6">
        <f>VLOOKUP($C$15,'اطلاعات پایه'!$A$18:$C$30,3,FALSE)</f>
        <v>45736</v>
      </c>
      <c r="N514" s="5">
        <f>ROUND((K514*('اطلاعات پایه'!$B$12+1)+'اطلاعات پایه'!$B$13)/30*L514,0)</f>
        <v>9316080</v>
      </c>
      <c r="O514" s="5">
        <f>IF(AND(F514&gt;0,M514-F514&gt;364),'اطلاعات پایه'!$B$10,0)*L514+J514</f>
        <v>0</v>
      </c>
      <c r="P514" s="5">
        <f>IF(H514="متاهل",'اطلاعات پایه'!$B$6,0)</f>
        <v>0</v>
      </c>
      <c r="Q514" s="5">
        <f>I514*'اطلاعات پایه'!$B$7</f>
        <v>0</v>
      </c>
      <c r="R514" s="5">
        <f>ROUND('اطلاعات پایه'!$B$8/30*MIN(30,L514),0)</f>
        <v>9000000</v>
      </c>
      <c r="S514" s="5">
        <f>ROUND('اطلاعات پایه'!$B$9/30*MIN(30,L514),0)</f>
        <v>22000000</v>
      </c>
      <c r="T514" s="5">
        <f t="shared" si="59"/>
        <v>59284</v>
      </c>
      <c r="U514" s="15"/>
      <c r="V514" s="5">
        <f t="shared" si="57"/>
        <v>0</v>
      </c>
      <c r="X514" s="9">
        <f t="shared" si="60"/>
        <v>40316080</v>
      </c>
      <c r="Y514" s="9">
        <f>ROUND(0.07*MIN(7*L514*'اطلاعات پایه'!$B$5,'محاسبه حقوق'!X514),0)</f>
        <v>2822126</v>
      </c>
      <c r="Z514" s="9">
        <f t="shared" si="61"/>
        <v>9272700</v>
      </c>
      <c r="AA514" s="9">
        <f t="shared" si="62"/>
        <v>480702059.14285713</v>
      </c>
      <c r="AB514" s="5">
        <f>IF(AA514&lt;='اطلاعات پایه'!$B$35,'اطلاعات پایه'!$D$35,IF(AA514&lt;='اطلاعات پایه'!$B$36,'اطلاعات پایه'!$E$35+(AA514-'اطلاعات پایه'!$B$35)*'اطلاعات پایه'!$C$36,IF(AA514&lt;='اطلاعات پایه'!$B$37,'اطلاعات پایه'!$E$36+(AA514-'اطلاعات پایه'!$B$36)*'اطلاعات پایه'!$C$37,IF(AA514&lt;='اطلاعات پایه'!$B$38,'اطلاعات پایه'!$E$37+(AA514-'اطلاعات پایه'!$B$37)*'اطلاعات پایه'!$C$38,IF(AA514&lt;='اطلاعات پایه'!$B$39,'اطلاعات پایه'!$E$38+(AA514-'اطلاعات پایه'!$B$38)*'اطلاعات پایه'!$C$39,'اطلاعات پایه'!$E$39+(AA514-'اطلاعات پایه'!$B$39)*'اطلاعات پایه'!$C$40)))))/365*L514</f>
        <v>0</v>
      </c>
      <c r="AC514" s="9">
        <f t="shared" si="63"/>
        <v>37493954</v>
      </c>
      <c r="AE514" s="9">
        <f t="shared" si="58"/>
        <v>49588780</v>
      </c>
    </row>
    <row r="515" spans="1:31" x14ac:dyDescent="0.25">
      <c r="A515" s="13">
        <v>495</v>
      </c>
      <c r="B515" s="13"/>
      <c r="C515" s="13"/>
      <c r="D515" s="13"/>
      <c r="E515" s="13"/>
      <c r="F515" s="13"/>
      <c r="G515" s="6" t="str">
        <f t="shared" si="56"/>
        <v/>
      </c>
      <c r="H515" s="13"/>
      <c r="I515" s="13"/>
      <c r="J515" s="15"/>
      <c r="K515" s="15"/>
      <c r="L515" s="5">
        <f>VLOOKUP($C$15,'اطلاعات پایه'!$A$18:$B$30,2,FALSE)</f>
        <v>30</v>
      </c>
      <c r="M515" s="6">
        <f>VLOOKUP($C$15,'اطلاعات پایه'!$A$18:$C$30,3,FALSE)</f>
        <v>45736</v>
      </c>
      <c r="N515" s="5">
        <f>ROUND((K515*('اطلاعات پایه'!$B$12+1)+'اطلاعات پایه'!$B$13)/30*L515,0)</f>
        <v>9316080</v>
      </c>
      <c r="O515" s="5">
        <f>IF(AND(F515&gt;0,M515-F515&gt;364),'اطلاعات پایه'!$B$10,0)*L515+J515</f>
        <v>0</v>
      </c>
      <c r="P515" s="5">
        <f>IF(H515="متاهل",'اطلاعات پایه'!$B$6,0)</f>
        <v>0</v>
      </c>
      <c r="Q515" s="5">
        <f>I515*'اطلاعات پایه'!$B$7</f>
        <v>0</v>
      </c>
      <c r="R515" s="5">
        <f>ROUND('اطلاعات پایه'!$B$8/30*MIN(30,L515),0)</f>
        <v>9000000</v>
      </c>
      <c r="S515" s="5">
        <f>ROUND('اطلاعات پایه'!$B$9/30*MIN(30,L515),0)</f>
        <v>22000000</v>
      </c>
      <c r="T515" s="5">
        <f t="shared" si="59"/>
        <v>59284</v>
      </c>
      <c r="U515" s="15"/>
      <c r="V515" s="5">
        <f t="shared" si="57"/>
        <v>0</v>
      </c>
      <c r="X515" s="9">
        <f t="shared" si="60"/>
        <v>40316080</v>
      </c>
      <c r="Y515" s="9">
        <f>ROUND(0.07*MIN(7*L515*'اطلاعات پایه'!$B$5,'محاسبه حقوق'!X515),0)</f>
        <v>2822126</v>
      </c>
      <c r="Z515" s="9">
        <f t="shared" si="61"/>
        <v>9272700</v>
      </c>
      <c r="AA515" s="9">
        <f t="shared" si="62"/>
        <v>480702059.14285713</v>
      </c>
      <c r="AB515" s="5">
        <f>IF(AA515&lt;='اطلاعات پایه'!$B$35,'اطلاعات پایه'!$D$35,IF(AA515&lt;='اطلاعات پایه'!$B$36,'اطلاعات پایه'!$E$35+(AA515-'اطلاعات پایه'!$B$35)*'اطلاعات پایه'!$C$36,IF(AA515&lt;='اطلاعات پایه'!$B$37,'اطلاعات پایه'!$E$36+(AA515-'اطلاعات پایه'!$B$36)*'اطلاعات پایه'!$C$37,IF(AA515&lt;='اطلاعات پایه'!$B$38,'اطلاعات پایه'!$E$37+(AA515-'اطلاعات پایه'!$B$37)*'اطلاعات پایه'!$C$38,IF(AA515&lt;='اطلاعات پایه'!$B$39,'اطلاعات پایه'!$E$38+(AA515-'اطلاعات پایه'!$B$38)*'اطلاعات پایه'!$C$39,'اطلاعات پایه'!$E$39+(AA515-'اطلاعات پایه'!$B$39)*'اطلاعات پایه'!$C$40)))))/365*L515</f>
        <v>0</v>
      </c>
      <c r="AC515" s="9">
        <f t="shared" si="63"/>
        <v>37493954</v>
      </c>
      <c r="AE515" s="9">
        <f t="shared" si="58"/>
        <v>49588780</v>
      </c>
    </row>
    <row r="516" spans="1:31" x14ac:dyDescent="0.25">
      <c r="A516" s="13">
        <v>496</v>
      </c>
      <c r="B516" s="13"/>
      <c r="C516" s="13"/>
      <c r="D516" s="13"/>
      <c r="E516" s="13"/>
      <c r="F516" s="13"/>
      <c r="G516" s="6" t="str">
        <f t="shared" si="56"/>
        <v/>
      </c>
      <c r="H516" s="13"/>
      <c r="I516" s="13"/>
      <c r="J516" s="15"/>
      <c r="K516" s="15"/>
      <c r="L516" s="5">
        <f>VLOOKUP($C$15,'اطلاعات پایه'!$A$18:$B$30,2,FALSE)</f>
        <v>30</v>
      </c>
      <c r="M516" s="6">
        <f>VLOOKUP($C$15,'اطلاعات پایه'!$A$18:$C$30,3,FALSE)</f>
        <v>45736</v>
      </c>
      <c r="N516" s="5">
        <f>ROUND((K516*('اطلاعات پایه'!$B$12+1)+'اطلاعات پایه'!$B$13)/30*L516,0)</f>
        <v>9316080</v>
      </c>
      <c r="O516" s="5">
        <f>IF(AND(F516&gt;0,M516-F516&gt;364),'اطلاعات پایه'!$B$10,0)*L516+J516</f>
        <v>0</v>
      </c>
      <c r="P516" s="5">
        <f>IF(H516="متاهل",'اطلاعات پایه'!$B$6,0)</f>
        <v>0</v>
      </c>
      <c r="Q516" s="5">
        <f>I516*'اطلاعات پایه'!$B$7</f>
        <v>0</v>
      </c>
      <c r="R516" s="5">
        <f>ROUND('اطلاعات پایه'!$B$8/30*MIN(30,L516),0)</f>
        <v>9000000</v>
      </c>
      <c r="S516" s="5">
        <f>ROUND('اطلاعات پایه'!$B$9/30*MIN(30,L516),0)</f>
        <v>22000000</v>
      </c>
      <c r="T516" s="5">
        <f t="shared" si="59"/>
        <v>59284</v>
      </c>
      <c r="U516" s="15"/>
      <c r="V516" s="5">
        <f t="shared" si="57"/>
        <v>0</v>
      </c>
      <c r="X516" s="9">
        <f t="shared" si="60"/>
        <v>40316080</v>
      </c>
      <c r="Y516" s="9">
        <f>ROUND(0.07*MIN(7*L516*'اطلاعات پایه'!$B$5,'محاسبه حقوق'!X516),0)</f>
        <v>2822126</v>
      </c>
      <c r="Z516" s="9">
        <f t="shared" si="61"/>
        <v>9272700</v>
      </c>
      <c r="AA516" s="9">
        <f t="shared" si="62"/>
        <v>480702059.14285713</v>
      </c>
      <c r="AB516" s="5">
        <f>IF(AA516&lt;='اطلاعات پایه'!$B$35,'اطلاعات پایه'!$D$35,IF(AA516&lt;='اطلاعات پایه'!$B$36,'اطلاعات پایه'!$E$35+(AA516-'اطلاعات پایه'!$B$35)*'اطلاعات پایه'!$C$36,IF(AA516&lt;='اطلاعات پایه'!$B$37,'اطلاعات پایه'!$E$36+(AA516-'اطلاعات پایه'!$B$36)*'اطلاعات پایه'!$C$37,IF(AA516&lt;='اطلاعات پایه'!$B$38,'اطلاعات پایه'!$E$37+(AA516-'اطلاعات پایه'!$B$37)*'اطلاعات پایه'!$C$38,IF(AA516&lt;='اطلاعات پایه'!$B$39,'اطلاعات پایه'!$E$38+(AA516-'اطلاعات پایه'!$B$38)*'اطلاعات پایه'!$C$39,'اطلاعات پایه'!$E$39+(AA516-'اطلاعات پایه'!$B$39)*'اطلاعات پایه'!$C$40)))))/365*L516</f>
        <v>0</v>
      </c>
      <c r="AC516" s="9">
        <f t="shared" si="63"/>
        <v>37493954</v>
      </c>
      <c r="AE516" s="9">
        <f t="shared" si="58"/>
        <v>49588780</v>
      </c>
    </row>
    <row r="517" spans="1:31" x14ac:dyDescent="0.25">
      <c r="A517" s="13">
        <v>497</v>
      </c>
      <c r="B517" s="13"/>
      <c r="C517" s="13"/>
      <c r="D517" s="13"/>
      <c r="E517" s="13"/>
      <c r="F517" s="13"/>
      <c r="G517" s="6" t="str">
        <f t="shared" si="56"/>
        <v/>
      </c>
      <c r="H517" s="13"/>
      <c r="I517" s="13"/>
      <c r="J517" s="15"/>
      <c r="K517" s="15"/>
      <c r="L517" s="5">
        <f>VLOOKUP($C$15,'اطلاعات پایه'!$A$18:$B$30,2,FALSE)</f>
        <v>30</v>
      </c>
      <c r="M517" s="6">
        <f>VLOOKUP($C$15,'اطلاعات پایه'!$A$18:$C$30,3,FALSE)</f>
        <v>45736</v>
      </c>
      <c r="N517" s="5">
        <f>ROUND((K517*('اطلاعات پایه'!$B$12+1)+'اطلاعات پایه'!$B$13)/30*L517,0)</f>
        <v>9316080</v>
      </c>
      <c r="O517" s="5">
        <f>IF(AND(F517&gt;0,M517-F517&gt;364),'اطلاعات پایه'!$B$10,0)*L517+J517</f>
        <v>0</v>
      </c>
      <c r="P517" s="5">
        <f>IF(H517="متاهل",'اطلاعات پایه'!$B$6,0)</f>
        <v>0</v>
      </c>
      <c r="Q517" s="5">
        <f>I517*'اطلاعات پایه'!$B$7</f>
        <v>0</v>
      </c>
      <c r="R517" s="5">
        <f>ROUND('اطلاعات پایه'!$B$8/30*MIN(30,L517),0)</f>
        <v>9000000</v>
      </c>
      <c r="S517" s="5">
        <f>ROUND('اطلاعات پایه'!$B$9/30*MIN(30,L517),0)</f>
        <v>22000000</v>
      </c>
      <c r="T517" s="5">
        <f t="shared" si="59"/>
        <v>59284</v>
      </c>
      <c r="U517" s="15"/>
      <c r="V517" s="5">
        <f t="shared" si="57"/>
        <v>0</v>
      </c>
      <c r="X517" s="9">
        <f t="shared" si="60"/>
        <v>40316080</v>
      </c>
      <c r="Y517" s="9">
        <f>ROUND(0.07*MIN(7*L517*'اطلاعات پایه'!$B$5,'محاسبه حقوق'!X517),0)</f>
        <v>2822126</v>
      </c>
      <c r="Z517" s="9">
        <f t="shared" si="61"/>
        <v>9272700</v>
      </c>
      <c r="AA517" s="9">
        <f t="shared" si="62"/>
        <v>480702059.14285713</v>
      </c>
      <c r="AB517" s="5">
        <f>IF(AA517&lt;='اطلاعات پایه'!$B$35,'اطلاعات پایه'!$D$35,IF(AA517&lt;='اطلاعات پایه'!$B$36,'اطلاعات پایه'!$E$35+(AA517-'اطلاعات پایه'!$B$35)*'اطلاعات پایه'!$C$36,IF(AA517&lt;='اطلاعات پایه'!$B$37,'اطلاعات پایه'!$E$36+(AA517-'اطلاعات پایه'!$B$36)*'اطلاعات پایه'!$C$37,IF(AA517&lt;='اطلاعات پایه'!$B$38,'اطلاعات پایه'!$E$37+(AA517-'اطلاعات پایه'!$B$37)*'اطلاعات پایه'!$C$38,IF(AA517&lt;='اطلاعات پایه'!$B$39,'اطلاعات پایه'!$E$38+(AA517-'اطلاعات پایه'!$B$38)*'اطلاعات پایه'!$C$39,'اطلاعات پایه'!$E$39+(AA517-'اطلاعات پایه'!$B$39)*'اطلاعات پایه'!$C$40)))))/365*L517</f>
        <v>0</v>
      </c>
      <c r="AC517" s="9">
        <f t="shared" si="63"/>
        <v>37493954</v>
      </c>
      <c r="AE517" s="9">
        <f t="shared" si="58"/>
        <v>49588780</v>
      </c>
    </row>
    <row r="518" spans="1:31" x14ac:dyDescent="0.25">
      <c r="A518" s="13">
        <v>498</v>
      </c>
      <c r="B518" s="13"/>
      <c r="C518" s="13"/>
      <c r="D518" s="13"/>
      <c r="E518" s="13"/>
      <c r="F518" s="13"/>
      <c r="G518" s="6" t="str">
        <f t="shared" si="56"/>
        <v/>
      </c>
      <c r="H518" s="13"/>
      <c r="I518" s="13"/>
      <c r="J518" s="15"/>
      <c r="K518" s="15"/>
      <c r="L518" s="5">
        <f>VLOOKUP($C$15,'اطلاعات پایه'!$A$18:$B$30,2,FALSE)</f>
        <v>30</v>
      </c>
      <c r="M518" s="6">
        <f>VLOOKUP($C$15,'اطلاعات پایه'!$A$18:$C$30,3,FALSE)</f>
        <v>45736</v>
      </c>
      <c r="N518" s="5">
        <f>ROUND((K518*('اطلاعات پایه'!$B$12+1)+'اطلاعات پایه'!$B$13)/30*L518,0)</f>
        <v>9316080</v>
      </c>
      <c r="O518" s="5">
        <f>IF(AND(F518&gt;0,M518-F518&gt;364),'اطلاعات پایه'!$B$10,0)*L518+J518</f>
        <v>0</v>
      </c>
      <c r="P518" s="5">
        <f>IF(H518="متاهل",'اطلاعات پایه'!$B$6,0)</f>
        <v>0</v>
      </c>
      <c r="Q518" s="5">
        <f>I518*'اطلاعات پایه'!$B$7</f>
        <v>0</v>
      </c>
      <c r="R518" s="5">
        <f>ROUND('اطلاعات پایه'!$B$8/30*MIN(30,L518),0)</f>
        <v>9000000</v>
      </c>
      <c r="S518" s="5">
        <f>ROUND('اطلاعات پایه'!$B$9/30*MIN(30,L518),0)</f>
        <v>22000000</v>
      </c>
      <c r="T518" s="5">
        <f t="shared" si="59"/>
        <v>59284</v>
      </c>
      <c r="U518" s="15"/>
      <c r="V518" s="5">
        <f t="shared" si="57"/>
        <v>0</v>
      </c>
      <c r="X518" s="9">
        <f t="shared" si="60"/>
        <v>40316080</v>
      </c>
      <c r="Y518" s="9">
        <f>ROUND(0.07*MIN(7*L518*'اطلاعات پایه'!$B$5,'محاسبه حقوق'!X518),0)</f>
        <v>2822126</v>
      </c>
      <c r="Z518" s="9">
        <f t="shared" si="61"/>
        <v>9272700</v>
      </c>
      <c r="AA518" s="9">
        <f t="shared" si="62"/>
        <v>480702059.14285713</v>
      </c>
      <c r="AB518" s="5">
        <f>IF(AA518&lt;='اطلاعات پایه'!$B$35,'اطلاعات پایه'!$D$35,IF(AA518&lt;='اطلاعات پایه'!$B$36,'اطلاعات پایه'!$E$35+(AA518-'اطلاعات پایه'!$B$35)*'اطلاعات پایه'!$C$36,IF(AA518&lt;='اطلاعات پایه'!$B$37,'اطلاعات پایه'!$E$36+(AA518-'اطلاعات پایه'!$B$36)*'اطلاعات پایه'!$C$37,IF(AA518&lt;='اطلاعات پایه'!$B$38,'اطلاعات پایه'!$E$37+(AA518-'اطلاعات پایه'!$B$37)*'اطلاعات پایه'!$C$38,IF(AA518&lt;='اطلاعات پایه'!$B$39,'اطلاعات پایه'!$E$38+(AA518-'اطلاعات پایه'!$B$38)*'اطلاعات پایه'!$C$39,'اطلاعات پایه'!$E$39+(AA518-'اطلاعات پایه'!$B$39)*'اطلاعات پایه'!$C$40)))))/365*L518</f>
        <v>0</v>
      </c>
      <c r="AC518" s="9">
        <f t="shared" si="63"/>
        <v>37493954</v>
      </c>
      <c r="AE518" s="9">
        <f t="shared" si="58"/>
        <v>49588780</v>
      </c>
    </row>
    <row r="519" spans="1:31" x14ac:dyDescent="0.25">
      <c r="A519" s="13">
        <v>499</v>
      </c>
      <c r="B519" s="13"/>
      <c r="C519" s="13"/>
      <c r="D519" s="13"/>
      <c r="E519" s="13"/>
      <c r="F519" s="13"/>
      <c r="G519" s="6" t="str">
        <f t="shared" si="56"/>
        <v/>
      </c>
      <c r="H519" s="13"/>
      <c r="I519" s="13"/>
      <c r="J519" s="15"/>
      <c r="K519" s="15"/>
      <c r="L519" s="5">
        <f>VLOOKUP($C$15,'اطلاعات پایه'!$A$18:$B$30,2,FALSE)</f>
        <v>30</v>
      </c>
      <c r="M519" s="6">
        <f>VLOOKUP($C$15,'اطلاعات پایه'!$A$18:$C$30,3,FALSE)</f>
        <v>45736</v>
      </c>
      <c r="N519" s="5">
        <f>ROUND((K519*('اطلاعات پایه'!$B$12+1)+'اطلاعات پایه'!$B$13)/30*L519,0)</f>
        <v>9316080</v>
      </c>
      <c r="O519" s="5">
        <f>IF(AND(F519&gt;0,M519-F519&gt;364),'اطلاعات پایه'!$B$10,0)*L519+J519</f>
        <v>0</v>
      </c>
      <c r="P519" s="5">
        <f>IF(H519="متاهل",'اطلاعات پایه'!$B$6,0)</f>
        <v>0</v>
      </c>
      <c r="Q519" s="5">
        <f>I519*'اطلاعات پایه'!$B$7</f>
        <v>0</v>
      </c>
      <c r="R519" s="5">
        <f>ROUND('اطلاعات پایه'!$B$8/30*MIN(30,L519),0)</f>
        <v>9000000</v>
      </c>
      <c r="S519" s="5">
        <f>ROUND('اطلاعات پایه'!$B$9/30*MIN(30,L519),0)</f>
        <v>22000000</v>
      </c>
      <c r="T519" s="5">
        <f t="shared" si="59"/>
        <v>59284</v>
      </c>
      <c r="U519" s="15"/>
      <c r="V519" s="5">
        <f t="shared" si="57"/>
        <v>0</v>
      </c>
      <c r="X519" s="9">
        <f t="shared" si="60"/>
        <v>40316080</v>
      </c>
      <c r="Y519" s="9">
        <f>ROUND(0.07*MIN(7*L519*'اطلاعات پایه'!$B$5,'محاسبه حقوق'!X519),0)</f>
        <v>2822126</v>
      </c>
      <c r="Z519" s="9">
        <f t="shared" si="61"/>
        <v>9272700</v>
      </c>
      <c r="AA519" s="9">
        <f t="shared" si="62"/>
        <v>480702059.14285713</v>
      </c>
      <c r="AB519" s="5">
        <f>IF(AA519&lt;='اطلاعات پایه'!$B$35,'اطلاعات پایه'!$D$35,IF(AA519&lt;='اطلاعات پایه'!$B$36,'اطلاعات پایه'!$E$35+(AA519-'اطلاعات پایه'!$B$35)*'اطلاعات پایه'!$C$36,IF(AA519&lt;='اطلاعات پایه'!$B$37,'اطلاعات پایه'!$E$36+(AA519-'اطلاعات پایه'!$B$36)*'اطلاعات پایه'!$C$37,IF(AA519&lt;='اطلاعات پایه'!$B$38,'اطلاعات پایه'!$E$37+(AA519-'اطلاعات پایه'!$B$37)*'اطلاعات پایه'!$C$38,IF(AA519&lt;='اطلاعات پایه'!$B$39,'اطلاعات پایه'!$E$38+(AA519-'اطلاعات پایه'!$B$38)*'اطلاعات پایه'!$C$39,'اطلاعات پایه'!$E$39+(AA519-'اطلاعات پایه'!$B$39)*'اطلاعات پایه'!$C$40)))))/365*L519</f>
        <v>0</v>
      </c>
      <c r="AC519" s="9">
        <f t="shared" si="63"/>
        <v>37493954</v>
      </c>
      <c r="AE519" s="9">
        <f t="shared" si="58"/>
        <v>49588780</v>
      </c>
    </row>
    <row r="520" spans="1:31" x14ac:dyDescent="0.25">
      <c r="A520" s="13">
        <v>500</v>
      </c>
      <c r="B520" s="13"/>
      <c r="C520" s="13"/>
      <c r="D520" s="13"/>
      <c r="E520" s="13"/>
      <c r="F520" s="13"/>
      <c r="G520" s="6" t="str">
        <f t="shared" si="56"/>
        <v/>
      </c>
      <c r="H520" s="13"/>
      <c r="I520" s="13"/>
      <c r="J520" s="15"/>
      <c r="K520" s="15"/>
      <c r="L520" s="5">
        <f>VLOOKUP($C$15,'اطلاعات پایه'!$A$18:$B$30,2,FALSE)</f>
        <v>30</v>
      </c>
      <c r="M520" s="6">
        <f>VLOOKUP($C$15,'اطلاعات پایه'!$A$18:$C$30,3,FALSE)</f>
        <v>45736</v>
      </c>
      <c r="N520" s="5">
        <f>ROUND((K520*('اطلاعات پایه'!$B$12+1)+'اطلاعات پایه'!$B$13)/30*L520,0)</f>
        <v>9316080</v>
      </c>
      <c r="O520" s="5">
        <f>IF(AND(F520&gt;0,M520-F520&gt;364),'اطلاعات پایه'!$B$10,0)*L520+J520</f>
        <v>0</v>
      </c>
      <c r="P520" s="5">
        <f>IF(H520="متاهل",'اطلاعات پایه'!$B$6,0)</f>
        <v>0</v>
      </c>
      <c r="Q520" s="5">
        <f>I520*'اطلاعات پایه'!$B$7</f>
        <v>0</v>
      </c>
      <c r="R520" s="5">
        <f>ROUND('اطلاعات پایه'!$B$8/30*MIN(30,L520),0)</f>
        <v>9000000</v>
      </c>
      <c r="S520" s="5">
        <f>ROUND('اطلاعات پایه'!$B$9/30*MIN(30,L520),0)</f>
        <v>22000000</v>
      </c>
      <c r="T520" s="5">
        <f t="shared" si="59"/>
        <v>59284</v>
      </c>
      <c r="U520" s="15"/>
      <c r="V520" s="5">
        <f t="shared" si="57"/>
        <v>0</v>
      </c>
      <c r="X520" s="9">
        <f t="shared" si="60"/>
        <v>40316080</v>
      </c>
      <c r="Y520" s="9">
        <f>ROUND(0.07*MIN(7*L520*'اطلاعات پایه'!$B$5,'محاسبه حقوق'!X520),0)</f>
        <v>2822126</v>
      </c>
      <c r="Z520" s="9">
        <f t="shared" si="61"/>
        <v>9272700</v>
      </c>
      <c r="AA520" s="9">
        <f t="shared" si="62"/>
        <v>480702059.14285713</v>
      </c>
      <c r="AB520" s="5">
        <f>IF(AA520&lt;='اطلاعات پایه'!$B$35,'اطلاعات پایه'!$D$35,IF(AA520&lt;='اطلاعات پایه'!$B$36,'اطلاعات پایه'!$E$35+(AA520-'اطلاعات پایه'!$B$35)*'اطلاعات پایه'!$C$36,IF(AA520&lt;='اطلاعات پایه'!$B$37,'اطلاعات پایه'!$E$36+(AA520-'اطلاعات پایه'!$B$36)*'اطلاعات پایه'!$C$37,IF(AA520&lt;='اطلاعات پایه'!$B$38,'اطلاعات پایه'!$E$37+(AA520-'اطلاعات پایه'!$B$37)*'اطلاعات پایه'!$C$38,IF(AA520&lt;='اطلاعات پایه'!$B$39,'اطلاعات پایه'!$E$38+(AA520-'اطلاعات پایه'!$B$38)*'اطلاعات پایه'!$C$39,'اطلاعات پایه'!$E$39+(AA520-'اطلاعات پایه'!$B$39)*'اطلاعات پایه'!$C$40)))))/365*L520</f>
        <v>0</v>
      </c>
      <c r="AC520" s="9">
        <f t="shared" si="63"/>
        <v>37493954</v>
      </c>
      <c r="AE520" s="9">
        <f t="shared" si="58"/>
        <v>49588780</v>
      </c>
    </row>
    <row r="521" spans="1:31" x14ac:dyDescent="0.25">
      <c r="A521" s="13">
        <v>501</v>
      </c>
      <c r="B521" s="13"/>
      <c r="C521" s="13"/>
      <c r="D521" s="13"/>
      <c r="E521" s="13"/>
      <c r="F521" s="13"/>
      <c r="G521" s="6" t="str">
        <f t="shared" si="56"/>
        <v/>
      </c>
      <c r="H521" s="13"/>
      <c r="I521" s="13"/>
      <c r="J521" s="15"/>
      <c r="K521" s="15"/>
      <c r="L521" s="5">
        <f>VLOOKUP($C$15,'اطلاعات پایه'!$A$18:$B$30,2,FALSE)</f>
        <v>30</v>
      </c>
      <c r="M521" s="6">
        <f>VLOOKUP($C$15,'اطلاعات پایه'!$A$18:$C$30,3,FALSE)</f>
        <v>45736</v>
      </c>
      <c r="N521" s="5">
        <f>ROUND((K521*('اطلاعات پایه'!$B$12+1)+'اطلاعات پایه'!$B$13)/30*L521,0)</f>
        <v>9316080</v>
      </c>
      <c r="O521" s="5">
        <f>IF(AND(F521&gt;0,M521-F521&gt;364),'اطلاعات پایه'!$B$10,0)*L521+J521</f>
        <v>0</v>
      </c>
      <c r="P521" s="5">
        <f>IF(H521="متاهل",'اطلاعات پایه'!$B$6,0)</f>
        <v>0</v>
      </c>
      <c r="Q521" s="5">
        <f>I521*'اطلاعات پایه'!$B$7</f>
        <v>0</v>
      </c>
      <c r="R521" s="5">
        <f>ROUND('اطلاعات پایه'!$B$8/30*MIN(30,L521),0)</f>
        <v>9000000</v>
      </c>
      <c r="S521" s="5">
        <f>ROUND('اطلاعات پایه'!$B$9/30*MIN(30,L521),0)</f>
        <v>22000000</v>
      </c>
      <c r="T521" s="5">
        <f t="shared" si="59"/>
        <v>59284</v>
      </c>
      <c r="U521" s="15"/>
      <c r="V521" s="5">
        <f t="shared" si="57"/>
        <v>0</v>
      </c>
      <c r="X521" s="9">
        <f t="shared" si="60"/>
        <v>40316080</v>
      </c>
      <c r="Y521" s="9">
        <f>ROUND(0.07*MIN(7*L521*'اطلاعات پایه'!$B$5,'محاسبه حقوق'!X521),0)</f>
        <v>2822126</v>
      </c>
      <c r="Z521" s="9">
        <f t="shared" si="61"/>
        <v>9272700</v>
      </c>
      <c r="AA521" s="9">
        <f t="shared" si="62"/>
        <v>480702059.14285713</v>
      </c>
      <c r="AB521" s="5">
        <f>IF(AA521&lt;='اطلاعات پایه'!$B$35,'اطلاعات پایه'!$D$35,IF(AA521&lt;='اطلاعات پایه'!$B$36,'اطلاعات پایه'!$E$35+(AA521-'اطلاعات پایه'!$B$35)*'اطلاعات پایه'!$C$36,IF(AA521&lt;='اطلاعات پایه'!$B$37,'اطلاعات پایه'!$E$36+(AA521-'اطلاعات پایه'!$B$36)*'اطلاعات پایه'!$C$37,IF(AA521&lt;='اطلاعات پایه'!$B$38,'اطلاعات پایه'!$E$37+(AA521-'اطلاعات پایه'!$B$37)*'اطلاعات پایه'!$C$38,IF(AA521&lt;='اطلاعات پایه'!$B$39,'اطلاعات پایه'!$E$38+(AA521-'اطلاعات پایه'!$B$38)*'اطلاعات پایه'!$C$39,'اطلاعات پایه'!$E$39+(AA521-'اطلاعات پایه'!$B$39)*'اطلاعات پایه'!$C$40)))))/365*L521</f>
        <v>0</v>
      </c>
      <c r="AC521" s="9">
        <f t="shared" si="63"/>
        <v>37493954</v>
      </c>
      <c r="AE521" s="9">
        <f t="shared" si="58"/>
        <v>49588780</v>
      </c>
    </row>
    <row r="522" spans="1:31" x14ac:dyDescent="0.25">
      <c r="A522" s="13">
        <v>502</v>
      </c>
      <c r="B522" s="13"/>
      <c r="C522" s="13"/>
      <c r="D522" s="13"/>
      <c r="E522" s="13"/>
      <c r="F522" s="13"/>
      <c r="G522" s="6" t="str">
        <f t="shared" si="56"/>
        <v/>
      </c>
      <c r="H522" s="13"/>
      <c r="I522" s="13"/>
      <c r="J522" s="15"/>
      <c r="K522" s="15"/>
      <c r="L522" s="5">
        <f>VLOOKUP($C$15,'اطلاعات پایه'!$A$18:$B$30,2,FALSE)</f>
        <v>30</v>
      </c>
      <c r="M522" s="6">
        <f>VLOOKUP($C$15,'اطلاعات پایه'!$A$18:$C$30,3,FALSE)</f>
        <v>45736</v>
      </c>
      <c r="N522" s="5">
        <f>ROUND((K522*('اطلاعات پایه'!$B$12+1)+'اطلاعات پایه'!$B$13)/30*L522,0)</f>
        <v>9316080</v>
      </c>
      <c r="O522" s="5">
        <f>IF(AND(F522&gt;0,M522-F522&gt;364),'اطلاعات پایه'!$B$10,0)*L522+J522</f>
        <v>0</v>
      </c>
      <c r="P522" s="5">
        <f>IF(H522="متاهل",'اطلاعات پایه'!$B$6,0)</f>
        <v>0</v>
      </c>
      <c r="Q522" s="5">
        <f>I522*'اطلاعات پایه'!$B$7</f>
        <v>0</v>
      </c>
      <c r="R522" s="5">
        <f>ROUND('اطلاعات پایه'!$B$8/30*MIN(30,L522),0)</f>
        <v>9000000</v>
      </c>
      <c r="S522" s="5">
        <f>ROUND('اطلاعات پایه'!$B$9/30*MIN(30,L522),0)</f>
        <v>22000000</v>
      </c>
      <c r="T522" s="5">
        <f t="shared" si="59"/>
        <v>59284</v>
      </c>
      <c r="U522" s="15"/>
      <c r="V522" s="5">
        <f t="shared" si="57"/>
        <v>0</v>
      </c>
      <c r="X522" s="9">
        <f t="shared" si="60"/>
        <v>40316080</v>
      </c>
      <c r="Y522" s="9">
        <f>ROUND(0.07*MIN(7*L522*'اطلاعات پایه'!$B$5,'محاسبه حقوق'!X522),0)</f>
        <v>2822126</v>
      </c>
      <c r="Z522" s="9">
        <f t="shared" si="61"/>
        <v>9272700</v>
      </c>
      <c r="AA522" s="9">
        <f t="shared" si="62"/>
        <v>480702059.14285713</v>
      </c>
      <c r="AB522" s="5">
        <f>IF(AA522&lt;='اطلاعات پایه'!$B$35,'اطلاعات پایه'!$D$35,IF(AA522&lt;='اطلاعات پایه'!$B$36,'اطلاعات پایه'!$E$35+(AA522-'اطلاعات پایه'!$B$35)*'اطلاعات پایه'!$C$36,IF(AA522&lt;='اطلاعات پایه'!$B$37,'اطلاعات پایه'!$E$36+(AA522-'اطلاعات پایه'!$B$36)*'اطلاعات پایه'!$C$37,IF(AA522&lt;='اطلاعات پایه'!$B$38,'اطلاعات پایه'!$E$37+(AA522-'اطلاعات پایه'!$B$37)*'اطلاعات پایه'!$C$38,IF(AA522&lt;='اطلاعات پایه'!$B$39,'اطلاعات پایه'!$E$38+(AA522-'اطلاعات پایه'!$B$38)*'اطلاعات پایه'!$C$39,'اطلاعات پایه'!$E$39+(AA522-'اطلاعات پایه'!$B$39)*'اطلاعات پایه'!$C$40)))))/365*L522</f>
        <v>0</v>
      </c>
      <c r="AC522" s="9">
        <f t="shared" si="63"/>
        <v>37493954</v>
      </c>
      <c r="AE522" s="9">
        <f t="shared" si="58"/>
        <v>49588780</v>
      </c>
    </row>
    <row r="523" spans="1:31" x14ac:dyDescent="0.25">
      <c r="A523" s="13">
        <v>503</v>
      </c>
      <c r="B523" s="13"/>
      <c r="C523" s="13"/>
      <c r="D523" s="13"/>
      <c r="E523" s="13"/>
      <c r="F523" s="13"/>
      <c r="G523" s="6" t="str">
        <f t="shared" si="56"/>
        <v/>
      </c>
      <c r="H523" s="13"/>
      <c r="I523" s="13"/>
      <c r="J523" s="15"/>
      <c r="K523" s="15"/>
      <c r="L523" s="5">
        <f>VLOOKUP($C$15,'اطلاعات پایه'!$A$18:$B$30,2,FALSE)</f>
        <v>30</v>
      </c>
      <c r="M523" s="6">
        <f>VLOOKUP($C$15,'اطلاعات پایه'!$A$18:$C$30,3,FALSE)</f>
        <v>45736</v>
      </c>
      <c r="N523" s="5">
        <f>ROUND((K523*('اطلاعات پایه'!$B$12+1)+'اطلاعات پایه'!$B$13)/30*L523,0)</f>
        <v>9316080</v>
      </c>
      <c r="O523" s="5">
        <f>IF(AND(F523&gt;0,M523-F523&gt;364),'اطلاعات پایه'!$B$10,0)*L523+J523</f>
        <v>0</v>
      </c>
      <c r="P523" s="5">
        <f>IF(H523="متاهل",'اطلاعات پایه'!$B$6,0)</f>
        <v>0</v>
      </c>
      <c r="Q523" s="5">
        <f>I523*'اطلاعات پایه'!$B$7</f>
        <v>0</v>
      </c>
      <c r="R523" s="5">
        <f>ROUND('اطلاعات پایه'!$B$8/30*MIN(30,L523),0)</f>
        <v>9000000</v>
      </c>
      <c r="S523" s="5">
        <f>ROUND('اطلاعات پایه'!$B$9/30*MIN(30,L523),0)</f>
        <v>22000000</v>
      </c>
      <c r="T523" s="5">
        <f t="shared" si="59"/>
        <v>59284</v>
      </c>
      <c r="U523" s="15"/>
      <c r="V523" s="5">
        <f t="shared" si="57"/>
        <v>0</v>
      </c>
      <c r="X523" s="9">
        <f t="shared" si="60"/>
        <v>40316080</v>
      </c>
      <c r="Y523" s="9">
        <f>ROUND(0.07*MIN(7*L523*'اطلاعات پایه'!$B$5,'محاسبه حقوق'!X523),0)</f>
        <v>2822126</v>
      </c>
      <c r="Z523" s="9">
        <f t="shared" si="61"/>
        <v>9272700</v>
      </c>
      <c r="AA523" s="9">
        <f t="shared" si="62"/>
        <v>480702059.14285713</v>
      </c>
      <c r="AB523" s="5">
        <f>IF(AA523&lt;='اطلاعات پایه'!$B$35,'اطلاعات پایه'!$D$35,IF(AA523&lt;='اطلاعات پایه'!$B$36,'اطلاعات پایه'!$E$35+(AA523-'اطلاعات پایه'!$B$35)*'اطلاعات پایه'!$C$36,IF(AA523&lt;='اطلاعات پایه'!$B$37,'اطلاعات پایه'!$E$36+(AA523-'اطلاعات پایه'!$B$36)*'اطلاعات پایه'!$C$37,IF(AA523&lt;='اطلاعات پایه'!$B$38,'اطلاعات پایه'!$E$37+(AA523-'اطلاعات پایه'!$B$37)*'اطلاعات پایه'!$C$38,IF(AA523&lt;='اطلاعات پایه'!$B$39,'اطلاعات پایه'!$E$38+(AA523-'اطلاعات پایه'!$B$38)*'اطلاعات پایه'!$C$39,'اطلاعات پایه'!$E$39+(AA523-'اطلاعات پایه'!$B$39)*'اطلاعات پایه'!$C$40)))))/365*L523</f>
        <v>0</v>
      </c>
      <c r="AC523" s="9">
        <f t="shared" si="63"/>
        <v>37493954</v>
      </c>
      <c r="AE523" s="9">
        <f t="shared" si="58"/>
        <v>49588780</v>
      </c>
    </row>
    <row r="524" spans="1:31" x14ac:dyDescent="0.25">
      <c r="A524" s="13">
        <v>504</v>
      </c>
      <c r="B524" s="13"/>
      <c r="C524" s="13"/>
      <c r="D524" s="13"/>
      <c r="E524" s="13"/>
      <c r="F524" s="13"/>
      <c r="G524" s="6" t="str">
        <f t="shared" si="56"/>
        <v/>
      </c>
      <c r="H524" s="13"/>
      <c r="I524" s="13"/>
      <c r="J524" s="15"/>
      <c r="K524" s="15"/>
      <c r="L524" s="5">
        <f>VLOOKUP($C$15,'اطلاعات پایه'!$A$18:$B$30,2,FALSE)</f>
        <v>30</v>
      </c>
      <c r="M524" s="6">
        <f>VLOOKUP($C$15,'اطلاعات پایه'!$A$18:$C$30,3,FALSE)</f>
        <v>45736</v>
      </c>
      <c r="N524" s="5">
        <f>ROUND((K524*('اطلاعات پایه'!$B$12+1)+'اطلاعات پایه'!$B$13)/30*L524,0)</f>
        <v>9316080</v>
      </c>
      <c r="O524" s="5">
        <f>IF(AND(F524&gt;0,M524-F524&gt;364),'اطلاعات پایه'!$B$10,0)*L524+J524</f>
        <v>0</v>
      </c>
      <c r="P524" s="5">
        <f>IF(H524="متاهل",'اطلاعات پایه'!$B$6,0)</f>
        <v>0</v>
      </c>
      <c r="Q524" s="5">
        <f>I524*'اطلاعات پایه'!$B$7</f>
        <v>0</v>
      </c>
      <c r="R524" s="5">
        <f>ROUND('اطلاعات پایه'!$B$8/30*MIN(30,L524),0)</f>
        <v>9000000</v>
      </c>
      <c r="S524" s="5">
        <f>ROUND('اطلاعات پایه'!$B$9/30*MIN(30,L524),0)</f>
        <v>22000000</v>
      </c>
      <c r="T524" s="5">
        <f t="shared" si="59"/>
        <v>59284</v>
      </c>
      <c r="U524" s="15"/>
      <c r="V524" s="5">
        <f t="shared" si="57"/>
        <v>0</v>
      </c>
      <c r="X524" s="9">
        <f t="shared" si="60"/>
        <v>40316080</v>
      </c>
      <c r="Y524" s="9">
        <f>ROUND(0.07*MIN(7*L524*'اطلاعات پایه'!$B$5,'محاسبه حقوق'!X524),0)</f>
        <v>2822126</v>
      </c>
      <c r="Z524" s="9">
        <f t="shared" si="61"/>
        <v>9272700</v>
      </c>
      <c r="AA524" s="9">
        <f t="shared" si="62"/>
        <v>480702059.14285713</v>
      </c>
      <c r="AB524" s="5">
        <f>IF(AA524&lt;='اطلاعات پایه'!$B$35,'اطلاعات پایه'!$D$35,IF(AA524&lt;='اطلاعات پایه'!$B$36,'اطلاعات پایه'!$E$35+(AA524-'اطلاعات پایه'!$B$35)*'اطلاعات پایه'!$C$36,IF(AA524&lt;='اطلاعات پایه'!$B$37,'اطلاعات پایه'!$E$36+(AA524-'اطلاعات پایه'!$B$36)*'اطلاعات پایه'!$C$37,IF(AA524&lt;='اطلاعات پایه'!$B$38,'اطلاعات پایه'!$E$37+(AA524-'اطلاعات پایه'!$B$37)*'اطلاعات پایه'!$C$38,IF(AA524&lt;='اطلاعات پایه'!$B$39,'اطلاعات پایه'!$E$38+(AA524-'اطلاعات پایه'!$B$38)*'اطلاعات پایه'!$C$39,'اطلاعات پایه'!$E$39+(AA524-'اطلاعات پایه'!$B$39)*'اطلاعات پایه'!$C$40)))))/365*L524</f>
        <v>0</v>
      </c>
      <c r="AC524" s="9">
        <f t="shared" si="63"/>
        <v>37493954</v>
      </c>
      <c r="AE524" s="9">
        <f t="shared" si="58"/>
        <v>49588780</v>
      </c>
    </row>
    <row r="525" spans="1:31" x14ac:dyDescent="0.25">
      <c r="A525" s="13">
        <v>505</v>
      </c>
      <c r="B525" s="13"/>
      <c r="C525" s="13"/>
      <c r="D525" s="13"/>
      <c r="E525" s="13"/>
      <c r="F525" s="13"/>
      <c r="G525" s="6" t="str">
        <f t="shared" si="56"/>
        <v/>
      </c>
      <c r="H525" s="13"/>
      <c r="I525" s="13"/>
      <c r="J525" s="15"/>
      <c r="K525" s="15"/>
      <c r="L525" s="5">
        <f>VLOOKUP($C$15,'اطلاعات پایه'!$A$18:$B$30,2,FALSE)</f>
        <v>30</v>
      </c>
      <c r="M525" s="6">
        <f>VLOOKUP($C$15,'اطلاعات پایه'!$A$18:$C$30,3,FALSE)</f>
        <v>45736</v>
      </c>
      <c r="N525" s="5">
        <f>ROUND((K525*('اطلاعات پایه'!$B$12+1)+'اطلاعات پایه'!$B$13)/30*L525,0)</f>
        <v>9316080</v>
      </c>
      <c r="O525" s="5">
        <f>IF(AND(F525&gt;0,M525-F525&gt;364),'اطلاعات پایه'!$B$10,0)*L525+J525</f>
        <v>0</v>
      </c>
      <c r="P525" s="5">
        <f>IF(H525="متاهل",'اطلاعات پایه'!$B$6,0)</f>
        <v>0</v>
      </c>
      <c r="Q525" s="5">
        <f>I525*'اطلاعات پایه'!$B$7</f>
        <v>0</v>
      </c>
      <c r="R525" s="5">
        <f>ROUND('اطلاعات پایه'!$B$8/30*MIN(30,L525),0)</f>
        <v>9000000</v>
      </c>
      <c r="S525" s="5">
        <f>ROUND('اطلاعات پایه'!$B$9/30*MIN(30,L525),0)</f>
        <v>22000000</v>
      </c>
      <c r="T525" s="5">
        <f t="shared" si="59"/>
        <v>59284</v>
      </c>
      <c r="U525" s="15"/>
      <c r="V525" s="5">
        <f t="shared" si="57"/>
        <v>0</v>
      </c>
      <c r="X525" s="9">
        <f t="shared" si="60"/>
        <v>40316080</v>
      </c>
      <c r="Y525" s="9">
        <f>ROUND(0.07*MIN(7*L525*'اطلاعات پایه'!$B$5,'محاسبه حقوق'!X525),0)</f>
        <v>2822126</v>
      </c>
      <c r="Z525" s="9">
        <f t="shared" si="61"/>
        <v>9272700</v>
      </c>
      <c r="AA525" s="9">
        <f t="shared" si="62"/>
        <v>480702059.14285713</v>
      </c>
      <c r="AB525" s="5">
        <f>IF(AA525&lt;='اطلاعات پایه'!$B$35,'اطلاعات پایه'!$D$35,IF(AA525&lt;='اطلاعات پایه'!$B$36,'اطلاعات پایه'!$E$35+(AA525-'اطلاعات پایه'!$B$35)*'اطلاعات پایه'!$C$36,IF(AA525&lt;='اطلاعات پایه'!$B$37,'اطلاعات پایه'!$E$36+(AA525-'اطلاعات پایه'!$B$36)*'اطلاعات پایه'!$C$37,IF(AA525&lt;='اطلاعات پایه'!$B$38,'اطلاعات پایه'!$E$37+(AA525-'اطلاعات پایه'!$B$37)*'اطلاعات پایه'!$C$38,IF(AA525&lt;='اطلاعات پایه'!$B$39,'اطلاعات پایه'!$E$38+(AA525-'اطلاعات پایه'!$B$38)*'اطلاعات پایه'!$C$39,'اطلاعات پایه'!$E$39+(AA525-'اطلاعات پایه'!$B$39)*'اطلاعات پایه'!$C$40)))))/365*L525</f>
        <v>0</v>
      </c>
      <c r="AC525" s="9">
        <f t="shared" si="63"/>
        <v>37493954</v>
      </c>
      <c r="AE525" s="9">
        <f t="shared" si="58"/>
        <v>49588780</v>
      </c>
    </row>
    <row r="526" spans="1:31" x14ac:dyDescent="0.25">
      <c r="A526" s="13">
        <v>506</v>
      </c>
      <c r="B526" s="13"/>
      <c r="C526" s="13"/>
      <c r="D526" s="13"/>
      <c r="E526" s="13"/>
      <c r="F526" s="13"/>
      <c r="G526" s="6" t="str">
        <f t="shared" si="56"/>
        <v/>
      </c>
      <c r="H526" s="13"/>
      <c r="I526" s="13"/>
      <c r="J526" s="15"/>
      <c r="K526" s="15"/>
      <c r="L526" s="5">
        <f>VLOOKUP($C$15,'اطلاعات پایه'!$A$18:$B$30,2,FALSE)</f>
        <v>30</v>
      </c>
      <c r="M526" s="6">
        <f>VLOOKUP($C$15,'اطلاعات پایه'!$A$18:$C$30,3,FALSE)</f>
        <v>45736</v>
      </c>
      <c r="N526" s="5">
        <f>ROUND((K526*('اطلاعات پایه'!$B$12+1)+'اطلاعات پایه'!$B$13)/30*L526,0)</f>
        <v>9316080</v>
      </c>
      <c r="O526" s="5">
        <f>IF(AND(F526&gt;0,M526-F526&gt;364),'اطلاعات پایه'!$B$10,0)*L526+J526</f>
        <v>0</v>
      </c>
      <c r="P526" s="5">
        <f>IF(H526="متاهل",'اطلاعات پایه'!$B$6,0)</f>
        <v>0</v>
      </c>
      <c r="Q526" s="5">
        <f>I526*'اطلاعات پایه'!$B$7</f>
        <v>0</v>
      </c>
      <c r="R526" s="5">
        <f>ROUND('اطلاعات پایه'!$B$8/30*MIN(30,L526),0)</f>
        <v>9000000</v>
      </c>
      <c r="S526" s="5">
        <f>ROUND('اطلاعات پایه'!$B$9/30*MIN(30,L526),0)</f>
        <v>22000000</v>
      </c>
      <c r="T526" s="5">
        <f t="shared" si="59"/>
        <v>59284</v>
      </c>
      <c r="U526" s="15"/>
      <c r="V526" s="5">
        <f t="shared" si="57"/>
        <v>0</v>
      </c>
      <c r="X526" s="9">
        <f t="shared" si="60"/>
        <v>40316080</v>
      </c>
      <c r="Y526" s="9">
        <f>ROUND(0.07*MIN(7*L526*'اطلاعات پایه'!$B$5,'محاسبه حقوق'!X526),0)</f>
        <v>2822126</v>
      </c>
      <c r="Z526" s="9">
        <f t="shared" si="61"/>
        <v>9272700</v>
      </c>
      <c r="AA526" s="9">
        <f t="shared" si="62"/>
        <v>480702059.14285713</v>
      </c>
      <c r="AB526" s="5">
        <f>IF(AA526&lt;='اطلاعات پایه'!$B$35,'اطلاعات پایه'!$D$35,IF(AA526&lt;='اطلاعات پایه'!$B$36,'اطلاعات پایه'!$E$35+(AA526-'اطلاعات پایه'!$B$35)*'اطلاعات پایه'!$C$36,IF(AA526&lt;='اطلاعات پایه'!$B$37,'اطلاعات پایه'!$E$36+(AA526-'اطلاعات پایه'!$B$36)*'اطلاعات پایه'!$C$37,IF(AA526&lt;='اطلاعات پایه'!$B$38,'اطلاعات پایه'!$E$37+(AA526-'اطلاعات پایه'!$B$37)*'اطلاعات پایه'!$C$38,IF(AA526&lt;='اطلاعات پایه'!$B$39,'اطلاعات پایه'!$E$38+(AA526-'اطلاعات پایه'!$B$38)*'اطلاعات پایه'!$C$39,'اطلاعات پایه'!$E$39+(AA526-'اطلاعات پایه'!$B$39)*'اطلاعات پایه'!$C$40)))))/365*L526</f>
        <v>0</v>
      </c>
      <c r="AC526" s="9">
        <f t="shared" si="63"/>
        <v>37493954</v>
      </c>
      <c r="AE526" s="9">
        <f t="shared" si="58"/>
        <v>49588780</v>
      </c>
    </row>
    <row r="527" spans="1:31" x14ac:dyDescent="0.25">
      <c r="A527" s="13">
        <v>507</v>
      </c>
      <c r="B527" s="13"/>
      <c r="C527" s="13"/>
      <c r="D527" s="13"/>
      <c r="E527" s="13"/>
      <c r="F527" s="13"/>
      <c r="G527" s="6" t="str">
        <f t="shared" si="56"/>
        <v/>
      </c>
      <c r="H527" s="13"/>
      <c r="I527" s="13"/>
      <c r="J527" s="15"/>
      <c r="K527" s="15"/>
      <c r="L527" s="5">
        <f>VLOOKUP($C$15,'اطلاعات پایه'!$A$18:$B$30,2,FALSE)</f>
        <v>30</v>
      </c>
      <c r="M527" s="6">
        <f>VLOOKUP($C$15,'اطلاعات پایه'!$A$18:$C$30,3,FALSE)</f>
        <v>45736</v>
      </c>
      <c r="N527" s="5">
        <f>ROUND((K527*('اطلاعات پایه'!$B$12+1)+'اطلاعات پایه'!$B$13)/30*L527,0)</f>
        <v>9316080</v>
      </c>
      <c r="O527" s="5">
        <f>IF(AND(F527&gt;0,M527-F527&gt;364),'اطلاعات پایه'!$B$10,0)*L527+J527</f>
        <v>0</v>
      </c>
      <c r="P527" s="5">
        <f>IF(H527="متاهل",'اطلاعات پایه'!$B$6,0)</f>
        <v>0</v>
      </c>
      <c r="Q527" s="5">
        <f>I527*'اطلاعات پایه'!$B$7</f>
        <v>0</v>
      </c>
      <c r="R527" s="5">
        <f>ROUND('اطلاعات پایه'!$B$8/30*MIN(30,L527),0)</f>
        <v>9000000</v>
      </c>
      <c r="S527" s="5">
        <f>ROUND('اطلاعات پایه'!$B$9/30*MIN(30,L527),0)</f>
        <v>22000000</v>
      </c>
      <c r="T527" s="5">
        <f t="shared" si="59"/>
        <v>59284</v>
      </c>
      <c r="U527" s="15"/>
      <c r="V527" s="5">
        <f t="shared" si="57"/>
        <v>0</v>
      </c>
      <c r="X527" s="9">
        <f t="shared" si="60"/>
        <v>40316080</v>
      </c>
      <c r="Y527" s="9">
        <f>ROUND(0.07*MIN(7*L527*'اطلاعات پایه'!$B$5,'محاسبه حقوق'!X527),0)</f>
        <v>2822126</v>
      </c>
      <c r="Z527" s="9">
        <f t="shared" si="61"/>
        <v>9272700</v>
      </c>
      <c r="AA527" s="9">
        <f t="shared" si="62"/>
        <v>480702059.14285713</v>
      </c>
      <c r="AB527" s="5">
        <f>IF(AA527&lt;='اطلاعات پایه'!$B$35,'اطلاعات پایه'!$D$35,IF(AA527&lt;='اطلاعات پایه'!$B$36,'اطلاعات پایه'!$E$35+(AA527-'اطلاعات پایه'!$B$35)*'اطلاعات پایه'!$C$36,IF(AA527&lt;='اطلاعات پایه'!$B$37,'اطلاعات پایه'!$E$36+(AA527-'اطلاعات پایه'!$B$36)*'اطلاعات پایه'!$C$37,IF(AA527&lt;='اطلاعات پایه'!$B$38,'اطلاعات پایه'!$E$37+(AA527-'اطلاعات پایه'!$B$37)*'اطلاعات پایه'!$C$38,IF(AA527&lt;='اطلاعات پایه'!$B$39,'اطلاعات پایه'!$E$38+(AA527-'اطلاعات پایه'!$B$38)*'اطلاعات پایه'!$C$39,'اطلاعات پایه'!$E$39+(AA527-'اطلاعات پایه'!$B$39)*'اطلاعات پایه'!$C$40)))))/365*L527</f>
        <v>0</v>
      </c>
      <c r="AC527" s="9">
        <f t="shared" si="63"/>
        <v>37493954</v>
      </c>
      <c r="AE527" s="9">
        <f t="shared" si="58"/>
        <v>49588780</v>
      </c>
    </row>
    <row r="528" spans="1:31" x14ac:dyDescent="0.25">
      <c r="A528" s="13">
        <v>508</v>
      </c>
      <c r="B528" s="13"/>
      <c r="C528" s="13"/>
      <c r="D528" s="13"/>
      <c r="E528" s="13"/>
      <c r="F528" s="13"/>
      <c r="G528" s="6" t="str">
        <f t="shared" si="56"/>
        <v/>
      </c>
      <c r="H528" s="13"/>
      <c r="I528" s="13"/>
      <c r="J528" s="15"/>
      <c r="K528" s="15"/>
      <c r="L528" s="5">
        <f>VLOOKUP($C$15,'اطلاعات پایه'!$A$18:$B$30,2,FALSE)</f>
        <v>30</v>
      </c>
      <c r="M528" s="6">
        <f>VLOOKUP($C$15,'اطلاعات پایه'!$A$18:$C$30,3,FALSE)</f>
        <v>45736</v>
      </c>
      <c r="N528" s="5">
        <f>ROUND((K528*('اطلاعات پایه'!$B$12+1)+'اطلاعات پایه'!$B$13)/30*L528,0)</f>
        <v>9316080</v>
      </c>
      <c r="O528" s="5">
        <f>IF(AND(F528&gt;0,M528-F528&gt;364),'اطلاعات پایه'!$B$10,0)*L528+J528</f>
        <v>0</v>
      </c>
      <c r="P528" s="5">
        <f>IF(H528="متاهل",'اطلاعات پایه'!$B$6,0)</f>
        <v>0</v>
      </c>
      <c r="Q528" s="5">
        <f>I528*'اطلاعات پایه'!$B$7</f>
        <v>0</v>
      </c>
      <c r="R528" s="5">
        <f>ROUND('اطلاعات پایه'!$B$8/30*MIN(30,L528),0)</f>
        <v>9000000</v>
      </c>
      <c r="S528" s="5">
        <f>ROUND('اطلاعات پایه'!$B$9/30*MIN(30,L528),0)</f>
        <v>22000000</v>
      </c>
      <c r="T528" s="5">
        <f t="shared" si="59"/>
        <v>59284</v>
      </c>
      <c r="U528" s="15"/>
      <c r="V528" s="5">
        <f t="shared" si="57"/>
        <v>0</v>
      </c>
      <c r="X528" s="9">
        <f t="shared" si="60"/>
        <v>40316080</v>
      </c>
      <c r="Y528" s="9">
        <f>ROUND(0.07*MIN(7*L528*'اطلاعات پایه'!$B$5,'محاسبه حقوق'!X528),0)</f>
        <v>2822126</v>
      </c>
      <c r="Z528" s="9">
        <f t="shared" si="61"/>
        <v>9272700</v>
      </c>
      <c r="AA528" s="9">
        <f t="shared" si="62"/>
        <v>480702059.14285713</v>
      </c>
      <c r="AB528" s="5">
        <f>IF(AA528&lt;='اطلاعات پایه'!$B$35,'اطلاعات پایه'!$D$35,IF(AA528&lt;='اطلاعات پایه'!$B$36,'اطلاعات پایه'!$E$35+(AA528-'اطلاعات پایه'!$B$35)*'اطلاعات پایه'!$C$36,IF(AA528&lt;='اطلاعات پایه'!$B$37,'اطلاعات پایه'!$E$36+(AA528-'اطلاعات پایه'!$B$36)*'اطلاعات پایه'!$C$37,IF(AA528&lt;='اطلاعات پایه'!$B$38,'اطلاعات پایه'!$E$37+(AA528-'اطلاعات پایه'!$B$37)*'اطلاعات پایه'!$C$38,IF(AA528&lt;='اطلاعات پایه'!$B$39,'اطلاعات پایه'!$E$38+(AA528-'اطلاعات پایه'!$B$38)*'اطلاعات پایه'!$C$39,'اطلاعات پایه'!$E$39+(AA528-'اطلاعات پایه'!$B$39)*'اطلاعات پایه'!$C$40)))))/365*L528</f>
        <v>0</v>
      </c>
      <c r="AC528" s="9">
        <f t="shared" si="63"/>
        <v>37493954</v>
      </c>
      <c r="AE528" s="9">
        <f t="shared" si="58"/>
        <v>49588780</v>
      </c>
    </row>
    <row r="529" spans="1:31" x14ac:dyDescent="0.25">
      <c r="A529" s="13">
        <v>509</v>
      </c>
      <c r="B529" s="13"/>
      <c r="C529" s="13"/>
      <c r="D529" s="13"/>
      <c r="E529" s="13"/>
      <c r="F529" s="13"/>
      <c r="G529" s="6" t="str">
        <f t="shared" si="56"/>
        <v/>
      </c>
      <c r="H529" s="13"/>
      <c r="I529" s="13"/>
      <c r="J529" s="15"/>
      <c r="K529" s="15"/>
      <c r="L529" s="5">
        <f>VLOOKUP($C$15,'اطلاعات پایه'!$A$18:$B$30,2,FALSE)</f>
        <v>30</v>
      </c>
      <c r="M529" s="6">
        <f>VLOOKUP($C$15,'اطلاعات پایه'!$A$18:$C$30,3,FALSE)</f>
        <v>45736</v>
      </c>
      <c r="N529" s="5">
        <f>ROUND((K529*('اطلاعات پایه'!$B$12+1)+'اطلاعات پایه'!$B$13)/30*L529,0)</f>
        <v>9316080</v>
      </c>
      <c r="O529" s="5">
        <f>IF(AND(F529&gt;0,M529-F529&gt;364),'اطلاعات پایه'!$B$10,0)*L529+J529</f>
        <v>0</v>
      </c>
      <c r="P529" s="5">
        <f>IF(H529="متاهل",'اطلاعات پایه'!$B$6,0)</f>
        <v>0</v>
      </c>
      <c r="Q529" s="5">
        <f>I529*'اطلاعات پایه'!$B$7</f>
        <v>0</v>
      </c>
      <c r="R529" s="5">
        <f>ROUND('اطلاعات پایه'!$B$8/30*MIN(30,L529),0)</f>
        <v>9000000</v>
      </c>
      <c r="S529" s="5">
        <f>ROUND('اطلاعات پایه'!$B$9/30*MIN(30,L529),0)</f>
        <v>22000000</v>
      </c>
      <c r="T529" s="5">
        <f t="shared" si="59"/>
        <v>59284</v>
      </c>
      <c r="U529" s="15"/>
      <c r="V529" s="5">
        <f t="shared" si="57"/>
        <v>0</v>
      </c>
      <c r="X529" s="9">
        <f t="shared" si="60"/>
        <v>40316080</v>
      </c>
      <c r="Y529" s="9">
        <f>ROUND(0.07*MIN(7*L529*'اطلاعات پایه'!$B$5,'محاسبه حقوق'!X529),0)</f>
        <v>2822126</v>
      </c>
      <c r="Z529" s="9">
        <f t="shared" si="61"/>
        <v>9272700</v>
      </c>
      <c r="AA529" s="9">
        <f t="shared" si="62"/>
        <v>480702059.14285713</v>
      </c>
      <c r="AB529" s="5">
        <f>IF(AA529&lt;='اطلاعات پایه'!$B$35,'اطلاعات پایه'!$D$35,IF(AA529&lt;='اطلاعات پایه'!$B$36,'اطلاعات پایه'!$E$35+(AA529-'اطلاعات پایه'!$B$35)*'اطلاعات پایه'!$C$36,IF(AA529&lt;='اطلاعات پایه'!$B$37,'اطلاعات پایه'!$E$36+(AA529-'اطلاعات پایه'!$B$36)*'اطلاعات پایه'!$C$37,IF(AA529&lt;='اطلاعات پایه'!$B$38,'اطلاعات پایه'!$E$37+(AA529-'اطلاعات پایه'!$B$37)*'اطلاعات پایه'!$C$38,IF(AA529&lt;='اطلاعات پایه'!$B$39,'اطلاعات پایه'!$E$38+(AA529-'اطلاعات پایه'!$B$38)*'اطلاعات پایه'!$C$39,'اطلاعات پایه'!$E$39+(AA529-'اطلاعات پایه'!$B$39)*'اطلاعات پایه'!$C$40)))))/365*L529</f>
        <v>0</v>
      </c>
      <c r="AC529" s="9">
        <f t="shared" si="63"/>
        <v>37493954</v>
      </c>
      <c r="AE529" s="9">
        <f t="shared" si="58"/>
        <v>49588780</v>
      </c>
    </row>
    <row r="530" spans="1:31" x14ac:dyDescent="0.25">
      <c r="A530" s="13">
        <v>510</v>
      </c>
      <c r="B530" s="13"/>
      <c r="C530" s="13"/>
      <c r="D530" s="13"/>
      <c r="E530" s="13"/>
      <c r="F530" s="13"/>
      <c r="G530" s="6" t="str">
        <f t="shared" si="56"/>
        <v/>
      </c>
      <c r="H530" s="13"/>
      <c r="I530" s="13"/>
      <c r="J530" s="15"/>
      <c r="K530" s="15"/>
      <c r="L530" s="5">
        <f>VLOOKUP($C$15,'اطلاعات پایه'!$A$18:$B$30,2,FALSE)</f>
        <v>30</v>
      </c>
      <c r="M530" s="6">
        <f>VLOOKUP($C$15,'اطلاعات پایه'!$A$18:$C$30,3,FALSE)</f>
        <v>45736</v>
      </c>
      <c r="N530" s="5">
        <f>ROUND((K530*('اطلاعات پایه'!$B$12+1)+'اطلاعات پایه'!$B$13)/30*L530,0)</f>
        <v>9316080</v>
      </c>
      <c r="O530" s="5">
        <f>IF(AND(F530&gt;0,M530-F530&gt;364),'اطلاعات پایه'!$B$10,0)*L530+J530</f>
        <v>0</v>
      </c>
      <c r="P530" s="5">
        <f>IF(H530="متاهل",'اطلاعات پایه'!$B$6,0)</f>
        <v>0</v>
      </c>
      <c r="Q530" s="5">
        <f>I530*'اطلاعات پایه'!$B$7</f>
        <v>0</v>
      </c>
      <c r="R530" s="5">
        <f>ROUND('اطلاعات پایه'!$B$8/30*MIN(30,L530),0)</f>
        <v>9000000</v>
      </c>
      <c r="S530" s="5">
        <f>ROUND('اطلاعات پایه'!$B$9/30*MIN(30,L530),0)</f>
        <v>22000000</v>
      </c>
      <c r="T530" s="5">
        <f t="shared" si="59"/>
        <v>59284</v>
      </c>
      <c r="U530" s="15"/>
      <c r="V530" s="5">
        <f t="shared" si="57"/>
        <v>0</v>
      </c>
      <c r="X530" s="9">
        <f t="shared" si="60"/>
        <v>40316080</v>
      </c>
      <c r="Y530" s="9">
        <f>ROUND(0.07*MIN(7*L530*'اطلاعات پایه'!$B$5,'محاسبه حقوق'!X530),0)</f>
        <v>2822126</v>
      </c>
      <c r="Z530" s="9">
        <f t="shared" si="61"/>
        <v>9272700</v>
      </c>
      <c r="AA530" s="9">
        <f t="shared" si="62"/>
        <v>480702059.14285713</v>
      </c>
      <c r="AB530" s="5">
        <f>IF(AA530&lt;='اطلاعات پایه'!$B$35,'اطلاعات پایه'!$D$35,IF(AA530&lt;='اطلاعات پایه'!$B$36,'اطلاعات پایه'!$E$35+(AA530-'اطلاعات پایه'!$B$35)*'اطلاعات پایه'!$C$36,IF(AA530&lt;='اطلاعات پایه'!$B$37,'اطلاعات پایه'!$E$36+(AA530-'اطلاعات پایه'!$B$36)*'اطلاعات پایه'!$C$37,IF(AA530&lt;='اطلاعات پایه'!$B$38,'اطلاعات پایه'!$E$37+(AA530-'اطلاعات پایه'!$B$37)*'اطلاعات پایه'!$C$38,IF(AA530&lt;='اطلاعات پایه'!$B$39,'اطلاعات پایه'!$E$38+(AA530-'اطلاعات پایه'!$B$38)*'اطلاعات پایه'!$C$39,'اطلاعات پایه'!$E$39+(AA530-'اطلاعات پایه'!$B$39)*'اطلاعات پایه'!$C$40)))))/365*L530</f>
        <v>0</v>
      </c>
      <c r="AC530" s="9">
        <f t="shared" si="63"/>
        <v>37493954</v>
      </c>
      <c r="AE530" s="9">
        <f t="shared" si="58"/>
        <v>49588780</v>
      </c>
    </row>
    <row r="531" spans="1:31" x14ac:dyDescent="0.25">
      <c r="A531" s="13">
        <v>511</v>
      </c>
      <c r="B531" s="13"/>
      <c r="C531" s="13"/>
      <c r="D531" s="13"/>
      <c r="E531" s="13"/>
      <c r="F531" s="13"/>
      <c r="G531" s="6" t="str">
        <f t="shared" si="56"/>
        <v/>
      </c>
      <c r="H531" s="13"/>
      <c r="I531" s="13"/>
      <c r="J531" s="15"/>
      <c r="K531" s="15"/>
      <c r="L531" s="5">
        <f>VLOOKUP($C$15,'اطلاعات پایه'!$A$18:$B$30,2,FALSE)</f>
        <v>30</v>
      </c>
      <c r="M531" s="6">
        <f>VLOOKUP($C$15,'اطلاعات پایه'!$A$18:$C$30,3,FALSE)</f>
        <v>45736</v>
      </c>
      <c r="N531" s="5">
        <f>ROUND((K531*('اطلاعات پایه'!$B$12+1)+'اطلاعات پایه'!$B$13)/30*L531,0)</f>
        <v>9316080</v>
      </c>
      <c r="O531" s="5">
        <f>IF(AND(F531&gt;0,M531-F531&gt;364),'اطلاعات پایه'!$B$10,0)*L531+J531</f>
        <v>0</v>
      </c>
      <c r="P531" s="5">
        <f>IF(H531="متاهل",'اطلاعات پایه'!$B$6,0)</f>
        <v>0</v>
      </c>
      <c r="Q531" s="5">
        <f>I531*'اطلاعات پایه'!$B$7</f>
        <v>0</v>
      </c>
      <c r="R531" s="5">
        <f>ROUND('اطلاعات پایه'!$B$8/30*MIN(30,L531),0)</f>
        <v>9000000</v>
      </c>
      <c r="S531" s="5">
        <f>ROUND('اطلاعات پایه'!$B$9/30*MIN(30,L531),0)</f>
        <v>22000000</v>
      </c>
      <c r="T531" s="5">
        <f t="shared" si="59"/>
        <v>59284</v>
      </c>
      <c r="U531" s="15"/>
      <c r="V531" s="5">
        <f t="shared" si="57"/>
        <v>0</v>
      </c>
      <c r="X531" s="9">
        <f t="shared" si="60"/>
        <v>40316080</v>
      </c>
      <c r="Y531" s="9">
        <f>ROUND(0.07*MIN(7*L531*'اطلاعات پایه'!$B$5,'محاسبه حقوق'!X531),0)</f>
        <v>2822126</v>
      </c>
      <c r="Z531" s="9">
        <f t="shared" si="61"/>
        <v>9272700</v>
      </c>
      <c r="AA531" s="9">
        <f t="shared" si="62"/>
        <v>480702059.14285713</v>
      </c>
      <c r="AB531" s="5">
        <f>IF(AA531&lt;='اطلاعات پایه'!$B$35,'اطلاعات پایه'!$D$35,IF(AA531&lt;='اطلاعات پایه'!$B$36,'اطلاعات پایه'!$E$35+(AA531-'اطلاعات پایه'!$B$35)*'اطلاعات پایه'!$C$36,IF(AA531&lt;='اطلاعات پایه'!$B$37,'اطلاعات پایه'!$E$36+(AA531-'اطلاعات پایه'!$B$36)*'اطلاعات پایه'!$C$37,IF(AA531&lt;='اطلاعات پایه'!$B$38,'اطلاعات پایه'!$E$37+(AA531-'اطلاعات پایه'!$B$37)*'اطلاعات پایه'!$C$38,IF(AA531&lt;='اطلاعات پایه'!$B$39,'اطلاعات پایه'!$E$38+(AA531-'اطلاعات پایه'!$B$38)*'اطلاعات پایه'!$C$39,'اطلاعات پایه'!$E$39+(AA531-'اطلاعات پایه'!$B$39)*'اطلاعات پایه'!$C$40)))))/365*L531</f>
        <v>0</v>
      </c>
      <c r="AC531" s="9">
        <f t="shared" si="63"/>
        <v>37493954</v>
      </c>
      <c r="AE531" s="9">
        <f t="shared" si="58"/>
        <v>49588780</v>
      </c>
    </row>
    <row r="532" spans="1:31" x14ac:dyDescent="0.25">
      <c r="A532" s="13">
        <v>512</v>
      </c>
      <c r="B532" s="13"/>
      <c r="C532" s="13"/>
      <c r="D532" s="13"/>
      <c r="E532" s="13"/>
      <c r="F532" s="13"/>
      <c r="G532" s="6" t="str">
        <f t="shared" si="56"/>
        <v/>
      </c>
      <c r="H532" s="13"/>
      <c r="I532" s="13"/>
      <c r="J532" s="15"/>
      <c r="K532" s="15"/>
      <c r="L532" s="5">
        <f>VLOOKUP($C$15,'اطلاعات پایه'!$A$18:$B$30,2,FALSE)</f>
        <v>30</v>
      </c>
      <c r="M532" s="6">
        <f>VLOOKUP($C$15,'اطلاعات پایه'!$A$18:$C$30,3,FALSE)</f>
        <v>45736</v>
      </c>
      <c r="N532" s="5">
        <f>ROUND((K532*('اطلاعات پایه'!$B$12+1)+'اطلاعات پایه'!$B$13)/30*L532,0)</f>
        <v>9316080</v>
      </c>
      <c r="O532" s="5">
        <f>IF(AND(F532&gt;0,M532-F532&gt;364),'اطلاعات پایه'!$B$10,0)*L532+J532</f>
        <v>0</v>
      </c>
      <c r="P532" s="5">
        <f>IF(H532="متاهل",'اطلاعات پایه'!$B$6,0)</f>
        <v>0</v>
      </c>
      <c r="Q532" s="5">
        <f>I532*'اطلاعات پایه'!$B$7</f>
        <v>0</v>
      </c>
      <c r="R532" s="5">
        <f>ROUND('اطلاعات پایه'!$B$8/30*MIN(30,L532),0)</f>
        <v>9000000</v>
      </c>
      <c r="S532" s="5">
        <f>ROUND('اطلاعات پایه'!$B$9/30*MIN(30,L532),0)</f>
        <v>22000000</v>
      </c>
      <c r="T532" s="5">
        <f t="shared" si="59"/>
        <v>59284</v>
      </c>
      <c r="U532" s="15"/>
      <c r="V532" s="5">
        <f t="shared" si="57"/>
        <v>0</v>
      </c>
      <c r="X532" s="9">
        <f t="shared" si="60"/>
        <v>40316080</v>
      </c>
      <c r="Y532" s="9">
        <f>ROUND(0.07*MIN(7*L532*'اطلاعات پایه'!$B$5,'محاسبه حقوق'!X532),0)</f>
        <v>2822126</v>
      </c>
      <c r="Z532" s="9">
        <f t="shared" si="61"/>
        <v>9272700</v>
      </c>
      <c r="AA532" s="9">
        <f t="shared" si="62"/>
        <v>480702059.14285713</v>
      </c>
      <c r="AB532" s="5">
        <f>IF(AA532&lt;='اطلاعات پایه'!$B$35,'اطلاعات پایه'!$D$35,IF(AA532&lt;='اطلاعات پایه'!$B$36,'اطلاعات پایه'!$E$35+(AA532-'اطلاعات پایه'!$B$35)*'اطلاعات پایه'!$C$36,IF(AA532&lt;='اطلاعات پایه'!$B$37,'اطلاعات پایه'!$E$36+(AA532-'اطلاعات پایه'!$B$36)*'اطلاعات پایه'!$C$37,IF(AA532&lt;='اطلاعات پایه'!$B$38,'اطلاعات پایه'!$E$37+(AA532-'اطلاعات پایه'!$B$37)*'اطلاعات پایه'!$C$38,IF(AA532&lt;='اطلاعات پایه'!$B$39,'اطلاعات پایه'!$E$38+(AA532-'اطلاعات پایه'!$B$38)*'اطلاعات پایه'!$C$39,'اطلاعات پایه'!$E$39+(AA532-'اطلاعات پایه'!$B$39)*'اطلاعات پایه'!$C$40)))))/365*L532</f>
        <v>0</v>
      </c>
      <c r="AC532" s="9">
        <f t="shared" si="63"/>
        <v>37493954</v>
      </c>
      <c r="AE532" s="9">
        <f t="shared" si="58"/>
        <v>49588780</v>
      </c>
    </row>
    <row r="533" spans="1:31" x14ac:dyDescent="0.25">
      <c r="A533" s="13">
        <v>513</v>
      </c>
      <c r="B533" s="13"/>
      <c r="C533" s="13"/>
      <c r="D533" s="13"/>
      <c r="E533" s="13"/>
      <c r="F533" s="13"/>
      <c r="G533" s="6" t="str">
        <f t="shared" si="56"/>
        <v/>
      </c>
      <c r="H533" s="13"/>
      <c r="I533" s="13"/>
      <c r="J533" s="15"/>
      <c r="K533" s="15"/>
      <c r="L533" s="5">
        <f>VLOOKUP($C$15,'اطلاعات پایه'!$A$18:$B$30,2,FALSE)</f>
        <v>30</v>
      </c>
      <c r="M533" s="6">
        <f>VLOOKUP($C$15,'اطلاعات پایه'!$A$18:$C$30,3,FALSE)</f>
        <v>45736</v>
      </c>
      <c r="N533" s="5">
        <f>ROUND((K533*('اطلاعات پایه'!$B$12+1)+'اطلاعات پایه'!$B$13)/30*L533,0)</f>
        <v>9316080</v>
      </c>
      <c r="O533" s="5">
        <f>IF(AND(F533&gt;0,M533-F533&gt;364),'اطلاعات پایه'!$B$10,0)*L533+J533</f>
        <v>0</v>
      </c>
      <c r="P533" s="5">
        <f>IF(H533="متاهل",'اطلاعات پایه'!$B$6,0)</f>
        <v>0</v>
      </c>
      <c r="Q533" s="5">
        <f>I533*'اطلاعات پایه'!$B$7</f>
        <v>0</v>
      </c>
      <c r="R533" s="5">
        <f>ROUND('اطلاعات پایه'!$B$8/30*MIN(30,L533),0)</f>
        <v>9000000</v>
      </c>
      <c r="S533" s="5">
        <f>ROUND('اطلاعات پایه'!$B$9/30*MIN(30,L533),0)</f>
        <v>22000000</v>
      </c>
      <c r="T533" s="5">
        <f t="shared" si="59"/>
        <v>59284</v>
      </c>
      <c r="U533" s="15"/>
      <c r="V533" s="5">
        <f t="shared" si="57"/>
        <v>0</v>
      </c>
      <c r="X533" s="9">
        <f t="shared" si="60"/>
        <v>40316080</v>
      </c>
      <c r="Y533" s="9">
        <f>ROUND(0.07*MIN(7*L533*'اطلاعات پایه'!$B$5,'محاسبه حقوق'!X533),0)</f>
        <v>2822126</v>
      </c>
      <c r="Z533" s="9">
        <f t="shared" si="61"/>
        <v>9272700</v>
      </c>
      <c r="AA533" s="9">
        <f t="shared" si="62"/>
        <v>480702059.14285713</v>
      </c>
      <c r="AB533" s="5">
        <f>IF(AA533&lt;='اطلاعات پایه'!$B$35,'اطلاعات پایه'!$D$35,IF(AA533&lt;='اطلاعات پایه'!$B$36,'اطلاعات پایه'!$E$35+(AA533-'اطلاعات پایه'!$B$35)*'اطلاعات پایه'!$C$36,IF(AA533&lt;='اطلاعات پایه'!$B$37,'اطلاعات پایه'!$E$36+(AA533-'اطلاعات پایه'!$B$36)*'اطلاعات پایه'!$C$37,IF(AA533&lt;='اطلاعات پایه'!$B$38,'اطلاعات پایه'!$E$37+(AA533-'اطلاعات پایه'!$B$37)*'اطلاعات پایه'!$C$38,IF(AA533&lt;='اطلاعات پایه'!$B$39,'اطلاعات پایه'!$E$38+(AA533-'اطلاعات پایه'!$B$38)*'اطلاعات پایه'!$C$39,'اطلاعات پایه'!$E$39+(AA533-'اطلاعات پایه'!$B$39)*'اطلاعات پایه'!$C$40)))))/365*L533</f>
        <v>0</v>
      </c>
      <c r="AC533" s="9">
        <f t="shared" si="63"/>
        <v>37493954</v>
      </c>
      <c r="AE533" s="9">
        <f t="shared" si="58"/>
        <v>49588780</v>
      </c>
    </row>
    <row r="534" spans="1:31" x14ac:dyDescent="0.25">
      <c r="A534" s="13">
        <v>514</v>
      </c>
      <c r="B534" s="13"/>
      <c r="C534" s="13"/>
      <c r="D534" s="13"/>
      <c r="E534" s="13"/>
      <c r="F534" s="13"/>
      <c r="G534" s="6" t="str">
        <f t="shared" ref="G534:G597" si="64">IF(F534=0,"",F534)</f>
        <v/>
      </c>
      <c r="H534" s="13"/>
      <c r="I534" s="13"/>
      <c r="J534" s="15"/>
      <c r="K534" s="15"/>
      <c r="L534" s="5">
        <f>VLOOKUP($C$15,'اطلاعات پایه'!$A$18:$B$30,2,FALSE)</f>
        <v>30</v>
      </c>
      <c r="M534" s="6">
        <f>VLOOKUP($C$15,'اطلاعات پایه'!$A$18:$C$30,3,FALSE)</f>
        <v>45736</v>
      </c>
      <c r="N534" s="5">
        <f>ROUND((K534*('اطلاعات پایه'!$B$12+1)+'اطلاعات پایه'!$B$13)/30*L534,0)</f>
        <v>9316080</v>
      </c>
      <c r="O534" s="5">
        <f>IF(AND(F534&gt;0,M534-F534&gt;364),'اطلاعات پایه'!$B$10,0)*L534+J534</f>
        <v>0</v>
      </c>
      <c r="P534" s="5">
        <f>IF(H534="متاهل",'اطلاعات پایه'!$B$6,0)</f>
        <v>0</v>
      </c>
      <c r="Q534" s="5">
        <f>I534*'اطلاعات پایه'!$B$7</f>
        <v>0</v>
      </c>
      <c r="R534" s="5">
        <f>ROUND('اطلاعات پایه'!$B$8/30*MIN(30,L534),0)</f>
        <v>9000000</v>
      </c>
      <c r="S534" s="5">
        <f>ROUND('اطلاعات پایه'!$B$9/30*MIN(30,L534),0)</f>
        <v>22000000</v>
      </c>
      <c r="T534" s="5">
        <f t="shared" si="59"/>
        <v>59284</v>
      </c>
      <c r="U534" s="15"/>
      <c r="V534" s="5">
        <f t="shared" ref="V534:V597" si="65">U534*T534</f>
        <v>0</v>
      </c>
      <c r="X534" s="9">
        <f t="shared" si="60"/>
        <v>40316080</v>
      </c>
      <c r="Y534" s="9">
        <f>ROUND(0.07*MIN(7*L534*'اطلاعات پایه'!$B$5,'محاسبه حقوق'!X534),0)</f>
        <v>2822126</v>
      </c>
      <c r="Z534" s="9">
        <f t="shared" si="61"/>
        <v>9272700</v>
      </c>
      <c r="AA534" s="9">
        <f t="shared" si="62"/>
        <v>480702059.14285713</v>
      </c>
      <c r="AB534" s="5">
        <f>IF(AA534&lt;='اطلاعات پایه'!$B$35,'اطلاعات پایه'!$D$35,IF(AA534&lt;='اطلاعات پایه'!$B$36,'اطلاعات پایه'!$E$35+(AA534-'اطلاعات پایه'!$B$35)*'اطلاعات پایه'!$C$36,IF(AA534&lt;='اطلاعات پایه'!$B$37,'اطلاعات پایه'!$E$36+(AA534-'اطلاعات پایه'!$B$36)*'اطلاعات پایه'!$C$37,IF(AA534&lt;='اطلاعات پایه'!$B$38,'اطلاعات پایه'!$E$37+(AA534-'اطلاعات پایه'!$B$37)*'اطلاعات پایه'!$C$38,IF(AA534&lt;='اطلاعات پایه'!$B$39,'اطلاعات پایه'!$E$38+(AA534-'اطلاعات پایه'!$B$38)*'اطلاعات پایه'!$C$39,'اطلاعات پایه'!$E$39+(AA534-'اطلاعات پایه'!$B$39)*'اطلاعات پایه'!$C$40)))))/365*L534</f>
        <v>0</v>
      </c>
      <c r="AC534" s="9">
        <f t="shared" si="63"/>
        <v>37493954</v>
      </c>
      <c r="AE534" s="9">
        <f t="shared" ref="AE534:AE597" si="66">X534+Z534</f>
        <v>49588780</v>
      </c>
    </row>
    <row r="535" spans="1:31" x14ac:dyDescent="0.25">
      <c r="A535" s="13">
        <v>515</v>
      </c>
      <c r="B535" s="13"/>
      <c r="C535" s="13"/>
      <c r="D535" s="13"/>
      <c r="E535" s="13"/>
      <c r="F535" s="13"/>
      <c r="G535" s="6" t="str">
        <f t="shared" si="64"/>
        <v/>
      </c>
      <c r="H535" s="13"/>
      <c r="I535" s="13"/>
      <c r="J535" s="15"/>
      <c r="K535" s="15"/>
      <c r="L535" s="5">
        <f>VLOOKUP($C$15,'اطلاعات پایه'!$A$18:$B$30,2,FALSE)</f>
        <v>30</v>
      </c>
      <c r="M535" s="6">
        <f>VLOOKUP($C$15,'اطلاعات پایه'!$A$18:$C$30,3,FALSE)</f>
        <v>45736</v>
      </c>
      <c r="N535" s="5">
        <f>ROUND((K535*('اطلاعات پایه'!$B$12+1)+'اطلاعات پایه'!$B$13)/30*L535,0)</f>
        <v>9316080</v>
      </c>
      <c r="O535" s="5">
        <f>IF(AND(F535&gt;0,M535-F535&gt;364),'اطلاعات پایه'!$B$10,0)*L535+J535</f>
        <v>0</v>
      </c>
      <c r="P535" s="5">
        <f>IF(H535="متاهل",'اطلاعات پایه'!$B$6,0)</f>
        <v>0</v>
      </c>
      <c r="Q535" s="5">
        <f>I535*'اطلاعات پایه'!$B$7</f>
        <v>0</v>
      </c>
      <c r="R535" s="5">
        <f>ROUND('اطلاعات پایه'!$B$8/30*MIN(30,L535),0)</f>
        <v>9000000</v>
      </c>
      <c r="S535" s="5">
        <f>ROUND('اطلاعات پایه'!$B$9/30*MIN(30,L535),0)</f>
        <v>22000000</v>
      </c>
      <c r="T535" s="5">
        <f t="shared" ref="T535:T598" si="67">ROUND((N535+O535)/L535*30/220*1.4,0)</f>
        <v>59284</v>
      </c>
      <c r="U535" s="15"/>
      <c r="V535" s="5">
        <f t="shared" si="65"/>
        <v>0</v>
      </c>
      <c r="X535" s="9">
        <f t="shared" ref="X535:X598" si="68">SUM(N535:S535,V535:W535)</f>
        <v>40316080</v>
      </c>
      <c r="Y535" s="9">
        <f>ROUND(0.07*MIN(7*L535*'اطلاعات پایه'!$B$5,'محاسبه حقوق'!X535),0)</f>
        <v>2822126</v>
      </c>
      <c r="Z535" s="9">
        <f t="shared" ref="Z535:Z598" si="69">ROUND(Y535/7*23,0)</f>
        <v>9272700</v>
      </c>
      <c r="AA535" s="9">
        <f t="shared" ref="AA535:AA598" si="70">(X535-2/7*Y535)/L535*365</f>
        <v>480702059.14285713</v>
      </c>
      <c r="AB535" s="5">
        <f>IF(AA535&lt;='اطلاعات پایه'!$B$35,'اطلاعات پایه'!$D$35,IF(AA535&lt;='اطلاعات پایه'!$B$36,'اطلاعات پایه'!$E$35+(AA535-'اطلاعات پایه'!$B$35)*'اطلاعات پایه'!$C$36,IF(AA535&lt;='اطلاعات پایه'!$B$37,'اطلاعات پایه'!$E$36+(AA535-'اطلاعات پایه'!$B$36)*'اطلاعات پایه'!$C$37,IF(AA535&lt;='اطلاعات پایه'!$B$38,'اطلاعات پایه'!$E$37+(AA535-'اطلاعات پایه'!$B$37)*'اطلاعات پایه'!$C$38,IF(AA535&lt;='اطلاعات پایه'!$B$39,'اطلاعات پایه'!$E$38+(AA535-'اطلاعات پایه'!$B$38)*'اطلاعات پایه'!$C$39,'اطلاعات پایه'!$E$39+(AA535-'اطلاعات پایه'!$B$39)*'اطلاعات پایه'!$C$40)))))/365*L535</f>
        <v>0</v>
      </c>
      <c r="AC535" s="9">
        <f t="shared" ref="AC535:AC598" si="71">X535-Y535-AB535</f>
        <v>37493954</v>
      </c>
      <c r="AE535" s="9">
        <f t="shared" si="66"/>
        <v>49588780</v>
      </c>
    </row>
    <row r="536" spans="1:31" x14ac:dyDescent="0.25">
      <c r="A536" s="13">
        <v>516</v>
      </c>
      <c r="B536" s="13"/>
      <c r="C536" s="13"/>
      <c r="D536" s="13"/>
      <c r="E536" s="13"/>
      <c r="F536" s="13"/>
      <c r="G536" s="6" t="str">
        <f t="shared" si="64"/>
        <v/>
      </c>
      <c r="H536" s="13"/>
      <c r="I536" s="13"/>
      <c r="J536" s="15"/>
      <c r="K536" s="15"/>
      <c r="L536" s="5">
        <f>VLOOKUP($C$15,'اطلاعات پایه'!$A$18:$B$30,2,FALSE)</f>
        <v>30</v>
      </c>
      <c r="M536" s="6">
        <f>VLOOKUP($C$15,'اطلاعات پایه'!$A$18:$C$30,3,FALSE)</f>
        <v>45736</v>
      </c>
      <c r="N536" s="5">
        <f>ROUND((K536*('اطلاعات پایه'!$B$12+1)+'اطلاعات پایه'!$B$13)/30*L536,0)</f>
        <v>9316080</v>
      </c>
      <c r="O536" s="5">
        <f>IF(AND(F536&gt;0,M536-F536&gt;364),'اطلاعات پایه'!$B$10,0)*L536+J536</f>
        <v>0</v>
      </c>
      <c r="P536" s="5">
        <f>IF(H536="متاهل",'اطلاعات پایه'!$B$6,0)</f>
        <v>0</v>
      </c>
      <c r="Q536" s="5">
        <f>I536*'اطلاعات پایه'!$B$7</f>
        <v>0</v>
      </c>
      <c r="R536" s="5">
        <f>ROUND('اطلاعات پایه'!$B$8/30*MIN(30,L536),0)</f>
        <v>9000000</v>
      </c>
      <c r="S536" s="5">
        <f>ROUND('اطلاعات پایه'!$B$9/30*MIN(30,L536),0)</f>
        <v>22000000</v>
      </c>
      <c r="T536" s="5">
        <f t="shared" si="67"/>
        <v>59284</v>
      </c>
      <c r="U536" s="15"/>
      <c r="V536" s="5">
        <f t="shared" si="65"/>
        <v>0</v>
      </c>
      <c r="X536" s="9">
        <f t="shared" si="68"/>
        <v>40316080</v>
      </c>
      <c r="Y536" s="9">
        <f>ROUND(0.07*MIN(7*L536*'اطلاعات پایه'!$B$5,'محاسبه حقوق'!X536),0)</f>
        <v>2822126</v>
      </c>
      <c r="Z536" s="9">
        <f t="shared" si="69"/>
        <v>9272700</v>
      </c>
      <c r="AA536" s="9">
        <f t="shared" si="70"/>
        <v>480702059.14285713</v>
      </c>
      <c r="AB536" s="5">
        <f>IF(AA536&lt;='اطلاعات پایه'!$B$35,'اطلاعات پایه'!$D$35,IF(AA536&lt;='اطلاعات پایه'!$B$36,'اطلاعات پایه'!$E$35+(AA536-'اطلاعات پایه'!$B$35)*'اطلاعات پایه'!$C$36,IF(AA536&lt;='اطلاعات پایه'!$B$37,'اطلاعات پایه'!$E$36+(AA536-'اطلاعات پایه'!$B$36)*'اطلاعات پایه'!$C$37,IF(AA536&lt;='اطلاعات پایه'!$B$38,'اطلاعات پایه'!$E$37+(AA536-'اطلاعات پایه'!$B$37)*'اطلاعات پایه'!$C$38,IF(AA536&lt;='اطلاعات پایه'!$B$39,'اطلاعات پایه'!$E$38+(AA536-'اطلاعات پایه'!$B$38)*'اطلاعات پایه'!$C$39,'اطلاعات پایه'!$E$39+(AA536-'اطلاعات پایه'!$B$39)*'اطلاعات پایه'!$C$40)))))/365*L536</f>
        <v>0</v>
      </c>
      <c r="AC536" s="9">
        <f t="shared" si="71"/>
        <v>37493954</v>
      </c>
      <c r="AE536" s="9">
        <f t="shared" si="66"/>
        <v>49588780</v>
      </c>
    </row>
    <row r="537" spans="1:31" x14ac:dyDescent="0.25">
      <c r="A537" s="13">
        <v>517</v>
      </c>
      <c r="B537" s="13"/>
      <c r="C537" s="13"/>
      <c r="D537" s="13"/>
      <c r="E537" s="13"/>
      <c r="F537" s="13"/>
      <c r="G537" s="6" t="str">
        <f t="shared" si="64"/>
        <v/>
      </c>
      <c r="H537" s="13"/>
      <c r="I537" s="13"/>
      <c r="J537" s="15"/>
      <c r="K537" s="15"/>
      <c r="L537" s="5">
        <f>VLOOKUP($C$15,'اطلاعات پایه'!$A$18:$B$30,2,FALSE)</f>
        <v>30</v>
      </c>
      <c r="M537" s="6">
        <f>VLOOKUP($C$15,'اطلاعات پایه'!$A$18:$C$30,3,FALSE)</f>
        <v>45736</v>
      </c>
      <c r="N537" s="5">
        <f>ROUND((K537*('اطلاعات پایه'!$B$12+1)+'اطلاعات پایه'!$B$13)/30*L537,0)</f>
        <v>9316080</v>
      </c>
      <c r="O537" s="5">
        <f>IF(AND(F537&gt;0,M537-F537&gt;364),'اطلاعات پایه'!$B$10,0)*L537+J537</f>
        <v>0</v>
      </c>
      <c r="P537" s="5">
        <f>IF(H537="متاهل",'اطلاعات پایه'!$B$6,0)</f>
        <v>0</v>
      </c>
      <c r="Q537" s="5">
        <f>I537*'اطلاعات پایه'!$B$7</f>
        <v>0</v>
      </c>
      <c r="R537" s="5">
        <f>ROUND('اطلاعات پایه'!$B$8/30*MIN(30,L537),0)</f>
        <v>9000000</v>
      </c>
      <c r="S537" s="5">
        <f>ROUND('اطلاعات پایه'!$B$9/30*MIN(30,L537),0)</f>
        <v>22000000</v>
      </c>
      <c r="T537" s="5">
        <f t="shared" si="67"/>
        <v>59284</v>
      </c>
      <c r="U537" s="15"/>
      <c r="V537" s="5">
        <f t="shared" si="65"/>
        <v>0</v>
      </c>
      <c r="X537" s="9">
        <f t="shared" si="68"/>
        <v>40316080</v>
      </c>
      <c r="Y537" s="9">
        <f>ROUND(0.07*MIN(7*L537*'اطلاعات پایه'!$B$5,'محاسبه حقوق'!X537),0)</f>
        <v>2822126</v>
      </c>
      <c r="Z537" s="9">
        <f t="shared" si="69"/>
        <v>9272700</v>
      </c>
      <c r="AA537" s="9">
        <f t="shared" si="70"/>
        <v>480702059.14285713</v>
      </c>
      <c r="AB537" s="5">
        <f>IF(AA537&lt;='اطلاعات پایه'!$B$35,'اطلاعات پایه'!$D$35,IF(AA537&lt;='اطلاعات پایه'!$B$36,'اطلاعات پایه'!$E$35+(AA537-'اطلاعات پایه'!$B$35)*'اطلاعات پایه'!$C$36,IF(AA537&lt;='اطلاعات پایه'!$B$37,'اطلاعات پایه'!$E$36+(AA537-'اطلاعات پایه'!$B$36)*'اطلاعات پایه'!$C$37,IF(AA537&lt;='اطلاعات پایه'!$B$38,'اطلاعات پایه'!$E$37+(AA537-'اطلاعات پایه'!$B$37)*'اطلاعات پایه'!$C$38,IF(AA537&lt;='اطلاعات پایه'!$B$39,'اطلاعات پایه'!$E$38+(AA537-'اطلاعات پایه'!$B$38)*'اطلاعات پایه'!$C$39,'اطلاعات پایه'!$E$39+(AA537-'اطلاعات پایه'!$B$39)*'اطلاعات پایه'!$C$40)))))/365*L537</f>
        <v>0</v>
      </c>
      <c r="AC537" s="9">
        <f t="shared" si="71"/>
        <v>37493954</v>
      </c>
      <c r="AE537" s="9">
        <f t="shared" si="66"/>
        <v>49588780</v>
      </c>
    </row>
    <row r="538" spans="1:31" x14ac:dyDescent="0.25">
      <c r="A538" s="13">
        <v>518</v>
      </c>
      <c r="B538" s="13"/>
      <c r="C538" s="13"/>
      <c r="D538" s="13"/>
      <c r="E538" s="13"/>
      <c r="F538" s="13"/>
      <c r="G538" s="6" t="str">
        <f t="shared" si="64"/>
        <v/>
      </c>
      <c r="H538" s="13"/>
      <c r="I538" s="13"/>
      <c r="J538" s="15"/>
      <c r="K538" s="15"/>
      <c r="L538" s="5">
        <f>VLOOKUP($C$15,'اطلاعات پایه'!$A$18:$B$30,2,FALSE)</f>
        <v>30</v>
      </c>
      <c r="M538" s="6">
        <f>VLOOKUP($C$15,'اطلاعات پایه'!$A$18:$C$30,3,FALSE)</f>
        <v>45736</v>
      </c>
      <c r="N538" s="5">
        <f>ROUND((K538*('اطلاعات پایه'!$B$12+1)+'اطلاعات پایه'!$B$13)/30*L538,0)</f>
        <v>9316080</v>
      </c>
      <c r="O538" s="5">
        <f>IF(AND(F538&gt;0,M538-F538&gt;364),'اطلاعات پایه'!$B$10,0)*L538+J538</f>
        <v>0</v>
      </c>
      <c r="P538" s="5">
        <f>IF(H538="متاهل",'اطلاعات پایه'!$B$6,0)</f>
        <v>0</v>
      </c>
      <c r="Q538" s="5">
        <f>I538*'اطلاعات پایه'!$B$7</f>
        <v>0</v>
      </c>
      <c r="R538" s="5">
        <f>ROUND('اطلاعات پایه'!$B$8/30*MIN(30,L538),0)</f>
        <v>9000000</v>
      </c>
      <c r="S538" s="5">
        <f>ROUND('اطلاعات پایه'!$B$9/30*MIN(30,L538),0)</f>
        <v>22000000</v>
      </c>
      <c r="T538" s="5">
        <f t="shared" si="67"/>
        <v>59284</v>
      </c>
      <c r="U538" s="15"/>
      <c r="V538" s="5">
        <f t="shared" si="65"/>
        <v>0</v>
      </c>
      <c r="X538" s="9">
        <f t="shared" si="68"/>
        <v>40316080</v>
      </c>
      <c r="Y538" s="9">
        <f>ROUND(0.07*MIN(7*L538*'اطلاعات پایه'!$B$5,'محاسبه حقوق'!X538),0)</f>
        <v>2822126</v>
      </c>
      <c r="Z538" s="9">
        <f t="shared" si="69"/>
        <v>9272700</v>
      </c>
      <c r="AA538" s="9">
        <f t="shared" si="70"/>
        <v>480702059.14285713</v>
      </c>
      <c r="AB538" s="5">
        <f>IF(AA538&lt;='اطلاعات پایه'!$B$35,'اطلاعات پایه'!$D$35,IF(AA538&lt;='اطلاعات پایه'!$B$36,'اطلاعات پایه'!$E$35+(AA538-'اطلاعات پایه'!$B$35)*'اطلاعات پایه'!$C$36,IF(AA538&lt;='اطلاعات پایه'!$B$37,'اطلاعات پایه'!$E$36+(AA538-'اطلاعات پایه'!$B$36)*'اطلاعات پایه'!$C$37,IF(AA538&lt;='اطلاعات پایه'!$B$38,'اطلاعات پایه'!$E$37+(AA538-'اطلاعات پایه'!$B$37)*'اطلاعات پایه'!$C$38,IF(AA538&lt;='اطلاعات پایه'!$B$39,'اطلاعات پایه'!$E$38+(AA538-'اطلاعات پایه'!$B$38)*'اطلاعات پایه'!$C$39,'اطلاعات پایه'!$E$39+(AA538-'اطلاعات پایه'!$B$39)*'اطلاعات پایه'!$C$40)))))/365*L538</f>
        <v>0</v>
      </c>
      <c r="AC538" s="9">
        <f t="shared" si="71"/>
        <v>37493954</v>
      </c>
      <c r="AE538" s="9">
        <f t="shared" si="66"/>
        <v>49588780</v>
      </c>
    </row>
    <row r="539" spans="1:31" x14ac:dyDescent="0.25">
      <c r="A539" s="13">
        <v>519</v>
      </c>
      <c r="B539" s="13"/>
      <c r="C539" s="13"/>
      <c r="D539" s="13"/>
      <c r="E539" s="13"/>
      <c r="F539" s="13"/>
      <c r="G539" s="6" t="str">
        <f t="shared" si="64"/>
        <v/>
      </c>
      <c r="H539" s="13"/>
      <c r="I539" s="13"/>
      <c r="J539" s="15"/>
      <c r="K539" s="15"/>
      <c r="L539" s="5">
        <f>VLOOKUP($C$15,'اطلاعات پایه'!$A$18:$B$30,2,FALSE)</f>
        <v>30</v>
      </c>
      <c r="M539" s="6">
        <f>VLOOKUP($C$15,'اطلاعات پایه'!$A$18:$C$30,3,FALSE)</f>
        <v>45736</v>
      </c>
      <c r="N539" s="5">
        <f>ROUND((K539*('اطلاعات پایه'!$B$12+1)+'اطلاعات پایه'!$B$13)/30*L539,0)</f>
        <v>9316080</v>
      </c>
      <c r="O539" s="5">
        <f>IF(AND(F539&gt;0,M539-F539&gt;364),'اطلاعات پایه'!$B$10,0)*L539+J539</f>
        <v>0</v>
      </c>
      <c r="P539" s="5">
        <f>IF(H539="متاهل",'اطلاعات پایه'!$B$6,0)</f>
        <v>0</v>
      </c>
      <c r="Q539" s="5">
        <f>I539*'اطلاعات پایه'!$B$7</f>
        <v>0</v>
      </c>
      <c r="R539" s="5">
        <f>ROUND('اطلاعات پایه'!$B$8/30*MIN(30,L539),0)</f>
        <v>9000000</v>
      </c>
      <c r="S539" s="5">
        <f>ROUND('اطلاعات پایه'!$B$9/30*MIN(30,L539),0)</f>
        <v>22000000</v>
      </c>
      <c r="T539" s="5">
        <f t="shared" si="67"/>
        <v>59284</v>
      </c>
      <c r="U539" s="15"/>
      <c r="V539" s="5">
        <f t="shared" si="65"/>
        <v>0</v>
      </c>
      <c r="X539" s="9">
        <f t="shared" si="68"/>
        <v>40316080</v>
      </c>
      <c r="Y539" s="9">
        <f>ROUND(0.07*MIN(7*L539*'اطلاعات پایه'!$B$5,'محاسبه حقوق'!X539),0)</f>
        <v>2822126</v>
      </c>
      <c r="Z539" s="9">
        <f t="shared" si="69"/>
        <v>9272700</v>
      </c>
      <c r="AA539" s="9">
        <f t="shared" si="70"/>
        <v>480702059.14285713</v>
      </c>
      <c r="AB539" s="5">
        <f>IF(AA539&lt;='اطلاعات پایه'!$B$35,'اطلاعات پایه'!$D$35,IF(AA539&lt;='اطلاعات پایه'!$B$36,'اطلاعات پایه'!$E$35+(AA539-'اطلاعات پایه'!$B$35)*'اطلاعات پایه'!$C$36,IF(AA539&lt;='اطلاعات پایه'!$B$37,'اطلاعات پایه'!$E$36+(AA539-'اطلاعات پایه'!$B$36)*'اطلاعات پایه'!$C$37,IF(AA539&lt;='اطلاعات پایه'!$B$38,'اطلاعات پایه'!$E$37+(AA539-'اطلاعات پایه'!$B$37)*'اطلاعات پایه'!$C$38,IF(AA539&lt;='اطلاعات پایه'!$B$39,'اطلاعات پایه'!$E$38+(AA539-'اطلاعات پایه'!$B$38)*'اطلاعات پایه'!$C$39,'اطلاعات پایه'!$E$39+(AA539-'اطلاعات پایه'!$B$39)*'اطلاعات پایه'!$C$40)))))/365*L539</f>
        <v>0</v>
      </c>
      <c r="AC539" s="9">
        <f t="shared" si="71"/>
        <v>37493954</v>
      </c>
      <c r="AE539" s="9">
        <f t="shared" si="66"/>
        <v>49588780</v>
      </c>
    </row>
    <row r="540" spans="1:31" x14ac:dyDescent="0.25">
      <c r="A540" s="13">
        <v>520</v>
      </c>
      <c r="B540" s="13"/>
      <c r="C540" s="13"/>
      <c r="D540" s="13"/>
      <c r="E540" s="13"/>
      <c r="F540" s="13"/>
      <c r="G540" s="6" t="str">
        <f t="shared" si="64"/>
        <v/>
      </c>
      <c r="H540" s="13"/>
      <c r="I540" s="13"/>
      <c r="J540" s="15"/>
      <c r="K540" s="15"/>
      <c r="L540" s="5">
        <f>VLOOKUP($C$15,'اطلاعات پایه'!$A$18:$B$30,2,FALSE)</f>
        <v>30</v>
      </c>
      <c r="M540" s="6">
        <f>VLOOKUP($C$15,'اطلاعات پایه'!$A$18:$C$30,3,FALSE)</f>
        <v>45736</v>
      </c>
      <c r="N540" s="5">
        <f>ROUND((K540*('اطلاعات پایه'!$B$12+1)+'اطلاعات پایه'!$B$13)/30*L540,0)</f>
        <v>9316080</v>
      </c>
      <c r="O540" s="5">
        <f>IF(AND(F540&gt;0,M540-F540&gt;364),'اطلاعات پایه'!$B$10,0)*L540+J540</f>
        <v>0</v>
      </c>
      <c r="P540" s="5">
        <f>IF(H540="متاهل",'اطلاعات پایه'!$B$6,0)</f>
        <v>0</v>
      </c>
      <c r="Q540" s="5">
        <f>I540*'اطلاعات پایه'!$B$7</f>
        <v>0</v>
      </c>
      <c r="R540" s="5">
        <f>ROUND('اطلاعات پایه'!$B$8/30*MIN(30,L540),0)</f>
        <v>9000000</v>
      </c>
      <c r="S540" s="5">
        <f>ROUND('اطلاعات پایه'!$B$9/30*MIN(30,L540),0)</f>
        <v>22000000</v>
      </c>
      <c r="T540" s="5">
        <f t="shared" si="67"/>
        <v>59284</v>
      </c>
      <c r="U540" s="15"/>
      <c r="V540" s="5">
        <f t="shared" si="65"/>
        <v>0</v>
      </c>
      <c r="X540" s="9">
        <f t="shared" si="68"/>
        <v>40316080</v>
      </c>
      <c r="Y540" s="9">
        <f>ROUND(0.07*MIN(7*L540*'اطلاعات پایه'!$B$5,'محاسبه حقوق'!X540),0)</f>
        <v>2822126</v>
      </c>
      <c r="Z540" s="9">
        <f t="shared" si="69"/>
        <v>9272700</v>
      </c>
      <c r="AA540" s="9">
        <f t="shared" si="70"/>
        <v>480702059.14285713</v>
      </c>
      <c r="AB540" s="5">
        <f>IF(AA540&lt;='اطلاعات پایه'!$B$35,'اطلاعات پایه'!$D$35,IF(AA540&lt;='اطلاعات پایه'!$B$36,'اطلاعات پایه'!$E$35+(AA540-'اطلاعات پایه'!$B$35)*'اطلاعات پایه'!$C$36,IF(AA540&lt;='اطلاعات پایه'!$B$37,'اطلاعات پایه'!$E$36+(AA540-'اطلاعات پایه'!$B$36)*'اطلاعات پایه'!$C$37,IF(AA540&lt;='اطلاعات پایه'!$B$38,'اطلاعات پایه'!$E$37+(AA540-'اطلاعات پایه'!$B$37)*'اطلاعات پایه'!$C$38,IF(AA540&lt;='اطلاعات پایه'!$B$39,'اطلاعات پایه'!$E$38+(AA540-'اطلاعات پایه'!$B$38)*'اطلاعات پایه'!$C$39,'اطلاعات پایه'!$E$39+(AA540-'اطلاعات پایه'!$B$39)*'اطلاعات پایه'!$C$40)))))/365*L540</f>
        <v>0</v>
      </c>
      <c r="AC540" s="9">
        <f t="shared" si="71"/>
        <v>37493954</v>
      </c>
      <c r="AE540" s="9">
        <f t="shared" si="66"/>
        <v>49588780</v>
      </c>
    </row>
    <row r="541" spans="1:31" x14ac:dyDescent="0.25">
      <c r="A541" s="13">
        <v>521</v>
      </c>
      <c r="B541" s="13"/>
      <c r="C541" s="13"/>
      <c r="D541" s="13"/>
      <c r="E541" s="13"/>
      <c r="F541" s="13"/>
      <c r="G541" s="6" t="str">
        <f t="shared" si="64"/>
        <v/>
      </c>
      <c r="H541" s="13"/>
      <c r="I541" s="13"/>
      <c r="J541" s="15"/>
      <c r="K541" s="15"/>
      <c r="L541" s="5">
        <f>VLOOKUP($C$15,'اطلاعات پایه'!$A$18:$B$30,2,FALSE)</f>
        <v>30</v>
      </c>
      <c r="M541" s="6">
        <f>VLOOKUP($C$15,'اطلاعات پایه'!$A$18:$C$30,3,FALSE)</f>
        <v>45736</v>
      </c>
      <c r="N541" s="5">
        <f>ROUND((K541*('اطلاعات پایه'!$B$12+1)+'اطلاعات پایه'!$B$13)/30*L541,0)</f>
        <v>9316080</v>
      </c>
      <c r="O541" s="5">
        <f>IF(AND(F541&gt;0,M541-F541&gt;364),'اطلاعات پایه'!$B$10,0)*L541+J541</f>
        <v>0</v>
      </c>
      <c r="P541" s="5">
        <f>IF(H541="متاهل",'اطلاعات پایه'!$B$6,0)</f>
        <v>0</v>
      </c>
      <c r="Q541" s="5">
        <f>I541*'اطلاعات پایه'!$B$7</f>
        <v>0</v>
      </c>
      <c r="R541" s="5">
        <f>ROUND('اطلاعات پایه'!$B$8/30*MIN(30,L541),0)</f>
        <v>9000000</v>
      </c>
      <c r="S541" s="5">
        <f>ROUND('اطلاعات پایه'!$B$9/30*MIN(30,L541),0)</f>
        <v>22000000</v>
      </c>
      <c r="T541" s="5">
        <f t="shared" si="67"/>
        <v>59284</v>
      </c>
      <c r="U541" s="15"/>
      <c r="V541" s="5">
        <f t="shared" si="65"/>
        <v>0</v>
      </c>
      <c r="X541" s="9">
        <f t="shared" si="68"/>
        <v>40316080</v>
      </c>
      <c r="Y541" s="9">
        <f>ROUND(0.07*MIN(7*L541*'اطلاعات پایه'!$B$5,'محاسبه حقوق'!X541),0)</f>
        <v>2822126</v>
      </c>
      <c r="Z541" s="9">
        <f t="shared" si="69"/>
        <v>9272700</v>
      </c>
      <c r="AA541" s="9">
        <f t="shared" si="70"/>
        <v>480702059.14285713</v>
      </c>
      <c r="AB541" s="5">
        <f>IF(AA541&lt;='اطلاعات پایه'!$B$35,'اطلاعات پایه'!$D$35,IF(AA541&lt;='اطلاعات پایه'!$B$36,'اطلاعات پایه'!$E$35+(AA541-'اطلاعات پایه'!$B$35)*'اطلاعات پایه'!$C$36,IF(AA541&lt;='اطلاعات پایه'!$B$37,'اطلاعات پایه'!$E$36+(AA541-'اطلاعات پایه'!$B$36)*'اطلاعات پایه'!$C$37,IF(AA541&lt;='اطلاعات پایه'!$B$38,'اطلاعات پایه'!$E$37+(AA541-'اطلاعات پایه'!$B$37)*'اطلاعات پایه'!$C$38,IF(AA541&lt;='اطلاعات پایه'!$B$39,'اطلاعات پایه'!$E$38+(AA541-'اطلاعات پایه'!$B$38)*'اطلاعات پایه'!$C$39,'اطلاعات پایه'!$E$39+(AA541-'اطلاعات پایه'!$B$39)*'اطلاعات پایه'!$C$40)))))/365*L541</f>
        <v>0</v>
      </c>
      <c r="AC541" s="9">
        <f t="shared" si="71"/>
        <v>37493954</v>
      </c>
      <c r="AE541" s="9">
        <f t="shared" si="66"/>
        <v>49588780</v>
      </c>
    </row>
    <row r="542" spans="1:31" x14ac:dyDescent="0.25">
      <c r="A542" s="13">
        <v>522</v>
      </c>
      <c r="B542" s="13"/>
      <c r="C542" s="13"/>
      <c r="D542" s="13"/>
      <c r="E542" s="13"/>
      <c r="F542" s="13"/>
      <c r="G542" s="6" t="str">
        <f t="shared" si="64"/>
        <v/>
      </c>
      <c r="H542" s="13"/>
      <c r="I542" s="13"/>
      <c r="J542" s="15"/>
      <c r="K542" s="15"/>
      <c r="L542" s="5">
        <f>VLOOKUP($C$15,'اطلاعات پایه'!$A$18:$B$30,2,FALSE)</f>
        <v>30</v>
      </c>
      <c r="M542" s="6">
        <f>VLOOKUP($C$15,'اطلاعات پایه'!$A$18:$C$30,3,FALSE)</f>
        <v>45736</v>
      </c>
      <c r="N542" s="5">
        <f>ROUND((K542*('اطلاعات پایه'!$B$12+1)+'اطلاعات پایه'!$B$13)/30*L542,0)</f>
        <v>9316080</v>
      </c>
      <c r="O542" s="5">
        <f>IF(AND(F542&gt;0,M542-F542&gt;364),'اطلاعات پایه'!$B$10,0)*L542+J542</f>
        <v>0</v>
      </c>
      <c r="P542" s="5">
        <f>IF(H542="متاهل",'اطلاعات پایه'!$B$6,0)</f>
        <v>0</v>
      </c>
      <c r="Q542" s="5">
        <f>I542*'اطلاعات پایه'!$B$7</f>
        <v>0</v>
      </c>
      <c r="R542" s="5">
        <f>ROUND('اطلاعات پایه'!$B$8/30*MIN(30,L542),0)</f>
        <v>9000000</v>
      </c>
      <c r="S542" s="5">
        <f>ROUND('اطلاعات پایه'!$B$9/30*MIN(30,L542),0)</f>
        <v>22000000</v>
      </c>
      <c r="T542" s="5">
        <f t="shared" si="67"/>
        <v>59284</v>
      </c>
      <c r="U542" s="15"/>
      <c r="V542" s="5">
        <f t="shared" si="65"/>
        <v>0</v>
      </c>
      <c r="X542" s="9">
        <f t="shared" si="68"/>
        <v>40316080</v>
      </c>
      <c r="Y542" s="9">
        <f>ROUND(0.07*MIN(7*L542*'اطلاعات پایه'!$B$5,'محاسبه حقوق'!X542),0)</f>
        <v>2822126</v>
      </c>
      <c r="Z542" s="9">
        <f t="shared" si="69"/>
        <v>9272700</v>
      </c>
      <c r="AA542" s="9">
        <f t="shared" si="70"/>
        <v>480702059.14285713</v>
      </c>
      <c r="AB542" s="5">
        <f>IF(AA542&lt;='اطلاعات پایه'!$B$35,'اطلاعات پایه'!$D$35,IF(AA542&lt;='اطلاعات پایه'!$B$36,'اطلاعات پایه'!$E$35+(AA542-'اطلاعات پایه'!$B$35)*'اطلاعات پایه'!$C$36,IF(AA542&lt;='اطلاعات پایه'!$B$37,'اطلاعات پایه'!$E$36+(AA542-'اطلاعات پایه'!$B$36)*'اطلاعات پایه'!$C$37,IF(AA542&lt;='اطلاعات پایه'!$B$38,'اطلاعات پایه'!$E$37+(AA542-'اطلاعات پایه'!$B$37)*'اطلاعات پایه'!$C$38,IF(AA542&lt;='اطلاعات پایه'!$B$39,'اطلاعات پایه'!$E$38+(AA542-'اطلاعات پایه'!$B$38)*'اطلاعات پایه'!$C$39,'اطلاعات پایه'!$E$39+(AA542-'اطلاعات پایه'!$B$39)*'اطلاعات پایه'!$C$40)))))/365*L542</f>
        <v>0</v>
      </c>
      <c r="AC542" s="9">
        <f t="shared" si="71"/>
        <v>37493954</v>
      </c>
      <c r="AE542" s="9">
        <f t="shared" si="66"/>
        <v>49588780</v>
      </c>
    </row>
    <row r="543" spans="1:31" x14ac:dyDescent="0.25">
      <c r="A543" s="13">
        <v>523</v>
      </c>
      <c r="B543" s="13"/>
      <c r="C543" s="13"/>
      <c r="D543" s="13"/>
      <c r="E543" s="13"/>
      <c r="F543" s="13"/>
      <c r="G543" s="6" t="str">
        <f t="shared" si="64"/>
        <v/>
      </c>
      <c r="H543" s="13"/>
      <c r="I543" s="13"/>
      <c r="J543" s="15"/>
      <c r="K543" s="15"/>
      <c r="L543" s="5">
        <f>VLOOKUP($C$15,'اطلاعات پایه'!$A$18:$B$30,2,FALSE)</f>
        <v>30</v>
      </c>
      <c r="M543" s="6">
        <f>VLOOKUP($C$15,'اطلاعات پایه'!$A$18:$C$30,3,FALSE)</f>
        <v>45736</v>
      </c>
      <c r="N543" s="5">
        <f>ROUND((K543*('اطلاعات پایه'!$B$12+1)+'اطلاعات پایه'!$B$13)/30*L543,0)</f>
        <v>9316080</v>
      </c>
      <c r="O543" s="5">
        <f>IF(AND(F543&gt;0,M543-F543&gt;364),'اطلاعات پایه'!$B$10,0)*L543+J543</f>
        <v>0</v>
      </c>
      <c r="P543" s="5">
        <f>IF(H543="متاهل",'اطلاعات پایه'!$B$6,0)</f>
        <v>0</v>
      </c>
      <c r="Q543" s="5">
        <f>I543*'اطلاعات پایه'!$B$7</f>
        <v>0</v>
      </c>
      <c r="R543" s="5">
        <f>ROUND('اطلاعات پایه'!$B$8/30*MIN(30,L543),0)</f>
        <v>9000000</v>
      </c>
      <c r="S543" s="5">
        <f>ROUND('اطلاعات پایه'!$B$9/30*MIN(30,L543),0)</f>
        <v>22000000</v>
      </c>
      <c r="T543" s="5">
        <f t="shared" si="67"/>
        <v>59284</v>
      </c>
      <c r="U543" s="15"/>
      <c r="V543" s="5">
        <f t="shared" si="65"/>
        <v>0</v>
      </c>
      <c r="X543" s="9">
        <f t="shared" si="68"/>
        <v>40316080</v>
      </c>
      <c r="Y543" s="9">
        <f>ROUND(0.07*MIN(7*L543*'اطلاعات پایه'!$B$5,'محاسبه حقوق'!X543),0)</f>
        <v>2822126</v>
      </c>
      <c r="Z543" s="9">
        <f t="shared" si="69"/>
        <v>9272700</v>
      </c>
      <c r="AA543" s="9">
        <f t="shared" si="70"/>
        <v>480702059.14285713</v>
      </c>
      <c r="AB543" s="5">
        <f>IF(AA543&lt;='اطلاعات پایه'!$B$35,'اطلاعات پایه'!$D$35,IF(AA543&lt;='اطلاعات پایه'!$B$36,'اطلاعات پایه'!$E$35+(AA543-'اطلاعات پایه'!$B$35)*'اطلاعات پایه'!$C$36,IF(AA543&lt;='اطلاعات پایه'!$B$37,'اطلاعات پایه'!$E$36+(AA543-'اطلاعات پایه'!$B$36)*'اطلاعات پایه'!$C$37,IF(AA543&lt;='اطلاعات پایه'!$B$38,'اطلاعات پایه'!$E$37+(AA543-'اطلاعات پایه'!$B$37)*'اطلاعات پایه'!$C$38,IF(AA543&lt;='اطلاعات پایه'!$B$39,'اطلاعات پایه'!$E$38+(AA543-'اطلاعات پایه'!$B$38)*'اطلاعات پایه'!$C$39,'اطلاعات پایه'!$E$39+(AA543-'اطلاعات پایه'!$B$39)*'اطلاعات پایه'!$C$40)))))/365*L543</f>
        <v>0</v>
      </c>
      <c r="AC543" s="9">
        <f t="shared" si="71"/>
        <v>37493954</v>
      </c>
      <c r="AE543" s="9">
        <f t="shared" si="66"/>
        <v>49588780</v>
      </c>
    </row>
    <row r="544" spans="1:31" x14ac:dyDescent="0.25">
      <c r="A544" s="13">
        <v>524</v>
      </c>
      <c r="B544" s="13"/>
      <c r="C544" s="13"/>
      <c r="D544" s="13"/>
      <c r="E544" s="13"/>
      <c r="F544" s="13"/>
      <c r="G544" s="6" t="str">
        <f t="shared" si="64"/>
        <v/>
      </c>
      <c r="H544" s="13"/>
      <c r="I544" s="13"/>
      <c r="J544" s="15"/>
      <c r="K544" s="15"/>
      <c r="L544" s="5">
        <f>VLOOKUP($C$15,'اطلاعات پایه'!$A$18:$B$30,2,FALSE)</f>
        <v>30</v>
      </c>
      <c r="M544" s="6">
        <f>VLOOKUP($C$15,'اطلاعات پایه'!$A$18:$C$30,3,FALSE)</f>
        <v>45736</v>
      </c>
      <c r="N544" s="5">
        <f>ROUND((K544*('اطلاعات پایه'!$B$12+1)+'اطلاعات پایه'!$B$13)/30*L544,0)</f>
        <v>9316080</v>
      </c>
      <c r="O544" s="5">
        <f>IF(AND(F544&gt;0,M544-F544&gt;364),'اطلاعات پایه'!$B$10,0)*L544+J544</f>
        <v>0</v>
      </c>
      <c r="P544" s="5">
        <f>IF(H544="متاهل",'اطلاعات پایه'!$B$6,0)</f>
        <v>0</v>
      </c>
      <c r="Q544" s="5">
        <f>I544*'اطلاعات پایه'!$B$7</f>
        <v>0</v>
      </c>
      <c r="R544" s="5">
        <f>ROUND('اطلاعات پایه'!$B$8/30*MIN(30,L544),0)</f>
        <v>9000000</v>
      </c>
      <c r="S544" s="5">
        <f>ROUND('اطلاعات پایه'!$B$9/30*MIN(30,L544),0)</f>
        <v>22000000</v>
      </c>
      <c r="T544" s="5">
        <f t="shared" si="67"/>
        <v>59284</v>
      </c>
      <c r="U544" s="15"/>
      <c r="V544" s="5">
        <f t="shared" si="65"/>
        <v>0</v>
      </c>
      <c r="X544" s="9">
        <f t="shared" si="68"/>
        <v>40316080</v>
      </c>
      <c r="Y544" s="9">
        <f>ROUND(0.07*MIN(7*L544*'اطلاعات پایه'!$B$5,'محاسبه حقوق'!X544),0)</f>
        <v>2822126</v>
      </c>
      <c r="Z544" s="9">
        <f t="shared" si="69"/>
        <v>9272700</v>
      </c>
      <c r="AA544" s="9">
        <f t="shared" si="70"/>
        <v>480702059.14285713</v>
      </c>
      <c r="AB544" s="5">
        <f>IF(AA544&lt;='اطلاعات پایه'!$B$35,'اطلاعات پایه'!$D$35,IF(AA544&lt;='اطلاعات پایه'!$B$36,'اطلاعات پایه'!$E$35+(AA544-'اطلاعات پایه'!$B$35)*'اطلاعات پایه'!$C$36,IF(AA544&lt;='اطلاعات پایه'!$B$37,'اطلاعات پایه'!$E$36+(AA544-'اطلاعات پایه'!$B$36)*'اطلاعات پایه'!$C$37,IF(AA544&lt;='اطلاعات پایه'!$B$38,'اطلاعات پایه'!$E$37+(AA544-'اطلاعات پایه'!$B$37)*'اطلاعات پایه'!$C$38,IF(AA544&lt;='اطلاعات پایه'!$B$39,'اطلاعات پایه'!$E$38+(AA544-'اطلاعات پایه'!$B$38)*'اطلاعات پایه'!$C$39,'اطلاعات پایه'!$E$39+(AA544-'اطلاعات پایه'!$B$39)*'اطلاعات پایه'!$C$40)))))/365*L544</f>
        <v>0</v>
      </c>
      <c r="AC544" s="9">
        <f t="shared" si="71"/>
        <v>37493954</v>
      </c>
      <c r="AE544" s="9">
        <f t="shared" si="66"/>
        <v>49588780</v>
      </c>
    </row>
    <row r="545" spans="1:31" x14ac:dyDescent="0.25">
      <c r="A545" s="13">
        <v>525</v>
      </c>
      <c r="B545" s="13"/>
      <c r="C545" s="13"/>
      <c r="D545" s="13"/>
      <c r="E545" s="13"/>
      <c r="F545" s="13"/>
      <c r="G545" s="6" t="str">
        <f t="shared" si="64"/>
        <v/>
      </c>
      <c r="H545" s="13"/>
      <c r="I545" s="13"/>
      <c r="J545" s="15"/>
      <c r="K545" s="15"/>
      <c r="L545" s="5">
        <f>VLOOKUP($C$15,'اطلاعات پایه'!$A$18:$B$30,2,FALSE)</f>
        <v>30</v>
      </c>
      <c r="M545" s="6">
        <f>VLOOKUP($C$15,'اطلاعات پایه'!$A$18:$C$30,3,FALSE)</f>
        <v>45736</v>
      </c>
      <c r="N545" s="5">
        <f>ROUND((K545*('اطلاعات پایه'!$B$12+1)+'اطلاعات پایه'!$B$13)/30*L545,0)</f>
        <v>9316080</v>
      </c>
      <c r="O545" s="5">
        <f>IF(AND(F545&gt;0,M545-F545&gt;364),'اطلاعات پایه'!$B$10,0)*L545+J545</f>
        <v>0</v>
      </c>
      <c r="P545" s="5">
        <f>IF(H545="متاهل",'اطلاعات پایه'!$B$6,0)</f>
        <v>0</v>
      </c>
      <c r="Q545" s="5">
        <f>I545*'اطلاعات پایه'!$B$7</f>
        <v>0</v>
      </c>
      <c r="R545" s="5">
        <f>ROUND('اطلاعات پایه'!$B$8/30*MIN(30,L545),0)</f>
        <v>9000000</v>
      </c>
      <c r="S545" s="5">
        <f>ROUND('اطلاعات پایه'!$B$9/30*MIN(30,L545),0)</f>
        <v>22000000</v>
      </c>
      <c r="T545" s="5">
        <f t="shared" si="67"/>
        <v>59284</v>
      </c>
      <c r="U545" s="15"/>
      <c r="V545" s="5">
        <f t="shared" si="65"/>
        <v>0</v>
      </c>
      <c r="X545" s="9">
        <f t="shared" si="68"/>
        <v>40316080</v>
      </c>
      <c r="Y545" s="9">
        <f>ROUND(0.07*MIN(7*L545*'اطلاعات پایه'!$B$5,'محاسبه حقوق'!X545),0)</f>
        <v>2822126</v>
      </c>
      <c r="Z545" s="9">
        <f t="shared" si="69"/>
        <v>9272700</v>
      </c>
      <c r="AA545" s="9">
        <f t="shared" si="70"/>
        <v>480702059.14285713</v>
      </c>
      <c r="AB545" s="5">
        <f>IF(AA545&lt;='اطلاعات پایه'!$B$35,'اطلاعات پایه'!$D$35,IF(AA545&lt;='اطلاعات پایه'!$B$36,'اطلاعات پایه'!$E$35+(AA545-'اطلاعات پایه'!$B$35)*'اطلاعات پایه'!$C$36,IF(AA545&lt;='اطلاعات پایه'!$B$37,'اطلاعات پایه'!$E$36+(AA545-'اطلاعات پایه'!$B$36)*'اطلاعات پایه'!$C$37,IF(AA545&lt;='اطلاعات پایه'!$B$38,'اطلاعات پایه'!$E$37+(AA545-'اطلاعات پایه'!$B$37)*'اطلاعات پایه'!$C$38,IF(AA545&lt;='اطلاعات پایه'!$B$39,'اطلاعات پایه'!$E$38+(AA545-'اطلاعات پایه'!$B$38)*'اطلاعات پایه'!$C$39,'اطلاعات پایه'!$E$39+(AA545-'اطلاعات پایه'!$B$39)*'اطلاعات پایه'!$C$40)))))/365*L545</f>
        <v>0</v>
      </c>
      <c r="AC545" s="9">
        <f t="shared" si="71"/>
        <v>37493954</v>
      </c>
      <c r="AE545" s="9">
        <f t="shared" si="66"/>
        <v>49588780</v>
      </c>
    </row>
    <row r="546" spans="1:31" x14ac:dyDescent="0.25">
      <c r="A546" s="13">
        <v>526</v>
      </c>
      <c r="B546" s="13"/>
      <c r="C546" s="13"/>
      <c r="D546" s="13"/>
      <c r="E546" s="13"/>
      <c r="F546" s="13"/>
      <c r="G546" s="6" t="str">
        <f t="shared" si="64"/>
        <v/>
      </c>
      <c r="H546" s="13"/>
      <c r="I546" s="13"/>
      <c r="J546" s="15"/>
      <c r="K546" s="15"/>
      <c r="L546" s="5">
        <f>VLOOKUP($C$15,'اطلاعات پایه'!$A$18:$B$30,2,FALSE)</f>
        <v>30</v>
      </c>
      <c r="M546" s="6">
        <f>VLOOKUP($C$15,'اطلاعات پایه'!$A$18:$C$30,3,FALSE)</f>
        <v>45736</v>
      </c>
      <c r="N546" s="5">
        <f>ROUND((K546*('اطلاعات پایه'!$B$12+1)+'اطلاعات پایه'!$B$13)/30*L546,0)</f>
        <v>9316080</v>
      </c>
      <c r="O546" s="5">
        <f>IF(AND(F546&gt;0,M546-F546&gt;364),'اطلاعات پایه'!$B$10,0)*L546+J546</f>
        <v>0</v>
      </c>
      <c r="P546" s="5">
        <f>IF(H546="متاهل",'اطلاعات پایه'!$B$6,0)</f>
        <v>0</v>
      </c>
      <c r="Q546" s="5">
        <f>I546*'اطلاعات پایه'!$B$7</f>
        <v>0</v>
      </c>
      <c r="R546" s="5">
        <f>ROUND('اطلاعات پایه'!$B$8/30*MIN(30,L546),0)</f>
        <v>9000000</v>
      </c>
      <c r="S546" s="5">
        <f>ROUND('اطلاعات پایه'!$B$9/30*MIN(30,L546),0)</f>
        <v>22000000</v>
      </c>
      <c r="T546" s="5">
        <f t="shared" si="67"/>
        <v>59284</v>
      </c>
      <c r="U546" s="15"/>
      <c r="V546" s="5">
        <f t="shared" si="65"/>
        <v>0</v>
      </c>
      <c r="X546" s="9">
        <f t="shared" si="68"/>
        <v>40316080</v>
      </c>
      <c r="Y546" s="9">
        <f>ROUND(0.07*MIN(7*L546*'اطلاعات پایه'!$B$5,'محاسبه حقوق'!X546),0)</f>
        <v>2822126</v>
      </c>
      <c r="Z546" s="9">
        <f t="shared" si="69"/>
        <v>9272700</v>
      </c>
      <c r="AA546" s="9">
        <f t="shared" si="70"/>
        <v>480702059.14285713</v>
      </c>
      <c r="AB546" s="5">
        <f>IF(AA546&lt;='اطلاعات پایه'!$B$35,'اطلاعات پایه'!$D$35,IF(AA546&lt;='اطلاعات پایه'!$B$36,'اطلاعات پایه'!$E$35+(AA546-'اطلاعات پایه'!$B$35)*'اطلاعات پایه'!$C$36,IF(AA546&lt;='اطلاعات پایه'!$B$37,'اطلاعات پایه'!$E$36+(AA546-'اطلاعات پایه'!$B$36)*'اطلاعات پایه'!$C$37,IF(AA546&lt;='اطلاعات پایه'!$B$38,'اطلاعات پایه'!$E$37+(AA546-'اطلاعات پایه'!$B$37)*'اطلاعات پایه'!$C$38,IF(AA546&lt;='اطلاعات پایه'!$B$39,'اطلاعات پایه'!$E$38+(AA546-'اطلاعات پایه'!$B$38)*'اطلاعات پایه'!$C$39,'اطلاعات پایه'!$E$39+(AA546-'اطلاعات پایه'!$B$39)*'اطلاعات پایه'!$C$40)))))/365*L546</f>
        <v>0</v>
      </c>
      <c r="AC546" s="9">
        <f t="shared" si="71"/>
        <v>37493954</v>
      </c>
      <c r="AE546" s="9">
        <f t="shared" si="66"/>
        <v>49588780</v>
      </c>
    </row>
    <row r="547" spans="1:31" x14ac:dyDescent="0.25">
      <c r="A547" s="13">
        <v>527</v>
      </c>
      <c r="B547" s="13"/>
      <c r="C547" s="13"/>
      <c r="D547" s="13"/>
      <c r="E547" s="13"/>
      <c r="F547" s="13"/>
      <c r="G547" s="6" t="str">
        <f t="shared" si="64"/>
        <v/>
      </c>
      <c r="H547" s="13"/>
      <c r="I547" s="13"/>
      <c r="J547" s="15"/>
      <c r="K547" s="15"/>
      <c r="L547" s="5">
        <f>VLOOKUP($C$15,'اطلاعات پایه'!$A$18:$B$30,2,FALSE)</f>
        <v>30</v>
      </c>
      <c r="M547" s="6">
        <f>VLOOKUP($C$15,'اطلاعات پایه'!$A$18:$C$30,3,FALSE)</f>
        <v>45736</v>
      </c>
      <c r="N547" s="5">
        <f>ROUND((K547*('اطلاعات پایه'!$B$12+1)+'اطلاعات پایه'!$B$13)/30*L547,0)</f>
        <v>9316080</v>
      </c>
      <c r="O547" s="5">
        <f>IF(AND(F547&gt;0,M547-F547&gt;364),'اطلاعات پایه'!$B$10,0)*L547+J547</f>
        <v>0</v>
      </c>
      <c r="P547" s="5">
        <f>IF(H547="متاهل",'اطلاعات پایه'!$B$6,0)</f>
        <v>0</v>
      </c>
      <c r="Q547" s="5">
        <f>I547*'اطلاعات پایه'!$B$7</f>
        <v>0</v>
      </c>
      <c r="R547" s="5">
        <f>ROUND('اطلاعات پایه'!$B$8/30*MIN(30,L547),0)</f>
        <v>9000000</v>
      </c>
      <c r="S547" s="5">
        <f>ROUND('اطلاعات پایه'!$B$9/30*MIN(30,L547),0)</f>
        <v>22000000</v>
      </c>
      <c r="T547" s="5">
        <f t="shared" si="67"/>
        <v>59284</v>
      </c>
      <c r="U547" s="15"/>
      <c r="V547" s="5">
        <f t="shared" si="65"/>
        <v>0</v>
      </c>
      <c r="X547" s="9">
        <f t="shared" si="68"/>
        <v>40316080</v>
      </c>
      <c r="Y547" s="9">
        <f>ROUND(0.07*MIN(7*L547*'اطلاعات پایه'!$B$5,'محاسبه حقوق'!X547),0)</f>
        <v>2822126</v>
      </c>
      <c r="Z547" s="9">
        <f t="shared" si="69"/>
        <v>9272700</v>
      </c>
      <c r="AA547" s="9">
        <f t="shared" si="70"/>
        <v>480702059.14285713</v>
      </c>
      <c r="AB547" s="5">
        <f>IF(AA547&lt;='اطلاعات پایه'!$B$35,'اطلاعات پایه'!$D$35,IF(AA547&lt;='اطلاعات پایه'!$B$36,'اطلاعات پایه'!$E$35+(AA547-'اطلاعات پایه'!$B$35)*'اطلاعات پایه'!$C$36,IF(AA547&lt;='اطلاعات پایه'!$B$37,'اطلاعات پایه'!$E$36+(AA547-'اطلاعات پایه'!$B$36)*'اطلاعات پایه'!$C$37,IF(AA547&lt;='اطلاعات پایه'!$B$38,'اطلاعات پایه'!$E$37+(AA547-'اطلاعات پایه'!$B$37)*'اطلاعات پایه'!$C$38,IF(AA547&lt;='اطلاعات پایه'!$B$39,'اطلاعات پایه'!$E$38+(AA547-'اطلاعات پایه'!$B$38)*'اطلاعات پایه'!$C$39,'اطلاعات پایه'!$E$39+(AA547-'اطلاعات پایه'!$B$39)*'اطلاعات پایه'!$C$40)))))/365*L547</f>
        <v>0</v>
      </c>
      <c r="AC547" s="9">
        <f t="shared" si="71"/>
        <v>37493954</v>
      </c>
      <c r="AE547" s="9">
        <f t="shared" si="66"/>
        <v>49588780</v>
      </c>
    </row>
    <row r="548" spans="1:31" x14ac:dyDescent="0.25">
      <c r="A548" s="13">
        <v>528</v>
      </c>
      <c r="B548" s="13"/>
      <c r="C548" s="13"/>
      <c r="D548" s="13"/>
      <c r="E548" s="13"/>
      <c r="F548" s="13"/>
      <c r="G548" s="6" t="str">
        <f t="shared" si="64"/>
        <v/>
      </c>
      <c r="H548" s="13"/>
      <c r="I548" s="13"/>
      <c r="J548" s="15"/>
      <c r="K548" s="15"/>
      <c r="L548" s="5">
        <f>VLOOKUP($C$15,'اطلاعات پایه'!$A$18:$B$30,2,FALSE)</f>
        <v>30</v>
      </c>
      <c r="M548" s="6">
        <f>VLOOKUP($C$15,'اطلاعات پایه'!$A$18:$C$30,3,FALSE)</f>
        <v>45736</v>
      </c>
      <c r="N548" s="5">
        <f>ROUND((K548*('اطلاعات پایه'!$B$12+1)+'اطلاعات پایه'!$B$13)/30*L548,0)</f>
        <v>9316080</v>
      </c>
      <c r="O548" s="5">
        <f>IF(AND(F548&gt;0,M548-F548&gt;364),'اطلاعات پایه'!$B$10,0)*L548+J548</f>
        <v>0</v>
      </c>
      <c r="P548" s="5">
        <f>IF(H548="متاهل",'اطلاعات پایه'!$B$6,0)</f>
        <v>0</v>
      </c>
      <c r="Q548" s="5">
        <f>I548*'اطلاعات پایه'!$B$7</f>
        <v>0</v>
      </c>
      <c r="R548" s="5">
        <f>ROUND('اطلاعات پایه'!$B$8/30*MIN(30,L548),0)</f>
        <v>9000000</v>
      </c>
      <c r="S548" s="5">
        <f>ROUND('اطلاعات پایه'!$B$9/30*MIN(30,L548),0)</f>
        <v>22000000</v>
      </c>
      <c r="T548" s="5">
        <f t="shared" si="67"/>
        <v>59284</v>
      </c>
      <c r="U548" s="15"/>
      <c r="V548" s="5">
        <f t="shared" si="65"/>
        <v>0</v>
      </c>
      <c r="X548" s="9">
        <f t="shared" si="68"/>
        <v>40316080</v>
      </c>
      <c r="Y548" s="9">
        <f>ROUND(0.07*MIN(7*L548*'اطلاعات پایه'!$B$5,'محاسبه حقوق'!X548),0)</f>
        <v>2822126</v>
      </c>
      <c r="Z548" s="9">
        <f t="shared" si="69"/>
        <v>9272700</v>
      </c>
      <c r="AA548" s="9">
        <f t="shared" si="70"/>
        <v>480702059.14285713</v>
      </c>
      <c r="AB548" s="5">
        <f>IF(AA548&lt;='اطلاعات پایه'!$B$35,'اطلاعات پایه'!$D$35,IF(AA548&lt;='اطلاعات پایه'!$B$36,'اطلاعات پایه'!$E$35+(AA548-'اطلاعات پایه'!$B$35)*'اطلاعات پایه'!$C$36,IF(AA548&lt;='اطلاعات پایه'!$B$37,'اطلاعات پایه'!$E$36+(AA548-'اطلاعات پایه'!$B$36)*'اطلاعات پایه'!$C$37,IF(AA548&lt;='اطلاعات پایه'!$B$38,'اطلاعات پایه'!$E$37+(AA548-'اطلاعات پایه'!$B$37)*'اطلاعات پایه'!$C$38,IF(AA548&lt;='اطلاعات پایه'!$B$39,'اطلاعات پایه'!$E$38+(AA548-'اطلاعات پایه'!$B$38)*'اطلاعات پایه'!$C$39,'اطلاعات پایه'!$E$39+(AA548-'اطلاعات پایه'!$B$39)*'اطلاعات پایه'!$C$40)))))/365*L548</f>
        <v>0</v>
      </c>
      <c r="AC548" s="9">
        <f t="shared" si="71"/>
        <v>37493954</v>
      </c>
      <c r="AE548" s="9">
        <f t="shared" si="66"/>
        <v>49588780</v>
      </c>
    </row>
    <row r="549" spans="1:31" x14ac:dyDescent="0.25">
      <c r="A549" s="13">
        <v>529</v>
      </c>
      <c r="B549" s="13"/>
      <c r="C549" s="13"/>
      <c r="D549" s="13"/>
      <c r="E549" s="13"/>
      <c r="F549" s="13"/>
      <c r="G549" s="6" t="str">
        <f t="shared" si="64"/>
        <v/>
      </c>
      <c r="H549" s="13"/>
      <c r="I549" s="13"/>
      <c r="J549" s="15"/>
      <c r="K549" s="15"/>
      <c r="L549" s="5">
        <f>VLOOKUP($C$15,'اطلاعات پایه'!$A$18:$B$30,2,FALSE)</f>
        <v>30</v>
      </c>
      <c r="M549" s="6">
        <f>VLOOKUP($C$15,'اطلاعات پایه'!$A$18:$C$30,3,FALSE)</f>
        <v>45736</v>
      </c>
      <c r="N549" s="5">
        <f>ROUND((K549*('اطلاعات پایه'!$B$12+1)+'اطلاعات پایه'!$B$13)/30*L549,0)</f>
        <v>9316080</v>
      </c>
      <c r="O549" s="5">
        <f>IF(AND(F549&gt;0,M549-F549&gt;364),'اطلاعات پایه'!$B$10,0)*L549+J549</f>
        <v>0</v>
      </c>
      <c r="P549" s="5">
        <f>IF(H549="متاهل",'اطلاعات پایه'!$B$6,0)</f>
        <v>0</v>
      </c>
      <c r="Q549" s="5">
        <f>I549*'اطلاعات پایه'!$B$7</f>
        <v>0</v>
      </c>
      <c r="R549" s="5">
        <f>ROUND('اطلاعات پایه'!$B$8/30*MIN(30,L549),0)</f>
        <v>9000000</v>
      </c>
      <c r="S549" s="5">
        <f>ROUND('اطلاعات پایه'!$B$9/30*MIN(30,L549),0)</f>
        <v>22000000</v>
      </c>
      <c r="T549" s="5">
        <f t="shared" si="67"/>
        <v>59284</v>
      </c>
      <c r="U549" s="15"/>
      <c r="V549" s="5">
        <f t="shared" si="65"/>
        <v>0</v>
      </c>
      <c r="X549" s="9">
        <f t="shared" si="68"/>
        <v>40316080</v>
      </c>
      <c r="Y549" s="9">
        <f>ROUND(0.07*MIN(7*L549*'اطلاعات پایه'!$B$5,'محاسبه حقوق'!X549),0)</f>
        <v>2822126</v>
      </c>
      <c r="Z549" s="9">
        <f t="shared" si="69"/>
        <v>9272700</v>
      </c>
      <c r="AA549" s="9">
        <f t="shared" si="70"/>
        <v>480702059.14285713</v>
      </c>
      <c r="AB549" s="5">
        <f>IF(AA549&lt;='اطلاعات پایه'!$B$35,'اطلاعات پایه'!$D$35,IF(AA549&lt;='اطلاعات پایه'!$B$36,'اطلاعات پایه'!$E$35+(AA549-'اطلاعات پایه'!$B$35)*'اطلاعات پایه'!$C$36,IF(AA549&lt;='اطلاعات پایه'!$B$37,'اطلاعات پایه'!$E$36+(AA549-'اطلاعات پایه'!$B$36)*'اطلاعات پایه'!$C$37,IF(AA549&lt;='اطلاعات پایه'!$B$38,'اطلاعات پایه'!$E$37+(AA549-'اطلاعات پایه'!$B$37)*'اطلاعات پایه'!$C$38,IF(AA549&lt;='اطلاعات پایه'!$B$39,'اطلاعات پایه'!$E$38+(AA549-'اطلاعات پایه'!$B$38)*'اطلاعات پایه'!$C$39,'اطلاعات پایه'!$E$39+(AA549-'اطلاعات پایه'!$B$39)*'اطلاعات پایه'!$C$40)))))/365*L549</f>
        <v>0</v>
      </c>
      <c r="AC549" s="9">
        <f t="shared" si="71"/>
        <v>37493954</v>
      </c>
      <c r="AE549" s="9">
        <f t="shared" si="66"/>
        <v>49588780</v>
      </c>
    </row>
    <row r="550" spans="1:31" x14ac:dyDescent="0.25">
      <c r="A550" s="13">
        <v>530</v>
      </c>
      <c r="B550" s="13"/>
      <c r="C550" s="13"/>
      <c r="D550" s="13"/>
      <c r="E550" s="13"/>
      <c r="F550" s="13"/>
      <c r="G550" s="6" t="str">
        <f t="shared" si="64"/>
        <v/>
      </c>
      <c r="H550" s="13"/>
      <c r="I550" s="13"/>
      <c r="J550" s="15"/>
      <c r="K550" s="15"/>
      <c r="L550" s="5">
        <f>VLOOKUP($C$15,'اطلاعات پایه'!$A$18:$B$30,2,FALSE)</f>
        <v>30</v>
      </c>
      <c r="M550" s="6">
        <f>VLOOKUP($C$15,'اطلاعات پایه'!$A$18:$C$30,3,FALSE)</f>
        <v>45736</v>
      </c>
      <c r="N550" s="5">
        <f>ROUND((K550*('اطلاعات پایه'!$B$12+1)+'اطلاعات پایه'!$B$13)/30*L550,0)</f>
        <v>9316080</v>
      </c>
      <c r="O550" s="5">
        <f>IF(AND(F550&gt;0,M550-F550&gt;364),'اطلاعات پایه'!$B$10,0)*L550+J550</f>
        <v>0</v>
      </c>
      <c r="P550" s="5">
        <f>IF(H550="متاهل",'اطلاعات پایه'!$B$6,0)</f>
        <v>0</v>
      </c>
      <c r="Q550" s="5">
        <f>I550*'اطلاعات پایه'!$B$7</f>
        <v>0</v>
      </c>
      <c r="R550" s="5">
        <f>ROUND('اطلاعات پایه'!$B$8/30*MIN(30,L550),0)</f>
        <v>9000000</v>
      </c>
      <c r="S550" s="5">
        <f>ROUND('اطلاعات پایه'!$B$9/30*MIN(30,L550),0)</f>
        <v>22000000</v>
      </c>
      <c r="T550" s="5">
        <f t="shared" si="67"/>
        <v>59284</v>
      </c>
      <c r="U550" s="15"/>
      <c r="V550" s="5">
        <f t="shared" si="65"/>
        <v>0</v>
      </c>
      <c r="X550" s="9">
        <f t="shared" si="68"/>
        <v>40316080</v>
      </c>
      <c r="Y550" s="9">
        <f>ROUND(0.07*MIN(7*L550*'اطلاعات پایه'!$B$5,'محاسبه حقوق'!X550),0)</f>
        <v>2822126</v>
      </c>
      <c r="Z550" s="9">
        <f t="shared" si="69"/>
        <v>9272700</v>
      </c>
      <c r="AA550" s="9">
        <f t="shared" si="70"/>
        <v>480702059.14285713</v>
      </c>
      <c r="AB550" s="5">
        <f>IF(AA550&lt;='اطلاعات پایه'!$B$35,'اطلاعات پایه'!$D$35,IF(AA550&lt;='اطلاعات پایه'!$B$36,'اطلاعات پایه'!$E$35+(AA550-'اطلاعات پایه'!$B$35)*'اطلاعات پایه'!$C$36,IF(AA550&lt;='اطلاعات پایه'!$B$37,'اطلاعات پایه'!$E$36+(AA550-'اطلاعات پایه'!$B$36)*'اطلاعات پایه'!$C$37,IF(AA550&lt;='اطلاعات پایه'!$B$38,'اطلاعات پایه'!$E$37+(AA550-'اطلاعات پایه'!$B$37)*'اطلاعات پایه'!$C$38,IF(AA550&lt;='اطلاعات پایه'!$B$39,'اطلاعات پایه'!$E$38+(AA550-'اطلاعات پایه'!$B$38)*'اطلاعات پایه'!$C$39,'اطلاعات پایه'!$E$39+(AA550-'اطلاعات پایه'!$B$39)*'اطلاعات پایه'!$C$40)))))/365*L550</f>
        <v>0</v>
      </c>
      <c r="AC550" s="9">
        <f t="shared" si="71"/>
        <v>37493954</v>
      </c>
      <c r="AE550" s="9">
        <f t="shared" si="66"/>
        <v>49588780</v>
      </c>
    </row>
    <row r="551" spans="1:31" x14ac:dyDescent="0.25">
      <c r="A551" s="13">
        <v>531</v>
      </c>
      <c r="B551" s="13"/>
      <c r="C551" s="13"/>
      <c r="D551" s="13"/>
      <c r="E551" s="13"/>
      <c r="F551" s="13"/>
      <c r="G551" s="6" t="str">
        <f t="shared" si="64"/>
        <v/>
      </c>
      <c r="H551" s="13"/>
      <c r="I551" s="13"/>
      <c r="J551" s="15"/>
      <c r="K551" s="15"/>
      <c r="L551" s="5">
        <f>VLOOKUP($C$15,'اطلاعات پایه'!$A$18:$B$30,2,FALSE)</f>
        <v>30</v>
      </c>
      <c r="M551" s="6">
        <f>VLOOKUP($C$15,'اطلاعات پایه'!$A$18:$C$30,3,FALSE)</f>
        <v>45736</v>
      </c>
      <c r="N551" s="5">
        <f>ROUND((K551*('اطلاعات پایه'!$B$12+1)+'اطلاعات پایه'!$B$13)/30*L551,0)</f>
        <v>9316080</v>
      </c>
      <c r="O551" s="5">
        <f>IF(AND(F551&gt;0,M551-F551&gt;364),'اطلاعات پایه'!$B$10,0)*L551+J551</f>
        <v>0</v>
      </c>
      <c r="P551" s="5">
        <f>IF(H551="متاهل",'اطلاعات پایه'!$B$6,0)</f>
        <v>0</v>
      </c>
      <c r="Q551" s="5">
        <f>I551*'اطلاعات پایه'!$B$7</f>
        <v>0</v>
      </c>
      <c r="R551" s="5">
        <f>ROUND('اطلاعات پایه'!$B$8/30*MIN(30,L551),0)</f>
        <v>9000000</v>
      </c>
      <c r="S551" s="5">
        <f>ROUND('اطلاعات پایه'!$B$9/30*MIN(30,L551),0)</f>
        <v>22000000</v>
      </c>
      <c r="T551" s="5">
        <f t="shared" si="67"/>
        <v>59284</v>
      </c>
      <c r="U551" s="15"/>
      <c r="V551" s="5">
        <f t="shared" si="65"/>
        <v>0</v>
      </c>
      <c r="X551" s="9">
        <f t="shared" si="68"/>
        <v>40316080</v>
      </c>
      <c r="Y551" s="9">
        <f>ROUND(0.07*MIN(7*L551*'اطلاعات پایه'!$B$5,'محاسبه حقوق'!X551),0)</f>
        <v>2822126</v>
      </c>
      <c r="Z551" s="9">
        <f t="shared" si="69"/>
        <v>9272700</v>
      </c>
      <c r="AA551" s="9">
        <f t="shared" si="70"/>
        <v>480702059.14285713</v>
      </c>
      <c r="AB551" s="5">
        <f>IF(AA551&lt;='اطلاعات پایه'!$B$35,'اطلاعات پایه'!$D$35,IF(AA551&lt;='اطلاعات پایه'!$B$36,'اطلاعات پایه'!$E$35+(AA551-'اطلاعات پایه'!$B$35)*'اطلاعات پایه'!$C$36,IF(AA551&lt;='اطلاعات پایه'!$B$37,'اطلاعات پایه'!$E$36+(AA551-'اطلاعات پایه'!$B$36)*'اطلاعات پایه'!$C$37,IF(AA551&lt;='اطلاعات پایه'!$B$38,'اطلاعات پایه'!$E$37+(AA551-'اطلاعات پایه'!$B$37)*'اطلاعات پایه'!$C$38,IF(AA551&lt;='اطلاعات پایه'!$B$39,'اطلاعات پایه'!$E$38+(AA551-'اطلاعات پایه'!$B$38)*'اطلاعات پایه'!$C$39,'اطلاعات پایه'!$E$39+(AA551-'اطلاعات پایه'!$B$39)*'اطلاعات پایه'!$C$40)))))/365*L551</f>
        <v>0</v>
      </c>
      <c r="AC551" s="9">
        <f t="shared" si="71"/>
        <v>37493954</v>
      </c>
      <c r="AE551" s="9">
        <f t="shared" si="66"/>
        <v>49588780</v>
      </c>
    </row>
    <row r="552" spans="1:31" x14ac:dyDescent="0.25">
      <c r="A552" s="13">
        <v>532</v>
      </c>
      <c r="B552" s="13"/>
      <c r="C552" s="13"/>
      <c r="D552" s="13"/>
      <c r="E552" s="13"/>
      <c r="F552" s="13"/>
      <c r="G552" s="6" t="str">
        <f t="shared" si="64"/>
        <v/>
      </c>
      <c r="H552" s="13"/>
      <c r="I552" s="13"/>
      <c r="J552" s="15"/>
      <c r="K552" s="15"/>
      <c r="L552" s="5">
        <f>VLOOKUP($C$15,'اطلاعات پایه'!$A$18:$B$30,2,FALSE)</f>
        <v>30</v>
      </c>
      <c r="M552" s="6">
        <f>VLOOKUP($C$15,'اطلاعات پایه'!$A$18:$C$30,3,FALSE)</f>
        <v>45736</v>
      </c>
      <c r="N552" s="5">
        <f>ROUND((K552*('اطلاعات پایه'!$B$12+1)+'اطلاعات پایه'!$B$13)/30*L552,0)</f>
        <v>9316080</v>
      </c>
      <c r="O552" s="5">
        <f>IF(AND(F552&gt;0,M552-F552&gt;364),'اطلاعات پایه'!$B$10,0)*L552+J552</f>
        <v>0</v>
      </c>
      <c r="P552" s="5">
        <f>IF(H552="متاهل",'اطلاعات پایه'!$B$6,0)</f>
        <v>0</v>
      </c>
      <c r="Q552" s="5">
        <f>I552*'اطلاعات پایه'!$B$7</f>
        <v>0</v>
      </c>
      <c r="R552" s="5">
        <f>ROUND('اطلاعات پایه'!$B$8/30*MIN(30,L552),0)</f>
        <v>9000000</v>
      </c>
      <c r="S552" s="5">
        <f>ROUND('اطلاعات پایه'!$B$9/30*MIN(30,L552),0)</f>
        <v>22000000</v>
      </c>
      <c r="T552" s="5">
        <f t="shared" si="67"/>
        <v>59284</v>
      </c>
      <c r="U552" s="15"/>
      <c r="V552" s="5">
        <f t="shared" si="65"/>
        <v>0</v>
      </c>
      <c r="X552" s="9">
        <f t="shared" si="68"/>
        <v>40316080</v>
      </c>
      <c r="Y552" s="9">
        <f>ROUND(0.07*MIN(7*L552*'اطلاعات پایه'!$B$5,'محاسبه حقوق'!X552),0)</f>
        <v>2822126</v>
      </c>
      <c r="Z552" s="9">
        <f t="shared" si="69"/>
        <v>9272700</v>
      </c>
      <c r="AA552" s="9">
        <f t="shared" si="70"/>
        <v>480702059.14285713</v>
      </c>
      <c r="AB552" s="5">
        <f>IF(AA552&lt;='اطلاعات پایه'!$B$35,'اطلاعات پایه'!$D$35,IF(AA552&lt;='اطلاعات پایه'!$B$36,'اطلاعات پایه'!$E$35+(AA552-'اطلاعات پایه'!$B$35)*'اطلاعات پایه'!$C$36,IF(AA552&lt;='اطلاعات پایه'!$B$37,'اطلاعات پایه'!$E$36+(AA552-'اطلاعات پایه'!$B$36)*'اطلاعات پایه'!$C$37,IF(AA552&lt;='اطلاعات پایه'!$B$38,'اطلاعات پایه'!$E$37+(AA552-'اطلاعات پایه'!$B$37)*'اطلاعات پایه'!$C$38,IF(AA552&lt;='اطلاعات پایه'!$B$39,'اطلاعات پایه'!$E$38+(AA552-'اطلاعات پایه'!$B$38)*'اطلاعات پایه'!$C$39,'اطلاعات پایه'!$E$39+(AA552-'اطلاعات پایه'!$B$39)*'اطلاعات پایه'!$C$40)))))/365*L552</f>
        <v>0</v>
      </c>
      <c r="AC552" s="9">
        <f t="shared" si="71"/>
        <v>37493954</v>
      </c>
      <c r="AE552" s="9">
        <f t="shared" si="66"/>
        <v>49588780</v>
      </c>
    </row>
    <row r="553" spans="1:31" x14ac:dyDescent="0.25">
      <c r="A553" s="13">
        <v>533</v>
      </c>
      <c r="B553" s="13"/>
      <c r="C553" s="13"/>
      <c r="D553" s="13"/>
      <c r="E553" s="13"/>
      <c r="F553" s="13"/>
      <c r="G553" s="6" t="str">
        <f t="shared" si="64"/>
        <v/>
      </c>
      <c r="H553" s="13"/>
      <c r="I553" s="13"/>
      <c r="J553" s="15"/>
      <c r="K553" s="15"/>
      <c r="L553" s="5">
        <f>VLOOKUP($C$15,'اطلاعات پایه'!$A$18:$B$30,2,FALSE)</f>
        <v>30</v>
      </c>
      <c r="M553" s="6">
        <f>VLOOKUP($C$15,'اطلاعات پایه'!$A$18:$C$30,3,FALSE)</f>
        <v>45736</v>
      </c>
      <c r="N553" s="5">
        <f>ROUND((K553*('اطلاعات پایه'!$B$12+1)+'اطلاعات پایه'!$B$13)/30*L553,0)</f>
        <v>9316080</v>
      </c>
      <c r="O553" s="5">
        <f>IF(AND(F553&gt;0,M553-F553&gt;364),'اطلاعات پایه'!$B$10,0)*L553+J553</f>
        <v>0</v>
      </c>
      <c r="P553" s="5">
        <f>IF(H553="متاهل",'اطلاعات پایه'!$B$6,0)</f>
        <v>0</v>
      </c>
      <c r="Q553" s="5">
        <f>I553*'اطلاعات پایه'!$B$7</f>
        <v>0</v>
      </c>
      <c r="R553" s="5">
        <f>ROUND('اطلاعات پایه'!$B$8/30*MIN(30,L553),0)</f>
        <v>9000000</v>
      </c>
      <c r="S553" s="5">
        <f>ROUND('اطلاعات پایه'!$B$9/30*MIN(30,L553),0)</f>
        <v>22000000</v>
      </c>
      <c r="T553" s="5">
        <f t="shared" si="67"/>
        <v>59284</v>
      </c>
      <c r="U553" s="15"/>
      <c r="V553" s="5">
        <f t="shared" si="65"/>
        <v>0</v>
      </c>
      <c r="X553" s="9">
        <f t="shared" si="68"/>
        <v>40316080</v>
      </c>
      <c r="Y553" s="9">
        <f>ROUND(0.07*MIN(7*L553*'اطلاعات پایه'!$B$5,'محاسبه حقوق'!X553),0)</f>
        <v>2822126</v>
      </c>
      <c r="Z553" s="9">
        <f t="shared" si="69"/>
        <v>9272700</v>
      </c>
      <c r="AA553" s="9">
        <f t="shared" si="70"/>
        <v>480702059.14285713</v>
      </c>
      <c r="AB553" s="5">
        <f>IF(AA553&lt;='اطلاعات پایه'!$B$35,'اطلاعات پایه'!$D$35,IF(AA553&lt;='اطلاعات پایه'!$B$36,'اطلاعات پایه'!$E$35+(AA553-'اطلاعات پایه'!$B$35)*'اطلاعات پایه'!$C$36,IF(AA553&lt;='اطلاعات پایه'!$B$37,'اطلاعات پایه'!$E$36+(AA553-'اطلاعات پایه'!$B$36)*'اطلاعات پایه'!$C$37,IF(AA553&lt;='اطلاعات پایه'!$B$38,'اطلاعات پایه'!$E$37+(AA553-'اطلاعات پایه'!$B$37)*'اطلاعات پایه'!$C$38,IF(AA553&lt;='اطلاعات پایه'!$B$39,'اطلاعات پایه'!$E$38+(AA553-'اطلاعات پایه'!$B$38)*'اطلاعات پایه'!$C$39,'اطلاعات پایه'!$E$39+(AA553-'اطلاعات پایه'!$B$39)*'اطلاعات پایه'!$C$40)))))/365*L553</f>
        <v>0</v>
      </c>
      <c r="AC553" s="9">
        <f t="shared" si="71"/>
        <v>37493954</v>
      </c>
      <c r="AE553" s="9">
        <f t="shared" si="66"/>
        <v>49588780</v>
      </c>
    </row>
    <row r="554" spans="1:31" x14ac:dyDescent="0.25">
      <c r="A554" s="13">
        <v>534</v>
      </c>
      <c r="B554" s="13"/>
      <c r="C554" s="13"/>
      <c r="D554" s="13"/>
      <c r="E554" s="13"/>
      <c r="F554" s="13"/>
      <c r="G554" s="6" t="str">
        <f t="shared" si="64"/>
        <v/>
      </c>
      <c r="H554" s="13"/>
      <c r="I554" s="13"/>
      <c r="J554" s="15"/>
      <c r="K554" s="15"/>
      <c r="L554" s="5">
        <f>VLOOKUP($C$15,'اطلاعات پایه'!$A$18:$B$30,2,FALSE)</f>
        <v>30</v>
      </c>
      <c r="M554" s="6">
        <f>VLOOKUP($C$15,'اطلاعات پایه'!$A$18:$C$30,3,FALSE)</f>
        <v>45736</v>
      </c>
      <c r="N554" s="5">
        <f>ROUND((K554*('اطلاعات پایه'!$B$12+1)+'اطلاعات پایه'!$B$13)/30*L554,0)</f>
        <v>9316080</v>
      </c>
      <c r="O554" s="5">
        <f>IF(AND(F554&gt;0,M554-F554&gt;364),'اطلاعات پایه'!$B$10,0)*L554+J554</f>
        <v>0</v>
      </c>
      <c r="P554" s="5">
        <f>IF(H554="متاهل",'اطلاعات پایه'!$B$6,0)</f>
        <v>0</v>
      </c>
      <c r="Q554" s="5">
        <f>I554*'اطلاعات پایه'!$B$7</f>
        <v>0</v>
      </c>
      <c r="R554" s="5">
        <f>ROUND('اطلاعات پایه'!$B$8/30*MIN(30,L554),0)</f>
        <v>9000000</v>
      </c>
      <c r="S554" s="5">
        <f>ROUND('اطلاعات پایه'!$B$9/30*MIN(30,L554),0)</f>
        <v>22000000</v>
      </c>
      <c r="T554" s="5">
        <f t="shared" si="67"/>
        <v>59284</v>
      </c>
      <c r="U554" s="15"/>
      <c r="V554" s="5">
        <f t="shared" si="65"/>
        <v>0</v>
      </c>
      <c r="X554" s="9">
        <f t="shared" si="68"/>
        <v>40316080</v>
      </c>
      <c r="Y554" s="9">
        <f>ROUND(0.07*MIN(7*L554*'اطلاعات پایه'!$B$5,'محاسبه حقوق'!X554),0)</f>
        <v>2822126</v>
      </c>
      <c r="Z554" s="9">
        <f t="shared" si="69"/>
        <v>9272700</v>
      </c>
      <c r="AA554" s="9">
        <f t="shared" si="70"/>
        <v>480702059.14285713</v>
      </c>
      <c r="AB554" s="5">
        <f>IF(AA554&lt;='اطلاعات پایه'!$B$35,'اطلاعات پایه'!$D$35,IF(AA554&lt;='اطلاعات پایه'!$B$36,'اطلاعات پایه'!$E$35+(AA554-'اطلاعات پایه'!$B$35)*'اطلاعات پایه'!$C$36,IF(AA554&lt;='اطلاعات پایه'!$B$37,'اطلاعات پایه'!$E$36+(AA554-'اطلاعات پایه'!$B$36)*'اطلاعات پایه'!$C$37,IF(AA554&lt;='اطلاعات پایه'!$B$38,'اطلاعات پایه'!$E$37+(AA554-'اطلاعات پایه'!$B$37)*'اطلاعات پایه'!$C$38,IF(AA554&lt;='اطلاعات پایه'!$B$39,'اطلاعات پایه'!$E$38+(AA554-'اطلاعات پایه'!$B$38)*'اطلاعات پایه'!$C$39,'اطلاعات پایه'!$E$39+(AA554-'اطلاعات پایه'!$B$39)*'اطلاعات پایه'!$C$40)))))/365*L554</f>
        <v>0</v>
      </c>
      <c r="AC554" s="9">
        <f t="shared" si="71"/>
        <v>37493954</v>
      </c>
      <c r="AE554" s="9">
        <f t="shared" si="66"/>
        <v>49588780</v>
      </c>
    </row>
    <row r="555" spans="1:31" x14ac:dyDescent="0.25">
      <c r="A555" s="13">
        <v>535</v>
      </c>
      <c r="B555" s="13"/>
      <c r="C555" s="13"/>
      <c r="D555" s="13"/>
      <c r="E555" s="13"/>
      <c r="F555" s="13"/>
      <c r="G555" s="6" t="str">
        <f t="shared" si="64"/>
        <v/>
      </c>
      <c r="H555" s="13"/>
      <c r="I555" s="13"/>
      <c r="J555" s="15"/>
      <c r="K555" s="15"/>
      <c r="L555" s="5">
        <f>VLOOKUP($C$15,'اطلاعات پایه'!$A$18:$B$30,2,FALSE)</f>
        <v>30</v>
      </c>
      <c r="M555" s="6">
        <f>VLOOKUP($C$15,'اطلاعات پایه'!$A$18:$C$30,3,FALSE)</f>
        <v>45736</v>
      </c>
      <c r="N555" s="5">
        <f>ROUND((K555*('اطلاعات پایه'!$B$12+1)+'اطلاعات پایه'!$B$13)/30*L555,0)</f>
        <v>9316080</v>
      </c>
      <c r="O555" s="5">
        <f>IF(AND(F555&gt;0,M555-F555&gt;364),'اطلاعات پایه'!$B$10,0)*L555+J555</f>
        <v>0</v>
      </c>
      <c r="P555" s="5">
        <f>IF(H555="متاهل",'اطلاعات پایه'!$B$6,0)</f>
        <v>0</v>
      </c>
      <c r="Q555" s="5">
        <f>I555*'اطلاعات پایه'!$B$7</f>
        <v>0</v>
      </c>
      <c r="R555" s="5">
        <f>ROUND('اطلاعات پایه'!$B$8/30*MIN(30,L555),0)</f>
        <v>9000000</v>
      </c>
      <c r="S555" s="5">
        <f>ROUND('اطلاعات پایه'!$B$9/30*MIN(30,L555),0)</f>
        <v>22000000</v>
      </c>
      <c r="T555" s="5">
        <f t="shared" si="67"/>
        <v>59284</v>
      </c>
      <c r="U555" s="15"/>
      <c r="V555" s="5">
        <f t="shared" si="65"/>
        <v>0</v>
      </c>
      <c r="X555" s="9">
        <f t="shared" si="68"/>
        <v>40316080</v>
      </c>
      <c r="Y555" s="9">
        <f>ROUND(0.07*MIN(7*L555*'اطلاعات پایه'!$B$5,'محاسبه حقوق'!X555),0)</f>
        <v>2822126</v>
      </c>
      <c r="Z555" s="9">
        <f t="shared" si="69"/>
        <v>9272700</v>
      </c>
      <c r="AA555" s="9">
        <f t="shared" si="70"/>
        <v>480702059.14285713</v>
      </c>
      <c r="AB555" s="5">
        <f>IF(AA555&lt;='اطلاعات پایه'!$B$35,'اطلاعات پایه'!$D$35,IF(AA555&lt;='اطلاعات پایه'!$B$36,'اطلاعات پایه'!$E$35+(AA555-'اطلاعات پایه'!$B$35)*'اطلاعات پایه'!$C$36,IF(AA555&lt;='اطلاعات پایه'!$B$37,'اطلاعات پایه'!$E$36+(AA555-'اطلاعات پایه'!$B$36)*'اطلاعات پایه'!$C$37,IF(AA555&lt;='اطلاعات پایه'!$B$38,'اطلاعات پایه'!$E$37+(AA555-'اطلاعات پایه'!$B$37)*'اطلاعات پایه'!$C$38,IF(AA555&lt;='اطلاعات پایه'!$B$39,'اطلاعات پایه'!$E$38+(AA555-'اطلاعات پایه'!$B$38)*'اطلاعات پایه'!$C$39,'اطلاعات پایه'!$E$39+(AA555-'اطلاعات پایه'!$B$39)*'اطلاعات پایه'!$C$40)))))/365*L555</f>
        <v>0</v>
      </c>
      <c r="AC555" s="9">
        <f t="shared" si="71"/>
        <v>37493954</v>
      </c>
      <c r="AE555" s="9">
        <f t="shared" si="66"/>
        <v>49588780</v>
      </c>
    </row>
    <row r="556" spans="1:31" x14ac:dyDescent="0.25">
      <c r="A556" s="13">
        <v>536</v>
      </c>
      <c r="B556" s="13"/>
      <c r="C556" s="13"/>
      <c r="D556" s="13"/>
      <c r="E556" s="13"/>
      <c r="F556" s="13"/>
      <c r="G556" s="6" t="str">
        <f t="shared" si="64"/>
        <v/>
      </c>
      <c r="H556" s="13"/>
      <c r="I556" s="13"/>
      <c r="J556" s="15"/>
      <c r="K556" s="15"/>
      <c r="L556" s="5">
        <f>VLOOKUP($C$15,'اطلاعات پایه'!$A$18:$B$30,2,FALSE)</f>
        <v>30</v>
      </c>
      <c r="M556" s="6">
        <f>VLOOKUP($C$15,'اطلاعات پایه'!$A$18:$C$30,3,FALSE)</f>
        <v>45736</v>
      </c>
      <c r="N556" s="5">
        <f>ROUND((K556*('اطلاعات پایه'!$B$12+1)+'اطلاعات پایه'!$B$13)/30*L556,0)</f>
        <v>9316080</v>
      </c>
      <c r="O556" s="5">
        <f>IF(AND(F556&gt;0,M556-F556&gt;364),'اطلاعات پایه'!$B$10,0)*L556+J556</f>
        <v>0</v>
      </c>
      <c r="P556" s="5">
        <f>IF(H556="متاهل",'اطلاعات پایه'!$B$6,0)</f>
        <v>0</v>
      </c>
      <c r="Q556" s="5">
        <f>I556*'اطلاعات پایه'!$B$7</f>
        <v>0</v>
      </c>
      <c r="R556" s="5">
        <f>ROUND('اطلاعات پایه'!$B$8/30*MIN(30,L556),0)</f>
        <v>9000000</v>
      </c>
      <c r="S556" s="5">
        <f>ROUND('اطلاعات پایه'!$B$9/30*MIN(30,L556),0)</f>
        <v>22000000</v>
      </c>
      <c r="T556" s="5">
        <f t="shared" si="67"/>
        <v>59284</v>
      </c>
      <c r="U556" s="15"/>
      <c r="V556" s="5">
        <f t="shared" si="65"/>
        <v>0</v>
      </c>
      <c r="X556" s="9">
        <f t="shared" si="68"/>
        <v>40316080</v>
      </c>
      <c r="Y556" s="9">
        <f>ROUND(0.07*MIN(7*L556*'اطلاعات پایه'!$B$5,'محاسبه حقوق'!X556),0)</f>
        <v>2822126</v>
      </c>
      <c r="Z556" s="9">
        <f t="shared" si="69"/>
        <v>9272700</v>
      </c>
      <c r="AA556" s="9">
        <f t="shared" si="70"/>
        <v>480702059.14285713</v>
      </c>
      <c r="AB556" s="5">
        <f>IF(AA556&lt;='اطلاعات پایه'!$B$35,'اطلاعات پایه'!$D$35,IF(AA556&lt;='اطلاعات پایه'!$B$36,'اطلاعات پایه'!$E$35+(AA556-'اطلاعات پایه'!$B$35)*'اطلاعات پایه'!$C$36,IF(AA556&lt;='اطلاعات پایه'!$B$37,'اطلاعات پایه'!$E$36+(AA556-'اطلاعات پایه'!$B$36)*'اطلاعات پایه'!$C$37,IF(AA556&lt;='اطلاعات پایه'!$B$38,'اطلاعات پایه'!$E$37+(AA556-'اطلاعات پایه'!$B$37)*'اطلاعات پایه'!$C$38,IF(AA556&lt;='اطلاعات پایه'!$B$39,'اطلاعات پایه'!$E$38+(AA556-'اطلاعات پایه'!$B$38)*'اطلاعات پایه'!$C$39,'اطلاعات پایه'!$E$39+(AA556-'اطلاعات پایه'!$B$39)*'اطلاعات پایه'!$C$40)))))/365*L556</f>
        <v>0</v>
      </c>
      <c r="AC556" s="9">
        <f t="shared" si="71"/>
        <v>37493954</v>
      </c>
      <c r="AE556" s="9">
        <f t="shared" si="66"/>
        <v>49588780</v>
      </c>
    </row>
    <row r="557" spans="1:31" x14ac:dyDescent="0.25">
      <c r="A557" s="13">
        <v>537</v>
      </c>
      <c r="B557" s="13"/>
      <c r="C557" s="13"/>
      <c r="D557" s="13"/>
      <c r="E557" s="13"/>
      <c r="F557" s="13"/>
      <c r="G557" s="6" t="str">
        <f t="shared" si="64"/>
        <v/>
      </c>
      <c r="H557" s="13"/>
      <c r="I557" s="13"/>
      <c r="J557" s="15"/>
      <c r="K557" s="15"/>
      <c r="L557" s="5">
        <f>VLOOKUP($C$15,'اطلاعات پایه'!$A$18:$B$30,2,FALSE)</f>
        <v>30</v>
      </c>
      <c r="M557" s="6">
        <f>VLOOKUP($C$15,'اطلاعات پایه'!$A$18:$C$30,3,FALSE)</f>
        <v>45736</v>
      </c>
      <c r="N557" s="5">
        <f>ROUND((K557*('اطلاعات پایه'!$B$12+1)+'اطلاعات پایه'!$B$13)/30*L557,0)</f>
        <v>9316080</v>
      </c>
      <c r="O557" s="5">
        <f>IF(AND(F557&gt;0,M557-F557&gt;364),'اطلاعات پایه'!$B$10,0)*L557+J557</f>
        <v>0</v>
      </c>
      <c r="P557" s="5">
        <f>IF(H557="متاهل",'اطلاعات پایه'!$B$6,0)</f>
        <v>0</v>
      </c>
      <c r="Q557" s="5">
        <f>I557*'اطلاعات پایه'!$B$7</f>
        <v>0</v>
      </c>
      <c r="R557" s="5">
        <f>ROUND('اطلاعات پایه'!$B$8/30*MIN(30,L557),0)</f>
        <v>9000000</v>
      </c>
      <c r="S557" s="5">
        <f>ROUND('اطلاعات پایه'!$B$9/30*MIN(30,L557),0)</f>
        <v>22000000</v>
      </c>
      <c r="T557" s="5">
        <f t="shared" si="67"/>
        <v>59284</v>
      </c>
      <c r="U557" s="15"/>
      <c r="V557" s="5">
        <f t="shared" si="65"/>
        <v>0</v>
      </c>
      <c r="X557" s="9">
        <f t="shared" si="68"/>
        <v>40316080</v>
      </c>
      <c r="Y557" s="9">
        <f>ROUND(0.07*MIN(7*L557*'اطلاعات پایه'!$B$5,'محاسبه حقوق'!X557),0)</f>
        <v>2822126</v>
      </c>
      <c r="Z557" s="9">
        <f t="shared" si="69"/>
        <v>9272700</v>
      </c>
      <c r="AA557" s="9">
        <f t="shared" si="70"/>
        <v>480702059.14285713</v>
      </c>
      <c r="AB557" s="5">
        <f>IF(AA557&lt;='اطلاعات پایه'!$B$35,'اطلاعات پایه'!$D$35,IF(AA557&lt;='اطلاعات پایه'!$B$36,'اطلاعات پایه'!$E$35+(AA557-'اطلاعات پایه'!$B$35)*'اطلاعات پایه'!$C$36,IF(AA557&lt;='اطلاعات پایه'!$B$37,'اطلاعات پایه'!$E$36+(AA557-'اطلاعات پایه'!$B$36)*'اطلاعات پایه'!$C$37,IF(AA557&lt;='اطلاعات پایه'!$B$38,'اطلاعات پایه'!$E$37+(AA557-'اطلاعات پایه'!$B$37)*'اطلاعات پایه'!$C$38,IF(AA557&lt;='اطلاعات پایه'!$B$39,'اطلاعات پایه'!$E$38+(AA557-'اطلاعات پایه'!$B$38)*'اطلاعات پایه'!$C$39,'اطلاعات پایه'!$E$39+(AA557-'اطلاعات پایه'!$B$39)*'اطلاعات پایه'!$C$40)))))/365*L557</f>
        <v>0</v>
      </c>
      <c r="AC557" s="9">
        <f t="shared" si="71"/>
        <v>37493954</v>
      </c>
      <c r="AE557" s="9">
        <f t="shared" si="66"/>
        <v>49588780</v>
      </c>
    </row>
    <row r="558" spans="1:31" x14ac:dyDescent="0.25">
      <c r="A558" s="13">
        <v>538</v>
      </c>
      <c r="B558" s="13"/>
      <c r="C558" s="13"/>
      <c r="D558" s="13"/>
      <c r="E558" s="13"/>
      <c r="F558" s="13"/>
      <c r="G558" s="6" t="str">
        <f t="shared" si="64"/>
        <v/>
      </c>
      <c r="H558" s="13"/>
      <c r="I558" s="13"/>
      <c r="J558" s="15"/>
      <c r="K558" s="15"/>
      <c r="L558" s="5">
        <f>VLOOKUP($C$15,'اطلاعات پایه'!$A$18:$B$30,2,FALSE)</f>
        <v>30</v>
      </c>
      <c r="M558" s="6">
        <f>VLOOKUP($C$15,'اطلاعات پایه'!$A$18:$C$30,3,FALSE)</f>
        <v>45736</v>
      </c>
      <c r="N558" s="5">
        <f>ROUND((K558*('اطلاعات پایه'!$B$12+1)+'اطلاعات پایه'!$B$13)/30*L558,0)</f>
        <v>9316080</v>
      </c>
      <c r="O558" s="5">
        <f>IF(AND(F558&gt;0,M558-F558&gt;364),'اطلاعات پایه'!$B$10,0)*L558+J558</f>
        <v>0</v>
      </c>
      <c r="P558" s="5">
        <f>IF(H558="متاهل",'اطلاعات پایه'!$B$6,0)</f>
        <v>0</v>
      </c>
      <c r="Q558" s="5">
        <f>I558*'اطلاعات پایه'!$B$7</f>
        <v>0</v>
      </c>
      <c r="R558" s="5">
        <f>ROUND('اطلاعات پایه'!$B$8/30*MIN(30,L558),0)</f>
        <v>9000000</v>
      </c>
      <c r="S558" s="5">
        <f>ROUND('اطلاعات پایه'!$B$9/30*MIN(30,L558),0)</f>
        <v>22000000</v>
      </c>
      <c r="T558" s="5">
        <f t="shared" si="67"/>
        <v>59284</v>
      </c>
      <c r="U558" s="15"/>
      <c r="V558" s="5">
        <f t="shared" si="65"/>
        <v>0</v>
      </c>
      <c r="X558" s="9">
        <f t="shared" si="68"/>
        <v>40316080</v>
      </c>
      <c r="Y558" s="9">
        <f>ROUND(0.07*MIN(7*L558*'اطلاعات پایه'!$B$5,'محاسبه حقوق'!X558),0)</f>
        <v>2822126</v>
      </c>
      <c r="Z558" s="9">
        <f t="shared" si="69"/>
        <v>9272700</v>
      </c>
      <c r="AA558" s="9">
        <f t="shared" si="70"/>
        <v>480702059.14285713</v>
      </c>
      <c r="AB558" s="5">
        <f>IF(AA558&lt;='اطلاعات پایه'!$B$35,'اطلاعات پایه'!$D$35,IF(AA558&lt;='اطلاعات پایه'!$B$36,'اطلاعات پایه'!$E$35+(AA558-'اطلاعات پایه'!$B$35)*'اطلاعات پایه'!$C$36,IF(AA558&lt;='اطلاعات پایه'!$B$37,'اطلاعات پایه'!$E$36+(AA558-'اطلاعات پایه'!$B$36)*'اطلاعات پایه'!$C$37,IF(AA558&lt;='اطلاعات پایه'!$B$38,'اطلاعات پایه'!$E$37+(AA558-'اطلاعات پایه'!$B$37)*'اطلاعات پایه'!$C$38,IF(AA558&lt;='اطلاعات پایه'!$B$39,'اطلاعات پایه'!$E$38+(AA558-'اطلاعات پایه'!$B$38)*'اطلاعات پایه'!$C$39,'اطلاعات پایه'!$E$39+(AA558-'اطلاعات پایه'!$B$39)*'اطلاعات پایه'!$C$40)))))/365*L558</f>
        <v>0</v>
      </c>
      <c r="AC558" s="9">
        <f t="shared" si="71"/>
        <v>37493954</v>
      </c>
      <c r="AE558" s="9">
        <f t="shared" si="66"/>
        <v>49588780</v>
      </c>
    </row>
    <row r="559" spans="1:31" x14ac:dyDescent="0.25">
      <c r="A559" s="13">
        <v>539</v>
      </c>
      <c r="B559" s="13"/>
      <c r="C559" s="13"/>
      <c r="D559" s="13"/>
      <c r="E559" s="13"/>
      <c r="F559" s="13"/>
      <c r="G559" s="6" t="str">
        <f t="shared" si="64"/>
        <v/>
      </c>
      <c r="H559" s="13"/>
      <c r="I559" s="13"/>
      <c r="J559" s="15"/>
      <c r="K559" s="15"/>
      <c r="L559" s="5">
        <f>VLOOKUP($C$15,'اطلاعات پایه'!$A$18:$B$30,2,FALSE)</f>
        <v>30</v>
      </c>
      <c r="M559" s="6">
        <f>VLOOKUP($C$15,'اطلاعات پایه'!$A$18:$C$30,3,FALSE)</f>
        <v>45736</v>
      </c>
      <c r="N559" s="5">
        <f>ROUND((K559*('اطلاعات پایه'!$B$12+1)+'اطلاعات پایه'!$B$13)/30*L559,0)</f>
        <v>9316080</v>
      </c>
      <c r="O559" s="5">
        <f>IF(AND(F559&gt;0,M559-F559&gt;364),'اطلاعات پایه'!$B$10,0)*L559+J559</f>
        <v>0</v>
      </c>
      <c r="P559" s="5">
        <f>IF(H559="متاهل",'اطلاعات پایه'!$B$6,0)</f>
        <v>0</v>
      </c>
      <c r="Q559" s="5">
        <f>I559*'اطلاعات پایه'!$B$7</f>
        <v>0</v>
      </c>
      <c r="R559" s="5">
        <f>ROUND('اطلاعات پایه'!$B$8/30*MIN(30,L559),0)</f>
        <v>9000000</v>
      </c>
      <c r="S559" s="5">
        <f>ROUND('اطلاعات پایه'!$B$9/30*MIN(30,L559),0)</f>
        <v>22000000</v>
      </c>
      <c r="T559" s="5">
        <f t="shared" si="67"/>
        <v>59284</v>
      </c>
      <c r="U559" s="15"/>
      <c r="V559" s="5">
        <f t="shared" si="65"/>
        <v>0</v>
      </c>
      <c r="X559" s="9">
        <f t="shared" si="68"/>
        <v>40316080</v>
      </c>
      <c r="Y559" s="9">
        <f>ROUND(0.07*MIN(7*L559*'اطلاعات پایه'!$B$5,'محاسبه حقوق'!X559),0)</f>
        <v>2822126</v>
      </c>
      <c r="Z559" s="9">
        <f t="shared" si="69"/>
        <v>9272700</v>
      </c>
      <c r="AA559" s="9">
        <f t="shared" si="70"/>
        <v>480702059.14285713</v>
      </c>
      <c r="AB559" s="5">
        <f>IF(AA559&lt;='اطلاعات پایه'!$B$35,'اطلاعات پایه'!$D$35,IF(AA559&lt;='اطلاعات پایه'!$B$36,'اطلاعات پایه'!$E$35+(AA559-'اطلاعات پایه'!$B$35)*'اطلاعات پایه'!$C$36,IF(AA559&lt;='اطلاعات پایه'!$B$37,'اطلاعات پایه'!$E$36+(AA559-'اطلاعات پایه'!$B$36)*'اطلاعات پایه'!$C$37,IF(AA559&lt;='اطلاعات پایه'!$B$38,'اطلاعات پایه'!$E$37+(AA559-'اطلاعات پایه'!$B$37)*'اطلاعات پایه'!$C$38,IF(AA559&lt;='اطلاعات پایه'!$B$39,'اطلاعات پایه'!$E$38+(AA559-'اطلاعات پایه'!$B$38)*'اطلاعات پایه'!$C$39,'اطلاعات پایه'!$E$39+(AA559-'اطلاعات پایه'!$B$39)*'اطلاعات پایه'!$C$40)))))/365*L559</f>
        <v>0</v>
      </c>
      <c r="AC559" s="9">
        <f t="shared" si="71"/>
        <v>37493954</v>
      </c>
      <c r="AE559" s="9">
        <f t="shared" si="66"/>
        <v>49588780</v>
      </c>
    </row>
    <row r="560" spans="1:31" x14ac:dyDescent="0.25">
      <c r="A560" s="13">
        <v>540</v>
      </c>
      <c r="B560" s="13"/>
      <c r="C560" s="13"/>
      <c r="D560" s="13"/>
      <c r="E560" s="13"/>
      <c r="F560" s="13"/>
      <c r="G560" s="6" t="str">
        <f t="shared" si="64"/>
        <v/>
      </c>
      <c r="H560" s="13"/>
      <c r="I560" s="13"/>
      <c r="J560" s="15"/>
      <c r="K560" s="15"/>
      <c r="L560" s="5">
        <f>VLOOKUP($C$15,'اطلاعات پایه'!$A$18:$B$30,2,FALSE)</f>
        <v>30</v>
      </c>
      <c r="M560" s="6">
        <f>VLOOKUP($C$15,'اطلاعات پایه'!$A$18:$C$30,3,FALSE)</f>
        <v>45736</v>
      </c>
      <c r="N560" s="5">
        <f>ROUND((K560*('اطلاعات پایه'!$B$12+1)+'اطلاعات پایه'!$B$13)/30*L560,0)</f>
        <v>9316080</v>
      </c>
      <c r="O560" s="5">
        <f>IF(AND(F560&gt;0,M560-F560&gt;364),'اطلاعات پایه'!$B$10,0)*L560+J560</f>
        <v>0</v>
      </c>
      <c r="P560" s="5">
        <f>IF(H560="متاهل",'اطلاعات پایه'!$B$6,0)</f>
        <v>0</v>
      </c>
      <c r="Q560" s="5">
        <f>I560*'اطلاعات پایه'!$B$7</f>
        <v>0</v>
      </c>
      <c r="R560" s="5">
        <f>ROUND('اطلاعات پایه'!$B$8/30*MIN(30,L560),0)</f>
        <v>9000000</v>
      </c>
      <c r="S560" s="5">
        <f>ROUND('اطلاعات پایه'!$B$9/30*MIN(30,L560),0)</f>
        <v>22000000</v>
      </c>
      <c r="T560" s="5">
        <f t="shared" si="67"/>
        <v>59284</v>
      </c>
      <c r="U560" s="15"/>
      <c r="V560" s="5">
        <f t="shared" si="65"/>
        <v>0</v>
      </c>
      <c r="X560" s="9">
        <f t="shared" si="68"/>
        <v>40316080</v>
      </c>
      <c r="Y560" s="9">
        <f>ROUND(0.07*MIN(7*L560*'اطلاعات پایه'!$B$5,'محاسبه حقوق'!X560),0)</f>
        <v>2822126</v>
      </c>
      <c r="Z560" s="9">
        <f t="shared" si="69"/>
        <v>9272700</v>
      </c>
      <c r="AA560" s="9">
        <f t="shared" si="70"/>
        <v>480702059.14285713</v>
      </c>
      <c r="AB560" s="5">
        <f>IF(AA560&lt;='اطلاعات پایه'!$B$35,'اطلاعات پایه'!$D$35,IF(AA560&lt;='اطلاعات پایه'!$B$36,'اطلاعات پایه'!$E$35+(AA560-'اطلاعات پایه'!$B$35)*'اطلاعات پایه'!$C$36,IF(AA560&lt;='اطلاعات پایه'!$B$37,'اطلاعات پایه'!$E$36+(AA560-'اطلاعات پایه'!$B$36)*'اطلاعات پایه'!$C$37,IF(AA560&lt;='اطلاعات پایه'!$B$38,'اطلاعات پایه'!$E$37+(AA560-'اطلاعات پایه'!$B$37)*'اطلاعات پایه'!$C$38,IF(AA560&lt;='اطلاعات پایه'!$B$39,'اطلاعات پایه'!$E$38+(AA560-'اطلاعات پایه'!$B$38)*'اطلاعات پایه'!$C$39,'اطلاعات پایه'!$E$39+(AA560-'اطلاعات پایه'!$B$39)*'اطلاعات پایه'!$C$40)))))/365*L560</f>
        <v>0</v>
      </c>
      <c r="AC560" s="9">
        <f t="shared" si="71"/>
        <v>37493954</v>
      </c>
      <c r="AE560" s="9">
        <f t="shared" si="66"/>
        <v>49588780</v>
      </c>
    </row>
    <row r="561" spans="1:31" x14ac:dyDescent="0.25">
      <c r="A561" s="13">
        <v>541</v>
      </c>
      <c r="B561" s="13"/>
      <c r="C561" s="13"/>
      <c r="D561" s="13"/>
      <c r="E561" s="13"/>
      <c r="F561" s="13"/>
      <c r="G561" s="6" t="str">
        <f t="shared" si="64"/>
        <v/>
      </c>
      <c r="H561" s="13"/>
      <c r="I561" s="13"/>
      <c r="J561" s="15"/>
      <c r="K561" s="15"/>
      <c r="L561" s="5">
        <f>VLOOKUP($C$15,'اطلاعات پایه'!$A$18:$B$30,2,FALSE)</f>
        <v>30</v>
      </c>
      <c r="M561" s="6">
        <f>VLOOKUP($C$15,'اطلاعات پایه'!$A$18:$C$30,3,FALSE)</f>
        <v>45736</v>
      </c>
      <c r="N561" s="5">
        <f>ROUND((K561*('اطلاعات پایه'!$B$12+1)+'اطلاعات پایه'!$B$13)/30*L561,0)</f>
        <v>9316080</v>
      </c>
      <c r="O561" s="5">
        <f>IF(AND(F561&gt;0,M561-F561&gt;364),'اطلاعات پایه'!$B$10,0)*L561+J561</f>
        <v>0</v>
      </c>
      <c r="P561" s="5">
        <f>IF(H561="متاهل",'اطلاعات پایه'!$B$6,0)</f>
        <v>0</v>
      </c>
      <c r="Q561" s="5">
        <f>I561*'اطلاعات پایه'!$B$7</f>
        <v>0</v>
      </c>
      <c r="R561" s="5">
        <f>ROUND('اطلاعات پایه'!$B$8/30*MIN(30,L561),0)</f>
        <v>9000000</v>
      </c>
      <c r="S561" s="5">
        <f>ROUND('اطلاعات پایه'!$B$9/30*MIN(30,L561),0)</f>
        <v>22000000</v>
      </c>
      <c r="T561" s="5">
        <f t="shared" si="67"/>
        <v>59284</v>
      </c>
      <c r="U561" s="15"/>
      <c r="V561" s="5">
        <f t="shared" si="65"/>
        <v>0</v>
      </c>
      <c r="X561" s="9">
        <f t="shared" si="68"/>
        <v>40316080</v>
      </c>
      <c r="Y561" s="9">
        <f>ROUND(0.07*MIN(7*L561*'اطلاعات پایه'!$B$5,'محاسبه حقوق'!X561),0)</f>
        <v>2822126</v>
      </c>
      <c r="Z561" s="9">
        <f t="shared" si="69"/>
        <v>9272700</v>
      </c>
      <c r="AA561" s="9">
        <f t="shared" si="70"/>
        <v>480702059.14285713</v>
      </c>
      <c r="AB561" s="5">
        <f>IF(AA561&lt;='اطلاعات پایه'!$B$35,'اطلاعات پایه'!$D$35,IF(AA561&lt;='اطلاعات پایه'!$B$36,'اطلاعات پایه'!$E$35+(AA561-'اطلاعات پایه'!$B$35)*'اطلاعات پایه'!$C$36,IF(AA561&lt;='اطلاعات پایه'!$B$37,'اطلاعات پایه'!$E$36+(AA561-'اطلاعات پایه'!$B$36)*'اطلاعات پایه'!$C$37,IF(AA561&lt;='اطلاعات پایه'!$B$38,'اطلاعات پایه'!$E$37+(AA561-'اطلاعات پایه'!$B$37)*'اطلاعات پایه'!$C$38,IF(AA561&lt;='اطلاعات پایه'!$B$39,'اطلاعات پایه'!$E$38+(AA561-'اطلاعات پایه'!$B$38)*'اطلاعات پایه'!$C$39,'اطلاعات پایه'!$E$39+(AA561-'اطلاعات پایه'!$B$39)*'اطلاعات پایه'!$C$40)))))/365*L561</f>
        <v>0</v>
      </c>
      <c r="AC561" s="9">
        <f t="shared" si="71"/>
        <v>37493954</v>
      </c>
      <c r="AE561" s="9">
        <f t="shared" si="66"/>
        <v>49588780</v>
      </c>
    </row>
    <row r="562" spans="1:31" x14ac:dyDescent="0.25">
      <c r="A562" s="13">
        <v>542</v>
      </c>
      <c r="B562" s="13"/>
      <c r="C562" s="13"/>
      <c r="D562" s="13"/>
      <c r="E562" s="13"/>
      <c r="F562" s="13"/>
      <c r="G562" s="6" t="str">
        <f t="shared" si="64"/>
        <v/>
      </c>
      <c r="H562" s="13"/>
      <c r="I562" s="13"/>
      <c r="J562" s="15"/>
      <c r="K562" s="15"/>
      <c r="L562" s="5">
        <f>VLOOKUP($C$15,'اطلاعات پایه'!$A$18:$B$30,2,FALSE)</f>
        <v>30</v>
      </c>
      <c r="M562" s="6">
        <f>VLOOKUP($C$15,'اطلاعات پایه'!$A$18:$C$30,3,FALSE)</f>
        <v>45736</v>
      </c>
      <c r="N562" s="5">
        <f>ROUND((K562*('اطلاعات پایه'!$B$12+1)+'اطلاعات پایه'!$B$13)/30*L562,0)</f>
        <v>9316080</v>
      </c>
      <c r="O562" s="5">
        <f>IF(AND(F562&gt;0,M562-F562&gt;364),'اطلاعات پایه'!$B$10,0)*L562+J562</f>
        <v>0</v>
      </c>
      <c r="P562" s="5">
        <f>IF(H562="متاهل",'اطلاعات پایه'!$B$6,0)</f>
        <v>0</v>
      </c>
      <c r="Q562" s="5">
        <f>I562*'اطلاعات پایه'!$B$7</f>
        <v>0</v>
      </c>
      <c r="R562" s="5">
        <f>ROUND('اطلاعات پایه'!$B$8/30*MIN(30,L562),0)</f>
        <v>9000000</v>
      </c>
      <c r="S562" s="5">
        <f>ROUND('اطلاعات پایه'!$B$9/30*MIN(30,L562),0)</f>
        <v>22000000</v>
      </c>
      <c r="T562" s="5">
        <f t="shared" si="67"/>
        <v>59284</v>
      </c>
      <c r="U562" s="15"/>
      <c r="V562" s="5">
        <f t="shared" si="65"/>
        <v>0</v>
      </c>
      <c r="X562" s="9">
        <f t="shared" si="68"/>
        <v>40316080</v>
      </c>
      <c r="Y562" s="9">
        <f>ROUND(0.07*MIN(7*L562*'اطلاعات پایه'!$B$5,'محاسبه حقوق'!X562),0)</f>
        <v>2822126</v>
      </c>
      <c r="Z562" s="9">
        <f t="shared" si="69"/>
        <v>9272700</v>
      </c>
      <c r="AA562" s="9">
        <f t="shared" si="70"/>
        <v>480702059.14285713</v>
      </c>
      <c r="AB562" s="5">
        <f>IF(AA562&lt;='اطلاعات پایه'!$B$35,'اطلاعات پایه'!$D$35,IF(AA562&lt;='اطلاعات پایه'!$B$36,'اطلاعات پایه'!$E$35+(AA562-'اطلاعات پایه'!$B$35)*'اطلاعات پایه'!$C$36,IF(AA562&lt;='اطلاعات پایه'!$B$37,'اطلاعات پایه'!$E$36+(AA562-'اطلاعات پایه'!$B$36)*'اطلاعات پایه'!$C$37,IF(AA562&lt;='اطلاعات پایه'!$B$38,'اطلاعات پایه'!$E$37+(AA562-'اطلاعات پایه'!$B$37)*'اطلاعات پایه'!$C$38,IF(AA562&lt;='اطلاعات پایه'!$B$39,'اطلاعات پایه'!$E$38+(AA562-'اطلاعات پایه'!$B$38)*'اطلاعات پایه'!$C$39,'اطلاعات پایه'!$E$39+(AA562-'اطلاعات پایه'!$B$39)*'اطلاعات پایه'!$C$40)))))/365*L562</f>
        <v>0</v>
      </c>
      <c r="AC562" s="9">
        <f t="shared" si="71"/>
        <v>37493954</v>
      </c>
      <c r="AE562" s="9">
        <f t="shared" si="66"/>
        <v>49588780</v>
      </c>
    </row>
    <row r="563" spans="1:31" x14ac:dyDescent="0.25">
      <c r="A563" s="13">
        <v>543</v>
      </c>
      <c r="B563" s="13"/>
      <c r="C563" s="13"/>
      <c r="D563" s="13"/>
      <c r="E563" s="13"/>
      <c r="F563" s="13"/>
      <c r="G563" s="6" t="str">
        <f t="shared" si="64"/>
        <v/>
      </c>
      <c r="H563" s="13"/>
      <c r="I563" s="13"/>
      <c r="J563" s="15"/>
      <c r="K563" s="15"/>
      <c r="L563" s="5">
        <f>VLOOKUP($C$15,'اطلاعات پایه'!$A$18:$B$30,2,FALSE)</f>
        <v>30</v>
      </c>
      <c r="M563" s="6">
        <f>VLOOKUP($C$15,'اطلاعات پایه'!$A$18:$C$30,3,FALSE)</f>
        <v>45736</v>
      </c>
      <c r="N563" s="5">
        <f>ROUND((K563*('اطلاعات پایه'!$B$12+1)+'اطلاعات پایه'!$B$13)/30*L563,0)</f>
        <v>9316080</v>
      </c>
      <c r="O563" s="5">
        <f>IF(AND(F563&gt;0,M563-F563&gt;364),'اطلاعات پایه'!$B$10,0)*L563+J563</f>
        <v>0</v>
      </c>
      <c r="P563" s="5">
        <f>IF(H563="متاهل",'اطلاعات پایه'!$B$6,0)</f>
        <v>0</v>
      </c>
      <c r="Q563" s="5">
        <f>I563*'اطلاعات پایه'!$B$7</f>
        <v>0</v>
      </c>
      <c r="R563" s="5">
        <f>ROUND('اطلاعات پایه'!$B$8/30*MIN(30,L563),0)</f>
        <v>9000000</v>
      </c>
      <c r="S563" s="5">
        <f>ROUND('اطلاعات پایه'!$B$9/30*MIN(30,L563),0)</f>
        <v>22000000</v>
      </c>
      <c r="T563" s="5">
        <f t="shared" si="67"/>
        <v>59284</v>
      </c>
      <c r="U563" s="15"/>
      <c r="V563" s="5">
        <f t="shared" si="65"/>
        <v>0</v>
      </c>
      <c r="X563" s="9">
        <f t="shared" si="68"/>
        <v>40316080</v>
      </c>
      <c r="Y563" s="9">
        <f>ROUND(0.07*MIN(7*L563*'اطلاعات پایه'!$B$5,'محاسبه حقوق'!X563),0)</f>
        <v>2822126</v>
      </c>
      <c r="Z563" s="9">
        <f t="shared" si="69"/>
        <v>9272700</v>
      </c>
      <c r="AA563" s="9">
        <f t="shared" si="70"/>
        <v>480702059.14285713</v>
      </c>
      <c r="AB563" s="5">
        <f>IF(AA563&lt;='اطلاعات پایه'!$B$35,'اطلاعات پایه'!$D$35,IF(AA563&lt;='اطلاعات پایه'!$B$36,'اطلاعات پایه'!$E$35+(AA563-'اطلاعات پایه'!$B$35)*'اطلاعات پایه'!$C$36,IF(AA563&lt;='اطلاعات پایه'!$B$37,'اطلاعات پایه'!$E$36+(AA563-'اطلاعات پایه'!$B$36)*'اطلاعات پایه'!$C$37,IF(AA563&lt;='اطلاعات پایه'!$B$38,'اطلاعات پایه'!$E$37+(AA563-'اطلاعات پایه'!$B$37)*'اطلاعات پایه'!$C$38,IF(AA563&lt;='اطلاعات پایه'!$B$39,'اطلاعات پایه'!$E$38+(AA563-'اطلاعات پایه'!$B$38)*'اطلاعات پایه'!$C$39,'اطلاعات پایه'!$E$39+(AA563-'اطلاعات پایه'!$B$39)*'اطلاعات پایه'!$C$40)))))/365*L563</f>
        <v>0</v>
      </c>
      <c r="AC563" s="9">
        <f t="shared" si="71"/>
        <v>37493954</v>
      </c>
      <c r="AE563" s="9">
        <f t="shared" si="66"/>
        <v>49588780</v>
      </c>
    </row>
    <row r="564" spans="1:31" x14ac:dyDescent="0.25">
      <c r="A564" s="13">
        <v>544</v>
      </c>
      <c r="B564" s="13"/>
      <c r="C564" s="13"/>
      <c r="D564" s="13"/>
      <c r="E564" s="13"/>
      <c r="F564" s="13"/>
      <c r="G564" s="6" t="str">
        <f t="shared" si="64"/>
        <v/>
      </c>
      <c r="H564" s="13"/>
      <c r="I564" s="13"/>
      <c r="J564" s="15"/>
      <c r="K564" s="15"/>
      <c r="L564" s="5">
        <f>VLOOKUP($C$15,'اطلاعات پایه'!$A$18:$B$30,2,FALSE)</f>
        <v>30</v>
      </c>
      <c r="M564" s="6">
        <f>VLOOKUP($C$15,'اطلاعات پایه'!$A$18:$C$30,3,FALSE)</f>
        <v>45736</v>
      </c>
      <c r="N564" s="5">
        <f>ROUND((K564*('اطلاعات پایه'!$B$12+1)+'اطلاعات پایه'!$B$13)/30*L564,0)</f>
        <v>9316080</v>
      </c>
      <c r="O564" s="5">
        <f>IF(AND(F564&gt;0,M564-F564&gt;364),'اطلاعات پایه'!$B$10,0)*L564+J564</f>
        <v>0</v>
      </c>
      <c r="P564" s="5">
        <f>IF(H564="متاهل",'اطلاعات پایه'!$B$6,0)</f>
        <v>0</v>
      </c>
      <c r="Q564" s="5">
        <f>I564*'اطلاعات پایه'!$B$7</f>
        <v>0</v>
      </c>
      <c r="R564" s="5">
        <f>ROUND('اطلاعات پایه'!$B$8/30*MIN(30,L564),0)</f>
        <v>9000000</v>
      </c>
      <c r="S564" s="5">
        <f>ROUND('اطلاعات پایه'!$B$9/30*MIN(30,L564),0)</f>
        <v>22000000</v>
      </c>
      <c r="T564" s="5">
        <f t="shared" si="67"/>
        <v>59284</v>
      </c>
      <c r="U564" s="15"/>
      <c r="V564" s="5">
        <f t="shared" si="65"/>
        <v>0</v>
      </c>
      <c r="X564" s="9">
        <f t="shared" si="68"/>
        <v>40316080</v>
      </c>
      <c r="Y564" s="9">
        <f>ROUND(0.07*MIN(7*L564*'اطلاعات پایه'!$B$5,'محاسبه حقوق'!X564),0)</f>
        <v>2822126</v>
      </c>
      <c r="Z564" s="9">
        <f t="shared" si="69"/>
        <v>9272700</v>
      </c>
      <c r="AA564" s="9">
        <f t="shared" si="70"/>
        <v>480702059.14285713</v>
      </c>
      <c r="AB564" s="5">
        <f>IF(AA564&lt;='اطلاعات پایه'!$B$35,'اطلاعات پایه'!$D$35,IF(AA564&lt;='اطلاعات پایه'!$B$36,'اطلاعات پایه'!$E$35+(AA564-'اطلاعات پایه'!$B$35)*'اطلاعات پایه'!$C$36,IF(AA564&lt;='اطلاعات پایه'!$B$37,'اطلاعات پایه'!$E$36+(AA564-'اطلاعات پایه'!$B$36)*'اطلاعات پایه'!$C$37,IF(AA564&lt;='اطلاعات پایه'!$B$38,'اطلاعات پایه'!$E$37+(AA564-'اطلاعات پایه'!$B$37)*'اطلاعات پایه'!$C$38,IF(AA564&lt;='اطلاعات پایه'!$B$39,'اطلاعات پایه'!$E$38+(AA564-'اطلاعات پایه'!$B$38)*'اطلاعات پایه'!$C$39,'اطلاعات پایه'!$E$39+(AA564-'اطلاعات پایه'!$B$39)*'اطلاعات پایه'!$C$40)))))/365*L564</f>
        <v>0</v>
      </c>
      <c r="AC564" s="9">
        <f t="shared" si="71"/>
        <v>37493954</v>
      </c>
      <c r="AE564" s="9">
        <f t="shared" si="66"/>
        <v>49588780</v>
      </c>
    </row>
    <row r="565" spans="1:31" x14ac:dyDescent="0.25">
      <c r="A565" s="13">
        <v>545</v>
      </c>
      <c r="B565" s="13"/>
      <c r="C565" s="13"/>
      <c r="D565" s="13"/>
      <c r="E565" s="13"/>
      <c r="F565" s="13"/>
      <c r="G565" s="6" t="str">
        <f t="shared" si="64"/>
        <v/>
      </c>
      <c r="H565" s="13"/>
      <c r="I565" s="13"/>
      <c r="J565" s="15"/>
      <c r="K565" s="15"/>
      <c r="L565" s="5">
        <f>VLOOKUP($C$15,'اطلاعات پایه'!$A$18:$B$30,2,FALSE)</f>
        <v>30</v>
      </c>
      <c r="M565" s="6">
        <f>VLOOKUP($C$15,'اطلاعات پایه'!$A$18:$C$30,3,FALSE)</f>
        <v>45736</v>
      </c>
      <c r="N565" s="5">
        <f>ROUND((K565*('اطلاعات پایه'!$B$12+1)+'اطلاعات پایه'!$B$13)/30*L565,0)</f>
        <v>9316080</v>
      </c>
      <c r="O565" s="5">
        <f>IF(AND(F565&gt;0,M565-F565&gt;364),'اطلاعات پایه'!$B$10,0)*L565+J565</f>
        <v>0</v>
      </c>
      <c r="P565" s="5">
        <f>IF(H565="متاهل",'اطلاعات پایه'!$B$6,0)</f>
        <v>0</v>
      </c>
      <c r="Q565" s="5">
        <f>I565*'اطلاعات پایه'!$B$7</f>
        <v>0</v>
      </c>
      <c r="R565" s="5">
        <f>ROUND('اطلاعات پایه'!$B$8/30*MIN(30,L565),0)</f>
        <v>9000000</v>
      </c>
      <c r="S565" s="5">
        <f>ROUND('اطلاعات پایه'!$B$9/30*MIN(30,L565),0)</f>
        <v>22000000</v>
      </c>
      <c r="T565" s="5">
        <f t="shared" si="67"/>
        <v>59284</v>
      </c>
      <c r="U565" s="15"/>
      <c r="V565" s="5">
        <f t="shared" si="65"/>
        <v>0</v>
      </c>
      <c r="X565" s="9">
        <f t="shared" si="68"/>
        <v>40316080</v>
      </c>
      <c r="Y565" s="9">
        <f>ROUND(0.07*MIN(7*L565*'اطلاعات پایه'!$B$5,'محاسبه حقوق'!X565),0)</f>
        <v>2822126</v>
      </c>
      <c r="Z565" s="9">
        <f t="shared" si="69"/>
        <v>9272700</v>
      </c>
      <c r="AA565" s="9">
        <f t="shared" si="70"/>
        <v>480702059.14285713</v>
      </c>
      <c r="AB565" s="5">
        <f>IF(AA565&lt;='اطلاعات پایه'!$B$35,'اطلاعات پایه'!$D$35,IF(AA565&lt;='اطلاعات پایه'!$B$36,'اطلاعات پایه'!$E$35+(AA565-'اطلاعات پایه'!$B$35)*'اطلاعات پایه'!$C$36,IF(AA565&lt;='اطلاعات پایه'!$B$37,'اطلاعات پایه'!$E$36+(AA565-'اطلاعات پایه'!$B$36)*'اطلاعات پایه'!$C$37,IF(AA565&lt;='اطلاعات پایه'!$B$38,'اطلاعات پایه'!$E$37+(AA565-'اطلاعات پایه'!$B$37)*'اطلاعات پایه'!$C$38,IF(AA565&lt;='اطلاعات پایه'!$B$39,'اطلاعات پایه'!$E$38+(AA565-'اطلاعات پایه'!$B$38)*'اطلاعات پایه'!$C$39,'اطلاعات پایه'!$E$39+(AA565-'اطلاعات پایه'!$B$39)*'اطلاعات پایه'!$C$40)))))/365*L565</f>
        <v>0</v>
      </c>
      <c r="AC565" s="9">
        <f t="shared" si="71"/>
        <v>37493954</v>
      </c>
      <c r="AE565" s="9">
        <f t="shared" si="66"/>
        <v>49588780</v>
      </c>
    </row>
    <row r="566" spans="1:31" x14ac:dyDescent="0.25">
      <c r="A566" s="13">
        <v>546</v>
      </c>
      <c r="B566" s="13"/>
      <c r="C566" s="13"/>
      <c r="D566" s="13"/>
      <c r="E566" s="13"/>
      <c r="F566" s="13"/>
      <c r="G566" s="6" t="str">
        <f t="shared" si="64"/>
        <v/>
      </c>
      <c r="H566" s="13"/>
      <c r="I566" s="13"/>
      <c r="J566" s="15"/>
      <c r="K566" s="15"/>
      <c r="L566" s="5">
        <f>VLOOKUP($C$15,'اطلاعات پایه'!$A$18:$B$30,2,FALSE)</f>
        <v>30</v>
      </c>
      <c r="M566" s="6">
        <f>VLOOKUP($C$15,'اطلاعات پایه'!$A$18:$C$30,3,FALSE)</f>
        <v>45736</v>
      </c>
      <c r="N566" s="5">
        <f>ROUND((K566*('اطلاعات پایه'!$B$12+1)+'اطلاعات پایه'!$B$13)/30*L566,0)</f>
        <v>9316080</v>
      </c>
      <c r="O566" s="5">
        <f>IF(AND(F566&gt;0,M566-F566&gt;364),'اطلاعات پایه'!$B$10,0)*L566+J566</f>
        <v>0</v>
      </c>
      <c r="P566" s="5">
        <f>IF(H566="متاهل",'اطلاعات پایه'!$B$6,0)</f>
        <v>0</v>
      </c>
      <c r="Q566" s="5">
        <f>I566*'اطلاعات پایه'!$B$7</f>
        <v>0</v>
      </c>
      <c r="R566" s="5">
        <f>ROUND('اطلاعات پایه'!$B$8/30*MIN(30,L566),0)</f>
        <v>9000000</v>
      </c>
      <c r="S566" s="5">
        <f>ROUND('اطلاعات پایه'!$B$9/30*MIN(30,L566),0)</f>
        <v>22000000</v>
      </c>
      <c r="T566" s="5">
        <f t="shared" si="67"/>
        <v>59284</v>
      </c>
      <c r="U566" s="15"/>
      <c r="V566" s="5">
        <f t="shared" si="65"/>
        <v>0</v>
      </c>
      <c r="X566" s="9">
        <f t="shared" si="68"/>
        <v>40316080</v>
      </c>
      <c r="Y566" s="9">
        <f>ROUND(0.07*MIN(7*L566*'اطلاعات پایه'!$B$5,'محاسبه حقوق'!X566),0)</f>
        <v>2822126</v>
      </c>
      <c r="Z566" s="9">
        <f t="shared" si="69"/>
        <v>9272700</v>
      </c>
      <c r="AA566" s="9">
        <f t="shared" si="70"/>
        <v>480702059.14285713</v>
      </c>
      <c r="AB566" s="5">
        <f>IF(AA566&lt;='اطلاعات پایه'!$B$35,'اطلاعات پایه'!$D$35,IF(AA566&lt;='اطلاعات پایه'!$B$36,'اطلاعات پایه'!$E$35+(AA566-'اطلاعات پایه'!$B$35)*'اطلاعات پایه'!$C$36,IF(AA566&lt;='اطلاعات پایه'!$B$37,'اطلاعات پایه'!$E$36+(AA566-'اطلاعات پایه'!$B$36)*'اطلاعات پایه'!$C$37,IF(AA566&lt;='اطلاعات پایه'!$B$38,'اطلاعات پایه'!$E$37+(AA566-'اطلاعات پایه'!$B$37)*'اطلاعات پایه'!$C$38,IF(AA566&lt;='اطلاعات پایه'!$B$39,'اطلاعات پایه'!$E$38+(AA566-'اطلاعات پایه'!$B$38)*'اطلاعات پایه'!$C$39,'اطلاعات پایه'!$E$39+(AA566-'اطلاعات پایه'!$B$39)*'اطلاعات پایه'!$C$40)))))/365*L566</f>
        <v>0</v>
      </c>
      <c r="AC566" s="9">
        <f t="shared" si="71"/>
        <v>37493954</v>
      </c>
      <c r="AE566" s="9">
        <f t="shared" si="66"/>
        <v>49588780</v>
      </c>
    </row>
    <row r="567" spans="1:31" x14ac:dyDescent="0.25">
      <c r="A567" s="13">
        <v>547</v>
      </c>
      <c r="B567" s="13"/>
      <c r="C567" s="13"/>
      <c r="D567" s="13"/>
      <c r="E567" s="13"/>
      <c r="F567" s="13"/>
      <c r="G567" s="6" t="str">
        <f t="shared" si="64"/>
        <v/>
      </c>
      <c r="H567" s="13"/>
      <c r="I567" s="13"/>
      <c r="J567" s="15"/>
      <c r="K567" s="15"/>
      <c r="L567" s="5">
        <f>VLOOKUP($C$15,'اطلاعات پایه'!$A$18:$B$30,2,FALSE)</f>
        <v>30</v>
      </c>
      <c r="M567" s="6">
        <f>VLOOKUP($C$15,'اطلاعات پایه'!$A$18:$C$30,3,FALSE)</f>
        <v>45736</v>
      </c>
      <c r="N567" s="5">
        <f>ROUND((K567*('اطلاعات پایه'!$B$12+1)+'اطلاعات پایه'!$B$13)/30*L567,0)</f>
        <v>9316080</v>
      </c>
      <c r="O567" s="5">
        <f>IF(AND(F567&gt;0,M567-F567&gt;364),'اطلاعات پایه'!$B$10,0)*L567+J567</f>
        <v>0</v>
      </c>
      <c r="P567" s="5">
        <f>IF(H567="متاهل",'اطلاعات پایه'!$B$6,0)</f>
        <v>0</v>
      </c>
      <c r="Q567" s="5">
        <f>I567*'اطلاعات پایه'!$B$7</f>
        <v>0</v>
      </c>
      <c r="R567" s="5">
        <f>ROUND('اطلاعات پایه'!$B$8/30*MIN(30,L567),0)</f>
        <v>9000000</v>
      </c>
      <c r="S567" s="5">
        <f>ROUND('اطلاعات پایه'!$B$9/30*MIN(30,L567),0)</f>
        <v>22000000</v>
      </c>
      <c r="T567" s="5">
        <f t="shared" si="67"/>
        <v>59284</v>
      </c>
      <c r="U567" s="15"/>
      <c r="V567" s="5">
        <f t="shared" si="65"/>
        <v>0</v>
      </c>
      <c r="X567" s="9">
        <f t="shared" si="68"/>
        <v>40316080</v>
      </c>
      <c r="Y567" s="9">
        <f>ROUND(0.07*MIN(7*L567*'اطلاعات پایه'!$B$5,'محاسبه حقوق'!X567),0)</f>
        <v>2822126</v>
      </c>
      <c r="Z567" s="9">
        <f t="shared" si="69"/>
        <v>9272700</v>
      </c>
      <c r="AA567" s="9">
        <f t="shared" si="70"/>
        <v>480702059.14285713</v>
      </c>
      <c r="AB567" s="5">
        <f>IF(AA567&lt;='اطلاعات پایه'!$B$35,'اطلاعات پایه'!$D$35,IF(AA567&lt;='اطلاعات پایه'!$B$36,'اطلاعات پایه'!$E$35+(AA567-'اطلاعات پایه'!$B$35)*'اطلاعات پایه'!$C$36,IF(AA567&lt;='اطلاعات پایه'!$B$37,'اطلاعات پایه'!$E$36+(AA567-'اطلاعات پایه'!$B$36)*'اطلاعات پایه'!$C$37,IF(AA567&lt;='اطلاعات پایه'!$B$38,'اطلاعات پایه'!$E$37+(AA567-'اطلاعات پایه'!$B$37)*'اطلاعات پایه'!$C$38,IF(AA567&lt;='اطلاعات پایه'!$B$39,'اطلاعات پایه'!$E$38+(AA567-'اطلاعات پایه'!$B$38)*'اطلاعات پایه'!$C$39,'اطلاعات پایه'!$E$39+(AA567-'اطلاعات پایه'!$B$39)*'اطلاعات پایه'!$C$40)))))/365*L567</f>
        <v>0</v>
      </c>
      <c r="AC567" s="9">
        <f t="shared" si="71"/>
        <v>37493954</v>
      </c>
      <c r="AE567" s="9">
        <f t="shared" si="66"/>
        <v>49588780</v>
      </c>
    </row>
    <row r="568" spans="1:31" x14ac:dyDescent="0.25">
      <c r="A568" s="13">
        <v>548</v>
      </c>
      <c r="B568" s="13"/>
      <c r="C568" s="13"/>
      <c r="D568" s="13"/>
      <c r="E568" s="13"/>
      <c r="F568" s="13"/>
      <c r="G568" s="6" t="str">
        <f t="shared" si="64"/>
        <v/>
      </c>
      <c r="H568" s="13"/>
      <c r="I568" s="13"/>
      <c r="J568" s="15"/>
      <c r="K568" s="15"/>
      <c r="L568" s="5">
        <f>VLOOKUP($C$15,'اطلاعات پایه'!$A$18:$B$30,2,FALSE)</f>
        <v>30</v>
      </c>
      <c r="M568" s="6">
        <f>VLOOKUP($C$15,'اطلاعات پایه'!$A$18:$C$30,3,FALSE)</f>
        <v>45736</v>
      </c>
      <c r="N568" s="5">
        <f>ROUND((K568*('اطلاعات پایه'!$B$12+1)+'اطلاعات پایه'!$B$13)/30*L568,0)</f>
        <v>9316080</v>
      </c>
      <c r="O568" s="5">
        <f>IF(AND(F568&gt;0,M568-F568&gt;364),'اطلاعات پایه'!$B$10,0)*L568+J568</f>
        <v>0</v>
      </c>
      <c r="P568" s="5">
        <f>IF(H568="متاهل",'اطلاعات پایه'!$B$6,0)</f>
        <v>0</v>
      </c>
      <c r="Q568" s="5">
        <f>I568*'اطلاعات پایه'!$B$7</f>
        <v>0</v>
      </c>
      <c r="R568" s="5">
        <f>ROUND('اطلاعات پایه'!$B$8/30*MIN(30,L568),0)</f>
        <v>9000000</v>
      </c>
      <c r="S568" s="5">
        <f>ROUND('اطلاعات پایه'!$B$9/30*MIN(30,L568),0)</f>
        <v>22000000</v>
      </c>
      <c r="T568" s="5">
        <f t="shared" si="67"/>
        <v>59284</v>
      </c>
      <c r="U568" s="15"/>
      <c r="V568" s="5">
        <f t="shared" si="65"/>
        <v>0</v>
      </c>
      <c r="X568" s="9">
        <f t="shared" si="68"/>
        <v>40316080</v>
      </c>
      <c r="Y568" s="9">
        <f>ROUND(0.07*MIN(7*L568*'اطلاعات پایه'!$B$5,'محاسبه حقوق'!X568),0)</f>
        <v>2822126</v>
      </c>
      <c r="Z568" s="9">
        <f t="shared" si="69"/>
        <v>9272700</v>
      </c>
      <c r="AA568" s="9">
        <f t="shared" si="70"/>
        <v>480702059.14285713</v>
      </c>
      <c r="AB568" s="5">
        <f>IF(AA568&lt;='اطلاعات پایه'!$B$35,'اطلاعات پایه'!$D$35,IF(AA568&lt;='اطلاعات پایه'!$B$36,'اطلاعات پایه'!$E$35+(AA568-'اطلاعات پایه'!$B$35)*'اطلاعات پایه'!$C$36,IF(AA568&lt;='اطلاعات پایه'!$B$37,'اطلاعات پایه'!$E$36+(AA568-'اطلاعات پایه'!$B$36)*'اطلاعات پایه'!$C$37,IF(AA568&lt;='اطلاعات پایه'!$B$38,'اطلاعات پایه'!$E$37+(AA568-'اطلاعات پایه'!$B$37)*'اطلاعات پایه'!$C$38,IF(AA568&lt;='اطلاعات پایه'!$B$39,'اطلاعات پایه'!$E$38+(AA568-'اطلاعات پایه'!$B$38)*'اطلاعات پایه'!$C$39,'اطلاعات پایه'!$E$39+(AA568-'اطلاعات پایه'!$B$39)*'اطلاعات پایه'!$C$40)))))/365*L568</f>
        <v>0</v>
      </c>
      <c r="AC568" s="9">
        <f t="shared" si="71"/>
        <v>37493954</v>
      </c>
      <c r="AE568" s="9">
        <f t="shared" si="66"/>
        <v>49588780</v>
      </c>
    </row>
    <row r="569" spans="1:31" x14ac:dyDescent="0.25">
      <c r="A569" s="13">
        <v>549</v>
      </c>
      <c r="B569" s="13"/>
      <c r="C569" s="13"/>
      <c r="D569" s="13"/>
      <c r="E569" s="13"/>
      <c r="F569" s="13"/>
      <c r="G569" s="6" t="str">
        <f t="shared" si="64"/>
        <v/>
      </c>
      <c r="H569" s="13"/>
      <c r="I569" s="13"/>
      <c r="J569" s="15"/>
      <c r="K569" s="15"/>
      <c r="L569" s="5">
        <f>VLOOKUP($C$15,'اطلاعات پایه'!$A$18:$B$30,2,FALSE)</f>
        <v>30</v>
      </c>
      <c r="M569" s="6">
        <f>VLOOKUP($C$15,'اطلاعات پایه'!$A$18:$C$30,3,FALSE)</f>
        <v>45736</v>
      </c>
      <c r="N569" s="5">
        <f>ROUND((K569*('اطلاعات پایه'!$B$12+1)+'اطلاعات پایه'!$B$13)/30*L569,0)</f>
        <v>9316080</v>
      </c>
      <c r="O569" s="5">
        <f>IF(AND(F569&gt;0,M569-F569&gt;364),'اطلاعات پایه'!$B$10,0)*L569+J569</f>
        <v>0</v>
      </c>
      <c r="P569" s="5">
        <f>IF(H569="متاهل",'اطلاعات پایه'!$B$6,0)</f>
        <v>0</v>
      </c>
      <c r="Q569" s="5">
        <f>I569*'اطلاعات پایه'!$B$7</f>
        <v>0</v>
      </c>
      <c r="R569" s="5">
        <f>ROUND('اطلاعات پایه'!$B$8/30*MIN(30,L569),0)</f>
        <v>9000000</v>
      </c>
      <c r="S569" s="5">
        <f>ROUND('اطلاعات پایه'!$B$9/30*MIN(30,L569),0)</f>
        <v>22000000</v>
      </c>
      <c r="T569" s="5">
        <f t="shared" si="67"/>
        <v>59284</v>
      </c>
      <c r="U569" s="15"/>
      <c r="V569" s="5">
        <f t="shared" si="65"/>
        <v>0</v>
      </c>
      <c r="X569" s="9">
        <f t="shared" si="68"/>
        <v>40316080</v>
      </c>
      <c r="Y569" s="9">
        <f>ROUND(0.07*MIN(7*L569*'اطلاعات پایه'!$B$5,'محاسبه حقوق'!X569),0)</f>
        <v>2822126</v>
      </c>
      <c r="Z569" s="9">
        <f t="shared" si="69"/>
        <v>9272700</v>
      </c>
      <c r="AA569" s="9">
        <f t="shared" si="70"/>
        <v>480702059.14285713</v>
      </c>
      <c r="AB569" s="5">
        <f>IF(AA569&lt;='اطلاعات پایه'!$B$35,'اطلاعات پایه'!$D$35,IF(AA569&lt;='اطلاعات پایه'!$B$36,'اطلاعات پایه'!$E$35+(AA569-'اطلاعات پایه'!$B$35)*'اطلاعات پایه'!$C$36,IF(AA569&lt;='اطلاعات پایه'!$B$37,'اطلاعات پایه'!$E$36+(AA569-'اطلاعات پایه'!$B$36)*'اطلاعات پایه'!$C$37,IF(AA569&lt;='اطلاعات پایه'!$B$38,'اطلاعات پایه'!$E$37+(AA569-'اطلاعات پایه'!$B$37)*'اطلاعات پایه'!$C$38,IF(AA569&lt;='اطلاعات پایه'!$B$39,'اطلاعات پایه'!$E$38+(AA569-'اطلاعات پایه'!$B$38)*'اطلاعات پایه'!$C$39,'اطلاعات پایه'!$E$39+(AA569-'اطلاعات پایه'!$B$39)*'اطلاعات پایه'!$C$40)))))/365*L569</f>
        <v>0</v>
      </c>
      <c r="AC569" s="9">
        <f t="shared" si="71"/>
        <v>37493954</v>
      </c>
      <c r="AE569" s="9">
        <f t="shared" si="66"/>
        <v>49588780</v>
      </c>
    </row>
    <row r="570" spans="1:31" x14ac:dyDescent="0.25">
      <c r="A570" s="13">
        <v>550</v>
      </c>
      <c r="B570" s="13"/>
      <c r="C570" s="13"/>
      <c r="D570" s="13"/>
      <c r="E570" s="13"/>
      <c r="F570" s="13"/>
      <c r="G570" s="6" t="str">
        <f t="shared" si="64"/>
        <v/>
      </c>
      <c r="H570" s="13"/>
      <c r="I570" s="13"/>
      <c r="J570" s="15"/>
      <c r="K570" s="15"/>
      <c r="L570" s="5">
        <f>VLOOKUP($C$15,'اطلاعات پایه'!$A$18:$B$30,2,FALSE)</f>
        <v>30</v>
      </c>
      <c r="M570" s="6">
        <f>VLOOKUP($C$15,'اطلاعات پایه'!$A$18:$C$30,3,FALSE)</f>
        <v>45736</v>
      </c>
      <c r="N570" s="5">
        <f>ROUND((K570*('اطلاعات پایه'!$B$12+1)+'اطلاعات پایه'!$B$13)/30*L570,0)</f>
        <v>9316080</v>
      </c>
      <c r="O570" s="5">
        <f>IF(AND(F570&gt;0,M570-F570&gt;364),'اطلاعات پایه'!$B$10,0)*L570+J570</f>
        <v>0</v>
      </c>
      <c r="P570" s="5">
        <f>IF(H570="متاهل",'اطلاعات پایه'!$B$6,0)</f>
        <v>0</v>
      </c>
      <c r="Q570" s="5">
        <f>I570*'اطلاعات پایه'!$B$7</f>
        <v>0</v>
      </c>
      <c r="R570" s="5">
        <f>ROUND('اطلاعات پایه'!$B$8/30*MIN(30,L570),0)</f>
        <v>9000000</v>
      </c>
      <c r="S570" s="5">
        <f>ROUND('اطلاعات پایه'!$B$9/30*MIN(30,L570),0)</f>
        <v>22000000</v>
      </c>
      <c r="T570" s="5">
        <f t="shared" si="67"/>
        <v>59284</v>
      </c>
      <c r="U570" s="15"/>
      <c r="V570" s="5">
        <f t="shared" si="65"/>
        <v>0</v>
      </c>
      <c r="X570" s="9">
        <f t="shared" si="68"/>
        <v>40316080</v>
      </c>
      <c r="Y570" s="9">
        <f>ROUND(0.07*MIN(7*L570*'اطلاعات پایه'!$B$5,'محاسبه حقوق'!X570),0)</f>
        <v>2822126</v>
      </c>
      <c r="Z570" s="9">
        <f t="shared" si="69"/>
        <v>9272700</v>
      </c>
      <c r="AA570" s="9">
        <f t="shared" si="70"/>
        <v>480702059.14285713</v>
      </c>
      <c r="AB570" s="5">
        <f>IF(AA570&lt;='اطلاعات پایه'!$B$35,'اطلاعات پایه'!$D$35,IF(AA570&lt;='اطلاعات پایه'!$B$36,'اطلاعات پایه'!$E$35+(AA570-'اطلاعات پایه'!$B$35)*'اطلاعات پایه'!$C$36,IF(AA570&lt;='اطلاعات پایه'!$B$37,'اطلاعات پایه'!$E$36+(AA570-'اطلاعات پایه'!$B$36)*'اطلاعات پایه'!$C$37,IF(AA570&lt;='اطلاعات پایه'!$B$38,'اطلاعات پایه'!$E$37+(AA570-'اطلاعات پایه'!$B$37)*'اطلاعات پایه'!$C$38,IF(AA570&lt;='اطلاعات پایه'!$B$39,'اطلاعات پایه'!$E$38+(AA570-'اطلاعات پایه'!$B$38)*'اطلاعات پایه'!$C$39,'اطلاعات پایه'!$E$39+(AA570-'اطلاعات پایه'!$B$39)*'اطلاعات پایه'!$C$40)))))/365*L570</f>
        <v>0</v>
      </c>
      <c r="AC570" s="9">
        <f t="shared" si="71"/>
        <v>37493954</v>
      </c>
      <c r="AE570" s="9">
        <f t="shared" si="66"/>
        <v>49588780</v>
      </c>
    </row>
    <row r="571" spans="1:31" x14ac:dyDescent="0.25">
      <c r="A571" s="13">
        <v>551</v>
      </c>
      <c r="B571" s="13"/>
      <c r="C571" s="13"/>
      <c r="D571" s="13"/>
      <c r="E571" s="13"/>
      <c r="F571" s="13"/>
      <c r="G571" s="6" t="str">
        <f t="shared" si="64"/>
        <v/>
      </c>
      <c r="H571" s="13"/>
      <c r="I571" s="13"/>
      <c r="J571" s="15"/>
      <c r="K571" s="15"/>
      <c r="L571" s="5">
        <f>VLOOKUP($C$15,'اطلاعات پایه'!$A$18:$B$30,2,FALSE)</f>
        <v>30</v>
      </c>
      <c r="M571" s="6">
        <f>VLOOKUP($C$15,'اطلاعات پایه'!$A$18:$C$30,3,FALSE)</f>
        <v>45736</v>
      </c>
      <c r="N571" s="5">
        <f>ROUND((K571*('اطلاعات پایه'!$B$12+1)+'اطلاعات پایه'!$B$13)/30*L571,0)</f>
        <v>9316080</v>
      </c>
      <c r="O571" s="5">
        <f>IF(AND(F571&gt;0,M571-F571&gt;364),'اطلاعات پایه'!$B$10,0)*L571+J571</f>
        <v>0</v>
      </c>
      <c r="P571" s="5">
        <f>IF(H571="متاهل",'اطلاعات پایه'!$B$6,0)</f>
        <v>0</v>
      </c>
      <c r="Q571" s="5">
        <f>I571*'اطلاعات پایه'!$B$7</f>
        <v>0</v>
      </c>
      <c r="R571" s="5">
        <f>ROUND('اطلاعات پایه'!$B$8/30*MIN(30,L571),0)</f>
        <v>9000000</v>
      </c>
      <c r="S571" s="5">
        <f>ROUND('اطلاعات پایه'!$B$9/30*MIN(30,L571),0)</f>
        <v>22000000</v>
      </c>
      <c r="T571" s="5">
        <f t="shared" si="67"/>
        <v>59284</v>
      </c>
      <c r="U571" s="15"/>
      <c r="V571" s="5">
        <f t="shared" si="65"/>
        <v>0</v>
      </c>
      <c r="X571" s="9">
        <f t="shared" si="68"/>
        <v>40316080</v>
      </c>
      <c r="Y571" s="9">
        <f>ROUND(0.07*MIN(7*L571*'اطلاعات پایه'!$B$5,'محاسبه حقوق'!X571),0)</f>
        <v>2822126</v>
      </c>
      <c r="Z571" s="9">
        <f t="shared" si="69"/>
        <v>9272700</v>
      </c>
      <c r="AA571" s="9">
        <f t="shared" si="70"/>
        <v>480702059.14285713</v>
      </c>
      <c r="AB571" s="5">
        <f>IF(AA571&lt;='اطلاعات پایه'!$B$35,'اطلاعات پایه'!$D$35,IF(AA571&lt;='اطلاعات پایه'!$B$36,'اطلاعات پایه'!$E$35+(AA571-'اطلاعات پایه'!$B$35)*'اطلاعات پایه'!$C$36,IF(AA571&lt;='اطلاعات پایه'!$B$37,'اطلاعات پایه'!$E$36+(AA571-'اطلاعات پایه'!$B$36)*'اطلاعات پایه'!$C$37,IF(AA571&lt;='اطلاعات پایه'!$B$38,'اطلاعات پایه'!$E$37+(AA571-'اطلاعات پایه'!$B$37)*'اطلاعات پایه'!$C$38,IF(AA571&lt;='اطلاعات پایه'!$B$39,'اطلاعات پایه'!$E$38+(AA571-'اطلاعات پایه'!$B$38)*'اطلاعات پایه'!$C$39,'اطلاعات پایه'!$E$39+(AA571-'اطلاعات پایه'!$B$39)*'اطلاعات پایه'!$C$40)))))/365*L571</f>
        <v>0</v>
      </c>
      <c r="AC571" s="9">
        <f t="shared" si="71"/>
        <v>37493954</v>
      </c>
      <c r="AE571" s="9">
        <f t="shared" si="66"/>
        <v>49588780</v>
      </c>
    </row>
    <row r="572" spans="1:31" x14ac:dyDescent="0.25">
      <c r="A572" s="13">
        <v>552</v>
      </c>
      <c r="B572" s="13"/>
      <c r="C572" s="13"/>
      <c r="D572" s="13"/>
      <c r="E572" s="13"/>
      <c r="F572" s="13"/>
      <c r="G572" s="6" t="str">
        <f t="shared" si="64"/>
        <v/>
      </c>
      <c r="H572" s="13"/>
      <c r="I572" s="13"/>
      <c r="J572" s="15"/>
      <c r="K572" s="15"/>
      <c r="L572" s="5">
        <f>VLOOKUP($C$15,'اطلاعات پایه'!$A$18:$B$30,2,FALSE)</f>
        <v>30</v>
      </c>
      <c r="M572" s="6">
        <f>VLOOKUP($C$15,'اطلاعات پایه'!$A$18:$C$30,3,FALSE)</f>
        <v>45736</v>
      </c>
      <c r="N572" s="5">
        <f>ROUND((K572*('اطلاعات پایه'!$B$12+1)+'اطلاعات پایه'!$B$13)/30*L572,0)</f>
        <v>9316080</v>
      </c>
      <c r="O572" s="5">
        <f>IF(AND(F572&gt;0,M572-F572&gt;364),'اطلاعات پایه'!$B$10,0)*L572+J572</f>
        <v>0</v>
      </c>
      <c r="P572" s="5">
        <f>IF(H572="متاهل",'اطلاعات پایه'!$B$6,0)</f>
        <v>0</v>
      </c>
      <c r="Q572" s="5">
        <f>I572*'اطلاعات پایه'!$B$7</f>
        <v>0</v>
      </c>
      <c r="R572" s="5">
        <f>ROUND('اطلاعات پایه'!$B$8/30*MIN(30,L572),0)</f>
        <v>9000000</v>
      </c>
      <c r="S572" s="5">
        <f>ROUND('اطلاعات پایه'!$B$9/30*MIN(30,L572),0)</f>
        <v>22000000</v>
      </c>
      <c r="T572" s="5">
        <f t="shared" si="67"/>
        <v>59284</v>
      </c>
      <c r="U572" s="15"/>
      <c r="V572" s="5">
        <f t="shared" si="65"/>
        <v>0</v>
      </c>
      <c r="X572" s="9">
        <f t="shared" si="68"/>
        <v>40316080</v>
      </c>
      <c r="Y572" s="9">
        <f>ROUND(0.07*MIN(7*L572*'اطلاعات پایه'!$B$5,'محاسبه حقوق'!X572),0)</f>
        <v>2822126</v>
      </c>
      <c r="Z572" s="9">
        <f t="shared" si="69"/>
        <v>9272700</v>
      </c>
      <c r="AA572" s="9">
        <f t="shared" si="70"/>
        <v>480702059.14285713</v>
      </c>
      <c r="AB572" s="5">
        <f>IF(AA572&lt;='اطلاعات پایه'!$B$35,'اطلاعات پایه'!$D$35,IF(AA572&lt;='اطلاعات پایه'!$B$36,'اطلاعات پایه'!$E$35+(AA572-'اطلاعات پایه'!$B$35)*'اطلاعات پایه'!$C$36,IF(AA572&lt;='اطلاعات پایه'!$B$37,'اطلاعات پایه'!$E$36+(AA572-'اطلاعات پایه'!$B$36)*'اطلاعات پایه'!$C$37,IF(AA572&lt;='اطلاعات پایه'!$B$38,'اطلاعات پایه'!$E$37+(AA572-'اطلاعات پایه'!$B$37)*'اطلاعات پایه'!$C$38,IF(AA572&lt;='اطلاعات پایه'!$B$39,'اطلاعات پایه'!$E$38+(AA572-'اطلاعات پایه'!$B$38)*'اطلاعات پایه'!$C$39,'اطلاعات پایه'!$E$39+(AA572-'اطلاعات پایه'!$B$39)*'اطلاعات پایه'!$C$40)))))/365*L572</f>
        <v>0</v>
      </c>
      <c r="AC572" s="9">
        <f t="shared" si="71"/>
        <v>37493954</v>
      </c>
      <c r="AE572" s="9">
        <f t="shared" si="66"/>
        <v>49588780</v>
      </c>
    </row>
    <row r="573" spans="1:31" x14ac:dyDescent="0.25">
      <c r="A573" s="13">
        <v>553</v>
      </c>
      <c r="B573" s="13"/>
      <c r="C573" s="13"/>
      <c r="D573" s="13"/>
      <c r="E573" s="13"/>
      <c r="F573" s="13"/>
      <c r="G573" s="6" t="str">
        <f t="shared" si="64"/>
        <v/>
      </c>
      <c r="H573" s="13"/>
      <c r="I573" s="13"/>
      <c r="J573" s="15"/>
      <c r="K573" s="15"/>
      <c r="L573" s="5">
        <f>VLOOKUP($C$15,'اطلاعات پایه'!$A$18:$B$30,2,FALSE)</f>
        <v>30</v>
      </c>
      <c r="M573" s="6">
        <f>VLOOKUP($C$15,'اطلاعات پایه'!$A$18:$C$30,3,FALSE)</f>
        <v>45736</v>
      </c>
      <c r="N573" s="5">
        <f>ROUND((K573*('اطلاعات پایه'!$B$12+1)+'اطلاعات پایه'!$B$13)/30*L573,0)</f>
        <v>9316080</v>
      </c>
      <c r="O573" s="5">
        <f>IF(AND(F573&gt;0,M573-F573&gt;364),'اطلاعات پایه'!$B$10,0)*L573+J573</f>
        <v>0</v>
      </c>
      <c r="P573" s="5">
        <f>IF(H573="متاهل",'اطلاعات پایه'!$B$6,0)</f>
        <v>0</v>
      </c>
      <c r="Q573" s="5">
        <f>I573*'اطلاعات پایه'!$B$7</f>
        <v>0</v>
      </c>
      <c r="R573" s="5">
        <f>ROUND('اطلاعات پایه'!$B$8/30*MIN(30,L573),0)</f>
        <v>9000000</v>
      </c>
      <c r="S573" s="5">
        <f>ROUND('اطلاعات پایه'!$B$9/30*MIN(30,L573),0)</f>
        <v>22000000</v>
      </c>
      <c r="T573" s="5">
        <f t="shared" si="67"/>
        <v>59284</v>
      </c>
      <c r="U573" s="15"/>
      <c r="V573" s="5">
        <f t="shared" si="65"/>
        <v>0</v>
      </c>
      <c r="X573" s="9">
        <f t="shared" si="68"/>
        <v>40316080</v>
      </c>
      <c r="Y573" s="9">
        <f>ROUND(0.07*MIN(7*L573*'اطلاعات پایه'!$B$5,'محاسبه حقوق'!X573),0)</f>
        <v>2822126</v>
      </c>
      <c r="Z573" s="9">
        <f t="shared" si="69"/>
        <v>9272700</v>
      </c>
      <c r="AA573" s="9">
        <f t="shared" si="70"/>
        <v>480702059.14285713</v>
      </c>
      <c r="AB573" s="5">
        <f>IF(AA573&lt;='اطلاعات پایه'!$B$35,'اطلاعات پایه'!$D$35,IF(AA573&lt;='اطلاعات پایه'!$B$36,'اطلاعات پایه'!$E$35+(AA573-'اطلاعات پایه'!$B$35)*'اطلاعات پایه'!$C$36,IF(AA573&lt;='اطلاعات پایه'!$B$37,'اطلاعات پایه'!$E$36+(AA573-'اطلاعات پایه'!$B$36)*'اطلاعات پایه'!$C$37,IF(AA573&lt;='اطلاعات پایه'!$B$38,'اطلاعات پایه'!$E$37+(AA573-'اطلاعات پایه'!$B$37)*'اطلاعات پایه'!$C$38,IF(AA573&lt;='اطلاعات پایه'!$B$39,'اطلاعات پایه'!$E$38+(AA573-'اطلاعات پایه'!$B$38)*'اطلاعات پایه'!$C$39,'اطلاعات پایه'!$E$39+(AA573-'اطلاعات پایه'!$B$39)*'اطلاعات پایه'!$C$40)))))/365*L573</f>
        <v>0</v>
      </c>
      <c r="AC573" s="9">
        <f t="shared" si="71"/>
        <v>37493954</v>
      </c>
      <c r="AE573" s="9">
        <f t="shared" si="66"/>
        <v>49588780</v>
      </c>
    </row>
    <row r="574" spans="1:31" x14ac:dyDescent="0.25">
      <c r="A574" s="13">
        <v>554</v>
      </c>
      <c r="B574" s="13"/>
      <c r="C574" s="13"/>
      <c r="D574" s="13"/>
      <c r="E574" s="13"/>
      <c r="F574" s="13"/>
      <c r="G574" s="6" t="str">
        <f t="shared" si="64"/>
        <v/>
      </c>
      <c r="H574" s="13"/>
      <c r="I574" s="13"/>
      <c r="J574" s="15"/>
      <c r="K574" s="15"/>
      <c r="L574" s="5">
        <f>VLOOKUP($C$15,'اطلاعات پایه'!$A$18:$B$30,2,FALSE)</f>
        <v>30</v>
      </c>
      <c r="M574" s="6">
        <f>VLOOKUP($C$15,'اطلاعات پایه'!$A$18:$C$30,3,FALSE)</f>
        <v>45736</v>
      </c>
      <c r="N574" s="5">
        <f>ROUND((K574*('اطلاعات پایه'!$B$12+1)+'اطلاعات پایه'!$B$13)/30*L574,0)</f>
        <v>9316080</v>
      </c>
      <c r="O574" s="5">
        <f>IF(AND(F574&gt;0,M574-F574&gt;364),'اطلاعات پایه'!$B$10,0)*L574+J574</f>
        <v>0</v>
      </c>
      <c r="P574" s="5">
        <f>IF(H574="متاهل",'اطلاعات پایه'!$B$6,0)</f>
        <v>0</v>
      </c>
      <c r="Q574" s="5">
        <f>I574*'اطلاعات پایه'!$B$7</f>
        <v>0</v>
      </c>
      <c r="R574" s="5">
        <f>ROUND('اطلاعات پایه'!$B$8/30*MIN(30,L574),0)</f>
        <v>9000000</v>
      </c>
      <c r="S574" s="5">
        <f>ROUND('اطلاعات پایه'!$B$9/30*MIN(30,L574),0)</f>
        <v>22000000</v>
      </c>
      <c r="T574" s="5">
        <f t="shared" si="67"/>
        <v>59284</v>
      </c>
      <c r="U574" s="15"/>
      <c r="V574" s="5">
        <f t="shared" si="65"/>
        <v>0</v>
      </c>
      <c r="X574" s="9">
        <f t="shared" si="68"/>
        <v>40316080</v>
      </c>
      <c r="Y574" s="9">
        <f>ROUND(0.07*MIN(7*L574*'اطلاعات پایه'!$B$5,'محاسبه حقوق'!X574),0)</f>
        <v>2822126</v>
      </c>
      <c r="Z574" s="9">
        <f t="shared" si="69"/>
        <v>9272700</v>
      </c>
      <c r="AA574" s="9">
        <f t="shared" si="70"/>
        <v>480702059.14285713</v>
      </c>
      <c r="AB574" s="5">
        <f>IF(AA574&lt;='اطلاعات پایه'!$B$35,'اطلاعات پایه'!$D$35,IF(AA574&lt;='اطلاعات پایه'!$B$36,'اطلاعات پایه'!$E$35+(AA574-'اطلاعات پایه'!$B$35)*'اطلاعات پایه'!$C$36,IF(AA574&lt;='اطلاعات پایه'!$B$37,'اطلاعات پایه'!$E$36+(AA574-'اطلاعات پایه'!$B$36)*'اطلاعات پایه'!$C$37,IF(AA574&lt;='اطلاعات پایه'!$B$38,'اطلاعات پایه'!$E$37+(AA574-'اطلاعات پایه'!$B$37)*'اطلاعات پایه'!$C$38,IF(AA574&lt;='اطلاعات پایه'!$B$39,'اطلاعات پایه'!$E$38+(AA574-'اطلاعات پایه'!$B$38)*'اطلاعات پایه'!$C$39,'اطلاعات پایه'!$E$39+(AA574-'اطلاعات پایه'!$B$39)*'اطلاعات پایه'!$C$40)))))/365*L574</f>
        <v>0</v>
      </c>
      <c r="AC574" s="9">
        <f t="shared" si="71"/>
        <v>37493954</v>
      </c>
      <c r="AE574" s="9">
        <f t="shared" si="66"/>
        <v>49588780</v>
      </c>
    </row>
    <row r="575" spans="1:31" x14ac:dyDescent="0.25">
      <c r="A575" s="13">
        <v>555</v>
      </c>
      <c r="B575" s="13"/>
      <c r="C575" s="13"/>
      <c r="D575" s="13"/>
      <c r="E575" s="13"/>
      <c r="F575" s="13"/>
      <c r="G575" s="6" t="str">
        <f t="shared" si="64"/>
        <v/>
      </c>
      <c r="H575" s="13"/>
      <c r="I575" s="13"/>
      <c r="J575" s="15"/>
      <c r="K575" s="15"/>
      <c r="L575" s="5">
        <f>VLOOKUP($C$15,'اطلاعات پایه'!$A$18:$B$30,2,FALSE)</f>
        <v>30</v>
      </c>
      <c r="M575" s="6">
        <f>VLOOKUP($C$15,'اطلاعات پایه'!$A$18:$C$30,3,FALSE)</f>
        <v>45736</v>
      </c>
      <c r="N575" s="5">
        <f>ROUND((K575*('اطلاعات پایه'!$B$12+1)+'اطلاعات پایه'!$B$13)/30*L575,0)</f>
        <v>9316080</v>
      </c>
      <c r="O575" s="5">
        <f>IF(AND(F575&gt;0,M575-F575&gt;364),'اطلاعات پایه'!$B$10,0)*L575+J575</f>
        <v>0</v>
      </c>
      <c r="P575" s="5">
        <f>IF(H575="متاهل",'اطلاعات پایه'!$B$6,0)</f>
        <v>0</v>
      </c>
      <c r="Q575" s="5">
        <f>I575*'اطلاعات پایه'!$B$7</f>
        <v>0</v>
      </c>
      <c r="R575" s="5">
        <f>ROUND('اطلاعات پایه'!$B$8/30*MIN(30,L575),0)</f>
        <v>9000000</v>
      </c>
      <c r="S575" s="5">
        <f>ROUND('اطلاعات پایه'!$B$9/30*MIN(30,L575),0)</f>
        <v>22000000</v>
      </c>
      <c r="T575" s="5">
        <f t="shared" si="67"/>
        <v>59284</v>
      </c>
      <c r="U575" s="15"/>
      <c r="V575" s="5">
        <f t="shared" si="65"/>
        <v>0</v>
      </c>
      <c r="X575" s="9">
        <f t="shared" si="68"/>
        <v>40316080</v>
      </c>
      <c r="Y575" s="9">
        <f>ROUND(0.07*MIN(7*L575*'اطلاعات پایه'!$B$5,'محاسبه حقوق'!X575),0)</f>
        <v>2822126</v>
      </c>
      <c r="Z575" s="9">
        <f t="shared" si="69"/>
        <v>9272700</v>
      </c>
      <c r="AA575" s="9">
        <f t="shared" si="70"/>
        <v>480702059.14285713</v>
      </c>
      <c r="AB575" s="5">
        <f>IF(AA575&lt;='اطلاعات پایه'!$B$35,'اطلاعات پایه'!$D$35,IF(AA575&lt;='اطلاعات پایه'!$B$36,'اطلاعات پایه'!$E$35+(AA575-'اطلاعات پایه'!$B$35)*'اطلاعات پایه'!$C$36,IF(AA575&lt;='اطلاعات پایه'!$B$37,'اطلاعات پایه'!$E$36+(AA575-'اطلاعات پایه'!$B$36)*'اطلاعات پایه'!$C$37,IF(AA575&lt;='اطلاعات پایه'!$B$38,'اطلاعات پایه'!$E$37+(AA575-'اطلاعات پایه'!$B$37)*'اطلاعات پایه'!$C$38,IF(AA575&lt;='اطلاعات پایه'!$B$39,'اطلاعات پایه'!$E$38+(AA575-'اطلاعات پایه'!$B$38)*'اطلاعات پایه'!$C$39,'اطلاعات پایه'!$E$39+(AA575-'اطلاعات پایه'!$B$39)*'اطلاعات پایه'!$C$40)))))/365*L575</f>
        <v>0</v>
      </c>
      <c r="AC575" s="9">
        <f t="shared" si="71"/>
        <v>37493954</v>
      </c>
      <c r="AE575" s="9">
        <f t="shared" si="66"/>
        <v>49588780</v>
      </c>
    </row>
    <row r="576" spans="1:31" x14ac:dyDescent="0.25">
      <c r="A576" s="13">
        <v>556</v>
      </c>
      <c r="B576" s="13"/>
      <c r="C576" s="13"/>
      <c r="D576" s="13"/>
      <c r="E576" s="13"/>
      <c r="F576" s="13"/>
      <c r="G576" s="6" t="str">
        <f t="shared" si="64"/>
        <v/>
      </c>
      <c r="H576" s="13"/>
      <c r="I576" s="13"/>
      <c r="J576" s="15"/>
      <c r="K576" s="15"/>
      <c r="L576" s="5">
        <f>VLOOKUP($C$15,'اطلاعات پایه'!$A$18:$B$30,2,FALSE)</f>
        <v>30</v>
      </c>
      <c r="M576" s="6">
        <f>VLOOKUP($C$15,'اطلاعات پایه'!$A$18:$C$30,3,FALSE)</f>
        <v>45736</v>
      </c>
      <c r="N576" s="5">
        <f>ROUND((K576*('اطلاعات پایه'!$B$12+1)+'اطلاعات پایه'!$B$13)/30*L576,0)</f>
        <v>9316080</v>
      </c>
      <c r="O576" s="5">
        <f>IF(AND(F576&gt;0,M576-F576&gt;364),'اطلاعات پایه'!$B$10,0)*L576+J576</f>
        <v>0</v>
      </c>
      <c r="P576" s="5">
        <f>IF(H576="متاهل",'اطلاعات پایه'!$B$6,0)</f>
        <v>0</v>
      </c>
      <c r="Q576" s="5">
        <f>I576*'اطلاعات پایه'!$B$7</f>
        <v>0</v>
      </c>
      <c r="R576" s="5">
        <f>ROUND('اطلاعات پایه'!$B$8/30*MIN(30,L576),0)</f>
        <v>9000000</v>
      </c>
      <c r="S576" s="5">
        <f>ROUND('اطلاعات پایه'!$B$9/30*MIN(30,L576),0)</f>
        <v>22000000</v>
      </c>
      <c r="T576" s="5">
        <f t="shared" si="67"/>
        <v>59284</v>
      </c>
      <c r="U576" s="15"/>
      <c r="V576" s="5">
        <f t="shared" si="65"/>
        <v>0</v>
      </c>
      <c r="X576" s="9">
        <f t="shared" si="68"/>
        <v>40316080</v>
      </c>
      <c r="Y576" s="9">
        <f>ROUND(0.07*MIN(7*L576*'اطلاعات پایه'!$B$5,'محاسبه حقوق'!X576),0)</f>
        <v>2822126</v>
      </c>
      <c r="Z576" s="9">
        <f t="shared" si="69"/>
        <v>9272700</v>
      </c>
      <c r="AA576" s="9">
        <f t="shared" si="70"/>
        <v>480702059.14285713</v>
      </c>
      <c r="AB576" s="5">
        <f>IF(AA576&lt;='اطلاعات پایه'!$B$35,'اطلاعات پایه'!$D$35,IF(AA576&lt;='اطلاعات پایه'!$B$36,'اطلاعات پایه'!$E$35+(AA576-'اطلاعات پایه'!$B$35)*'اطلاعات پایه'!$C$36,IF(AA576&lt;='اطلاعات پایه'!$B$37,'اطلاعات پایه'!$E$36+(AA576-'اطلاعات پایه'!$B$36)*'اطلاعات پایه'!$C$37,IF(AA576&lt;='اطلاعات پایه'!$B$38,'اطلاعات پایه'!$E$37+(AA576-'اطلاعات پایه'!$B$37)*'اطلاعات پایه'!$C$38,IF(AA576&lt;='اطلاعات پایه'!$B$39,'اطلاعات پایه'!$E$38+(AA576-'اطلاعات پایه'!$B$38)*'اطلاعات پایه'!$C$39,'اطلاعات پایه'!$E$39+(AA576-'اطلاعات پایه'!$B$39)*'اطلاعات پایه'!$C$40)))))/365*L576</f>
        <v>0</v>
      </c>
      <c r="AC576" s="9">
        <f t="shared" si="71"/>
        <v>37493954</v>
      </c>
      <c r="AE576" s="9">
        <f t="shared" si="66"/>
        <v>49588780</v>
      </c>
    </row>
    <row r="577" spans="1:31" x14ac:dyDescent="0.25">
      <c r="A577" s="13">
        <v>557</v>
      </c>
      <c r="B577" s="13"/>
      <c r="C577" s="13"/>
      <c r="D577" s="13"/>
      <c r="E577" s="13"/>
      <c r="F577" s="13"/>
      <c r="G577" s="6" t="str">
        <f t="shared" si="64"/>
        <v/>
      </c>
      <c r="H577" s="13"/>
      <c r="I577" s="13"/>
      <c r="J577" s="15"/>
      <c r="K577" s="15"/>
      <c r="L577" s="5">
        <f>VLOOKUP($C$15,'اطلاعات پایه'!$A$18:$B$30,2,FALSE)</f>
        <v>30</v>
      </c>
      <c r="M577" s="6">
        <f>VLOOKUP($C$15,'اطلاعات پایه'!$A$18:$C$30,3,FALSE)</f>
        <v>45736</v>
      </c>
      <c r="N577" s="5">
        <f>ROUND((K577*('اطلاعات پایه'!$B$12+1)+'اطلاعات پایه'!$B$13)/30*L577,0)</f>
        <v>9316080</v>
      </c>
      <c r="O577" s="5">
        <f>IF(AND(F577&gt;0,M577-F577&gt;364),'اطلاعات پایه'!$B$10,0)*L577+J577</f>
        <v>0</v>
      </c>
      <c r="P577" s="5">
        <f>IF(H577="متاهل",'اطلاعات پایه'!$B$6,0)</f>
        <v>0</v>
      </c>
      <c r="Q577" s="5">
        <f>I577*'اطلاعات پایه'!$B$7</f>
        <v>0</v>
      </c>
      <c r="R577" s="5">
        <f>ROUND('اطلاعات پایه'!$B$8/30*MIN(30,L577),0)</f>
        <v>9000000</v>
      </c>
      <c r="S577" s="5">
        <f>ROUND('اطلاعات پایه'!$B$9/30*MIN(30,L577),0)</f>
        <v>22000000</v>
      </c>
      <c r="T577" s="5">
        <f t="shared" si="67"/>
        <v>59284</v>
      </c>
      <c r="U577" s="15"/>
      <c r="V577" s="5">
        <f t="shared" si="65"/>
        <v>0</v>
      </c>
      <c r="X577" s="9">
        <f t="shared" si="68"/>
        <v>40316080</v>
      </c>
      <c r="Y577" s="9">
        <f>ROUND(0.07*MIN(7*L577*'اطلاعات پایه'!$B$5,'محاسبه حقوق'!X577),0)</f>
        <v>2822126</v>
      </c>
      <c r="Z577" s="9">
        <f t="shared" si="69"/>
        <v>9272700</v>
      </c>
      <c r="AA577" s="9">
        <f t="shared" si="70"/>
        <v>480702059.14285713</v>
      </c>
      <c r="AB577" s="5">
        <f>IF(AA577&lt;='اطلاعات پایه'!$B$35,'اطلاعات پایه'!$D$35,IF(AA577&lt;='اطلاعات پایه'!$B$36,'اطلاعات پایه'!$E$35+(AA577-'اطلاعات پایه'!$B$35)*'اطلاعات پایه'!$C$36,IF(AA577&lt;='اطلاعات پایه'!$B$37,'اطلاعات پایه'!$E$36+(AA577-'اطلاعات پایه'!$B$36)*'اطلاعات پایه'!$C$37,IF(AA577&lt;='اطلاعات پایه'!$B$38,'اطلاعات پایه'!$E$37+(AA577-'اطلاعات پایه'!$B$37)*'اطلاعات پایه'!$C$38,IF(AA577&lt;='اطلاعات پایه'!$B$39,'اطلاعات پایه'!$E$38+(AA577-'اطلاعات پایه'!$B$38)*'اطلاعات پایه'!$C$39,'اطلاعات پایه'!$E$39+(AA577-'اطلاعات پایه'!$B$39)*'اطلاعات پایه'!$C$40)))))/365*L577</f>
        <v>0</v>
      </c>
      <c r="AC577" s="9">
        <f t="shared" si="71"/>
        <v>37493954</v>
      </c>
      <c r="AE577" s="9">
        <f t="shared" si="66"/>
        <v>49588780</v>
      </c>
    </row>
    <row r="578" spans="1:31" x14ac:dyDescent="0.25">
      <c r="A578" s="13">
        <v>558</v>
      </c>
      <c r="B578" s="13"/>
      <c r="C578" s="13"/>
      <c r="D578" s="13"/>
      <c r="E578" s="13"/>
      <c r="F578" s="13"/>
      <c r="G578" s="6" t="str">
        <f t="shared" si="64"/>
        <v/>
      </c>
      <c r="H578" s="13"/>
      <c r="I578" s="13"/>
      <c r="J578" s="15"/>
      <c r="K578" s="15"/>
      <c r="L578" s="5">
        <f>VLOOKUP($C$15,'اطلاعات پایه'!$A$18:$B$30,2,FALSE)</f>
        <v>30</v>
      </c>
      <c r="M578" s="6">
        <f>VLOOKUP($C$15,'اطلاعات پایه'!$A$18:$C$30,3,FALSE)</f>
        <v>45736</v>
      </c>
      <c r="N578" s="5">
        <f>ROUND((K578*('اطلاعات پایه'!$B$12+1)+'اطلاعات پایه'!$B$13)/30*L578,0)</f>
        <v>9316080</v>
      </c>
      <c r="O578" s="5">
        <f>IF(AND(F578&gt;0,M578-F578&gt;364),'اطلاعات پایه'!$B$10,0)*L578+J578</f>
        <v>0</v>
      </c>
      <c r="P578" s="5">
        <f>IF(H578="متاهل",'اطلاعات پایه'!$B$6,0)</f>
        <v>0</v>
      </c>
      <c r="Q578" s="5">
        <f>I578*'اطلاعات پایه'!$B$7</f>
        <v>0</v>
      </c>
      <c r="R578" s="5">
        <f>ROUND('اطلاعات پایه'!$B$8/30*MIN(30,L578),0)</f>
        <v>9000000</v>
      </c>
      <c r="S578" s="5">
        <f>ROUND('اطلاعات پایه'!$B$9/30*MIN(30,L578),0)</f>
        <v>22000000</v>
      </c>
      <c r="T578" s="5">
        <f t="shared" si="67"/>
        <v>59284</v>
      </c>
      <c r="U578" s="15"/>
      <c r="V578" s="5">
        <f t="shared" si="65"/>
        <v>0</v>
      </c>
      <c r="X578" s="9">
        <f t="shared" si="68"/>
        <v>40316080</v>
      </c>
      <c r="Y578" s="9">
        <f>ROUND(0.07*MIN(7*L578*'اطلاعات پایه'!$B$5,'محاسبه حقوق'!X578),0)</f>
        <v>2822126</v>
      </c>
      <c r="Z578" s="9">
        <f t="shared" si="69"/>
        <v>9272700</v>
      </c>
      <c r="AA578" s="9">
        <f t="shared" si="70"/>
        <v>480702059.14285713</v>
      </c>
      <c r="AB578" s="5">
        <f>IF(AA578&lt;='اطلاعات پایه'!$B$35,'اطلاعات پایه'!$D$35,IF(AA578&lt;='اطلاعات پایه'!$B$36,'اطلاعات پایه'!$E$35+(AA578-'اطلاعات پایه'!$B$35)*'اطلاعات پایه'!$C$36,IF(AA578&lt;='اطلاعات پایه'!$B$37,'اطلاعات پایه'!$E$36+(AA578-'اطلاعات پایه'!$B$36)*'اطلاعات پایه'!$C$37,IF(AA578&lt;='اطلاعات پایه'!$B$38,'اطلاعات پایه'!$E$37+(AA578-'اطلاعات پایه'!$B$37)*'اطلاعات پایه'!$C$38,IF(AA578&lt;='اطلاعات پایه'!$B$39,'اطلاعات پایه'!$E$38+(AA578-'اطلاعات پایه'!$B$38)*'اطلاعات پایه'!$C$39,'اطلاعات پایه'!$E$39+(AA578-'اطلاعات پایه'!$B$39)*'اطلاعات پایه'!$C$40)))))/365*L578</f>
        <v>0</v>
      </c>
      <c r="AC578" s="9">
        <f t="shared" si="71"/>
        <v>37493954</v>
      </c>
      <c r="AE578" s="9">
        <f t="shared" si="66"/>
        <v>49588780</v>
      </c>
    </row>
    <row r="579" spans="1:31" x14ac:dyDescent="0.25">
      <c r="A579" s="13">
        <v>559</v>
      </c>
      <c r="B579" s="13"/>
      <c r="C579" s="13"/>
      <c r="D579" s="13"/>
      <c r="E579" s="13"/>
      <c r="F579" s="13"/>
      <c r="G579" s="6" t="str">
        <f t="shared" si="64"/>
        <v/>
      </c>
      <c r="H579" s="13"/>
      <c r="I579" s="13"/>
      <c r="J579" s="15"/>
      <c r="K579" s="15"/>
      <c r="L579" s="5">
        <f>VLOOKUP($C$15,'اطلاعات پایه'!$A$18:$B$30,2,FALSE)</f>
        <v>30</v>
      </c>
      <c r="M579" s="6">
        <f>VLOOKUP($C$15,'اطلاعات پایه'!$A$18:$C$30,3,FALSE)</f>
        <v>45736</v>
      </c>
      <c r="N579" s="5">
        <f>ROUND((K579*('اطلاعات پایه'!$B$12+1)+'اطلاعات پایه'!$B$13)/30*L579,0)</f>
        <v>9316080</v>
      </c>
      <c r="O579" s="5">
        <f>IF(AND(F579&gt;0,M579-F579&gt;364),'اطلاعات پایه'!$B$10,0)*L579+J579</f>
        <v>0</v>
      </c>
      <c r="P579" s="5">
        <f>IF(H579="متاهل",'اطلاعات پایه'!$B$6,0)</f>
        <v>0</v>
      </c>
      <c r="Q579" s="5">
        <f>I579*'اطلاعات پایه'!$B$7</f>
        <v>0</v>
      </c>
      <c r="R579" s="5">
        <f>ROUND('اطلاعات پایه'!$B$8/30*MIN(30,L579),0)</f>
        <v>9000000</v>
      </c>
      <c r="S579" s="5">
        <f>ROUND('اطلاعات پایه'!$B$9/30*MIN(30,L579),0)</f>
        <v>22000000</v>
      </c>
      <c r="T579" s="5">
        <f t="shared" si="67"/>
        <v>59284</v>
      </c>
      <c r="U579" s="15"/>
      <c r="V579" s="5">
        <f t="shared" si="65"/>
        <v>0</v>
      </c>
      <c r="X579" s="9">
        <f t="shared" si="68"/>
        <v>40316080</v>
      </c>
      <c r="Y579" s="9">
        <f>ROUND(0.07*MIN(7*L579*'اطلاعات پایه'!$B$5,'محاسبه حقوق'!X579),0)</f>
        <v>2822126</v>
      </c>
      <c r="Z579" s="9">
        <f t="shared" si="69"/>
        <v>9272700</v>
      </c>
      <c r="AA579" s="9">
        <f t="shared" si="70"/>
        <v>480702059.14285713</v>
      </c>
      <c r="AB579" s="5">
        <f>IF(AA579&lt;='اطلاعات پایه'!$B$35,'اطلاعات پایه'!$D$35,IF(AA579&lt;='اطلاعات پایه'!$B$36,'اطلاعات پایه'!$E$35+(AA579-'اطلاعات پایه'!$B$35)*'اطلاعات پایه'!$C$36,IF(AA579&lt;='اطلاعات پایه'!$B$37,'اطلاعات پایه'!$E$36+(AA579-'اطلاعات پایه'!$B$36)*'اطلاعات پایه'!$C$37,IF(AA579&lt;='اطلاعات پایه'!$B$38,'اطلاعات پایه'!$E$37+(AA579-'اطلاعات پایه'!$B$37)*'اطلاعات پایه'!$C$38,IF(AA579&lt;='اطلاعات پایه'!$B$39,'اطلاعات پایه'!$E$38+(AA579-'اطلاعات پایه'!$B$38)*'اطلاعات پایه'!$C$39,'اطلاعات پایه'!$E$39+(AA579-'اطلاعات پایه'!$B$39)*'اطلاعات پایه'!$C$40)))))/365*L579</f>
        <v>0</v>
      </c>
      <c r="AC579" s="9">
        <f t="shared" si="71"/>
        <v>37493954</v>
      </c>
      <c r="AE579" s="9">
        <f t="shared" si="66"/>
        <v>49588780</v>
      </c>
    </row>
    <row r="580" spans="1:31" x14ac:dyDescent="0.25">
      <c r="A580" s="13">
        <v>560</v>
      </c>
      <c r="B580" s="13"/>
      <c r="C580" s="13"/>
      <c r="D580" s="13"/>
      <c r="E580" s="13"/>
      <c r="F580" s="13"/>
      <c r="G580" s="6" t="str">
        <f t="shared" si="64"/>
        <v/>
      </c>
      <c r="H580" s="13"/>
      <c r="I580" s="13"/>
      <c r="J580" s="15"/>
      <c r="K580" s="15"/>
      <c r="L580" s="5">
        <f>VLOOKUP($C$15,'اطلاعات پایه'!$A$18:$B$30,2,FALSE)</f>
        <v>30</v>
      </c>
      <c r="M580" s="6">
        <f>VLOOKUP($C$15,'اطلاعات پایه'!$A$18:$C$30,3,FALSE)</f>
        <v>45736</v>
      </c>
      <c r="N580" s="5">
        <f>ROUND((K580*('اطلاعات پایه'!$B$12+1)+'اطلاعات پایه'!$B$13)/30*L580,0)</f>
        <v>9316080</v>
      </c>
      <c r="O580" s="5">
        <f>IF(AND(F580&gt;0,M580-F580&gt;364),'اطلاعات پایه'!$B$10,0)*L580+J580</f>
        <v>0</v>
      </c>
      <c r="P580" s="5">
        <f>IF(H580="متاهل",'اطلاعات پایه'!$B$6,0)</f>
        <v>0</v>
      </c>
      <c r="Q580" s="5">
        <f>I580*'اطلاعات پایه'!$B$7</f>
        <v>0</v>
      </c>
      <c r="R580" s="5">
        <f>ROUND('اطلاعات پایه'!$B$8/30*MIN(30,L580),0)</f>
        <v>9000000</v>
      </c>
      <c r="S580" s="5">
        <f>ROUND('اطلاعات پایه'!$B$9/30*MIN(30,L580),0)</f>
        <v>22000000</v>
      </c>
      <c r="T580" s="5">
        <f t="shared" si="67"/>
        <v>59284</v>
      </c>
      <c r="U580" s="15"/>
      <c r="V580" s="5">
        <f t="shared" si="65"/>
        <v>0</v>
      </c>
      <c r="X580" s="9">
        <f t="shared" si="68"/>
        <v>40316080</v>
      </c>
      <c r="Y580" s="9">
        <f>ROUND(0.07*MIN(7*L580*'اطلاعات پایه'!$B$5,'محاسبه حقوق'!X580),0)</f>
        <v>2822126</v>
      </c>
      <c r="Z580" s="9">
        <f t="shared" si="69"/>
        <v>9272700</v>
      </c>
      <c r="AA580" s="9">
        <f t="shared" si="70"/>
        <v>480702059.14285713</v>
      </c>
      <c r="AB580" s="5">
        <f>IF(AA580&lt;='اطلاعات پایه'!$B$35,'اطلاعات پایه'!$D$35,IF(AA580&lt;='اطلاعات پایه'!$B$36,'اطلاعات پایه'!$E$35+(AA580-'اطلاعات پایه'!$B$35)*'اطلاعات پایه'!$C$36,IF(AA580&lt;='اطلاعات پایه'!$B$37,'اطلاعات پایه'!$E$36+(AA580-'اطلاعات پایه'!$B$36)*'اطلاعات پایه'!$C$37,IF(AA580&lt;='اطلاعات پایه'!$B$38,'اطلاعات پایه'!$E$37+(AA580-'اطلاعات پایه'!$B$37)*'اطلاعات پایه'!$C$38,IF(AA580&lt;='اطلاعات پایه'!$B$39,'اطلاعات پایه'!$E$38+(AA580-'اطلاعات پایه'!$B$38)*'اطلاعات پایه'!$C$39,'اطلاعات پایه'!$E$39+(AA580-'اطلاعات پایه'!$B$39)*'اطلاعات پایه'!$C$40)))))/365*L580</f>
        <v>0</v>
      </c>
      <c r="AC580" s="9">
        <f t="shared" si="71"/>
        <v>37493954</v>
      </c>
      <c r="AE580" s="9">
        <f t="shared" si="66"/>
        <v>49588780</v>
      </c>
    </row>
    <row r="581" spans="1:31" x14ac:dyDescent="0.25">
      <c r="A581" s="13">
        <v>561</v>
      </c>
      <c r="B581" s="13"/>
      <c r="C581" s="13"/>
      <c r="D581" s="13"/>
      <c r="E581" s="13"/>
      <c r="F581" s="13"/>
      <c r="G581" s="6" t="str">
        <f t="shared" si="64"/>
        <v/>
      </c>
      <c r="H581" s="13"/>
      <c r="I581" s="13"/>
      <c r="J581" s="15"/>
      <c r="K581" s="15"/>
      <c r="L581" s="5">
        <f>VLOOKUP($C$15,'اطلاعات پایه'!$A$18:$B$30,2,FALSE)</f>
        <v>30</v>
      </c>
      <c r="M581" s="6">
        <f>VLOOKUP($C$15,'اطلاعات پایه'!$A$18:$C$30,3,FALSE)</f>
        <v>45736</v>
      </c>
      <c r="N581" s="5">
        <f>ROUND((K581*('اطلاعات پایه'!$B$12+1)+'اطلاعات پایه'!$B$13)/30*L581,0)</f>
        <v>9316080</v>
      </c>
      <c r="O581" s="5">
        <f>IF(AND(F581&gt;0,M581-F581&gt;364),'اطلاعات پایه'!$B$10,0)*L581+J581</f>
        <v>0</v>
      </c>
      <c r="P581" s="5">
        <f>IF(H581="متاهل",'اطلاعات پایه'!$B$6,0)</f>
        <v>0</v>
      </c>
      <c r="Q581" s="5">
        <f>I581*'اطلاعات پایه'!$B$7</f>
        <v>0</v>
      </c>
      <c r="R581" s="5">
        <f>ROUND('اطلاعات پایه'!$B$8/30*MIN(30,L581),0)</f>
        <v>9000000</v>
      </c>
      <c r="S581" s="5">
        <f>ROUND('اطلاعات پایه'!$B$9/30*MIN(30,L581),0)</f>
        <v>22000000</v>
      </c>
      <c r="T581" s="5">
        <f t="shared" si="67"/>
        <v>59284</v>
      </c>
      <c r="U581" s="15"/>
      <c r="V581" s="5">
        <f t="shared" si="65"/>
        <v>0</v>
      </c>
      <c r="X581" s="9">
        <f t="shared" si="68"/>
        <v>40316080</v>
      </c>
      <c r="Y581" s="9">
        <f>ROUND(0.07*MIN(7*L581*'اطلاعات پایه'!$B$5,'محاسبه حقوق'!X581),0)</f>
        <v>2822126</v>
      </c>
      <c r="Z581" s="9">
        <f t="shared" si="69"/>
        <v>9272700</v>
      </c>
      <c r="AA581" s="9">
        <f t="shared" si="70"/>
        <v>480702059.14285713</v>
      </c>
      <c r="AB581" s="5">
        <f>IF(AA581&lt;='اطلاعات پایه'!$B$35,'اطلاعات پایه'!$D$35,IF(AA581&lt;='اطلاعات پایه'!$B$36,'اطلاعات پایه'!$E$35+(AA581-'اطلاعات پایه'!$B$35)*'اطلاعات پایه'!$C$36,IF(AA581&lt;='اطلاعات پایه'!$B$37,'اطلاعات پایه'!$E$36+(AA581-'اطلاعات پایه'!$B$36)*'اطلاعات پایه'!$C$37,IF(AA581&lt;='اطلاعات پایه'!$B$38,'اطلاعات پایه'!$E$37+(AA581-'اطلاعات پایه'!$B$37)*'اطلاعات پایه'!$C$38,IF(AA581&lt;='اطلاعات پایه'!$B$39,'اطلاعات پایه'!$E$38+(AA581-'اطلاعات پایه'!$B$38)*'اطلاعات پایه'!$C$39,'اطلاعات پایه'!$E$39+(AA581-'اطلاعات پایه'!$B$39)*'اطلاعات پایه'!$C$40)))))/365*L581</f>
        <v>0</v>
      </c>
      <c r="AC581" s="9">
        <f t="shared" si="71"/>
        <v>37493954</v>
      </c>
      <c r="AE581" s="9">
        <f t="shared" si="66"/>
        <v>49588780</v>
      </c>
    </row>
    <row r="582" spans="1:31" x14ac:dyDescent="0.25">
      <c r="A582" s="13">
        <v>562</v>
      </c>
      <c r="B582" s="13"/>
      <c r="C582" s="13"/>
      <c r="D582" s="13"/>
      <c r="E582" s="13"/>
      <c r="F582" s="13"/>
      <c r="G582" s="6" t="str">
        <f t="shared" si="64"/>
        <v/>
      </c>
      <c r="H582" s="13"/>
      <c r="I582" s="13"/>
      <c r="J582" s="15"/>
      <c r="K582" s="15"/>
      <c r="L582" s="5">
        <f>VLOOKUP($C$15,'اطلاعات پایه'!$A$18:$B$30,2,FALSE)</f>
        <v>30</v>
      </c>
      <c r="M582" s="6">
        <f>VLOOKUP($C$15,'اطلاعات پایه'!$A$18:$C$30,3,FALSE)</f>
        <v>45736</v>
      </c>
      <c r="N582" s="5">
        <f>ROUND((K582*('اطلاعات پایه'!$B$12+1)+'اطلاعات پایه'!$B$13)/30*L582,0)</f>
        <v>9316080</v>
      </c>
      <c r="O582" s="5">
        <f>IF(AND(F582&gt;0,M582-F582&gt;364),'اطلاعات پایه'!$B$10,0)*L582+J582</f>
        <v>0</v>
      </c>
      <c r="P582" s="5">
        <f>IF(H582="متاهل",'اطلاعات پایه'!$B$6,0)</f>
        <v>0</v>
      </c>
      <c r="Q582" s="5">
        <f>I582*'اطلاعات پایه'!$B$7</f>
        <v>0</v>
      </c>
      <c r="R582" s="5">
        <f>ROUND('اطلاعات پایه'!$B$8/30*MIN(30,L582),0)</f>
        <v>9000000</v>
      </c>
      <c r="S582" s="5">
        <f>ROUND('اطلاعات پایه'!$B$9/30*MIN(30,L582),0)</f>
        <v>22000000</v>
      </c>
      <c r="T582" s="5">
        <f t="shared" si="67"/>
        <v>59284</v>
      </c>
      <c r="U582" s="15"/>
      <c r="V582" s="5">
        <f t="shared" si="65"/>
        <v>0</v>
      </c>
      <c r="X582" s="9">
        <f t="shared" si="68"/>
        <v>40316080</v>
      </c>
      <c r="Y582" s="9">
        <f>ROUND(0.07*MIN(7*L582*'اطلاعات پایه'!$B$5,'محاسبه حقوق'!X582),0)</f>
        <v>2822126</v>
      </c>
      <c r="Z582" s="9">
        <f t="shared" si="69"/>
        <v>9272700</v>
      </c>
      <c r="AA582" s="9">
        <f t="shared" si="70"/>
        <v>480702059.14285713</v>
      </c>
      <c r="AB582" s="5">
        <f>IF(AA582&lt;='اطلاعات پایه'!$B$35,'اطلاعات پایه'!$D$35,IF(AA582&lt;='اطلاعات پایه'!$B$36,'اطلاعات پایه'!$E$35+(AA582-'اطلاعات پایه'!$B$35)*'اطلاعات پایه'!$C$36,IF(AA582&lt;='اطلاعات پایه'!$B$37,'اطلاعات پایه'!$E$36+(AA582-'اطلاعات پایه'!$B$36)*'اطلاعات پایه'!$C$37,IF(AA582&lt;='اطلاعات پایه'!$B$38,'اطلاعات پایه'!$E$37+(AA582-'اطلاعات پایه'!$B$37)*'اطلاعات پایه'!$C$38,IF(AA582&lt;='اطلاعات پایه'!$B$39,'اطلاعات پایه'!$E$38+(AA582-'اطلاعات پایه'!$B$38)*'اطلاعات پایه'!$C$39,'اطلاعات پایه'!$E$39+(AA582-'اطلاعات پایه'!$B$39)*'اطلاعات پایه'!$C$40)))))/365*L582</f>
        <v>0</v>
      </c>
      <c r="AC582" s="9">
        <f t="shared" si="71"/>
        <v>37493954</v>
      </c>
      <c r="AE582" s="9">
        <f t="shared" si="66"/>
        <v>49588780</v>
      </c>
    </row>
    <row r="583" spans="1:31" x14ac:dyDescent="0.25">
      <c r="A583" s="13">
        <v>563</v>
      </c>
      <c r="B583" s="13"/>
      <c r="C583" s="13"/>
      <c r="D583" s="13"/>
      <c r="E583" s="13"/>
      <c r="F583" s="13"/>
      <c r="G583" s="6" t="str">
        <f t="shared" si="64"/>
        <v/>
      </c>
      <c r="H583" s="13"/>
      <c r="I583" s="13"/>
      <c r="J583" s="15"/>
      <c r="K583" s="15"/>
      <c r="L583" s="5">
        <f>VLOOKUP($C$15,'اطلاعات پایه'!$A$18:$B$30,2,FALSE)</f>
        <v>30</v>
      </c>
      <c r="M583" s="6">
        <f>VLOOKUP($C$15,'اطلاعات پایه'!$A$18:$C$30,3,FALSE)</f>
        <v>45736</v>
      </c>
      <c r="N583" s="5">
        <f>ROUND((K583*('اطلاعات پایه'!$B$12+1)+'اطلاعات پایه'!$B$13)/30*L583,0)</f>
        <v>9316080</v>
      </c>
      <c r="O583" s="5">
        <f>IF(AND(F583&gt;0,M583-F583&gt;364),'اطلاعات پایه'!$B$10,0)*L583+J583</f>
        <v>0</v>
      </c>
      <c r="P583" s="5">
        <f>IF(H583="متاهل",'اطلاعات پایه'!$B$6,0)</f>
        <v>0</v>
      </c>
      <c r="Q583" s="5">
        <f>I583*'اطلاعات پایه'!$B$7</f>
        <v>0</v>
      </c>
      <c r="R583" s="5">
        <f>ROUND('اطلاعات پایه'!$B$8/30*MIN(30,L583),0)</f>
        <v>9000000</v>
      </c>
      <c r="S583" s="5">
        <f>ROUND('اطلاعات پایه'!$B$9/30*MIN(30,L583),0)</f>
        <v>22000000</v>
      </c>
      <c r="T583" s="5">
        <f t="shared" si="67"/>
        <v>59284</v>
      </c>
      <c r="U583" s="15"/>
      <c r="V583" s="5">
        <f t="shared" si="65"/>
        <v>0</v>
      </c>
      <c r="X583" s="9">
        <f t="shared" si="68"/>
        <v>40316080</v>
      </c>
      <c r="Y583" s="9">
        <f>ROUND(0.07*MIN(7*L583*'اطلاعات پایه'!$B$5,'محاسبه حقوق'!X583),0)</f>
        <v>2822126</v>
      </c>
      <c r="Z583" s="9">
        <f t="shared" si="69"/>
        <v>9272700</v>
      </c>
      <c r="AA583" s="9">
        <f t="shared" si="70"/>
        <v>480702059.14285713</v>
      </c>
      <c r="AB583" s="5">
        <f>IF(AA583&lt;='اطلاعات پایه'!$B$35,'اطلاعات پایه'!$D$35,IF(AA583&lt;='اطلاعات پایه'!$B$36,'اطلاعات پایه'!$E$35+(AA583-'اطلاعات پایه'!$B$35)*'اطلاعات پایه'!$C$36,IF(AA583&lt;='اطلاعات پایه'!$B$37,'اطلاعات پایه'!$E$36+(AA583-'اطلاعات پایه'!$B$36)*'اطلاعات پایه'!$C$37,IF(AA583&lt;='اطلاعات پایه'!$B$38,'اطلاعات پایه'!$E$37+(AA583-'اطلاعات پایه'!$B$37)*'اطلاعات پایه'!$C$38,IF(AA583&lt;='اطلاعات پایه'!$B$39,'اطلاعات پایه'!$E$38+(AA583-'اطلاعات پایه'!$B$38)*'اطلاعات پایه'!$C$39,'اطلاعات پایه'!$E$39+(AA583-'اطلاعات پایه'!$B$39)*'اطلاعات پایه'!$C$40)))))/365*L583</f>
        <v>0</v>
      </c>
      <c r="AC583" s="9">
        <f t="shared" si="71"/>
        <v>37493954</v>
      </c>
      <c r="AE583" s="9">
        <f t="shared" si="66"/>
        <v>49588780</v>
      </c>
    </row>
    <row r="584" spans="1:31" x14ac:dyDescent="0.25">
      <c r="A584" s="13">
        <v>564</v>
      </c>
      <c r="B584" s="13"/>
      <c r="C584" s="13"/>
      <c r="D584" s="13"/>
      <c r="E584" s="13"/>
      <c r="F584" s="13"/>
      <c r="G584" s="6" t="str">
        <f t="shared" si="64"/>
        <v/>
      </c>
      <c r="H584" s="13"/>
      <c r="I584" s="13"/>
      <c r="J584" s="15"/>
      <c r="K584" s="15"/>
      <c r="L584" s="5">
        <f>VLOOKUP($C$15,'اطلاعات پایه'!$A$18:$B$30,2,FALSE)</f>
        <v>30</v>
      </c>
      <c r="M584" s="6">
        <f>VLOOKUP($C$15,'اطلاعات پایه'!$A$18:$C$30,3,FALSE)</f>
        <v>45736</v>
      </c>
      <c r="N584" s="5">
        <f>ROUND((K584*('اطلاعات پایه'!$B$12+1)+'اطلاعات پایه'!$B$13)/30*L584,0)</f>
        <v>9316080</v>
      </c>
      <c r="O584" s="5">
        <f>IF(AND(F584&gt;0,M584-F584&gt;364),'اطلاعات پایه'!$B$10,0)*L584+J584</f>
        <v>0</v>
      </c>
      <c r="P584" s="5">
        <f>IF(H584="متاهل",'اطلاعات پایه'!$B$6,0)</f>
        <v>0</v>
      </c>
      <c r="Q584" s="5">
        <f>I584*'اطلاعات پایه'!$B$7</f>
        <v>0</v>
      </c>
      <c r="R584" s="5">
        <f>ROUND('اطلاعات پایه'!$B$8/30*MIN(30,L584),0)</f>
        <v>9000000</v>
      </c>
      <c r="S584" s="5">
        <f>ROUND('اطلاعات پایه'!$B$9/30*MIN(30,L584),0)</f>
        <v>22000000</v>
      </c>
      <c r="T584" s="5">
        <f t="shared" si="67"/>
        <v>59284</v>
      </c>
      <c r="U584" s="15"/>
      <c r="V584" s="5">
        <f t="shared" si="65"/>
        <v>0</v>
      </c>
      <c r="X584" s="9">
        <f t="shared" si="68"/>
        <v>40316080</v>
      </c>
      <c r="Y584" s="9">
        <f>ROUND(0.07*MIN(7*L584*'اطلاعات پایه'!$B$5,'محاسبه حقوق'!X584),0)</f>
        <v>2822126</v>
      </c>
      <c r="Z584" s="9">
        <f t="shared" si="69"/>
        <v>9272700</v>
      </c>
      <c r="AA584" s="9">
        <f t="shared" si="70"/>
        <v>480702059.14285713</v>
      </c>
      <c r="AB584" s="5">
        <f>IF(AA584&lt;='اطلاعات پایه'!$B$35,'اطلاعات پایه'!$D$35,IF(AA584&lt;='اطلاعات پایه'!$B$36,'اطلاعات پایه'!$E$35+(AA584-'اطلاعات پایه'!$B$35)*'اطلاعات پایه'!$C$36,IF(AA584&lt;='اطلاعات پایه'!$B$37,'اطلاعات پایه'!$E$36+(AA584-'اطلاعات پایه'!$B$36)*'اطلاعات پایه'!$C$37,IF(AA584&lt;='اطلاعات پایه'!$B$38,'اطلاعات پایه'!$E$37+(AA584-'اطلاعات پایه'!$B$37)*'اطلاعات پایه'!$C$38,IF(AA584&lt;='اطلاعات پایه'!$B$39,'اطلاعات پایه'!$E$38+(AA584-'اطلاعات پایه'!$B$38)*'اطلاعات پایه'!$C$39,'اطلاعات پایه'!$E$39+(AA584-'اطلاعات پایه'!$B$39)*'اطلاعات پایه'!$C$40)))))/365*L584</f>
        <v>0</v>
      </c>
      <c r="AC584" s="9">
        <f t="shared" si="71"/>
        <v>37493954</v>
      </c>
      <c r="AE584" s="9">
        <f t="shared" si="66"/>
        <v>49588780</v>
      </c>
    </row>
    <row r="585" spans="1:31" x14ac:dyDescent="0.25">
      <c r="A585" s="13">
        <v>565</v>
      </c>
      <c r="B585" s="13"/>
      <c r="C585" s="13"/>
      <c r="D585" s="13"/>
      <c r="E585" s="13"/>
      <c r="F585" s="13"/>
      <c r="G585" s="6" t="str">
        <f t="shared" si="64"/>
        <v/>
      </c>
      <c r="H585" s="13"/>
      <c r="I585" s="13"/>
      <c r="J585" s="15"/>
      <c r="K585" s="15"/>
      <c r="L585" s="5">
        <f>VLOOKUP($C$15,'اطلاعات پایه'!$A$18:$B$30,2,FALSE)</f>
        <v>30</v>
      </c>
      <c r="M585" s="6">
        <f>VLOOKUP($C$15,'اطلاعات پایه'!$A$18:$C$30,3,FALSE)</f>
        <v>45736</v>
      </c>
      <c r="N585" s="5">
        <f>ROUND((K585*('اطلاعات پایه'!$B$12+1)+'اطلاعات پایه'!$B$13)/30*L585,0)</f>
        <v>9316080</v>
      </c>
      <c r="O585" s="5">
        <f>IF(AND(F585&gt;0,M585-F585&gt;364),'اطلاعات پایه'!$B$10,0)*L585+J585</f>
        <v>0</v>
      </c>
      <c r="P585" s="5">
        <f>IF(H585="متاهل",'اطلاعات پایه'!$B$6,0)</f>
        <v>0</v>
      </c>
      <c r="Q585" s="5">
        <f>I585*'اطلاعات پایه'!$B$7</f>
        <v>0</v>
      </c>
      <c r="R585" s="5">
        <f>ROUND('اطلاعات پایه'!$B$8/30*MIN(30,L585),0)</f>
        <v>9000000</v>
      </c>
      <c r="S585" s="5">
        <f>ROUND('اطلاعات پایه'!$B$9/30*MIN(30,L585),0)</f>
        <v>22000000</v>
      </c>
      <c r="T585" s="5">
        <f t="shared" si="67"/>
        <v>59284</v>
      </c>
      <c r="U585" s="15"/>
      <c r="V585" s="5">
        <f t="shared" si="65"/>
        <v>0</v>
      </c>
      <c r="X585" s="9">
        <f t="shared" si="68"/>
        <v>40316080</v>
      </c>
      <c r="Y585" s="9">
        <f>ROUND(0.07*MIN(7*L585*'اطلاعات پایه'!$B$5,'محاسبه حقوق'!X585),0)</f>
        <v>2822126</v>
      </c>
      <c r="Z585" s="9">
        <f t="shared" si="69"/>
        <v>9272700</v>
      </c>
      <c r="AA585" s="9">
        <f t="shared" si="70"/>
        <v>480702059.14285713</v>
      </c>
      <c r="AB585" s="5">
        <f>IF(AA585&lt;='اطلاعات پایه'!$B$35,'اطلاعات پایه'!$D$35,IF(AA585&lt;='اطلاعات پایه'!$B$36,'اطلاعات پایه'!$E$35+(AA585-'اطلاعات پایه'!$B$35)*'اطلاعات پایه'!$C$36,IF(AA585&lt;='اطلاعات پایه'!$B$37,'اطلاعات پایه'!$E$36+(AA585-'اطلاعات پایه'!$B$36)*'اطلاعات پایه'!$C$37,IF(AA585&lt;='اطلاعات پایه'!$B$38,'اطلاعات پایه'!$E$37+(AA585-'اطلاعات پایه'!$B$37)*'اطلاعات پایه'!$C$38,IF(AA585&lt;='اطلاعات پایه'!$B$39,'اطلاعات پایه'!$E$38+(AA585-'اطلاعات پایه'!$B$38)*'اطلاعات پایه'!$C$39,'اطلاعات پایه'!$E$39+(AA585-'اطلاعات پایه'!$B$39)*'اطلاعات پایه'!$C$40)))))/365*L585</f>
        <v>0</v>
      </c>
      <c r="AC585" s="9">
        <f t="shared" si="71"/>
        <v>37493954</v>
      </c>
      <c r="AE585" s="9">
        <f t="shared" si="66"/>
        <v>49588780</v>
      </c>
    </row>
    <row r="586" spans="1:31" x14ac:dyDescent="0.25">
      <c r="A586" s="13">
        <v>566</v>
      </c>
      <c r="B586" s="13"/>
      <c r="C586" s="13"/>
      <c r="D586" s="13"/>
      <c r="E586" s="13"/>
      <c r="F586" s="13"/>
      <c r="G586" s="6" t="str">
        <f t="shared" si="64"/>
        <v/>
      </c>
      <c r="H586" s="13"/>
      <c r="I586" s="13"/>
      <c r="J586" s="15"/>
      <c r="K586" s="15"/>
      <c r="L586" s="5">
        <f>VLOOKUP($C$15,'اطلاعات پایه'!$A$18:$B$30,2,FALSE)</f>
        <v>30</v>
      </c>
      <c r="M586" s="6">
        <f>VLOOKUP($C$15,'اطلاعات پایه'!$A$18:$C$30,3,FALSE)</f>
        <v>45736</v>
      </c>
      <c r="N586" s="5">
        <f>ROUND((K586*('اطلاعات پایه'!$B$12+1)+'اطلاعات پایه'!$B$13)/30*L586,0)</f>
        <v>9316080</v>
      </c>
      <c r="O586" s="5">
        <f>IF(AND(F586&gt;0,M586-F586&gt;364),'اطلاعات پایه'!$B$10,0)*L586+J586</f>
        <v>0</v>
      </c>
      <c r="P586" s="5">
        <f>IF(H586="متاهل",'اطلاعات پایه'!$B$6,0)</f>
        <v>0</v>
      </c>
      <c r="Q586" s="5">
        <f>I586*'اطلاعات پایه'!$B$7</f>
        <v>0</v>
      </c>
      <c r="R586" s="5">
        <f>ROUND('اطلاعات پایه'!$B$8/30*MIN(30,L586),0)</f>
        <v>9000000</v>
      </c>
      <c r="S586" s="5">
        <f>ROUND('اطلاعات پایه'!$B$9/30*MIN(30,L586),0)</f>
        <v>22000000</v>
      </c>
      <c r="T586" s="5">
        <f t="shared" si="67"/>
        <v>59284</v>
      </c>
      <c r="U586" s="15"/>
      <c r="V586" s="5">
        <f t="shared" si="65"/>
        <v>0</v>
      </c>
      <c r="X586" s="9">
        <f t="shared" si="68"/>
        <v>40316080</v>
      </c>
      <c r="Y586" s="9">
        <f>ROUND(0.07*MIN(7*L586*'اطلاعات پایه'!$B$5,'محاسبه حقوق'!X586),0)</f>
        <v>2822126</v>
      </c>
      <c r="Z586" s="9">
        <f t="shared" si="69"/>
        <v>9272700</v>
      </c>
      <c r="AA586" s="9">
        <f t="shared" si="70"/>
        <v>480702059.14285713</v>
      </c>
      <c r="AB586" s="5">
        <f>IF(AA586&lt;='اطلاعات پایه'!$B$35,'اطلاعات پایه'!$D$35,IF(AA586&lt;='اطلاعات پایه'!$B$36,'اطلاعات پایه'!$E$35+(AA586-'اطلاعات پایه'!$B$35)*'اطلاعات پایه'!$C$36,IF(AA586&lt;='اطلاعات پایه'!$B$37,'اطلاعات پایه'!$E$36+(AA586-'اطلاعات پایه'!$B$36)*'اطلاعات پایه'!$C$37,IF(AA586&lt;='اطلاعات پایه'!$B$38,'اطلاعات پایه'!$E$37+(AA586-'اطلاعات پایه'!$B$37)*'اطلاعات پایه'!$C$38,IF(AA586&lt;='اطلاعات پایه'!$B$39,'اطلاعات پایه'!$E$38+(AA586-'اطلاعات پایه'!$B$38)*'اطلاعات پایه'!$C$39,'اطلاعات پایه'!$E$39+(AA586-'اطلاعات پایه'!$B$39)*'اطلاعات پایه'!$C$40)))))/365*L586</f>
        <v>0</v>
      </c>
      <c r="AC586" s="9">
        <f t="shared" si="71"/>
        <v>37493954</v>
      </c>
      <c r="AE586" s="9">
        <f t="shared" si="66"/>
        <v>49588780</v>
      </c>
    </row>
    <row r="587" spans="1:31" x14ac:dyDescent="0.25">
      <c r="A587" s="13">
        <v>567</v>
      </c>
      <c r="B587" s="13"/>
      <c r="C587" s="13"/>
      <c r="D587" s="13"/>
      <c r="E587" s="13"/>
      <c r="F587" s="13"/>
      <c r="G587" s="6" t="str">
        <f t="shared" si="64"/>
        <v/>
      </c>
      <c r="H587" s="13"/>
      <c r="I587" s="13"/>
      <c r="J587" s="15"/>
      <c r="K587" s="15"/>
      <c r="L587" s="5">
        <f>VLOOKUP($C$15,'اطلاعات پایه'!$A$18:$B$30,2,FALSE)</f>
        <v>30</v>
      </c>
      <c r="M587" s="6">
        <f>VLOOKUP($C$15,'اطلاعات پایه'!$A$18:$C$30,3,FALSE)</f>
        <v>45736</v>
      </c>
      <c r="N587" s="5">
        <f>ROUND((K587*('اطلاعات پایه'!$B$12+1)+'اطلاعات پایه'!$B$13)/30*L587,0)</f>
        <v>9316080</v>
      </c>
      <c r="O587" s="5">
        <f>IF(AND(F587&gt;0,M587-F587&gt;364),'اطلاعات پایه'!$B$10,0)*L587+J587</f>
        <v>0</v>
      </c>
      <c r="P587" s="5">
        <f>IF(H587="متاهل",'اطلاعات پایه'!$B$6,0)</f>
        <v>0</v>
      </c>
      <c r="Q587" s="5">
        <f>I587*'اطلاعات پایه'!$B$7</f>
        <v>0</v>
      </c>
      <c r="R587" s="5">
        <f>ROUND('اطلاعات پایه'!$B$8/30*MIN(30,L587),0)</f>
        <v>9000000</v>
      </c>
      <c r="S587" s="5">
        <f>ROUND('اطلاعات پایه'!$B$9/30*MIN(30,L587),0)</f>
        <v>22000000</v>
      </c>
      <c r="T587" s="5">
        <f t="shared" si="67"/>
        <v>59284</v>
      </c>
      <c r="U587" s="15"/>
      <c r="V587" s="5">
        <f t="shared" si="65"/>
        <v>0</v>
      </c>
      <c r="X587" s="9">
        <f t="shared" si="68"/>
        <v>40316080</v>
      </c>
      <c r="Y587" s="9">
        <f>ROUND(0.07*MIN(7*L587*'اطلاعات پایه'!$B$5,'محاسبه حقوق'!X587),0)</f>
        <v>2822126</v>
      </c>
      <c r="Z587" s="9">
        <f t="shared" si="69"/>
        <v>9272700</v>
      </c>
      <c r="AA587" s="9">
        <f t="shared" si="70"/>
        <v>480702059.14285713</v>
      </c>
      <c r="AB587" s="5">
        <f>IF(AA587&lt;='اطلاعات پایه'!$B$35,'اطلاعات پایه'!$D$35,IF(AA587&lt;='اطلاعات پایه'!$B$36,'اطلاعات پایه'!$E$35+(AA587-'اطلاعات پایه'!$B$35)*'اطلاعات پایه'!$C$36,IF(AA587&lt;='اطلاعات پایه'!$B$37,'اطلاعات پایه'!$E$36+(AA587-'اطلاعات پایه'!$B$36)*'اطلاعات پایه'!$C$37,IF(AA587&lt;='اطلاعات پایه'!$B$38,'اطلاعات پایه'!$E$37+(AA587-'اطلاعات پایه'!$B$37)*'اطلاعات پایه'!$C$38,IF(AA587&lt;='اطلاعات پایه'!$B$39,'اطلاعات پایه'!$E$38+(AA587-'اطلاعات پایه'!$B$38)*'اطلاعات پایه'!$C$39,'اطلاعات پایه'!$E$39+(AA587-'اطلاعات پایه'!$B$39)*'اطلاعات پایه'!$C$40)))))/365*L587</f>
        <v>0</v>
      </c>
      <c r="AC587" s="9">
        <f t="shared" si="71"/>
        <v>37493954</v>
      </c>
      <c r="AE587" s="9">
        <f t="shared" si="66"/>
        <v>49588780</v>
      </c>
    </row>
    <row r="588" spans="1:31" x14ac:dyDescent="0.25">
      <c r="A588" s="13">
        <v>568</v>
      </c>
      <c r="B588" s="13"/>
      <c r="C588" s="13"/>
      <c r="D588" s="13"/>
      <c r="E588" s="13"/>
      <c r="F588" s="13"/>
      <c r="G588" s="6" t="str">
        <f t="shared" si="64"/>
        <v/>
      </c>
      <c r="H588" s="13"/>
      <c r="I588" s="13"/>
      <c r="J588" s="15"/>
      <c r="K588" s="15"/>
      <c r="L588" s="5">
        <f>VLOOKUP($C$15,'اطلاعات پایه'!$A$18:$B$30,2,FALSE)</f>
        <v>30</v>
      </c>
      <c r="M588" s="6">
        <f>VLOOKUP($C$15,'اطلاعات پایه'!$A$18:$C$30,3,FALSE)</f>
        <v>45736</v>
      </c>
      <c r="N588" s="5">
        <f>ROUND((K588*('اطلاعات پایه'!$B$12+1)+'اطلاعات پایه'!$B$13)/30*L588,0)</f>
        <v>9316080</v>
      </c>
      <c r="O588" s="5">
        <f>IF(AND(F588&gt;0,M588-F588&gt;364),'اطلاعات پایه'!$B$10,0)*L588+J588</f>
        <v>0</v>
      </c>
      <c r="P588" s="5">
        <f>IF(H588="متاهل",'اطلاعات پایه'!$B$6,0)</f>
        <v>0</v>
      </c>
      <c r="Q588" s="5">
        <f>I588*'اطلاعات پایه'!$B$7</f>
        <v>0</v>
      </c>
      <c r="R588" s="5">
        <f>ROUND('اطلاعات پایه'!$B$8/30*MIN(30,L588),0)</f>
        <v>9000000</v>
      </c>
      <c r="S588" s="5">
        <f>ROUND('اطلاعات پایه'!$B$9/30*MIN(30,L588),0)</f>
        <v>22000000</v>
      </c>
      <c r="T588" s="5">
        <f t="shared" si="67"/>
        <v>59284</v>
      </c>
      <c r="U588" s="15"/>
      <c r="V588" s="5">
        <f t="shared" si="65"/>
        <v>0</v>
      </c>
      <c r="X588" s="9">
        <f t="shared" si="68"/>
        <v>40316080</v>
      </c>
      <c r="Y588" s="9">
        <f>ROUND(0.07*MIN(7*L588*'اطلاعات پایه'!$B$5,'محاسبه حقوق'!X588),0)</f>
        <v>2822126</v>
      </c>
      <c r="Z588" s="9">
        <f t="shared" si="69"/>
        <v>9272700</v>
      </c>
      <c r="AA588" s="9">
        <f t="shared" si="70"/>
        <v>480702059.14285713</v>
      </c>
      <c r="AB588" s="5">
        <f>IF(AA588&lt;='اطلاعات پایه'!$B$35,'اطلاعات پایه'!$D$35,IF(AA588&lt;='اطلاعات پایه'!$B$36,'اطلاعات پایه'!$E$35+(AA588-'اطلاعات پایه'!$B$35)*'اطلاعات پایه'!$C$36,IF(AA588&lt;='اطلاعات پایه'!$B$37,'اطلاعات پایه'!$E$36+(AA588-'اطلاعات پایه'!$B$36)*'اطلاعات پایه'!$C$37,IF(AA588&lt;='اطلاعات پایه'!$B$38,'اطلاعات پایه'!$E$37+(AA588-'اطلاعات پایه'!$B$37)*'اطلاعات پایه'!$C$38,IF(AA588&lt;='اطلاعات پایه'!$B$39,'اطلاعات پایه'!$E$38+(AA588-'اطلاعات پایه'!$B$38)*'اطلاعات پایه'!$C$39,'اطلاعات پایه'!$E$39+(AA588-'اطلاعات پایه'!$B$39)*'اطلاعات پایه'!$C$40)))))/365*L588</f>
        <v>0</v>
      </c>
      <c r="AC588" s="9">
        <f t="shared" si="71"/>
        <v>37493954</v>
      </c>
      <c r="AE588" s="9">
        <f t="shared" si="66"/>
        <v>49588780</v>
      </c>
    </row>
    <row r="589" spans="1:31" x14ac:dyDescent="0.25">
      <c r="A589" s="13">
        <v>569</v>
      </c>
      <c r="B589" s="13"/>
      <c r="C589" s="13"/>
      <c r="D589" s="13"/>
      <c r="E589" s="13"/>
      <c r="F589" s="13"/>
      <c r="G589" s="6" t="str">
        <f t="shared" si="64"/>
        <v/>
      </c>
      <c r="H589" s="13"/>
      <c r="I589" s="13"/>
      <c r="J589" s="15"/>
      <c r="K589" s="15"/>
      <c r="L589" s="5">
        <f>VLOOKUP($C$15,'اطلاعات پایه'!$A$18:$B$30,2,FALSE)</f>
        <v>30</v>
      </c>
      <c r="M589" s="6">
        <f>VLOOKUP($C$15,'اطلاعات پایه'!$A$18:$C$30,3,FALSE)</f>
        <v>45736</v>
      </c>
      <c r="N589" s="5">
        <f>ROUND((K589*('اطلاعات پایه'!$B$12+1)+'اطلاعات پایه'!$B$13)/30*L589,0)</f>
        <v>9316080</v>
      </c>
      <c r="O589" s="5">
        <f>IF(AND(F589&gt;0,M589-F589&gt;364),'اطلاعات پایه'!$B$10,0)*L589+J589</f>
        <v>0</v>
      </c>
      <c r="P589" s="5">
        <f>IF(H589="متاهل",'اطلاعات پایه'!$B$6,0)</f>
        <v>0</v>
      </c>
      <c r="Q589" s="5">
        <f>I589*'اطلاعات پایه'!$B$7</f>
        <v>0</v>
      </c>
      <c r="R589" s="5">
        <f>ROUND('اطلاعات پایه'!$B$8/30*MIN(30,L589),0)</f>
        <v>9000000</v>
      </c>
      <c r="S589" s="5">
        <f>ROUND('اطلاعات پایه'!$B$9/30*MIN(30,L589),0)</f>
        <v>22000000</v>
      </c>
      <c r="T589" s="5">
        <f t="shared" si="67"/>
        <v>59284</v>
      </c>
      <c r="U589" s="15"/>
      <c r="V589" s="5">
        <f t="shared" si="65"/>
        <v>0</v>
      </c>
      <c r="X589" s="9">
        <f t="shared" si="68"/>
        <v>40316080</v>
      </c>
      <c r="Y589" s="9">
        <f>ROUND(0.07*MIN(7*L589*'اطلاعات پایه'!$B$5,'محاسبه حقوق'!X589),0)</f>
        <v>2822126</v>
      </c>
      <c r="Z589" s="9">
        <f t="shared" si="69"/>
        <v>9272700</v>
      </c>
      <c r="AA589" s="9">
        <f t="shared" si="70"/>
        <v>480702059.14285713</v>
      </c>
      <c r="AB589" s="5">
        <f>IF(AA589&lt;='اطلاعات پایه'!$B$35,'اطلاعات پایه'!$D$35,IF(AA589&lt;='اطلاعات پایه'!$B$36,'اطلاعات پایه'!$E$35+(AA589-'اطلاعات پایه'!$B$35)*'اطلاعات پایه'!$C$36,IF(AA589&lt;='اطلاعات پایه'!$B$37,'اطلاعات پایه'!$E$36+(AA589-'اطلاعات پایه'!$B$36)*'اطلاعات پایه'!$C$37,IF(AA589&lt;='اطلاعات پایه'!$B$38,'اطلاعات پایه'!$E$37+(AA589-'اطلاعات پایه'!$B$37)*'اطلاعات پایه'!$C$38,IF(AA589&lt;='اطلاعات پایه'!$B$39,'اطلاعات پایه'!$E$38+(AA589-'اطلاعات پایه'!$B$38)*'اطلاعات پایه'!$C$39,'اطلاعات پایه'!$E$39+(AA589-'اطلاعات پایه'!$B$39)*'اطلاعات پایه'!$C$40)))))/365*L589</f>
        <v>0</v>
      </c>
      <c r="AC589" s="9">
        <f t="shared" si="71"/>
        <v>37493954</v>
      </c>
      <c r="AE589" s="9">
        <f t="shared" si="66"/>
        <v>49588780</v>
      </c>
    </row>
    <row r="590" spans="1:31" x14ac:dyDescent="0.25">
      <c r="A590" s="13">
        <v>570</v>
      </c>
      <c r="B590" s="13"/>
      <c r="C590" s="13"/>
      <c r="D590" s="13"/>
      <c r="E590" s="13"/>
      <c r="F590" s="13"/>
      <c r="G590" s="6" t="str">
        <f t="shared" si="64"/>
        <v/>
      </c>
      <c r="H590" s="13"/>
      <c r="I590" s="13"/>
      <c r="J590" s="15"/>
      <c r="K590" s="15"/>
      <c r="L590" s="5">
        <f>VLOOKUP($C$15,'اطلاعات پایه'!$A$18:$B$30,2,FALSE)</f>
        <v>30</v>
      </c>
      <c r="M590" s="6">
        <f>VLOOKUP($C$15,'اطلاعات پایه'!$A$18:$C$30,3,FALSE)</f>
        <v>45736</v>
      </c>
      <c r="N590" s="5">
        <f>ROUND((K590*('اطلاعات پایه'!$B$12+1)+'اطلاعات پایه'!$B$13)/30*L590,0)</f>
        <v>9316080</v>
      </c>
      <c r="O590" s="5">
        <f>IF(AND(F590&gt;0,M590-F590&gt;364),'اطلاعات پایه'!$B$10,0)*L590+J590</f>
        <v>0</v>
      </c>
      <c r="P590" s="5">
        <f>IF(H590="متاهل",'اطلاعات پایه'!$B$6,0)</f>
        <v>0</v>
      </c>
      <c r="Q590" s="5">
        <f>I590*'اطلاعات پایه'!$B$7</f>
        <v>0</v>
      </c>
      <c r="R590" s="5">
        <f>ROUND('اطلاعات پایه'!$B$8/30*MIN(30,L590),0)</f>
        <v>9000000</v>
      </c>
      <c r="S590" s="5">
        <f>ROUND('اطلاعات پایه'!$B$9/30*MIN(30,L590),0)</f>
        <v>22000000</v>
      </c>
      <c r="T590" s="5">
        <f t="shared" si="67"/>
        <v>59284</v>
      </c>
      <c r="U590" s="15"/>
      <c r="V590" s="5">
        <f t="shared" si="65"/>
        <v>0</v>
      </c>
      <c r="X590" s="9">
        <f t="shared" si="68"/>
        <v>40316080</v>
      </c>
      <c r="Y590" s="9">
        <f>ROUND(0.07*MIN(7*L590*'اطلاعات پایه'!$B$5,'محاسبه حقوق'!X590),0)</f>
        <v>2822126</v>
      </c>
      <c r="Z590" s="9">
        <f t="shared" si="69"/>
        <v>9272700</v>
      </c>
      <c r="AA590" s="9">
        <f t="shared" si="70"/>
        <v>480702059.14285713</v>
      </c>
      <c r="AB590" s="5">
        <f>IF(AA590&lt;='اطلاعات پایه'!$B$35,'اطلاعات پایه'!$D$35,IF(AA590&lt;='اطلاعات پایه'!$B$36,'اطلاعات پایه'!$E$35+(AA590-'اطلاعات پایه'!$B$35)*'اطلاعات پایه'!$C$36,IF(AA590&lt;='اطلاعات پایه'!$B$37,'اطلاعات پایه'!$E$36+(AA590-'اطلاعات پایه'!$B$36)*'اطلاعات پایه'!$C$37,IF(AA590&lt;='اطلاعات پایه'!$B$38,'اطلاعات پایه'!$E$37+(AA590-'اطلاعات پایه'!$B$37)*'اطلاعات پایه'!$C$38,IF(AA590&lt;='اطلاعات پایه'!$B$39,'اطلاعات پایه'!$E$38+(AA590-'اطلاعات پایه'!$B$38)*'اطلاعات پایه'!$C$39,'اطلاعات پایه'!$E$39+(AA590-'اطلاعات پایه'!$B$39)*'اطلاعات پایه'!$C$40)))))/365*L590</f>
        <v>0</v>
      </c>
      <c r="AC590" s="9">
        <f t="shared" si="71"/>
        <v>37493954</v>
      </c>
      <c r="AE590" s="9">
        <f t="shared" si="66"/>
        <v>49588780</v>
      </c>
    </row>
    <row r="591" spans="1:31" x14ac:dyDescent="0.25">
      <c r="A591" s="13">
        <v>571</v>
      </c>
      <c r="B591" s="13"/>
      <c r="C591" s="13"/>
      <c r="D591" s="13"/>
      <c r="E591" s="13"/>
      <c r="F591" s="13"/>
      <c r="G591" s="6" t="str">
        <f t="shared" si="64"/>
        <v/>
      </c>
      <c r="H591" s="13"/>
      <c r="I591" s="13"/>
      <c r="J591" s="15"/>
      <c r="K591" s="15"/>
      <c r="L591" s="5">
        <f>VLOOKUP($C$15,'اطلاعات پایه'!$A$18:$B$30,2,FALSE)</f>
        <v>30</v>
      </c>
      <c r="M591" s="6">
        <f>VLOOKUP($C$15,'اطلاعات پایه'!$A$18:$C$30,3,FALSE)</f>
        <v>45736</v>
      </c>
      <c r="N591" s="5">
        <f>ROUND((K591*('اطلاعات پایه'!$B$12+1)+'اطلاعات پایه'!$B$13)/30*L591,0)</f>
        <v>9316080</v>
      </c>
      <c r="O591" s="5">
        <f>IF(AND(F591&gt;0,M591-F591&gt;364),'اطلاعات پایه'!$B$10,0)*L591+J591</f>
        <v>0</v>
      </c>
      <c r="P591" s="5">
        <f>IF(H591="متاهل",'اطلاعات پایه'!$B$6,0)</f>
        <v>0</v>
      </c>
      <c r="Q591" s="5">
        <f>I591*'اطلاعات پایه'!$B$7</f>
        <v>0</v>
      </c>
      <c r="R591" s="5">
        <f>ROUND('اطلاعات پایه'!$B$8/30*MIN(30,L591),0)</f>
        <v>9000000</v>
      </c>
      <c r="S591" s="5">
        <f>ROUND('اطلاعات پایه'!$B$9/30*MIN(30,L591),0)</f>
        <v>22000000</v>
      </c>
      <c r="T591" s="5">
        <f t="shared" si="67"/>
        <v>59284</v>
      </c>
      <c r="U591" s="15"/>
      <c r="V591" s="5">
        <f t="shared" si="65"/>
        <v>0</v>
      </c>
      <c r="X591" s="9">
        <f t="shared" si="68"/>
        <v>40316080</v>
      </c>
      <c r="Y591" s="9">
        <f>ROUND(0.07*MIN(7*L591*'اطلاعات پایه'!$B$5,'محاسبه حقوق'!X591),0)</f>
        <v>2822126</v>
      </c>
      <c r="Z591" s="9">
        <f t="shared" si="69"/>
        <v>9272700</v>
      </c>
      <c r="AA591" s="9">
        <f t="shared" si="70"/>
        <v>480702059.14285713</v>
      </c>
      <c r="AB591" s="5">
        <f>IF(AA591&lt;='اطلاعات پایه'!$B$35,'اطلاعات پایه'!$D$35,IF(AA591&lt;='اطلاعات پایه'!$B$36,'اطلاعات پایه'!$E$35+(AA591-'اطلاعات پایه'!$B$35)*'اطلاعات پایه'!$C$36,IF(AA591&lt;='اطلاعات پایه'!$B$37,'اطلاعات پایه'!$E$36+(AA591-'اطلاعات پایه'!$B$36)*'اطلاعات پایه'!$C$37,IF(AA591&lt;='اطلاعات پایه'!$B$38,'اطلاعات پایه'!$E$37+(AA591-'اطلاعات پایه'!$B$37)*'اطلاعات پایه'!$C$38,IF(AA591&lt;='اطلاعات پایه'!$B$39,'اطلاعات پایه'!$E$38+(AA591-'اطلاعات پایه'!$B$38)*'اطلاعات پایه'!$C$39,'اطلاعات پایه'!$E$39+(AA591-'اطلاعات پایه'!$B$39)*'اطلاعات پایه'!$C$40)))))/365*L591</f>
        <v>0</v>
      </c>
      <c r="AC591" s="9">
        <f t="shared" si="71"/>
        <v>37493954</v>
      </c>
      <c r="AE591" s="9">
        <f t="shared" si="66"/>
        <v>49588780</v>
      </c>
    </row>
    <row r="592" spans="1:31" x14ac:dyDescent="0.25">
      <c r="A592" s="13">
        <v>572</v>
      </c>
      <c r="B592" s="13"/>
      <c r="C592" s="13"/>
      <c r="D592" s="13"/>
      <c r="E592" s="13"/>
      <c r="F592" s="13"/>
      <c r="G592" s="6" t="str">
        <f t="shared" si="64"/>
        <v/>
      </c>
      <c r="H592" s="13"/>
      <c r="I592" s="13"/>
      <c r="J592" s="15"/>
      <c r="K592" s="15"/>
      <c r="L592" s="5">
        <f>VLOOKUP($C$15,'اطلاعات پایه'!$A$18:$B$30,2,FALSE)</f>
        <v>30</v>
      </c>
      <c r="M592" s="6">
        <f>VLOOKUP($C$15,'اطلاعات پایه'!$A$18:$C$30,3,FALSE)</f>
        <v>45736</v>
      </c>
      <c r="N592" s="5">
        <f>ROUND((K592*('اطلاعات پایه'!$B$12+1)+'اطلاعات پایه'!$B$13)/30*L592,0)</f>
        <v>9316080</v>
      </c>
      <c r="O592" s="5">
        <f>IF(AND(F592&gt;0,M592-F592&gt;364),'اطلاعات پایه'!$B$10,0)*L592+J592</f>
        <v>0</v>
      </c>
      <c r="P592" s="5">
        <f>IF(H592="متاهل",'اطلاعات پایه'!$B$6,0)</f>
        <v>0</v>
      </c>
      <c r="Q592" s="5">
        <f>I592*'اطلاعات پایه'!$B$7</f>
        <v>0</v>
      </c>
      <c r="R592" s="5">
        <f>ROUND('اطلاعات پایه'!$B$8/30*MIN(30,L592),0)</f>
        <v>9000000</v>
      </c>
      <c r="S592" s="5">
        <f>ROUND('اطلاعات پایه'!$B$9/30*MIN(30,L592),0)</f>
        <v>22000000</v>
      </c>
      <c r="T592" s="5">
        <f t="shared" si="67"/>
        <v>59284</v>
      </c>
      <c r="U592" s="15"/>
      <c r="V592" s="5">
        <f t="shared" si="65"/>
        <v>0</v>
      </c>
      <c r="X592" s="9">
        <f t="shared" si="68"/>
        <v>40316080</v>
      </c>
      <c r="Y592" s="9">
        <f>ROUND(0.07*MIN(7*L592*'اطلاعات پایه'!$B$5,'محاسبه حقوق'!X592),0)</f>
        <v>2822126</v>
      </c>
      <c r="Z592" s="9">
        <f t="shared" si="69"/>
        <v>9272700</v>
      </c>
      <c r="AA592" s="9">
        <f t="shared" si="70"/>
        <v>480702059.14285713</v>
      </c>
      <c r="AB592" s="5">
        <f>IF(AA592&lt;='اطلاعات پایه'!$B$35,'اطلاعات پایه'!$D$35,IF(AA592&lt;='اطلاعات پایه'!$B$36,'اطلاعات پایه'!$E$35+(AA592-'اطلاعات پایه'!$B$35)*'اطلاعات پایه'!$C$36,IF(AA592&lt;='اطلاعات پایه'!$B$37,'اطلاعات پایه'!$E$36+(AA592-'اطلاعات پایه'!$B$36)*'اطلاعات پایه'!$C$37,IF(AA592&lt;='اطلاعات پایه'!$B$38,'اطلاعات پایه'!$E$37+(AA592-'اطلاعات پایه'!$B$37)*'اطلاعات پایه'!$C$38,IF(AA592&lt;='اطلاعات پایه'!$B$39,'اطلاعات پایه'!$E$38+(AA592-'اطلاعات پایه'!$B$38)*'اطلاعات پایه'!$C$39,'اطلاعات پایه'!$E$39+(AA592-'اطلاعات پایه'!$B$39)*'اطلاعات پایه'!$C$40)))))/365*L592</f>
        <v>0</v>
      </c>
      <c r="AC592" s="9">
        <f t="shared" si="71"/>
        <v>37493954</v>
      </c>
      <c r="AE592" s="9">
        <f t="shared" si="66"/>
        <v>49588780</v>
      </c>
    </row>
    <row r="593" spans="1:31" x14ac:dyDescent="0.25">
      <c r="A593" s="13">
        <v>573</v>
      </c>
      <c r="B593" s="13"/>
      <c r="C593" s="13"/>
      <c r="D593" s="13"/>
      <c r="E593" s="13"/>
      <c r="F593" s="13"/>
      <c r="G593" s="6" t="str">
        <f t="shared" si="64"/>
        <v/>
      </c>
      <c r="H593" s="13"/>
      <c r="I593" s="13"/>
      <c r="J593" s="15"/>
      <c r="K593" s="15"/>
      <c r="L593" s="5">
        <f>VLOOKUP($C$15,'اطلاعات پایه'!$A$18:$B$30,2,FALSE)</f>
        <v>30</v>
      </c>
      <c r="M593" s="6">
        <f>VLOOKUP($C$15,'اطلاعات پایه'!$A$18:$C$30,3,FALSE)</f>
        <v>45736</v>
      </c>
      <c r="N593" s="5">
        <f>ROUND((K593*('اطلاعات پایه'!$B$12+1)+'اطلاعات پایه'!$B$13)/30*L593,0)</f>
        <v>9316080</v>
      </c>
      <c r="O593" s="5">
        <f>IF(AND(F593&gt;0,M593-F593&gt;364),'اطلاعات پایه'!$B$10,0)*L593+J593</f>
        <v>0</v>
      </c>
      <c r="P593" s="5">
        <f>IF(H593="متاهل",'اطلاعات پایه'!$B$6,0)</f>
        <v>0</v>
      </c>
      <c r="Q593" s="5">
        <f>I593*'اطلاعات پایه'!$B$7</f>
        <v>0</v>
      </c>
      <c r="R593" s="5">
        <f>ROUND('اطلاعات پایه'!$B$8/30*MIN(30,L593),0)</f>
        <v>9000000</v>
      </c>
      <c r="S593" s="5">
        <f>ROUND('اطلاعات پایه'!$B$9/30*MIN(30,L593),0)</f>
        <v>22000000</v>
      </c>
      <c r="T593" s="5">
        <f t="shared" si="67"/>
        <v>59284</v>
      </c>
      <c r="U593" s="15"/>
      <c r="V593" s="5">
        <f t="shared" si="65"/>
        <v>0</v>
      </c>
      <c r="X593" s="9">
        <f t="shared" si="68"/>
        <v>40316080</v>
      </c>
      <c r="Y593" s="9">
        <f>ROUND(0.07*MIN(7*L593*'اطلاعات پایه'!$B$5,'محاسبه حقوق'!X593),0)</f>
        <v>2822126</v>
      </c>
      <c r="Z593" s="9">
        <f t="shared" si="69"/>
        <v>9272700</v>
      </c>
      <c r="AA593" s="9">
        <f t="shared" si="70"/>
        <v>480702059.14285713</v>
      </c>
      <c r="AB593" s="5">
        <f>IF(AA593&lt;='اطلاعات پایه'!$B$35,'اطلاعات پایه'!$D$35,IF(AA593&lt;='اطلاعات پایه'!$B$36,'اطلاعات پایه'!$E$35+(AA593-'اطلاعات پایه'!$B$35)*'اطلاعات پایه'!$C$36,IF(AA593&lt;='اطلاعات پایه'!$B$37,'اطلاعات پایه'!$E$36+(AA593-'اطلاعات پایه'!$B$36)*'اطلاعات پایه'!$C$37,IF(AA593&lt;='اطلاعات پایه'!$B$38,'اطلاعات پایه'!$E$37+(AA593-'اطلاعات پایه'!$B$37)*'اطلاعات پایه'!$C$38,IF(AA593&lt;='اطلاعات پایه'!$B$39,'اطلاعات پایه'!$E$38+(AA593-'اطلاعات پایه'!$B$38)*'اطلاعات پایه'!$C$39,'اطلاعات پایه'!$E$39+(AA593-'اطلاعات پایه'!$B$39)*'اطلاعات پایه'!$C$40)))))/365*L593</f>
        <v>0</v>
      </c>
      <c r="AC593" s="9">
        <f t="shared" si="71"/>
        <v>37493954</v>
      </c>
      <c r="AE593" s="9">
        <f t="shared" si="66"/>
        <v>49588780</v>
      </c>
    </row>
    <row r="594" spans="1:31" x14ac:dyDescent="0.25">
      <c r="A594" s="13">
        <v>574</v>
      </c>
      <c r="B594" s="13"/>
      <c r="C594" s="13"/>
      <c r="D594" s="13"/>
      <c r="E594" s="13"/>
      <c r="F594" s="13"/>
      <c r="G594" s="6" t="str">
        <f t="shared" si="64"/>
        <v/>
      </c>
      <c r="H594" s="13"/>
      <c r="I594" s="13"/>
      <c r="J594" s="15"/>
      <c r="K594" s="15"/>
      <c r="L594" s="5">
        <f>VLOOKUP($C$15,'اطلاعات پایه'!$A$18:$B$30,2,FALSE)</f>
        <v>30</v>
      </c>
      <c r="M594" s="6">
        <f>VLOOKUP($C$15,'اطلاعات پایه'!$A$18:$C$30,3,FALSE)</f>
        <v>45736</v>
      </c>
      <c r="N594" s="5">
        <f>ROUND((K594*('اطلاعات پایه'!$B$12+1)+'اطلاعات پایه'!$B$13)/30*L594,0)</f>
        <v>9316080</v>
      </c>
      <c r="O594" s="5">
        <f>IF(AND(F594&gt;0,M594-F594&gt;364),'اطلاعات پایه'!$B$10,0)*L594+J594</f>
        <v>0</v>
      </c>
      <c r="P594" s="5">
        <f>IF(H594="متاهل",'اطلاعات پایه'!$B$6,0)</f>
        <v>0</v>
      </c>
      <c r="Q594" s="5">
        <f>I594*'اطلاعات پایه'!$B$7</f>
        <v>0</v>
      </c>
      <c r="R594" s="5">
        <f>ROUND('اطلاعات پایه'!$B$8/30*MIN(30,L594),0)</f>
        <v>9000000</v>
      </c>
      <c r="S594" s="5">
        <f>ROUND('اطلاعات پایه'!$B$9/30*MIN(30,L594),0)</f>
        <v>22000000</v>
      </c>
      <c r="T594" s="5">
        <f t="shared" si="67"/>
        <v>59284</v>
      </c>
      <c r="U594" s="15"/>
      <c r="V594" s="5">
        <f t="shared" si="65"/>
        <v>0</v>
      </c>
      <c r="X594" s="9">
        <f t="shared" si="68"/>
        <v>40316080</v>
      </c>
      <c r="Y594" s="9">
        <f>ROUND(0.07*MIN(7*L594*'اطلاعات پایه'!$B$5,'محاسبه حقوق'!X594),0)</f>
        <v>2822126</v>
      </c>
      <c r="Z594" s="9">
        <f t="shared" si="69"/>
        <v>9272700</v>
      </c>
      <c r="AA594" s="9">
        <f t="shared" si="70"/>
        <v>480702059.14285713</v>
      </c>
      <c r="AB594" s="5">
        <f>IF(AA594&lt;='اطلاعات پایه'!$B$35,'اطلاعات پایه'!$D$35,IF(AA594&lt;='اطلاعات پایه'!$B$36,'اطلاعات پایه'!$E$35+(AA594-'اطلاعات پایه'!$B$35)*'اطلاعات پایه'!$C$36,IF(AA594&lt;='اطلاعات پایه'!$B$37,'اطلاعات پایه'!$E$36+(AA594-'اطلاعات پایه'!$B$36)*'اطلاعات پایه'!$C$37,IF(AA594&lt;='اطلاعات پایه'!$B$38,'اطلاعات پایه'!$E$37+(AA594-'اطلاعات پایه'!$B$37)*'اطلاعات پایه'!$C$38,IF(AA594&lt;='اطلاعات پایه'!$B$39,'اطلاعات پایه'!$E$38+(AA594-'اطلاعات پایه'!$B$38)*'اطلاعات پایه'!$C$39,'اطلاعات پایه'!$E$39+(AA594-'اطلاعات پایه'!$B$39)*'اطلاعات پایه'!$C$40)))))/365*L594</f>
        <v>0</v>
      </c>
      <c r="AC594" s="9">
        <f t="shared" si="71"/>
        <v>37493954</v>
      </c>
      <c r="AE594" s="9">
        <f t="shared" si="66"/>
        <v>49588780</v>
      </c>
    </row>
    <row r="595" spans="1:31" x14ac:dyDescent="0.25">
      <c r="A595" s="13">
        <v>575</v>
      </c>
      <c r="B595" s="13"/>
      <c r="C595" s="13"/>
      <c r="D595" s="13"/>
      <c r="E595" s="13"/>
      <c r="F595" s="13"/>
      <c r="G595" s="6" t="str">
        <f t="shared" si="64"/>
        <v/>
      </c>
      <c r="H595" s="13"/>
      <c r="I595" s="13"/>
      <c r="J595" s="15"/>
      <c r="K595" s="15"/>
      <c r="L595" s="5">
        <f>VLOOKUP($C$15,'اطلاعات پایه'!$A$18:$B$30,2,FALSE)</f>
        <v>30</v>
      </c>
      <c r="M595" s="6">
        <f>VLOOKUP($C$15,'اطلاعات پایه'!$A$18:$C$30,3,FALSE)</f>
        <v>45736</v>
      </c>
      <c r="N595" s="5">
        <f>ROUND((K595*('اطلاعات پایه'!$B$12+1)+'اطلاعات پایه'!$B$13)/30*L595,0)</f>
        <v>9316080</v>
      </c>
      <c r="O595" s="5">
        <f>IF(AND(F595&gt;0,M595-F595&gt;364),'اطلاعات پایه'!$B$10,0)*L595+J595</f>
        <v>0</v>
      </c>
      <c r="P595" s="5">
        <f>IF(H595="متاهل",'اطلاعات پایه'!$B$6,0)</f>
        <v>0</v>
      </c>
      <c r="Q595" s="5">
        <f>I595*'اطلاعات پایه'!$B$7</f>
        <v>0</v>
      </c>
      <c r="R595" s="5">
        <f>ROUND('اطلاعات پایه'!$B$8/30*MIN(30,L595),0)</f>
        <v>9000000</v>
      </c>
      <c r="S595" s="5">
        <f>ROUND('اطلاعات پایه'!$B$9/30*MIN(30,L595),0)</f>
        <v>22000000</v>
      </c>
      <c r="T595" s="5">
        <f t="shared" si="67"/>
        <v>59284</v>
      </c>
      <c r="U595" s="15"/>
      <c r="V595" s="5">
        <f t="shared" si="65"/>
        <v>0</v>
      </c>
      <c r="X595" s="9">
        <f t="shared" si="68"/>
        <v>40316080</v>
      </c>
      <c r="Y595" s="9">
        <f>ROUND(0.07*MIN(7*L595*'اطلاعات پایه'!$B$5,'محاسبه حقوق'!X595),0)</f>
        <v>2822126</v>
      </c>
      <c r="Z595" s="9">
        <f t="shared" si="69"/>
        <v>9272700</v>
      </c>
      <c r="AA595" s="9">
        <f t="shared" si="70"/>
        <v>480702059.14285713</v>
      </c>
      <c r="AB595" s="5">
        <f>IF(AA595&lt;='اطلاعات پایه'!$B$35,'اطلاعات پایه'!$D$35,IF(AA595&lt;='اطلاعات پایه'!$B$36,'اطلاعات پایه'!$E$35+(AA595-'اطلاعات پایه'!$B$35)*'اطلاعات پایه'!$C$36,IF(AA595&lt;='اطلاعات پایه'!$B$37,'اطلاعات پایه'!$E$36+(AA595-'اطلاعات پایه'!$B$36)*'اطلاعات پایه'!$C$37,IF(AA595&lt;='اطلاعات پایه'!$B$38,'اطلاعات پایه'!$E$37+(AA595-'اطلاعات پایه'!$B$37)*'اطلاعات پایه'!$C$38,IF(AA595&lt;='اطلاعات پایه'!$B$39,'اطلاعات پایه'!$E$38+(AA595-'اطلاعات پایه'!$B$38)*'اطلاعات پایه'!$C$39,'اطلاعات پایه'!$E$39+(AA595-'اطلاعات پایه'!$B$39)*'اطلاعات پایه'!$C$40)))))/365*L595</f>
        <v>0</v>
      </c>
      <c r="AC595" s="9">
        <f t="shared" si="71"/>
        <v>37493954</v>
      </c>
      <c r="AE595" s="9">
        <f t="shared" si="66"/>
        <v>49588780</v>
      </c>
    </row>
    <row r="596" spans="1:31" x14ac:dyDescent="0.25">
      <c r="A596" s="13">
        <v>576</v>
      </c>
      <c r="B596" s="13"/>
      <c r="C596" s="13"/>
      <c r="D596" s="13"/>
      <c r="E596" s="13"/>
      <c r="F596" s="13"/>
      <c r="G596" s="6" t="str">
        <f t="shared" si="64"/>
        <v/>
      </c>
      <c r="H596" s="13"/>
      <c r="I596" s="13"/>
      <c r="J596" s="15"/>
      <c r="K596" s="15"/>
      <c r="L596" s="5">
        <f>VLOOKUP($C$15,'اطلاعات پایه'!$A$18:$B$30,2,FALSE)</f>
        <v>30</v>
      </c>
      <c r="M596" s="6">
        <f>VLOOKUP($C$15,'اطلاعات پایه'!$A$18:$C$30,3,FALSE)</f>
        <v>45736</v>
      </c>
      <c r="N596" s="5">
        <f>ROUND((K596*('اطلاعات پایه'!$B$12+1)+'اطلاعات پایه'!$B$13)/30*L596,0)</f>
        <v>9316080</v>
      </c>
      <c r="O596" s="5">
        <f>IF(AND(F596&gt;0,M596-F596&gt;364),'اطلاعات پایه'!$B$10,0)*L596+J596</f>
        <v>0</v>
      </c>
      <c r="P596" s="5">
        <f>IF(H596="متاهل",'اطلاعات پایه'!$B$6,0)</f>
        <v>0</v>
      </c>
      <c r="Q596" s="5">
        <f>I596*'اطلاعات پایه'!$B$7</f>
        <v>0</v>
      </c>
      <c r="R596" s="5">
        <f>ROUND('اطلاعات پایه'!$B$8/30*MIN(30,L596),0)</f>
        <v>9000000</v>
      </c>
      <c r="S596" s="5">
        <f>ROUND('اطلاعات پایه'!$B$9/30*MIN(30,L596),0)</f>
        <v>22000000</v>
      </c>
      <c r="T596" s="5">
        <f t="shared" si="67"/>
        <v>59284</v>
      </c>
      <c r="U596" s="15"/>
      <c r="V596" s="5">
        <f t="shared" si="65"/>
        <v>0</v>
      </c>
      <c r="X596" s="9">
        <f t="shared" si="68"/>
        <v>40316080</v>
      </c>
      <c r="Y596" s="9">
        <f>ROUND(0.07*MIN(7*L596*'اطلاعات پایه'!$B$5,'محاسبه حقوق'!X596),0)</f>
        <v>2822126</v>
      </c>
      <c r="Z596" s="9">
        <f t="shared" si="69"/>
        <v>9272700</v>
      </c>
      <c r="AA596" s="9">
        <f t="shared" si="70"/>
        <v>480702059.14285713</v>
      </c>
      <c r="AB596" s="5">
        <f>IF(AA596&lt;='اطلاعات پایه'!$B$35,'اطلاعات پایه'!$D$35,IF(AA596&lt;='اطلاعات پایه'!$B$36,'اطلاعات پایه'!$E$35+(AA596-'اطلاعات پایه'!$B$35)*'اطلاعات پایه'!$C$36,IF(AA596&lt;='اطلاعات پایه'!$B$37,'اطلاعات پایه'!$E$36+(AA596-'اطلاعات پایه'!$B$36)*'اطلاعات پایه'!$C$37,IF(AA596&lt;='اطلاعات پایه'!$B$38,'اطلاعات پایه'!$E$37+(AA596-'اطلاعات پایه'!$B$37)*'اطلاعات پایه'!$C$38,IF(AA596&lt;='اطلاعات پایه'!$B$39,'اطلاعات پایه'!$E$38+(AA596-'اطلاعات پایه'!$B$38)*'اطلاعات پایه'!$C$39,'اطلاعات پایه'!$E$39+(AA596-'اطلاعات پایه'!$B$39)*'اطلاعات پایه'!$C$40)))))/365*L596</f>
        <v>0</v>
      </c>
      <c r="AC596" s="9">
        <f t="shared" si="71"/>
        <v>37493954</v>
      </c>
      <c r="AE596" s="9">
        <f t="shared" si="66"/>
        <v>49588780</v>
      </c>
    </row>
    <row r="597" spans="1:31" x14ac:dyDescent="0.25">
      <c r="A597" s="13">
        <v>577</v>
      </c>
      <c r="B597" s="13"/>
      <c r="C597" s="13"/>
      <c r="D597" s="13"/>
      <c r="E597" s="13"/>
      <c r="F597" s="13"/>
      <c r="G597" s="6" t="str">
        <f t="shared" si="64"/>
        <v/>
      </c>
      <c r="H597" s="13"/>
      <c r="I597" s="13"/>
      <c r="J597" s="15"/>
      <c r="K597" s="15"/>
      <c r="L597" s="5">
        <f>VLOOKUP($C$15,'اطلاعات پایه'!$A$18:$B$30,2,FALSE)</f>
        <v>30</v>
      </c>
      <c r="M597" s="6">
        <f>VLOOKUP($C$15,'اطلاعات پایه'!$A$18:$C$30,3,FALSE)</f>
        <v>45736</v>
      </c>
      <c r="N597" s="5">
        <f>ROUND((K597*('اطلاعات پایه'!$B$12+1)+'اطلاعات پایه'!$B$13)/30*L597,0)</f>
        <v>9316080</v>
      </c>
      <c r="O597" s="5">
        <f>IF(AND(F597&gt;0,M597-F597&gt;364),'اطلاعات پایه'!$B$10,0)*L597+J597</f>
        <v>0</v>
      </c>
      <c r="P597" s="5">
        <f>IF(H597="متاهل",'اطلاعات پایه'!$B$6,0)</f>
        <v>0</v>
      </c>
      <c r="Q597" s="5">
        <f>I597*'اطلاعات پایه'!$B$7</f>
        <v>0</v>
      </c>
      <c r="R597" s="5">
        <f>ROUND('اطلاعات پایه'!$B$8/30*MIN(30,L597),0)</f>
        <v>9000000</v>
      </c>
      <c r="S597" s="5">
        <f>ROUND('اطلاعات پایه'!$B$9/30*MIN(30,L597),0)</f>
        <v>22000000</v>
      </c>
      <c r="T597" s="5">
        <f t="shared" si="67"/>
        <v>59284</v>
      </c>
      <c r="U597" s="15"/>
      <c r="V597" s="5">
        <f t="shared" si="65"/>
        <v>0</v>
      </c>
      <c r="X597" s="9">
        <f t="shared" si="68"/>
        <v>40316080</v>
      </c>
      <c r="Y597" s="9">
        <f>ROUND(0.07*MIN(7*L597*'اطلاعات پایه'!$B$5,'محاسبه حقوق'!X597),0)</f>
        <v>2822126</v>
      </c>
      <c r="Z597" s="9">
        <f t="shared" si="69"/>
        <v>9272700</v>
      </c>
      <c r="AA597" s="9">
        <f t="shared" si="70"/>
        <v>480702059.14285713</v>
      </c>
      <c r="AB597" s="5">
        <f>IF(AA597&lt;='اطلاعات پایه'!$B$35,'اطلاعات پایه'!$D$35,IF(AA597&lt;='اطلاعات پایه'!$B$36,'اطلاعات پایه'!$E$35+(AA597-'اطلاعات پایه'!$B$35)*'اطلاعات پایه'!$C$36,IF(AA597&lt;='اطلاعات پایه'!$B$37,'اطلاعات پایه'!$E$36+(AA597-'اطلاعات پایه'!$B$36)*'اطلاعات پایه'!$C$37,IF(AA597&lt;='اطلاعات پایه'!$B$38,'اطلاعات پایه'!$E$37+(AA597-'اطلاعات پایه'!$B$37)*'اطلاعات پایه'!$C$38,IF(AA597&lt;='اطلاعات پایه'!$B$39,'اطلاعات پایه'!$E$38+(AA597-'اطلاعات پایه'!$B$38)*'اطلاعات پایه'!$C$39,'اطلاعات پایه'!$E$39+(AA597-'اطلاعات پایه'!$B$39)*'اطلاعات پایه'!$C$40)))))/365*L597</f>
        <v>0</v>
      </c>
      <c r="AC597" s="9">
        <f t="shared" si="71"/>
        <v>37493954</v>
      </c>
      <c r="AE597" s="9">
        <f t="shared" si="66"/>
        <v>49588780</v>
      </c>
    </row>
    <row r="598" spans="1:31" x14ac:dyDescent="0.25">
      <c r="A598" s="13">
        <v>578</v>
      </c>
      <c r="B598" s="13"/>
      <c r="C598" s="13"/>
      <c r="D598" s="13"/>
      <c r="E598" s="13"/>
      <c r="F598" s="13"/>
      <c r="G598" s="6" t="str">
        <f t="shared" ref="G598:G661" si="72">IF(F598=0,"",F598)</f>
        <v/>
      </c>
      <c r="H598" s="13"/>
      <c r="I598" s="13"/>
      <c r="J598" s="15"/>
      <c r="K598" s="15"/>
      <c r="L598" s="5">
        <f>VLOOKUP($C$15,'اطلاعات پایه'!$A$18:$B$30,2,FALSE)</f>
        <v>30</v>
      </c>
      <c r="M598" s="6">
        <f>VLOOKUP($C$15,'اطلاعات پایه'!$A$18:$C$30,3,FALSE)</f>
        <v>45736</v>
      </c>
      <c r="N598" s="5">
        <f>ROUND((K598*('اطلاعات پایه'!$B$12+1)+'اطلاعات پایه'!$B$13)/30*L598,0)</f>
        <v>9316080</v>
      </c>
      <c r="O598" s="5">
        <f>IF(AND(F598&gt;0,M598-F598&gt;364),'اطلاعات پایه'!$B$10,0)*L598+J598</f>
        <v>0</v>
      </c>
      <c r="P598" s="5">
        <f>IF(H598="متاهل",'اطلاعات پایه'!$B$6,0)</f>
        <v>0</v>
      </c>
      <c r="Q598" s="5">
        <f>I598*'اطلاعات پایه'!$B$7</f>
        <v>0</v>
      </c>
      <c r="R598" s="5">
        <f>ROUND('اطلاعات پایه'!$B$8/30*MIN(30,L598),0)</f>
        <v>9000000</v>
      </c>
      <c r="S598" s="5">
        <f>ROUND('اطلاعات پایه'!$B$9/30*MIN(30,L598),0)</f>
        <v>22000000</v>
      </c>
      <c r="T598" s="5">
        <f t="shared" si="67"/>
        <v>59284</v>
      </c>
      <c r="U598" s="15"/>
      <c r="V598" s="5">
        <f t="shared" ref="V598:V661" si="73">U598*T598</f>
        <v>0</v>
      </c>
      <c r="X598" s="9">
        <f t="shared" si="68"/>
        <v>40316080</v>
      </c>
      <c r="Y598" s="9">
        <f>ROUND(0.07*MIN(7*L598*'اطلاعات پایه'!$B$5,'محاسبه حقوق'!X598),0)</f>
        <v>2822126</v>
      </c>
      <c r="Z598" s="9">
        <f t="shared" si="69"/>
        <v>9272700</v>
      </c>
      <c r="AA598" s="9">
        <f t="shared" si="70"/>
        <v>480702059.14285713</v>
      </c>
      <c r="AB598" s="5">
        <f>IF(AA598&lt;='اطلاعات پایه'!$B$35,'اطلاعات پایه'!$D$35,IF(AA598&lt;='اطلاعات پایه'!$B$36,'اطلاعات پایه'!$E$35+(AA598-'اطلاعات پایه'!$B$35)*'اطلاعات پایه'!$C$36,IF(AA598&lt;='اطلاعات پایه'!$B$37,'اطلاعات پایه'!$E$36+(AA598-'اطلاعات پایه'!$B$36)*'اطلاعات پایه'!$C$37,IF(AA598&lt;='اطلاعات پایه'!$B$38,'اطلاعات پایه'!$E$37+(AA598-'اطلاعات پایه'!$B$37)*'اطلاعات پایه'!$C$38,IF(AA598&lt;='اطلاعات پایه'!$B$39,'اطلاعات پایه'!$E$38+(AA598-'اطلاعات پایه'!$B$38)*'اطلاعات پایه'!$C$39,'اطلاعات پایه'!$E$39+(AA598-'اطلاعات پایه'!$B$39)*'اطلاعات پایه'!$C$40)))))/365*L598</f>
        <v>0</v>
      </c>
      <c r="AC598" s="9">
        <f t="shared" si="71"/>
        <v>37493954</v>
      </c>
      <c r="AE598" s="9">
        <f t="shared" ref="AE598:AE661" si="74">X598+Z598</f>
        <v>49588780</v>
      </c>
    </row>
    <row r="599" spans="1:31" x14ac:dyDescent="0.25">
      <c r="A599" s="13">
        <v>579</v>
      </c>
      <c r="B599" s="13"/>
      <c r="C599" s="13"/>
      <c r="D599" s="13"/>
      <c r="E599" s="13"/>
      <c r="F599" s="13"/>
      <c r="G599" s="6" t="str">
        <f t="shared" si="72"/>
        <v/>
      </c>
      <c r="H599" s="13"/>
      <c r="I599" s="13"/>
      <c r="J599" s="15"/>
      <c r="K599" s="15"/>
      <c r="L599" s="5">
        <f>VLOOKUP($C$15,'اطلاعات پایه'!$A$18:$B$30,2,FALSE)</f>
        <v>30</v>
      </c>
      <c r="M599" s="6">
        <f>VLOOKUP($C$15,'اطلاعات پایه'!$A$18:$C$30,3,FALSE)</f>
        <v>45736</v>
      </c>
      <c r="N599" s="5">
        <f>ROUND((K599*('اطلاعات پایه'!$B$12+1)+'اطلاعات پایه'!$B$13)/30*L599,0)</f>
        <v>9316080</v>
      </c>
      <c r="O599" s="5">
        <f>IF(AND(F599&gt;0,M599-F599&gt;364),'اطلاعات پایه'!$B$10,0)*L599+J599</f>
        <v>0</v>
      </c>
      <c r="P599" s="5">
        <f>IF(H599="متاهل",'اطلاعات پایه'!$B$6,0)</f>
        <v>0</v>
      </c>
      <c r="Q599" s="5">
        <f>I599*'اطلاعات پایه'!$B$7</f>
        <v>0</v>
      </c>
      <c r="R599" s="5">
        <f>ROUND('اطلاعات پایه'!$B$8/30*MIN(30,L599),0)</f>
        <v>9000000</v>
      </c>
      <c r="S599" s="5">
        <f>ROUND('اطلاعات پایه'!$B$9/30*MIN(30,L599),0)</f>
        <v>22000000</v>
      </c>
      <c r="T599" s="5">
        <f t="shared" ref="T599:T662" si="75">ROUND((N599+O599)/L599*30/220*1.4,0)</f>
        <v>59284</v>
      </c>
      <c r="U599" s="15"/>
      <c r="V599" s="5">
        <f t="shared" si="73"/>
        <v>0</v>
      </c>
      <c r="X599" s="9">
        <f t="shared" ref="X599:X662" si="76">SUM(N599:S599,V599:W599)</f>
        <v>40316080</v>
      </c>
      <c r="Y599" s="9">
        <f>ROUND(0.07*MIN(7*L599*'اطلاعات پایه'!$B$5,'محاسبه حقوق'!X599),0)</f>
        <v>2822126</v>
      </c>
      <c r="Z599" s="9">
        <f t="shared" ref="Z599:Z662" si="77">ROUND(Y599/7*23,0)</f>
        <v>9272700</v>
      </c>
      <c r="AA599" s="9">
        <f t="shared" ref="AA599:AA662" si="78">(X599-2/7*Y599)/L599*365</f>
        <v>480702059.14285713</v>
      </c>
      <c r="AB599" s="5">
        <f>IF(AA599&lt;='اطلاعات پایه'!$B$35,'اطلاعات پایه'!$D$35,IF(AA599&lt;='اطلاعات پایه'!$B$36,'اطلاعات پایه'!$E$35+(AA599-'اطلاعات پایه'!$B$35)*'اطلاعات پایه'!$C$36,IF(AA599&lt;='اطلاعات پایه'!$B$37,'اطلاعات پایه'!$E$36+(AA599-'اطلاعات پایه'!$B$36)*'اطلاعات پایه'!$C$37,IF(AA599&lt;='اطلاعات پایه'!$B$38,'اطلاعات پایه'!$E$37+(AA599-'اطلاعات پایه'!$B$37)*'اطلاعات پایه'!$C$38,IF(AA599&lt;='اطلاعات پایه'!$B$39,'اطلاعات پایه'!$E$38+(AA599-'اطلاعات پایه'!$B$38)*'اطلاعات پایه'!$C$39,'اطلاعات پایه'!$E$39+(AA599-'اطلاعات پایه'!$B$39)*'اطلاعات پایه'!$C$40)))))/365*L599</f>
        <v>0</v>
      </c>
      <c r="AC599" s="9">
        <f t="shared" ref="AC599:AC662" si="79">X599-Y599-AB599</f>
        <v>37493954</v>
      </c>
      <c r="AE599" s="9">
        <f t="shared" si="74"/>
        <v>49588780</v>
      </c>
    </row>
    <row r="600" spans="1:31" x14ac:dyDescent="0.25">
      <c r="A600" s="13">
        <v>580</v>
      </c>
      <c r="B600" s="13"/>
      <c r="C600" s="13"/>
      <c r="D600" s="13"/>
      <c r="E600" s="13"/>
      <c r="F600" s="13"/>
      <c r="G600" s="6" t="str">
        <f t="shared" si="72"/>
        <v/>
      </c>
      <c r="H600" s="13"/>
      <c r="I600" s="13"/>
      <c r="J600" s="15"/>
      <c r="K600" s="15"/>
      <c r="L600" s="5">
        <f>VLOOKUP($C$15,'اطلاعات پایه'!$A$18:$B$30,2,FALSE)</f>
        <v>30</v>
      </c>
      <c r="M600" s="6">
        <f>VLOOKUP($C$15,'اطلاعات پایه'!$A$18:$C$30,3,FALSE)</f>
        <v>45736</v>
      </c>
      <c r="N600" s="5">
        <f>ROUND((K600*('اطلاعات پایه'!$B$12+1)+'اطلاعات پایه'!$B$13)/30*L600,0)</f>
        <v>9316080</v>
      </c>
      <c r="O600" s="5">
        <f>IF(AND(F600&gt;0,M600-F600&gt;364),'اطلاعات پایه'!$B$10,0)*L600+J600</f>
        <v>0</v>
      </c>
      <c r="P600" s="5">
        <f>IF(H600="متاهل",'اطلاعات پایه'!$B$6,0)</f>
        <v>0</v>
      </c>
      <c r="Q600" s="5">
        <f>I600*'اطلاعات پایه'!$B$7</f>
        <v>0</v>
      </c>
      <c r="R600" s="5">
        <f>ROUND('اطلاعات پایه'!$B$8/30*MIN(30,L600),0)</f>
        <v>9000000</v>
      </c>
      <c r="S600" s="5">
        <f>ROUND('اطلاعات پایه'!$B$9/30*MIN(30,L600),0)</f>
        <v>22000000</v>
      </c>
      <c r="T600" s="5">
        <f t="shared" si="75"/>
        <v>59284</v>
      </c>
      <c r="U600" s="15"/>
      <c r="V600" s="5">
        <f t="shared" si="73"/>
        <v>0</v>
      </c>
      <c r="X600" s="9">
        <f t="shared" si="76"/>
        <v>40316080</v>
      </c>
      <c r="Y600" s="9">
        <f>ROUND(0.07*MIN(7*L600*'اطلاعات پایه'!$B$5,'محاسبه حقوق'!X600),0)</f>
        <v>2822126</v>
      </c>
      <c r="Z600" s="9">
        <f t="shared" si="77"/>
        <v>9272700</v>
      </c>
      <c r="AA600" s="9">
        <f t="shared" si="78"/>
        <v>480702059.14285713</v>
      </c>
      <c r="AB600" s="5">
        <f>IF(AA600&lt;='اطلاعات پایه'!$B$35,'اطلاعات پایه'!$D$35,IF(AA600&lt;='اطلاعات پایه'!$B$36,'اطلاعات پایه'!$E$35+(AA600-'اطلاعات پایه'!$B$35)*'اطلاعات پایه'!$C$36,IF(AA600&lt;='اطلاعات پایه'!$B$37,'اطلاعات پایه'!$E$36+(AA600-'اطلاعات پایه'!$B$36)*'اطلاعات پایه'!$C$37,IF(AA600&lt;='اطلاعات پایه'!$B$38,'اطلاعات پایه'!$E$37+(AA600-'اطلاعات پایه'!$B$37)*'اطلاعات پایه'!$C$38,IF(AA600&lt;='اطلاعات پایه'!$B$39,'اطلاعات پایه'!$E$38+(AA600-'اطلاعات پایه'!$B$38)*'اطلاعات پایه'!$C$39,'اطلاعات پایه'!$E$39+(AA600-'اطلاعات پایه'!$B$39)*'اطلاعات پایه'!$C$40)))))/365*L600</f>
        <v>0</v>
      </c>
      <c r="AC600" s="9">
        <f t="shared" si="79"/>
        <v>37493954</v>
      </c>
      <c r="AE600" s="9">
        <f t="shared" si="74"/>
        <v>49588780</v>
      </c>
    </row>
    <row r="601" spans="1:31" x14ac:dyDescent="0.25">
      <c r="A601" s="13">
        <v>581</v>
      </c>
      <c r="B601" s="13"/>
      <c r="C601" s="13"/>
      <c r="D601" s="13"/>
      <c r="E601" s="13"/>
      <c r="F601" s="13"/>
      <c r="G601" s="6" t="str">
        <f t="shared" si="72"/>
        <v/>
      </c>
      <c r="H601" s="13"/>
      <c r="I601" s="13"/>
      <c r="J601" s="15"/>
      <c r="K601" s="15"/>
      <c r="L601" s="5">
        <f>VLOOKUP($C$15,'اطلاعات پایه'!$A$18:$B$30,2,FALSE)</f>
        <v>30</v>
      </c>
      <c r="M601" s="6">
        <f>VLOOKUP($C$15,'اطلاعات پایه'!$A$18:$C$30,3,FALSE)</f>
        <v>45736</v>
      </c>
      <c r="N601" s="5">
        <f>ROUND((K601*('اطلاعات پایه'!$B$12+1)+'اطلاعات پایه'!$B$13)/30*L601,0)</f>
        <v>9316080</v>
      </c>
      <c r="O601" s="5">
        <f>IF(AND(F601&gt;0,M601-F601&gt;364),'اطلاعات پایه'!$B$10,0)*L601+J601</f>
        <v>0</v>
      </c>
      <c r="P601" s="5">
        <f>IF(H601="متاهل",'اطلاعات پایه'!$B$6,0)</f>
        <v>0</v>
      </c>
      <c r="Q601" s="5">
        <f>I601*'اطلاعات پایه'!$B$7</f>
        <v>0</v>
      </c>
      <c r="R601" s="5">
        <f>ROUND('اطلاعات پایه'!$B$8/30*MIN(30,L601),0)</f>
        <v>9000000</v>
      </c>
      <c r="S601" s="5">
        <f>ROUND('اطلاعات پایه'!$B$9/30*MIN(30,L601),0)</f>
        <v>22000000</v>
      </c>
      <c r="T601" s="5">
        <f t="shared" si="75"/>
        <v>59284</v>
      </c>
      <c r="U601" s="15"/>
      <c r="V601" s="5">
        <f t="shared" si="73"/>
        <v>0</v>
      </c>
      <c r="X601" s="9">
        <f t="shared" si="76"/>
        <v>40316080</v>
      </c>
      <c r="Y601" s="9">
        <f>ROUND(0.07*MIN(7*L601*'اطلاعات پایه'!$B$5,'محاسبه حقوق'!X601),0)</f>
        <v>2822126</v>
      </c>
      <c r="Z601" s="9">
        <f t="shared" si="77"/>
        <v>9272700</v>
      </c>
      <c r="AA601" s="9">
        <f t="shared" si="78"/>
        <v>480702059.14285713</v>
      </c>
      <c r="AB601" s="5">
        <f>IF(AA601&lt;='اطلاعات پایه'!$B$35,'اطلاعات پایه'!$D$35,IF(AA601&lt;='اطلاعات پایه'!$B$36,'اطلاعات پایه'!$E$35+(AA601-'اطلاعات پایه'!$B$35)*'اطلاعات پایه'!$C$36,IF(AA601&lt;='اطلاعات پایه'!$B$37,'اطلاعات پایه'!$E$36+(AA601-'اطلاعات پایه'!$B$36)*'اطلاعات پایه'!$C$37,IF(AA601&lt;='اطلاعات پایه'!$B$38,'اطلاعات پایه'!$E$37+(AA601-'اطلاعات پایه'!$B$37)*'اطلاعات پایه'!$C$38,IF(AA601&lt;='اطلاعات پایه'!$B$39,'اطلاعات پایه'!$E$38+(AA601-'اطلاعات پایه'!$B$38)*'اطلاعات پایه'!$C$39,'اطلاعات پایه'!$E$39+(AA601-'اطلاعات پایه'!$B$39)*'اطلاعات پایه'!$C$40)))))/365*L601</f>
        <v>0</v>
      </c>
      <c r="AC601" s="9">
        <f t="shared" si="79"/>
        <v>37493954</v>
      </c>
      <c r="AE601" s="9">
        <f t="shared" si="74"/>
        <v>49588780</v>
      </c>
    </row>
    <row r="602" spans="1:31" x14ac:dyDescent="0.25">
      <c r="A602" s="13">
        <v>582</v>
      </c>
      <c r="B602" s="13"/>
      <c r="C602" s="13"/>
      <c r="D602" s="13"/>
      <c r="E602" s="13"/>
      <c r="F602" s="13"/>
      <c r="G602" s="6" t="str">
        <f t="shared" si="72"/>
        <v/>
      </c>
      <c r="H602" s="13"/>
      <c r="I602" s="13"/>
      <c r="J602" s="15"/>
      <c r="K602" s="15"/>
      <c r="L602" s="5">
        <f>VLOOKUP($C$15,'اطلاعات پایه'!$A$18:$B$30,2,FALSE)</f>
        <v>30</v>
      </c>
      <c r="M602" s="6">
        <f>VLOOKUP($C$15,'اطلاعات پایه'!$A$18:$C$30,3,FALSE)</f>
        <v>45736</v>
      </c>
      <c r="N602" s="5">
        <f>ROUND((K602*('اطلاعات پایه'!$B$12+1)+'اطلاعات پایه'!$B$13)/30*L602,0)</f>
        <v>9316080</v>
      </c>
      <c r="O602" s="5">
        <f>IF(AND(F602&gt;0,M602-F602&gt;364),'اطلاعات پایه'!$B$10,0)*L602+J602</f>
        <v>0</v>
      </c>
      <c r="P602" s="5">
        <f>IF(H602="متاهل",'اطلاعات پایه'!$B$6,0)</f>
        <v>0</v>
      </c>
      <c r="Q602" s="5">
        <f>I602*'اطلاعات پایه'!$B$7</f>
        <v>0</v>
      </c>
      <c r="R602" s="5">
        <f>ROUND('اطلاعات پایه'!$B$8/30*MIN(30,L602),0)</f>
        <v>9000000</v>
      </c>
      <c r="S602" s="5">
        <f>ROUND('اطلاعات پایه'!$B$9/30*MIN(30,L602),0)</f>
        <v>22000000</v>
      </c>
      <c r="T602" s="5">
        <f t="shared" si="75"/>
        <v>59284</v>
      </c>
      <c r="U602" s="15"/>
      <c r="V602" s="5">
        <f t="shared" si="73"/>
        <v>0</v>
      </c>
      <c r="X602" s="9">
        <f t="shared" si="76"/>
        <v>40316080</v>
      </c>
      <c r="Y602" s="9">
        <f>ROUND(0.07*MIN(7*L602*'اطلاعات پایه'!$B$5,'محاسبه حقوق'!X602),0)</f>
        <v>2822126</v>
      </c>
      <c r="Z602" s="9">
        <f t="shared" si="77"/>
        <v>9272700</v>
      </c>
      <c r="AA602" s="9">
        <f t="shared" si="78"/>
        <v>480702059.14285713</v>
      </c>
      <c r="AB602" s="5">
        <f>IF(AA602&lt;='اطلاعات پایه'!$B$35,'اطلاعات پایه'!$D$35,IF(AA602&lt;='اطلاعات پایه'!$B$36,'اطلاعات پایه'!$E$35+(AA602-'اطلاعات پایه'!$B$35)*'اطلاعات پایه'!$C$36,IF(AA602&lt;='اطلاعات پایه'!$B$37,'اطلاعات پایه'!$E$36+(AA602-'اطلاعات پایه'!$B$36)*'اطلاعات پایه'!$C$37,IF(AA602&lt;='اطلاعات پایه'!$B$38,'اطلاعات پایه'!$E$37+(AA602-'اطلاعات پایه'!$B$37)*'اطلاعات پایه'!$C$38,IF(AA602&lt;='اطلاعات پایه'!$B$39,'اطلاعات پایه'!$E$38+(AA602-'اطلاعات پایه'!$B$38)*'اطلاعات پایه'!$C$39,'اطلاعات پایه'!$E$39+(AA602-'اطلاعات پایه'!$B$39)*'اطلاعات پایه'!$C$40)))))/365*L602</f>
        <v>0</v>
      </c>
      <c r="AC602" s="9">
        <f t="shared" si="79"/>
        <v>37493954</v>
      </c>
      <c r="AE602" s="9">
        <f t="shared" si="74"/>
        <v>49588780</v>
      </c>
    </row>
    <row r="603" spans="1:31" x14ac:dyDescent="0.25">
      <c r="A603" s="13">
        <v>583</v>
      </c>
      <c r="B603" s="13"/>
      <c r="C603" s="13"/>
      <c r="D603" s="13"/>
      <c r="E603" s="13"/>
      <c r="F603" s="13"/>
      <c r="G603" s="6" t="str">
        <f t="shared" si="72"/>
        <v/>
      </c>
      <c r="H603" s="13"/>
      <c r="I603" s="13"/>
      <c r="J603" s="15"/>
      <c r="K603" s="15"/>
      <c r="L603" s="5">
        <f>VLOOKUP($C$15,'اطلاعات پایه'!$A$18:$B$30,2,FALSE)</f>
        <v>30</v>
      </c>
      <c r="M603" s="6">
        <f>VLOOKUP($C$15,'اطلاعات پایه'!$A$18:$C$30,3,FALSE)</f>
        <v>45736</v>
      </c>
      <c r="N603" s="5">
        <f>ROUND((K603*('اطلاعات پایه'!$B$12+1)+'اطلاعات پایه'!$B$13)/30*L603,0)</f>
        <v>9316080</v>
      </c>
      <c r="O603" s="5">
        <f>IF(AND(F603&gt;0,M603-F603&gt;364),'اطلاعات پایه'!$B$10,0)*L603+J603</f>
        <v>0</v>
      </c>
      <c r="P603" s="5">
        <f>IF(H603="متاهل",'اطلاعات پایه'!$B$6,0)</f>
        <v>0</v>
      </c>
      <c r="Q603" s="5">
        <f>I603*'اطلاعات پایه'!$B$7</f>
        <v>0</v>
      </c>
      <c r="R603" s="5">
        <f>ROUND('اطلاعات پایه'!$B$8/30*MIN(30,L603),0)</f>
        <v>9000000</v>
      </c>
      <c r="S603" s="5">
        <f>ROUND('اطلاعات پایه'!$B$9/30*MIN(30,L603),0)</f>
        <v>22000000</v>
      </c>
      <c r="T603" s="5">
        <f t="shared" si="75"/>
        <v>59284</v>
      </c>
      <c r="U603" s="15"/>
      <c r="V603" s="5">
        <f t="shared" si="73"/>
        <v>0</v>
      </c>
      <c r="X603" s="9">
        <f t="shared" si="76"/>
        <v>40316080</v>
      </c>
      <c r="Y603" s="9">
        <f>ROUND(0.07*MIN(7*L603*'اطلاعات پایه'!$B$5,'محاسبه حقوق'!X603),0)</f>
        <v>2822126</v>
      </c>
      <c r="Z603" s="9">
        <f t="shared" si="77"/>
        <v>9272700</v>
      </c>
      <c r="AA603" s="9">
        <f t="shared" si="78"/>
        <v>480702059.14285713</v>
      </c>
      <c r="AB603" s="5">
        <f>IF(AA603&lt;='اطلاعات پایه'!$B$35,'اطلاعات پایه'!$D$35,IF(AA603&lt;='اطلاعات پایه'!$B$36,'اطلاعات پایه'!$E$35+(AA603-'اطلاعات پایه'!$B$35)*'اطلاعات پایه'!$C$36,IF(AA603&lt;='اطلاعات پایه'!$B$37,'اطلاعات پایه'!$E$36+(AA603-'اطلاعات پایه'!$B$36)*'اطلاعات پایه'!$C$37,IF(AA603&lt;='اطلاعات پایه'!$B$38,'اطلاعات پایه'!$E$37+(AA603-'اطلاعات پایه'!$B$37)*'اطلاعات پایه'!$C$38,IF(AA603&lt;='اطلاعات پایه'!$B$39,'اطلاعات پایه'!$E$38+(AA603-'اطلاعات پایه'!$B$38)*'اطلاعات پایه'!$C$39,'اطلاعات پایه'!$E$39+(AA603-'اطلاعات پایه'!$B$39)*'اطلاعات پایه'!$C$40)))))/365*L603</f>
        <v>0</v>
      </c>
      <c r="AC603" s="9">
        <f t="shared" si="79"/>
        <v>37493954</v>
      </c>
      <c r="AE603" s="9">
        <f t="shared" si="74"/>
        <v>49588780</v>
      </c>
    </row>
    <row r="604" spans="1:31" x14ac:dyDescent="0.25">
      <c r="A604" s="13">
        <v>584</v>
      </c>
      <c r="B604" s="13"/>
      <c r="C604" s="13"/>
      <c r="D604" s="13"/>
      <c r="E604" s="13"/>
      <c r="F604" s="13"/>
      <c r="G604" s="6" t="str">
        <f t="shared" si="72"/>
        <v/>
      </c>
      <c r="H604" s="13"/>
      <c r="I604" s="13"/>
      <c r="J604" s="15"/>
      <c r="K604" s="15"/>
      <c r="L604" s="5">
        <f>VLOOKUP($C$15,'اطلاعات پایه'!$A$18:$B$30,2,FALSE)</f>
        <v>30</v>
      </c>
      <c r="M604" s="6">
        <f>VLOOKUP($C$15,'اطلاعات پایه'!$A$18:$C$30,3,FALSE)</f>
        <v>45736</v>
      </c>
      <c r="N604" s="5">
        <f>ROUND((K604*('اطلاعات پایه'!$B$12+1)+'اطلاعات پایه'!$B$13)/30*L604,0)</f>
        <v>9316080</v>
      </c>
      <c r="O604" s="5">
        <f>IF(AND(F604&gt;0,M604-F604&gt;364),'اطلاعات پایه'!$B$10,0)*L604+J604</f>
        <v>0</v>
      </c>
      <c r="P604" s="5">
        <f>IF(H604="متاهل",'اطلاعات پایه'!$B$6,0)</f>
        <v>0</v>
      </c>
      <c r="Q604" s="5">
        <f>I604*'اطلاعات پایه'!$B$7</f>
        <v>0</v>
      </c>
      <c r="R604" s="5">
        <f>ROUND('اطلاعات پایه'!$B$8/30*MIN(30,L604),0)</f>
        <v>9000000</v>
      </c>
      <c r="S604" s="5">
        <f>ROUND('اطلاعات پایه'!$B$9/30*MIN(30,L604),0)</f>
        <v>22000000</v>
      </c>
      <c r="T604" s="5">
        <f t="shared" si="75"/>
        <v>59284</v>
      </c>
      <c r="U604" s="15"/>
      <c r="V604" s="5">
        <f t="shared" si="73"/>
        <v>0</v>
      </c>
      <c r="X604" s="9">
        <f t="shared" si="76"/>
        <v>40316080</v>
      </c>
      <c r="Y604" s="9">
        <f>ROUND(0.07*MIN(7*L604*'اطلاعات پایه'!$B$5,'محاسبه حقوق'!X604),0)</f>
        <v>2822126</v>
      </c>
      <c r="Z604" s="9">
        <f t="shared" si="77"/>
        <v>9272700</v>
      </c>
      <c r="AA604" s="9">
        <f t="shared" si="78"/>
        <v>480702059.14285713</v>
      </c>
      <c r="AB604" s="5">
        <f>IF(AA604&lt;='اطلاعات پایه'!$B$35,'اطلاعات پایه'!$D$35,IF(AA604&lt;='اطلاعات پایه'!$B$36,'اطلاعات پایه'!$E$35+(AA604-'اطلاعات پایه'!$B$35)*'اطلاعات پایه'!$C$36,IF(AA604&lt;='اطلاعات پایه'!$B$37,'اطلاعات پایه'!$E$36+(AA604-'اطلاعات پایه'!$B$36)*'اطلاعات پایه'!$C$37,IF(AA604&lt;='اطلاعات پایه'!$B$38,'اطلاعات پایه'!$E$37+(AA604-'اطلاعات پایه'!$B$37)*'اطلاعات پایه'!$C$38,IF(AA604&lt;='اطلاعات پایه'!$B$39,'اطلاعات پایه'!$E$38+(AA604-'اطلاعات پایه'!$B$38)*'اطلاعات پایه'!$C$39,'اطلاعات پایه'!$E$39+(AA604-'اطلاعات پایه'!$B$39)*'اطلاعات پایه'!$C$40)))))/365*L604</f>
        <v>0</v>
      </c>
      <c r="AC604" s="9">
        <f t="shared" si="79"/>
        <v>37493954</v>
      </c>
      <c r="AE604" s="9">
        <f t="shared" si="74"/>
        <v>49588780</v>
      </c>
    </row>
    <row r="605" spans="1:31" x14ac:dyDescent="0.25">
      <c r="A605" s="13">
        <v>585</v>
      </c>
      <c r="B605" s="13"/>
      <c r="C605" s="13"/>
      <c r="D605" s="13"/>
      <c r="E605" s="13"/>
      <c r="F605" s="13"/>
      <c r="G605" s="6" t="str">
        <f t="shared" si="72"/>
        <v/>
      </c>
      <c r="H605" s="13"/>
      <c r="I605" s="13"/>
      <c r="J605" s="15"/>
      <c r="K605" s="15"/>
      <c r="L605" s="5">
        <f>VLOOKUP($C$15,'اطلاعات پایه'!$A$18:$B$30,2,FALSE)</f>
        <v>30</v>
      </c>
      <c r="M605" s="6">
        <f>VLOOKUP($C$15,'اطلاعات پایه'!$A$18:$C$30,3,FALSE)</f>
        <v>45736</v>
      </c>
      <c r="N605" s="5">
        <f>ROUND((K605*('اطلاعات پایه'!$B$12+1)+'اطلاعات پایه'!$B$13)/30*L605,0)</f>
        <v>9316080</v>
      </c>
      <c r="O605" s="5">
        <f>IF(AND(F605&gt;0,M605-F605&gt;364),'اطلاعات پایه'!$B$10,0)*L605+J605</f>
        <v>0</v>
      </c>
      <c r="P605" s="5">
        <f>IF(H605="متاهل",'اطلاعات پایه'!$B$6,0)</f>
        <v>0</v>
      </c>
      <c r="Q605" s="5">
        <f>I605*'اطلاعات پایه'!$B$7</f>
        <v>0</v>
      </c>
      <c r="R605" s="5">
        <f>ROUND('اطلاعات پایه'!$B$8/30*MIN(30,L605),0)</f>
        <v>9000000</v>
      </c>
      <c r="S605" s="5">
        <f>ROUND('اطلاعات پایه'!$B$9/30*MIN(30,L605),0)</f>
        <v>22000000</v>
      </c>
      <c r="T605" s="5">
        <f t="shared" si="75"/>
        <v>59284</v>
      </c>
      <c r="U605" s="15"/>
      <c r="V605" s="5">
        <f t="shared" si="73"/>
        <v>0</v>
      </c>
      <c r="X605" s="9">
        <f t="shared" si="76"/>
        <v>40316080</v>
      </c>
      <c r="Y605" s="9">
        <f>ROUND(0.07*MIN(7*L605*'اطلاعات پایه'!$B$5,'محاسبه حقوق'!X605),0)</f>
        <v>2822126</v>
      </c>
      <c r="Z605" s="9">
        <f t="shared" si="77"/>
        <v>9272700</v>
      </c>
      <c r="AA605" s="9">
        <f t="shared" si="78"/>
        <v>480702059.14285713</v>
      </c>
      <c r="AB605" s="5">
        <f>IF(AA605&lt;='اطلاعات پایه'!$B$35,'اطلاعات پایه'!$D$35,IF(AA605&lt;='اطلاعات پایه'!$B$36,'اطلاعات پایه'!$E$35+(AA605-'اطلاعات پایه'!$B$35)*'اطلاعات پایه'!$C$36,IF(AA605&lt;='اطلاعات پایه'!$B$37,'اطلاعات پایه'!$E$36+(AA605-'اطلاعات پایه'!$B$36)*'اطلاعات پایه'!$C$37,IF(AA605&lt;='اطلاعات پایه'!$B$38,'اطلاعات پایه'!$E$37+(AA605-'اطلاعات پایه'!$B$37)*'اطلاعات پایه'!$C$38,IF(AA605&lt;='اطلاعات پایه'!$B$39,'اطلاعات پایه'!$E$38+(AA605-'اطلاعات پایه'!$B$38)*'اطلاعات پایه'!$C$39,'اطلاعات پایه'!$E$39+(AA605-'اطلاعات پایه'!$B$39)*'اطلاعات پایه'!$C$40)))))/365*L605</f>
        <v>0</v>
      </c>
      <c r="AC605" s="9">
        <f t="shared" si="79"/>
        <v>37493954</v>
      </c>
      <c r="AE605" s="9">
        <f t="shared" si="74"/>
        <v>49588780</v>
      </c>
    </row>
    <row r="606" spans="1:31" x14ac:dyDescent="0.25">
      <c r="A606" s="13">
        <v>586</v>
      </c>
      <c r="B606" s="13"/>
      <c r="C606" s="13"/>
      <c r="D606" s="13"/>
      <c r="E606" s="13"/>
      <c r="F606" s="13"/>
      <c r="G606" s="6" t="str">
        <f t="shared" si="72"/>
        <v/>
      </c>
      <c r="H606" s="13"/>
      <c r="I606" s="13"/>
      <c r="J606" s="15"/>
      <c r="K606" s="15"/>
      <c r="L606" s="5">
        <f>VLOOKUP($C$15,'اطلاعات پایه'!$A$18:$B$30,2,FALSE)</f>
        <v>30</v>
      </c>
      <c r="M606" s="6">
        <f>VLOOKUP($C$15,'اطلاعات پایه'!$A$18:$C$30,3,FALSE)</f>
        <v>45736</v>
      </c>
      <c r="N606" s="5">
        <f>ROUND((K606*('اطلاعات پایه'!$B$12+1)+'اطلاعات پایه'!$B$13)/30*L606,0)</f>
        <v>9316080</v>
      </c>
      <c r="O606" s="5">
        <f>IF(AND(F606&gt;0,M606-F606&gt;364),'اطلاعات پایه'!$B$10,0)*L606+J606</f>
        <v>0</v>
      </c>
      <c r="P606" s="5">
        <f>IF(H606="متاهل",'اطلاعات پایه'!$B$6,0)</f>
        <v>0</v>
      </c>
      <c r="Q606" s="5">
        <f>I606*'اطلاعات پایه'!$B$7</f>
        <v>0</v>
      </c>
      <c r="R606" s="5">
        <f>ROUND('اطلاعات پایه'!$B$8/30*MIN(30,L606),0)</f>
        <v>9000000</v>
      </c>
      <c r="S606" s="5">
        <f>ROUND('اطلاعات پایه'!$B$9/30*MIN(30,L606),0)</f>
        <v>22000000</v>
      </c>
      <c r="T606" s="5">
        <f t="shared" si="75"/>
        <v>59284</v>
      </c>
      <c r="U606" s="15"/>
      <c r="V606" s="5">
        <f t="shared" si="73"/>
        <v>0</v>
      </c>
      <c r="X606" s="9">
        <f t="shared" si="76"/>
        <v>40316080</v>
      </c>
      <c r="Y606" s="9">
        <f>ROUND(0.07*MIN(7*L606*'اطلاعات پایه'!$B$5,'محاسبه حقوق'!X606),0)</f>
        <v>2822126</v>
      </c>
      <c r="Z606" s="9">
        <f t="shared" si="77"/>
        <v>9272700</v>
      </c>
      <c r="AA606" s="9">
        <f t="shared" si="78"/>
        <v>480702059.14285713</v>
      </c>
      <c r="AB606" s="5">
        <f>IF(AA606&lt;='اطلاعات پایه'!$B$35,'اطلاعات پایه'!$D$35,IF(AA606&lt;='اطلاعات پایه'!$B$36,'اطلاعات پایه'!$E$35+(AA606-'اطلاعات پایه'!$B$35)*'اطلاعات پایه'!$C$36,IF(AA606&lt;='اطلاعات پایه'!$B$37,'اطلاعات پایه'!$E$36+(AA606-'اطلاعات پایه'!$B$36)*'اطلاعات پایه'!$C$37,IF(AA606&lt;='اطلاعات پایه'!$B$38,'اطلاعات پایه'!$E$37+(AA606-'اطلاعات پایه'!$B$37)*'اطلاعات پایه'!$C$38,IF(AA606&lt;='اطلاعات پایه'!$B$39,'اطلاعات پایه'!$E$38+(AA606-'اطلاعات پایه'!$B$38)*'اطلاعات پایه'!$C$39,'اطلاعات پایه'!$E$39+(AA606-'اطلاعات پایه'!$B$39)*'اطلاعات پایه'!$C$40)))))/365*L606</f>
        <v>0</v>
      </c>
      <c r="AC606" s="9">
        <f t="shared" si="79"/>
        <v>37493954</v>
      </c>
      <c r="AE606" s="9">
        <f t="shared" si="74"/>
        <v>49588780</v>
      </c>
    </row>
    <row r="607" spans="1:31" x14ac:dyDescent="0.25">
      <c r="A607" s="13">
        <v>587</v>
      </c>
      <c r="B607" s="13"/>
      <c r="C607" s="13"/>
      <c r="D607" s="13"/>
      <c r="E607" s="13"/>
      <c r="F607" s="13"/>
      <c r="G607" s="6" t="str">
        <f t="shared" si="72"/>
        <v/>
      </c>
      <c r="H607" s="13"/>
      <c r="I607" s="13"/>
      <c r="J607" s="15"/>
      <c r="K607" s="15"/>
      <c r="L607" s="5">
        <f>VLOOKUP($C$15,'اطلاعات پایه'!$A$18:$B$30,2,FALSE)</f>
        <v>30</v>
      </c>
      <c r="M607" s="6">
        <f>VLOOKUP($C$15,'اطلاعات پایه'!$A$18:$C$30,3,FALSE)</f>
        <v>45736</v>
      </c>
      <c r="N607" s="5">
        <f>ROUND((K607*('اطلاعات پایه'!$B$12+1)+'اطلاعات پایه'!$B$13)/30*L607,0)</f>
        <v>9316080</v>
      </c>
      <c r="O607" s="5">
        <f>IF(AND(F607&gt;0,M607-F607&gt;364),'اطلاعات پایه'!$B$10,0)*L607+J607</f>
        <v>0</v>
      </c>
      <c r="P607" s="5">
        <f>IF(H607="متاهل",'اطلاعات پایه'!$B$6,0)</f>
        <v>0</v>
      </c>
      <c r="Q607" s="5">
        <f>I607*'اطلاعات پایه'!$B$7</f>
        <v>0</v>
      </c>
      <c r="R607" s="5">
        <f>ROUND('اطلاعات پایه'!$B$8/30*MIN(30,L607),0)</f>
        <v>9000000</v>
      </c>
      <c r="S607" s="5">
        <f>ROUND('اطلاعات پایه'!$B$9/30*MIN(30,L607),0)</f>
        <v>22000000</v>
      </c>
      <c r="T607" s="5">
        <f t="shared" si="75"/>
        <v>59284</v>
      </c>
      <c r="U607" s="15"/>
      <c r="V607" s="5">
        <f t="shared" si="73"/>
        <v>0</v>
      </c>
      <c r="X607" s="9">
        <f t="shared" si="76"/>
        <v>40316080</v>
      </c>
      <c r="Y607" s="9">
        <f>ROUND(0.07*MIN(7*L607*'اطلاعات پایه'!$B$5,'محاسبه حقوق'!X607),0)</f>
        <v>2822126</v>
      </c>
      <c r="Z607" s="9">
        <f t="shared" si="77"/>
        <v>9272700</v>
      </c>
      <c r="AA607" s="9">
        <f t="shared" si="78"/>
        <v>480702059.14285713</v>
      </c>
      <c r="AB607" s="5">
        <f>IF(AA607&lt;='اطلاعات پایه'!$B$35,'اطلاعات پایه'!$D$35,IF(AA607&lt;='اطلاعات پایه'!$B$36,'اطلاعات پایه'!$E$35+(AA607-'اطلاعات پایه'!$B$35)*'اطلاعات پایه'!$C$36,IF(AA607&lt;='اطلاعات پایه'!$B$37,'اطلاعات پایه'!$E$36+(AA607-'اطلاعات پایه'!$B$36)*'اطلاعات پایه'!$C$37,IF(AA607&lt;='اطلاعات پایه'!$B$38,'اطلاعات پایه'!$E$37+(AA607-'اطلاعات پایه'!$B$37)*'اطلاعات پایه'!$C$38,IF(AA607&lt;='اطلاعات پایه'!$B$39,'اطلاعات پایه'!$E$38+(AA607-'اطلاعات پایه'!$B$38)*'اطلاعات پایه'!$C$39,'اطلاعات پایه'!$E$39+(AA607-'اطلاعات پایه'!$B$39)*'اطلاعات پایه'!$C$40)))))/365*L607</f>
        <v>0</v>
      </c>
      <c r="AC607" s="9">
        <f t="shared" si="79"/>
        <v>37493954</v>
      </c>
      <c r="AE607" s="9">
        <f t="shared" si="74"/>
        <v>49588780</v>
      </c>
    </row>
    <row r="608" spans="1:31" x14ac:dyDescent="0.25">
      <c r="A608" s="13">
        <v>588</v>
      </c>
      <c r="B608" s="13"/>
      <c r="C608" s="13"/>
      <c r="D608" s="13"/>
      <c r="E608" s="13"/>
      <c r="F608" s="13"/>
      <c r="G608" s="6" t="str">
        <f t="shared" si="72"/>
        <v/>
      </c>
      <c r="H608" s="13"/>
      <c r="I608" s="13"/>
      <c r="J608" s="15"/>
      <c r="K608" s="15"/>
      <c r="L608" s="5">
        <f>VLOOKUP($C$15,'اطلاعات پایه'!$A$18:$B$30,2,FALSE)</f>
        <v>30</v>
      </c>
      <c r="M608" s="6">
        <f>VLOOKUP($C$15,'اطلاعات پایه'!$A$18:$C$30,3,FALSE)</f>
        <v>45736</v>
      </c>
      <c r="N608" s="5">
        <f>ROUND((K608*('اطلاعات پایه'!$B$12+1)+'اطلاعات پایه'!$B$13)/30*L608,0)</f>
        <v>9316080</v>
      </c>
      <c r="O608" s="5">
        <f>IF(AND(F608&gt;0,M608-F608&gt;364),'اطلاعات پایه'!$B$10,0)*L608+J608</f>
        <v>0</v>
      </c>
      <c r="P608" s="5">
        <f>IF(H608="متاهل",'اطلاعات پایه'!$B$6,0)</f>
        <v>0</v>
      </c>
      <c r="Q608" s="5">
        <f>I608*'اطلاعات پایه'!$B$7</f>
        <v>0</v>
      </c>
      <c r="R608" s="5">
        <f>ROUND('اطلاعات پایه'!$B$8/30*MIN(30,L608),0)</f>
        <v>9000000</v>
      </c>
      <c r="S608" s="5">
        <f>ROUND('اطلاعات پایه'!$B$9/30*MIN(30,L608),0)</f>
        <v>22000000</v>
      </c>
      <c r="T608" s="5">
        <f t="shared" si="75"/>
        <v>59284</v>
      </c>
      <c r="U608" s="15"/>
      <c r="V608" s="5">
        <f t="shared" si="73"/>
        <v>0</v>
      </c>
      <c r="X608" s="9">
        <f t="shared" si="76"/>
        <v>40316080</v>
      </c>
      <c r="Y608" s="9">
        <f>ROUND(0.07*MIN(7*L608*'اطلاعات پایه'!$B$5,'محاسبه حقوق'!X608),0)</f>
        <v>2822126</v>
      </c>
      <c r="Z608" s="9">
        <f t="shared" si="77"/>
        <v>9272700</v>
      </c>
      <c r="AA608" s="9">
        <f t="shared" si="78"/>
        <v>480702059.14285713</v>
      </c>
      <c r="AB608" s="5">
        <f>IF(AA608&lt;='اطلاعات پایه'!$B$35,'اطلاعات پایه'!$D$35,IF(AA608&lt;='اطلاعات پایه'!$B$36,'اطلاعات پایه'!$E$35+(AA608-'اطلاعات پایه'!$B$35)*'اطلاعات پایه'!$C$36,IF(AA608&lt;='اطلاعات پایه'!$B$37,'اطلاعات پایه'!$E$36+(AA608-'اطلاعات پایه'!$B$36)*'اطلاعات پایه'!$C$37,IF(AA608&lt;='اطلاعات پایه'!$B$38,'اطلاعات پایه'!$E$37+(AA608-'اطلاعات پایه'!$B$37)*'اطلاعات پایه'!$C$38,IF(AA608&lt;='اطلاعات پایه'!$B$39,'اطلاعات پایه'!$E$38+(AA608-'اطلاعات پایه'!$B$38)*'اطلاعات پایه'!$C$39,'اطلاعات پایه'!$E$39+(AA608-'اطلاعات پایه'!$B$39)*'اطلاعات پایه'!$C$40)))))/365*L608</f>
        <v>0</v>
      </c>
      <c r="AC608" s="9">
        <f t="shared" si="79"/>
        <v>37493954</v>
      </c>
      <c r="AE608" s="9">
        <f t="shared" si="74"/>
        <v>49588780</v>
      </c>
    </row>
    <row r="609" spans="1:31" x14ac:dyDescent="0.25">
      <c r="A609" s="13">
        <v>589</v>
      </c>
      <c r="B609" s="13"/>
      <c r="C609" s="13"/>
      <c r="D609" s="13"/>
      <c r="E609" s="13"/>
      <c r="F609" s="13"/>
      <c r="G609" s="6" t="str">
        <f t="shared" si="72"/>
        <v/>
      </c>
      <c r="H609" s="13"/>
      <c r="I609" s="13"/>
      <c r="J609" s="15"/>
      <c r="K609" s="15"/>
      <c r="L609" s="5">
        <f>VLOOKUP($C$15,'اطلاعات پایه'!$A$18:$B$30,2,FALSE)</f>
        <v>30</v>
      </c>
      <c r="M609" s="6">
        <f>VLOOKUP($C$15,'اطلاعات پایه'!$A$18:$C$30,3,FALSE)</f>
        <v>45736</v>
      </c>
      <c r="N609" s="5">
        <f>ROUND((K609*('اطلاعات پایه'!$B$12+1)+'اطلاعات پایه'!$B$13)/30*L609,0)</f>
        <v>9316080</v>
      </c>
      <c r="O609" s="5">
        <f>IF(AND(F609&gt;0,M609-F609&gt;364),'اطلاعات پایه'!$B$10,0)*L609+J609</f>
        <v>0</v>
      </c>
      <c r="P609" s="5">
        <f>IF(H609="متاهل",'اطلاعات پایه'!$B$6,0)</f>
        <v>0</v>
      </c>
      <c r="Q609" s="5">
        <f>I609*'اطلاعات پایه'!$B$7</f>
        <v>0</v>
      </c>
      <c r="R609" s="5">
        <f>ROUND('اطلاعات پایه'!$B$8/30*MIN(30,L609),0)</f>
        <v>9000000</v>
      </c>
      <c r="S609" s="5">
        <f>ROUND('اطلاعات پایه'!$B$9/30*MIN(30,L609),0)</f>
        <v>22000000</v>
      </c>
      <c r="T609" s="5">
        <f t="shared" si="75"/>
        <v>59284</v>
      </c>
      <c r="U609" s="15"/>
      <c r="V609" s="5">
        <f t="shared" si="73"/>
        <v>0</v>
      </c>
      <c r="X609" s="9">
        <f t="shared" si="76"/>
        <v>40316080</v>
      </c>
      <c r="Y609" s="9">
        <f>ROUND(0.07*MIN(7*L609*'اطلاعات پایه'!$B$5,'محاسبه حقوق'!X609),0)</f>
        <v>2822126</v>
      </c>
      <c r="Z609" s="9">
        <f t="shared" si="77"/>
        <v>9272700</v>
      </c>
      <c r="AA609" s="9">
        <f t="shared" si="78"/>
        <v>480702059.14285713</v>
      </c>
      <c r="AB609" s="5">
        <f>IF(AA609&lt;='اطلاعات پایه'!$B$35,'اطلاعات پایه'!$D$35,IF(AA609&lt;='اطلاعات پایه'!$B$36,'اطلاعات پایه'!$E$35+(AA609-'اطلاعات پایه'!$B$35)*'اطلاعات پایه'!$C$36,IF(AA609&lt;='اطلاعات پایه'!$B$37,'اطلاعات پایه'!$E$36+(AA609-'اطلاعات پایه'!$B$36)*'اطلاعات پایه'!$C$37,IF(AA609&lt;='اطلاعات پایه'!$B$38,'اطلاعات پایه'!$E$37+(AA609-'اطلاعات پایه'!$B$37)*'اطلاعات پایه'!$C$38,IF(AA609&lt;='اطلاعات پایه'!$B$39,'اطلاعات پایه'!$E$38+(AA609-'اطلاعات پایه'!$B$38)*'اطلاعات پایه'!$C$39,'اطلاعات پایه'!$E$39+(AA609-'اطلاعات پایه'!$B$39)*'اطلاعات پایه'!$C$40)))))/365*L609</f>
        <v>0</v>
      </c>
      <c r="AC609" s="9">
        <f t="shared" si="79"/>
        <v>37493954</v>
      </c>
      <c r="AE609" s="9">
        <f t="shared" si="74"/>
        <v>49588780</v>
      </c>
    </row>
    <row r="610" spans="1:31" x14ac:dyDescent="0.25">
      <c r="A610" s="13">
        <v>590</v>
      </c>
      <c r="B610" s="13"/>
      <c r="C610" s="13"/>
      <c r="D610" s="13"/>
      <c r="E610" s="13"/>
      <c r="F610" s="13"/>
      <c r="G610" s="6" t="str">
        <f t="shared" si="72"/>
        <v/>
      </c>
      <c r="H610" s="13"/>
      <c r="I610" s="13"/>
      <c r="J610" s="15"/>
      <c r="K610" s="15"/>
      <c r="L610" s="5">
        <f>VLOOKUP($C$15,'اطلاعات پایه'!$A$18:$B$30,2,FALSE)</f>
        <v>30</v>
      </c>
      <c r="M610" s="6">
        <f>VLOOKUP($C$15,'اطلاعات پایه'!$A$18:$C$30,3,FALSE)</f>
        <v>45736</v>
      </c>
      <c r="N610" s="5">
        <f>ROUND((K610*('اطلاعات پایه'!$B$12+1)+'اطلاعات پایه'!$B$13)/30*L610,0)</f>
        <v>9316080</v>
      </c>
      <c r="O610" s="5">
        <f>IF(AND(F610&gt;0,M610-F610&gt;364),'اطلاعات پایه'!$B$10,0)*L610+J610</f>
        <v>0</v>
      </c>
      <c r="P610" s="5">
        <f>IF(H610="متاهل",'اطلاعات پایه'!$B$6,0)</f>
        <v>0</v>
      </c>
      <c r="Q610" s="5">
        <f>I610*'اطلاعات پایه'!$B$7</f>
        <v>0</v>
      </c>
      <c r="R610" s="5">
        <f>ROUND('اطلاعات پایه'!$B$8/30*MIN(30,L610),0)</f>
        <v>9000000</v>
      </c>
      <c r="S610" s="5">
        <f>ROUND('اطلاعات پایه'!$B$9/30*MIN(30,L610),0)</f>
        <v>22000000</v>
      </c>
      <c r="T610" s="5">
        <f t="shared" si="75"/>
        <v>59284</v>
      </c>
      <c r="U610" s="15"/>
      <c r="V610" s="5">
        <f t="shared" si="73"/>
        <v>0</v>
      </c>
      <c r="X610" s="9">
        <f t="shared" si="76"/>
        <v>40316080</v>
      </c>
      <c r="Y610" s="9">
        <f>ROUND(0.07*MIN(7*L610*'اطلاعات پایه'!$B$5,'محاسبه حقوق'!X610),0)</f>
        <v>2822126</v>
      </c>
      <c r="Z610" s="9">
        <f t="shared" si="77"/>
        <v>9272700</v>
      </c>
      <c r="AA610" s="9">
        <f t="shared" si="78"/>
        <v>480702059.14285713</v>
      </c>
      <c r="AB610" s="5">
        <f>IF(AA610&lt;='اطلاعات پایه'!$B$35,'اطلاعات پایه'!$D$35,IF(AA610&lt;='اطلاعات پایه'!$B$36,'اطلاعات پایه'!$E$35+(AA610-'اطلاعات پایه'!$B$35)*'اطلاعات پایه'!$C$36,IF(AA610&lt;='اطلاعات پایه'!$B$37,'اطلاعات پایه'!$E$36+(AA610-'اطلاعات پایه'!$B$36)*'اطلاعات پایه'!$C$37,IF(AA610&lt;='اطلاعات پایه'!$B$38,'اطلاعات پایه'!$E$37+(AA610-'اطلاعات پایه'!$B$37)*'اطلاعات پایه'!$C$38,IF(AA610&lt;='اطلاعات پایه'!$B$39,'اطلاعات پایه'!$E$38+(AA610-'اطلاعات پایه'!$B$38)*'اطلاعات پایه'!$C$39,'اطلاعات پایه'!$E$39+(AA610-'اطلاعات پایه'!$B$39)*'اطلاعات پایه'!$C$40)))))/365*L610</f>
        <v>0</v>
      </c>
      <c r="AC610" s="9">
        <f t="shared" si="79"/>
        <v>37493954</v>
      </c>
      <c r="AE610" s="9">
        <f t="shared" si="74"/>
        <v>49588780</v>
      </c>
    </row>
    <row r="611" spans="1:31" x14ac:dyDescent="0.25">
      <c r="A611" s="13">
        <v>591</v>
      </c>
      <c r="B611" s="13"/>
      <c r="C611" s="13"/>
      <c r="D611" s="13"/>
      <c r="E611" s="13"/>
      <c r="F611" s="13"/>
      <c r="G611" s="6" t="str">
        <f t="shared" si="72"/>
        <v/>
      </c>
      <c r="H611" s="13"/>
      <c r="I611" s="13"/>
      <c r="J611" s="15"/>
      <c r="K611" s="15"/>
      <c r="L611" s="5">
        <f>VLOOKUP($C$15,'اطلاعات پایه'!$A$18:$B$30,2,FALSE)</f>
        <v>30</v>
      </c>
      <c r="M611" s="6">
        <f>VLOOKUP($C$15,'اطلاعات پایه'!$A$18:$C$30,3,FALSE)</f>
        <v>45736</v>
      </c>
      <c r="N611" s="5">
        <f>ROUND((K611*('اطلاعات پایه'!$B$12+1)+'اطلاعات پایه'!$B$13)/30*L611,0)</f>
        <v>9316080</v>
      </c>
      <c r="O611" s="5">
        <f>IF(AND(F611&gt;0,M611-F611&gt;364),'اطلاعات پایه'!$B$10,0)*L611+J611</f>
        <v>0</v>
      </c>
      <c r="P611" s="5">
        <f>IF(H611="متاهل",'اطلاعات پایه'!$B$6,0)</f>
        <v>0</v>
      </c>
      <c r="Q611" s="5">
        <f>I611*'اطلاعات پایه'!$B$7</f>
        <v>0</v>
      </c>
      <c r="R611" s="5">
        <f>ROUND('اطلاعات پایه'!$B$8/30*MIN(30,L611),0)</f>
        <v>9000000</v>
      </c>
      <c r="S611" s="5">
        <f>ROUND('اطلاعات پایه'!$B$9/30*MIN(30,L611),0)</f>
        <v>22000000</v>
      </c>
      <c r="T611" s="5">
        <f t="shared" si="75"/>
        <v>59284</v>
      </c>
      <c r="U611" s="15"/>
      <c r="V611" s="5">
        <f t="shared" si="73"/>
        <v>0</v>
      </c>
      <c r="X611" s="9">
        <f t="shared" si="76"/>
        <v>40316080</v>
      </c>
      <c r="Y611" s="9">
        <f>ROUND(0.07*MIN(7*L611*'اطلاعات پایه'!$B$5,'محاسبه حقوق'!X611),0)</f>
        <v>2822126</v>
      </c>
      <c r="Z611" s="9">
        <f t="shared" si="77"/>
        <v>9272700</v>
      </c>
      <c r="AA611" s="9">
        <f t="shared" si="78"/>
        <v>480702059.14285713</v>
      </c>
      <c r="AB611" s="5">
        <f>IF(AA611&lt;='اطلاعات پایه'!$B$35,'اطلاعات پایه'!$D$35,IF(AA611&lt;='اطلاعات پایه'!$B$36,'اطلاعات پایه'!$E$35+(AA611-'اطلاعات پایه'!$B$35)*'اطلاعات پایه'!$C$36,IF(AA611&lt;='اطلاعات پایه'!$B$37,'اطلاعات پایه'!$E$36+(AA611-'اطلاعات پایه'!$B$36)*'اطلاعات پایه'!$C$37,IF(AA611&lt;='اطلاعات پایه'!$B$38,'اطلاعات پایه'!$E$37+(AA611-'اطلاعات پایه'!$B$37)*'اطلاعات پایه'!$C$38,IF(AA611&lt;='اطلاعات پایه'!$B$39,'اطلاعات پایه'!$E$38+(AA611-'اطلاعات پایه'!$B$38)*'اطلاعات پایه'!$C$39,'اطلاعات پایه'!$E$39+(AA611-'اطلاعات پایه'!$B$39)*'اطلاعات پایه'!$C$40)))))/365*L611</f>
        <v>0</v>
      </c>
      <c r="AC611" s="9">
        <f t="shared" si="79"/>
        <v>37493954</v>
      </c>
      <c r="AE611" s="9">
        <f t="shared" si="74"/>
        <v>49588780</v>
      </c>
    </row>
    <row r="612" spans="1:31" x14ac:dyDescent="0.25">
      <c r="A612" s="13">
        <v>592</v>
      </c>
      <c r="B612" s="13"/>
      <c r="C612" s="13"/>
      <c r="D612" s="13"/>
      <c r="E612" s="13"/>
      <c r="F612" s="13"/>
      <c r="G612" s="6" t="str">
        <f t="shared" si="72"/>
        <v/>
      </c>
      <c r="H612" s="13"/>
      <c r="I612" s="13"/>
      <c r="J612" s="15"/>
      <c r="K612" s="15"/>
      <c r="L612" s="5">
        <f>VLOOKUP($C$15,'اطلاعات پایه'!$A$18:$B$30,2,FALSE)</f>
        <v>30</v>
      </c>
      <c r="M612" s="6">
        <f>VLOOKUP($C$15,'اطلاعات پایه'!$A$18:$C$30,3,FALSE)</f>
        <v>45736</v>
      </c>
      <c r="N612" s="5">
        <f>ROUND((K612*('اطلاعات پایه'!$B$12+1)+'اطلاعات پایه'!$B$13)/30*L612,0)</f>
        <v>9316080</v>
      </c>
      <c r="O612" s="5">
        <f>IF(AND(F612&gt;0,M612-F612&gt;364),'اطلاعات پایه'!$B$10,0)*L612+J612</f>
        <v>0</v>
      </c>
      <c r="P612" s="5">
        <f>IF(H612="متاهل",'اطلاعات پایه'!$B$6,0)</f>
        <v>0</v>
      </c>
      <c r="Q612" s="5">
        <f>I612*'اطلاعات پایه'!$B$7</f>
        <v>0</v>
      </c>
      <c r="R612" s="5">
        <f>ROUND('اطلاعات پایه'!$B$8/30*MIN(30,L612),0)</f>
        <v>9000000</v>
      </c>
      <c r="S612" s="5">
        <f>ROUND('اطلاعات پایه'!$B$9/30*MIN(30,L612),0)</f>
        <v>22000000</v>
      </c>
      <c r="T612" s="5">
        <f t="shared" si="75"/>
        <v>59284</v>
      </c>
      <c r="U612" s="15"/>
      <c r="V612" s="5">
        <f t="shared" si="73"/>
        <v>0</v>
      </c>
      <c r="X612" s="9">
        <f t="shared" si="76"/>
        <v>40316080</v>
      </c>
      <c r="Y612" s="9">
        <f>ROUND(0.07*MIN(7*L612*'اطلاعات پایه'!$B$5,'محاسبه حقوق'!X612),0)</f>
        <v>2822126</v>
      </c>
      <c r="Z612" s="9">
        <f t="shared" si="77"/>
        <v>9272700</v>
      </c>
      <c r="AA612" s="9">
        <f t="shared" si="78"/>
        <v>480702059.14285713</v>
      </c>
      <c r="AB612" s="5">
        <f>IF(AA612&lt;='اطلاعات پایه'!$B$35,'اطلاعات پایه'!$D$35,IF(AA612&lt;='اطلاعات پایه'!$B$36,'اطلاعات پایه'!$E$35+(AA612-'اطلاعات پایه'!$B$35)*'اطلاعات پایه'!$C$36,IF(AA612&lt;='اطلاعات پایه'!$B$37,'اطلاعات پایه'!$E$36+(AA612-'اطلاعات پایه'!$B$36)*'اطلاعات پایه'!$C$37,IF(AA612&lt;='اطلاعات پایه'!$B$38,'اطلاعات پایه'!$E$37+(AA612-'اطلاعات پایه'!$B$37)*'اطلاعات پایه'!$C$38,IF(AA612&lt;='اطلاعات پایه'!$B$39,'اطلاعات پایه'!$E$38+(AA612-'اطلاعات پایه'!$B$38)*'اطلاعات پایه'!$C$39,'اطلاعات پایه'!$E$39+(AA612-'اطلاعات پایه'!$B$39)*'اطلاعات پایه'!$C$40)))))/365*L612</f>
        <v>0</v>
      </c>
      <c r="AC612" s="9">
        <f t="shared" si="79"/>
        <v>37493954</v>
      </c>
      <c r="AE612" s="9">
        <f t="shared" si="74"/>
        <v>49588780</v>
      </c>
    </row>
    <row r="613" spans="1:31" x14ac:dyDescent="0.25">
      <c r="A613" s="13">
        <v>593</v>
      </c>
      <c r="B613" s="13"/>
      <c r="C613" s="13"/>
      <c r="D613" s="13"/>
      <c r="E613" s="13"/>
      <c r="F613" s="13"/>
      <c r="G613" s="6" t="str">
        <f t="shared" si="72"/>
        <v/>
      </c>
      <c r="H613" s="13"/>
      <c r="I613" s="13"/>
      <c r="J613" s="15"/>
      <c r="K613" s="15"/>
      <c r="L613" s="5">
        <f>VLOOKUP($C$15,'اطلاعات پایه'!$A$18:$B$30,2,FALSE)</f>
        <v>30</v>
      </c>
      <c r="M613" s="6">
        <f>VLOOKUP($C$15,'اطلاعات پایه'!$A$18:$C$30,3,FALSE)</f>
        <v>45736</v>
      </c>
      <c r="N613" s="5">
        <f>ROUND((K613*('اطلاعات پایه'!$B$12+1)+'اطلاعات پایه'!$B$13)/30*L613,0)</f>
        <v>9316080</v>
      </c>
      <c r="O613" s="5">
        <f>IF(AND(F613&gt;0,M613-F613&gt;364),'اطلاعات پایه'!$B$10,0)*L613+J613</f>
        <v>0</v>
      </c>
      <c r="P613" s="5">
        <f>IF(H613="متاهل",'اطلاعات پایه'!$B$6,0)</f>
        <v>0</v>
      </c>
      <c r="Q613" s="5">
        <f>I613*'اطلاعات پایه'!$B$7</f>
        <v>0</v>
      </c>
      <c r="R613" s="5">
        <f>ROUND('اطلاعات پایه'!$B$8/30*MIN(30,L613),0)</f>
        <v>9000000</v>
      </c>
      <c r="S613" s="5">
        <f>ROUND('اطلاعات پایه'!$B$9/30*MIN(30,L613),0)</f>
        <v>22000000</v>
      </c>
      <c r="T613" s="5">
        <f t="shared" si="75"/>
        <v>59284</v>
      </c>
      <c r="U613" s="15"/>
      <c r="V613" s="5">
        <f t="shared" si="73"/>
        <v>0</v>
      </c>
      <c r="X613" s="9">
        <f t="shared" si="76"/>
        <v>40316080</v>
      </c>
      <c r="Y613" s="9">
        <f>ROUND(0.07*MIN(7*L613*'اطلاعات پایه'!$B$5,'محاسبه حقوق'!X613),0)</f>
        <v>2822126</v>
      </c>
      <c r="Z613" s="9">
        <f t="shared" si="77"/>
        <v>9272700</v>
      </c>
      <c r="AA613" s="9">
        <f t="shared" si="78"/>
        <v>480702059.14285713</v>
      </c>
      <c r="AB613" s="5">
        <f>IF(AA613&lt;='اطلاعات پایه'!$B$35,'اطلاعات پایه'!$D$35,IF(AA613&lt;='اطلاعات پایه'!$B$36,'اطلاعات پایه'!$E$35+(AA613-'اطلاعات پایه'!$B$35)*'اطلاعات پایه'!$C$36,IF(AA613&lt;='اطلاعات پایه'!$B$37,'اطلاعات پایه'!$E$36+(AA613-'اطلاعات پایه'!$B$36)*'اطلاعات پایه'!$C$37,IF(AA613&lt;='اطلاعات پایه'!$B$38,'اطلاعات پایه'!$E$37+(AA613-'اطلاعات پایه'!$B$37)*'اطلاعات پایه'!$C$38,IF(AA613&lt;='اطلاعات پایه'!$B$39,'اطلاعات پایه'!$E$38+(AA613-'اطلاعات پایه'!$B$38)*'اطلاعات پایه'!$C$39,'اطلاعات پایه'!$E$39+(AA613-'اطلاعات پایه'!$B$39)*'اطلاعات پایه'!$C$40)))))/365*L613</f>
        <v>0</v>
      </c>
      <c r="AC613" s="9">
        <f t="shared" si="79"/>
        <v>37493954</v>
      </c>
      <c r="AE613" s="9">
        <f t="shared" si="74"/>
        <v>49588780</v>
      </c>
    </row>
    <row r="614" spans="1:31" x14ac:dyDescent="0.25">
      <c r="A614" s="13">
        <v>594</v>
      </c>
      <c r="B614" s="13"/>
      <c r="C614" s="13"/>
      <c r="D614" s="13"/>
      <c r="E614" s="13"/>
      <c r="F614" s="13"/>
      <c r="G614" s="6" t="str">
        <f t="shared" si="72"/>
        <v/>
      </c>
      <c r="H614" s="13"/>
      <c r="I614" s="13"/>
      <c r="J614" s="15"/>
      <c r="K614" s="15"/>
      <c r="L614" s="5">
        <f>VLOOKUP($C$15,'اطلاعات پایه'!$A$18:$B$30,2,FALSE)</f>
        <v>30</v>
      </c>
      <c r="M614" s="6">
        <f>VLOOKUP($C$15,'اطلاعات پایه'!$A$18:$C$30,3,FALSE)</f>
        <v>45736</v>
      </c>
      <c r="N614" s="5">
        <f>ROUND((K614*('اطلاعات پایه'!$B$12+1)+'اطلاعات پایه'!$B$13)/30*L614,0)</f>
        <v>9316080</v>
      </c>
      <c r="O614" s="5">
        <f>IF(AND(F614&gt;0,M614-F614&gt;364),'اطلاعات پایه'!$B$10,0)*L614+J614</f>
        <v>0</v>
      </c>
      <c r="P614" s="5">
        <f>IF(H614="متاهل",'اطلاعات پایه'!$B$6,0)</f>
        <v>0</v>
      </c>
      <c r="Q614" s="5">
        <f>I614*'اطلاعات پایه'!$B$7</f>
        <v>0</v>
      </c>
      <c r="R614" s="5">
        <f>ROUND('اطلاعات پایه'!$B$8/30*MIN(30,L614),0)</f>
        <v>9000000</v>
      </c>
      <c r="S614" s="5">
        <f>ROUND('اطلاعات پایه'!$B$9/30*MIN(30,L614),0)</f>
        <v>22000000</v>
      </c>
      <c r="T614" s="5">
        <f t="shared" si="75"/>
        <v>59284</v>
      </c>
      <c r="U614" s="15"/>
      <c r="V614" s="5">
        <f t="shared" si="73"/>
        <v>0</v>
      </c>
      <c r="X614" s="9">
        <f t="shared" si="76"/>
        <v>40316080</v>
      </c>
      <c r="Y614" s="9">
        <f>ROUND(0.07*MIN(7*L614*'اطلاعات پایه'!$B$5,'محاسبه حقوق'!X614),0)</f>
        <v>2822126</v>
      </c>
      <c r="Z614" s="9">
        <f t="shared" si="77"/>
        <v>9272700</v>
      </c>
      <c r="AA614" s="9">
        <f t="shared" si="78"/>
        <v>480702059.14285713</v>
      </c>
      <c r="AB614" s="5">
        <f>IF(AA614&lt;='اطلاعات پایه'!$B$35,'اطلاعات پایه'!$D$35,IF(AA614&lt;='اطلاعات پایه'!$B$36,'اطلاعات پایه'!$E$35+(AA614-'اطلاعات پایه'!$B$35)*'اطلاعات پایه'!$C$36,IF(AA614&lt;='اطلاعات پایه'!$B$37,'اطلاعات پایه'!$E$36+(AA614-'اطلاعات پایه'!$B$36)*'اطلاعات پایه'!$C$37,IF(AA614&lt;='اطلاعات پایه'!$B$38,'اطلاعات پایه'!$E$37+(AA614-'اطلاعات پایه'!$B$37)*'اطلاعات پایه'!$C$38,IF(AA614&lt;='اطلاعات پایه'!$B$39,'اطلاعات پایه'!$E$38+(AA614-'اطلاعات پایه'!$B$38)*'اطلاعات پایه'!$C$39,'اطلاعات پایه'!$E$39+(AA614-'اطلاعات پایه'!$B$39)*'اطلاعات پایه'!$C$40)))))/365*L614</f>
        <v>0</v>
      </c>
      <c r="AC614" s="9">
        <f t="shared" si="79"/>
        <v>37493954</v>
      </c>
      <c r="AE614" s="9">
        <f t="shared" si="74"/>
        <v>49588780</v>
      </c>
    </row>
    <row r="615" spans="1:31" x14ac:dyDescent="0.25">
      <c r="A615" s="13">
        <v>595</v>
      </c>
      <c r="B615" s="13"/>
      <c r="C615" s="13"/>
      <c r="D615" s="13"/>
      <c r="E615" s="13"/>
      <c r="F615" s="13"/>
      <c r="G615" s="6" t="str">
        <f t="shared" si="72"/>
        <v/>
      </c>
      <c r="H615" s="13"/>
      <c r="I615" s="13"/>
      <c r="J615" s="15"/>
      <c r="K615" s="15"/>
      <c r="L615" s="5">
        <f>VLOOKUP($C$15,'اطلاعات پایه'!$A$18:$B$30,2,FALSE)</f>
        <v>30</v>
      </c>
      <c r="M615" s="6">
        <f>VLOOKUP($C$15,'اطلاعات پایه'!$A$18:$C$30,3,FALSE)</f>
        <v>45736</v>
      </c>
      <c r="N615" s="5">
        <f>ROUND((K615*('اطلاعات پایه'!$B$12+1)+'اطلاعات پایه'!$B$13)/30*L615,0)</f>
        <v>9316080</v>
      </c>
      <c r="O615" s="5">
        <f>IF(AND(F615&gt;0,M615-F615&gt;364),'اطلاعات پایه'!$B$10,0)*L615+J615</f>
        <v>0</v>
      </c>
      <c r="P615" s="5">
        <f>IF(H615="متاهل",'اطلاعات پایه'!$B$6,0)</f>
        <v>0</v>
      </c>
      <c r="Q615" s="5">
        <f>I615*'اطلاعات پایه'!$B$7</f>
        <v>0</v>
      </c>
      <c r="R615" s="5">
        <f>ROUND('اطلاعات پایه'!$B$8/30*MIN(30,L615),0)</f>
        <v>9000000</v>
      </c>
      <c r="S615" s="5">
        <f>ROUND('اطلاعات پایه'!$B$9/30*MIN(30,L615),0)</f>
        <v>22000000</v>
      </c>
      <c r="T615" s="5">
        <f t="shared" si="75"/>
        <v>59284</v>
      </c>
      <c r="U615" s="15"/>
      <c r="V615" s="5">
        <f t="shared" si="73"/>
        <v>0</v>
      </c>
      <c r="X615" s="9">
        <f t="shared" si="76"/>
        <v>40316080</v>
      </c>
      <c r="Y615" s="9">
        <f>ROUND(0.07*MIN(7*L615*'اطلاعات پایه'!$B$5,'محاسبه حقوق'!X615),0)</f>
        <v>2822126</v>
      </c>
      <c r="Z615" s="9">
        <f t="shared" si="77"/>
        <v>9272700</v>
      </c>
      <c r="AA615" s="9">
        <f t="shared" si="78"/>
        <v>480702059.14285713</v>
      </c>
      <c r="AB615" s="5">
        <f>IF(AA615&lt;='اطلاعات پایه'!$B$35,'اطلاعات پایه'!$D$35,IF(AA615&lt;='اطلاعات پایه'!$B$36,'اطلاعات پایه'!$E$35+(AA615-'اطلاعات پایه'!$B$35)*'اطلاعات پایه'!$C$36,IF(AA615&lt;='اطلاعات پایه'!$B$37,'اطلاعات پایه'!$E$36+(AA615-'اطلاعات پایه'!$B$36)*'اطلاعات پایه'!$C$37,IF(AA615&lt;='اطلاعات پایه'!$B$38,'اطلاعات پایه'!$E$37+(AA615-'اطلاعات پایه'!$B$37)*'اطلاعات پایه'!$C$38,IF(AA615&lt;='اطلاعات پایه'!$B$39,'اطلاعات پایه'!$E$38+(AA615-'اطلاعات پایه'!$B$38)*'اطلاعات پایه'!$C$39,'اطلاعات پایه'!$E$39+(AA615-'اطلاعات پایه'!$B$39)*'اطلاعات پایه'!$C$40)))))/365*L615</f>
        <v>0</v>
      </c>
      <c r="AC615" s="9">
        <f t="shared" si="79"/>
        <v>37493954</v>
      </c>
      <c r="AE615" s="9">
        <f t="shared" si="74"/>
        <v>49588780</v>
      </c>
    </row>
    <row r="616" spans="1:31" x14ac:dyDescent="0.25">
      <c r="A616" s="13">
        <v>596</v>
      </c>
      <c r="B616" s="13"/>
      <c r="C616" s="13"/>
      <c r="D616" s="13"/>
      <c r="E616" s="13"/>
      <c r="F616" s="13"/>
      <c r="G616" s="6" t="str">
        <f t="shared" si="72"/>
        <v/>
      </c>
      <c r="H616" s="13"/>
      <c r="I616" s="13"/>
      <c r="J616" s="15"/>
      <c r="K616" s="15"/>
      <c r="L616" s="5">
        <f>VLOOKUP($C$15,'اطلاعات پایه'!$A$18:$B$30,2,FALSE)</f>
        <v>30</v>
      </c>
      <c r="M616" s="6">
        <f>VLOOKUP($C$15,'اطلاعات پایه'!$A$18:$C$30,3,FALSE)</f>
        <v>45736</v>
      </c>
      <c r="N616" s="5">
        <f>ROUND((K616*('اطلاعات پایه'!$B$12+1)+'اطلاعات پایه'!$B$13)/30*L616,0)</f>
        <v>9316080</v>
      </c>
      <c r="O616" s="5">
        <f>IF(AND(F616&gt;0,M616-F616&gt;364),'اطلاعات پایه'!$B$10,0)*L616+J616</f>
        <v>0</v>
      </c>
      <c r="P616" s="5">
        <f>IF(H616="متاهل",'اطلاعات پایه'!$B$6,0)</f>
        <v>0</v>
      </c>
      <c r="Q616" s="5">
        <f>I616*'اطلاعات پایه'!$B$7</f>
        <v>0</v>
      </c>
      <c r="R616" s="5">
        <f>ROUND('اطلاعات پایه'!$B$8/30*MIN(30,L616),0)</f>
        <v>9000000</v>
      </c>
      <c r="S616" s="5">
        <f>ROUND('اطلاعات پایه'!$B$9/30*MIN(30,L616),0)</f>
        <v>22000000</v>
      </c>
      <c r="T616" s="5">
        <f t="shared" si="75"/>
        <v>59284</v>
      </c>
      <c r="U616" s="15"/>
      <c r="V616" s="5">
        <f t="shared" si="73"/>
        <v>0</v>
      </c>
      <c r="X616" s="9">
        <f t="shared" si="76"/>
        <v>40316080</v>
      </c>
      <c r="Y616" s="9">
        <f>ROUND(0.07*MIN(7*L616*'اطلاعات پایه'!$B$5,'محاسبه حقوق'!X616),0)</f>
        <v>2822126</v>
      </c>
      <c r="Z616" s="9">
        <f t="shared" si="77"/>
        <v>9272700</v>
      </c>
      <c r="AA616" s="9">
        <f t="shared" si="78"/>
        <v>480702059.14285713</v>
      </c>
      <c r="AB616" s="5">
        <f>IF(AA616&lt;='اطلاعات پایه'!$B$35,'اطلاعات پایه'!$D$35,IF(AA616&lt;='اطلاعات پایه'!$B$36,'اطلاعات پایه'!$E$35+(AA616-'اطلاعات پایه'!$B$35)*'اطلاعات پایه'!$C$36,IF(AA616&lt;='اطلاعات پایه'!$B$37,'اطلاعات پایه'!$E$36+(AA616-'اطلاعات پایه'!$B$36)*'اطلاعات پایه'!$C$37,IF(AA616&lt;='اطلاعات پایه'!$B$38,'اطلاعات پایه'!$E$37+(AA616-'اطلاعات پایه'!$B$37)*'اطلاعات پایه'!$C$38,IF(AA616&lt;='اطلاعات پایه'!$B$39,'اطلاعات پایه'!$E$38+(AA616-'اطلاعات پایه'!$B$38)*'اطلاعات پایه'!$C$39,'اطلاعات پایه'!$E$39+(AA616-'اطلاعات پایه'!$B$39)*'اطلاعات پایه'!$C$40)))))/365*L616</f>
        <v>0</v>
      </c>
      <c r="AC616" s="9">
        <f t="shared" si="79"/>
        <v>37493954</v>
      </c>
      <c r="AE616" s="9">
        <f t="shared" si="74"/>
        <v>49588780</v>
      </c>
    </row>
    <row r="617" spans="1:31" x14ac:dyDescent="0.25">
      <c r="A617" s="13">
        <v>597</v>
      </c>
      <c r="B617" s="13"/>
      <c r="C617" s="13"/>
      <c r="D617" s="13"/>
      <c r="E617" s="13"/>
      <c r="F617" s="13"/>
      <c r="G617" s="6" t="str">
        <f t="shared" si="72"/>
        <v/>
      </c>
      <c r="H617" s="13"/>
      <c r="I617" s="13"/>
      <c r="J617" s="15"/>
      <c r="K617" s="15"/>
      <c r="L617" s="5">
        <f>VLOOKUP($C$15,'اطلاعات پایه'!$A$18:$B$30,2,FALSE)</f>
        <v>30</v>
      </c>
      <c r="M617" s="6">
        <f>VLOOKUP($C$15,'اطلاعات پایه'!$A$18:$C$30,3,FALSE)</f>
        <v>45736</v>
      </c>
      <c r="N617" s="5">
        <f>ROUND((K617*('اطلاعات پایه'!$B$12+1)+'اطلاعات پایه'!$B$13)/30*L617,0)</f>
        <v>9316080</v>
      </c>
      <c r="O617" s="5">
        <f>IF(AND(F617&gt;0,M617-F617&gt;364),'اطلاعات پایه'!$B$10,0)*L617+J617</f>
        <v>0</v>
      </c>
      <c r="P617" s="5">
        <f>IF(H617="متاهل",'اطلاعات پایه'!$B$6,0)</f>
        <v>0</v>
      </c>
      <c r="Q617" s="5">
        <f>I617*'اطلاعات پایه'!$B$7</f>
        <v>0</v>
      </c>
      <c r="R617" s="5">
        <f>ROUND('اطلاعات پایه'!$B$8/30*MIN(30,L617),0)</f>
        <v>9000000</v>
      </c>
      <c r="S617" s="5">
        <f>ROUND('اطلاعات پایه'!$B$9/30*MIN(30,L617),0)</f>
        <v>22000000</v>
      </c>
      <c r="T617" s="5">
        <f t="shared" si="75"/>
        <v>59284</v>
      </c>
      <c r="U617" s="15"/>
      <c r="V617" s="5">
        <f t="shared" si="73"/>
        <v>0</v>
      </c>
      <c r="X617" s="9">
        <f t="shared" si="76"/>
        <v>40316080</v>
      </c>
      <c r="Y617" s="9">
        <f>ROUND(0.07*MIN(7*L617*'اطلاعات پایه'!$B$5,'محاسبه حقوق'!X617),0)</f>
        <v>2822126</v>
      </c>
      <c r="Z617" s="9">
        <f t="shared" si="77"/>
        <v>9272700</v>
      </c>
      <c r="AA617" s="9">
        <f t="shared" si="78"/>
        <v>480702059.14285713</v>
      </c>
      <c r="AB617" s="5">
        <f>IF(AA617&lt;='اطلاعات پایه'!$B$35,'اطلاعات پایه'!$D$35,IF(AA617&lt;='اطلاعات پایه'!$B$36,'اطلاعات پایه'!$E$35+(AA617-'اطلاعات پایه'!$B$35)*'اطلاعات پایه'!$C$36,IF(AA617&lt;='اطلاعات پایه'!$B$37,'اطلاعات پایه'!$E$36+(AA617-'اطلاعات پایه'!$B$36)*'اطلاعات پایه'!$C$37,IF(AA617&lt;='اطلاعات پایه'!$B$38,'اطلاعات پایه'!$E$37+(AA617-'اطلاعات پایه'!$B$37)*'اطلاعات پایه'!$C$38,IF(AA617&lt;='اطلاعات پایه'!$B$39,'اطلاعات پایه'!$E$38+(AA617-'اطلاعات پایه'!$B$38)*'اطلاعات پایه'!$C$39,'اطلاعات پایه'!$E$39+(AA617-'اطلاعات پایه'!$B$39)*'اطلاعات پایه'!$C$40)))))/365*L617</f>
        <v>0</v>
      </c>
      <c r="AC617" s="9">
        <f t="shared" si="79"/>
        <v>37493954</v>
      </c>
      <c r="AE617" s="9">
        <f t="shared" si="74"/>
        <v>49588780</v>
      </c>
    </row>
    <row r="618" spans="1:31" x14ac:dyDescent="0.25">
      <c r="A618" s="13">
        <v>598</v>
      </c>
      <c r="B618" s="13"/>
      <c r="C618" s="13"/>
      <c r="D618" s="13"/>
      <c r="E618" s="13"/>
      <c r="F618" s="13"/>
      <c r="G618" s="6" t="str">
        <f t="shared" si="72"/>
        <v/>
      </c>
      <c r="H618" s="13"/>
      <c r="I618" s="13"/>
      <c r="J618" s="15"/>
      <c r="K618" s="15"/>
      <c r="L618" s="5">
        <f>VLOOKUP($C$15,'اطلاعات پایه'!$A$18:$B$30,2,FALSE)</f>
        <v>30</v>
      </c>
      <c r="M618" s="6">
        <f>VLOOKUP($C$15,'اطلاعات پایه'!$A$18:$C$30,3,FALSE)</f>
        <v>45736</v>
      </c>
      <c r="N618" s="5">
        <f>ROUND((K618*('اطلاعات پایه'!$B$12+1)+'اطلاعات پایه'!$B$13)/30*L618,0)</f>
        <v>9316080</v>
      </c>
      <c r="O618" s="5">
        <f>IF(AND(F618&gt;0,M618-F618&gt;364),'اطلاعات پایه'!$B$10,0)*L618+J618</f>
        <v>0</v>
      </c>
      <c r="P618" s="5">
        <f>IF(H618="متاهل",'اطلاعات پایه'!$B$6,0)</f>
        <v>0</v>
      </c>
      <c r="Q618" s="5">
        <f>I618*'اطلاعات پایه'!$B$7</f>
        <v>0</v>
      </c>
      <c r="R618" s="5">
        <f>ROUND('اطلاعات پایه'!$B$8/30*MIN(30,L618),0)</f>
        <v>9000000</v>
      </c>
      <c r="S618" s="5">
        <f>ROUND('اطلاعات پایه'!$B$9/30*MIN(30,L618),0)</f>
        <v>22000000</v>
      </c>
      <c r="T618" s="5">
        <f t="shared" si="75"/>
        <v>59284</v>
      </c>
      <c r="U618" s="15"/>
      <c r="V618" s="5">
        <f t="shared" si="73"/>
        <v>0</v>
      </c>
      <c r="X618" s="9">
        <f t="shared" si="76"/>
        <v>40316080</v>
      </c>
      <c r="Y618" s="9">
        <f>ROUND(0.07*MIN(7*L618*'اطلاعات پایه'!$B$5,'محاسبه حقوق'!X618),0)</f>
        <v>2822126</v>
      </c>
      <c r="Z618" s="9">
        <f t="shared" si="77"/>
        <v>9272700</v>
      </c>
      <c r="AA618" s="9">
        <f t="shared" si="78"/>
        <v>480702059.14285713</v>
      </c>
      <c r="AB618" s="5">
        <f>IF(AA618&lt;='اطلاعات پایه'!$B$35,'اطلاعات پایه'!$D$35,IF(AA618&lt;='اطلاعات پایه'!$B$36,'اطلاعات پایه'!$E$35+(AA618-'اطلاعات پایه'!$B$35)*'اطلاعات پایه'!$C$36,IF(AA618&lt;='اطلاعات پایه'!$B$37,'اطلاعات پایه'!$E$36+(AA618-'اطلاعات پایه'!$B$36)*'اطلاعات پایه'!$C$37,IF(AA618&lt;='اطلاعات پایه'!$B$38,'اطلاعات پایه'!$E$37+(AA618-'اطلاعات پایه'!$B$37)*'اطلاعات پایه'!$C$38,IF(AA618&lt;='اطلاعات پایه'!$B$39,'اطلاعات پایه'!$E$38+(AA618-'اطلاعات پایه'!$B$38)*'اطلاعات پایه'!$C$39,'اطلاعات پایه'!$E$39+(AA618-'اطلاعات پایه'!$B$39)*'اطلاعات پایه'!$C$40)))))/365*L618</f>
        <v>0</v>
      </c>
      <c r="AC618" s="9">
        <f t="shared" si="79"/>
        <v>37493954</v>
      </c>
      <c r="AE618" s="9">
        <f t="shared" si="74"/>
        <v>49588780</v>
      </c>
    </row>
    <row r="619" spans="1:31" x14ac:dyDescent="0.25">
      <c r="A619" s="13">
        <v>599</v>
      </c>
      <c r="B619" s="13"/>
      <c r="C619" s="13"/>
      <c r="D619" s="13"/>
      <c r="E619" s="13"/>
      <c r="F619" s="13"/>
      <c r="G619" s="6" t="str">
        <f t="shared" si="72"/>
        <v/>
      </c>
      <c r="H619" s="13"/>
      <c r="I619" s="13"/>
      <c r="J619" s="15"/>
      <c r="K619" s="15"/>
      <c r="L619" s="5">
        <f>VLOOKUP($C$15,'اطلاعات پایه'!$A$18:$B$30,2,FALSE)</f>
        <v>30</v>
      </c>
      <c r="M619" s="6">
        <f>VLOOKUP($C$15,'اطلاعات پایه'!$A$18:$C$30,3,FALSE)</f>
        <v>45736</v>
      </c>
      <c r="N619" s="5">
        <f>ROUND((K619*('اطلاعات پایه'!$B$12+1)+'اطلاعات پایه'!$B$13)/30*L619,0)</f>
        <v>9316080</v>
      </c>
      <c r="O619" s="5">
        <f>IF(AND(F619&gt;0,M619-F619&gt;364),'اطلاعات پایه'!$B$10,0)*L619+J619</f>
        <v>0</v>
      </c>
      <c r="P619" s="5">
        <f>IF(H619="متاهل",'اطلاعات پایه'!$B$6,0)</f>
        <v>0</v>
      </c>
      <c r="Q619" s="5">
        <f>I619*'اطلاعات پایه'!$B$7</f>
        <v>0</v>
      </c>
      <c r="R619" s="5">
        <f>ROUND('اطلاعات پایه'!$B$8/30*MIN(30,L619),0)</f>
        <v>9000000</v>
      </c>
      <c r="S619" s="5">
        <f>ROUND('اطلاعات پایه'!$B$9/30*MIN(30,L619),0)</f>
        <v>22000000</v>
      </c>
      <c r="T619" s="5">
        <f t="shared" si="75"/>
        <v>59284</v>
      </c>
      <c r="U619" s="15"/>
      <c r="V619" s="5">
        <f t="shared" si="73"/>
        <v>0</v>
      </c>
      <c r="X619" s="9">
        <f t="shared" si="76"/>
        <v>40316080</v>
      </c>
      <c r="Y619" s="9">
        <f>ROUND(0.07*MIN(7*L619*'اطلاعات پایه'!$B$5,'محاسبه حقوق'!X619),0)</f>
        <v>2822126</v>
      </c>
      <c r="Z619" s="9">
        <f t="shared" si="77"/>
        <v>9272700</v>
      </c>
      <c r="AA619" s="9">
        <f t="shared" si="78"/>
        <v>480702059.14285713</v>
      </c>
      <c r="AB619" s="5">
        <f>IF(AA619&lt;='اطلاعات پایه'!$B$35,'اطلاعات پایه'!$D$35,IF(AA619&lt;='اطلاعات پایه'!$B$36,'اطلاعات پایه'!$E$35+(AA619-'اطلاعات پایه'!$B$35)*'اطلاعات پایه'!$C$36,IF(AA619&lt;='اطلاعات پایه'!$B$37,'اطلاعات پایه'!$E$36+(AA619-'اطلاعات پایه'!$B$36)*'اطلاعات پایه'!$C$37,IF(AA619&lt;='اطلاعات پایه'!$B$38,'اطلاعات پایه'!$E$37+(AA619-'اطلاعات پایه'!$B$37)*'اطلاعات پایه'!$C$38,IF(AA619&lt;='اطلاعات پایه'!$B$39,'اطلاعات پایه'!$E$38+(AA619-'اطلاعات پایه'!$B$38)*'اطلاعات پایه'!$C$39,'اطلاعات پایه'!$E$39+(AA619-'اطلاعات پایه'!$B$39)*'اطلاعات پایه'!$C$40)))))/365*L619</f>
        <v>0</v>
      </c>
      <c r="AC619" s="9">
        <f t="shared" si="79"/>
        <v>37493954</v>
      </c>
      <c r="AE619" s="9">
        <f t="shared" si="74"/>
        <v>49588780</v>
      </c>
    </row>
    <row r="620" spans="1:31" x14ac:dyDescent="0.25">
      <c r="A620" s="13">
        <v>600</v>
      </c>
      <c r="B620" s="13"/>
      <c r="C620" s="13"/>
      <c r="D620" s="13"/>
      <c r="E620" s="13"/>
      <c r="F620" s="13"/>
      <c r="G620" s="6" t="str">
        <f t="shared" si="72"/>
        <v/>
      </c>
      <c r="H620" s="13"/>
      <c r="I620" s="13"/>
      <c r="J620" s="15"/>
      <c r="K620" s="15"/>
      <c r="L620" s="5">
        <f>VLOOKUP($C$15,'اطلاعات پایه'!$A$18:$B$30,2,FALSE)</f>
        <v>30</v>
      </c>
      <c r="M620" s="6">
        <f>VLOOKUP($C$15,'اطلاعات پایه'!$A$18:$C$30,3,FALSE)</f>
        <v>45736</v>
      </c>
      <c r="N620" s="5">
        <f>ROUND((K620*('اطلاعات پایه'!$B$12+1)+'اطلاعات پایه'!$B$13)/30*L620,0)</f>
        <v>9316080</v>
      </c>
      <c r="O620" s="5">
        <f>IF(AND(F620&gt;0,M620-F620&gt;364),'اطلاعات پایه'!$B$10,0)*L620+J620</f>
        <v>0</v>
      </c>
      <c r="P620" s="5">
        <f>IF(H620="متاهل",'اطلاعات پایه'!$B$6,0)</f>
        <v>0</v>
      </c>
      <c r="Q620" s="5">
        <f>I620*'اطلاعات پایه'!$B$7</f>
        <v>0</v>
      </c>
      <c r="R620" s="5">
        <f>ROUND('اطلاعات پایه'!$B$8/30*MIN(30,L620),0)</f>
        <v>9000000</v>
      </c>
      <c r="S620" s="5">
        <f>ROUND('اطلاعات پایه'!$B$9/30*MIN(30,L620),0)</f>
        <v>22000000</v>
      </c>
      <c r="T620" s="5">
        <f t="shared" si="75"/>
        <v>59284</v>
      </c>
      <c r="U620" s="15"/>
      <c r="V620" s="5">
        <f t="shared" si="73"/>
        <v>0</v>
      </c>
      <c r="X620" s="9">
        <f t="shared" si="76"/>
        <v>40316080</v>
      </c>
      <c r="Y620" s="9">
        <f>ROUND(0.07*MIN(7*L620*'اطلاعات پایه'!$B$5,'محاسبه حقوق'!X620),0)</f>
        <v>2822126</v>
      </c>
      <c r="Z620" s="9">
        <f t="shared" si="77"/>
        <v>9272700</v>
      </c>
      <c r="AA620" s="9">
        <f t="shared" si="78"/>
        <v>480702059.14285713</v>
      </c>
      <c r="AB620" s="5">
        <f>IF(AA620&lt;='اطلاعات پایه'!$B$35,'اطلاعات پایه'!$D$35,IF(AA620&lt;='اطلاعات پایه'!$B$36,'اطلاعات پایه'!$E$35+(AA620-'اطلاعات پایه'!$B$35)*'اطلاعات پایه'!$C$36,IF(AA620&lt;='اطلاعات پایه'!$B$37,'اطلاعات پایه'!$E$36+(AA620-'اطلاعات پایه'!$B$36)*'اطلاعات پایه'!$C$37,IF(AA620&lt;='اطلاعات پایه'!$B$38,'اطلاعات پایه'!$E$37+(AA620-'اطلاعات پایه'!$B$37)*'اطلاعات پایه'!$C$38,IF(AA620&lt;='اطلاعات پایه'!$B$39,'اطلاعات پایه'!$E$38+(AA620-'اطلاعات پایه'!$B$38)*'اطلاعات پایه'!$C$39,'اطلاعات پایه'!$E$39+(AA620-'اطلاعات پایه'!$B$39)*'اطلاعات پایه'!$C$40)))))/365*L620</f>
        <v>0</v>
      </c>
      <c r="AC620" s="9">
        <f t="shared" si="79"/>
        <v>37493954</v>
      </c>
      <c r="AE620" s="9">
        <f t="shared" si="74"/>
        <v>49588780</v>
      </c>
    </row>
    <row r="621" spans="1:31" x14ac:dyDescent="0.25">
      <c r="A621" s="13">
        <v>601</v>
      </c>
      <c r="B621" s="13"/>
      <c r="C621" s="13"/>
      <c r="D621" s="13"/>
      <c r="E621" s="13"/>
      <c r="F621" s="13"/>
      <c r="G621" s="6" t="str">
        <f t="shared" si="72"/>
        <v/>
      </c>
      <c r="H621" s="13"/>
      <c r="I621" s="13"/>
      <c r="J621" s="15"/>
      <c r="K621" s="15"/>
      <c r="L621" s="5">
        <f>VLOOKUP($C$15,'اطلاعات پایه'!$A$18:$B$30,2,FALSE)</f>
        <v>30</v>
      </c>
      <c r="M621" s="6">
        <f>VLOOKUP($C$15,'اطلاعات پایه'!$A$18:$C$30,3,FALSE)</f>
        <v>45736</v>
      </c>
      <c r="N621" s="5">
        <f>ROUND((K621*('اطلاعات پایه'!$B$12+1)+'اطلاعات پایه'!$B$13)/30*L621,0)</f>
        <v>9316080</v>
      </c>
      <c r="O621" s="5">
        <f>IF(AND(F621&gt;0,M621-F621&gt;364),'اطلاعات پایه'!$B$10,0)*L621+J621</f>
        <v>0</v>
      </c>
      <c r="P621" s="5">
        <f>IF(H621="متاهل",'اطلاعات پایه'!$B$6,0)</f>
        <v>0</v>
      </c>
      <c r="Q621" s="5">
        <f>I621*'اطلاعات پایه'!$B$7</f>
        <v>0</v>
      </c>
      <c r="R621" s="5">
        <f>ROUND('اطلاعات پایه'!$B$8/30*MIN(30,L621),0)</f>
        <v>9000000</v>
      </c>
      <c r="S621" s="5">
        <f>ROUND('اطلاعات پایه'!$B$9/30*MIN(30,L621),0)</f>
        <v>22000000</v>
      </c>
      <c r="T621" s="5">
        <f t="shared" si="75"/>
        <v>59284</v>
      </c>
      <c r="U621" s="15"/>
      <c r="V621" s="5">
        <f t="shared" si="73"/>
        <v>0</v>
      </c>
      <c r="X621" s="9">
        <f t="shared" si="76"/>
        <v>40316080</v>
      </c>
      <c r="Y621" s="9">
        <f>ROUND(0.07*MIN(7*L621*'اطلاعات پایه'!$B$5,'محاسبه حقوق'!X621),0)</f>
        <v>2822126</v>
      </c>
      <c r="Z621" s="9">
        <f t="shared" si="77"/>
        <v>9272700</v>
      </c>
      <c r="AA621" s="9">
        <f t="shared" si="78"/>
        <v>480702059.14285713</v>
      </c>
      <c r="AB621" s="5">
        <f>IF(AA621&lt;='اطلاعات پایه'!$B$35,'اطلاعات پایه'!$D$35,IF(AA621&lt;='اطلاعات پایه'!$B$36,'اطلاعات پایه'!$E$35+(AA621-'اطلاعات پایه'!$B$35)*'اطلاعات پایه'!$C$36,IF(AA621&lt;='اطلاعات پایه'!$B$37,'اطلاعات پایه'!$E$36+(AA621-'اطلاعات پایه'!$B$36)*'اطلاعات پایه'!$C$37,IF(AA621&lt;='اطلاعات پایه'!$B$38,'اطلاعات پایه'!$E$37+(AA621-'اطلاعات پایه'!$B$37)*'اطلاعات پایه'!$C$38,IF(AA621&lt;='اطلاعات پایه'!$B$39,'اطلاعات پایه'!$E$38+(AA621-'اطلاعات پایه'!$B$38)*'اطلاعات پایه'!$C$39,'اطلاعات پایه'!$E$39+(AA621-'اطلاعات پایه'!$B$39)*'اطلاعات پایه'!$C$40)))))/365*L621</f>
        <v>0</v>
      </c>
      <c r="AC621" s="9">
        <f t="shared" si="79"/>
        <v>37493954</v>
      </c>
      <c r="AE621" s="9">
        <f t="shared" si="74"/>
        <v>49588780</v>
      </c>
    </row>
    <row r="622" spans="1:31" x14ac:dyDescent="0.25">
      <c r="A622" s="13">
        <v>602</v>
      </c>
      <c r="B622" s="13"/>
      <c r="C622" s="13"/>
      <c r="D622" s="13"/>
      <c r="E622" s="13"/>
      <c r="F622" s="13"/>
      <c r="G622" s="6" t="str">
        <f t="shared" si="72"/>
        <v/>
      </c>
      <c r="H622" s="13"/>
      <c r="I622" s="13"/>
      <c r="J622" s="15"/>
      <c r="K622" s="15"/>
      <c r="L622" s="5">
        <f>VLOOKUP($C$15,'اطلاعات پایه'!$A$18:$B$30,2,FALSE)</f>
        <v>30</v>
      </c>
      <c r="M622" s="6">
        <f>VLOOKUP($C$15,'اطلاعات پایه'!$A$18:$C$30,3,FALSE)</f>
        <v>45736</v>
      </c>
      <c r="N622" s="5">
        <f>ROUND((K622*('اطلاعات پایه'!$B$12+1)+'اطلاعات پایه'!$B$13)/30*L622,0)</f>
        <v>9316080</v>
      </c>
      <c r="O622" s="5">
        <f>IF(AND(F622&gt;0,M622-F622&gt;364),'اطلاعات پایه'!$B$10,0)*L622+J622</f>
        <v>0</v>
      </c>
      <c r="P622" s="5">
        <f>IF(H622="متاهل",'اطلاعات پایه'!$B$6,0)</f>
        <v>0</v>
      </c>
      <c r="Q622" s="5">
        <f>I622*'اطلاعات پایه'!$B$7</f>
        <v>0</v>
      </c>
      <c r="R622" s="5">
        <f>ROUND('اطلاعات پایه'!$B$8/30*MIN(30,L622),0)</f>
        <v>9000000</v>
      </c>
      <c r="S622" s="5">
        <f>ROUND('اطلاعات پایه'!$B$9/30*MIN(30,L622),0)</f>
        <v>22000000</v>
      </c>
      <c r="T622" s="5">
        <f t="shared" si="75"/>
        <v>59284</v>
      </c>
      <c r="U622" s="15"/>
      <c r="V622" s="5">
        <f t="shared" si="73"/>
        <v>0</v>
      </c>
      <c r="X622" s="9">
        <f t="shared" si="76"/>
        <v>40316080</v>
      </c>
      <c r="Y622" s="9">
        <f>ROUND(0.07*MIN(7*L622*'اطلاعات پایه'!$B$5,'محاسبه حقوق'!X622),0)</f>
        <v>2822126</v>
      </c>
      <c r="Z622" s="9">
        <f t="shared" si="77"/>
        <v>9272700</v>
      </c>
      <c r="AA622" s="9">
        <f t="shared" si="78"/>
        <v>480702059.14285713</v>
      </c>
      <c r="AB622" s="5">
        <f>IF(AA622&lt;='اطلاعات پایه'!$B$35,'اطلاعات پایه'!$D$35,IF(AA622&lt;='اطلاعات پایه'!$B$36,'اطلاعات پایه'!$E$35+(AA622-'اطلاعات پایه'!$B$35)*'اطلاعات پایه'!$C$36,IF(AA622&lt;='اطلاعات پایه'!$B$37,'اطلاعات پایه'!$E$36+(AA622-'اطلاعات پایه'!$B$36)*'اطلاعات پایه'!$C$37,IF(AA622&lt;='اطلاعات پایه'!$B$38,'اطلاعات پایه'!$E$37+(AA622-'اطلاعات پایه'!$B$37)*'اطلاعات پایه'!$C$38,IF(AA622&lt;='اطلاعات پایه'!$B$39,'اطلاعات پایه'!$E$38+(AA622-'اطلاعات پایه'!$B$38)*'اطلاعات پایه'!$C$39,'اطلاعات پایه'!$E$39+(AA622-'اطلاعات پایه'!$B$39)*'اطلاعات پایه'!$C$40)))))/365*L622</f>
        <v>0</v>
      </c>
      <c r="AC622" s="9">
        <f t="shared" si="79"/>
        <v>37493954</v>
      </c>
      <c r="AE622" s="9">
        <f t="shared" si="74"/>
        <v>49588780</v>
      </c>
    </row>
    <row r="623" spans="1:31" x14ac:dyDescent="0.25">
      <c r="A623" s="13">
        <v>603</v>
      </c>
      <c r="B623" s="13"/>
      <c r="C623" s="13"/>
      <c r="D623" s="13"/>
      <c r="E623" s="13"/>
      <c r="F623" s="13"/>
      <c r="G623" s="6" t="str">
        <f t="shared" si="72"/>
        <v/>
      </c>
      <c r="H623" s="13"/>
      <c r="I623" s="13"/>
      <c r="J623" s="15"/>
      <c r="K623" s="15"/>
      <c r="L623" s="5">
        <f>VLOOKUP($C$15,'اطلاعات پایه'!$A$18:$B$30,2,FALSE)</f>
        <v>30</v>
      </c>
      <c r="M623" s="6">
        <f>VLOOKUP($C$15,'اطلاعات پایه'!$A$18:$C$30,3,FALSE)</f>
        <v>45736</v>
      </c>
      <c r="N623" s="5">
        <f>ROUND((K623*('اطلاعات پایه'!$B$12+1)+'اطلاعات پایه'!$B$13)/30*L623,0)</f>
        <v>9316080</v>
      </c>
      <c r="O623" s="5">
        <f>IF(AND(F623&gt;0,M623-F623&gt;364),'اطلاعات پایه'!$B$10,0)*L623+J623</f>
        <v>0</v>
      </c>
      <c r="P623" s="5">
        <f>IF(H623="متاهل",'اطلاعات پایه'!$B$6,0)</f>
        <v>0</v>
      </c>
      <c r="Q623" s="5">
        <f>I623*'اطلاعات پایه'!$B$7</f>
        <v>0</v>
      </c>
      <c r="R623" s="5">
        <f>ROUND('اطلاعات پایه'!$B$8/30*MIN(30,L623),0)</f>
        <v>9000000</v>
      </c>
      <c r="S623" s="5">
        <f>ROUND('اطلاعات پایه'!$B$9/30*MIN(30,L623),0)</f>
        <v>22000000</v>
      </c>
      <c r="T623" s="5">
        <f t="shared" si="75"/>
        <v>59284</v>
      </c>
      <c r="U623" s="15"/>
      <c r="V623" s="5">
        <f t="shared" si="73"/>
        <v>0</v>
      </c>
      <c r="X623" s="9">
        <f t="shared" si="76"/>
        <v>40316080</v>
      </c>
      <c r="Y623" s="9">
        <f>ROUND(0.07*MIN(7*L623*'اطلاعات پایه'!$B$5,'محاسبه حقوق'!X623),0)</f>
        <v>2822126</v>
      </c>
      <c r="Z623" s="9">
        <f t="shared" si="77"/>
        <v>9272700</v>
      </c>
      <c r="AA623" s="9">
        <f t="shared" si="78"/>
        <v>480702059.14285713</v>
      </c>
      <c r="AB623" s="5">
        <f>IF(AA623&lt;='اطلاعات پایه'!$B$35,'اطلاعات پایه'!$D$35,IF(AA623&lt;='اطلاعات پایه'!$B$36,'اطلاعات پایه'!$E$35+(AA623-'اطلاعات پایه'!$B$35)*'اطلاعات پایه'!$C$36,IF(AA623&lt;='اطلاعات پایه'!$B$37,'اطلاعات پایه'!$E$36+(AA623-'اطلاعات پایه'!$B$36)*'اطلاعات پایه'!$C$37,IF(AA623&lt;='اطلاعات پایه'!$B$38,'اطلاعات پایه'!$E$37+(AA623-'اطلاعات پایه'!$B$37)*'اطلاعات پایه'!$C$38,IF(AA623&lt;='اطلاعات پایه'!$B$39,'اطلاعات پایه'!$E$38+(AA623-'اطلاعات پایه'!$B$38)*'اطلاعات پایه'!$C$39,'اطلاعات پایه'!$E$39+(AA623-'اطلاعات پایه'!$B$39)*'اطلاعات پایه'!$C$40)))))/365*L623</f>
        <v>0</v>
      </c>
      <c r="AC623" s="9">
        <f t="shared" si="79"/>
        <v>37493954</v>
      </c>
      <c r="AE623" s="9">
        <f t="shared" si="74"/>
        <v>49588780</v>
      </c>
    </row>
    <row r="624" spans="1:31" x14ac:dyDescent="0.25">
      <c r="A624" s="13">
        <v>604</v>
      </c>
      <c r="B624" s="13"/>
      <c r="C624" s="13"/>
      <c r="D624" s="13"/>
      <c r="E624" s="13"/>
      <c r="F624" s="13"/>
      <c r="G624" s="6" t="str">
        <f t="shared" si="72"/>
        <v/>
      </c>
      <c r="H624" s="13"/>
      <c r="I624" s="13"/>
      <c r="J624" s="15"/>
      <c r="K624" s="15"/>
      <c r="L624" s="5">
        <f>VLOOKUP($C$15,'اطلاعات پایه'!$A$18:$B$30,2,FALSE)</f>
        <v>30</v>
      </c>
      <c r="M624" s="6">
        <f>VLOOKUP($C$15,'اطلاعات پایه'!$A$18:$C$30,3,FALSE)</f>
        <v>45736</v>
      </c>
      <c r="N624" s="5">
        <f>ROUND((K624*('اطلاعات پایه'!$B$12+1)+'اطلاعات پایه'!$B$13)/30*L624,0)</f>
        <v>9316080</v>
      </c>
      <c r="O624" s="5">
        <f>IF(AND(F624&gt;0,M624-F624&gt;364),'اطلاعات پایه'!$B$10,0)*L624+J624</f>
        <v>0</v>
      </c>
      <c r="P624" s="5">
        <f>IF(H624="متاهل",'اطلاعات پایه'!$B$6,0)</f>
        <v>0</v>
      </c>
      <c r="Q624" s="5">
        <f>I624*'اطلاعات پایه'!$B$7</f>
        <v>0</v>
      </c>
      <c r="R624" s="5">
        <f>ROUND('اطلاعات پایه'!$B$8/30*MIN(30,L624),0)</f>
        <v>9000000</v>
      </c>
      <c r="S624" s="5">
        <f>ROUND('اطلاعات پایه'!$B$9/30*MIN(30,L624),0)</f>
        <v>22000000</v>
      </c>
      <c r="T624" s="5">
        <f t="shared" si="75"/>
        <v>59284</v>
      </c>
      <c r="U624" s="15"/>
      <c r="V624" s="5">
        <f t="shared" si="73"/>
        <v>0</v>
      </c>
      <c r="X624" s="9">
        <f t="shared" si="76"/>
        <v>40316080</v>
      </c>
      <c r="Y624" s="9">
        <f>ROUND(0.07*MIN(7*L624*'اطلاعات پایه'!$B$5,'محاسبه حقوق'!X624),0)</f>
        <v>2822126</v>
      </c>
      <c r="Z624" s="9">
        <f t="shared" si="77"/>
        <v>9272700</v>
      </c>
      <c r="AA624" s="9">
        <f t="shared" si="78"/>
        <v>480702059.14285713</v>
      </c>
      <c r="AB624" s="5">
        <f>IF(AA624&lt;='اطلاعات پایه'!$B$35,'اطلاعات پایه'!$D$35,IF(AA624&lt;='اطلاعات پایه'!$B$36,'اطلاعات پایه'!$E$35+(AA624-'اطلاعات پایه'!$B$35)*'اطلاعات پایه'!$C$36,IF(AA624&lt;='اطلاعات پایه'!$B$37,'اطلاعات پایه'!$E$36+(AA624-'اطلاعات پایه'!$B$36)*'اطلاعات پایه'!$C$37,IF(AA624&lt;='اطلاعات پایه'!$B$38,'اطلاعات پایه'!$E$37+(AA624-'اطلاعات پایه'!$B$37)*'اطلاعات پایه'!$C$38,IF(AA624&lt;='اطلاعات پایه'!$B$39,'اطلاعات پایه'!$E$38+(AA624-'اطلاعات پایه'!$B$38)*'اطلاعات پایه'!$C$39,'اطلاعات پایه'!$E$39+(AA624-'اطلاعات پایه'!$B$39)*'اطلاعات پایه'!$C$40)))))/365*L624</f>
        <v>0</v>
      </c>
      <c r="AC624" s="9">
        <f t="shared" si="79"/>
        <v>37493954</v>
      </c>
      <c r="AE624" s="9">
        <f t="shared" si="74"/>
        <v>49588780</v>
      </c>
    </row>
    <row r="625" spans="1:31" x14ac:dyDescent="0.25">
      <c r="A625" s="13">
        <v>605</v>
      </c>
      <c r="B625" s="13"/>
      <c r="C625" s="13"/>
      <c r="D625" s="13"/>
      <c r="E625" s="13"/>
      <c r="F625" s="13"/>
      <c r="G625" s="6" t="str">
        <f t="shared" si="72"/>
        <v/>
      </c>
      <c r="H625" s="13"/>
      <c r="I625" s="13"/>
      <c r="J625" s="15"/>
      <c r="K625" s="15"/>
      <c r="L625" s="5">
        <f>VLOOKUP($C$15,'اطلاعات پایه'!$A$18:$B$30,2,FALSE)</f>
        <v>30</v>
      </c>
      <c r="M625" s="6">
        <f>VLOOKUP($C$15,'اطلاعات پایه'!$A$18:$C$30,3,FALSE)</f>
        <v>45736</v>
      </c>
      <c r="N625" s="5">
        <f>ROUND((K625*('اطلاعات پایه'!$B$12+1)+'اطلاعات پایه'!$B$13)/30*L625,0)</f>
        <v>9316080</v>
      </c>
      <c r="O625" s="5">
        <f>IF(AND(F625&gt;0,M625-F625&gt;364),'اطلاعات پایه'!$B$10,0)*L625+J625</f>
        <v>0</v>
      </c>
      <c r="P625" s="5">
        <f>IF(H625="متاهل",'اطلاعات پایه'!$B$6,0)</f>
        <v>0</v>
      </c>
      <c r="Q625" s="5">
        <f>I625*'اطلاعات پایه'!$B$7</f>
        <v>0</v>
      </c>
      <c r="R625" s="5">
        <f>ROUND('اطلاعات پایه'!$B$8/30*MIN(30,L625),0)</f>
        <v>9000000</v>
      </c>
      <c r="S625" s="5">
        <f>ROUND('اطلاعات پایه'!$B$9/30*MIN(30,L625),0)</f>
        <v>22000000</v>
      </c>
      <c r="T625" s="5">
        <f t="shared" si="75"/>
        <v>59284</v>
      </c>
      <c r="U625" s="15"/>
      <c r="V625" s="5">
        <f t="shared" si="73"/>
        <v>0</v>
      </c>
      <c r="X625" s="9">
        <f t="shared" si="76"/>
        <v>40316080</v>
      </c>
      <c r="Y625" s="9">
        <f>ROUND(0.07*MIN(7*L625*'اطلاعات پایه'!$B$5,'محاسبه حقوق'!X625),0)</f>
        <v>2822126</v>
      </c>
      <c r="Z625" s="9">
        <f t="shared" si="77"/>
        <v>9272700</v>
      </c>
      <c r="AA625" s="9">
        <f t="shared" si="78"/>
        <v>480702059.14285713</v>
      </c>
      <c r="AB625" s="5">
        <f>IF(AA625&lt;='اطلاعات پایه'!$B$35,'اطلاعات پایه'!$D$35,IF(AA625&lt;='اطلاعات پایه'!$B$36,'اطلاعات پایه'!$E$35+(AA625-'اطلاعات پایه'!$B$35)*'اطلاعات پایه'!$C$36,IF(AA625&lt;='اطلاعات پایه'!$B$37,'اطلاعات پایه'!$E$36+(AA625-'اطلاعات پایه'!$B$36)*'اطلاعات پایه'!$C$37,IF(AA625&lt;='اطلاعات پایه'!$B$38,'اطلاعات پایه'!$E$37+(AA625-'اطلاعات پایه'!$B$37)*'اطلاعات پایه'!$C$38,IF(AA625&lt;='اطلاعات پایه'!$B$39,'اطلاعات پایه'!$E$38+(AA625-'اطلاعات پایه'!$B$38)*'اطلاعات پایه'!$C$39,'اطلاعات پایه'!$E$39+(AA625-'اطلاعات پایه'!$B$39)*'اطلاعات پایه'!$C$40)))))/365*L625</f>
        <v>0</v>
      </c>
      <c r="AC625" s="9">
        <f t="shared" si="79"/>
        <v>37493954</v>
      </c>
      <c r="AE625" s="9">
        <f t="shared" si="74"/>
        <v>49588780</v>
      </c>
    </row>
    <row r="626" spans="1:31" x14ac:dyDescent="0.25">
      <c r="A626" s="13">
        <v>606</v>
      </c>
      <c r="B626" s="13"/>
      <c r="C626" s="13"/>
      <c r="D626" s="13"/>
      <c r="E626" s="13"/>
      <c r="F626" s="13"/>
      <c r="G626" s="6" t="str">
        <f t="shared" si="72"/>
        <v/>
      </c>
      <c r="H626" s="13"/>
      <c r="I626" s="13"/>
      <c r="J626" s="15"/>
      <c r="K626" s="15"/>
      <c r="L626" s="5">
        <f>VLOOKUP($C$15,'اطلاعات پایه'!$A$18:$B$30,2,FALSE)</f>
        <v>30</v>
      </c>
      <c r="M626" s="6">
        <f>VLOOKUP($C$15,'اطلاعات پایه'!$A$18:$C$30,3,FALSE)</f>
        <v>45736</v>
      </c>
      <c r="N626" s="5">
        <f>ROUND((K626*('اطلاعات پایه'!$B$12+1)+'اطلاعات پایه'!$B$13)/30*L626,0)</f>
        <v>9316080</v>
      </c>
      <c r="O626" s="5">
        <f>IF(AND(F626&gt;0,M626-F626&gt;364),'اطلاعات پایه'!$B$10,0)*L626+J626</f>
        <v>0</v>
      </c>
      <c r="P626" s="5">
        <f>IF(H626="متاهل",'اطلاعات پایه'!$B$6,0)</f>
        <v>0</v>
      </c>
      <c r="Q626" s="5">
        <f>I626*'اطلاعات پایه'!$B$7</f>
        <v>0</v>
      </c>
      <c r="R626" s="5">
        <f>ROUND('اطلاعات پایه'!$B$8/30*MIN(30,L626),0)</f>
        <v>9000000</v>
      </c>
      <c r="S626" s="5">
        <f>ROUND('اطلاعات پایه'!$B$9/30*MIN(30,L626),0)</f>
        <v>22000000</v>
      </c>
      <c r="T626" s="5">
        <f t="shared" si="75"/>
        <v>59284</v>
      </c>
      <c r="U626" s="15"/>
      <c r="V626" s="5">
        <f t="shared" si="73"/>
        <v>0</v>
      </c>
      <c r="X626" s="9">
        <f t="shared" si="76"/>
        <v>40316080</v>
      </c>
      <c r="Y626" s="9">
        <f>ROUND(0.07*MIN(7*L626*'اطلاعات پایه'!$B$5,'محاسبه حقوق'!X626),0)</f>
        <v>2822126</v>
      </c>
      <c r="Z626" s="9">
        <f t="shared" si="77"/>
        <v>9272700</v>
      </c>
      <c r="AA626" s="9">
        <f t="shared" si="78"/>
        <v>480702059.14285713</v>
      </c>
      <c r="AB626" s="5">
        <f>IF(AA626&lt;='اطلاعات پایه'!$B$35,'اطلاعات پایه'!$D$35,IF(AA626&lt;='اطلاعات پایه'!$B$36,'اطلاعات پایه'!$E$35+(AA626-'اطلاعات پایه'!$B$35)*'اطلاعات پایه'!$C$36,IF(AA626&lt;='اطلاعات پایه'!$B$37,'اطلاعات پایه'!$E$36+(AA626-'اطلاعات پایه'!$B$36)*'اطلاعات پایه'!$C$37,IF(AA626&lt;='اطلاعات پایه'!$B$38,'اطلاعات پایه'!$E$37+(AA626-'اطلاعات پایه'!$B$37)*'اطلاعات پایه'!$C$38,IF(AA626&lt;='اطلاعات پایه'!$B$39,'اطلاعات پایه'!$E$38+(AA626-'اطلاعات پایه'!$B$38)*'اطلاعات پایه'!$C$39,'اطلاعات پایه'!$E$39+(AA626-'اطلاعات پایه'!$B$39)*'اطلاعات پایه'!$C$40)))))/365*L626</f>
        <v>0</v>
      </c>
      <c r="AC626" s="9">
        <f t="shared" si="79"/>
        <v>37493954</v>
      </c>
      <c r="AE626" s="9">
        <f t="shared" si="74"/>
        <v>49588780</v>
      </c>
    </row>
    <row r="627" spans="1:31" x14ac:dyDescent="0.25">
      <c r="A627" s="13">
        <v>607</v>
      </c>
      <c r="B627" s="13"/>
      <c r="C627" s="13"/>
      <c r="D627" s="13"/>
      <c r="E627" s="13"/>
      <c r="F627" s="13"/>
      <c r="G627" s="6" t="str">
        <f t="shared" si="72"/>
        <v/>
      </c>
      <c r="H627" s="13"/>
      <c r="I627" s="13"/>
      <c r="J627" s="15"/>
      <c r="K627" s="15"/>
      <c r="L627" s="5">
        <f>VLOOKUP($C$15,'اطلاعات پایه'!$A$18:$B$30,2,FALSE)</f>
        <v>30</v>
      </c>
      <c r="M627" s="6">
        <f>VLOOKUP($C$15,'اطلاعات پایه'!$A$18:$C$30,3,FALSE)</f>
        <v>45736</v>
      </c>
      <c r="N627" s="5">
        <f>ROUND((K627*('اطلاعات پایه'!$B$12+1)+'اطلاعات پایه'!$B$13)/30*L627,0)</f>
        <v>9316080</v>
      </c>
      <c r="O627" s="5">
        <f>IF(AND(F627&gt;0,M627-F627&gt;364),'اطلاعات پایه'!$B$10,0)*L627+J627</f>
        <v>0</v>
      </c>
      <c r="P627" s="5">
        <f>IF(H627="متاهل",'اطلاعات پایه'!$B$6,0)</f>
        <v>0</v>
      </c>
      <c r="Q627" s="5">
        <f>I627*'اطلاعات پایه'!$B$7</f>
        <v>0</v>
      </c>
      <c r="R627" s="5">
        <f>ROUND('اطلاعات پایه'!$B$8/30*MIN(30,L627),0)</f>
        <v>9000000</v>
      </c>
      <c r="S627" s="5">
        <f>ROUND('اطلاعات پایه'!$B$9/30*MIN(30,L627),0)</f>
        <v>22000000</v>
      </c>
      <c r="T627" s="5">
        <f t="shared" si="75"/>
        <v>59284</v>
      </c>
      <c r="U627" s="15"/>
      <c r="V627" s="5">
        <f t="shared" si="73"/>
        <v>0</v>
      </c>
      <c r="X627" s="9">
        <f t="shared" si="76"/>
        <v>40316080</v>
      </c>
      <c r="Y627" s="9">
        <f>ROUND(0.07*MIN(7*L627*'اطلاعات پایه'!$B$5,'محاسبه حقوق'!X627),0)</f>
        <v>2822126</v>
      </c>
      <c r="Z627" s="9">
        <f t="shared" si="77"/>
        <v>9272700</v>
      </c>
      <c r="AA627" s="9">
        <f t="shared" si="78"/>
        <v>480702059.14285713</v>
      </c>
      <c r="AB627" s="5">
        <f>IF(AA627&lt;='اطلاعات پایه'!$B$35,'اطلاعات پایه'!$D$35,IF(AA627&lt;='اطلاعات پایه'!$B$36,'اطلاعات پایه'!$E$35+(AA627-'اطلاعات پایه'!$B$35)*'اطلاعات پایه'!$C$36,IF(AA627&lt;='اطلاعات پایه'!$B$37,'اطلاعات پایه'!$E$36+(AA627-'اطلاعات پایه'!$B$36)*'اطلاعات پایه'!$C$37,IF(AA627&lt;='اطلاعات پایه'!$B$38,'اطلاعات پایه'!$E$37+(AA627-'اطلاعات پایه'!$B$37)*'اطلاعات پایه'!$C$38,IF(AA627&lt;='اطلاعات پایه'!$B$39,'اطلاعات پایه'!$E$38+(AA627-'اطلاعات پایه'!$B$38)*'اطلاعات پایه'!$C$39,'اطلاعات پایه'!$E$39+(AA627-'اطلاعات پایه'!$B$39)*'اطلاعات پایه'!$C$40)))))/365*L627</f>
        <v>0</v>
      </c>
      <c r="AC627" s="9">
        <f t="shared" si="79"/>
        <v>37493954</v>
      </c>
      <c r="AE627" s="9">
        <f t="shared" si="74"/>
        <v>49588780</v>
      </c>
    </row>
    <row r="628" spans="1:31" x14ac:dyDescent="0.25">
      <c r="A628" s="13">
        <v>608</v>
      </c>
      <c r="B628" s="13"/>
      <c r="C628" s="13"/>
      <c r="D628" s="13"/>
      <c r="E628" s="13"/>
      <c r="F628" s="13"/>
      <c r="G628" s="6" t="str">
        <f t="shared" si="72"/>
        <v/>
      </c>
      <c r="H628" s="13"/>
      <c r="I628" s="13"/>
      <c r="J628" s="15"/>
      <c r="K628" s="15"/>
      <c r="L628" s="5">
        <f>VLOOKUP($C$15,'اطلاعات پایه'!$A$18:$B$30,2,FALSE)</f>
        <v>30</v>
      </c>
      <c r="M628" s="6">
        <f>VLOOKUP($C$15,'اطلاعات پایه'!$A$18:$C$30,3,FALSE)</f>
        <v>45736</v>
      </c>
      <c r="N628" s="5">
        <f>ROUND((K628*('اطلاعات پایه'!$B$12+1)+'اطلاعات پایه'!$B$13)/30*L628,0)</f>
        <v>9316080</v>
      </c>
      <c r="O628" s="5">
        <f>IF(AND(F628&gt;0,M628-F628&gt;364),'اطلاعات پایه'!$B$10,0)*L628+J628</f>
        <v>0</v>
      </c>
      <c r="P628" s="5">
        <f>IF(H628="متاهل",'اطلاعات پایه'!$B$6,0)</f>
        <v>0</v>
      </c>
      <c r="Q628" s="5">
        <f>I628*'اطلاعات پایه'!$B$7</f>
        <v>0</v>
      </c>
      <c r="R628" s="5">
        <f>ROUND('اطلاعات پایه'!$B$8/30*MIN(30,L628),0)</f>
        <v>9000000</v>
      </c>
      <c r="S628" s="5">
        <f>ROUND('اطلاعات پایه'!$B$9/30*MIN(30,L628),0)</f>
        <v>22000000</v>
      </c>
      <c r="T628" s="5">
        <f t="shared" si="75"/>
        <v>59284</v>
      </c>
      <c r="U628" s="15"/>
      <c r="V628" s="5">
        <f t="shared" si="73"/>
        <v>0</v>
      </c>
      <c r="X628" s="9">
        <f t="shared" si="76"/>
        <v>40316080</v>
      </c>
      <c r="Y628" s="9">
        <f>ROUND(0.07*MIN(7*L628*'اطلاعات پایه'!$B$5,'محاسبه حقوق'!X628),0)</f>
        <v>2822126</v>
      </c>
      <c r="Z628" s="9">
        <f t="shared" si="77"/>
        <v>9272700</v>
      </c>
      <c r="AA628" s="9">
        <f t="shared" si="78"/>
        <v>480702059.14285713</v>
      </c>
      <c r="AB628" s="5">
        <f>IF(AA628&lt;='اطلاعات پایه'!$B$35,'اطلاعات پایه'!$D$35,IF(AA628&lt;='اطلاعات پایه'!$B$36,'اطلاعات پایه'!$E$35+(AA628-'اطلاعات پایه'!$B$35)*'اطلاعات پایه'!$C$36,IF(AA628&lt;='اطلاعات پایه'!$B$37,'اطلاعات پایه'!$E$36+(AA628-'اطلاعات پایه'!$B$36)*'اطلاعات پایه'!$C$37,IF(AA628&lt;='اطلاعات پایه'!$B$38,'اطلاعات پایه'!$E$37+(AA628-'اطلاعات پایه'!$B$37)*'اطلاعات پایه'!$C$38,IF(AA628&lt;='اطلاعات پایه'!$B$39,'اطلاعات پایه'!$E$38+(AA628-'اطلاعات پایه'!$B$38)*'اطلاعات پایه'!$C$39,'اطلاعات پایه'!$E$39+(AA628-'اطلاعات پایه'!$B$39)*'اطلاعات پایه'!$C$40)))))/365*L628</f>
        <v>0</v>
      </c>
      <c r="AC628" s="9">
        <f t="shared" si="79"/>
        <v>37493954</v>
      </c>
      <c r="AE628" s="9">
        <f t="shared" si="74"/>
        <v>49588780</v>
      </c>
    </row>
    <row r="629" spans="1:31" x14ac:dyDescent="0.25">
      <c r="A629" s="13">
        <v>609</v>
      </c>
      <c r="B629" s="13"/>
      <c r="C629" s="13"/>
      <c r="D629" s="13"/>
      <c r="E629" s="13"/>
      <c r="F629" s="13"/>
      <c r="G629" s="6" t="str">
        <f t="shared" si="72"/>
        <v/>
      </c>
      <c r="H629" s="13"/>
      <c r="I629" s="13"/>
      <c r="J629" s="15"/>
      <c r="K629" s="15"/>
      <c r="L629" s="5">
        <f>VLOOKUP($C$15,'اطلاعات پایه'!$A$18:$B$30,2,FALSE)</f>
        <v>30</v>
      </c>
      <c r="M629" s="6">
        <f>VLOOKUP($C$15,'اطلاعات پایه'!$A$18:$C$30,3,FALSE)</f>
        <v>45736</v>
      </c>
      <c r="N629" s="5">
        <f>ROUND((K629*('اطلاعات پایه'!$B$12+1)+'اطلاعات پایه'!$B$13)/30*L629,0)</f>
        <v>9316080</v>
      </c>
      <c r="O629" s="5">
        <f>IF(AND(F629&gt;0,M629-F629&gt;364),'اطلاعات پایه'!$B$10,0)*L629+J629</f>
        <v>0</v>
      </c>
      <c r="P629" s="5">
        <f>IF(H629="متاهل",'اطلاعات پایه'!$B$6,0)</f>
        <v>0</v>
      </c>
      <c r="Q629" s="5">
        <f>I629*'اطلاعات پایه'!$B$7</f>
        <v>0</v>
      </c>
      <c r="R629" s="5">
        <f>ROUND('اطلاعات پایه'!$B$8/30*MIN(30,L629),0)</f>
        <v>9000000</v>
      </c>
      <c r="S629" s="5">
        <f>ROUND('اطلاعات پایه'!$B$9/30*MIN(30,L629),0)</f>
        <v>22000000</v>
      </c>
      <c r="T629" s="5">
        <f t="shared" si="75"/>
        <v>59284</v>
      </c>
      <c r="U629" s="15"/>
      <c r="V629" s="5">
        <f t="shared" si="73"/>
        <v>0</v>
      </c>
      <c r="X629" s="9">
        <f t="shared" si="76"/>
        <v>40316080</v>
      </c>
      <c r="Y629" s="9">
        <f>ROUND(0.07*MIN(7*L629*'اطلاعات پایه'!$B$5,'محاسبه حقوق'!X629),0)</f>
        <v>2822126</v>
      </c>
      <c r="Z629" s="9">
        <f t="shared" si="77"/>
        <v>9272700</v>
      </c>
      <c r="AA629" s="9">
        <f t="shared" si="78"/>
        <v>480702059.14285713</v>
      </c>
      <c r="AB629" s="5">
        <f>IF(AA629&lt;='اطلاعات پایه'!$B$35,'اطلاعات پایه'!$D$35,IF(AA629&lt;='اطلاعات پایه'!$B$36,'اطلاعات پایه'!$E$35+(AA629-'اطلاعات پایه'!$B$35)*'اطلاعات پایه'!$C$36,IF(AA629&lt;='اطلاعات پایه'!$B$37,'اطلاعات پایه'!$E$36+(AA629-'اطلاعات پایه'!$B$36)*'اطلاعات پایه'!$C$37,IF(AA629&lt;='اطلاعات پایه'!$B$38,'اطلاعات پایه'!$E$37+(AA629-'اطلاعات پایه'!$B$37)*'اطلاعات پایه'!$C$38,IF(AA629&lt;='اطلاعات پایه'!$B$39,'اطلاعات پایه'!$E$38+(AA629-'اطلاعات پایه'!$B$38)*'اطلاعات پایه'!$C$39,'اطلاعات پایه'!$E$39+(AA629-'اطلاعات پایه'!$B$39)*'اطلاعات پایه'!$C$40)))))/365*L629</f>
        <v>0</v>
      </c>
      <c r="AC629" s="9">
        <f t="shared" si="79"/>
        <v>37493954</v>
      </c>
      <c r="AE629" s="9">
        <f t="shared" si="74"/>
        <v>49588780</v>
      </c>
    </row>
    <row r="630" spans="1:31" x14ac:dyDescent="0.25">
      <c r="A630" s="13">
        <v>610</v>
      </c>
      <c r="B630" s="13"/>
      <c r="C630" s="13"/>
      <c r="D630" s="13"/>
      <c r="E630" s="13"/>
      <c r="F630" s="13"/>
      <c r="G630" s="6" t="str">
        <f t="shared" si="72"/>
        <v/>
      </c>
      <c r="H630" s="13"/>
      <c r="I630" s="13"/>
      <c r="J630" s="15"/>
      <c r="K630" s="15"/>
      <c r="L630" s="5">
        <f>VLOOKUP($C$15,'اطلاعات پایه'!$A$18:$B$30,2,FALSE)</f>
        <v>30</v>
      </c>
      <c r="M630" s="6">
        <f>VLOOKUP($C$15,'اطلاعات پایه'!$A$18:$C$30,3,FALSE)</f>
        <v>45736</v>
      </c>
      <c r="N630" s="5">
        <f>ROUND((K630*('اطلاعات پایه'!$B$12+1)+'اطلاعات پایه'!$B$13)/30*L630,0)</f>
        <v>9316080</v>
      </c>
      <c r="O630" s="5">
        <f>IF(AND(F630&gt;0,M630-F630&gt;364),'اطلاعات پایه'!$B$10,0)*L630+J630</f>
        <v>0</v>
      </c>
      <c r="P630" s="5">
        <f>IF(H630="متاهل",'اطلاعات پایه'!$B$6,0)</f>
        <v>0</v>
      </c>
      <c r="Q630" s="5">
        <f>I630*'اطلاعات پایه'!$B$7</f>
        <v>0</v>
      </c>
      <c r="R630" s="5">
        <f>ROUND('اطلاعات پایه'!$B$8/30*MIN(30,L630),0)</f>
        <v>9000000</v>
      </c>
      <c r="S630" s="5">
        <f>ROUND('اطلاعات پایه'!$B$9/30*MIN(30,L630),0)</f>
        <v>22000000</v>
      </c>
      <c r="T630" s="5">
        <f t="shared" si="75"/>
        <v>59284</v>
      </c>
      <c r="U630" s="15"/>
      <c r="V630" s="5">
        <f t="shared" si="73"/>
        <v>0</v>
      </c>
      <c r="X630" s="9">
        <f t="shared" si="76"/>
        <v>40316080</v>
      </c>
      <c r="Y630" s="9">
        <f>ROUND(0.07*MIN(7*L630*'اطلاعات پایه'!$B$5,'محاسبه حقوق'!X630),0)</f>
        <v>2822126</v>
      </c>
      <c r="Z630" s="9">
        <f t="shared" si="77"/>
        <v>9272700</v>
      </c>
      <c r="AA630" s="9">
        <f t="shared" si="78"/>
        <v>480702059.14285713</v>
      </c>
      <c r="AB630" s="5">
        <f>IF(AA630&lt;='اطلاعات پایه'!$B$35,'اطلاعات پایه'!$D$35,IF(AA630&lt;='اطلاعات پایه'!$B$36,'اطلاعات پایه'!$E$35+(AA630-'اطلاعات پایه'!$B$35)*'اطلاعات پایه'!$C$36,IF(AA630&lt;='اطلاعات پایه'!$B$37,'اطلاعات پایه'!$E$36+(AA630-'اطلاعات پایه'!$B$36)*'اطلاعات پایه'!$C$37,IF(AA630&lt;='اطلاعات پایه'!$B$38,'اطلاعات پایه'!$E$37+(AA630-'اطلاعات پایه'!$B$37)*'اطلاعات پایه'!$C$38,IF(AA630&lt;='اطلاعات پایه'!$B$39,'اطلاعات پایه'!$E$38+(AA630-'اطلاعات پایه'!$B$38)*'اطلاعات پایه'!$C$39,'اطلاعات پایه'!$E$39+(AA630-'اطلاعات پایه'!$B$39)*'اطلاعات پایه'!$C$40)))))/365*L630</f>
        <v>0</v>
      </c>
      <c r="AC630" s="9">
        <f t="shared" si="79"/>
        <v>37493954</v>
      </c>
      <c r="AE630" s="9">
        <f t="shared" si="74"/>
        <v>49588780</v>
      </c>
    </row>
    <row r="631" spans="1:31" x14ac:dyDescent="0.25">
      <c r="A631" s="13">
        <v>611</v>
      </c>
      <c r="B631" s="13"/>
      <c r="C631" s="13"/>
      <c r="D631" s="13"/>
      <c r="E631" s="13"/>
      <c r="F631" s="13"/>
      <c r="G631" s="6" t="str">
        <f t="shared" si="72"/>
        <v/>
      </c>
      <c r="H631" s="13"/>
      <c r="I631" s="13"/>
      <c r="J631" s="15"/>
      <c r="K631" s="15"/>
      <c r="L631" s="5">
        <f>VLOOKUP($C$15,'اطلاعات پایه'!$A$18:$B$30,2,FALSE)</f>
        <v>30</v>
      </c>
      <c r="M631" s="6">
        <f>VLOOKUP($C$15,'اطلاعات پایه'!$A$18:$C$30,3,FALSE)</f>
        <v>45736</v>
      </c>
      <c r="N631" s="5">
        <f>ROUND((K631*('اطلاعات پایه'!$B$12+1)+'اطلاعات پایه'!$B$13)/30*L631,0)</f>
        <v>9316080</v>
      </c>
      <c r="O631" s="5">
        <f>IF(AND(F631&gt;0,M631-F631&gt;364),'اطلاعات پایه'!$B$10,0)*L631+J631</f>
        <v>0</v>
      </c>
      <c r="P631" s="5">
        <f>IF(H631="متاهل",'اطلاعات پایه'!$B$6,0)</f>
        <v>0</v>
      </c>
      <c r="Q631" s="5">
        <f>I631*'اطلاعات پایه'!$B$7</f>
        <v>0</v>
      </c>
      <c r="R631" s="5">
        <f>ROUND('اطلاعات پایه'!$B$8/30*MIN(30,L631),0)</f>
        <v>9000000</v>
      </c>
      <c r="S631" s="5">
        <f>ROUND('اطلاعات پایه'!$B$9/30*MIN(30,L631),0)</f>
        <v>22000000</v>
      </c>
      <c r="T631" s="5">
        <f t="shared" si="75"/>
        <v>59284</v>
      </c>
      <c r="U631" s="15"/>
      <c r="V631" s="5">
        <f t="shared" si="73"/>
        <v>0</v>
      </c>
      <c r="X631" s="9">
        <f t="shared" si="76"/>
        <v>40316080</v>
      </c>
      <c r="Y631" s="9">
        <f>ROUND(0.07*MIN(7*L631*'اطلاعات پایه'!$B$5,'محاسبه حقوق'!X631),0)</f>
        <v>2822126</v>
      </c>
      <c r="Z631" s="9">
        <f t="shared" si="77"/>
        <v>9272700</v>
      </c>
      <c r="AA631" s="9">
        <f t="shared" si="78"/>
        <v>480702059.14285713</v>
      </c>
      <c r="AB631" s="5">
        <f>IF(AA631&lt;='اطلاعات پایه'!$B$35,'اطلاعات پایه'!$D$35,IF(AA631&lt;='اطلاعات پایه'!$B$36,'اطلاعات پایه'!$E$35+(AA631-'اطلاعات پایه'!$B$35)*'اطلاعات پایه'!$C$36,IF(AA631&lt;='اطلاعات پایه'!$B$37,'اطلاعات پایه'!$E$36+(AA631-'اطلاعات پایه'!$B$36)*'اطلاعات پایه'!$C$37,IF(AA631&lt;='اطلاعات پایه'!$B$38,'اطلاعات پایه'!$E$37+(AA631-'اطلاعات پایه'!$B$37)*'اطلاعات پایه'!$C$38,IF(AA631&lt;='اطلاعات پایه'!$B$39,'اطلاعات پایه'!$E$38+(AA631-'اطلاعات پایه'!$B$38)*'اطلاعات پایه'!$C$39,'اطلاعات پایه'!$E$39+(AA631-'اطلاعات پایه'!$B$39)*'اطلاعات پایه'!$C$40)))))/365*L631</f>
        <v>0</v>
      </c>
      <c r="AC631" s="9">
        <f t="shared" si="79"/>
        <v>37493954</v>
      </c>
      <c r="AE631" s="9">
        <f t="shared" si="74"/>
        <v>49588780</v>
      </c>
    </row>
    <row r="632" spans="1:31" x14ac:dyDescent="0.25">
      <c r="A632" s="13">
        <v>612</v>
      </c>
      <c r="B632" s="13"/>
      <c r="C632" s="13"/>
      <c r="D632" s="13"/>
      <c r="E632" s="13"/>
      <c r="F632" s="13"/>
      <c r="G632" s="6" t="str">
        <f t="shared" si="72"/>
        <v/>
      </c>
      <c r="H632" s="13"/>
      <c r="I632" s="13"/>
      <c r="J632" s="15"/>
      <c r="K632" s="15"/>
      <c r="L632" s="5">
        <f>VLOOKUP($C$15,'اطلاعات پایه'!$A$18:$B$30,2,FALSE)</f>
        <v>30</v>
      </c>
      <c r="M632" s="6">
        <f>VLOOKUP($C$15,'اطلاعات پایه'!$A$18:$C$30,3,FALSE)</f>
        <v>45736</v>
      </c>
      <c r="N632" s="5">
        <f>ROUND((K632*('اطلاعات پایه'!$B$12+1)+'اطلاعات پایه'!$B$13)/30*L632,0)</f>
        <v>9316080</v>
      </c>
      <c r="O632" s="5">
        <f>IF(AND(F632&gt;0,M632-F632&gt;364),'اطلاعات پایه'!$B$10,0)*L632+J632</f>
        <v>0</v>
      </c>
      <c r="P632" s="5">
        <f>IF(H632="متاهل",'اطلاعات پایه'!$B$6,0)</f>
        <v>0</v>
      </c>
      <c r="Q632" s="5">
        <f>I632*'اطلاعات پایه'!$B$7</f>
        <v>0</v>
      </c>
      <c r="R632" s="5">
        <f>ROUND('اطلاعات پایه'!$B$8/30*MIN(30,L632),0)</f>
        <v>9000000</v>
      </c>
      <c r="S632" s="5">
        <f>ROUND('اطلاعات پایه'!$B$9/30*MIN(30,L632),0)</f>
        <v>22000000</v>
      </c>
      <c r="T632" s="5">
        <f t="shared" si="75"/>
        <v>59284</v>
      </c>
      <c r="U632" s="15"/>
      <c r="V632" s="5">
        <f t="shared" si="73"/>
        <v>0</v>
      </c>
      <c r="X632" s="9">
        <f t="shared" si="76"/>
        <v>40316080</v>
      </c>
      <c r="Y632" s="9">
        <f>ROUND(0.07*MIN(7*L632*'اطلاعات پایه'!$B$5,'محاسبه حقوق'!X632),0)</f>
        <v>2822126</v>
      </c>
      <c r="Z632" s="9">
        <f t="shared" si="77"/>
        <v>9272700</v>
      </c>
      <c r="AA632" s="9">
        <f t="shared" si="78"/>
        <v>480702059.14285713</v>
      </c>
      <c r="AB632" s="5">
        <f>IF(AA632&lt;='اطلاعات پایه'!$B$35,'اطلاعات پایه'!$D$35,IF(AA632&lt;='اطلاعات پایه'!$B$36,'اطلاعات پایه'!$E$35+(AA632-'اطلاعات پایه'!$B$35)*'اطلاعات پایه'!$C$36,IF(AA632&lt;='اطلاعات پایه'!$B$37,'اطلاعات پایه'!$E$36+(AA632-'اطلاعات پایه'!$B$36)*'اطلاعات پایه'!$C$37,IF(AA632&lt;='اطلاعات پایه'!$B$38,'اطلاعات پایه'!$E$37+(AA632-'اطلاعات پایه'!$B$37)*'اطلاعات پایه'!$C$38,IF(AA632&lt;='اطلاعات پایه'!$B$39,'اطلاعات پایه'!$E$38+(AA632-'اطلاعات پایه'!$B$38)*'اطلاعات پایه'!$C$39,'اطلاعات پایه'!$E$39+(AA632-'اطلاعات پایه'!$B$39)*'اطلاعات پایه'!$C$40)))))/365*L632</f>
        <v>0</v>
      </c>
      <c r="AC632" s="9">
        <f t="shared" si="79"/>
        <v>37493954</v>
      </c>
      <c r="AE632" s="9">
        <f t="shared" si="74"/>
        <v>49588780</v>
      </c>
    </row>
    <row r="633" spans="1:31" x14ac:dyDescent="0.25">
      <c r="A633" s="13">
        <v>613</v>
      </c>
      <c r="B633" s="13"/>
      <c r="C633" s="13"/>
      <c r="D633" s="13"/>
      <c r="E633" s="13"/>
      <c r="F633" s="13"/>
      <c r="G633" s="6" t="str">
        <f t="shared" si="72"/>
        <v/>
      </c>
      <c r="H633" s="13"/>
      <c r="I633" s="13"/>
      <c r="J633" s="15"/>
      <c r="K633" s="15"/>
      <c r="L633" s="5">
        <f>VLOOKUP($C$15,'اطلاعات پایه'!$A$18:$B$30,2,FALSE)</f>
        <v>30</v>
      </c>
      <c r="M633" s="6">
        <f>VLOOKUP($C$15,'اطلاعات پایه'!$A$18:$C$30,3,FALSE)</f>
        <v>45736</v>
      </c>
      <c r="N633" s="5">
        <f>ROUND((K633*('اطلاعات پایه'!$B$12+1)+'اطلاعات پایه'!$B$13)/30*L633,0)</f>
        <v>9316080</v>
      </c>
      <c r="O633" s="5">
        <f>IF(AND(F633&gt;0,M633-F633&gt;364),'اطلاعات پایه'!$B$10,0)*L633+J633</f>
        <v>0</v>
      </c>
      <c r="P633" s="5">
        <f>IF(H633="متاهل",'اطلاعات پایه'!$B$6,0)</f>
        <v>0</v>
      </c>
      <c r="Q633" s="5">
        <f>I633*'اطلاعات پایه'!$B$7</f>
        <v>0</v>
      </c>
      <c r="R633" s="5">
        <f>ROUND('اطلاعات پایه'!$B$8/30*MIN(30,L633),0)</f>
        <v>9000000</v>
      </c>
      <c r="S633" s="5">
        <f>ROUND('اطلاعات پایه'!$B$9/30*MIN(30,L633),0)</f>
        <v>22000000</v>
      </c>
      <c r="T633" s="5">
        <f t="shared" si="75"/>
        <v>59284</v>
      </c>
      <c r="U633" s="15"/>
      <c r="V633" s="5">
        <f t="shared" si="73"/>
        <v>0</v>
      </c>
      <c r="X633" s="9">
        <f t="shared" si="76"/>
        <v>40316080</v>
      </c>
      <c r="Y633" s="9">
        <f>ROUND(0.07*MIN(7*L633*'اطلاعات پایه'!$B$5,'محاسبه حقوق'!X633),0)</f>
        <v>2822126</v>
      </c>
      <c r="Z633" s="9">
        <f t="shared" si="77"/>
        <v>9272700</v>
      </c>
      <c r="AA633" s="9">
        <f t="shared" si="78"/>
        <v>480702059.14285713</v>
      </c>
      <c r="AB633" s="5">
        <f>IF(AA633&lt;='اطلاعات پایه'!$B$35,'اطلاعات پایه'!$D$35,IF(AA633&lt;='اطلاعات پایه'!$B$36,'اطلاعات پایه'!$E$35+(AA633-'اطلاعات پایه'!$B$35)*'اطلاعات پایه'!$C$36,IF(AA633&lt;='اطلاعات پایه'!$B$37,'اطلاعات پایه'!$E$36+(AA633-'اطلاعات پایه'!$B$36)*'اطلاعات پایه'!$C$37,IF(AA633&lt;='اطلاعات پایه'!$B$38,'اطلاعات پایه'!$E$37+(AA633-'اطلاعات پایه'!$B$37)*'اطلاعات پایه'!$C$38,IF(AA633&lt;='اطلاعات پایه'!$B$39,'اطلاعات پایه'!$E$38+(AA633-'اطلاعات پایه'!$B$38)*'اطلاعات پایه'!$C$39,'اطلاعات پایه'!$E$39+(AA633-'اطلاعات پایه'!$B$39)*'اطلاعات پایه'!$C$40)))))/365*L633</f>
        <v>0</v>
      </c>
      <c r="AC633" s="9">
        <f t="shared" si="79"/>
        <v>37493954</v>
      </c>
      <c r="AE633" s="9">
        <f t="shared" si="74"/>
        <v>49588780</v>
      </c>
    </row>
    <row r="634" spans="1:31" x14ac:dyDescent="0.25">
      <c r="A634" s="13">
        <v>614</v>
      </c>
      <c r="B634" s="13"/>
      <c r="C634" s="13"/>
      <c r="D634" s="13"/>
      <c r="E634" s="13"/>
      <c r="F634" s="13"/>
      <c r="G634" s="6" t="str">
        <f t="shared" si="72"/>
        <v/>
      </c>
      <c r="H634" s="13"/>
      <c r="I634" s="13"/>
      <c r="J634" s="15"/>
      <c r="K634" s="15"/>
      <c r="L634" s="5">
        <f>VLOOKUP($C$15,'اطلاعات پایه'!$A$18:$B$30,2,FALSE)</f>
        <v>30</v>
      </c>
      <c r="M634" s="6">
        <f>VLOOKUP($C$15,'اطلاعات پایه'!$A$18:$C$30,3,FALSE)</f>
        <v>45736</v>
      </c>
      <c r="N634" s="5">
        <f>ROUND((K634*('اطلاعات پایه'!$B$12+1)+'اطلاعات پایه'!$B$13)/30*L634,0)</f>
        <v>9316080</v>
      </c>
      <c r="O634" s="5">
        <f>IF(AND(F634&gt;0,M634-F634&gt;364),'اطلاعات پایه'!$B$10,0)*L634+J634</f>
        <v>0</v>
      </c>
      <c r="P634" s="5">
        <f>IF(H634="متاهل",'اطلاعات پایه'!$B$6,0)</f>
        <v>0</v>
      </c>
      <c r="Q634" s="5">
        <f>I634*'اطلاعات پایه'!$B$7</f>
        <v>0</v>
      </c>
      <c r="R634" s="5">
        <f>ROUND('اطلاعات پایه'!$B$8/30*MIN(30,L634),0)</f>
        <v>9000000</v>
      </c>
      <c r="S634" s="5">
        <f>ROUND('اطلاعات پایه'!$B$9/30*MIN(30,L634),0)</f>
        <v>22000000</v>
      </c>
      <c r="T634" s="5">
        <f t="shared" si="75"/>
        <v>59284</v>
      </c>
      <c r="U634" s="15"/>
      <c r="V634" s="5">
        <f t="shared" si="73"/>
        <v>0</v>
      </c>
      <c r="X634" s="9">
        <f t="shared" si="76"/>
        <v>40316080</v>
      </c>
      <c r="Y634" s="9">
        <f>ROUND(0.07*MIN(7*L634*'اطلاعات پایه'!$B$5,'محاسبه حقوق'!X634),0)</f>
        <v>2822126</v>
      </c>
      <c r="Z634" s="9">
        <f t="shared" si="77"/>
        <v>9272700</v>
      </c>
      <c r="AA634" s="9">
        <f t="shared" si="78"/>
        <v>480702059.14285713</v>
      </c>
      <c r="AB634" s="5">
        <f>IF(AA634&lt;='اطلاعات پایه'!$B$35,'اطلاعات پایه'!$D$35,IF(AA634&lt;='اطلاعات پایه'!$B$36,'اطلاعات پایه'!$E$35+(AA634-'اطلاعات پایه'!$B$35)*'اطلاعات پایه'!$C$36,IF(AA634&lt;='اطلاعات پایه'!$B$37,'اطلاعات پایه'!$E$36+(AA634-'اطلاعات پایه'!$B$36)*'اطلاعات پایه'!$C$37,IF(AA634&lt;='اطلاعات پایه'!$B$38,'اطلاعات پایه'!$E$37+(AA634-'اطلاعات پایه'!$B$37)*'اطلاعات پایه'!$C$38,IF(AA634&lt;='اطلاعات پایه'!$B$39,'اطلاعات پایه'!$E$38+(AA634-'اطلاعات پایه'!$B$38)*'اطلاعات پایه'!$C$39,'اطلاعات پایه'!$E$39+(AA634-'اطلاعات پایه'!$B$39)*'اطلاعات پایه'!$C$40)))))/365*L634</f>
        <v>0</v>
      </c>
      <c r="AC634" s="9">
        <f t="shared" si="79"/>
        <v>37493954</v>
      </c>
      <c r="AE634" s="9">
        <f t="shared" si="74"/>
        <v>49588780</v>
      </c>
    </row>
    <row r="635" spans="1:31" x14ac:dyDescent="0.25">
      <c r="A635" s="13">
        <v>615</v>
      </c>
      <c r="B635" s="13"/>
      <c r="C635" s="13"/>
      <c r="D635" s="13"/>
      <c r="E635" s="13"/>
      <c r="F635" s="13"/>
      <c r="G635" s="6" t="str">
        <f t="shared" si="72"/>
        <v/>
      </c>
      <c r="H635" s="13"/>
      <c r="I635" s="13"/>
      <c r="J635" s="15"/>
      <c r="K635" s="15"/>
      <c r="L635" s="5">
        <f>VLOOKUP($C$15,'اطلاعات پایه'!$A$18:$B$30,2,FALSE)</f>
        <v>30</v>
      </c>
      <c r="M635" s="6">
        <f>VLOOKUP($C$15,'اطلاعات پایه'!$A$18:$C$30,3,FALSE)</f>
        <v>45736</v>
      </c>
      <c r="N635" s="5">
        <f>ROUND((K635*('اطلاعات پایه'!$B$12+1)+'اطلاعات پایه'!$B$13)/30*L635,0)</f>
        <v>9316080</v>
      </c>
      <c r="O635" s="5">
        <f>IF(AND(F635&gt;0,M635-F635&gt;364),'اطلاعات پایه'!$B$10,0)*L635+J635</f>
        <v>0</v>
      </c>
      <c r="P635" s="5">
        <f>IF(H635="متاهل",'اطلاعات پایه'!$B$6,0)</f>
        <v>0</v>
      </c>
      <c r="Q635" s="5">
        <f>I635*'اطلاعات پایه'!$B$7</f>
        <v>0</v>
      </c>
      <c r="R635" s="5">
        <f>ROUND('اطلاعات پایه'!$B$8/30*MIN(30,L635),0)</f>
        <v>9000000</v>
      </c>
      <c r="S635" s="5">
        <f>ROUND('اطلاعات پایه'!$B$9/30*MIN(30,L635),0)</f>
        <v>22000000</v>
      </c>
      <c r="T635" s="5">
        <f t="shared" si="75"/>
        <v>59284</v>
      </c>
      <c r="U635" s="15"/>
      <c r="V635" s="5">
        <f t="shared" si="73"/>
        <v>0</v>
      </c>
      <c r="X635" s="9">
        <f t="shared" si="76"/>
        <v>40316080</v>
      </c>
      <c r="Y635" s="9">
        <f>ROUND(0.07*MIN(7*L635*'اطلاعات پایه'!$B$5,'محاسبه حقوق'!X635),0)</f>
        <v>2822126</v>
      </c>
      <c r="Z635" s="9">
        <f t="shared" si="77"/>
        <v>9272700</v>
      </c>
      <c r="AA635" s="9">
        <f t="shared" si="78"/>
        <v>480702059.14285713</v>
      </c>
      <c r="AB635" s="5">
        <f>IF(AA635&lt;='اطلاعات پایه'!$B$35,'اطلاعات پایه'!$D$35,IF(AA635&lt;='اطلاعات پایه'!$B$36,'اطلاعات پایه'!$E$35+(AA635-'اطلاعات پایه'!$B$35)*'اطلاعات پایه'!$C$36,IF(AA635&lt;='اطلاعات پایه'!$B$37,'اطلاعات پایه'!$E$36+(AA635-'اطلاعات پایه'!$B$36)*'اطلاعات پایه'!$C$37,IF(AA635&lt;='اطلاعات پایه'!$B$38,'اطلاعات پایه'!$E$37+(AA635-'اطلاعات پایه'!$B$37)*'اطلاعات پایه'!$C$38,IF(AA635&lt;='اطلاعات پایه'!$B$39,'اطلاعات پایه'!$E$38+(AA635-'اطلاعات پایه'!$B$38)*'اطلاعات پایه'!$C$39,'اطلاعات پایه'!$E$39+(AA635-'اطلاعات پایه'!$B$39)*'اطلاعات پایه'!$C$40)))))/365*L635</f>
        <v>0</v>
      </c>
      <c r="AC635" s="9">
        <f t="shared" si="79"/>
        <v>37493954</v>
      </c>
      <c r="AE635" s="9">
        <f t="shared" si="74"/>
        <v>49588780</v>
      </c>
    </row>
    <row r="636" spans="1:31" x14ac:dyDescent="0.25">
      <c r="A636" s="13">
        <v>616</v>
      </c>
      <c r="B636" s="13"/>
      <c r="C636" s="13"/>
      <c r="D636" s="13"/>
      <c r="E636" s="13"/>
      <c r="F636" s="13"/>
      <c r="G636" s="6" t="str">
        <f t="shared" si="72"/>
        <v/>
      </c>
      <c r="H636" s="13"/>
      <c r="I636" s="13"/>
      <c r="J636" s="15"/>
      <c r="K636" s="15"/>
      <c r="L636" s="5">
        <f>VLOOKUP($C$15,'اطلاعات پایه'!$A$18:$B$30,2,FALSE)</f>
        <v>30</v>
      </c>
      <c r="M636" s="6">
        <f>VLOOKUP($C$15,'اطلاعات پایه'!$A$18:$C$30,3,FALSE)</f>
        <v>45736</v>
      </c>
      <c r="N636" s="5">
        <f>ROUND((K636*('اطلاعات پایه'!$B$12+1)+'اطلاعات پایه'!$B$13)/30*L636,0)</f>
        <v>9316080</v>
      </c>
      <c r="O636" s="5">
        <f>IF(AND(F636&gt;0,M636-F636&gt;364),'اطلاعات پایه'!$B$10,0)*L636+J636</f>
        <v>0</v>
      </c>
      <c r="P636" s="5">
        <f>IF(H636="متاهل",'اطلاعات پایه'!$B$6,0)</f>
        <v>0</v>
      </c>
      <c r="Q636" s="5">
        <f>I636*'اطلاعات پایه'!$B$7</f>
        <v>0</v>
      </c>
      <c r="R636" s="5">
        <f>ROUND('اطلاعات پایه'!$B$8/30*MIN(30,L636),0)</f>
        <v>9000000</v>
      </c>
      <c r="S636" s="5">
        <f>ROUND('اطلاعات پایه'!$B$9/30*MIN(30,L636),0)</f>
        <v>22000000</v>
      </c>
      <c r="T636" s="5">
        <f t="shared" si="75"/>
        <v>59284</v>
      </c>
      <c r="U636" s="15"/>
      <c r="V636" s="5">
        <f t="shared" si="73"/>
        <v>0</v>
      </c>
      <c r="X636" s="9">
        <f t="shared" si="76"/>
        <v>40316080</v>
      </c>
      <c r="Y636" s="9">
        <f>ROUND(0.07*MIN(7*L636*'اطلاعات پایه'!$B$5,'محاسبه حقوق'!X636),0)</f>
        <v>2822126</v>
      </c>
      <c r="Z636" s="9">
        <f t="shared" si="77"/>
        <v>9272700</v>
      </c>
      <c r="AA636" s="9">
        <f t="shared" si="78"/>
        <v>480702059.14285713</v>
      </c>
      <c r="AB636" s="5">
        <f>IF(AA636&lt;='اطلاعات پایه'!$B$35,'اطلاعات پایه'!$D$35,IF(AA636&lt;='اطلاعات پایه'!$B$36,'اطلاعات پایه'!$E$35+(AA636-'اطلاعات پایه'!$B$35)*'اطلاعات پایه'!$C$36,IF(AA636&lt;='اطلاعات پایه'!$B$37,'اطلاعات پایه'!$E$36+(AA636-'اطلاعات پایه'!$B$36)*'اطلاعات پایه'!$C$37,IF(AA636&lt;='اطلاعات پایه'!$B$38,'اطلاعات پایه'!$E$37+(AA636-'اطلاعات پایه'!$B$37)*'اطلاعات پایه'!$C$38,IF(AA636&lt;='اطلاعات پایه'!$B$39,'اطلاعات پایه'!$E$38+(AA636-'اطلاعات پایه'!$B$38)*'اطلاعات پایه'!$C$39,'اطلاعات پایه'!$E$39+(AA636-'اطلاعات پایه'!$B$39)*'اطلاعات پایه'!$C$40)))))/365*L636</f>
        <v>0</v>
      </c>
      <c r="AC636" s="9">
        <f t="shared" si="79"/>
        <v>37493954</v>
      </c>
      <c r="AE636" s="9">
        <f t="shared" si="74"/>
        <v>49588780</v>
      </c>
    </row>
    <row r="637" spans="1:31" x14ac:dyDescent="0.25">
      <c r="A637" s="13">
        <v>617</v>
      </c>
      <c r="B637" s="13"/>
      <c r="C637" s="13"/>
      <c r="D637" s="13"/>
      <c r="E637" s="13"/>
      <c r="F637" s="13"/>
      <c r="G637" s="6" t="str">
        <f t="shared" si="72"/>
        <v/>
      </c>
      <c r="H637" s="13"/>
      <c r="I637" s="13"/>
      <c r="J637" s="15"/>
      <c r="K637" s="15"/>
      <c r="L637" s="5">
        <f>VLOOKUP($C$15,'اطلاعات پایه'!$A$18:$B$30,2,FALSE)</f>
        <v>30</v>
      </c>
      <c r="M637" s="6">
        <f>VLOOKUP($C$15,'اطلاعات پایه'!$A$18:$C$30,3,FALSE)</f>
        <v>45736</v>
      </c>
      <c r="N637" s="5">
        <f>ROUND((K637*('اطلاعات پایه'!$B$12+1)+'اطلاعات پایه'!$B$13)/30*L637,0)</f>
        <v>9316080</v>
      </c>
      <c r="O637" s="5">
        <f>IF(AND(F637&gt;0,M637-F637&gt;364),'اطلاعات پایه'!$B$10,0)*L637+J637</f>
        <v>0</v>
      </c>
      <c r="P637" s="5">
        <f>IF(H637="متاهل",'اطلاعات پایه'!$B$6,0)</f>
        <v>0</v>
      </c>
      <c r="Q637" s="5">
        <f>I637*'اطلاعات پایه'!$B$7</f>
        <v>0</v>
      </c>
      <c r="R637" s="5">
        <f>ROUND('اطلاعات پایه'!$B$8/30*MIN(30,L637),0)</f>
        <v>9000000</v>
      </c>
      <c r="S637" s="5">
        <f>ROUND('اطلاعات پایه'!$B$9/30*MIN(30,L637),0)</f>
        <v>22000000</v>
      </c>
      <c r="T637" s="5">
        <f t="shared" si="75"/>
        <v>59284</v>
      </c>
      <c r="U637" s="15"/>
      <c r="V637" s="5">
        <f t="shared" si="73"/>
        <v>0</v>
      </c>
      <c r="X637" s="9">
        <f t="shared" si="76"/>
        <v>40316080</v>
      </c>
      <c r="Y637" s="9">
        <f>ROUND(0.07*MIN(7*L637*'اطلاعات پایه'!$B$5,'محاسبه حقوق'!X637),0)</f>
        <v>2822126</v>
      </c>
      <c r="Z637" s="9">
        <f t="shared" si="77"/>
        <v>9272700</v>
      </c>
      <c r="AA637" s="9">
        <f t="shared" si="78"/>
        <v>480702059.14285713</v>
      </c>
      <c r="AB637" s="5">
        <f>IF(AA637&lt;='اطلاعات پایه'!$B$35,'اطلاعات پایه'!$D$35,IF(AA637&lt;='اطلاعات پایه'!$B$36,'اطلاعات پایه'!$E$35+(AA637-'اطلاعات پایه'!$B$35)*'اطلاعات پایه'!$C$36,IF(AA637&lt;='اطلاعات پایه'!$B$37,'اطلاعات پایه'!$E$36+(AA637-'اطلاعات پایه'!$B$36)*'اطلاعات پایه'!$C$37,IF(AA637&lt;='اطلاعات پایه'!$B$38,'اطلاعات پایه'!$E$37+(AA637-'اطلاعات پایه'!$B$37)*'اطلاعات پایه'!$C$38,IF(AA637&lt;='اطلاعات پایه'!$B$39,'اطلاعات پایه'!$E$38+(AA637-'اطلاعات پایه'!$B$38)*'اطلاعات پایه'!$C$39,'اطلاعات پایه'!$E$39+(AA637-'اطلاعات پایه'!$B$39)*'اطلاعات پایه'!$C$40)))))/365*L637</f>
        <v>0</v>
      </c>
      <c r="AC637" s="9">
        <f t="shared" si="79"/>
        <v>37493954</v>
      </c>
      <c r="AE637" s="9">
        <f t="shared" si="74"/>
        <v>49588780</v>
      </c>
    </row>
    <row r="638" spans="1:31" x14ac:dyDescent="0.25">
      <c r="A638" s="13">
        <v>618</v>
      </c>
      <c r="B638" s="13"/>
      <c r="C638" s="13"/>
      <c r="D638" s="13"/>
      <c r="E638" s="13"/>
      <c r="F638" s="13"/>
      <c r="G638" s="6" t="str">
        <f t="shared" si="72"/>
        <v/>
      </c>
      <c r="H638" s="13"/>
      <c r="I638" s="13"/>
      <c r="J638" s="15"/>
      <c r="K638" s="15"/>
      <c r="L638" s="5">
        <f>VLOOKUP($C$15,'اطلاعات پایه'!$A$18:$B$30,2,FALSE)</f>
        <v>30</v>
      </c>
      <c r="M638" s="6">
        <f>VLOOKUP($C$15,'اطلاعات پایه'!$A$18:$C$30,3,FALSE)</f>
        <v>45736</v>
      </c>
      <c r="N638" s="5">
        <f>ROUND((K638*('اطلاعات پایه'!$B$12+1)+'اطلاعات پایه'!$B$13)/30*L638,0)</f>
        <v>9316080</v>
      </c>
      <c r="O638" s="5">
        <f>IF(AND(F638&gt;0,M638-F638&gt;364),'اطلاعات پایه'!$B$10,0)*L638+J638</f>
        <v>0</v>
      </c>
      <c r="P638" s="5">
        <f>IF(H638="متاهل",'اطلاعات پایه'!$B$6,0)</f>
        <v>0</v>
      </c>
      <c r="Q638" s="5">
        <f>I638*'اطلاعات پایه'!$B$7</f>
        <v>0</v>
      </c>
      <c r="R638" s="5">
        <f>ROUND('اطلاعات پایه'!$B$8/30*MIN(30,L638),0)</f>
        <v>9000000</v>
      </c>
      <c r="S638" s="5">
        <f>ROUND('اطلاعات پایه'!$B$9/30*MIN(30,L638),0)</f>
        <v>22000000</v>
      </c>
      <c r="T638" s="5">
        <f t="shared" si="75"/>
        <v>59284</v>
      </c>
      <c r="U638" s="15"/>
      <c r="V638" s="5">
        <f t="shared" si="73"/>
        <v>0</v>
      </c>
      <c r="X638" s="9">
        <f t="shared" si="76"/>
        <v>40316080</v>
      </c>
      <c r="Y638" s="9">
        <f>ROUND(0.07*MIN(7*L638*'اطلاعات پایه'!$B$5,'محاسبه حقوق'!X638),0)</f>
        <v>2822126</v>
      </c>
      <c r="Z638" s="9">
        <f t="shared" si="77"/>
        <v>9272700</v>
      </c>
      <c r="AA638" s="9">
        <f t="shared" si="78"/>
        <v>480702059.14285713</v>
      </c>
      <c r="AB638" s="5">
        <f>IF(AA638&lt;='اطلاعات پایه'!$B$35,'اطلاعات پایه'!$D$35,IF(AA638&lt;='اطلاعات پایه'!$B$36,'اطلاعات پایه'!$E$35+(AA638-'اطلاعات پایه'!$B$35)*'اطلاعات پایه'!$C$36,IF(AA638&lt;='اطلاعات پایه'!$B$37,'اطلاعات پایه'!$E$36+(AA638-'اطلاعات پایه'!$B$36)*'اطلاعات پایه'!$C$37,IF(AA638&lt;='اطلاعات پایه'!$B$38,'اطلاعات پایه'!$E$37+(AA638-'اطلاعات پایه'!$B$37)*'اطلاعات پایه'!$C$38,IF(AA638&lt;='اطلاعات پایه'!$B$39,'اطلاعات پایه'!$E$38+(AA638-'اطلاعات پایه'!$B$38)*'اطلاعات پایه'!$C$39,'اطلاعات پایه'!$E$39+(AA638-'اطلاعات پایه'!$B$39)*'اطلاعات پایه'!$C$40)))))/365*L638</f>
        <v>0</v>
      </c>
      <c r="AC638" s="9">
        <f t="shared" si="79"/>
        <v>37493954</v>
      </c>
      <c r="AE638" s="9">
        <f t="shared" si="74"/>
        <v>49588780</v>
      </c>
    </row>
    <row r="639" spans="1:31" x14ac:dyDescent="0.25">
      <c r="A639" s="13">
        <v>619</v>
      </c>
      <c r="B639" s="13"/>
      <c r="C639" s="13"/>
      <c r="D639" s="13"/>
      <c r="E639" s="13"/>
      <c r="F639" s="13"/>
      <c r="G639" s="6" t="str">
        <f t="shared" si="72"/>
        <v/>
      </c>
      <c r="H639" s="13"/>
      <c r="I639" s="13"/>
      <c r="J639" s="15"/>
      <c r="K639" s="15"/>
      <c r="L639" s="5">
        <f>VLOOKUP($C$15,'اطلاعات پایه'!$A$18:$B$30,2,FALSE)</f>
        <v>30</v>
      </c>
      <c r="M639" s="6">
        <f>VLOOKUP($C$15,'اطلاعات پایه'!$A$18:$C$30,3,FALSE)</f>
        <v>45736</v>
      </c>
      <c r="N639" s="5">
        <f>ROUND((K639*('اطلاعات پایه'!$B$12+1)+'اطلاعات پایه'!$B$13)/30*L639,0)</f>
        <v>9316080</v>
      </c>
      <c r="O639" s="5">
        <f>IF(AND(F639&gt;0,M639-F639&gt;364),'اطلاعات پایه'!$B$10,0)*L639+J639</f>
        <v>0</v>
      </c>
      <c r="P639" s="5">
        <f>IF(H639="متاهل",'اطلاعات پایه'!$B$6,0)</f>
        <v>0</v>
      </c>
      <c r="Q639" s="5">
        <f>I639*'اطلاعات پایه'!$B$7</f>
        <v>0</v>
      </c>
      <c r="R639" s="5">
        <f>ROUND('اطلاعات پایه'!$B$8/30*MIN(30,L639),0)</f>
        <v>9000000</v>
      </c>
      <c r="S639" s="5">
        <f>ROUND('اطلاعات پایه'!$B$9/30*MIN(30,L639),0)</f>
        <v>22000000</v>
      </c>
      <c r="T639" s="5">
        <f t="shared" si="75"/>
        <v>59284</v>
      </c>
      <c r="U639" s="15"/>
      <c r="V639" s="5">
        <f t="shared" si="73"/>
        <v>0</v>
      </c>
      <c r="X639" s="9">
        <f t="shared" si="76"/>
        <v>40316080</v>
      </c>
      <c r="Y639" s="9">
        <f>ROUND(0.07*MIN(7*L639*'اطلاعات پایه'!$B$5,'محاسبه حقوق'!X639),0)</f>
        <v>2822126</v>
      </c>
      <c r="Z639" s="9">
        <f t="shared" si="77"/>
        <v>9272700</v>
      </c>
      <c r="AA639" s="9">
        <f t="shared" si="78"/>
        <v>480702059.14285713</v>
      </c>
      <c r="AB639" s="5">
        <f>IF(AA639&lt;='اطلاعات پایه'!$B$35,'اطلاعات پایه'!$D$35,IF(AA639&lt;='اطلاعات پایه'!$B$36,'اطلاعات پایه'!$E$35+(AA639-'اطلاعات پایه'!$B$35)*'اطلاعات پایه'!$C$36,IF(AA639&lt;='اطلاعات پایه'!$B$37,'اطلاعات پایه'!$E$36+(AA639-'اطلاعات پایه'!$B$36)*'اطلاعات پایه'!$C$37,IF(AA639&lt;='اطلاعات پایه'!$B$38,'اطلاعات پایه'!$E$37+(AA639-'اطلاعات پایه'!$B$37)*'اطلاعات پایه'!$C$38,IF(AA639&lt;='اطلاعات پایه'!$B$39,'اطلاعات پایه'!$E$38+(AA639-'اطلاعات پایه'!$B$38)*'اطلاعات پایه'!$C$39,'اطلاعات پایه'!$E$39+(AA639-'اطلاعات پایه'!$B$39)*'اطلاعات پایه'!$C$40)))))/365*L639</f>
        <v>0</v>
      </c>
      <c r="AC639" s="9">
        <f t="shared" si="79"/>
        <v>37493954</v>
      </c>
      <c r="AE639" s="9">
        <f t="shared" si="74"/>
        <v>49588780</v>
      </c>
    </row>
    <row r="640" spans="1:31" x14ac:dyDescent="0.25">
      <c r="A640" s="13">
        <v>620</v>
      </c>
      <c r="B640" s="13"/>
      <c r="C640" s="13"/>
      <c r="D640" s="13"/>
      <c r="E640" s="13"/>
      <c r="F640" s="13"/>
      <c r="G640" s="6" t="str">
        <f t="shared" si="72"/>
        <v/>
      </c>
      <c r="H640" s="13"/>
      <c r="I640" s="13"/>
      <c r="J640" s="15"/>
      <c r="K640" s="15"/>
      <c r="L640" s="5">
        <f>VLOOKUP($C$15,'اطلاعات پایه'!$A$18:$B$30,2,FALSE)</f>
        <v>30</v>
      </c>
      <c r="M640" s="6">
        <f>VLOOKUP($C$15,'اطلاعات پایه'!$A$18:$C$30,3,FALSE)</f>
        <v>45736</v>
      </c>
      <c r="N640" s="5">
        <f>ROUND((K640*('اطلاعات پایه'!$B$12+1)+'اطلاعات پایه'!$B$13)/30*L640,0)</f>
        <v>9316080</v>
      </c>
      <c r="O640" s="5">
        <f>IF(AND(F640&gt;0,M640-F640&gt;364),'اطلاعات پایه'!$B$10,0)*L640+J640</f>
        <v>0</v>
      </c>
      <c r="P640" s="5">
        <f>IF(H640="متاهل",'اطلاعات پایه'!$B$6,0)</f>
        <v>0</v>
      </c>
      <c r="Q640" s="5">
        <f>I640*'اطلاعات پایه'!$B$7</f>
        <v>0</v>
      </c>
      <c r="R640" s="5">
        <f>ROUND('اطلاعات پایه'!$B$8/30*MIN(30,L640),0)</f>
        <v>9000000</v>
      </c>
      <c r="S640" s="5">
        <f>ROUND('اطلاعات پایه'!$B$9/30*MIN(30,L640),0)</f>
        <v>22000000</v>
      </c>
      <c r="T640" s="5">
        <f t="shared" si="75"/>
        <v>59284</v>
      </c>
      <c r="U640" s="15"/>
      <c r="V640" s="5">
        <f t="shared" si="73"/>
        <v>0</v>
      </c>
      <c r="X640" s="9">
        <f t="shared" si="76"/>
        <v>40316080</v>
      </c>
      <c r="Y640" s="9">
        <f>ROUND(0.07*MIN(7*L640*'اطلاعات پایه'!$B$5,'محاسبه حقوق'!X640),0)</f>
        <v>2822126</v>
      </c>
      <c r="Z640" s="9">
        <f t="shared" si="77"/>
        <v>9272700</v>
      </c>
      <c r="AA640" s="9">
        <f t="shared" si="78"/>
        <v>480702059.14285713</v>
      </c>
      <c r="AB640" s="5">
        <f>IF(AA640&lt;='اطلاعات پایه'!$B$35,'اطلاعات پایه'!$D$35,IF(AA640&lt;='اطلاعات پایه'!$B$36,'اطلاعات پایه'!$E$35+(AA640-'اطلاعات پایه'!$B$35)*'اطلاعات پایه'!$C$36,IF(AA640&lt;='اطلاعات پایه'!$B$37,'اطلاعات پایه'!$E$36+(AA640-'اطلاعات پایه'!$B$36)*'اطلاعات پایه'!$C$37,IF(AA640&lt;='اطلاعات پایه'!$B$38,'اطلاعات پایه'!$E$37+(AA640-'اطلاعات پایه'!$B$37)*'اطلاعات پایه'!$C$38,IF(AA640&lt;='اطلاعات پایه'!$B$39,'اطلاعات پایه'!$E$38+(AA640-'اطلاعات پایه'!$B$38)*'اطلاعات پایه'!$C$39,'اطلاعات پایه'!$E$39+(AA640-'اطلاعات پایه'!$B$39)*'اطلاعات پایه'!$C$40)))))/365*L640</f>
        <v>0</v>
      </c>
      <c r="AC640" s="9">
        <f t="shared" si="79"/>
        <v>37493954</v>
      </c>
      <c r="AE640" s="9">
        <f t="shared" si="74"/>
        <v>49588780</v>
      </c>
    </row>
    <row r="641" spans="1:31" x14ac:dyDescent="0.25">
      <c r="A641" s="13">
        <v>621</v>
      </c>
      <c r="B641" s="13"/>
      <c r="C641" s="13"/>
      <c r="D641" s="13"/>
      <c r="E641" s="13"/>
      <c r="F641" s="13"/>
      <c r="G641" s="6" t="str">
        <f t="shared" si="72"/>
        <v/>
      </c>
      <c r="H641" s="13"/>
      <c r="I641" s="13"/>
      <c r="J641" s="15"/>
      <c r="K641" s="15"/>
      <c r="L641" s="5">
        <f>VLOOKUP($C$15,'اطلاعات پایه'!$A$18:$B$30,2,FALSE)</f>
        <v>30</v>
      </c>
      <c r="M641" s="6">
        <f>VLOOKUP($C$15,'اطلاعات پایه'!$A$18:$C$30,3,FALSE)</f>
        <v>45736</v>
      </c>
      <c r="N641" s="5">
        <f>ROUND((K641*('اطلاعات پایه'!$B$12+1)+'اطلاعات پایه'!$B$13)/30*L641,0)</f>
        <v>9316080</v>
      </c>
      <c r="O641" s="5">
        <f>IF(AND(F641&gt;0,M641-F641&gt;364),'اطلاعات پایه'!$B$10,0)*L641+J641</f>
        <v>0</v>
      </c>
      <c r="P641" s="5">
        <f>IF(H641="متاهل",'اطلاعات پایه'!$B$6,0)</f>
        <v>0</v>
      </c>
      <c r="Q641" s="5">
        <f>I641*'اطلاعات پایه'!$B$7</f>
        <v>0</v>
      </c>
      <c r="R641" s="5">
        <f>ROUND('اطلاعات پایه'!$B$8/30*MIN(30,L641),0)</f>
        <v>9000000</v>
      </c>
      <c r="S641" s="5">
        <f>ROUND('اطلاعات پایه'!$B$9/30*MIN(30,L641),0)</f>
        <v>22000000</v>
      </c>
      <c r="T641" s="5">
        <f t="shared" si="75"/>
        <v>59284</v>
      </c>
      <c r="U641" s="15"/>
      <c r="V641" s="5">
        <f t="shared" si="73"/>
        <v>0</v>
      </c>
      <c r="X641" s="9">
        <f t="shared" si="76"/>
        <v>40316080</v>
      </c>
      <c r="Y641" s="9">
        <f>ROUND(0.07*MIN(7*L641*'اطلاعات پایه'!$B$5,'محاسبه حقوق'!X641),0)</f>
        <v>2822126</v>
      </c>
      <c r="Z641" s="9">
        <f t="shared" si="77"/>
        <v>9272700</v>
      </c>
      <c r="AA641" s="9">
        <f t="shared" si="78"/>
        <v>480702059.14285713</v>
      </c>
      <c r="AB641" s="5">
        <f>IF(AA641&lt;='اطلاعات پایه'!$B$35,'اطلاعات پایه'!$D$35,IF(AA641&lt;='اطلاعات پایه'!$B$36,'اطلاعات پایه'!$E$35+(AA641-'اطلاعات پایه'!$B$35)*'اطلاعات پایه'!$C$36,IF(AA641&lt;='اطلاعات پایه'!$B$37,'اطلاعات پایه'!$E$36+(AA641-'اطلاعات پایه'!$B$36)*'اطلاعات پایه'!$C$37,IF(AA641&lt;='اطلاعات پایه'!$B$38,'اطلاعات پایه'!$E$37+(AA641-'اطلاعات پایه'!$B$37)*'اطلاعات پایه'!$C$38,IF(AA641&lt;='اطلاعات پایه'!$B$39,'اطلاعات پایه'!$E$38+(AA641-'اطلاعات پایه'!$B$38)*'اطلاعات پایه'!$C$39,'اطلاعات پایه'!$E$39+(AA641-'اطلاعات پایه'!$B$39)*'اطلاعات پایه'!$C$40)))))/365*L641</f>
        <v>0</v>
      </c>
      <c r="AC641" s="9">
        <f t="shared" si="79"/>
        <v>37493954</v>
      </c>
      <c r="AE641" s="9">
        <f t="shared" si="74"/>
        <v>49588780</v>
      </c>
    </row>
    <row r="642" spans="1:31" x14ac:dyDescent="0.25">
      <c r="A642" s="13">
        <v>622</v>
      </c>
      <c r="B642" s="13"/>
      <c r="C642" s="13"/>
      <c r="D642" s="13"/>
      <c r="E642" s="13"/>
      <c r="F642" s="13"/>
      <c r="G642" s="6" t="str">
        <f t="shared" si="72"/>
        <v/>
      </c>
      <c r="H642" s="13"/>
      <c r="I642" s="13"/>
      <c r="J642" s="15"/>
      <c r="K642" s="15"/>
      <c r="L642" s="5">
        <f>VLOOKUP($C$15,'اطلاعات پایه'!$A$18:$B$30,2,FALSE)</f>
        <v>30</v>
      </c>
      <c r="M642" s="6">
        <f>VLOOKUP($C$15,'اطلاعات پایه'!$A$18:$C$30,3,FALSE)</f>
        <v>45736</v>
      </c>
      <c r="N642" s="5">
        <f>ROUND((K642*('اطلاعات پایه'!$B$12+1)+'اطلاعات پایه'!$B$13)/30*L642,0)</f>
        <v>9316080</v>
      </c>
      <c r="O642" s="5">
        <f>IF(AND(F642&gt;0,M642-F642&gt;364),'اطلاعات پایه'!$B$10,0)*L642+J642</f>
        <v>0</v>
      </c>
      <c r="P642" s="5">
        <f>IF(H642="متاهل",'اطلاعات پایه'!$B$6,0)</f>
        <v>0</v>
      </c>
      <c r="Q642" s="5">
        <f>I642*'اطلاعات پایه'!$B$7</f>
        <v>0</v>
      </c>
      <c r="R642" s="5">
        <f>ROUND('اطلاعات پایه'!$B$8/30*MIN(30,L642),0)</f>
        <v>9000000</v>
      </c>
      <c r="S642" s="5">
        <f>ROUND('اطلاعات پایه'!$B$9/30*MIN(30,L642),0)</f>
        <v>22000000</v>
      </c>
      <c r="T642" s="5">
        <f t="shared" si="75"/>
        <v>59284</v>
      </c>
      <c r="U642" s="15"/>
      <c r="V642" s="5">
        <f t="shared" si="73"/>
        <v>0</v>
      </c>
      <c r="X642" s="9">
        <f t="shared" si="76"/>
        <v>40316080</v>
      </c>
      <c r="Y642" s="9">
        <f>ROUND(0.07*MIN(7*L642*'اطلاعات پایه'!$B$5,'محاسبه حقوق'!X642),0)</f>
        <v>2822126</v>
      </c>
      <c r="Z642" s="9">
        <f t="shared" si="77"/>
        <v>9272700</v>
      </c>
      <c r="AA642" s="9">
        <f t="shared" si="78"/>
        <v>480702059.14285713</v>
      </c>
      <c r="AB642" s="5">
        <f>IF(AA642&lt;='اطلاعات پایه'!$B$35,'اطلاعات پایه'!$D$35,IF(AA642&lt;='اطلاعات پایه'!$B$36,'اطلاعات پایه'!$E$35+(AA642-'اطلاعات پایه'!$B$35)*'اطلاعات پایه'!$C$36,IF(AA642&lt;='اطلاعات پایه'!$B$37,'اطلاعات پایه'!$E$36+(AA642-'اطلاعات پایه'!$B$36)*'اطلاعات پایه'!$C$37,IF(AA642&lt;='اطلاعات پایه'!$B$38,'اطلاعات پایه'!$E$37+(AA642-'اطلاعات پایه'!$B$37)*'اطلاعات پایه'!$C$38,IF(AA642&lt;='اطلاعات پایه'!$B$39,'اطلاعات پایه'!$E$38+(AA642-'اطلاعات پایه'!$B$38)*'اطلاعات پایه'!$C$39,'اطلاعات پایه'!$E$39+(AA642-'اطلاعات پایه'!$B$39)*'اطلاعات پایه'!$C$40)))))/365*L642</f>
        <v>0</v>
      </c>
      <c r="AC642" s="9">
        <f t="shared" si="79"/>
        <v>37493954</v>
      </c>
      <c r="AE642" s="9">
        <f t="shared" si="74"/>
        <v>49588780</v>
      </c>
    </row>
    <row r="643" spans="1:31" x14ac:dyDescent="0.25">
      <c r="A643" s="13">
        <v>623</v>
      </c>
      <c r="B643" s="13"/>
      <c r="C643" s="13"/>
      <c r="D643" s="13"/>
      <c r="E643" s="13"/>
      <c r="F643" s="13"/>
      <c r="G643" s="6" t="str">
        <f t="shared" si="72"/>
        <v/>
      </c>
      <c r="H643" s="13"/>
      <c r="I643" s="13"/>
      <c r="J643" s="15"/>
      <c r="K643" s="15"/>
      <c r="L643" s="5">
        <f>VLOOKUP($C$15,'اطلاعات پایه'!$A$18:$B$30,2,FALSE)</f>
        <v>30</v>
      </c>
      <c r="M643" s="6">
        <f>VLOOKUP($C$15,'اطلاعات پایه'!$A$18:$C$30,3,FALSE)</f>
        <v>45736</v>
      </c>
      <c r="N643" s="5">
        <f>ROUND((K643*('اطلاعات پایه'!$B$12+1)+'اطلاعات پایه'!$B$13)/30*L643,0)</f>
        <v>9316080</v>
      </c>
      <c r="O643" s="5">
        <f>IF(AND(F643&gt;0,M643-F643&gt;364),'اطلاعات پایه'!$B$10,0)*L643+J643</f>
        <v>0</v>
      </c>
      <c r="P643" s="5">
        <f>IF(H643="متاهل",'اطلاعات پایه'!$B$6,0)</f>
        <v>0</v>
      </c>
      <c r="Q643" s="5">
        <f>I643*'اطلاعات پایه'!$B$7</f>
        <v>0</v>
      </c>
      <c r="R643" s="5">
        <f>ROUND('اطلاعات پایه'!$B$8/30*MIN(30,L643),0)</f>
        <v>9000000</v>
      </c>
      <c r="S643" s="5">
        <f>ROUND('اطلاعات پایه'!$B$9/30*MIN(30,L643),0)</f>
        <v>22000000</v>
      </c>
      <c r="T643" s="5">
        <f t="shared" si="75"/>
        <v>59284</v>
      </c>
      <c r="U643" s="15"/>
      <c r="V643" s="5">
        <f t="shared" si="73"/>
        <v>0</v>
      </c>
      <c r="X643" s="9">
        <f t="shared" si="76"/>
        <v>40316080</v>
      </c>
      <c r="Y643" s="9">
        <f>ROUND(0.07*MIN(7*L643*'اطلاعات پایه'!$B$5,'محاسبه حقوق'!X643),0)</f>
        <v>2822126</v>
      </c>
      <c r="Z643" s="9">
        <f t="shared" si="77"/>
        <v>9272700</v>
      </c>
      <c r="AA643" s="9">
        <f t="shared" si="78"/>
        <v>480702059.14285713</v>
      </c>
      <c r="AB643" s="5">
        <f>IF(AA643&lt;='اطلاعات پایه'!$B$35,'اطلاعات پایه'!$D$35,IF(AA643&lt;='اطلاعات پایه'!$B$36,'اطلاعات پایه'!$E$35+(AA643-'اطلاعات پایه'!$B$35)*'اطلاعات پایه'!$C$36,IF(AA643&lt;='اطلاعات پایه'!$B$37,'اطلاعات پایه'!$E$36+(AA643-'اطلاعات پایه'!$B$36)*'اطلاعات پایه'!$C$37,IF(AA643&lt;='اطلاعات پایه'!$B$38,'اطلاعات پایه'!$E$37+(AA643-'اطلاعات پایه'!$B$37)*'اطلاعات پایه'!$C$38,IF(AA643&lt;='اطلاعات پایه'!$B$39,'اطلاعات پایه'!$E$38+(AA643-'اطلاعات پایه'!$B$38)*'اطلاعات پایه'!$C$39,'اطلاعات پایه'!$E$39+(AA643-'اطلاعات پایه'!$B$39)*'اطلاعات پایه'!$C$40)))))/365*L643</f>
        <v>0</v>
      </c>
      <c r="AC643" s="9">
        <f t="shared" si="79"/>
        <v>37493954</v>
      </c>
      <c r="AE643" s="9">
        <f t="shared" si="74"/>
        <v>49588780</v>
      </c>
    </row>
    <row r="644" spans="1:31" x14ac:dyDescent="0.25">
      <c r="A644" s="13">
        <v>624</v>
      </c>
      <c r="B644" s="13"/>
      <c r="C644" s="13"/>
      <c r="D644" s="13"/>
      <c r="E644" s="13"/>
      <c r="F644" s="13"/>
      <c r="G644" s="6" t="str">
        <f t="shared" si="72"/>
        <v/>
      </c>
      <c r="H644" s="13"/>
      <c r="I644" s="13"/>
      <c r="J644" s="15"/>
      <c r="K644" s="15"/>
      <c r="L644" s="5">
        <f>VLOOKUP($C$15,'اطلاعات پایه'!$A$18:$B$30,2,FALSE)</f>
        <v>30</v>
      </c>
      <c r="M644" s="6">
        <f>VLOOKUP($C$15,'اطلاعات پایه'!$A$18:$C$30,3,FALSE)</f>
        <v>45736</v>
      </c>
      <c r="N644" s="5">
        <f>ROUND((K644*('اطلاعات پایه'!$B$12+1)+'اطلاعات پایه'!$B$13)/30*L644,0)</f>
        <v>9316080</v>
      </c>
      <c r="O644" s="5">
        <f>IF(AND(F644&gt;0,M644-F644&gt;364),'اطلاعات پایه'!$B$10,0)*L644+J644</f>
        <v>0</v>
      </c>
      <c r="P644" s="5">
        <f>IF(H644="متاهل",'اطلاعات پایه'!$B$6,0)</f>
        <v>0</v>
      </c>
      <c r="Q644" s="5">
        <f>I644*'اطلاعات پایه'!$B$7</f>
        <v>0</v>
      </c>
      <c r="R644" s="5">
        <f>ROUND('اطلاعات پایه'!$B$8/30*MIN(30,L644),0)</f>
        <v>9000000</v>
      </c>
      <c r="S644" s="5">
        <f>ROUND('اطلاعات پایه'!$B$9/30*MIN(30,L644),0)</f>
        <v>22000000</v>
      </c>
      <c r="T644" s="5">
        <f t="shared" si="75"/>
        <v>59284</v>
      </c>
      <c r="U644" s="15"/>
      <c r="V644" s="5">
        <f t="shared" si="73"/>
        <v>0</v>
      </c>
      <c r="X644" s="9">
        <f t="shared" si="76"/>
        <v>40316080</v>
      </c>
      <c r="Y644" s="9">
        <f>ROUND(0.07*MIN(7*L644*'اطلاعات پایه'!$B$5,'محاسبه حقوق'!X644),0)</f>
        <v>2822126</v>
      </c>
      <c r="Z644" s="9">
        <f t="shared" si="77"/>
        <v>9272700</v>
      </c>
      <c r="AA644" s="9">
        <f t="shared" si="78"/>
        <v>480702059.14285713</v>
      </c>
      <c r="AB644" s="5">
        <f>IF(AA644&lt;='اطلاعات پایه'!$B$35,'اطلاعات پایه'!$D$35,IF(AA644&lt;='اطلاعات پایه'!$B$36,'اطلاعات پایه'!$E$35+(AA644-'اطلاعات پایه'!$B$35)*'اطلاعات پایه'!$C$36,IF(AA644&lt;='اطلاعات پایه'!$B$37,'اطلاعات پایه'!$E$36+(AA644-'اطلاعات پایه'!$B$36)*'اطلاعات پایه'!$C$37,IF(AA644&lt;='اطلاعات پایه'!$B$38,'اطلاعات پایه'!$E$37+(AA644-'اطلاعات پایه'!$B$37)*'اطلاعات پایه'!$C$38,IF(AA644&lt;='اطلاعات پایه'!$B$39,'اطلاعات پایه'!$E$38+(AA644-'اطلاعات پایه'!$B$38)*'اطلاعات پایه'!$C$39,'اطلاعات پایه'!$E$39+(AA644-'اطلاعات پایه'!$B$39)*'اطلاعات پایه'!$C$40)))))/365*L644</f>
        <v>0</v>
      </c>
      <c r="AC644" s="9">
        <f t="shared" si="79"/>
        <v>37493954</v>
      </c>
      <c r="AE644" s="9">
        <f t="shared" si="74"/>
        <v>49588780</v>
      </c>
    </row>
    <row r="645" spans="1:31" x14ac:dyDescent="0.25">
      <c r="A645" s="13">
        <v>625</v>
      </c>
      <c r="B645" s="13"/>
      <c r="C645" s="13"/>
      <c r="D645" s="13"/>
      <c r="E645" s="13"/>
      <c r="F645" s="13"/>
      <c r="G645" s="6" t="str">
        <f t="shared" si="72"/>
        <v/>
      </c>
      <c r="H645" s="13"/>
      <c r="I645" s="13"/>
      <c r="J645" s="15"/>
      <c r="K645" s="15"/>
      <c r="L645" s="5">
        <f>VLOOKUP($C$15,'اطلاعات پایه'!$A$18:$B$30,2,FALSE)</f>
        <v>30</v>
      </c>
      <c r="M645" s="6">
        <f>VLOOKUP($C$15,'اطلاعات پایه'!$A$18:$C$30,3,FALSE)</f>
        <v>45736</v>
      </c>
      <c r="N645" s="5">
        <f>ROUND((K645*('اطلاعات پایه'!$B$12+1)+'اطلاعات پایه'!$B$13)/30*L645,0)</f>
        <v>9316080</v>
      </c>
      <c r="O645" s="5">
        <f>IF(AND(F645&gt;0,M645-F645&gt;364),'اطلاعات پایه'!$B$10,0)*L645+J645</f>
        <v>0</v>
      </c>
      <c r="P645" s="5">
        <f>IF(H645="متاهل",'اطلاعات پایه'!$B$6,0)</f>
        <v>0</v>
      </c>
      <c r="Q645" s="5">
        <f>I645*'اطلاعات پایه'!$B$7</f>
        <v>0</v>
      </c>
      <c r="R645" s="5">
        <f>ROUND('اطلاعات پایه'!$B$8/30*MIN(30,L645),0)</f>
        <v>9000000</v>
      </c>
      <c r="S645" s="5">
        <f>ROUND('اطلاعات پایه'!$B$9/30*MIN(30,L645),0)</f>
        <v>22000000</v>
      </c>
      <c r="T645" s="5">
        <f t="shared" si="75"/>
        <v>59284</v>
      </c>
      <c r="U645" s="15"/>
      <c r="V645" s="5">
        <f t="shared" si="73"/>
        <v>0</v>
      </c>
      <c r="X645" s="9">
        <f t="shared" si="76"/>
        <v>40316080</v>
      </c>
      <c r="Y645" s="9">
        <f>ROUND(0.07*MIN(7*L645*'اطلاعات پایه'!$B$5,'محاسبه حقوق'!X645),0)</f>
        <v>2822126</v>
      </c>
      <c r="Z645" s="9">
        <f t="shared" si="77"/>
        <v>9272700</v>
      </c>
      <c r="AA645" s="9">
        <f t="shared" si="78"/>
        <v>480702059.14285713</v>
      </c>
      <c r="AB645" s="5">
        <f>IF(AA645&lt;='اطلاعات پایه'!$B$35,'اطلاعات پایه'!$D$35,IF(AA645&lt;='اطلاعات پایه'!$B$36,'اطلاعات پایه'!$E$35+(AA645-'اطلاعات پایه'!$B$35)*'اطلاعات پایه'!$C$36,IF(AA645&lt;='اطلاعات پایه'!$B$37,'اطلاعات پایه'!$E$36+(AA645-'اطلاعات پایه'!$B$36)*'اطلاعات پایه'!$C$37,IF(AA645&lt;='اطلاعات پایه'!$B$38,'اطلاعات پایه'!$E$37+(AA645-'اطلاعات پایه'!$B$37)*'اطلاعات پایه'!$C$38,IF(AA645&lt;='اطلاعات پایه'!$B$39,'اطلاعات پایه'!$E$38+(AA645-'اطلاعات پایه'!$B$38)*'اطلاعات پایه'!$C$39,'اطلاعات پایه'!$E$39+(AA645-'اطلاعات پایه'!$B$39)*'اطلاعات پایه'!$C$40)))))/365*L645</f>
        <v>0</v>
      </c>
      <c r="AC645" s="9">
        <f t="shared" si="79"/>
        <v>37493954</v>
      </c>
      <c r="AE645" s="9">
        <f t="shared" si="74"/>
        <v>49588780</v>
      </c>
    </row>
    <row r="646" spans="1:31" x14ac:dyDescent="0.25">
      <c r="A646" s="13">
        <v>626</v>
      </c>
      <c r="B646" s="13"/>
      <c r="C646" s="13"/>
      <c r="D646" s="13"/>
      <c r="E646" s="13"/>
      <c r="F646" s="13"/>
      <c r="G646" s="6" t="str">
        <f t="shared" si="72"/>
        <v/>
      </c>
      <c r="H646" s="13"/>
      <c r="I646" s="13"/>
      <c r="J646" s="15"/>
      <c r="K646" s="15"/>
      <c r="L646" s="5">
        <f>VLOOKUP($C$15,'اطلاعات پایه'!$A$18:$B$30,2,FALSE)</f>
        <v>30</v>
      </c>
      <c r="M646" s="6">
        <f>VLOOKUP($C$15,'اطلاعات پایه'!$A$18:$C$30,3,FALSE)</f>
        <v>45736</v>
      </c>
      <c r="N646" s="5">
        <f>ROUND((K646*('اطلاعات پایه'!$B$12+1)+'اطلاعات پایه'!$B$13)/30*L646,0)</f>
        <v>9316080</v>
      </c>
      <c r="O646" s="5">
        <f>IF(AND(F646&gt;0,M646-F646&gt;364),'اطلاعات پایه'!$B$10,0)*L646+J646</f>
        <v>0</v>
      </c>
      <c r="P646" s="5">
        <f>IF(H646="متاهل",'اطلاعات پایه'!$B$6,0)</f>
        <v>0</v>
      </c>
      <c r="Q646" s="5">
        <f>I646*'اطلاعات پایه'!$B$7</f>
        <v>0</v>
      </c>
      <c r="R646" s="5">
        <f>ROUND('اطلاعات پایه'!$B$8/30*MIN(30,L646),0)</f>
        <v>9000000</v>
      </c>
      <c r="S646" s="5">
        <f>ROUND('اطلاعات پایه'!$B$9/30*MIN(30,L646),0)</f>
        <v>22000000</v>
      </c>
      <c r="T646" s="5">
        <f t="shared" si="75"/>
        <v>59284</v>
      </c>
      <c r="U646" s="15"/>
      <c r="V646" s="5">
        <f t="shared" si="73"/>
        <v>0</v>
      </c>
      <c r="X646" s="9">
        <f t="shared" si="76"/>
        <v>40316080</v>
      </c>
      <c r="Y646" s="9">
        <f>ROUND(0.07*MIN(7*L646*'اطلاعات پایه'!$B$5,'محاسبه حقوق'!X646),0)</f>
        <v>2822126</v>
      </c>
      <c r="Z646" s="9">
        <f t="shared" si="77"/>
        <v>9272700</v>
      </c>
      <c r="AA646" s="9">
        <f t="shared" si="78"/>
        <v>480702059.14285713</v>
      </c>
      <c r="AB646" s="5">
        <f>IF(AA646&lt;='اطلاعات پایه'!$B$35,'اطلاعات پایه'!$D$35,IF(AA646&lt;='اطلاعات پایه'!$B$36,'اطلاعات پایه'!$E$35+(AA646-'اطلاعات پایه'!$B$35)*'اطلاعات پایه'!$C$36,IF(AA646&lt;='اطلاعات پایه'!$B$37,'اطلاعات پایه'!$E$36+(AA646-'اطلاعات پایه'!$B$36)*'اطلاعات پایه'!$C$37,IF(AA646&lt;='اطلاعات پایه'!$B$38,'اطلاعات پایه'!$E$37+(AA646-'اطلاعات پایه'!$B$37)*'اطلاعات پایه'!$C$38,IF(AA646&lt;='اطلاعات پایه'!$B$39,'اطلاعات پایه'!$E$38+(AA646-'اطلاعات پایه'!$B$38)*'اطلاعات پایه'!$C$39,'اطلاعات پایه'!$E$39+(AA646-'اطلاعات پایه'!$B$39)*'اطلاعات پایه'!$C$40)))))/365*L646</f>
        <v>0</v>
      </c>
      <c r="AC646" s="9">
        <f t="shared" si="79"/>
        <v>37493954</v>
      </c>
      <c r="AE646" s="9">
        <f t="shared" si="74"/>
        <v>49588780</v>
      </c>
    </row>
    <row r="647" spans="1:31" x14ac:dyDescent="0.25">
      <c r="A647" s="13">
        <v>627</v>
      </c>
      <c r="B647" s="13"/>
      <c r="C647" s="13"/>
      <c r="D647" s="13"/>
      <c r="E647" s="13"/>
      <c r="F647" s="13"/>
      <c r="G647" s="6" t="str">
        <f t="shared" si="72"/>
        <v/>
      </c>
      <c r="H647" s="13"/>
      <c r="I647" s="13"/>
      <c r="J647" s="15"/>
      <c r="K647" s="15"/>
      <c r="L647" s="5">
        <f>VLOOKUP($C$15,'اطلاعات پایه'!$A$18:$B$30,2,FALSE)</f>
        <v>30</v>
      </c>
      <c r="M647" s="6">
        <f>VLOOKUP($C$15,'اطلاعات پایه'!$A$18:$C$30,3,FALSE)</f>
        <v>45736</v>
      </c>
      <c r="N647" s="5">
        <f>ROUND((K647*('اطلاعات پایه'!$B$12+1)+'اطلاعات پایه'!$B$13)/30*L647,0)</f>
        <v>9316080</v>
      </c>
      <c r="O647" s="5">
        <f>IF(AND(F647&gt;0,M647-F647&gt;364),'اطلاعات پایه'!$B$10,0)*L647+J647</f>
        <v>0</v>
      </c>
      <c r="P647" s="5">
        <f>IF(H647="متاهل",'اطلاعات پایه'!$B$6,0)</f>
        <v>0</v>
      </c>
      <c r="Q647" s="5">
        <f>I647*'اطلاعات پایه'!$B$7</f>
        <v>0</v>
      </c>
      <c r="R647" s="5">
        <f>ROUND('اطلاعات پایه'!$B$8/30*MIN(30,L647),0)</f>
        <v>9000000</v>
      </c>
      <c r="S647" s="5">
        <f>ROUND('اطلاعات پایه'!$B$9/30*MIN(30,L647),0)</f>
        <v>22000000</v>
      </c>
      <c r="T647" s="5">
        <f t="shared" si="75"/>
        <v>59284</v>
      </c>
      <c r="U647" s="15"/>
      <c r="V647" s="5">
        <f t="shared" si="73"/>
        <v>0</v>
      </c>
      <c r="X647" s="9">
        <f t="shared" si="76"/>
        <v>40316080</v>
      </c>
      <c r="Y647" s="9">
        <f>ROUND(0.07*MIN(7*L647*'اطلاعات پایه'!$B$5,'محاسبه حقوق'!X647),0)</f>
        <v>2822126</v>
      </c>
      <c r="Z647" s="9">
        <f t="shared" si="77"/>
        <v>9272700</v>
      </c>
      <c r="AA647" s="9">
        <f t="shared" si="78"/>
        <v>480702059.14285713</v>
      </c>
      <c r="AB647" s="5">
        <f>IF(AA647&lt;='اطلاعات پایه'!$B$35,'اطلاعات پایه'!$D$35,IF(AA647&lt;='اطلاعات پایه'!$B$36,'اطلاعات پایه'!$E$35+(AA647-'اطلاعات پایه'!$B$35)*'اطلاعات پایه'!$C$36,IF(AA647&lt;='اطلاعات پایه'!$B$37,'اطلاعات پایه'!$E$36+(AA647-'اطلاعات پایه'!$B$36)*'اطلاعات پایه'!$C$37,IF(AA647&lt;='اطلاعات پایه'!$B$38,'اطلاعات پایه'!$E$37+(AA647-'اطلاعات پایه'!$B$37)*'اطلاعات پایه'!$C$38,IF(AA647&lt;='اطلاعات پایه'!$B$39,'اطلاعات پایه'!$E$38+(AA647-'اطلاعات پایه'!$B$38)*'اطلاعات پایه'!$C$39,'اطلاعات پایه'!$E$39+(AA647-'اطلاعات پایه'!$B$39)*'اطلاعات پایه'!$C$40)))))/365*L647</f>
        <v>0</v>
      </c>
      <c r="AC647" s="9">
        <f t="shared" si="79"/>
        <v>37493954</v>
      </c>
      <c r="AE647" s="9">
        <f t="shared" si="74"/>
        <v>49588780</v>
      </c>
    </row>
    <row r="648" spans="1:31" x14ac:dyDescent="0.25">
      <c r="A648" s="13">
        <v>628</v>
      </c>
      <c r="B648" s="13"/>
      <c r="C648" s="13"/>
      <c r="D648" s="13"/>
      <c r="E648" s="13"/>
      <c r="F648" s="13"/>
      <c r="G648" s="6" t="str">
        <f t="shared" si="72"/>
        <v/>
      </c>
      <c r="H648" s="13"/>
      <c r="I648" s="13"/>
      <c r="J648" s="15"/>
      <c r="K648" s="15"/>
      <c r="L648" s="5">
        <f>VLOOKUP($C$15,'اطلاعات پایه'!$A$18:$B$30,2,FALSE)</f>
        <v>30</v>
      </c>
      <c r="M648" s="6">
        <f>VLOOKUP($C$15,'اطلاعات پایه'!$A$18:$C$30,3,FALSE)</f>
        <v>45736</v>
      </c>
      <c r="N648" s="5">
        <f>ROUND((K648*('اطلاعات پایه'!$B$12+1)+'اطلاعات پایه'!$B$13)/30*L648,0)</f>
        <v>9316080</v>
      </c>
      <c r="O648" s="5">
        <f>IF(AND(F648&gt;0,M648-F648&gt;364),'اطلاعات پایه'!$B$10,0)*L648+J648</f>
        <v>0</v>
      </c>
      <c r="P648" s="5">
        <f>IF(H648="متاهل",'اطلاعات پایه'!$B$6,0)</f>
        <v>0</v>
      </c>
      <c r="Q648" s="5">
        <f>I648*'اطلاعات پایه'!$B$7</f>
        <v>0</v>
      </c>
      <c r="R648" s="5">
        <f>ROUND('اطلاعات پایه'!$B$8/30*MIN(30,L648),0)</f>
        <v>9000000</v>
      </c>
      <c r="S648" s="5">
        <f>ROUND('اطلاعات پایه'!$B$9/30*MIN(30,L648),0)</f>
        <v>22000000</v>
      </c>
      <c r="T648" s="5">
        <f t="shared" si="75"/>
        <v>59284</v>
      </c>
      <c r="U648" s="15"/>
      <c r="V648" s="5">
        <f t="shared" si="73"/>
        <v>0</v>
      </c>
      <c r="X648" s="9">
        <f t="shared" si="76"/>
        <v>40316080</v>
      </c>
      <c r="Y648" s="9">
        <f>ROUND(0.07*MIN(7*L648*'اطلاعات پایه'!$B$5,'محاسبه حقوق'!X648),0)</f>
        <v>2822126</v>
      </c>
      <c r="Z648" s="9">
        <f t="shared" si="77"/>
        <v>9272700</v>
      </c>
      <c r="AA648" s="9">
        <f t="shared" si="78"/>
        <v>480702059.14285713</v>
      </c>
      <c r="AB648" s="5">
        <f>IF(AA648&lt;='اطلاعات پایه'!$B$35,'اطلاعات پایه'!$D$35,IF(AA648&lt;='اطلاعات پایه'!$B$36,'اطلاعات پایه'!$E$35+(AA648-'اطلاعات پایه'!$B$35)*'اطلاعات پایه'!$C$36,IF(AA648&lt;='اطلاعات پایه'!$B$37,'اطلاعات پایه'!$E$36+(AA648-'اطلاعات پایه'!$B$36)*'اطلاعات پایه'!$C$37,IF(AA648&lt;='اطلاعات پایه'!$B$38,'اطلاعات پایه'!$E$37+(AA648-'اطلاعات پایه'!$B$37)*'اطلاعات پایه'!$C$38,IF(AA648&lt;='اطلاعات پایه'!$B$39,'اطلاعات پایه'!$E$38+(AA648-'اطلاعات پایه'!$B$38)*'اطلاعات پایه'!$C$39,'اطلاعات پایه'!$E$39+(AA648-'اطلاعات پایه'!$B$39)*'اطلاعات پایه'!$C$40)))))/365*L648</f>
        <v>0</v>
      </c>
      <c r="AC648" s="9">
        <f t="shared" si="79"/>
        <v>37493954</v>
      </c>
      <c r="AE648" s="9">
        <f t="shared" si="74"/>
        <v>49588780</v>
      </c>
    </row>
    <row r="649" spans="1:31" x14ac:dyDescent="0.25">
      <c r="A649" s="13">
        <v>629</v>
      </c>
      <c r="B649" s="13"/>
      <c r="C649" s="13"/>
      <c r="D649" s="13"/>
      <c r="E649" s="13"/>
      <c r="F649" s="13"/>
      <c r="G649" s="6" t="str">
        <f t="shared" si="72"/>
        <v/>
      </c>
      <c r="H649" s="13"/>
      <c r="I649" s="13"/>
      <c r="J649" s="15"/>
      <c r="K649" s="15"/>
      <c r="L649" s="5">
        <f>VLOOKUP($C$15,'اطلاعات پایه'!$A$18:$B$30,2,FALSE)</f>
        <v>30</v>
      </c>
      <c r="M649" s="6">
        <f>VLOOKUP($C$15,'اطلاعات پایه'!$A$18:$C$30,3,FALSE)</f>
        <v>45736</v>
      </c>
      <c r="N649" s="5">
        <f>ROUND((K649*('اطلاعات پایه'!$B$12+1)+'اطلاعات پایه'!$B$13)/30*L649,0)</f>
        <v>9316080</v>
      </c>
      <c r="O649" s="5">
        <f>IF(AND(F649&gt;0,M649-F649&gt;364),'اطلاعات پایه'!$B$10,0)*L649+J649</f>
        <v>0</v>
      </c>
      <c r="P649" s="5">
        <f>IF(H649="متاهل",'اطلاعات پایه'!$B$6,0)</f>
        <v>0</v>
      </c>
      <c r="Q649" s="5">
        <f>I649*'اطلاعات پایه'!$B$7</f>
        <v>0</v>
      </c>
      <c r="R649" s="5">
        <f>ROUND('اطلاعات پایه'!$B$8/30*MIN(30,L649),0)</f>
        <v>9000000</v>
      </c>
      <c r="S649" s="5">
        <f>ROUND('اطلاعات پایه'!$B$9/30*MIN(30,L649),0)</f>
        <v>22000000</v>
      </c>
      <c r="T649" s="5">
        <f t="shared" si="75"/>
        <v>59284</v>
      </c>
      <c r="U649" s="15"/>
      <c r="V649" s="5">
        <f t="shared" si="73"/>
        <v>0</v>
      </c>
      <c r="X649" s="9">
        <f t="shared" si="76"/>
        <v>40316080</v>
      </c>
      <c r="Y649" s="9">
        <f>ROUND(0.07*MIN(7*L649*'اطلاعات پایه'!$B$5,'محاسبه حقوق'!X649),0)</f>
        <v>2822126</v>
      </c>
      <c r="Z649" s="9">
        <f t="shared" si="77"/>
        <v>9272700</v>
      </c>
      <c r="AA649" s="9">
        <f t="shared" si="78"/>
        <v>480702059.14285713</v>
      </c>
      <c r="AB649" s="5">
        <f>IF(AA649&lt;='اطلاعات پایه'!$B$35,'اطلاعات پایه'!$D$35,IF(AA649&lt;='اطلاعات پایه'!$B$36,'اطلاعات پایه'!$E$35+(AA649-'اطلاعات پایه'!$B$35)*'اطلاعات پایه'!$C$36,IF(AA649&lt;='اطلاعات پایه'!$B$37,'اطلاعات پایه'!$E$36+(AA649-'اطلاعات پایه'!$B$36)*'اطلاعات پایه'!$C$37,IF(AA649&lt;='اطلاعات پایه'!$B$38,'اطلاعات پایه'!$E$37+(AA649-'اطلاعات پایه'!$B$37)*'اطلاعات پایه'!$C$38,IF(AA649&lt;='اطلاعات پایه'!$B$39,'اطلاعات پایه'!$E$38+(AA649-'اطلاعات پایه'!$B$38)*'اطلاعات پایه'!$C$39,'اطلاعات پایه'!$E$39+(AA649-'اطلاعات پایه'!$B$39)*'اطلاعات پایه'!$C$40)))))/365*L649</f>
        <v>0</v>
      </c>
      <c r="AC649" s="9">
        <f t="shared" si="79"/>
        <v>37493954</v>
      </c>
      <c r="AE649" s="9">
        <f t="shared" si="74"/>
        <v>49588780</v>
      </c>
    </row>
    <row r="650" spans="1:31" x14ac:dyDescent="0.25">
      <c r="A650" s="13">
        <v>630</v>
      </c>
      <c r="B650" s="13"/>
      <c r="C650" s="13"/>
      <c r="D650" s="13"/>
      <c r="E650" s="13"/>
      <c r="F650" s="13"/>
      <c r="G650" s="6" t="str">
        <f t="shared" si="72"/>
        <v/>
      </c>
      <c r="H650" s="13"/>
      <c r="I650" s="13"/>
      <c r="J650" s="15"/>
      <c r="K650" s="15"/>
      <c r="L650" s="5">
        <f>VLOOKUP($C$15,'اطلاعات پایه'!$A$18:$B$30,2,FALSE)</f>
        <v>30</v>
      </c>
      <c r="M650" s="6">
        <f>VLOOKUP($C$15,'اطلاعات پایه'!$A$18:$C$30,3,FALSE)</f>
        <v>45736</v>
      </c>
      <c r="N650" s="5">
        <f>ROUND((K650*('اطلاعات پایه'!$B$12+1)+'اطلاعات پایه'!$B$13)/30*L650,0)</f>
        <v>9316080</v>
      </c>
      <c r="O650" s="5">
        <f>IF(AND(F650&gt;0,M650-F650&gt;364),'اطلاعات پایه'!$B$10,0)*L650+J650</f>
        <v>0</v>
      </c>
      <c r="P650" s="5">
        <f>IF(H650="متاهل",'اطلاعات پایه'!$B$6,0)</f>
        <v>0</v>
      </c>
      <c r="Q650" s="5">
        <f>I650*'اطلاعات پایه'!$B$7</f>
        <v>0</v>
      </c>
      <c r="R650" s="5">
        <f>ROUND('اطلاعات پایه'!$B$8/30*MIN(30,L650),0)</f>
        <v>9000000</v>
      </c>
      <c r="S650" s="5">
        <f>ROUND('اطلاعات پایه'!$B$9/30*MIN(30,L650),0)</f>
        <v>22000000</v>
      </c>
      <c r="T650" s="5">
        <f t="shared" si="75"/>
        <v>59284</v>
      </c>
      <c r="U650" s="15"/>
      <c r="V650" s="5">
        <f t="shared" si="73"/>
        <v>0</v>
      </c>
      <c r="X650" s="9">
        <f t="shared" si="76"/>
        <v>40316080</v>
      </c>
      <c r="Y650" s="9">
        <f>ROUND(0.07*MIN(7*L650*'اطلاعات پایه'!$B$5,'محاسبه حقوق'!X650),0)</f>
        <v>2822126</v>
      </c>
      <c r="Z650" s="9">
        <f t="shared" si="77"/>
        <v>9272700</v>
      </c>
      <c r="AA650" s="9">
        <f t="shared" si="78"/>
        <v>480702059.14285713</v>
      </c>
      <c r="AB650" s="5">
        <f>IF(AA650&lt;='اطلاعات پایه'!$B$35,'اطلاعات پایه'!$D$35,IF(AA650&lt;='اطلاعات پایه'!$B$36,'اطلاعات پایه'!$E$35+(AA650-'اطلاعات پایه'!$B$35)*'اطلاعات پایه'!$C$36,IF(AA650&lt;='اطلاعات پایه'!$B$37,'اطلاعات پایه'!$E$36+(AA650-'اطلاعات پایه'!$B$36)*'اطلاعات پایه'!$C$37,IF(AA650&lt;='اطلاعات پایه'!$B$38,'اطلاعات پایه'!$E$37+(AA650-'اطلاعات پایه'!$B$37)*'اطلاعات پایه'!$C$38,IF(AA650&lt;='اطلاعات پایه'!$B$39,'اطلاعات پایه'!$E$38+(AA650-'اطلاعات پایه'!$B$38)*'اطلاعات پایه'!$C$39,'اطلاعات پایه'!$E$39+(AA650-'اطلاعات پایه'!$B$39)*'اطلاعات پایه'!$C$40)))))/365*L650</f>
        <v>0</v>
      </c>
      <c r="AC650" s="9">
        <f t="shared" si="79"/>
        <v>37493954</v>
      </c>
      <c r="AE650" s="9">
        <f t="shared" si="74"/>
        <v>49588780</v>
      </c>
    </row>
    <row r="651" spans="1:31" x14ac:dyDescent="0.25">
      <c r="A651" s="13">
        <v>631</v>
      </c>
      <c r="B651" s="13"/>
      <c r="C651" s="13"/>
      <c r="D651" s="13"/>
      <c r="E651" s="13"/>
      <c r="F651" s="13"/>
      <c r="G651" s="6" t="str">
        <f t="shared" si="72"/>
        <v/>
      </c>
      <c r="H651" s="13"/>
      <c r="I651" s="13"/>
      <c r="J651" s="15"/>
      <c r="K651" s="15"/>
      <c r="L651" s="5">
        <f>VLOOKUP($C$15,'اطلاعات پایه'!$A$18:$B$30,2,FALSE)</f>
        <v>30</v>
      </c>
      <c r="M651" s="6">
        <f>VLOOKUP($C$15,'اطلاعات پایه'!$A$18:$C$30,3,FALSE)</f>
        <v>45736</v>
      </c>
      <c r="N651" s="5">
        <f>ROUND((K651*('اطلاعات پایه'!$B$12+1)+'اطلاعات پایه'!$B$13)/30*L651,0)</f>
        <v>9316080</v>
      </c>
      <c r="O651" s="5">
        <f>IF(AND(F651&gt;0,M651-F651&gt;364),'اطلاعات پایه'!$B$10,0)*L651+J651</f>
        <v>0</v>
      </c>
      <c r="P651" s="5">
        <f>IF(H651="متاهل",'اطلاعات پایه'!$B$6,0)</f>
        <v>0</v>
      </c>
      <c r="Q651" s="5">
        <f>I651*'اطلاعات پایه'!$B$7</f>
        <v>0</v>
      </c>
      <c r="R651" s="5">
        <f>ROUND('اطلاعات پایه'!$B$8/30*MIN(30,L651),0)</f>
        <v>9000000</v>
      </c>
      <c r="S651" s="5">
        <f>ROUND('اطلاعات پایه'!$B$9/30*MIN(30,L651),0)</f>
        <v>22000000</v>
      </c>
      <c r="T651" s="5">
        <f t="shared" si="75"/>
        <v>59284</v>
      </c>
      <c r="U651" s="15"/>
      <c r="V651" s="5">
        <f t="shared" si="73"/>
        <v>0</v>
      </c>
      <c r="X651" s="9">
        <f t="shared" si="76"/>
        <v>40316080</v>
      </c>
      <c r="Y651" s="9">
        <f>ROUND(0.07*MIN(7*L651*'اطلاعات پایه'!$B$5,'محاسبه حقوق'!X651),0)</f>
        <v>2822126</v>
      </c>
      <c r="Z651" s="9">
        <f t="shared" si="77"/>
        <v>9272700</v>
      </c>
      <c r="AA651" s="9">
        <f t="shared" si="78"/>
        <v>480702059.14285713</v>
      </c>
      <c r="AB651" s="5">
        <f>IF(AA651&lt;='اطلاعات پایه'!$B$35,'اطلاعات پایه'!$D$35,IF(AA651&lt;='اطلاعات پایه'!$B$36,'اطلاعات پایه'!$E$35+(AA651-'اطلاعات پایه'!$B$35)*'اطلاعات پایه'!$C$36,IF(AA651&lt;='اطلاعات پایه'!$B$37,'اطلاعات پایه'!$E$36+(AA651-'اطلاعات پایه'!$B$36)*'اطلاعات پایه'!$C$37,IF(AA651&lt;='اطلاعات پایه'!$B$38,'اطلاعات پایه'!$E$37+(AA651-'اطلاعات پایه'!$B$37)*'اطلاعات پایه'!$C$38,IF(AA651&lt;='اطلاعات پایه'!$B$39,'اطلاعات پایه'!$E$38+(AA651-'اطلاعات پایه'!$B$38)*'اطلاعات پایه'!$C$39,'اطلاعات پایه'!$E$39+(AA651-'اطلاعات پایه'!$B$39)*'اطلاعات پایه'!$C$40)))))/365*L651</f>
        <v>0</v>
      </c>
      <c r="AC651" s="9">
        <f t="shared" si="79"/>
        <v>37493954</v>
      </c>
      <c r="AE651" s="9">
        <f t="shared" si="74"/>
        <v>49588780</v>
      </c>
    </row>
    <row r="652" spans="1:31" x14ac:dyDescent="0.25">
      <c r="A652" s="13">
        <v>632</v>
      </c>
      <c r="B652" s="13"/>
      <c r="C652" s="13"/>
      <c r="D652" s="13"/>
      <c r="E652" s="13"/>
      <c r="F652" s="13"/>
      <c r="G652" s="6" t="str">
        <f t="shared" si="72"/>
        <v/>
      </c>
      <c r="H652" s="13"/>
      <c r="I652" s="13"/>
      <c r="J652" s="15"/>
      <c r="K652" s="15"/>
      <c r="L652" s="5">
        <f>VLOOKUP($C$15,'اطلاعات پایه'!$A$18:$B$30,2,FALSE)</f>
        <v>30</v>
      </c>
      <c r="M652" s="6">
        <f>VLOOKUP($C$15,'اطلاعات پایه'!$A$18:$C$30,3,FALSE)</f>
        <v>45736</v>
      </c>
      <c r="N652" s="5">
        <f>ROUND((K652*('اطلاعات پایه'!$B$12+1)+'اطلاعات پایه'!$B$13)/30*L652,0)</f>
        <v>9316080</v>
      </c>
      <c r="O652" s="5">
        <f>IF(AND(F652&gt;0,M652-F652&gt;364),'اطلاعات پایه'!$B$10,0)*L652+J652</f>
        <v>0</v>
      </c>
      <c r="P652" s="5">
        <f>IF(H652="متاهل",'اطلاعات پایه'!$B$6,0)</f>
        <v>0</v>
      </c>
      <c r="Q652" s="5">
        <f>I652*'اطلاعات پایه'!$B$7</f>
        <v>0</v>
      </c>
      <c r="R652" s="5">
        <f>ROUND('اطلاعات پایه'!$B$8/30*MIN(30,L652),0)</f>
        <v>9000000</v>
      </c>
      <c r="S652" s="5">
        <f>ROUND('اطلاعات پایه'!$B$9/30*MIN(30,L652),0)</f>
        <v>22000000</v>
      </c>
      <c r="T652" s="5">
        <f t="shared" si="75"/>
        <v>59284</v>
      </c>
      <c r="U652" s="15"/>
      <c r="V652" s="5">
        <f t="shared" si="73"/>
        <v>0</v>
      </c>
      <c r="X652" s="9">
        <f t="shared" si="76"/>
        <v>40316080</v>
      </c>
      <c r="Y652" s="9">
        <f>ROUND(0.07*MIN(7*L652*'اطلاعات پایه'!$B$5,'محاسبه حقوق'!X652),0)</f>
        <v>2822126</v>
      </c>
      <c r="Z652" s="9">
        <f t="shared" si="77"/>
        <v>9272700</v>
      </c>
      <c r="AA652" s="9">
        <f t="shared" si="78"/>
        <v>480702059.14285713</v>
      </c>
      <c r="AB652" s="5">
        <f>IF(AA652&lt;='اطلاعات پایه'!$B$35,'اطلاعات پایه'!$D$35,IF(AA652&lt;='اطلاعات پایه'!$B$36,'اطلاعات پایه'!$E$35+(AA652-'اطلاعات پایه'!$B$35)*'اطلاعات پایه'!$C$36,IF(AA652&lt;='اطلاعات پایه'!$B$37,'اطلاعات پایه'!$E$36+(AA652-'اطلاعات پایه'!$B$36)*'اطلاعات پایه'!$C$37,IF(AA652&lt;='اطلاعات پایه'!$B$38,'اطلاعات پایه'!$E$37+(AA652-'اطلاعات پایه'!$B$37)*'اطلاعات پایه'!$C$38,IF(AA652&lt;='اطلاعات پایه'!$B$39,'اطلاعات پایه'!$E$38+(AA652-'اطلاعات پایه'!$B$38)*'اطلاعات پایه'!$C$39,'اطلاعات پایه'!$E$39+(AA652-'اطلاعات پایه'!$B$39)*'اطلاعات پایه'!$C$40)))))/365*L652</f>
        <v>0</v>
      </c>
      <c r="AC652" s="9">
        <f t="shared" si="79"/>
        <v>37493954</v>
      </c>
      <c r="AE652" s="9">
        <f t="shared" si="74"/>
        <v>49588780</v>
      </c>
    </row>
    <row r="653" spans="1:31" x14ac:dyDescent="0.25">
      <c r="A653" s="13">
        <v>633</v>
      </c>
      <c r="B653" s="13"/>
      <c r="C653" s="13"/>
      <c r="D653" s="13"/>
      <c r="E653" s="13"/>
      <c r="F653" s="13"/>
      <c r="G653" s="6" t="str">
        <f t="shared" si="72"/>
        <v/>
      </c>
      <c r="H653" s="13"/>
      <c r="I653" s="13"/>
      <c r="J653" s="15"/>
      <c r="K653" s="15"/>
      <c r="L653" s="5">
        <f>VLOOKUP($C$15,'اطلاعات پایه'!$A$18:$B$30,2,FALSE)</f>
        <v>30</v>
      </c>
      <c r="M653" s="6">
        <f>VLOOKUP($C$15,'اطلاعات پایه'!$A$18:$C$30,3,FALSE)</f>
        <v>45736</v>
      </c>
      <c r="N653" s="5">
        <f>ROUND((K653*('اطلاعات پایه'!$B$12+1)+'اطلاعات پایه'!$B$13)/30*L653,0)</f>
        <v>9316080</v>
      </c>
      <c r="O653" s="5">
        <f>IF(AND(F653&gt;0,M653-F653&gt;364),'اطلاعات پایه'!$B$10,0)*L653+J653</f>
        <v>0</v>
      </c>
      <c r="P653" s="5">
        <f>IF(H653="متاهل",'اطلاعات پایه'!$B$6,0)</f>
        <v>0</v>
      </c>
      <c r="Q653" s="5">
        <f>I653*'اطلاعات پایه'!$B$7</f>
        <v>0</v>
      </c>
      <c r="R653" s="5">
        <f>ROUND('اطلاعات پایه'!$B$8/30*MIN(30,L653),0)</f>
        <v>9000000</v>
      </c>
      <c r="S653" s="5">
        <f>ROUND('اطلاعات پایه'!$B$9/30*MIN(30,L653),0)</f>
        <v>22000000</v>
      </c>
      <c r="T653" s="5">
        <f t="shared" si="75"/>
        <v>59284</v>
      </c>
      <c r="U653" s="15"/>
      <c r="V653" s="5">
        <f t="shared" si="73"/>
        <v>0</v>
      </c>
      <c r="X653" s="9">
        <f t="shared" si="76"/>
        <v>40316080</v>
      </c>
      <c r="Y653" s="9">
        <f>ROUND(0.07*MIN(7*L653*'اطلاعات پایه'!$B$5,'محاسبه حقوق'!X653),0)</f>
        <v>2822126</v>
      </c>
      <c r="Z653" s="9">
        <f t="shared" si="77"/>
        <v>9272700</v>
      </c>
      <c r="AA653" s="9">
        <f t="shared" si="78"/>
        <v>480702059.14285713</v>
      </c>
      <c r="AB653" s="5">
        <f>IF(AA653&lt;='اطلاعات پایه'!$B$35,'اطلاعات پایه'!$D$35,IF(AA653&lt;='اطلاعات پایه'!$B$36,'اطلاعات پایه'!$E$35+(AA653-'اطلاعات پایه'!$B$35)*'اطلاعات پایه'!$C$36,IF(AA653&lt;='اطلاعات پایه'!$B$37,'اطلاعات پایه'!$E$36+(AA653-'اطلاعات پایه'!$B$36)*'اطلاعات پایه'!$C$37,IF(AA653&lt;='اطلاعات پایه'!$B$38,'اطلاعات پایه'!$E$37+(AA653-'اطلاعات پایه'!$B$37)*'اطلاعات پایه'!$C$38,IF(AA653&lt;='اطلاعات پایه'!$B$39,'اطلاعات پایه'!$E$38+(AA653-'اطلاعات پایه'!$B$38)*'اطلاعات پایه'!$C$39,'اطلاعات پایه'!$E$39+(AA653-'اطلاعات پایه'!$B$39)*'اطلاعات پایه'!$C$40)))))/365*L653</f>
        <v>0</v>
      </c>
      <c r="AC653" s="9">
        <f t="shared" si="79"/>
        <v>37493954</v>
      </c>
      <c r="AE653" s="9">
        <f t="shared" si="74"/>
        <v>49588780</v>
      </c>
    </row>
    <row r="654" spans="1:31" x14ac:dyDescent="0.25">
      <c r="A654" s="13">
        <v>634</v>
      </c>
      <c r="B654" s="13"/>
      <c r="C654" s="13"/>
      <c r="D654" s="13"/>
      <c r="E654" s="13"/>
      <c r="F654" s="13"/>
      <c r="G654" s="6" t="str">
        <f t="shared" si="72"/>
        <v/>
      </c>
      <c r="H654" s="13"/>
      <c r="I654" s="13"/>
      <c r="J654" s="15"/>
      <c r="K654" s="15"/>
      <c r="L654" s="5">
        <f>VLOOKUP($C$15,'اطلاعات پایه'!$A$18:$B$30,2,FALSE)</f>
        <v>30</v>
      </c>
      <c r="M654" s="6">
        <f>VLOOKUP($C$15,'اطلاعات پایه'!$A$18:$C$30,3,FALSE)</f>
        <v>45736</v>
      </c>
      <c r="N654" s="5">
        <f>ROUND((K654*('اطلاعات پایه'!$B$12+1)+'اطلاعات پایه'!$B$13)/30*L654,0)</f>
        <v>9316080</v>
      </c>
      <c r="O654" s="5">
        <f>IF(AND(F654&gt;0,M654-F654&gt;364),'اطلاعات پایه'!$B$10,0)*L654+J654</f>
        <v>0</v>
      </c>
      <c r="P654" s="5">
        <f>IF(H654="متاهل",'اطلاعات پایه'!$B$6,0)</f>
        <v>0</v>
      </c>
      <c r="Q654" s="5">
        <f>I654*'اطلاعات پایه'!$B$7</f>
        <v>0</v>
      </c>
      <c r="R654" s="5">
        <f>ROUND('اطلاعات پایه'!$B$8/30*MIN(30,L654),0)</f>
        <v>9000000</v>
      </c>
      <c r="S654" s="5">
        <f>ROUND('اطلاعات پایه'!$B$9/30*MIN(30,L654),0)</f>
        <v>22000000</v>
      </c>
      <c r="T654" s="5">
        <f t="shared" si="75"/>
        <v>59284</v>
      </c>
      <c r="U654" s="15"/>
      <c r="V654" s="5">
        <f t="shared" si="73"/>
        <v>0</v>
      </c>
      <c r="X654" s="9">
        <f t="shared" si="76"/>
        <v>40316080</v>
      </c>
      <c r="Y654" s="9">
        <f>ROUND(0.07*MIN(7*L654*'اطلاعات پایه'!$B$5,'محاسبه حقوق'!X654),0)</f>
        <v>2822126</v>
      </c>
      <c r="Z654" s="9">
        <f t="shared" si="77"/>
        <v>9272700</v>
      </c>
      <c r="AA654" s="9">
        <f t="shared" si="78"/>
        <v>480702059.14285713</v>
      </c>
      <c r="AB654" s="5">
        <f>IF(AA654&lt;='اطلاعات پایه'!$B$35,'اطلاعات پایه'!$D$35,IF(AA654&lt;='اطلاعات پایه'!$B$36,'اطلاعات پایه'!$E$35+(AA654-'اطلاعات پایه'!$B$35)*'اطلاعات پایه'!$C$36,IF(AA654&lt;='اطلاعات پایه'!$B$37,'اطلاعات پایه'!$E$36+(AA654-'اطلاعات پایه'!$B$36)*'اطلاعات پایه'!$C$37,IF(AA654&lt;='اطلاعات پایه'!$B$38,'اطلاعات پایه'!$E$37+(AA654-'اطلاعات پایه'!$B$37)*'اطلاعات پایه'!$C$38,IF(AA654&lt;='اطلاعات پایه'!$B$39,'اطلاعات پایه'!$E$38+(AA654-'اطلاعات پایه'!$B$38)*'اطلاعات پایه'!$C$39,'اطلاعات پایه'!$E$39+(AA654-'اطلاعات پایه'!$B$39)*'اطلاعات پایه'!$C$40)))))/365*L654</f>
        <v>0</v>
      </c>
      <c r="AC654" s="9">
        <f t="shared" si="79"/>
        <v>37493954</v>
      </c>
      <c r="AE654" s="9">
        <f t="shared" si="74"/>
        <v>49588780</v>
      </c>
    </row>
    <row r="655" spans="1:31" x14ac:dyDescent="0.25">
      <c r="A655" s="13">
        <v>635</v>
      </c>
      <c r="B655" s="13"/>
      <c r="C655" s="13"/>
      <c r="D655" s="13"/>
      <c r="E655" s="13"/>
      <c r="F655" s="13"/>
      <c r="G655" s="6" t="str">
        <f t="shared" si="72"/>
        <v/>
      </c>
      <c r="H655" s="13"/>
      <c r="I655" s="13"/>
      <c r="J655" s="15"/>
      <c r="K655" s="15"/>
      <c r="L655" s="5">
        <f>VLOOKUP($C$15,'اطلاعات پایه'!$A$18:$B$30,2,FALSE)</f>
        <v>30</v>
      </c>
      <c r="M655" s="6">
        <f>VLOOKUP($C$15,'اطلاعات پایه'!$A$18:$C$30,3,FALSE)</f>
        <v>45736</v>
      </c>
      <c r="N655" s="5">
        <f>ROUND((K655*('اطلاعات پایه'!$B$12+1)+'اطلاعات پایه'!$B$13)/30*L655,0)</f>
        <v>9316080</v>
      </c>
      <c r="O655" s="5">
        <f>IF(AND(F655&gt;0,M655-F655&gt;364),'اطلاعات پایه'!$B$10,0)*L655+J655</f>
        <v>0</v>
      </c>
      <c r="P655" s="5">
        <f>IF(H655="متاهل",'اطلاعات پایه'!$B$6,0)</f>
        <v>0</v>
      </c>
      <c r="Q655" s="5">
        <f>I655*'اطلاعات پایه'!$B$7</f>
        <v>0</v>
      </c>
      <c r="R655" s="5">
        <f>ROUND('اطلاعات پایه'!$B$8/30*MIN(30,L655),0)</f>
        <v>9000000</v>
      </c>
      <c r="S655" s="5">
        <f>ROUND('اطلاعات پایه'!$B$9/30*MIN(30,L655),0)</f>
        <v>22000000</v>
      </c>
      <c r="T655" s="5">
        <f t="shared" si="75"/>
        <v>59284</v>
      </c>
      <c r="U655" s="15"/>
      <c r="V655" s="5">
        <f t="shared" si="73"/>
        <v>0</v>
      </c>
      <c r="X655" s="9">
        <f t="shared" si="76"/>
        <v>40316080</v>
      </c>
      <c r="Y655" s="9">
        <f>ROUND(0.07*MIN(7*L655*'اطلاعات پایه'!$B$5,'محاسبه حقوق'!X655),0)</f>
        <v>2822126</v>
      </c>
      <c r="Z655" s="9">
        <f t="shared" si="77"/>
        <v>9272700</v>
      </c>
      <c r="AA655" s="9">
        <f t="shared" si="78"/>
        <v>480702059.14285713</v>
      </c>
      <c r="AB655" s="5">
        <f>IF(AA655&lt;='اطلاعات پایه'!$B$35,'اطلاعات پایه'!$D$35,IF(AA655&lt;='اطلاعات پایه'!$B$36,'اطلاعات پایه'!$E$35+(AA655-'اطلاعات پایه'!$B$35)*'اطلاعات پایه'!$C$36,IF(AA655&lt;='اطلاعات پایه'!$B$37,'اطلاعات پایه'!$E$36+(AA655-'اطلاعات پایه'!$B$36)*'اطلاعات پایه'!$C$37,IF(AA655&lt;='اطلاعات پایه'!$B$38,'اطلاعات پایه'!$E$37+(AA655-'اطلاعات پایه'!$B$37)*'اطلاعات پایه'!$C$38,IF(AA655&lt;='اطلاعات پایه'!$B$39,'اطلاعات پایه'!$E$38+(AA655-'اطلاعات پایه'!$B$38)*'اطلاعات پایه'!$C$39,'اطلاعات پایه'!$E$39+(AA655-'اطلاعات پایه'!$B$39)*'اطلاعات پایه'!$C$40)))))/365*L655</f>
        <v>0</v>
      </c>
      <c r="AC655" s="9">
        <f t="shared" si="79"/>
        <v>37493954</v>
      </c>
      <c r="AE655" s="9">
        <f t="shared" si="74"/>
        <v>49588780</v>
      </c>
    </row>
    <row r="656" spans="1:31" x14ac:dyDescent="0.25">
      <c r="A656" s="13">
        <v>636</v>
      </c>
      <c r="B656" s="13"/>
      <c r="C656" s="13"/>
      <c r="D656" s="13"/>
      <c r="E656" s="13"/>
      <c r="F656" s="13"/>
      <c r="G656" s="6" t="str">
        <f t="shared" si="72"/>
        <v/>
      </c>
      <c r="H656" s="13"/>
      <c r="I656" s="13"/>
      <c r="J656" s="15"/>
      <c r="K656" s="15"/>
      <c r="L656" s="5">
        <f>VLOOKUP($C$15,'اطلاعات پایه'!$A$18:$B$30,2,FALSE)</f>
        <v>30</v>
      </c>
      <c r="M656" s="6">
        <f>VLOOKUP($C$15,'اطلاعات پایه'!$A$18:$C$30,3,FALSE)</f>
        <v>45736</v>
      </c>
      <c r="N656" s="5">
        <f>ROUND((K656*('اطلاعات پایه'!$B$12+1)+'اطلاعات پایه'!$B$13)/30*L656,0)</f>
        <v>9316080</v>
      </c>
      <c r="O656" s="5">
        <f>IF(AND(F656&gt;0,M656-F656&gt;364),'اطلاعات پایه'!$B$10,0)*L656+J656</f>
        <v>0</v>
      </c>
      <c r="P656" s="5">
        <f>IF(H656="متاهل",'اطلاعات پایه'!$B$6,0)</f>
        <v>0</v>
      </c>
      <c r="Q656" s="5">
        <f>I656*'اطلاعات پایه'!$B$7</f>
        <v>0</v>
      </c>
      <c r="R656" s="5">
        <f>ROUND('اطلاعات پایه'!$B$8/30*MIN(30,L656),0)</f>
        <v>9000000</v>
      </c>
      <c r="S656" s="5">
        <f>ROUND('اطلاعات پایه'!$B$9/30*MIN(30,L656),0)</f>
        <v>22000000</v>
      </c>
      <c r="T656" s="5">
        <f t="shared" si="75"/>
        <v>59284</v>
      </c>
      <c r="U656" s="15"/>
      <c r="V656" s="5">
        <f t="shared" si="73"/>
        <v>0</v>
      </c>
      <c r="X656" s="9">
        <f t="shared" si="76"/>
        <v>40316080</v>
      </c>
      <c r="Y656" s="9">
        <f>ROUND(0.07*MIN(7*L656*'اطلاعات پایه'!$B$5,'محاسبه حقوق'!X656),0)</f>
        <v>2822126</v>
      </c>
      <c r="Z656" s="9">
        <f t="shared" si="77"/>
        <v>9272700</v>
      </c>
      <c r="AA656" s="9">
        <f t="shared" si="78"/>
        <v>480702059.14285713</v>
      </c>
      <c r="AB656" s="5">
        <f>IF(AA656&lt;='اطلاعات پایه'!$B$35,'اطلاعات پایه'!$D$35,IF(AA656&lt;='اطلاعات پایه'!$B$36,'اطلاعات پایه'!$E$35+(AA656-'اطلاعات پایه'!$B$35)*'اطلاعات پایه'!$C$36,IF(AA656&lt;='اطلاعات پایه'!$B$37,'اطلاعات پایه'!$E$36+(AA656-'اطلاعات پایه'!$B$36)*'اطلاعات پایه'!$C$37,IF(AA656&lt;='اطلاعات پایه'!$B$38,'اطلاعات پایه'!$E$37+(AA656-'اطلاعات پایه'!$B$37)*'اطلاعات پایه'!$C$38,IF(AA656&lt;='اطلاعات پایه'!$B$39,'اطلاعات پایه'!$E$38+(AA656-'اطلاعات پایه'!$B$38)*'اطلاعات پایه'!$C$39,'اطلاعات پایه'!$E$39+(AA656-'اطلاعات پایه'!$B$39)*'اطلاعات پایه'!$C$40)))))/365*L656</f>
        <v>0</v>
      </c>
      <c r="AC656" s="9">
        <f t="shared" si="79"/>
        <v>37493954</v>
      </c>
      <c r="AE656" s="9">
        <f t="shared" si="74"/>
        <v>49588780</v>
      </c>
    </row>
    <row r="657" spans="1:31" x14ac:dyDescent="0.25">
      <c r="A657" s="13">
        <v>637</v>
      </c>
      <c r="B657" s="13"/>
      <c r="C657" s="13"/>
      <c r="D657" s="13"/>
      <c r="E657" s="13"/>
      <c r="F657" s="13"/>
      <c r="G657" s="6" t="str">
        <f t="shared" si="72"/>
        <v/>
      </c>
      <c r="H657" s="13"/>
      <c r="I657" s="13"/>
      <c r="J657" s="15"/>
      <c r="K657" s="15"/>
      <c r="L657" s="5">
        <f>VLOOKUP($C$15,'اطلاعات پایه'!$A$18:$B$30,2,FALSE)</f>
        <v>30</v>
      </c>
      <c r="M657" s="6">
        <f>VLOOKUP($C$15,'اطلاعات پایه'!$A$18:$C$30,3,FALSE)</f>
        <v>45736</v>
      </c>
      <c r="N657" s="5">
        <f>ROUND((K657*('اطلاعات پایه'!$B$12+1)+'اطلاعات پایه'!$B$13)/30*L657,0)</f>
        <v>9316080</v>
      </c>
      <c r="O657" s="5">
        <f>IF(AND(F657&gt;0,M657-F657&gt;364),'اطلاعات پایه'!$B$10,0)*L657+J657</f>
        <v>0</v>
      </c>
      <c r="P657" s="5">
        <f>IF(H657="متاهل",'اطلاعات پایه'!$B$6,0)</f>
        <v>0</v>
      </c>
      <c r="Q657" s="5">
        <f>I657*'اطلاعات پایه'!$B$7</f>
        <v>0</v>
      </c>
      <c r="R657" s="5">
        <f>ROUND('اطلاعات پایه'!$B$8/30*MIN(30,L657),0)</f>
        <v>9000000</v>
      </c>
      <c r="S657" s="5">
        <f>ROUND('اطلاعات پایه'!$B$9/30*MIN(30,L657),0)</f>
        <v>22000000</v>
      </c>
      <c r="T657" s="5">
        <f t="shared" si="75"/>
        <v>59284</v>
      </c>
      <c r="U657" s="15"/>
      <c r="V657" s="5">
        <f t="shared" si="73"/>
        <v>0</v>
      </c>
      <c r="X657" s="9">
        <f t="shared" si="76"/>
        <v>40316080</v>
      </c>
      <c r="Y657" s="9">
        <f>ROUND(0.07*MIN(7*L657*'اطلاعات پایه'!$B$5,'محاسبه حقوق'!X657),0)</f>
        <v>2822126</v>
      </c>
      <c r="Z657" s="9">
        <f t="shared" si="77"/>
        <v>9272700</v>
      </c>
      <c r="AA657" s="9">
        <f t="shared" si="78"/>
        <v>480702059.14285713</v>
      </c>
      <c r="AB657" s="5">
        <f>IF(AA657&lt;='اطلاعات پایه'!$B$35,'اطلاعات پایه'!$D$35,IF(AA657&lt;='اطلاعات پایه'!$B$36,'اطلاعات پایه'!$E$35+(AA657-'اطلاعات پایه'!$B$35)*'اطلاعات پایه'!$C$36,IF(AA657&lt;='اطلاعات پایه'!$B$37,'اطلاعات پایه'!$E$36+(AA657-'اطلاعات پایه'!$B$36)*'اطلاعات پایه'!$C$37,IF(AA657&lt;='اطلاعات پایه'!$B$38,'اطلاعات پایه'!$E$37+(AA657-'اطلاعات پایه'!$B$37)*'اطلاعات پایه'!$C$38,IF(AA657&lt;='اطلاعات پایه'!$B$39,'اطلاعات پایه'!$E$38+(AA657-'اطلاعات پایه'!$B$38)*'اطلاعات پایه'!$C$39,'اطلاعات پایه'!$E$39+(AA657-'اطلاعات پایه'!$B$39)*'اطلاعات پایه'!$C$40)))))/365*L657</f>
        <v>0</v>
      </c>
      <c r="AC657" s="9">
        <f t="shared" si="79"/>
        <v>37493954</v>
      </c>
      <c r="AE657" s="9">
        <f t="shared" si="74"/>
        <v>49588780</v>
      </c>
    </row>
    <row r="658" spans="1:31" x14ac:dyDescent="0.25">
      <c r="A658" s="13">
        <v>638</v>
      </c>
      <c r="B658" s="13"/>
      <c r="C658" s="13"/>
      <c r="D658" s="13"/>
      <c r="E658" s="13"/>
      <c r="F658" s="13"/>
      <c r="G658" s="6" t="str">
        <f t="shared" si="72"/>
        <v/>
      </c>
      <c r="H658" s="13"/>
      <c r="I658" s="13"/>
      <c r="J658" s="15"/>
      <c r="K658" s="15"/>
      <c r="L658" s="5">
        <f>VLOOKUP($C$15,'اطلاعات پایه'!$A$18:$B$30,2,FALSE)</f>
        <v>30</v>
      </c>
      <c r="M658" s="6">
        <f>VLOOKUP($C$15,'اطلاعات پایه'!$A$18:$C$30,3,FALSE)</f>
        <v>45736</v>
      </c>
      <c r="N658" s="5">
        <f>ROUND((K658*('اطلاعات پایه'!$B$12+1)+'اطلاعات پایه'!$B$13)/30*L658,0)</f>
        <v>9316080</v>
      </c>
      <c r="O658" s="5">
        <f>IF(AND(F658&gt;0,M658-F658&gt;364),'اطلاعات پایه'!$B$10,0)*L658+J658</f>
        <v>0</v>
      </c>
      <c r="P658" s="5">
        <f>IF(H658="متاهل",'اطلاعات پایه'!$B$6,0)</f>
        <v>0</v>
      </c>
      <c r="Q658" s="5">
        <f>I658*'اطلاعات پایه'!$B$7</f>
        <v>0</v>
      </c>
      <c r="R658" s="5">
        <f>ROUND('اطلاعات پایه'!$B$8/30*MIN(30,L658),0)</f>
        <v>9000000</v>
      </c>
      <c r="S658" s="5">
        <f>ROUND('اطلاعات پایه'!$B$9/30*MIN(30,L658),0)</f>
        <v>22000000</v>
      </c>
      <c r="T658" s="5">
        <f t="shared" si="75"/>
        <v>59284</v>
      </c>
      <c r="U658" s="15"/>
      <c r="V658" s="5">
        <f t="shared" si="73"/>
        <v>0</v>
      </c>
      <c r="X658" s="9">
        <f t="shared" si="76"/>
        <v>40316080</v>
      </c>
      <c r="Y658" s="9">
        <f>ROUND(0.07*MIN(7*L658*'اطلاعات پایه'!$B$5,'محاسبه حقوق'!X658),0)</f>
        <v>2822126</v>
      </c>
      <c r="Z658" s="9">
        <f t="shared" si="77"/>
        <v>9272700</v>
      </c>
      <c r="AA658" s="9">
        <f t="shared" si="78"/>
        <v>480702059.14285713</v>
      </c>
      <c r="AB658" s="5">
        <f>IF(AA658&lt;='اطلاعات پایه'!$B$35,'اطلاعات پایه'!$D$35,IF(AA658&lt;='اطلاعات پایه'!$B$36,'اطلاعات پایه'!$E$35+(AA658-'اطلاعات پایه'!$B$35)*'اطلاعات پایه'!$C$36,IF(AA658&lt;='اطلاعات پایه'!$B$37,'اطلاعات پایه'!$E$36+(AA658-'اطلاعات پایه'!$B$36)*'اطلاعات پایه'!$C$37,IF(AA658&lt;='اطلاعات پایه'!$B$38,'اطلاعات پایه'!$E$37+(AA658-'اطلاعات پایه'!$B$37)*'اطلاعات پایه'!$C$38,IF(AA658&lt;='اطلاعات پایه'!$B$39,'اطلاعات پایه'!$E$38+(AA658-'اطلاعات پایه'!$B$38)*'اطلاعات پایه'!$C$39,'اطلاعات پایه'!$E$39+(AA658-'اطلاعات پایه'!$B$39)*'اطلاعات پایه'!$C$40)))))/365*L658</f>
        <v>0</v>
      </c>
      <c r="AC658" s="9">
        <f t="shared" si="79"/>
        <v>37493954</v>
      </c>
      <c r="AE658" s="9">
        <f t="shared" si="74"/>
        <v>49588780</v>
      </c>
    </row>
    <row r="659" spans="1:31" x14ac:dyDescent="0.25">
      <c r="A659" s="13">
        <v>639</v>
      </c>
      <c r="B659" s="13"/>
      <c r="C659" s="13"/>
      <c r="D659" s="13"/>
      <c r="E659" s="13"/>
      <c r="F659" s="13"/>
      <c r="G659" s="6" t="str">
        <f t="shared" si="72"/>
        <v/>
      </c>
      <c r="H659" s="13"/>
      <c r="I659" s="13"/>
      <c r="J659" s="15"/>
      <c r="K659" s="15"/>
      <c r="L659" s="5">
        <f>VLOOKUP($C$15,'اطلاعات پایه'!$A$18:$B$30,2,FALSE)</f>
        <v>30</v>
      </c>
      <c r="M659" s="6">
        <f>VLOOKUP($C$15,'اطلاعات پایه'!$A$18:$C$30,3,FALSE)</f>
        <v>45736</v>
      </c>
      <c r="N659" s="5">
        <f>ROUND((K659*('اطلاعات پایه'!$B$12+1)+'اطلاعات پایه'!$B$13)/30*L659,0)</f>
        <v>9316080</v>
      </c>
      <c r="O659" s="5">
        <f>IF(AND(F659&gt;0,M659-F659&gt;364),'اطلاعات پایه'!$B$10,0)*L659+J659</f>
        <v>0</v>
      </c>
      <c r="P659" s="5">
        <f>IF(H659="متاهل",'اطلاعات پایه'!$B$6,0)</f>
        <v>0</v>
      </c>
      <c r="Q659" s="5">
        <f>I659*'اطلاعات پایه'!$B$7</f>
        <v>0</v>
      </c>
      <c r="R659" s="5">
        <f>ROUND('اطلاعات پایه'!$B$8/30*MIN(30,L659),0)</f>
        <v>9000000</v>
      </c>
      <c r="S659" s="5">
        <f>ROUND('اطلاعات پایه'!$B$9/30*MIN(30,L659),0)</f>
        <v>22000000</v>
      </c>
      <c r="T659" s="5">
        <f t="shared" si="75"/>
        <v>59284</v>
      </c>
      <c r="U659" s="15"/>
      <c r="V659" s="5">
        <f t="shared" si="73"/>
        <v>0</v>
      </c>
      <c r="X659" s="9">
        <f t="shared" si="76"/>
        <v>40316080</v>
      </c>
      <c r="Y659" s="9">
        <f>ROUND(0.07*MIN(7*L659*'اطلاعات پایه'!$B$5,'محاسبه حقوق'!X659),0)</f>
        <v>2822126</v>
      </c>
      <c r="Z659" s="9">
        <f t="shared" si="77"/>
        <v>9272700</v>
      </c>
      <c r="AA659" s="9">
        <f t="shared" si="78"/>
        <v>480702059.14285713</v>
      </c>
      <c r="AB659" s="5">
        <f>IF(AA659&lt;='اطلاعات پایه'!$B$35,'اطلاعات پایه'!$D$35,IF(AA659&lt;='اطلاعات پایه'!$B$36,'اطلاعات پایه'!$E$35+(AA659-'اطلاعات پایه'!$B$35)*'اطلاعات پایه'!$C$36,IF(AA659&lt;='اطلاعات پایه'!$B$37,'اطلاعات پایه'!$E$36+(AA659-'اطلاعات پایه'!$B$36)*'اطلاعات پایه'!$C$37,IF(AA659&lt;='اطلاعات پایه'!$B$38,'اطلاعات پایه'!$E$37+(AA659-'اطلاعات پایه'!$B$37)*'اطلاعات پایه'!$C$38,IF(AA659&lt;='اطلاعات پایه'!$B$39,'اطلاعات پایه'!$E$38+(AA659-'اطلاعات پایه'!$B$38)*'اطلاعات پایه'!$C$39,'اطلاعات پایه'!$E$39+(AA659-'اطلاعات پایه'!$B$39)*'اطلاعات پایه'!$C$40)))))/365*L659</f>
        <v>0</v>
      </c>
      <c r="AC659" s="9">
        <f t="shared" si="79"/>
        <v>37493954</v>
      </c>
      <c r="AE659" s="9">
        <f t="shared" si="74"/>
        <v>49588780</v>
      </c>
    </row>
    <row r="660" spans="1:31" x14ac:dyDescent="0.25">
      <c r="A660" s="13">
        <v>640</v>
      </c>
      <c r="B660" s="13"/>
      <c r="C660" s="13"/>
      <c r="D660" s="13"/>
      <c r="E660" s="13"/>
      <c r="F660" s="13"/>
      <c r="G660" s="6" t="str">
        <f t="shared" si="72"/>
        <v/>
      </c>
      <c r="H660" s="13"/>
      <c r="I660" s="13"/>
      <c r="J660" s="15"/>
      <c r="K660" s="15"/>
      <c r="L660" s="5">
        <f>VLOOKUP($C$15,'اطلاعات پایه'!$A$18:$B$30,2,FALSE)</f>
        <v>30</v>
      </c>
      <c r="M660" s="6">
        <f>VLOOKUP($C$15,'اطلاعات پایه'!$A$18:$C$30,3,FALSE)</f>
        <v>45736</v>
      </c>
      <c r="N660" s="5">
        <f>ROUND((K660*('اطلاعات پایه'!$B$12+1)+'اطلاعات پایه'!$B$13)/30*L660,0)</f>
        <v>9316080</v>
      </c>
      <c r="O660" s="5">
        <f>IF(AND(F660&gt;0,M660-F660&gt;364),'اطلاعات پایه'!$B$10,0)*L660+J660</f>
        <v>0</v>
      </c>
      <c r="P660" s="5">
        <f>IF(H660="متاهل",'اطلاعات پایه'!$B$6,0)</f>
        <v>0</v>
      </c>
      <c r="Q660" s="5">
        <f>I660*'اطلاعات پایه'!$B$7</f>
        <v>0</v>
      </c>
      <c r="R660" s="5">
        <f>ROUND('اطلاعات پایه'!$B$8/30*MIN(30,L660),0)</f>
        <v>9000000</v>
      </c>
      <c r="S660" s="5">
        <f>ROUND('اطلاعات پایه'!$B$9/30*MIN(30,L660),0)</f>
        <v>22000000</v>
      </c>
      <c r="T660" s="5">
        <f t="shared" si="75"/>
        <v>59284</v>
      </c>
      <c r="U660" s="15"/>
      <c r="V660" s="5">
        <f t="shared" si="73"/>
        <v>0</v>
      </c>
      <c r="X660" s="9">
        <f t="shared" si="76"/>
        <v>40316080</v>
      </c>
      <c r="Y660" s="9">
        <f>ROUND(0.07*MIN(7*L660*'اطلاعات پایه'!$B$5,'محاسبه حقوق'!X660),0)</f>
        <v>2822126</v>
      </c>
      <c r="Z660" s="9">
        <f t="shared" si="77"/>
        <v>9272700</v>
      </c>
      <c r="AA660" s="9">
        <f t="shared" si="78"/>
        <v>480702059.14285713</v>
      </c>
      <c r="AB660" s="5">
        <f>IF(AA660&lt;='اطلاعات پایه'!$B$35,'اطلاعات پایه'!$D$35,IF(AA660&lt;='اطلاعات پایه'!$B$36,'اطلاعات پایه'!$E$35+(AA660-'اطلاعات پایه'!$B$35)*'اطلاعات پایه'!$C$36,IF(AA660&lt;='اطلاعات پایه'!$B$37,'اطلاعات پایه'!$E$36+(AA660-'اطلاعات پایه'!$B$36)*'اطلاعات پایه'!$C$37,IF(AA660&lt;='اطلاعات پایه'!$B$38,'اطلاعات پایه'!$E$37+(AA660-'اطلاعات پایه'!$B$37)*'اطلاعات پایه'!$C$38,IF(AA660&lt;='اطلاعات پایه'!$B$39,'اطلاعات پایه'!$E$38+(AA660-'اطلاعات پایه'!$B$38)*'اطلاعات پایه'!$C$39,'اطلاعات پایه'!$E$39+(AA660-'اطلاعات پایه'!$B$39)*'اطلاعات پایه'!$C$40)))))/365*L660</f>
        <v>0</v>
      </c>
      <c r="AC660" s="9">
        <f t="shared" si="79"/>
        <v>37493954</v>
      </c>
      <c r="AE660" s="9">
        <f t="shared" si="74"/>
        <v>49588780</v>
      </c>
    </row>
    <row r="661" spans="1:31" x14ac:dyDescent="0.25">
      <c r="A661" s="13">
        <v>641</v>
      </c>
      <c r="B661" s="13"/>
      <c r="C661" s="13"/>
      <c r="D661" s="13"/>
      <c r="E661" s="13"/>
      <c r="F661" s="13"/>
      <c r="G661" s="6" t="str">
        <f t="shared" si="72"/>
        <v/>
      </c>
      <c r="H661" s="13"/>
      <c r="I661" s="13"/>
      <c r="J661" s="15"/>
      <c r="K661" s="15"/>
      <c r="L661" s="5">
        <f>VLOOKUP($C$15,'اطلاعات پایه'!$A$18:$B$30,2,FALSE)</f>
        <v>30</v>
      </c>
      <c r="M661" s="6">
        <f>VLOOKUP($C$15,'اطلاعات پایه'!$A$18:$C$30,3,FALSE)</f>
        <v>45736</v>
      </c>
      <c r="N661" s="5">
        <f>ROUND((K661*('اطلاعات پایه'!$B$12+1)+'اطلاعات پایه'!$B$13)/30*L661,0)</f>
        <v>9316080</v>
      </c>
      <c r="O661" s="5">
        <f>IF(AND(F661&gt;0,M661-F661&gt;364),'اطلاعات پایه'!$B$10,0)*L661+J661</f>
        <v>0</v>
      </c>
      <c r="P661" s="5">
        <f>IF(H661="متاهل",'اطلاعات پایه'!$B$6,0)</f>
        <v>0</v>
      </c>
      <c r="Q661" s="5">
        <f>I661*'اطلاعات پایه'!$B$7</f>
        <v>0</v>
      </c>
      <c r="R661" s="5">
        <f>ROUND('اطلاعات پایه'!$B$8/30*MIN(30,L661),0)</f>
        <v>9000000</v>
      </c>
      <c r="S661" s="5">
        <f>ROUND('اطلاعات پایه'!$B$9/30*MIN(30,L661),0)</f>
        <v>22000000</v>
      </c>
      <c r="T661" s="5">
        <f t="shared" si="75"/>
        <v>59284</v>
      </c>
      <c r="U661" s="15"/>
      <c r="V661" s="5">
        <f t="shared" si="73"/>
        <v>0</v>
      </c>
      <c r="X661" s="9">
        <f t="shared" si="76"/>
        <v>40316080</v>
      </c>
      <c r="Y661" s="9">
        <f>ROUND(0.07*MIN(7*L661*'اطلاعات پایه'!$B$5,'محاسبه حقوق'!X661),0)</f>
        <v>2822126</v>
      </c>
      <c r="Z661" s="9">
        <f t="shared" si="77"/>
        <v>9272700</v>
      </c>
      <c r="AA661" s="9">
        <f t="shared" si="78"/>
        <v>480702059.14285713</v>
      </c>
      <c r="AB661" s="5">
        <f>IF(AA661&lt;='اطلاعات پایه'!$B$35,'اطلاعات پایه'!$D$35,IF(AA661&lt;='اطلاعات پایه'!$B$36,'اطلاعات پایه'!$E$35+(AA661-'اطلاعات پایه'!$B$35)*'اطلاعات پایه'!$C$36,IF(AA661&lt;='اطلاعات پایه'!$B$37,'اطلاعات پایه'!$E$36+(AA661-'اطلاعات پایه'!$B$36)*'اطلاعات پایه'!$C$37,IF(AA661&lt;='اطلاعات پایه'!$B$38,'اطلاعات پایه'!$E$37+(AA661-'اطلاعات پایه'!$B$37)*'اطلاعات پایه'!$C$38,IF(AA661&lt;='اطلاعات پایه'!$B$39,'اطلاعات پایه'!$E$38+(AA661-'اطلاعات پایه'!$B$38)*'اطلاعات پایه'!$C$39,'اطلاعات پایه'!$E$39+(AA661-'اطلاعات پایه'!$B$39)*'اطلاعات پایه'!$C$40)))))/365*L661</f>
        <v>0</v>
      </c>
      <c r="AC661" s="9">
        <f t="shared" si="79"/>
        <v>37493954</v>
      </c>
      <c r="AE661" s="9">
        <f t="shared" si="74"/>
        <v>49588780</v>
      </c>
    </row>
    <row r="662" spans="1:31" x14ac:dyDescent="0.25">
      <c r="A662" s="13">
        <v>642</v>
      </c>
      <c r="B662" s="13"/>
      <c r="C662" s="13"/>
      <c r="D662" s="13"/>
      <c r="E662" s="13"/>
      <c r="F662" s="13"/>
      <c r="G662" s="6" t="str">
        <f t="shared" ref="G662:G725" si="80">IF(F662=0,"",F662)</f>
        <v/>
      </c>
      <c r="H662" s="13"/>
      <c r="I662" s="13"/>
      <c r="J662" s="15"/>
      <c r="K662" s="15"/>
      <c r="L662" s="5">
        <f>VLOOKUP($C$15,'اطلاعات پایه'!$A$18:$B$30,2,FALSE)</f>
        <v>30</v>
      </c>
      <c r="M662" s="6">
        <f>VLOOKUP($C$15,'اطلاعات پایه'!$A$18:$C$30,3,FALSE)</f>
        <v>45736</v>
      </c>
      <c r="N662" s="5">
        <f>ROUND((K662*('اطلاعات پایه'!$B$12+1)+'اطلاعات پایه'!$B$13)/30*L662,0)</f>
        <v>9316080</v>
      </c>
      <c r="O662" s="5">
        <f>IF(AND(F662&gt;0,M662-F662&gt;364),'اطلاعات پایه'!$B$10,0)*L662+J662</f>
        <v>0</v>
      </c>
      <c r="P662" s="5">
        <f>IF(H662="متاهل",'اطلاعات پایه'!$B$6,0)</f>
        <v>0</v>
      </c>
      <c r="Q662" s="5">
        <f>I662*'اطلاعات پایه'!$B$7</f>
        <v>0</v>
      </c>
      <c r="R662" s="5">
        <f>ROUND('اطلاعات پایه'!$B$8/30*MIN(30,L662),0)</f>
        <v>9000000</v>
      </c>
      <c r="S662" s="5">
        <f>ROUND('اطلاعات پایه'!$B$9/30*MIN(30,L662),0)</f>
        <v>22000000</v>
      </c>
      <c r="T662" s="5">
        <f t="shared" si="75"/>
        <v>59284</v>
      </c>
      <c r="U662" s="15"/>
      <c r="V662" s="5">
        <f t="shared" ref="V662:V725" si="81">U662*T662</f>
        <v>0</v>
      </c>
      <c r="X662" s="9">
        <f t="shared" si="76"/>
        <v>40316080</v>
      </c>
      <c r="Y662" s="9">
        <f>ROUND(0.07*MIN(7*L662*'اطلاعات پایه'!$B$5,'محاسبه حقوق'!X662),0)</f>
        <v>2822126</v>
      </c>
      <c r="Z662" s="9">
        <f t="shared" si="77"/>
        <v>9272700</v>
      </c>
      <c r="AA662" s="9">
        <f t="shared" si="78"/>
        <v>480702059.14285713</v>
      </c>
      <c r="AB662" s="5">
        <f>IF(AA662&lt;='اطلاعات پایه'!$B$35,'اطلاعات پایه'!$D$35,IF(AA662&lt;='اطلاعات پایه'!$B$36,'اطلاعات پایه'!$E$35+(AA662-'اطلاعات پایه'!$B$35)*'اطلاعات پایه'!$C$36,IF(AA662&lt;='اطلاعات پایه'!$B$37,'اطلاعات پایه'!$E$36+(AA662-'اطلاعات پایه'!$B$36)*'اطلاعات پایه'!$C$37,IF(AA662&lt;='اطلاعات پایه'!$B$38,'اطلاعات پایه'!$E$37+(AA662-'اطلاعات پایه'!$B$37)*'اطلاعات پایه'!$C$38,IF(AA662&lt;='اطلاعات پایه'!$B$39,'اطلاعات پایه'!$E$38+(AA662-'اطلاعات پایه'!$B$38)*'اطلاعات پایه'!$C$39,'اطلاعات پایه'!$E$39+(AA662-'اطلاعات پایه'!$B$39)*'اطلاعات پایه'!$C$40)))))/365*L662</f>
        <v>0</v>
      </c>
      <c r="AC662" s="9">
        <f t="shared" si="79"/>
        <v>37493954</v>
      </c>
      <c r="AE662" s="9">
        <f t="shared" ref="AE662:AE725" si="82">X662+Z662</f>
        <v>49588780</v>
      </c>
    </row>
    <row r="663" spans="1:31" x14ac:dyDescent="0.25">
      <c r="A663" s="13">
        <v>643</v>
      </c>
      <c r="B663" s="13"/>
      <c r="C663" s="13"/>
      <c r="D663" s="13"/>
      <c r="E663" s="13"/>
      <c r="F663" s="13"/>
      <c r="G663" s="6" t="str">
        <f t="shared" si="80"/>
        <v/>
      </c>
      <c r="H663" s="13"/>
      <c r="I663" s="13"/>
      <c r="J663" s="15"/>
      <c r="K663" s="15"/>
      <c r="L663" s="5">
        <f>VLOOKUP($C$15,'اطلاعات پایه'!$A$18:$B$30,2,FALSE)</f>
        <v>30</v>
      </c>
      <c r="M663" s="6">
        <f>VLOOKUP($C$15,'اطلاعات پایه'!$A$18:$C$30,3,FALSE)</f>
        <v>45736</v>
      </c>
      <c r="N663" s="5">
        <f>ROUND((K663*('اطلاعات پایه'!$B$12+1)+'اطلاعات پایه'!$B$13)/30*L663,0)</f>
        <v>9316080</v>
      </c>
      <c r="O663" s="5">
        <f>IF(AND(F663&gt;0,M663-F663&gt;364),'اطلاعات پایه'!$B$10,0)*L663+J663</f>
        <v>0</v>
      </c>
      <c r="P663" s="5">
        <f>IF(H663="متاهل",'اطلاعات پایه'!$B$6,0)</f>
        <v>0</v>
      </c>
      <c r="Q663" s="5">
        <f>I663*'اطلاعات پایه'!$B$7</f>
        <v>0</v>
      </c>
      <c r="R663" s="5">
        <f>ROUND('اطلاعات پایه'!$B$8/30*MIN(30,L663),0)</f>
        <v>9000000</v>
      </c>
      <c r="S663" s="5">
        <f>ROUND('اطلاعات پایه'!$B$9/30*MIN(30,L663),0)</f>
        <v>22000000</v>
      </c>
      <c r="T663" s="5">
        <f t="shared" ref="T663:T726" si="83">ROUND((N663+O663)/L663*30/220*1.4,0)</f>
        <v>59284</v>
      </c>
      <c r="U663" s="15"/>
      <c r="V663" s="5">
        <f t="shared" si="81"/>
        <v>0</v>
      </c>
      <c r="X663" s="9">
        <f t="shared" ref="X663:X726" si="84">SUM(N663:S663,V663:W663)</f>
        <v>40316080</v>
      </c>
      <c r="Y663" s="9">
        <f>ROUND(0.07*MIN(7*L663*'اطلاعات پایه'!$B$5,'محاسبه حقوق'!X663),0)</f>
        <v>2822126</v>
      </c>
      <c r="Z663" s="9">
        <f t="shared" ref="Z663:Z726" si="85">ROUND(Y663/7*23,0)</f>
        <v>9272700</v>
      </c>
      <c r="AA663" s="9">
        <f t="shared" ref="AA663:AA726" si="86">(X663-2/7*Y663)/L663*365</f>
        <v>480702059.14285713</v>
      </c>
      <c r="AB663" s="5">
        <f>IF(AA663&lt;='اطلاعات پایه'!$B$35,'اطلاعات پایه'!$D$35,IF(AA663&lt;='اطلاعات پایه'!$B$36,'اطلاعات پایه'!$E$35+(AA663-'اطلاعات پایه'!$B$35)*'اطلاعات پایه'!$C$36,IF(AA663&lt;='اطلاعات پایه'!$B$37,'اطلاعات پایه'!$E$36+(AA663-'اطلاعات پایه'!$B$36)*'اطلاعات پایه'!$C$37,IF(AA663&lt;='اطلاعات پایه'!$B$38,'اطلاعات پایه'!$E$37+(AA663-'اطلاعات پایه'!$B$37)*'اطلاعات پایه'!$C$38,IF(AA663&lt;='اطلاعات پایه'!$B$39,'اطلاعات پایه'!$E$38+(AA663-'اطلاعات پایه'!$B$38)*'اطلاعات پایه'!$C$39,'اطلاعات پایه'!$E$39+(AA663-'اطلاعات پایه'!$B$39)*'اطلاعات پایه'!$C$40)))))/365*L663</f>
        <v>0</v>
      </c>
      <c r="AC663" s="9">
        <f t="shared" ref="AC663:AC726" si="87">X663-Y663-AB663</f>
        <v>37493954</v>
      </c>
      <c r="AE663" s="9">
        <f t="shared" si="82"/>
        <v>49588780</v>
      </c>
    </row>
    <row r="664" spans="1:31" x14ac:dyDescent="0.25">
      <c r="A664" s="13">
        <v>644</v>
      </c>
      <c r="B664" s="13"/>
      <c r="C664" s="13"/>
      <c r="D664" s="13"/>
      <c r="E664" s="13"/>
      <c r="F664" s="13"/>
      <c r="G664" s="6" t="str">
        <f t="shared" si="80"/>
        <v/>
      </c>
      <c r="H664" s="13"/>
      <c r="I664" s="13"/>
      <c r="J664" s="15"/>
      <c r="K664" s="15"/>
      <c r="L664" s="5">
        <f>VLOOKUP($C$15,'اطلاعات پایه'!$A$18:$B$30,2,FALSE)</f>
        <v>30</v>
      </c>
      <c r="M664" s="6">
        <f>VLOOKUP($C$15,'اطلاعات پایه'!$A$18:$C$30,3,FALSE)</f>
        <v>45736</v>
      </c>
      <c r="N664" s="5">
        <f>ROUND((K664*('اطلاعات پایه'!$B$12+1)+'اطلاعات پایه'!$B$13)/30*L664,0)</f>
        <v>9316080</v>
      </c>
      <c r="O664" s="5">
        <f>IF(AND(F664&gt;0,M664-F664&gt;364),'اطلاعات پایه'!$B$10,0)*L664+J664</f>
        <v>0</v>
      </c>
      <c r="P664" s="5">
        <f>IF(H664="متاهل",'اطلاعات پایه'!$B$6,0)</f>
        <v>0</v>
      </c>
      <c r="Q664" s="5">
        <f>I664*'اطلاعات پایه'!$B$7</f>
        <v>0</v>
      </c>
      <c r="R664" s="5">
        <f>ROUND('اطلاعات پایه'!$B$8/30*MIN(30,L664),0)</f>
        <v>9000000</v>
      </c>
      <c r="S664" s="5">
        <f>ROUND('اطلاعات پایه'!$B$9/30*MIN(30,L664),0)</f>
        <v>22000000</v>
      </c>
      <c r="T664" s="5">
        <f t="shared" si="83"/>
        <v>59284</v>
      </c>
      <c r="U664" s="15"/>
      <c r="V664" s="5">
        <f t="shared" si="81"/>
        <v>0</v>
      </c>
      <c r="X664" s="9">
        <f t="shared" si="84"/>
        <v>40316080</v>
      </c>
      <c r="Y664" s="9">
        <f>ROUND(0.07*MIN(7*L664*'اطلاعات پایه'!$B$5,'محاسبه حقوق'!X664),0)</f>
        <v>2822126</v>
      </c>
      <c r="Z664" s="9">
        <f t="shared" si="85"/>
        <v>9272700</v>
      </c>
      <c r="AA664" s="9">
        <f t="shared" si="86"/>
        <v>480702059.14285713</v>
      </c>
      <c r="AB664" s="5">
        <f>IF(AA664&lt;='اطلاعات پایه'!$B$35,'اطلاعات پایه'!$D$35,IF(AA664&lt;='اطلاعات پایه'!$B$36,'اطلاعات پایه'!$E$35+(AA664-'اطلاعات پایه'!$B$35)*'اطلاعات پایه'!$C$36,IF(AA664&lt;='اطلاعات پایه'!$B$37,'اطلاعات پایه'!$E$36+(AA664-'اطلاعات پایه'!$B$36)*'اطلاعات پایه'!$C$37,IF(AA664&lt;='اطلاعات پایه'!$B$38,'اطلاعات پایه'!$E$37+(AA664-'اطلاعات پایه'!$B$37)*'اطلاعات پایه'!$C$38,IF(AA664&lt;='اطلاعات پایه'!$B$39,'اطلاعات پایه'!$E$38+(AA664-'اطلاعات پایه'!$B$38)*'اطلاعات پایه'!$C$39,'اطلاعات پایه'!$E$39+(AA664-'اطلاعات پایه'!$B$39)*'اطلاعات پایه'!$C$40)))))/365*L664</f>
        <v>0</v>
      </c>
      <c r="AC664" s="9">
        <f t="shared" si="87"/>
        <v>37493954</v>
      </c>
      <c r="AE664" s="9">
        <f t="shared" si="82"/>
        <v>49588780</v>
      </c>
    </row>
    <row r="665" spans="1:31" x14ac:dyDescent="0.25">
      <c r="A665" s="13">
        <v>645</v>
      </c>
      <c r="B665" s="13"/>
      <c r="C665" s="13"/>
      <c r="D665" s="13"/>
      <c r="E665" s="13"/>
      <c r="F665" s="13"/>
      <c r="G665" s="6" t="str">
        <f t="shared" si="80"/>
        <v/>
      </c>
      <c r="H665" s="13"/>
      <c r="I665" s="13"/>
      <c r="J665" s="15"/>
      <c r="K665" s="15"/>
      <c r="L665" s="5">
        <f>VLOOKUP($C$15,'اطلاعات پایه'!$A$18:$B$30,2,FALSE)</f>
        <v>30</v>
      </c>
      <c r="M665" s="6">
        <f>VLOOKUP($C$15,'اطلاعات پایه'!$A$18:$C$30,3,FALSE)</f>
        <v>45736</v>
      </c>
      <c r="N665" s="5">
        <f>ROUND((K665*('اطلاعات پایه'!$B$12+1)+'اطلاعات پایه'!$B$13)/30*L665,0)</f>
        <v>9316080</v>
      </c>
      <c r="O665" s="5">
        <f>IF(AND(F665&gt;0,M665-F665&gt;364),'اطلاعات پایه'!$B$10,0)*L665+J665</f>
        <v>0</v>
      </c>
      <c r="P665" s="5">
        <f>IF(H665="متاهل",'اطلاعات پایه'!$B$6,0)</f>
        <v>0</v>
      </c>
      <c r="Q665" s="5">
        <f>I665*'اطلاعات پایه'!$B$7</f>
        <v>0</v>
      </c>
      <c r="R665" s="5">
        <f>ROUND('اطلاعات پایه'!$B$8/30*MIN(30,L665),0)</f>
        <v>9000000</v>
      </c>
      <c r="S665" s="5">
        <f>ROUND('اطلاعات پایه'!$B$9/30*MIN(30,L665),0)</f>
        <v>22000000</v>
      </c>
      <c r="T665" s="5">
        <f t="shared" si="83"/>
        <v>59284</v>
      </c>
      <c r="U665" s="15"/>
      <c r="V665" s="5">
        <f t="shared" si="81"/>
        <v>0</v>
      </c>
      <c r="X665" s="9">
        <f t="shared" si="84"/>
        <v>40316080</v>
      </c>
      <c r="Y665" s="9">
        <f>ROUND(0.07*MIN(7*L665*'اطلاعات پایه'!$B$5,'محاسبه حقوق'!X665),0)</f>
        <v>2822126</v>
      </c>
      <c r="Z665" s="9">
        <f t="shared" si="85"/>
        <v>9272700</v>
      </c>
      <c r="AA665" s="9">
        <f t="shared" si="86"/>
        <v>480702059.14285713</v>
      </c>
      <c r="AB665" s="5">
        <f>IF(AA665&lt;='اطلاعات پایه'!$B$35,'اطلاعات پایه'!$D$35,IF(AA665&lt;='اطلاعات پایه'!$B$36,'اطلاعات پایه'!$E$35+(AA665-'اطلاعات پایه'!$B$35)*'اطلاعات پایه'!$C$36,IF(AA665&lt;='اطلاعات پایه'!$B$37,'اطلاعات پایه'!$E$36+(AA665-'اطلاعات پایه'!$B$36)*'اطلاعات پایه'!$C$37,IF(AA665&lt;='اطلاعات پایه'!$B$38,'اطلاعات پایه'!$E$37+(AA665-'اطلاعات پایه'!$B$37)*'اطلاعات پایه'!$C$38,IF(AA665&lt;='اطلاعات پایه'!$B$39,'اطلاعات پایه'!$E$38+(AA665-'اطلاعات پایه'!$B$38)*'اطلاعات پایه'!$C$39,'اطلاعات پایه'!$E$39+(AA665-'اطلاعات پایه'!$B$39)*'اطلاعات پایه'!$C$40)))))/365*L665</f>
        <v>0</v>
      </c>
      <c r="AC665" s="9">
        <f t="shared" si="87"/>
        <v>37493954</v>
      </c>
      <c r="AE665" s="9">
        <f t="shared" si="82"/>
        <v>49588780</v>
      </c>
    </row>
    <row r="666" spans="1:31" x14ac:dyDescent="0.25">
      <c r="A666" s="13">
        <v>646</v>
      </c>
      <c r="B666" s="13"/>
      <c r="C666" s="13"/>
      <c r="D666" s="13"/>
      <c r="E666" s="13"/>
      <c r="F666" s="13"/>
      <c r="G666" s="6" t="str">
        <f t="shared" si="80"/>
        <v/>
      </c>
      <c r="H666" s="13"/>
      <c r="I666" s="13"/>
      <c r="J666" s="15"/>
      <c r="K666" s="15"/>
      <c r="L666" s="5">
        <f>VLOOKUP($C$15,'اطلاعات پایه'!$A$18:$B$30,2,FALSE)</f>
        <v>30</v>
      </c>
      <c r="M666" s="6">
        <f>VLOOKUP($C$15,'اطلاعات پایه'!$A$18:$C$30,3,FALSE)</f>
        <v>45736</v>
      </c>
      <c r="N666" s="5">
        <f>ROUND((K666*('اطلاعات پایه'!$B$12+1)+'اطلاعات پایه'!$B$13)/30*L666,0)</f>
        <v>9316080</v>
      </c>
      <c r="O666" s="5">
        <f>IF(AND(F666&gt;0,M666-F666&gt;364),'اطلاعات پایه'!$B$10,0)*L666+J666</f>
        <v>0</v>
      </c>
      <c r="P666" s="5">
        <f>IF(H666="متاهل",'اطلاعات پایه'!$B$6,0)</f>
        <v>0</v>
      </c>
      <c r="Q666" s="5">
        <f>I666*'اطلاعات پایه'!$B$7</f>
        <v>0</v>
      </c>
      <c r="R666" s="5">
        <f>ROUND('اطلاعات پایه'!$B$8/30*MIN(30,L666),0)</f>
        <v>9000000</v>
      </c>
      <c r="S666" s="5">
        <f>ROUND('اطلاعات پایه'!$B$9/30*MIN(30,L666),0)</f>
        <v>22000000</v>
      </c>
      <c r="T666" s="5">
        <f t="shared" si="83"/>
        <v>59284</v>
      </c>
      <c r="U666" s="15"/>
      <c r="V666" s="5">
        <f t="shared" si="81"/>
        <v>0</v>
      </c>
      <c r="X666" s="9">
        <f t="shared" si="84"/>
        <v>40316080</v>
      </c>
      <c r="Y666" s="9">
        <f>ROUND(0.07*MIN(7*L666*'اطلاعات پایه'!$B$5,'محاسبه حقوق'!X666),0)</f>
        <v>2822126</v>
      </c>
      <c r="Z666" s="9">
        <f t="shared" si="85"/>
        <v>9272700</v>
      </c>
      <c r="AA666" s="9">
        <f t="shared" si="86"/>
        <v>480702059.14285713</v>
      </c>
      <c r="AB666" s="5">
        <f>IF(AA666&lt;='اطلاعات پایه'!$B$35,'اطلاعات پایه'!$D$35,IF(AA666&lt;='اطلاعات پایه'!$B$36,'اطلاعات پایه'!$E$35+(AA666-'اطلاعات پایه'!$B$35)*'اطلاعات پایه'!$C$36,IF(AA666&lt;='اطلاعات پایه'!$B$37,'اطلاعات پایه'!$E$36+(AA666-'اطلاعات پایه'!$B$36)*'اطلاعات پایه'!$C$37,IF(AA666&lt;='اطلاعات پایه'!$B$38,'اطلاعات پایه'!$E$37+(AA666-'اطلاعات پایه'!$B$37)*'اطلاعات پایه'!$C$38,IF(AA666&lt;='اطلاعات پایه'!$B$39,'اطلاعات پایه'!$E$38+(AA666-'اطلاعات پایه'!$B$38)*'اطلاعات پایه'!$C$39,'اطلاعات پایه'!$E$39+(AA666-'اطلاعات پایه'!$B$39)*'اطلاعات پایه'!$C$40)))))/365*L666</f>
        <v>0</v>
      </c>
      <c r="AC666" s="9">
        <f t="shared" si="87"/>
        <v>37493954</v>
      </c>
      <c r="AE666" s="9">
        <f t="shared" si="82"/>
        <v>49588780</v>
      </c>
    </row>
    <row r="667" spans="1:31" x14ac:dyDescent="0.25">
      <c r="A667" s="13">
        <v>647</v>
      </c>
      <c r="B667" s="13"/>
      <c r="C667" s="13"/>
      <c r="D667" s="13"/>
      <c r="E667" s="13"/>
      <c r="F667" s="13"/>
      <c r="G667" s="6" t="str">
        <f t="shared" si="80"/>
        <v/>
      </c>
      <c r="H667" s="13"/>
      <c r="I667" s="13"/>
      <c r="J667" s="15"/>
      <c r="K667" s="15"/>
      <c r="L667" s="5">
        <f>VLOOKUP($C$15,'اطلاعات پایه'!$A$18:$B$30,2,FALSE)</f>
        <v>30</v>
      </c>
      <c r="M667" s="6">
        <f>VLOOKUP($C$15,'اطلاعات پایه'!$A$18:$C$30,3,FALSE)</f>
        <v>45736</v>
      </c>
      <c r="N667" s="5">
        <f>ROUND((K667*('اطلاعات پایه'!$B$12+1)+'اطلاعات پایه'!$B$13)/30*L667,0)</f>
        <v>9316080</v>
      </c>
      <c r="O667" s="5">
        <f>IF(AND(F667&gt;0,M667-F667&gt;364),'اطلاعات پایه'!$B$10,0)*L667+J667</f>
        <v>0</v>
      </c>
      <c r="P667" s="5">
        <f>IF(H667="متاهل",'اطلاعات پایه'!$B$6,0)</f>
        <v>0</v>
      </c>
      <c r="Q667" s="5">
        <f>I667*'اطلاعات پایه'!$B$7</f>
        <v>0</v>
      </c>
      <c r="R667" s="5">
        <f>ROUND('اطلاعات پایه'!$B$8/30*MIN(30,L667),0)</f>
        <v>9000000</v>
      </c>
      <c r="S667" s="5">
        <f>ROUND('اطلاعات پایه'!$B$9/30*MIN(30,L667),0)</f>
        <v>22000000</v>
      </c>
      <c r="T667" s="5">
        <f t="shared" si="83"/>
        <v>59284</v>
      </c>
      <c r="U667" s="15"/>
      <c r="V667" s="5">
        <f t="shared" si="81"/>
        <v>0</v>
      </c>
      <c r="X667" s="9">
        <f t="shared" si="84"/>
        <v>40316080</v>
      </c>
      <c r="Y667" s="9">
        <f>ROUND(0.07*MIN(7*L667*'اطلاعات پایه'!$B$5,'محاسبه حقوق'!X667),0)</f>
        <v>2822126</v>
      </c>
      <c r="Z667" s="9">
        <f t="shared" si="85"/>
        <v>9272700</v>
      </c>
      <c r="AA667" s="9">
        <f t="shared" si="86"/>
        <v>480702059.14285713</v>
      </c>
      <c r="AB667" s="5">
        <f>IF(AA667&lt;='اطلاعات پایه'!$B$35,'اطلاعات پایه'!$D$35,IF(AA667&lt;='اطلاعات پایه'!$B$36,'اطلاعات پایه'!$E$35+(AA667-'اطلاعات پایه'!$B$35)*'اطلاعات پایه'!$C$36,IF(AA667&lt;='اطلاعات پایه'!$B$37,'اطلاعات پایه'!$E$36+(AA667-'اطلاعات پایه'!$B$36)*'اطلاعات پایه'!$C$37,IF(AA667&lt;='اطلاعات پایه'!$B$38,'اطلاعات پایه'!$E$37+(AA667-'اطلاعات پایه'!$B$37)*'اطلاعات پایه'!$C$38,IF(AA667&lt;='اطلاعات پایه'!$B$39,'اطلاعات پایه'!$E$38+(AA667-'اطلاعات پایه'!$B$38)*'اطلاعات پایه'!$C$39,'اطلاعات پایه'!$E$39+(AA667-'اطلاعات پایه'!$B$39)*'اطلاعات پایه'!$C$40)))))/365*L667</f>
        <v>0</v>
      </c>
      <c r="AC667" s="9">
        <f t="shared" si="87"/>
        <v>37493954</v>
      </c>
      <c r="AE667" s="9">
        <f t="shared" si="82"/>
        <v>49588780</v>
      </c>
    </row>
    <row r="668" spans="1:31" x14ac:dyDescent="0.25">
      <c r="A668" s="13">
        <v>648</v>
      </c>
      <c r="B668" s="13"/>
      <c r="C668" s="13"/>
      <c r="D668" s="13"/>
      <c r="E668" s="13"/>
      <c r="F668" s="13"/>
      <c r="G668" s="6" t="str">
        <f t="shared" si="80"/>
        <v/>
      </c>
      <c r="H668" s="13"/>
      <c r="I668" s="13"/>
      <c r="J668" s="15"/>
      <c r="K668" s="15"/>
      <c r="L668" s="5">
        <f>VLOOKUP($C$15,'اطلاعات پایه'!$A$18:$B$30,2,FALSE)</f>
        <v>30</v>
      </c>
      <c r="M668" s="6">
        <f>VLOOKUP($C$15,'اطلاعات پایه'!$A$18:$C$30,3,FALSE)</f>
        <v>45736</v>
      </c>
      <c r="N668" s="5">
        <f>ROUND((K668*('اطلاعات پایه'!$B$12+1)+'اطلاعات پایه'!$B$13)/30*L668,0)</f>
        <v>9316080</v>
      </c>
      <c r="O668" s="5">
        <f>IF(AND(F668&gt;0,M668-F668&gt;364),'اطلاعات پایه'!$B$10,0)*L668+J668</f>
        <v>0</v>
      </c>
      <c r="P668" s="5">
        <f>IF(H668="متاهل",'اطلاعات پایه'!$B$6,0)</f>
        <v>0</v>
      </c>
      <c r="Q668" s="5">
        <f>I668*'اطلاعات پایه'!$B$7</f>
        <v>0</v>
      </c>
      <c r="R668" s="5">
        <f>ROUND('اطلاعات پایه'!$B$8/30*MIN(30,L668),0)</f>
        <v>9000000</v>
      </c>
      <c r="S668" s="5">
        <f>ROUND('اطلاعات پایه'!$B$9/30*MIN(30,L668),0)</f>
        <v>22000000</v>
      </c>
      <c r="T668" s="5">
        <f t="shared" si="83"/>
        <v>59284</v>
      </c>
      <c r="U668" s="15"/>
      <c r="V668" s="5">
        <f t="shared" si="81"/>
        <v>0</v>
      </c>
      <c r="X668" s="9">
        <f t="shared" si="84"/>
        <v>40316080</v>
      </c>
      <c r="Y668" s="9">
        <f>ROUND(0.07*MIN(7*L668*'اطلاعات پایه'!$B$5,'محاسبه حقوق'!X668),0)</f>
        <v>2822126</v>
      </c>
      <c r="Z668" s="9">
        <f t="shared" si="85"/>
        <v>9272700</v>
      </c>
      <c r="AA668" s="9">
        <f t="shared" si="86"/>
        <v>480702059.14285713</v>
      </c>
      <c r="AB668" s="5">
        <f>IF(AA668&lt;='اطلاعات پایه'!$B$35,'اطلاعات پایه'!$D$35,IF(AA668&lt;='اطلاعات پایه'!$B$36,'اطلاعات پایه'!$E$35+(AA668-'اطلاعات پایه'!$B$35)*'اطلاعات پایه'!$C$36,IF(AA668&lt;='اطلاعات پایه'!$B$37,'اطلاعات پایه'!$E$36+(AA668-'اطلاعات پایه'!$B$36)*'اطلاعات پایه'!$C$37,IF(AA668&lt;='اطلاعات پایه'!$B$38,'اطلاعات پایه'!$E$37+(AA668-'اطلاعات پایه'!$B$37)*'اطلاعات پایه'!$C$38,IF(AA668&lt;='اطلاعات پایه'!$B$39,'اطلاعات پایه'!$E$38+(AA668-'اطلاعات پایه'!$B$38)*'اطلاعات پایه'!$C$39,'اطلاعات پایه'!$E$39+(AA668-'اطلاعات پایه'!$B$39)*'اطلاعات پایه'!$C$40)))))/365*L668</f>
        <v>0</v>
      </c>
      <c r="AC668" s="9">
        <f t="shared" si="87"/>
        <v>37493954</v>
      </c>
      <c r="AE668" s="9">
        <f t="shared" si="82"/>
        <v>49588780</v>
      </c>
    </row>
    <row r="669" spans="1:31" x14ac:dyDescent="0.25">
      <c r="A669" s="13">
        <v>649</v>
      </c>
      <c r="B669" s="13"/>
      <c r="C669" s="13"/>
      <c r="D669" s="13"/>
      <c r="E669" s="13"/>
      <c r="F669" s="13"/>
      <c r="G669" s="6" t="str">
        <f t="shared" si="80"/>
        <v/>
      </c>
      <c r="H669" s="13"/>
      <c r="I669" s="13"/>
      <c r="J669" s="15"/>
      <c r="K669" s="15"/>
      <c r="L669" s="5">
        <f>VLOOKUP($C$15,'اطلاعات پایه'!$A$18:$B$30,2,FALSE)</f>
        <v>30</v>
      </c>
      <c r="M669" s="6">
        <f>VLOOKUP($C$15,'اطلاعات پایه'!$A$18:$C$30,3,FALSE)</f>
        <v>45736</v>
      </c>
      <c r="N669" s="5">
        <f>ROUND((K669*('اطلاعات پایه'!$B$12+1)+'اطلاعات پایه'!$B$13)/30*L669,0)</f>
        <v>9316080</v>
      </c>
      <c r="O669" s="5">
        <f>IF(AND(F669&gt;0,M669-F669&gt;364),'اطلاعات پایه'!$B$10,0)*L669+J669</f>
        <v>0</v>
      </c>
      <c r="P669" s="5">
        <f>IF(H669="متاهل",'اطلاعات پایه'!$B$6,0)</f>
        <v>0</v>
      </c>
      <c r="Q669" s="5">
        <f>I669*'اطلاعات پایه'!$B$7</f>
        <v>0</v>
      </c>
      <c r="R669" s="5">
        <f>ROUND('اطلاعات پایه'!$B$8/30*MIN(30,L669),0)</f>
        <v>9000000</v>
      </c>
      <c r="S669" s="5">
        <f>ROUND('اطلاعات پایه'!$B$9/30*MIN(30,L669),0)</f>
        <v>22000000</v>
      </c>
      <c r="T669" s="5">
        <f t="shared" si="83"/>
        <v>59284</v>
      </c>
      <c r="U669" s="15"/>
      <c r="V669" s="5">
        <f t="shared" si="81"/>
        <v>0</v>
      </c>
      <c r="X669" s="9">
        <f t="shared" si="84"/>
        <v>40316080</v>
      </c>
      <c r="Y669" s="9">
        <f>ROUND(0.07*MIN(7*L669*'اطلاعات پایه'!$B$5,'محاسبه حقوق'!X669),0)</f>
        <v>2822126</v>
      </c>
      <c r="Z669" s="9">
        <f t="shared" si="85"/>
        <v>9272700</v>
      </c>
      <c r="AA669" s="9">
        <f t="shared" si="86"/>
        <v>480702059.14285713</v>
      </c>
      <c r="AB669" s="5">
        <f>IF(AA669&lt;='اطلاعات پایه'!$B$35,'اطلاعات پایه'!$D$35,IF(AA669&lt;='اطلاعات پایه'!$B$36,'اطلاعات پایه'!$E$35+(AA669-'اطلاعات پایه'!$B$35)*'اطلاعات پایه'!$C$36,IF(AA669&lt;='اطلاعات پایه'!$B$37,'اطلاعات پایه'!$E$36+(AA669-'اطلاعات پایه'!$B$36)*'اطلاعات پایه'!$C$37,IF(AA669&lt;='اطلاعات پایه'!$B$38,'اطلاعات پایه'!$E$37+(AA669-'اطلاعات پایه'!$B$37)*'اطلاعات پایه'!$C$38,IF(AA669&lt;='اطلاعات پایه'!$B$39,'اطلاعات پایه'!$E$38+(AA669-'اطلاعات پایه'!$B$38)*'اطلاعات پایه'!$C$39,'اطلاعات پایه'!$E$39+(AA669-'اطلاعات پایه'!$B$39)*'اطلاعات پایه'!$C$40)))))/365*L669</f>
        <v>0</v>
      </c>
      <c r="AC669" s="9">
        <f t="shared" si="87"/>
        <v>37493954</v>
      </c>
      <c r="AE669" s="9">
        <f t="shared" si="82"/>
        <v>49588780</v>
      </c>
    </row>
    <row r="670" spans="1:31" x14ac:dyDescent="0.25">
      <c r="A670" s="13">
        <v>650</v>
      </c>
      <c r="B670" s="13"/>
      <c r="C670" s="13"/>
      <c r="D670" s="13"/>
      <c r="E670" s="13"/>
      <c r="F670" s="13"/>
      <c r="G670" s="6" t="str">
        <f t="shared" si="80"/>
        <v/>
      </c>
      <c r="H670" s="13"/>
      <c r="I670" s="13"/>
      <c r="J670" s="15"/>
      <c r="K670" s="15"/>
      <c r="L670" s="5">
        <f>VLOOKUP($C$15,'اطلاعات پایه'!$A$18:$B$30,2,FALSE)</f>
        <v>30</v>
      </c>
      <c r="M670" s="6">
        <f>VLOOKUP($C$15,'اطلاعات پایه'!$A$18:$C$30,3,FALSE)</f>
        <v>45736</v>
      </c>
      <c r="N670" s="5">
        <f>ROUND((K670*('اطلاعات پایه'!$B$12+1)+'اطلاعات پایه'!$B$13)/30*L670,0)</f>
        <v>9316080</v>
      </c>
      <c r="O670" s="5">
        <f>IF(AND(F670&gt;0,M670-F670&gt;364),'اطلاعات پایه'!$B$10,0)*L670+J670</f>
        <v>0</v>
      </c>
      <c r="P670" s="5">
        <f>IF(H670="متاهل",'اطلاعات پایه'!$B$6,0)</f>
        <v>0</v>
      </c>
      <c r="Q670" s="5">
        <f>I670*'اطلاعات پایه'!$B$7</f>
        <v>0</v>
      </c>
      <c r="R670" s="5">
        <f>ROUND('اطلاعات پایه'!$B$8/30*MIN(30,L670),0)</f>
        <v>9000000</v>
      </c>
      <c r="S670" s="5">
        <f>ROUND('اطلاعات پایه'!$B$9/30*MIN(30,L670),0)</f>
        <v>22000000</v>
      </c>
      <c r="T670" s="5">
        <f t="shared" si="83"/>
        <v>59284</v>
      </c>
      <c r="U670" s="15"/>
      <c r="V670" s="5">
        <f t="shared" si="81"/>
        <v>0</v>
      </c>
      <c r="X670" s="9">
        <f t="shared" si="84"/>
        <v>40316080</v>
      </c>
      <c r="Y670" s="9">
        <f>ROUND(0.07*MIN(7*L670*'اطلاعات پایه'!$B$5,'محاسبه حقوق'!X670),0)</f>
        <v>2822126</v>
      </c>
      <c r="Z670" s="9">
        <f t="shared" si="85"/>
        <v>9272700</v>
      </c>
      <c r="AA670" s="9">
        <f t="shared" si="86"/>
        <v>480702059.14285713</v>
      </c>
      <c r="AB670" s="5">
        <f>IF(AA670&lt;='اطلاعات پایه'!$B$35,'اطلاعات پایه'!$D$35,IF(AA670&lt;='اطلاعات پایه'!$B$36,'اطلاعات پایه'!$E$35+(AA670-'اطلاعات پایه'!$B$35)*'اطلاعات پایه'!$C$36,IF(AA670&lt;='اطلاعات پایه'!$B$37,'اطلاعات پایه'!$E$36+(AA670-'اطلاعات پایه'!$B$36)*'اطلاعات پایه'!$C$37,IF(AA670&lt;='اطلاعات پایه'!$B$38,'اطلاعات پایه'!$E$37+(AA670-'اطلاعات پایه'!$B$37)*'اطلاعات پایه'!$C$38,IF(AA670&lt;='اطلاعات پایه'!$B$39,'اطلاعات پایه'!$E$38+(AA670-'اطلاعات پایه'!$B$38)*'اطلاعات پایه'!$C$39,'اطلاعات پایه'!$E$39+(AA670-'اطلاعات پایه'!$B$39)*'اطلاعات پایه'!$C$40)))))/365*L670</f>
        <v>0</v>
      </c>
      <c r="AC670" s="9">
        <f t="shared" si="87"/>
        <v>37493954</v>
      </c>
      <c r="AE670" s="9">
        <f t="shared" si="82"/>
        <v>49588780</v>
      </c>
    </row>
    <row r="671" spans="1:31" x14ac:dyDescent="0.25">
      <c r="A671" s="13">
        <v>651</v>
      </c>
      <c r="B671" s="13"/>
      <c r="C671" s="13"/>
      <c r="D671" s="13"/>
      <c r="E671" s="13"/>
      <c r="F671" s="13"/>
      <c r="G671" s="6" t="str">
        <f t="shared" si="80"/>
        <v/>
      </c>
      <c r="H671" s="13"/>
      <c r="I671" s="13"/>
      <c r="J671" s="15"/>
      <c r="K671" s="15"/>
      <c r="L671" s="5">
        <f>VLOOKUP($C$15,'اطلاعات پایه'!$A$18:$B$30,2,FALSE)</f>
        <v>30</v>
      </c>
      <c r="M671" s="6">
        <f>VLOOKUP($C$15,'اطلاعات پایه'!$A$18:$C$30,3,FALSE)</f>
        <v>45736</v>
      </c>
      <c r="N671" s="5">
        <f>ROUND((K671*('اطلاعات پایه'!$B$12+1)+'اطلاعات پایه'!$B$13)/30*L671,0)</f>
        <v>9316080</v>
      </c>
      <c r="O671" s="5">
        <f>IF(AND(F671&gt;0,M671-F671&gt;364),'اطلاعات پایه'!$B$10,0)*L671+J671</f>
        <v>0</v>
      </c>
      <c r="P671" s="5">
        <f>IF(H671="متاهل",'اطلاعات پایه'!$B$6,0)</f>
        <v>0</v>
      </c>
      <c r="Q671" s="5">
        <f>I671*'اطلاعات پایه'!$B$7</f>
        <v>0</v>
      </c>
      <c r="R671" s="5">
        <f>ROUND('اطلاعات پایه'!$B$8/30*MIN(30,L671),0)</f>
        <v>9000000</v>
      </c>
      <c r="S671" s="5">
        <f>ROUND('اطلاعات پایه'!$B$9/30*MIN(30,L671),0)</f>
        <v>22000000</v>
      </c>
      <c r="T671" s="5">
        <f t="shared" si="83"/>
        <v>59284</v>
      </c>
      <c r="U671" s="15"/>
      <c r="V671" s="5">
        <f t="shared" si="81"/>
        <v>0</v>
      </c>
      <c r="X671" s="9">
        <f t="shared" si="84"/>
        <v>40316080</v>
      </c>
      <c r="Y671" s="9">
        <f>ROUND(0.07*MIN(7*L671*'اطلاعات پایه'!$B$5,'محاسبه حقوق'!X671),0)</f>
        <v>2822126</v>
      </c>
      <c r="Z671" s="9">
        <f t="shared" si="85"/>
        <v>9272700</v>
      </c>
      <c r="AA671" s="9">
        <f t="shared" si="86"/>
        <v>480702059.14285713</v>
      </c>
      <c r="AB671" s="5">
        <f>IF(AA671&lt;='اطلاعات پایه'!$B$35,'اطلاعات پایه'!$D$35,IF(AA671&lt;='اطلاعات پایه'!$B$36,'اطلاعات پایه'!$E$35+(AA671-'اطلاعات پایه'!$B$35)*'اطلاعات پایه'!$C$36,IF(AA671&lt;='اطلاعات پایه'!$B$37,'اطلاعات پایه'!$E$36+(AA671-'اطلاعات پایه'!$B$36)*'اطلاعات پایه'!$C$37,IF(AA671&lt;='اطلاعات پایه'!$B$38,'اطلاعات پایه'!$E$37+(AA671-'اطلاعات پایه'!$B$37)*'اطلاعات پایه'!$C$38,IF(AA671&lt;='اطلاعات پایه'!$B$39,'اطلاعات پایه'!$E$38+(AA671-'اطلاعات پایه'!$B$38)*'اطلاعات پایه'!$C$39,'اطلاعات پایه'!$E$39+(AA671-'اطلاعات پایه'!$B$39)*'اطلاعات پایه'!$C$40)))))/365*L671</f>
        <v>0</v>
      </c>
      <c r="AC671" s="9">
        <f t="shared" si="87"/>
        <v>37493954</v>
      </c>
      <c r="AE671" s="9">
        <f t="shared" si="82"/>
        <v>49588780</v>
      </c>
    </row>
    <row r="672" spans="1:31" x14ac:dyDescent="0.25">
      <c r="A672" s="13">
        <v>652</v>
      </c>
      <c r="B672" s="13"/>
      <c r="C672" s="13"/>
      <c r="D672" s="13"/>
      <c r="E672" s="13"/>
      <c r="F672" s="13"/>
      <c r="G672" s="6" t="str">
        <f t="shared" si="80"/>
        <v/>
      </c>
      <c r="H672" s="13"/>
      <c r="I672" s="13"/>
      <c r="J672" s="15"/>
      <c r="K672" s="15"/>
      <c r="L672" s="5">
        <f>VLOOKUP($C$15,'اطلاعات پایه'!$A$18:$B$30,2,FALSE)</f>
        <v>30</v>
      </c>
      <c r="M672" s="6">
        <f>VLOOKUP($C$15,'اطلاعات پایه'!$A$18:$C$30,3,FALSE)</f>
        <v>45736</v>
      </c>
      <c r="N672" s="5">
        <f>ROUND((K672*('اطلاعات پایه'!$B$12+1)+'اطلاعات پایه'!$B$13)/30*L672,0)</f>
        <v>9316080</v>
      </c>
      <c r="O672" s="5">
        <f>IF(AND(F672&gt;0,M672-F672&gt;364),'اطلاعات پایه'!$B$10,0)*L672+J672</f>
        <v>0</v>
      </c>
      <c r="P672" s="5">
        <f>IF(H672="متاهل",'اطلاعات پایه'!$B$6,0)</f>
        <v>0</v>
      </c>
      <c r="Q672" s="5">
        <f>I672*'اطلاعات پایه'!$B$7</f>
        <v>0</v>
      </c>
      <c r="R672" s="5">
        <f>ROUND('اطلاعات پایه'!$B$8/30*MIN(30,L672),0)</f>
        <v>9000000</v>
      </c>
      <c r="S672" s="5">
        <f>ROUND('اطلاعات پایه'!$B$9/30*MIN(30,L672),0)</f>
        <v>22000000</v>
      </c>
      <c r="T672" s="5">
        <f t="shared" si="83"/>
        <v>59284</v>
      </c>
      <c r="U672" s="15"/>
      <c r="V672" s="5">
        <f t="shared" si="81"/>
        <v>0</v>
      </c>
      <c r="X672" s="9">
        <f t="shared" si="84"/>
        <v>40316080</v>
      </c>
      <c r="Y672" s="9">
        <f>ROUND(0.07*MIN(7*L672*'اطلاعات پایه'!$B$5,'محاسبه حقوق'!X672),0)</f>
        <v>2822126</v>
      </c>
      <c r="Z672" s="9">
        <f t="shared" si="85"/>
        <v>9272700</v>
      </c>
      <c r="AA672" s="9">
        <f t="shared" si="86"/>
        <v>480702059.14285713</v>
      </c>
      <c r="AB672" s="5">
        <f>IF(AA672&lt;='اطلاعات پایه'!$B$35,'اطلاعات پایه'!$D$35,IF(AA672&lt;='اطلاعات پایه'!$B$36,'اطلاعات پایه'!$E$35+(AA672-'اطلاعات پایه'!$B$35)*'اطلاعات پایه'!$C$36,IF(AA672&lt;='اطلاعات پایه'!$B$37,'اطلاعات پایه'!$E$36+(AA672-'اطلاعات پایه'!$B$36)*'اطلاعات پایه'!$C$37,IF(AA672&lt;='اطلاعات پایه'!$B$38,'اطلاعات پایه'!$E$37+(AA672-'اطلاعات پایه'!$B$37)*'اطلاعات پایه'!$C$38,IF(AA672&lt;='اطلاعات پایه'!$B$39,'اطلاعات پایه'!$E$38+(AA672-'اطلاعات پایه'!$B$38)*'اطلاعات پایه'!$C$39,'اطلاعات پایه'!$E$39+(AA672-'اطلاعات پایه'!$B$39)*'اطلاعات پایه'!$C$40)))))/365*L672</f>
        <v>0</v>
      </c>
      <c r="AC672" s="9">
        <f t="shared" si="87"/>
        <v>37493954</v>
      </c>
      <c r="AE672" s="9">
        <f t="shared" si="82"/>
        <v>49588780</v>
      </c>
    </row>
    <row r="673" spans="1:31" x14ac:dyDescent="0.25">
      <c r="A673" s="13">
        <v>653</v>
      </c>
      <c r="B673" s="13"/>
      <c r="C673" s="13"/>
      <c r="D673" s="13"/>
      <c r="E673" s="13"/>
      <c r="F673" s="13"/>
      <c r="G673" s="6" t="str">
        <f t="shared" si="80"/>
        <v/>
      </c>
      <c r="H673" s="13"/>
      <c r="I673" s="13"/>
      <c r="J673" s="15"/>
      <c r="K673" s="15"/>
      <c r="L673" s="5">
        <f>VLOOKUP($C$15,'اطلاعات پایه'!$A$18:$B$30,2,FALSE)</f>
        <v>30</v>
      </c>
      <c r="M673" s="6">
        <f>VLOOKUP($C$15,'اطلاعات پایه'!$A$18:$C$30,3,FALSE)</f>
        <v>45736</v>
      </c>
      <c r="N673" s="5">
        <f>ROUND((K673*('اطلاعات پایه'!$B$12+1)+'اطلاعات پایه'!$B$13)/30*L673,0)</f>
        <v>9316080</v>
      </c>
      <c r="O673" s="5">
        <f>IF(AND(F673&gt;0,M673-F673&gt;364),'اطلاعات پایه'!$B$10,0)*L673+J673</f>
        <v>0</v>
      </c>
      <c r="P673" s="5">
        <f>IF(H673="متاهل",'اطلاعات پایه'!$B$6,0)</f>
        <v>0</v>
      </c>
      <c r="Q673" s="5">
        <f>I673*'اطلاعات پایه'!$B$7</f>
        <v>0</v>
      </c>
      <c r="R673" s="5">
        <f>ROUND('اطلاعات پایه'!$B$8/30*MIN(30,L673),0)</f>
        <v>9000000</v>
      </c>
      <c r="S673" s="5">
        <f>ROUND('اطلاعات پایه'!$B$9/30*MIN(30,L673),0)</f>
        <v>22000000</v>
      </c>
      <c r="T673" s="5">
        <f t="shared" si="83"/>
        <v>59284</v>
      </c>
      <c r="U673" s="15"/>
      <c r="V673" s="5">
        <f t="shared" si="81"/>
        <v>0</v>
      </c>
      <c r="X673" s="9">
        <f t="shared" si="84"/>
        <v>40316080</v>
      </c>
      <c r="Y673" s="9">
        <f>ROUND(0.07*MIN(7*L673*'اطلاعات پایه'!$B$5,'محاسبه حقوق'!X673),0)</f>
        <v>2822126</v>
      </c>
      <c r="Z673" s="9">
        <f t="shared" si="85"/>
        <v>9272700</v>
      </c>
      <c r="AA673" s="9">
        <f t="shared" si="86"/>
        <v>480702059.14285713</v>
      </c>
      <c r="AB673" s="5">
        <f>IF(AA673&lt;='اطلاعات پایه'!$B$35,'اطلاعات پایه'!$D$35,IF(AA673&lt;='اطلاعات پایه'!$B$36,'اطلاعات پایه'!$E$35+(AA673-'اطلاعات پایه'!$B$35)*'اطلاعات پایه'!$C$36,IF(AA673&lt;='اطلاعات پایه'!$B$37,'اطلاعات پایه'!$E$36+(AA673-'اطلاعات پایه'!$B$36)*'اطلاعات پایه'!$C$37,IF(AA673&lt;='اطلاعات پایه'!$B$38,'اطلاعات پایه'!$E$37+(AA673-'اطلاعات پایه'!$B$37)*'اطلاعات پایه'!$C$38,IF(AA673&lt;='اطلاعات پایه'!$B$39,'اطلاعات پایه'!$E$38+(AA673-'اطلاعات پایه'!$B$38)*'اطلاعات پایه'!$C$39,'اطلاعات پایه'!$E$39+(AA673-'اطلاعات پایه'!$B$39)*'اطلاعات پایه'!$C$40)))))/365*L673</f>
        <v>0</v>
      </c>
      <c r="AC673" s="9">
        <f t="shared" si="87"/>
        <v>37493954</v>
      </c>
      <c r="AE673" s="9">
        <f t="shared" si="82"/>
        <v>49588780</v>
      </c>
    </row>
    <row r="674" spans="1:31" x14ac:dyDescent="0.25">
      <c r="A674" s="13">
        <v>654</v>
      </c>
      <c r="B674" s="13"/>
      <c r="C674" s="13"/>
      <c r="D674" s="13"/>
      <c r="E674" s="13"/>
      <c r="F674" s="13"/>
      <c r="G674" s="6" t="str">
        <f t="shared" si="80"/>
        <v/>
      </c>
      <c r="H674" s="13"/>
      <c r="I674" s="13"/>
      <c r="J674" s="15"/>
      <c r="K674" s="15"/>
      <c r="L674" s="5">
        <f>VLOOKUP($C$15,'اطلاعات پایه'!$A$18:$B$30,2,FALSE)</f>
        <v>30</v>
      </c>
      <c r="M674" s="6">
        <f>VLOOKUP($C$15,'اطلاعات پایه'!$A$18:$C$30,3,FALSE)</f>
        <v>45736</v>
      </c>
      <c r="N674" s="5">
        <f>ROUND((K674*('اطلاعات پایه'!$B$12+1)+'اطلاعات پایه'!$B$13)/30*L674,0)</f>
        <v>9316080</v>
      </c>
      <c r="O674" s="5">
        <f>IF(AND(F674&gt;0,M674-F674&gt;364),'اطلاعات پایه'!$B$10,0)*L674+J674</f>
        <v>0</v>
      </c>
      <c r="P674" s="5">
        <f>IF(H674="متاهل",'اطلاعات پایه'!$B$6,0)</f>
        <v>0</v>
      </c>
      <c r="Q674" s="5">
        <f>I674*'اطلاعات پایه'!$B$7</f>
        <v>0</v>
      </c>
      <c r="R674" s="5">
        <f>ROUND('اطلاعات پایه'!$B$8/30*MIN(30,L674),0)</f>
        <v>9000000</v>
      </c>
      <c r="S674" s="5">
        <f>ROUND('اطلاعات پایه'!$B$9/30*MIN(30,L674),0)</f>
        <v>22000000</v>
      </c>
      <c r="T674" s="5">
        <f t="shared" si="83"/>
        <v>59284</v>
      </c>
      <c r="U674" s="15"/>
      <c r="V674" s="5">
        <f t="shared" si="81"/>
        <v>0</v>
      </c>
      <c r="X674" s="9">
        <f t="shared" si="84"/>
        <v>40316080</v>
      </c>
      <c r="Y674" s="9">
        <f>ROUND(0.07*MIN(7*L674*'اطلاعات پایه'!$B$5,'محاسبه حقوق'!X674),0)</f>
        <v>2822126</v>
      </c>
      <c r="Z674" s="9">
        <f t="shared" si="85"/>
        <v>9272700</v>
      </c>
      <c r="AA674" s="9">
        <f t="shared" si="86"/>
        <v>480702059.14285713</v>
      </c>
      <c r="AB674" s="5">
        <f>IF(AA674&lt;='اطلاعات پایه'!$B$35,'اطلاعات پایه'!$D$35,IF(AA674&lt;='اطلاعات پایه'!$B$36,'اطلاعات پایه'!$E$35+(AA674-'اطلاعات پایه'!$B$35)*'اطلاعات پایه'!$C$36,IF(AA674&lt;='اطلاعات پایه'!$B$37,'اطلاعات پایه'!$E$36+(AA674-'اطلاعات پایه'!$B$36)*'اطلاعات پایه'!$C$37,IF(AA674&lt;='اطلاعات پایه'!$B$38,'اطلاعات پایه'!$E$37+(AA674-'اطلاعات پایه'!$B$37)*'اطلاعات پایه'!$C$38,IF(AA674&lt;='اطلاعات پایه'!$B$39,'اطلاعات پایه'!$E$38+(AA674-'اطلاعات پایه'!$B$38)*'اطلاعات پایه'!$C$39,'اطلاعات پایه'!$E$39+(AA674-'اطلاعات پایه'!$B$39)*'اطلاعات پایه'!$C$40)))))/365*L674</f>
        <v>0</v>
      </c>
      <c r="AC674" s="9">
        <f t="shared" si="87"/>
        <v>37493954</v>
      </c>
      <c r="AE674" s="9">
        <f t="shared" si="82"/>
        <v>49588780</v>
      </c>
    </row>
    <row r="675" spans="1:31" x14ac:dyDescent="0.25">
      <c r="A675" s="13">
        <v>655</v>
      </c>
      <c r="B675" s="13"/>
      <c r="C675" s="13"/>
      <c r="D675" s="13"/>
      <c r="E675" s="13"/>
      <c r="F675" s="13"/>
      <c r="G675" s="6" t="str">
        <f t="shared" si="80"/>
        <v/>
      </c>
      <c r="H675" s="13"/>
      <c r="I675" s="13"/>
      <c r="J675" s="15"/>
      <c r="K675" s="15"/>
      <c r="L675" s="5">
        <f>VLOOKUP($C$15,'اطلاعات پایه'!$A$18:$B$30,2,FALSE)</f>
        <v>30</v>
      </c>
      <c r="M675" s="6">
        <f>VLOOKUP($C$15,'اطلاعات پایه'!$A$18:$C$30,3,FALSE)</f>
        <v>45736</v>
      </c>
      <c r="N675" s="5">
        <f>ROUND((K675*('اطلاعات پایه'!$B$12+1)+'اطلاعات پایه'!$B$13)/30*L675,0)</f>
        <v>9316080</v>
      </c>
      <c r="O675" s="5">
        <f>IF(AND(F675&gt;0,M675-F675&gt;364),'اطلاعات پایه'!$B$10,0)*L675+J675</f>
        <v>0</v>
      </c>
      <c r="P675" s="5">
        <f>IF(H675="متاهل",'اطلاعات پایه'!$B$6,0)</f>
        <v>0</v>
      </c>
      <c r="Q675" s="5">
        <f>I675*'اطلاعات پایه'!$B$7</f>
        <v>0</v>
      </c>
      <c r="R675" s="5">
        <f>ROUND('اطلاعات پایه'!$B$8/30*MIN(30,L675),0)</f>
        <v>9000000</v>
      </c>
      <c r="S675" s="5">
        <f>ROUND('اطلاعات پایه'!$B$9/30*MIN(30,L675),0)</f>
        <v>22000000</v>
      </c>
      <c r="T675" s="5">
        <f t="shared" si="83"/>
        <v>59284</v>
      </c>
      <c r="U675" s="15"/>
      <c r="V675" s="5">
        <f t="shared" si="81"/>
        <v>0</v>
      </c>
      <c r="X675" s="9">
        <f t="shared" si="84"/>
        <v>40316080</v>
      </c>
      <c r="Y675" s="9">
        <f>ROUND(0.07*MIN(7*L675*'اطلاعات پایه'!$B$5,'محاسبه حقوق'!X675),0)</f>
        <v>2822126</v>
      </c>
      <c r="Z675" s="9">
        <f t="shared" si="85"/>
        <v>9272700</v>
      </c>
      <c r="AA675" s="9">
        <f t="shared" si="86"/>
        <v>480702059.14285713</v>
      </c>
      <c r="AB675" s="5">
        <f>IF(AA675&lt;='اطلاعات پایه'!$B$35,'اطلاعات پایه'!$D$35,IF(AA675&lt;='اطلاعات پایه'!$B$36,'اطلاعات پایه'!$E$35+(AA675-'اطلاعات پایه'!$B$35)*'اطلاعات پایه'!$C$36,IF(AA675&lt;='اطلاعات پایه'!$B$37,'اطلاعات پایه'!$E$36+(AA675-'اطلاعات پایه'!$B$36)*'اطلاعات پایه'!$C$37,IF(AA675&lt;='اطلاعات پایه'!$B$38,'اطلاعات پایه'!$E$37+(AA675-'اطلاعات پایه'!$B$37)*'اطلاعات پایه'!$C$38,IF(AA675&lt;='اطلاعات پایه'!$B$39,'اطلاعات پایه'!$E$38+(AA675-'اطلاعات پایه'!$B$38)*'اطلاعات پایه'!$C$39,'اطلاعات پایه'!$E$39+(AA675-'اطلاعات پایه'!$B$39)*'اطلاعات پایه'!$C$40)))))/365*L675</f>
        <v>0</v>
      </c>
      <c r="AC675" s="9">
        <f t="shared" si="87"/>
        <v>37493954</v>
      </c>
      <c r="AE675" s="9">
        <f t="shared" si="82"/>
        <v>49588780</v>
      </c>
    </row>
    <row r="676" spans="1:31" x14ac:dyDescent="0.25">
      <c r="A676" s="13">
        <v>656</v>
      </c>
      <c r="B676" s="13"/>
      <c r="C676" s="13"/>
      <c r="D676" s="13"/>
      <c r="E676" s="13"/>
      <c r="F676" s="13"/>
      <c r="G676" s="6" t="str">
        <f t="shared" si="80"/>
        <v/>
      </c>
      <c r="H676" s="13"/>
      <c r="I676" s="13"/>
      <c r="J676" s="15"/>
      <c r="K676" s="15"/>
      <c r="L676" s="5">
        <f>VLOOKUP($C$15,'اطلاعات پایه'!$A$18:$B$30,2,FALSE)</f>
        <v>30</v>
      </c>
      <c r="M676" s="6">
        <f>VLOOKUP($C$15,'اطلاعات پایه'!$A$18:$C$30,3,FALSE)</f>
        <v>45736</v>
      </c>
      <c r="N676" s="5">
        <f>ROUND((K676*('اطلاعات پایه'!$B$12+1)+'اطلاعات پایه'!$B$13)/30*L676,0)</f>
        <v>9316080</v>
      </c>
      <c r="O676" s="5">
        <f>IF(AND(F676&gt;0,M676-F676&gt;364),'اطلاعات پایه'!$B$10,0)*L676+J676</f>
        <v>0</v>
      </c>
      <c r="P676" s="5">
        <f>IF(H676="متاهل",'اطلاعات پایه'!$B$6,0)</f>
        <v>0</v>
      </c>
      <c r="Q676" s="5">
        <f>I676*'اطلاعات پایه'!$B$7</f>
        <v>0</v>
      </c>
      <c r="R676" s="5">
        <f>ROUND('اطلاعات پایه'!$B$8/30*MIN(30,L676),0)</f>
        <v>9000000</v>
      </c>
      <c r="S676" s="5">
        <f>ROUND('اطلاعات پایه'!$B$9/30*MIN(30,L676),0)</f>
        <v>22000000</v>
      </c>
      <c r="T676" s="5">
        <f t="shared" si="83"/>
        <v>59284</v>
      </c>
      <c r="U676" s="15"/>
      <c r="V676" s="5">
        <f t="shared" si="81"/>
        <v>0</v>
      </c>
      <c r="X676" s="9">
        <f t="shared" si="84"/>
        <v>40316080</v>
      </c>
      <c r="Y676" s="9">
        <f>ROUND(0.07*MIN(7*L676*'اطلاعات پایه'!$B$5,'محاسبه حقوق'!X676),0)</f>
        <v>2822126</v>
      </c>
      <c r="Z676" s="9">
        <f t="shared" si="85"/>
        <v>9272700</v>
      </c>
      <c r="AA676" s="9">
        <f t="shared" si="86"/>
        <v>480702059.14285713</v>
      </c>
      <c r="AB676" s="5">
        <f>IF(AA676&lt;='اطلاعات پایه'!$B$35,'اطلاعات پایه'!$D$35,IF(AA676&lt;='اطلاعات پایه'!$B$36,'اطلاعات پایه'!$E$35+(AA676-'اطلاعات پایه'!$B$35)*'اطلاعات پایه'!$C$36,IF(AA676&lt;='اطلاعات پایه'!$B$37,'اطلاعات پایه'!$E$36+(AA676-'اطلاعات پایه'!$B$36)*'اطلاعات پایه'!$C$37,IF(AA676&lt;='اطلاعات پایه'!$B$38,'اطلاعات پایه'!$E$37+(AA676-'اطلاعات پایه'!$B$37)*'اطلاعات پایه'!$C$38,IF(AA676&lt;='اطلاعات پایه'!$B$39,'اطلاعات پایه'!$E$38+(AA676-'اطلاعات پایه'!$B$38)*'اطلاعات پایه'!$C$39,'اطلاعات پایه'!$E$39+(AA676-'اطلاعات پایه'!$B$39)*'اطلاعات پایه'!$C$40)))))/365*L676</f>
        <v>0</v>
      </c>
      <c r="AC676" s="9">
        <f t="shared" si="87"/>
        <v>37493954</v>
      </c>
      <c r="AE676" s="9">
        <f t="shared" si="82"/>
        <v>49588780</v>
      </c>
    </row>
    <row r="677" spans="1:31" x14ac:dyDescent="0.25">
      <c r="A677" s="13">
        <v>657</v>
      </c>
      <c r="B677" s="13"/>
      <c r="C677" s="13"/>
      <c r="D677" s="13"/>
      <c r="E677" s="13"/>
      <c r="F677" s="13"/>
      <c r="G677" s="6" t="str">
        <f t="shared" si="80"/>
        <v/>
      </c>
      <c r="H677" s="13"/>
      <c r="I677" s="13"/>
      <c r="J677" s="15"/>
      <c r="K677" s="15"/>
      <c r="L677" s="5">
        <f>VLOOKUP($C$15,'اطلاعات پایه'!$A$18:$B$30,2,FALSE)</f>
        <v>30</v>
      </c>
      <c r="M677" s="6">
        <f>VLOOKUP($C$15,'اطلاعات پایه'!$A$18:$C$30,3,FALSE)</f>
        <v>45736</v>
      </c>
      <c r="N677" s="5">
        <f>ROUND((K677*('اطلاعات پایه'!$B$12+1)+'اطلاعات پایه'!$B$13)/30*L677,0)</f>
        <v>9316080</v>
      </c>
      <c r="O677" s="5">
        <f>IF(AND(F677&gt;0,M677-F677&gt;364),'اطلاعات پایه'!$B$10,0)*L677+J677</f>
        <v>0</v>
      </c>
      <c r="P677" s="5">
        <f>IF(H677="متاهل",'اطلاعات پایه'!$B$6,0)</f>
        <v>0</v>
      </c>
      <c r="Q677" s="5">
        <f>I677*'اطلاعات پایه'!$B$7</f>
        <v>0</v>
      </c>
      <c r="R677" s="5">
        <f>ROUND('اطلاعات پایه'!$B$8/30*MIN(30,L677),0)</f>
        <v>9000000</v>
      </c>
      <c r="S677" s="5">
        <f>ROUND('اطلاعات پایه'!$B$9/30*MIN(30,L677),0)</f>
        <v>22000000</v>
      </c>
      <c r="T677" s="5">
        <f t="shared" si="83"/>
        <v>59284</v>
      </c>
      <c r="U677" s="15"/>
      <c r="V677" s="5">
        <f t="shared" si="81"/>
        <v>0</v>
      </c>
      <c r="X677" s="9">
        <f t="shared" si="84"/>
        <v>40316080</v>
      </c>
      <c r="Y677" s="9">
        <f>ROUND(0.07*MIN(7*L677*'اطلاعات پایه'!$B$5,'محاسبه حقوق'!X677),0)</f>
        <v>2822126</v>
      </c>
      <c r="Z677" s="9">
        <f t="shared" si="85"/>
        <v>9272700</v>
      </c>
      <c r="AA677" s="9">
        <f t="shared" si="86"/>
        <v>480702059.14285713</v>
      </c>
      <c r="AB677" s="5">
        <f>IF(AA677&lt;='اطلاعات پایه'!$B$35,'اطلاعات پایه'!$D$35,IF(AA677&lt;='اطلاعات پایه'!$B$36,'اطلاعات پایه'!$E$35+(AA677-'اطلاعات پایه'!$B$35)*'اطلاعات پایه'!$C$36,IF(AA677&lt;='اطلاعات پایه'!$B$37,'اطلاعات پایه'!$E$36+(AA677-'اطلاعات پایه'!$B$36)*'اطلاعات پایه'!$C$37,IF(AA677&lt;='اطلاعات پایه'!$B$38,'اطلاعات پایه'!$E$37+(AA677-'اطلاعات پایه'!$B$37)*'اطلاعات پایه'!$C$38,IF(AA677&lt;='اطلاعات پایه'!$B$39,'اطلاعات پایه'!$E$38+(AA677-'اطلاعات پایه'!$B$38)*'اطلاعات پایه'!$C$39,'اطلاعات پایه'!$E$39+(AA677-'اطلاعات پایه'!$B$39)*'اطلاعات پایه'!$C$40)))))/365*L677</f>
        <v>0</v>
      </c>
      <c r="AC677" s="9">
        <f t="shared" si="87"/>
        <v>37493954</v>
      </c>
      <c r="AE677" s="9">
        <f t="shared" si="82"/>
        <v>49588780</v>
      </c>
    </row>
    <row r="678" spans="1:31" x14ac:dyDescent="0.25">
      <c r="A678" s="13">
        <v>658</v>
      </c>
      <c r="B678" s="13"/>
      <c r="C678" s="13"/>
      <c r="D678" s="13"/>
      <c r="E678" s="13"/>
      <c r="F678" s="13"/>
      <c r="G678" s="6" t="str">
        <f t="shared" si="80"/>
        <v/>
      </c>
      <c r="H678" s="13"/>
      <c r="I678" s="13"/>
      <c r="J678" s="15"/>
      <c r="K678" s="15"/>
      <c r="L678" s="5">
        <f>VLOOKUP($C$15,'اطلاعات پایه'!$A$18:$B$30,2,FALSE)</f>
        <v>30</v>
      </c>
      <c r="M678" s="6">
        <f>VLOOKUP($C$15,'اطلاعات پایه'!$A$18:$C$30,3,FALSE)</f>
        <v>45736</v>
      </c>
      <c r="N678" s="5">
        <f>ROUND((K678*('اطلاعات پایه'!$B$12+1)+'اطلاعات پایه'!$B$13)/30*L678,0)</f>
        <v>9316080</v>
      </c>
      <c r="O678" s="5">
        <f>IF(AND(F678&gt;0,M678-F678&gt;364),'اطلاعات پایه'!$B$10,0)*L678+J678</f>
        <v>0</v>
      </c>
      <c r="P678" s="5">
        <f>IF(H678="متاهل",'اطلاعات پایه'!$B$6,0)</f>
        <v>0</v>
      </c>
      <c r="Q678" s="5">
        <f>I678*'اطلاعات پایه'!$B$7</f>
        <v>0</v>
      </c>
      <c r="R678" s="5">
        <f>ROUND('اطلاعات پایه'!$B$8/30*MIN(30,L678),0)</f>
        <v>9000000</v>
      </c>
      <c r="S678" s="5">
        <f>ROUND('اطلاعات پایه'!$B$9/30*MIN(30,L678),0)</f>
        <v>22000000</v>
      </c>
      <c r="T678" s="5">
        <f t="shared" si="83"/>
        <v>59284</v>
      </c>
      <c r="U678" s="15"/>
      <c r="V678" s="5">
        <f t="shared" si="81"/>
        <v>0</v>
      </c>
      <c r="X678" s="9">
        <f t="shared" si="84"/>
        <v>40316080</v>
      </c>
      <c r="Y678" s="9">
        <f>ROUND(0.07*MIN(7*L678*'اطلاعات پایه'!$B$5,'محاسبه حقوق'!X678),0)</f>
        <v>2822126</v>
      </c>
      <c r="Z678" s="9">
        <f t="shared" si="85"/>
        <v>9272700</v>
      </c>
      <c r="AA678" s="9">
        <f t="shared" si="86"/>
        <v>480702059.14285713</v>
      </c>
      <c r="AB678" s="5">
        <f>IF(AA678&lt;='اطلاعات پایه'!$B$35,'اطلاعات پایه'!$D$35,IF(AA678&lt;='اطلاعات پایه'!$B$36,'اطلاعات پایه'!$E$35+(AA678-'اطلاعات پایه'!$B$35)*'اطلاعات پایه'!$C$36,IF(AA678&lt;='اطلاعات پایه'!$B$37,'اطلاعات پایه'!$E$36+(AA678-'اطلاعات پایه'!$B$36)*'اطلاعات پایه'!$C$37,IF(AA678&lt;='اطلاعات پایه'!$B$38,'اطلاعات پایه'!$E$37+(AA678-'اطلاعات پایه'!$B$37)*'اطلاعات پایه'!$C$38,IF(AA678&lt;='اطلاعات پایه'!$B$39,'اطلاعات پایه'!$E$38+(AA678-'اطلاعات پایه'!$B$38)*'اطلاعات پایه'!$C$39,'اطلاعات پایه'!$E$39+(AA678-'اطلاعات پایه'!$B$39)*'اطلاعات پایه'!$C$40)))))/365*L678</f>
        <v>0</v>
      </c>
      <c r="AC678" s="9">
        <f t="shared" si="87"/>
        <v>37493954</v>
      </c>
      <c r="AE678" s="9">
        <f t="shared" si="82"/>
        <v>49588780</v>
      </c>
    </row>
    <row r="679" spans="1:31" x14ac:dyDescent="0.25">
      <c r="A679" s="13">
        <v>659</v>
      </c>
      <c r="B679" s="13"/>
      <c r="C679" s="13"/>
      <c r="D679" s="13"/>
      <c r="E679" s="13"/>
      <c r="F679" s="13"/>
      <c r="G679" s="6" t="str">
        <f t="shared" si="80"/>
        <v/>
      </c>
      <c r="H679" s="13"/>
      <c r="I679" s="13"/>
      <c r="J679" s="15"/>
      <c r="K679" s="15"/>
      <c r="L679" s="5">
        <f>VLOOKUP($C$15,'اطلاعات پایه'!$A$18:$B$30,2,FALSE)</f>
        <v>30</v>
      </c>
      <c r="M679" s="6">
        <f>VLOOKUP($C$15,'اطلاعات پایه'!$A$18:$C$30,3,FALSE)</f>
        <v>45736</v>
      </c>
      <c r="N679" s="5">
        <f>ROUND((K679*('اطلاعات پایه'!$B$12+1)+'اطلاعات پایه'!$B$13)/30*L679,0)</f>
        <v>9316080</v>
      </c>
      <c r="O679" s="5">
        <f>IF(AND(F679&gt;0,M679-F679&gt;364),'اطلاعات پایه'!$B$10,0)*L679+J679</f>
        <v>0</v>
      </c>
      <c r="P679" s="5">
        <f>IF(H679="متاهل",'اطلاعات پایه'!$B$6,0)</f>
        <v>0</v>
      </c>
      <c r="Q679" s="5">
        <f>I679*'اطلاعات پایه'!$B$7</f>
        <v>0</v>
      </c>
      <c r="R679" s="5">
        <f>ROUND('اطلاعات پایه'!$B$8/30*MIN(30,L679),0)</f>
        <v>9000000</v>
      </c>
      <c r="S679" s="5">
        <f>ROUND('اطلاعات پایه'!$B$9/30*MIN(30,L679),0)</f>
        <v>22000000</v>
      </c>
      <c r="T679" s="5">
        <f t="shared" si="83"/>
        <v>59284</v>
      </c>
      <c r="U679" s="15"/>
      <c r="V679" s="5">
        <f t="shared" si="81"/>
        <v>0</v>
      </c>
      <c r="X679" s="9">
        <f t="shared" si="84"/>
        <v>40316080</v>
      </c>
      <c r="Y679" s="9">
        <f>ROUND(0.07*MIN(7*L679*'اطلاعات پایه'!$B$5,'محاسبه حقوق'!X679),0)</f>
        <v>2822126</v>
      </c>
      <c r="Z679" s="9">
        <f t="shared" si="85"/>
        <v>9272700</v>
      </c>
      <c r="AA679" s="9">
        <f t="shared" si="86"/>
        <v>480702059.14285713</v>
      </c>
      <c r="AB679" s="5">
        <f>IF(AA679&lt;='اطلاعات پایه'!$B$35,'اطلاعات پایه'!$D$35,IF(AA679&lt;='اطلاعات پایه'!$B$36,'اطلاعات پایه'!$E$35+(AA679-'اطلاعات پایه'!$B$35)*'اطلاعات پایه'!$C$36,IF(AA679&lt;='اطلاعات پایه'!$B$37,'اطلاعات پایه'!$E$36+(AA679-'اطلاعات پایه'!$B$36)*'اطلاعات پایه'!$C$37,IF(AA679&lt;='اطلاعات پایه'!$B$38,'اطلاعات پایه'!$E$37+(AA679-'اطلاعات پایه'!$B$37)*'اطلاعات پایه'!$C$38,IF(AA679&lt;='اطلاعات پایه'!$B$39,'اطلاعات پایه'!$E$38+(AA679-'اطلاعات پایه'!$B$38)*'اطلاعات پایه'!$C$39,'اطلاعات پایه'!$E$39+(AA679-'اطلاعات پایه'!$B$39)*'اطلاعات پایه'!$C$40)))))/365*L679</f>
        <v>0</v>
      </c>
      <c r="AC679" s="9">
        <f t="shared" si="87"/>
        <v>37493954</v>
      </c>
      <c r="AE679" s="9">
        <f t="shared" si="82"/>
        <v>49588780</v>
      </c>
    </row>
    <row r="680" spans="1:31" x14ac:dyDescent="0.25">
      <c r="A680" s="13">
        <v>660</v>
      </c>
      <c r="B680" s="13"/>
      <c r="C680" s="13"/>
      <c r="D680" s="13"/>
      <c r="E680" s="13"/>
      <c r="F680" s="13"/>
      <c r="G680" s="6" t="str">
        <f t="shared" si="80"/>
        <v/>
      </c>
      <c r="H680" s="13"/>
      <c r="I680" s="13"/>
      <c r="J680" s="15"/>
      <c r="K680" s="15"/>
      <c r="L680" s="5">
        <f>VLOOKUP($C$15,'اطلاعات پایه'!$A$18:$B$30,2,FALSE)</f>
        <v>30</v>
      </c>
      <c r="M680" s="6">
        <f>VLOOKUP($C$15,'اطلاعات پایه'!$A$18:$C$30,3,FALSE)</f>
        <v>45736</v>
      </c>
      <c r="N680" s="5">
        <f>ROUND((K680*('اطلاعات پایه'!$B$12+1)+'اطلاعات پایه'!$B$13)/30*L680,0)</f>
        <v>9316080</v>
      </c>
      <c r="O680" s="5">
        <f>IF(AND(F680&gt;0,M680-F680&gt;364),'اطلاعات پایه'!$B$10,0)*L680+J680</f>
        <v>0</v>
      </c>
      <c r="P680" s="5">
        <f>IF(H680="متاهل",'اطلاعات پایه'!$B$6,0)</f>
        <v>0</v>
      </c>
      <c r="Q680" s="5">
        <f>I680*'اطلاعات پایه'!$B$7</f>
        <v>0</v>
      </c>
      <c r="R680" s="5">
        <f>ROUND('اطلاعات پایه'!$B$8/30*MIN(30,L680),0)</f>
        <v>9000000</v>
      </c>
      <c r="S680" s="5">
        <f>ROUND('اطلاعات پایه'!$B$9/30*MIN(30,L680),0)</f>
        <v>22000000</v>
      </c>
      <c r="T680" s="5">
        <f t="shared" si="83"/>
        <v>59284</v>
      </c>
      <c r="U680" s="15"/>
      <c r="V680" s="5">
        <f t="shared" si="81"/>
        <v>0</v>
      </c>
      <c r="X680" s="9">
        <f t="shared" si="84"/>
        <v>40316080</v>
      </c>
      <c r="Y680" s="9">
        <f>ROUND(0.07*MIN(7*L680*'اطلاعات پایه'!$B$5,'محاسبه حقوق'!X680),0)</f>
        <v>2822126</v>
      </c>
      <c r="Z680" s="9">
        <f t="shared" si="85"/>
        <v>9272700</v>
      </c>
      <c r="AA680" s="9">
        <f t="shared" si="86"/>
        <v>480702059.14285713</v>
      </c>
      <c r="AB680" s="5">
        <f>IF(AA680&lt;='اطلاعات پایه'!$B$35,'اطلاعات پایه'!$D$35,IF(AA680&lt;='اطلاعات پایه'!$B$36,'اطلاعات پایه'!$E$35+(AA680-'اطلاعات پایه'!$B$35)*'اطلاعات پایه'!$C$36,IF(AA680&lt;='اطلاعات پایه'!$B$37,'اطلاعات پایه'!$E$36+(AA680-'اطلاعات پایه'!$B$36)*'اطلاعات پایه'!$C$37,IF(AA680&lt;='اطلاعات پایه'!$B$38,'اطلاعات پایه'!$E$37+(AA680-'اطلاعات پایه'!$B$37)*'اطلاعات پایه'!$C$38,IF(AA680&lt;='اطلاعات پایه'!$B$39,'اطلاعات پایه'!$E$38+(AA680-'اطلاعات پایه'!$B$38)*'اطلاعات پایه'!$C$39,'اطلاعات پایه'!$E$39+(AA680-'اطلاعات پایه'!$B$39)*'اطلاعات پایه'!$C$40)))))/365*L680</f>
        <v>0</v>
      </c>
      <c r="AC680" s="9">
        <f t="shared" si="87"/>
        <v>37493954</v>
      </c>
      <c r="AE680" s="9">
        <f t="shared" si="82"/>
        <v>49588780</v>
      </c>
    </row>
    <row r="681" spans="1:31" x14ac:dyDescent="0.25">
      <c r="A681" s="13">
        <v>661</v>
      </c>
      <c r="B681" s="13"/>
      <c r="C681" s="13"/>
      <c r="D681" s="13"/>
      <c r="E681" s="13"/>
      <c r="F681" s="13"/>
      <c r="G681" s="6" t="str">
        <f t="shared" si="80"/>
        <v/>
      </c>
      <c r="H681" s="13"/>
      <c r="I681" s="13"/>
      <c r="J681" s="15"/>
      <c r="K681" s="15"/>
      <c r="L681" s="5">
        <f>VLOOKUP($C$15,'اطلاعات پایه'!$A$18:$B$30,2,FALSE)</f>
        <v>30</v>
      </c>
      <c r="M681" s="6">
        <f>VLOOKUP($C$15,'اطلاعات پایه'!$A$18:$C$30,3,FALSE)</f>
        <v>45736</v>
      </c>
      <c r="N681" s="5">
        <f>ROUND((K681*('اطلاعات پایه'!$B$12+1)+'اطلاعات پایه'!$B$13)/30*L681,0)</f>
        <v>9316080</v>
      </c>
      <c r="O681" s="5">
        <f>IF(AND(F681&gt;0,M681-F681&gt;364),'اطلاعات پایه'!$B$10,0)*L681+J681</f>
        <v>0</v>
      </c>
      <c r="P681" s="5">
        <f>IF(H681="متاهل",'اطلاعات پایه'!$B$6,0)</f>
        <v>0</v>
      </c>
      <c r="Q681" s="5">
        <f>I681*'اطلاعات پایه'!$B$7</f>
        <v>0</v>
      </c>
      <c r="R681" s="5">
        <f>ROUND('اطلاعات پایه'!$B$8/30*MIN(30,L681),0)</f>
        <v>9000000</v>
      </c>
      <c r="S681" s="5">
        <f>ROUND('اطلاعات پایه'!$B$9/30*MIN(30,L681),0)</f>
        <v>22000000</v>
      </c>
      <c r="T681" s="5">
        <f t="shared" si="83"/>
        <v>59284</v>
      </c>
      <c r="U681" s="15"/>
      <c r="V681" s="5">
        <f t="shared" si="81"/>
        <v>0</v>
      </c>
      <c r="X681" s="9">
        <f t="shared" si="84"/>
        <v>40316080</v>
      </c>
      <c r="Y681" s="9">
        <f>ROUND(0.07*MIN(7*L681*'اطلاعات پایه'!$B$5,'محاسبه حقوق'!X681),0)</f>
        <v>2822126</v>
      </c>
      <c r="Z681" s="9">
        <f t="shared" si="85"/>
        <v>9272700</v>
      </c>
      <c r="AA681" s="9">
        <f t="shared" si="86"/>
        <v>480702059.14285713</v>
      </c>
      <c r="AB681" s="5">
        <f>IF(AA681&lt;='اطلاعات پایه'!$B$35,'اطلاعات پایه'!$D$35,IF(AA681&lt;='اطلاعات پایه'!$B$36,'اطلاعات پایه'!$E$35+(AA681-'اطلاعات پایه'!$B$35)*'اطلاعات پایه'!$C$36,IF(AA681&lt;='اطلاعات پایه'!$B$37,'اطلاعات پایه'!$E$36+(AA681-'اطلاعات پایه'!$B$36)*'اطلاعات پایه'!$C$37,IF(AA681&lt;='اطلاعات پایه'!$B$38,'اطلاعات پایه'!$E$37+(AA681-'اطلاعات پایه'!$B$37)*'اطلاعات پایه'!$C$38,IF(AA681&lt;='اطلاعات پایه'!$B$39,'اطلاعات پایه'!$E$38+(AA681-'اطلاعات پایه'!$B$38)*'اطلاعات پایه'!$C$39,'اطلاعات پایه'!$E$39+(AA681-'اطلاعات پایه'!$B$39)*'اطلاعات پایه'!$C$40)))))/365*L681</f>
        <v>0</v>
      </c>
      <c r="AC681" s="9">
        <f t="shared" si="87"/>
        <v>37493954</v>
      </c>
      <c r="AE681" s="9">
        <f t="shared" si="82"/>
        <v>49588780</v>
      </c>
    </row>
    <row r="682" spans="1:31" x14ac:dyDescent="0.25">
      <c r="A682" s="13">
        <v>662</v>
      </c>
      <c r="B682" s="13"/>
      <c r="C682" s="13"/>
      <c r="D682" s="13"/>
      <c r="E682" s="13"/>
      <c r="F682" s="13"/>
      <c r="G682" s="6" t="str">
        <f t="shared" si="80"/>
        <v/>
      </c>
      <c r="H682" s="13"/>
      <c r="I682" s="13"/>
      <c r="J682" s="15"/>
      <c r="K682" s="15"/>
      <c r="L682" s="5">
        <f>VLOOKUP($C$15,'اطلاعات پایه'!$A$18:$B$30,2,FALSE)</f>
        <v>30</v>
      </c>
      <c r="M682" s="6">
        <f>VLOOKUP($C$15,'اطلاعات پایه'!$A$18:$C$30,3,FALSE)</f>
        <v>45736</v>
      </c>
      <c r="N682" s="5">
        <f>ROUND((K682*('اطلاعات پایه'!$B$12+1)+'اطلاعات پایه'!$B$13)/30*L682,0)</f>
        <v>9316080</v>
      </c>
      <c r="O682" s="5">
        <f>IF(AND(F682&gt;0,M682-F682&gt;364),'اطلاعات پایه'!$B$10,0)*L682+J682</f>
        <v>0</v>
      </c>
      <c r="P682" s="5">
        <f>IF(H682="متاهل",'اطلاعات پایه'!$B$6,0)</f>
        <v>0</v>
      </c>
      <c r="Q682" s="5">
        <f>I682*'اطلاعات پایه'!$B$7</f>
        <v>0</v>
      </c>
      <c r="R682" s="5">
        <f>ROUND('اطلاعات پایه'!$B$8/30*MIN(30,L682),0)</f>
        <v>9000000</v>
      </c>
      <c r="S682" s="5">
        <f>ROUND('اطلاعات پایه'!$B$9/30*MIN(30,L682),0)</f>
        <v>22000000</v>
      </c>
      <c r="T682" s="5">
        <f t="shared" si="83"/>
        <v>59284</v>
      </c>
      <c r="U682" s="15"/>
      <c r="V682" s="5">
        <f t="shared" si="81"/>
        <v>0</v>
      </c>
      <c r="X682" s="9">
        <f t="shared" si="84"/>
        <v>40316080</v>
      </c>
      <c r="Y682" s="9">
        <f>ROUND(0.07*MIN(7*L682*'اطلاعات پایه'!$B$5,'محاسبه حقوق'!X682),0)</f>
        <v>2822126</v>
      </c>
      <c r="Z682" s="9">
        <f t="shared" si="85"/>
        <v>9272700</v>
      </c>
      <c r="AA682" s="9">
        <f t="shared" si="86"/>
        <v>480702059.14285713</v>
      </c>
      <c r="AB682" s="5">
        <f>IF(AA682&lt;='اطلاعات پایه'!$B$35,'اطلاعات پایه'!$D$35,IF(AA682&lt;='اطلاعات پایه'!$B$36,'اطلاعات پایه'!$E$35+(AA682-'اطلاعات پایه'!$B$35)*'اطلاعات پایه'!$C$36,IF(AA682&lt;='اطلاعات پایه'!$B$37,'اطلاعات پایه'!$E$36+(AA682-'اطلاعات پایه'!$B$36)*'اطلاعات پایه'!$C$37,IF(AA682&lt;='اطلاعات پایه'!$B$38,'اطلاعات پایه'!$E$37+(AA682-'اطلاعات پایه'!$B$37)*'اطلاعات پایه'!$C$38,IF(AA682&lt;='اطلاعات پایه'!$B$39,'اطلاعات پایه'!$E$38+(AA682-'اطلاعات پایه'!$B$38)*'اطلاعات پایه'!$C$39,'اطلاعات پایه'!$E$39+(AA682-'اطلاعات پایه'!$B$39)*'اطلاعات پایه'!$C$40)))))/365*L682</f>
        <v>0</v>
      </c>
      <c r="AC682" s="9">
        <f t="shared" si="87"/>
        <v>37493954</v>
      </c>
      <c r="AE682" s="9">
        <f t="shared" si="82"/>
        <v>49588780</v>
      </c>
    </row>
    <row r="683" spans="1:31" x14ac:dyDescent="0.25">
      <c r="A683" s="13">
        <v>663</v>
      </c>
      <c r="B683" s="13"/>
      <c r="C683" s="13"/>
      <c r="D683" s="13"/>
      <c r="E683" s="13"/>
      <c r="F683" s="13"/>
      <c r="G683" s="6" t="str">
        <f t="shared" si="80"/>
        <v/>
      </c>
      <c r="H683" s="13"/>
      <c r="I683" s="13"/>
      <c r="J683" s="15"/>
      <c r="K683" s="15"/>
      <c r="L683" s="5">
        <f>VLOOKUP($C$15,'اطلاعات پایه'!$A$18:$B$30,2,FALSE)</f>
        <v>30</v>
      </c>
      <c r="M683" s="6">
        <f>VLOOKUP($C$15,'اطلاعات پایه'!$A$18:$C$30,3,FALSE)</f>
        <v>45736</v>
      </c>
      <c r="N683" s="5">
        <f>ROUND((K683*('اطلاعات پایه'!$B$12+1)+'اطلاعات پایه'!$B$13)/30*L683,0)</f>
        <v>9316080</v>
      </c>
      <c r="O683" s="5">
        <f>IF(AND(F683&gt;0,M683-F683&gt;364),'اطلاعات پایه'!$B$10,0)*L683+J683</f>
        <v>0</v>
      </c>
      <c r="P683" s="5">
        <f>IF(H683="متاهل",'اطلاعات پایه'!$B$6,0)</f>
        <v>0</v>
      </c>
      <c r="Q683" s="5">
        <f>I683*'اطلاعات پایه'!$B$7</f>
        <v>0</v>
      </c>
      <c r="R683" s="5">
        <f>ROUND('اطلاعات پایه'!$B$8/30*MIN(30,L683),0)</f>
        <v>9000000</v>
      </c>
      <c r="S683" s="5">
        <f>ROUND('اطلاعات پایه'!$B$9/30*MIN(30,L683),0)</f>
        <v>22000000</v>
      </c>
      <c r="T683" s="5">
        <f t="shared" si="83"/>
        <v>59284</v>
      </c>
      <c r="U683" s="15"/>
      <c r="V683" s="5">
        <f t="shared" si="81"/>
        <v>0</v>
      </c>
      <c r="X683" s="9">
        <f t="shared" si="84"/>
        <v>40316080</v>
      </c>
      <c r="Y683" s="9">
        <f>ROUND(0.07*MIN(7*L683*'اطلاعات پایه'!$B$5,'محاسبه حقوق'!X683),0)</f>
        <v>2822126</v>
      </c>
      <c r="Z683" s="9">
        <f t="shared" si="85"/>
        <v>9272700</v>
      </c>
      <c r="AA683" s="9">
        <f t="shared" si="86"/>
        <v>480702059.14285713</v>
      </c>
      <c r="AB683" s="5">
        <f>IF(AA683&lt;='اطلاعات پایه'!$B$35,'اطلاعات پایه'!$D$35,IF(AA683&lt;='اطلاعات پایه'!$B$36,'اطلاعات پایه'!$E$35+(AA683-'اطلاعات پایه'!$B$35)*'اطلاعات پایه'!$C$36,IF(AA683&lt;='اطلاعات پایه'!$B$37,'اطلاعات پایه'!$E$36+(AA683-'اطلاعات پایه'!$B$36)*'اطلاعات پایه'!$C$37,IF(AA683&lt;='اطلاعات پایه'!$B$38,'اطلاعات پایه'!$E$37+(AA683-'اطلاعات پایه'!$B$37)*'اطلاعات پایه'!$C$38,IF(AA683&lt;='اطلاعات پایه'!$B$39,'اطلاعات پایه'!$E$38+(AA683-'اطلاعات پایه'!$B$38)*'اطلاعات پایه'!$C$39,'اطلاعات پایه'!$E$39+(AA683-'اطلاعات پایه'!$B$39)*'اطلاعات پایه'!$C$40)))))/365*L683</f>
        <v>0</v>
      </c>
      <c r="AC683" s="9">
        <f t="shared" si="87"/>
        <v>37493954</v>
      </c>
      <c r="AE683" s="9">
        <f t="shared" si="82"/>
        <v>49588780</v>
      </c>
    </row>
    <row r="684" spans="1:31" x14ac:dyDescent="0.25">
      <c r="A684" s="13">
        <v>664</v>
      </c>
      <c r="B684" s="13"/>
      <c r="C684" s="13"/>
      <c r="D684" s="13"/>
      <c r="E684" s="13"/>
      <c r="F684" s="13"/>
      <c r="G684" s="6" t="str">
        <f t="shared" si="80"/>
        <v/>
      </c>
      <c r="H684" s="13"/>
      <c r="I684" s="13"/>
      <c r="J684" s="15"/>
      <c r="K684" s="15"/>
      <c r="L684" s="5">
        <f>VLOOKUP($C$15,'اطلاعات پایه'!$A$18:$B$30,2,FALSE)</f>
        <v>30</v>
      </c>
      <c r="M684" s="6">
        <f>VLOOKUP($C$15,'اطلاعات پایه'!$A$18:$C$30,3,FALSE)</f>
        <v>45736</v>
      </c>
      <c r="N684" s="5">
        <f>ROUND((K684*('اطلاعات پایه'!$B$12+1)+'اطلاعات پایه'!$B$13)/30*L684,0)</f>
        <v>9316080</v>
      </c>
      <c r="O684" s="5">
        <f>IF(AND(F684&gt;0,M684-F684&gt;364),'اطلاعات پایه'!$B$10,0)*L684+J684</f>
        <v>0</v>
      </c>
      <c r="P684" s="5">
        <f>IF(H684="متاهل",'اطلاعات پایه'!$B$6,0)</f>
        <v>0</v>
      </c>
      <c r="Q684" s="5">
        <f>I684*'اطلاعات پایه'!$B$7</f>
        <v>0</v>
      </c>
      <c r="R684" s="5">
        <f>ROUND('اطلاعات پایه'!$B$8/30*MIN(30,L684),0)</f>
        <v>9000000</v>
      </c>
      <c r="S684" s="5">
        <f>ROUND('اطلاعات پایه'!$B$9/30*MIN(30,L684),0)</f>
        <v>22000000</v>
      </c>
      <c r="T684" s="5">
        <f t="shared" si="83"/>
        <v>59284</v>
      </c>
      <c r="U684" s="15"/>
      <c r="V684" s="5">
        <f t="shared" si="81"/>
        <v>0</v>
      </c>
      <c r="X684" s="9">
        <f t="shared" si="84"/>
        <v>40316080</v>
      </c>
      <c r="Y684" s="9">
        <f>ROUND(0.07*MIN(7*L684*'اطلاعات پایه'!$B$5,'محاسبه حقوق'!X684),0)</f>
        <v>2822126</v>
      </c>
      <c r="Z684" s="9">
        <f t="shared" si="85"/>
        <v>9272700</v>
      </c>
      <c r="AA684" s="9">
        <f t="shared" si="86"/>
        <v>480702059.14285713</v>
      </c>
      <c r="AB684" s="5">
        <f>IF(AA684&lt;='اطلاعات پایه'!$B$35,'اطلاعات پایه'!$D$35,IF(AA684&lt;='اطلاعات پایه'!$B$36,'اطلاعات پایه'!$E$35+(AA684-'اطلاعات پایه'!$B$35)*'اطلاعات پایه'!$C$36,IF(AA684&lt;='اطلاعات پایه'!$B$37,'اطلاعات پایه'!$E$36+(AA684-'اطلاعات پایه'!$B$36)*'اطلاعات پایه'!$C$37,IF(AA684&lt;='اطلاعات پایه'!$B$38,'اطلاعات پایه'!$E$37+(AA684-'اطلاعات پایه'!$B$37)*'اطلاعات پایه'!$C$38,IF(AA684&lt;='اطلاعات پایه'!$B$39,'اطلاعات پایه'!$E$38+(AA684-'اطلاعات پایه'!$B$38)*'اطلاعات پایه'!$C$39,'اطلاعات پایه'!$E$39+(AA684-'اطلاعات پایه'!$B$39)*'اطلاعات پایه'!$C$40)))))/365*L684</f>
        <v>0</v>
      </c>
      <c r="AC684" s="9">
        <f t="shared" si="87"/>
        <v>37493954</v>
      </c>
      <c r="AE684" s="9">
        <f t="shared" si="82"/>
        <v>49588780</v>
      </c>
    </row>
    <row r="685" spans="1:31" x14ac:dyDescent="0.25">
      <c r="A685" s="13">
        <v>665</v>
      </c>
      <c r="B685" s="13"/>
      <c r="C685" s="13"/>
      <c r="D685" s="13"/>
      <c r="E685" s="13"/>
      <c r="F685" s="13"/>
      <c r="G685" s="6" t="str">
        <f t="shared" si="80"/>
        <v/>
      </c>
      <c r="H685" s="13"/>
      <c r="I685" s="13"/>
      <c r="J685" s="15"/>
      <c r="K685" s="15"/>
      <c r="L685" s="5">
        <f>VLOOKUP($C$15,'اطلاعات پایه'!$A$18:$B$30,2,FALSE)</f>
        <v>30</v>
      </c>
      <c r="M685" s="6">
        <f>VLOOKUP($C$15,'اطلاعات پایه'!$A$18:$C$30,3,FALSE)</f>
        <v>45736</v>
      </c>
      <c r="N685" s="5">
        <f>ROUND((K685*('اطلاعات پایه'!$B$12+1)+'اطلاعات پایه'!$B$13)/30*L685,0)</f>
        <v>9316080</v>
      </c>
      <c r="O685" s="5">
        <f>IF(AND(F685&gt;0,M685-F685&gt;364),'اطلاعات پایه'!$B$10,0)*L685+J685</f>
        <v>0</v>
      </c>
      <c r="P685" s="5">
        <f>IF(H685="متاهل",'اطلاعات پایه'!$B$6,0)</f>
        <v>0</v>
      </c>
      <c r="Q685" s="5">
        <f>I685*'اطلاعات پایه'!$B$7</f>
        <v>0</v>
      </c>
      <c r="R685" s="5">
        <f>ROUND('اطلاعات پایه'!$B$8/30*MIN(30,L685),0)</f>
        <v>9000000</v>
      </c>
      <c r="S685" s="5">
        <f>ROUND('اطلاعات پایه'!$B$9/30*MIN(30,L685),0)</f>
        <v>22000000</v>
      </c>
      <c r="T685" s="5">
        <f t="shared" si="83"/>
        <v>59284</v>
      </c>
      <c r="U685" s="15"/>
      <c r="V685" s="5">
        <f t="shared" si="81"/>
        <v>0</v>
      </c>
      <c r="X685" s="9">
        <f t="shared" si="84"/>
        <v>40316080</v>
      </c>
      <c r="Y685" s="9">
        <f>ROUND(0.07*MIN(7*L685*'اطلاعات پایه'!$B$5,'محاسبه حقوق'!X685),0)</f>
        <v>2822126</v>
      </c>
      <c r="Z685" s="9">
        <f t="shared" si="85"/>
        <v>9272700</v>
      </c>
      <c r="AA685" s="9">
        <f t="shared" si="86"/>
        <v>480702059.14285713</v>
      </c>
      <c r="AB685" s="5">
        <f>IF(AA685&lt;='اطلاعات پایه'!$B$35,'اطلاعات پایه'!$D$35,IF(AA685&lt;='اطلاعات پایه'!$B$36,'اطلاعات پایه'!$E$35+(AA685-'اطلاعات پایه'!$B$35)*'اطلاعات پایه'!$C$36,IF(AA685&lt;='اطلاعات پایه'!$B$37,'اطلاعات پایه'!$E$36+(AA685-'اطلاعات پایه'!$B$36)*'اطلاعات پایه'!$C$37,IF(AA685&lt;='اطلاعات پایه'!$B$38,'اطلاعات پایه'!$E$37+(AA685-'اطلاعات پایه'!$B$37)*'اطلاعات پایه'!$C$38,IF(AA685&lt;='اطلاعات پایه'!$B$39,'اطلاعات پایه'!$E$38+(AA685-'اطلاعات پایه'!$B$38)*'اطلاعات پایه'!$C$39,'اطلاعات پایه'!$E$39+(AA685-'اطلاعات پایه'!$B$39)*'اطلاعات پایه'!$C$40)))))/365*L685</f>
        <v>0</v>
      </c>
      <c r="AC685" s="9">
        <f t="shared" si="87"/>
        <v>37493954</v>
      </c>
      <c r="AE685" s="9">
        <f t="shared" si="82"/>
        <v>49588780</v>
      </c>
    </row>
    <row r="686" spans="1:31" x14ac:dyDescent="0.25">
      <c r="A686" s="13">
        <v>666</v>
      </c>
      <c r="B686" s="13"/>
      <c r="C686" s="13"/>
      <c r="D686" s="13"/>
      <c r="E686" s="13"/>
      <c r="F686" s="13"/>
      <c r="G686" s="6" t="str">
        <f t="shared" si="80"/>
        <v/>
      </c>
      <c r="H686" s="13"/>
      <c r="I686" s="13"/>
      <c r="J686" s="15"/>
      <c r="K686" s="15"/>
      <c r="L686" s="5">
        <f>VLOOKUP($C$15,'اطلاعات پایه'!$A$18:$B$30,2,FALSE)</f>
        <v>30</v>
      </c>
      <c r="M686" s="6">
        <f>VLOOKUP($C$15,'اطلاعات پایه'!$A$18:$C$30,3,FALSE)</f>
        <v>45736</v>
      </c>
      <c r="N686" s="5">
        <f>ROUND((K686*('اطلاعات پایه'!$B$12+1)+'اطلاعات پایه'!$B$13)/30*L686,0)</f>
        <v>9316080</v>
      </c>
      <c r="O686" s="5">
        <f>IF(AND(F686&gt;0,M686-F686&gt;364),'اطلاعات پایه'!$B$10,0)*L686+J686</f>
        <v>0</v>
      </c>
      <c r="P686" s="5">
        <f>IF(H686="متاهل",'اطلاعات پایه'!$B$6,0)</f>
        <v>0</v>
      </c>
      <c r="Q686" s="5">
        <f>I686*'اطلاعات پایه'!$B$7</f>
        <v>0</v>
      </c>
      <c r="R686" s="5">
        <f>ROUND('اطلاعات پایه'!$B$8/30*MIN(30,L686),0)</f>
        <v>9000000</v>
      </c>
      <c r="S686" s="5">
        <f>ROUND('اطلاعات پایه'!$B$9/30*MIN(30,L686),0)</f>
        <v>22000000</v>
      </c>
      <c r="T686" s="5">
        <f t="shared" si="83"/>
        <v>59284</v>
      </c>
      <c r="U686" s="15"/>
      <c r="V686" s="5">
        <f t="shared" si="81"/>
        <v>0</v>
      </c>
      <c r="X686" s="9">
        <f t="shared" si="84"/>
        <v>40316080</v>
      </c>
      <c r="Y686" s="9">
        <f>ROUND(0.07*MIN(7*L686*'اطلاعات پایه'!$B$5,'محاسبه حقوق'!X686),0)</f>
        <v>2822126</v>
      </c>
      <c r="Z686" s="9">
        <f t="shared" si="85"/>
        <v>9272700</v>
      </c>
      <c r="AA686" s="9">
        <f t="shared" si="86"/>
        <v>480702059.14285713</v>
      </c>
      <c r="AB686" s="5">
        <f>IF(AA686&lt;='اطلاعات پایه'!$B$35,'اطلاعات پایه'!$D$35,IF(AA686&lt;='اطلاعات پایه'!$B$36,'اطلاعات پایه'!$E$35+(AA686-'اطلاعات پایه'!$B$35)*'اطلاعات پایه'!$C$36,IF(AA686&lt;='اطلاعات پایه'!$B$37,'اطلاعات پایه'!$E$36+(AA686-'اطلاعات پایه'!$B$36)*'اطلاعات پایه'!$C$37,IF(AA686&lt;='اطلاعات پایه'!$B$38,'اطلاعات پایه'!$E$37+(AA686-'اطلاعات پایه'!$B$37)*'اطلاعات پایه'!$C$38,IF(AA686&lt;='اطلاعات پایه'!$B$39,'اطلاعات پایه'!$E$38+(AA686-'اطلاعات پایه'!$B$38)*'اطلاعات پایه'!$C$39,'اطلاعات پایه'!$E$39+(AA686-'اطلاعات پایه'!$B$39)*'اطلاعات پایه'!$C$40)))))/365*L686</f>
        <v>0</v>
      </c>
      <c r="AC686" s="9">
        <f t="shared" si="87"/>
        <v>37493954</v>
      </c>
      <c r="AE686" s="9">
        <f t="shared" si="82"/>
        <v>49588780</v>
      </c>
    </row>
    <row r="687" spans="1:31" x14ac:dyDescent="0.25">
      <c r="A687" s="13">
        <v>667</v>
      </c>
      <c r="B687" s="13"/>
      <c r="C687" s="13"/>
      <c r="D687" s="13"/>
      <c r="E687" s="13"/>
      <c r="F687" s="13"/>
      <c r="G687" s="6" t="str">
        <f t="shared" si="80"/>
        <v/>
      </c>
      <c r="H687" s="13"/>
      <c r="I687" s="13"/>
      <c r="J687" s="15"/>
      <c r="K687" s="15"/>
      <c r="L687" s="5">
        <f>VLOOKUP($C$15,'اطلاعات پایه'!$A$18:$B$30,2,FALSE)</f>
        <v>30</v>
      </c>
      <c r="M687" s="6">
        <f>VLOOKUP($C$15,'اطلاعات پایه'!$A$18:$C$30,3,FALSE)</f>
        <v>45736</v>
      </c>
      <c r="N687" s="5">
        <f>ROUND((K687*('اطلاعات پایه'!$B$12+1)+'اطلاعات پایه'!$B$13)/30*L687,0)</f>
        <v>9316080</v>
      </c>
      <c r="O687" s="5">
        <f>IF(AND(F687&gt;0,M687-F687&gt;364),'اطلاعات پایه'!$B$10,0)*L687+J687</f>
        <v>0</v>
      </c>
      <c r="P687" s="5">
        <f>IF(H687="متاهل",'اطلاعات پایه'!$B$6,0)</f>
        <v>0</v>
      </c>
      <c r="Q687" s="5">
        <f>I687*'اطلاعات پایه'!$B$7</f>
        <v>0</v>
      </c>
      <c r="R687" s="5">
        <f>ROUND('اطلاعات پایه'!$B$8/30*MIN(30,L687),0)</f>
        <v>9000000</v>
      </c>
      <c r="S687" s="5">
        <f>ROUND('اطلاعات پایه'!$B$9/30*MIN(30,L687),0)</f>
        <v>22000000</v>
      </c>
      <c r="T687" s="5">
        <f t="shared" si="83"/>
        <v>59284</v>
      </c>
      <c r="U687" s="15"/>
      <c r="V687" s="5">
        <f t="shared" si="81"/>
        <v>0</v>
      </c>
      <c r="X687" s="9">
        <f t="shared" si="84"/>
        <v>40316080</v>
      </c>
      <c r="Y687" s="9">
        <f>ROUND(0.07*MIN(7*L687*'اطلاعات پایه'!$B$5,'محاسبه حقوق'!X687),0)</f>
        <v>2822126</v>
      </c>
      <c r="Z687" s="9">
        <f t="shared" si="85"/>
        <v>9272700</v>
      </c>
      <c r="AA687" s="9">
        <f t="shared" si="86"/>
        <v>480702059.14285713</v>
      </c>
      <c r="AB687" s="5">
        <f>IF(AA687&lt;='اطلاعات پایه'!$B$35,'اطلاعات پایه'!$D$35,IF(AA687&lt;='اطلاعات پایه'!$B$36,'اطلاعات پایه'!$E$35+(AA687-'اطلاعات پایه'!$B$35)*'اطلاعات پایه'!$C$36,IF(AA687&lt;='اطلاعات پایه'!$B$37,'اطلاعات پایه'!$E$36+(AA687-'اطلاعات پایه'!$B$36)*'اطلاعات پایه'!$C$37,IF(AA687&lt;='اطلاعات پایه'!$B$38,'اطلاعات پایه'!$E$37+(AA687-'اطلاعات پایه'!$B$37)*'اطلاعات پایه'!$C$38,IF(AA687&lt;='اطلاعات پایه'!$B$39,'اطلاعات پایه'!$E$38+(AA687-'اطلاعات پایه'!$B$38)*'اطلاعات پایه'!$C$39,'اطلاعات پایه'!$E$39+(AA687-'اطلاعات پایه'!$B$39)*'اطلاعات پایه'!$C$40)))))/365*L687</f>
        <v>0</v>
      </c>
      <c r="AC687" s="9">
        <f t="shared" si="87"/>
        <v>37493954</v>
      </c>
      <c r="AE687" s="9">
        <f t="shared" si="82"/>
        <v>49588780</v>
      </c>
    </row>
    <row r="688" spans="1:31" x14ac:dyDescent="0.25">
      <c r="A688" s="13">
        <v>668</v>
      </c>
      <c r="B688" s="13"/>
      <c r="C688" s="13"/>
      <c r="D688" s="13"/>
      <c r="E688" s="13"/>
      <c r="F688" s="13"/>
      <c r="G688" s="6" t="str">
        <f t="shared" si="80"/>
        <v/>
      </c>
      <c r="H688" s="13"/>
      <c r="I688" s="13"/>
      <c r="J688" s="15"/>
      <c r="K688" s="15"/>
      <c r="L688" s="5">
        <f>VLOOKUP($C$15,'اطلاعات پایه'!$A$18:$B$30,2,FALSE)</f>
        <v>30</v>
      </c>
      <c r="M688" s="6">
        <f>VLOOKUP($C$15,'اطلاعات پایه'!$A$18:$C$30,3,FALSE)</f>
        <v>45736</v>
      </c>
      <c r="N688" s="5">
        <f>ROUND((K688*('اطلاعات پایه'!$B$12+1)+'اطلاعات پایه'!$B$13)/30*L688,0)</f>
        <v>9316080</v>
      </c>
      <c r="O688" s="5">
        <f>IF(AND(F688&gt;0,M688-F688&gt;364),'اطلاعات پایه'!$B$10,0)*L688+J688</f>
        <v>0</v>
      </c>
      <c r="P688" s="5">
        <f>IF(H688="متاهل",'اطلاعات پایه'!$B$6,0)</f>
        <v>0</v>
      </c>
      <c r="Q688" s="5">
        <f>I688*'اطلاعات پایه'!$B$7</f>
        <v>0</v>
      </c>
      <c r="R688" s="5">
        <f>ROUND('اطلاعات پایه'!$B$8/30*MIN(30,L688),0)</f>
        <v>9000000</v>
      </c>
      <c r="S688" s="5">
        <f>ROUND('اطلاعات پایه'!$B$9/30*MIN(30,L688),0)</f>
        <v>22000000</v>
      </c>
      <c r="T688" s="5">
        <f t="shared" si="83"/>
        <v>59284</v>
      </c>
      <c r="U688" s="15"/>
      <c r="V688" s="5">
        <f t="shared" si="81"/>
        <v>0</v>
      </c>
      <c r="X688" s="9">
        <f t="shared" si="84"/>
        <v>40316080</v>
      </c>
      <c r="Y688" s="9">
        <f>ROUND(0.07*MIN(7*L688*'اطلاعات پایه'!$B$5,'محاسبه حقوق'!X688),0)</f>
        <v>2822126</v>
      </c>
      <c r="Z688" s="9">
        <f t="shared" si="85"/>
        <v>9272700</v>
      </c>
      <c r="AA688" s="9">
        <f t="shared" si="86"/>
        <v>480702059.14285713</v>
      </c>
      <c r="AB688" s="5">
        <f>IF(AA688&lt;='اطلاعات پایه'!$B$35,'اطلاعات پایه'!$D$35,IF(AA688&lt;='اطلاعات پایه'!$B$36,'اطلاعات پایه'!$E$35+(AA688-'اطلاعات پایه'!$B$35)*'اطلاعات پایه'!$C$36,IF(AA688&lt;='اطلاعات پایه'!$B$37,'اطلاعات پایه'!$E$36+(AA688-'اطلاعات پایه'!$B$36)*'اطلاعات پایه'!$C$37,IF(AA688&lt;='اطلاعات پایه'!$B$38,'اطلاعات پایه'!$E$37+(AA688-'اطلاعات پایه'!$B$37)*'اطلاعات پایه'!$C$38,IF(AA688&lt;='اطلاعات پایه'!$B$39,'اطلاعات پایه'!$E$38+(AA688-'اطلاعات پایه'!$B$38)*'اطلاعات پایه'!$C$39,'اطلاعات پایه'!$E$39+(AA688-'اطلاعات پایه'!$B$39)*'اطلاعات پایه'!$C$40)))))/365*L688</f>
        <v>0</v>
      </c>
      <c r="AC688" s="9">
        <f t="shared" si="87"/>
        <v>37493954</v>
      </c>
      <c r="AE688" s="9">
        <f t="shared" si="82"/>
        <v>49588780</v>
      </c>
    </row>
    <row r="689" spans="1:31" x14ac:dyDescent="0.25">
      <c r="A689" s="13">
        <v>669</v>
      </c>
      <c r="B689" s="13"/>
      <c r="C689" s="13"/>
      <c r="D689" s="13"/>
      <c r="E689" s="13"/>
      <c r="F689" s="13"/>
      <c r="G689" s="6" t="str">
        <f t="shared" si="80"/>
        <v/>
      </c>
      <c r="H689" s="13"/>
      <c r="I689" s="13"/>
      <c r="J689" s="15"/>
      <c r="K689" s="15"/>
      <c r="L689" s="5">
        <f>VLOOKUP($C$15,'اطلاعات پایه'!$A$18:$B$30,2,FALSE)</f>
        <v>30</v>
      </c>
      <c r="M689" s="6">
        <f>VLOOKUP($C$15,'اطلاعات پایه'!$A$18:$C$30,3,FALSE)</f>
        <v>45736</v>
      </c>
      <c r="N689" s="5">
        <f>ROUND((K689*('اطلاعات پایه'!$B$12+1)+'اطلاعات پایه'!$B$13)/30*L689,0)</f>
        <v>9316080</v>
      </c>
      <c r="O689" s="5">
        <f>IF(AND(F689&gt;0,M689-F689&gt;364),'اطلاعات پایه'!$B$10,0)*L689+J689</f>
        <v>0</v>
      </c>
      <c r="P689" s="5">
        <f>IF(H689="متاهل",'اطلاعات پایه'!$B$6,0)</f>
        <v>0</v>
      </c>
      <c r="Q689" s="5">
        <f>I689*'اطلاعات پایه'!$B$7</f>
        <v>0</v>
      </c>
      <c r="R689" s="5">
        <f>ROUND('اطلاعات پایه'!$B$8/30*MIN(30,L689),0)</f>
        <v>9000000</v>
      </c>
      <c r="S689" s="5">
        <f>ROUND('اطلاعات پایه'!$B$9/30*MIN(30,L689),0)</f>
        <v>22000000</v>
      </c>
      <c r="T689" s="5">
        <f t="shared" si="83"/>
        <v>59284</v>
      </c>
      <c r="U689" s="15"/>
      <c r="V689" s="5">
        <f t="shared" si="81"/>
        <v>0</v>
      </c>
      <c r="X689" s="9">
        <f t="shared" si="84"/>
        <v>40316080</v>
      </c>
      <c r="Y689" s="9">
        <f>ROUND(0.07*MIN(7*L689*'اطلاعات پایه'!$B$5,'محاسبه حقوق'!X689),0)</f>
        <v>2822126</v>
      </c>
      <c r="Z689" s="9">
        <f t="shared" si="85"/>
        <v>9272700</v>
      </c>
      <c r="AA689" s="9">
        <f t="shared" si="86"/>
        <v>480702059.14285713</v>
      </c>
      <c r="AB689" s="5">
        <f>IF(AA689&lt;='اطلاعات پایه'!$B$35,'اطلاعات پایه'!$D$35,IF(AA689&lt;='اطلاعات پایه'!$B$36,'اطلاعات پایه'!$E$35+(AA689-'اطلاعات پایه'!$B$35)*'اطلاعات پایه'!$C$36,IF(AA689&lt;='اطلاعات پایه'!$B$37,'اطلاعات پایه'!$E$36+(AA689-'اطلاعات پایه'!$B$36)*'اطلاعات پایه'!$C$37,IF(AA689&lt;='اطلاعات پایه'!$B$38,'اطلاعات پایه'!$E$37+(AA689-'اطلاعات پایه'!$B$37)*'اطلاعات پایه'!$C$38,IF(AA689&lt;='اطلاعات پایه'!$B$39,'اطلاعات پایه'!$E$38+(AA689-'اطلاعات پایه'!$B$38)*'اطلاعات پایه'!$C$39,'اطلاعات پایه'!$E$39+(AA689-'اطلاعات پایه'!$B$39)*'اطلاعات پایه'!$C$40)))))/365*L689</f>
        <v>0</v>
      </c>
      <c r="AC689" s="9">
        <f t="shared" si="87"/>
        <v>37493954</v>
      </c>
      <c r="AE689" s="9">
        <f t="shared" si="82"/>
        <v>49588780</v>
      </c>
    </row>
    <row r="690" spans="1:31" x14ac:dyDescent="0.25">
      <c r="A690" s="13">
        <v>670</v>
      </c>
      <c r="B690" s="13"/>
      <c r="C690" s="13"/>
      <c r="D690" s="13"/>
      <c r="E690" s="13"/>
      <c r="F690" s="13"/>
      <c r="G690" s="6" t="str">
        <f t="shared" si="80"/>
        <v/>
      </c>
      <c r="H690" s="13"/>
      <c r="I690" s="13"/>
      <c r="J690" s="15"/>
      <c r="K690" s="15"/>
      <c r="L690" s="5">
        <f>VLOOKUP($C$15,'اطلاعات پایه'!$A$18:$B$30,2,FALSE)</f>
        <v>30</v>
      </c>
      <c r="M690" s="6">
        <f>VLOOKUP($C$15,'اطلاعات پایه'!$A$18:$C$30,3,FALSE)</f>
        <v>45736</v>
      </c>
      <c r="N690" s="5">
        <f>ROUND((K690*('اطلاعات پایه'!$B$12+1)+'اطلاعات پایه'!$B$13)/30*L690,0)</f>
        <v>9316080</v>
      </c>
      <c r="O690" s="5">
        <f>IF(AND(F690&gt;0,M690-F690&gt;364),'اطلاعات پایه'!$B$10,0)*L690+J690</f>
        <v>0</v>
      </c>
      <c r="P690" s="5">
        <f>IF(H690="متاهل",'اطلاعات پایه'!$B$6,0)</f>
        <v>0</v>
      </c>
      <c r="Q690" s="5">
        <f>I690*'اطلاعات پایه'!$B$7</f>
        <v>0</v>
      </c>
      <c r="R690" s="5">
        <f>ROUND('اطلاعات پایه'!$B$8/30*MIN(30,L690),0)</f>
        <v>9000000</v>
      </c>
      <c r="S690" s="5">
        <f>ROUND('اطلاعات پایه'!$B$9/30*MIN(30,L690),0)</f>
        <v>22000000</v>
      </c>
      <c r="T690" s="5">
        <f t="shared" si="83"/>
        <v>59284</v>
      </c>
      <c r="U690" s="15"/>
      <c r="V690" s="5">
        <f t="shared" si="81"/>
        <v>0</v>
      </c>
      <c r="X690" s="9">
        <f t="shared" si="84"/>
        <v>40316080</v>
      </c>
      <c r="Y690" s="9">
        <f>ROUND(0.07*MIN(7*L690*'اطلاعات پایه'!$B$5,'محاسبه حقوق'!X690),0)</f>
        <v>2822126</v>
      </c>
      <c r="Z690" s="9">
        <f t="shared" si="85"/>
        <v>9272700</v>
      </c>
      <c r="AA690" s="9">
        <f t="shared" si="86"/>
        <v>480702059.14285713</v>
      </c>
      <c r="AB690" s="5">
        <f>IF(AA690&lt;='اطلاعات پایه'!$B$35,'اطلاعات پایه'!$D$35,IF(AA690&lt;='اطلاعات پایه'!$B$36,'اطلاعات پایه'!$E$35+(AA690-'اطلاعات پایه'!$B$35)*'اطلاعات پایه'!$C$36,IF(AA690&lt;='اطلاعات پایه'!$B$37,'اطلاعات پایه'!$E$36+(AA690-'اطلاعات پایه'!$B$36)*'اطلاعات پایه'!$C$37,IF(AA690&lt;='اطلاعات پایه'!$B$38,'اطلاعات پایه'!$E$37+(AA690-'اطلاعات پایه'!$B$37)*'اطلاعات پایه'!$C$38,IF(AA690&lt;='اطلاعات پایه'!$B$39,'اطلاعات پایه'!$E$38+(AA690-'اطلاعات پایه'!$B$38)*'اطلاعات پایه'!$C$39,'اطلاعات پایه'!$E$39+(AA690-'اطلاعات پایه'!$B$39)*'اطلاعات پایه'!$C$40)))))/365*L690</f>
        <v>0</v>
      </c>
      <c r="AC690" s="9">
        <f t="shared" si="87"/>
        <v>37493954</v>
      </c>
      <c r="AE690" s="9">
        <f t="shared" si="82"/>
        <v>49588780</v>
      </c>
    </row>
    <row r="691" spans="1:31" x14ac:dyDescent="0.25">
      <c r="A691" s="13">
        <v>671</v>
      </c>
      <c r="B691" s="13"/>
      <c r="C691" s="13"/>
      <c r="D691" s="13"/>
      <c r="E691" s="13"/>
      <c r="F691" s="13"/>
      <c r="G691" s="6" t="str">
        <f t="shared" si="80"/>
        <v/>
      </c>
      <c r="H691" s="13"/>
      <c r="I691" s="13"/>
      <c r="J691" s="15"/>
      <c r="K691" s="15"/>
      <c r="L691" s="5">
        <f>VLOOKUP($C$15,'اطلاعات پایه'!$A$18:$B$30,2,FALSE)</f>
        <v>30</v>
      </c>
      <c r="M691" s="6">
        <f>VLOOKUP($C$15,'اطلاعات پایه'!$A$18:$C$30,3,FALSE)</f>
        <v>45736</v>
      </c>
      <c r="N691" s="5">
        <f>ROUND((K691*('اطلاعات پایه'!$B$12+1)+'اطلاعات پایه'!$B$13)/30*L691,0)</f>
        <v>9316080</v>
      </c>
      <c r="O691" s="5">
        <f>IF(AND(F691&gt;0,M691-F691&gt;364),'اطلاعات پایه'!$B$10,0)*L691+J691</f>
        <v>0</v>
      </c>
      <c r="P691" s="5">
        <f>IF(H691="متاهل",'اطلاعات پایه'!$B$6,0)</f>
        <v>0</v>
      </c>
      <c r="Q691" s="5">
        <f>I691*'اطلاعات پایه'!$B$7</f>
        <v>0</v>
      </c>
      <c r="R691" s="5">
        <f>ROUND('اطلاعات پایه'!$B$8/30*MIN(30,L691),0)</f>
        <v>9000000</v>
      </c>
      <c r="S691" s="5">
        <f>ROUND('اطلاعات پایه'!$B$9/30*MIN(30,L691),0)</f>
        <v>22000000</v>
      </c>
      <c r="T691" s="5">
        <f t="shared" si="83"/>
        <v>59284</v>
      </c>
      <c r="U691" s="15"/>
      <c r="V691" s="5">
        <f t="shared" si="81"/>
        <v>0</v>
      </c>
      <c r="X691" s="9">
        <f t="shared" si="84"/>
        <v>40316080</v>
      </c>
      <c r="Y691" s="9">
        <f>ROUND(0.07*MIN(7*L691*'اطلاعات پایه'!$B$5,'محاسبه حقوق'!X691),0)</f>
        <v>2822126</v>
      </c>
      <c r="Z691" s="9">
        <f t="shared" si="85"/>
        <v>9272700</v>
      </c>
      <c r="AA691" s="9">
        <f t="shared" si="86"/>
        <v>480702059.14285713</v>
      </c>
      <c r="AB691" s="5">
        <f>IF(AA691&lt;='اطلاعات پایه'!$B$35,'اطلاعات پایه'!$D$35,IF(AA691&lt;='اطلاعات پایه'!$B$36,'اطلاعات پایه'!$E$35+(AA691-'اطلاعات پایه'!$B$35)*'اطلاعات پایه'!$C$36,IF(AA691&lt;='اطلاعات پایه'!$B$37,'اطلاعات پایه'!$E$36+(AA691-'اطلاعات پایه'!$B$36)*'اطلاعات پایه'!$C$37,IF(AA691&lt;='اطلاعات پایه'!$B$38,'اطلاعات پایه'!$E$37+(AA691-'اطلاعات پایه'!$B$37)*'اطلاعات پایه'!$C$38,IF(AA691&lt;='اطلاعات پایه'!$B$39,'اطلاعات پایه'!$E$38+(AA691-'اطلاعات پایه'!$B$38)*'اطلاعات پایه'!$C$39,'اطلاعات پایه'!$E$39+(AA691-'اطلاعات پایه'!$B$39)*'اطلاعات پایه'!$C$40)))))/365*L691</f>
        <v>0</v>
      </c>
      <c r="AC691" s="9">
        <f t="shared" si="87"/>
        <v>37493954</v>
      </c>
      <c r="AE691" s="9">
        <f t="shared" si="82"/>
        <v>49588780</v>
      </c>
    </row>
    <row r="692" spans="1:31" x14ac:dyDescent="0.25">
      <c r="A692" s="13">
        <v>672</v>
      </c>
      <c r="B692" s="13"/>
      <c r="C692" s="13"/>
      <c r="D692" s="13"/>
      <c r="E692" s="13"/>
      <c r="F692" s="13"/>
      <c r="G692" s="6" t="str">
        <f t="shared" si="80"/>
        <v/>
      </c>
      <c r="H692" s="13"/>
      <c r="I692" s="13"/>
      <c r="J692" s="15"/>
      <c r="K692" s="15"/>
      <c r="L692" s="5">
        <f>VLOOKUP($C$15,'اطلاعات پایه'!$A$18:$B$30,2,FALSE)</f>
        <v>30</v>
      </c>
      <c r="M692" s="6">
        <f>VLOOKUP($C$15,'اطلاعات پایه'!$A$18:$C$30,3,FALSE)</f>
        <v>45736</v>
      </c>
      <c r="N692" s="5">
        <f>ROUND((K692*('اطلاعات پایه'!$B$12+1)+'اطلاعات پایه'!$B$13)/30*L692,0)</f>
        <v>9316080</v>
      </c>
      <c r="O692" s="5">
        <f>IF(AND(F692&gt;0,M692-F692&gt;364),'اطلاعات پایه'!$B$10,0)*L692+J692</f>
        <v>0</v>
      </c>
      <c r="P692" s="5">
        <f>IF(H692="متاهل",'اطلاعات پایه'!$B$6,0)</f>
        <v>0</v>
      </c>
      <c r="Q692" s="5">
        <f>I692*'اطلاعات پایه'!$B$7</f>
        <v>0</v>
      </c>
      <c r="R692" s="5">
        <f>ROUND('اطلاعات پایه'!$B$8/30*MIN(30,L692),0)</f>
        <v>9000000</v>
      </c>
      <c r="S692" s="5">
        <f>ROUND('اطلاعات پایه'!$B$9/30*MIN(30,L692),0)</f>
        <v>22000000</v>
      </c>
      <c r="T692" s="5">
        <f t="shared" si="83"/>
        <v>59284</v>
      </c>
      <c r="U692" s="15"/>
      <c r="V692" s="5">
        <f t="shared" si="81"/>
        <v>0</v>
      </c>
      <c r="X692" s="9">
        <f t="shared" si="84"/>
        <v>40316080</v>
      </c>
      <c r="Y692" s="9">
        <f>ROUND(0.07*MIN(7*L692*'اطلاعات پایه'!$B$5,'محاسبه حقوق'!X692),0)</f>
        <v>2822126</v>
      </c>
      <c r="Z692" s="9">
        <f t="shared" si="85"/>
        <v>9272700</v>
      </c>
      <c r="AA692" s="9">
        <f t="shared" si="86"/>
        <v>480702059.14285713</v>
      </c>
      <c r="AB692" s="5">
        <f>IF(AA692&lt;='اطلاعات پایه'!$B$35,'اطلاعات پایه'!$D$35,IF(AA692&lt;='اطلاعات پایه'!$B$36,'اطلاعات پایه'!$E$35+(AA692-'اطلاعات پایه'!$B$35)*'اطلاعات پایه'!$C$36,IF(AA692&lt;='اطلاعات پایه'!$B$37,'اطلاعات پایه'!$E$36+(AA692-'اطلاعات پایه'!$B$36)*'اطلاعات پایه'!$C$37,IF(AA692&lt;='اطلاعات پایه'!$B$38,'اطلاعات پایه'!$E$37+(AA692-'اطلاعات پایه'!$B$37)*'اطلاعات پایه'!$C$38,IF(AA692&lt;='اطلاعات پایه'!$B$39,'اطلاعات پایه'!$E$38+(AA692-'اطلاعات پایه'!$B$38)*'اطلاعات پایه'!$C$39,'اطلاعات پایه'!$E$39+(AA692-'اطلاعات پایه'!$B$39)*'اطلاعات پایه'!$C$40)))))/365*L692</f>
        <v>0</v>
      </c>
      <c r="AC692" s="9">
        <f t="shared" si="87"/>
        <v>37493954</v>
      </c>
      <c r="AE692" s="9">
        <f t="shared" si="82"/>
        <v>49588780</v>
      </c>
    </row>
    <row r="693" spans="1:31" x14ac:dyDescent="0.25">
      <c r="A693" s="13">
        <v>673</v>
      </c>
      <c r="B693" s="13"/>
      <c r="C693" s="13"/>
      <c r="D693" s="13"/>
      <c r="E693" s="13"/>
      <c r="F693" s="13"/>
      <c r="G693" s="6" t="str">
        <f t="shared" si="80"/>
        <v/>
      </c>
      <c r="H693" s="13"/>
      <c r="I693" s="13"/>
      <c r="J693" s="15"/>
      <c r="K693" s="15"/>
      <c r="L693" s="5">
        <f>VLOOKUP($C$15,'اطلاعات پایه'!$A$18:$B$30,2,FALSE)</f>
        <v>30</v>
      </c>
      <c r="M693" s="6">
        <f>VLOOKUP($C$15,'اطلاعات پایه'!$A$18:$C$30,3,FALSE)</f>
        <v>45736</v>
      </c>
      <c r="N693" s="5">
        <f>ROUND((K693*('اطلاعات پایه'!$B$12+1)+'اطلاعات پایه'!$B$13)/30*L693,0)</f>
        <v>9316080</v>
      </c>
      <c r="O693" s="5">
        <f>IF(AND(F693&gt;0,M693-F693&gt;364),'اطلاعات پایه'!$B$10,0)*L693+J693</f>
        <v>0</v>
      </c>
      <c r="P693" s="5">
        <f>IF(H693="متاهل",'اطلاعات پایه'!$B$6,0)</f>
        <v>0</v>
      </c>
      <c r="Q693" s="5">
        <f>I693*'اطلاعات پایه'!$B$7</f>
        <v>0</v>
      </c>
      <c r="R693" s="5">
        <f>ROUND('اطلاعات پایه'!$B$8/30*MIN(30,L693),0)</f>
        <v>9000000</v>
      </c>
      <c r="S693" s="5">
        <f>ROUND('اطلاعات پایه'!$B$9/30*MIN(30,L693),0)</f>
        <v>22000000</v>
      </c>
      <c r="T693" s="5">
        <f t="shared" si="83"/>
        <v>59284</v>
      </c>
      <c r="U693" s="15"/>
      <c r="V693" s="5">
        <f t="shared" si="81"/>
        <v>0</v>
      </c>
      <c r="X693" s="9">
        <f t="shared" si="84"/>
        <v>40316080</v>
      </c>
      <c r="Y693" s="9">
        <f>ROUND(0.07*MIN(7*L693*'اطلاعات پایه'!$B$5,'محاسبه حقوق'!X693),0)</f>
        <v>2822126</v>
      </c>
      <c r="Z693" s="9">
        <f t="shared" si="85"/>
        <v>9272700</v>
      </c>
      <c r="AA693" s="9">
        <f t="shared" si="86"/>
        <v>480702059.14285713</v>
      </c>
      <c r="AB693" s="5">
        <f>IF(AA693&lt;='اطلاعات پایه'!$B$35,'اطلاعات پایه'!$D$35,IF(AA693&lt;='اطلاعات پایه'!$B$36,'اطلاعات پایه'!$E$35+(AA693-'اطلاعات پایه'!$B$35)*'اطلاعات پایه'!$C$36,IF(AA693&lt;='اطلاعات پایه'!$B$37,'اطلاعات پایه'!$E$36+(AA693-'اطلاعات پایه'!$B$36)*'اطلاعات پایه'!$C$37,IF(AA693&lt;='اطلاعات پایه'!$B$38,'اطلاعات پایه'!$E$37+(AA693-'اطلاعات پایه'!$B$37)*'اطلاعات پایه'!$C$38,IF(AA693&lt;='اطلاعات پایه'!$B$39,'اطلاعات پایه'!$E$38+(AA693-'اطلاعات پایه'!$B$38)*'اطلاعات پایه'!$C$39,'اطلاعات پایه'!$E$39+(AA693-'اطلاعات پایه'!$B$39)*'اطلاعات پایه'!$C$40)))))/365*L693</f>
        <v>0</v>
      </c>
      <c r="AC693" s="9">
        <f t="shared" si="87"/>
        <v>37493954</v>
      </c>
      <c r="AE693" s="9">
        <f t="shared" si="82"/>
        <v>49588780</v>
      </c>
    </row>
    <row r="694" spans="1:31" x14ac:dyDescent="0.25">
      <c r="A694" s="13">
        <v>674</v>
      </c>
      <c r="B694" s="13"/>
      <c r="C694" s="13"/>
      <c r="D694" s="13"/>
      <c r="E694" s="13"/>
      <c r="F694" s="13"/>
      <c r="G694" s="6" t="str">
        <f t="shared" si="80"/>
        <v/>
      </c>
      <c r="H694" s="13"/>
      <c r="I694" s="13"/>
      <c r="J694" s="15"/>
      <c r="K694" s="15"/>
      <c r="L694" s="5">
        <f>VLOOKUP($C$15,'اطلاعات پایه'!$A$18:$B$30,2,FALSE)</f>
        <v>30</v>
      </c>
      <c r="M694" s="6">
        <f>VLOOKUP($C$15,'اطلاعات پایه'!$A$18:$C$30,3,FALSE)</f>
        <v>45736</v>
      </c>
      <c r="N694" s="5">
        <f>ROUND((K694*('اطلاعات پایه'!$B$12+1)+'اطلاعات پایه'!$B$13)/30*L694,0)</f>
        <v>9316080</v>
      </c>
      <c r="O694" s="5">
        <f>IF(AND(F694&gt;0,M694-F694&gt;364),'اطلاعات پایه'!$B$10,0)*L694+J694</f>
        <v>0</v>
      </c>
      <c r="P694" s="5">
        <f>IF(H694="متاهل",'اطلاعات پایه'!$B$6,0)</f>
        <v>0</v>
      </c>
      <c r="Q694" s="5">
        <f>I694*'اطلاعات پایه'!$B$7</f>
        <v>0</v>
      </c>
      <c r="R694" s="5">
        <f>ROUND('اطلاعات پایه'!$B$8/30*MIN(30,L694),0)</f>
        <v>9000000</v>
      </c>
      <c r="S694" s="5">
        <f>ROUND('اطلاعات پایه'!$B$9/30*MIN(30,L694),0)</f>
        <v>22000000</v>
      </c>
      <c r="T694" s="5">
        <f t="shared" si="83"/>
        <v>59284</v>
      </c>
      <c r="U694" s="15"/>
      <c r="V694" s="5">
        <f t="shared" si="81"/>
        <v>0</v>
      </c>
      <c r="X694" s="9">
        <f t="shared" si="84"/>
        <v>40316080</v>
      </c>
      <c r="Y694" s="9">
        <f>ROUND(0.07*MIN(7*L694*'اطلاعات پایه'!$B$5,'محاسبه حقوق'!X694),0)</f>
        <v>2822126</v>
      </c>
      <c r="Z694" s="9">
        <f t="shared" si="85"/>
        <v>9272700</v>
      </c>
      <c r="AA694" s="9">
        <f t="shared" si="86"/>
        <v>480702059.14285713</v>
      </c>
      <c r="AB694" s="5">
        <f>IF(AA694&lt;='اطلاعات پایه'!$B$35,'اطلاعات پایه'!$D$35,IF(AA694&lt;='اطلاعات پایه'!$B$36,'اطلاعات پایه'!$E$35+(AA694-'اطلاعات پایه'!$B$35)*'اطلاعات پایه'!$C$36,IF(AA694&lt;='اطلاعات پایه'!$B$37,'اطلاعات پایه'!$E$36+(AA694-'اطلاعات پایه'!$B$36)*'اطلاعات پایه'!$C$37,IF(AA694&lt;='اطلاعات پایه'!$B$38,'اطلاعات پایه'!$E$37+(AA694-'اطلاعات پایه'!$B$37)*'اطلاعات پایه'!$C$38,IF(AA694&lt;='اطلاعات پایه'!$B$39,'اطلاعات پایه'!$E$38+(AA694-'اطلاعات پایه'!$B$38)*'اطلاعات پایه'!$C$39,'اطلاعات پایه'!$E$39+(AA694-'اطلاعات پایه'!$B$39)*'اطلاعات پایه'!$C$40)))))/365*L694</f>
        <v>0</v>
      </c>
      <c r="AC694" s="9">
        <f t="shared" si="87"/>
        <v>37493954</v>
      </c>
      <c r="AE694" s="9">
        <f t="shared" si="82"/>
        <v>49588780</v>
      </c>
    </row>
    <row r="695" spans="1:31" x14ac:dyDescent="0.25">
      <c r="A695" s="13">
        <v>675</v>
      </c>
      <c r="B695" s="13"/>
      <c r="C695" s="13"/>
      <c r="D695" s="13"/>
      <c r="E695" s="13"/>
      <c r="F695" s="13"/>
      <c r="G695" s="6" t="str">
        <f t="shared" si="80"/>
        <v/>
      </c>
      <c r="H695" s="13"/>
      <c r="I695" s="13"/>
      <c r="J695" s="15"/>
      <c r="K695" s="15"/>
      <c r="L695" s="5">
        <f>VLOOKUP($C$15,'اطلاعات پایه'!$A$18:$B$30,2,FALSE)</f>
        <v>30</v>
      </c>
      <c r="M695" s="6">
        <f>VLOOKUP($C$15,'اطلاعات پایه'!$A$18:$C$30,3,FALSE)</f>
        <v>45736</v>
      </c>
      <c r="N695" s="5">
        <f>ROUND((K695*('اطلاعات پایه'!$B$12+1)+'اطلاعات پایه'!$B$13)/30*L695,0)</f>
        <v>9316080</v>
      </c>
      <c r="O695" s="5">
        <f>IF(AND(F695&gt;0,M695-F695&gt;364),'اطلاعات پایه'!$B$10,0)*L695+J695</f>
        <v>0</v>
      </c>
      <c r="P695" s="5">
        <f>IF(H695="متاهل",'اطلاعات پایه'!$B$6,0)</f>
        <v>0</v>
      </c>
      <c r="Q695" s="5">
        <f>I695*'اطلاعات پایه'!$B$7</f>
        <v>0</v>
      </c>
      <c r="R695" s="5">
        <f>ROUND('اطلاعات پایه'!$B$8/30*MIN(30,L695),0)</f>
        <v>9000000</v>
      </c>
      <c r="S695" s="5">
        <f>ROUND('اطلاعات پایه'!$B$9/30*MIN(30,L695),0)</f>
        <v>22000000</v>
      </c>
      <c r="T695" s="5">
        <f t="shared" si="83"/>
        <v>59284</v>
      </c>
      <c r="U695" s="15"/>
      <c r="V695" s="5">
        <f t="shared" si="81"/>
        <v>0</v>
      </c>
      <c r="X695" s="9">
        <f t="shared" si="84"/>
        <v>40316080</v>
      </c>
      <c r="Y695" s="9">
        <f>ROUND(0.07*MIN(7*L695*'اطلاعات پایه'!$B$5,'محاسبه حقوق'!X695),0)</f>
        <v>2822126</v>
      </c>
      <c r="Z695" s="9">
        <f t="shared" si="85"/>
        <v>9272700</v>
      </c>
      <c r="AA695" s="9">
        <f t="shared" si="86"/>
        <v>480702059.14285713</v>
      </c>
      <c r="AB695" s="5">
        <f>IF(AA695&lt;='اطلاعات پایه'!$B$35,'اطلاعات پایه'!$D$35,IF(AA695&lt;='اطلاعات پایه'!$B$36,'اطلاعات پایه'!$E$35+(AA695-'اطلاعات پایه'!$B$35)*'اطلاعات پایه'!$C$36,IF(AA695&lt;='اطلاعات پایه'!$B$37,'اطلاعات پایه'!$E$36+(AA695-'اطلاعات پایه'!$B$36)*'اطلاعات پایه'!$C$37,IF(AA695&lt;='اطلاعات پایه'!$B$38,'اطلاعات پایه'!$E$37+(AA695-'اطلاعات پایه'!$B$37)*'اطلاعات پایه'!$C$38,IF(AA695&lt;='اطلاعات پایه'!$B$39,'اطلاعات پایه'!$E$38+(AA695-'اطلاعات پایه'!$B$38)*'اطلاعات پایه'!$C$39,'اطلاعات پایه'!$E$39+(AA695-'اطلاعات پایه'!$B$39)*'اطلاعات پایه'!$C$40)))))/365*L695</f>
        <v>0</v>
      </c>
      <c r="AC695" s="9">
        <f t="shared" si="87"/>
        <v>37493954</v>
      </c>
      <c r="AE695" s="9">
        <f t="shared" si="82"/>
        <v>49588780</v>
      </c>
    </row>
    <row r="696" spans="1:31" x14ac:dyDescent="0.25">
      <c r="A696" s="13">
        <v>676</v>
      </c>
      <c r="B696" s="13"/>
      <c r="C696" s="13"/>
      <c r="D696" s="13"/>
      <c r="E696" s="13"/>
      <c r="F696" s="13"/>
      <c r="G696" s="6" t="str">
        <f t="shared" si="80"/>
        <v/>
      </c>
      <c r="H696" s="13"/>
      <c r="I696" s="13"/>
      <c r="J696" s="15"/>
      <c r="K696" s="15"/>
      <c r="L696" s="5">
        <f>VLOOKUP($C$15,'اطلاعات پایه'!$A$18:$B$30,2,FALSE)</f>
        <v>30</v>
      </c>
      <c r="M696" s="6">
        <f>VLOOKUP($C$15,'اطلاعات پایه'!$A$18:$C$30,3,FALSE)</f>
        <v>45736</v>
      </c>
      <c r="N696" s="5">
        <f>ROUND((K696*('اطلاعات پایه'!$B$12+1)+'اطلاعات پایه'!$B$13)/30*L696,0)</f>
        <v>9316080</v>
      </c>
      <c r="O696" s="5">
        <f>IF(AND(F696&gt;0,M696-F696&gt;364),'اطلاعات پایه'!$B$10,0)*L696+J696</f>
        <v>0</v>
      </c>
      <c r="P696" s="5">
        <f>IF(H696="متاهل",'اطلاعات پایه'!$B$6,0)</f>
        <v>0</v>
      </c>
      <c r="Q696" s="5">
        <f>I696*'اطلاعات پایه'!$B$7</f>
        <v>0</v>
      </c>
      <c r="R696" s="5">
        <f>ROUND('اطلاعات پایه'!$B$8/30*MIN(30,L696),0)</f>
        <v>9000000</v>
      </c>
      <c r="S696" s="5">
        <f>ROUND('اطلاعات پایه'!$B$9/30*MIN(30,L696),0)</f>
        <v>22000000</v>
      </c>
      <c r="T696" s="5">
        <f t="shared" si="83"/>
        <v>59284</v>
      </c>
      <c r="U696" s="15"/>
      <c r="V696" s="5">
        <f t="shared" si="81"/>
        <v>0</v>
      </c>
      <c r="X696" s="9">
        <f t="shared" si="84"/>
        <v>40316080</v>
      </c>
      <c r="Y696" s="9">
        <f>ROUND(0.07*MIN(7*L696*'اطلاعات پایه'!$B$5,'محاسبه حقوق'!X696),0)</f>
        <v>2822126</v>
      </c>
      <c r="Z696" s="9">
        <f t="shared" si="85"/>
        <v>9272700</v>
      </c>
      <c r="AA696" s="9">
        <f t="shared" si="86"/>
        <v>480702059.14285713</v>
      </c>
      <c r="AB696" s="5">
        <f>IF(AA696&lt;='اطلاعات پایه'!$B$35,'اطلاعات پایه'!$D$35,IF(AA696&lt;='اطلاعات پایه'!$B$36,'اطلاعات پایه'!$E$35+(AA696-'اطلاعات پایه'!$B$35)*'اطلاعات پایه'!$C$36,IF(AA696&lt;='اطلاعات پایه'!$B$37,'اطلاعات پایه'!$E$36+(AA696-'اطلاعات پایه'!$B$36)*'اطلاعات پایه'!$C$37,IF(AA696&lt;='اطلاعات پایه'!$B$38,'اطلاعات پایه'!$E$37+(AA696-'اطلاعات پایه'!$B$37)*'اطلاعات پایه'!$C$38,IF(AA696&lt;='اطلاعات پایه'!$B$39,'اطلاعات پایه'!$E$38+(AA696-'اطلاعات پایه'!$B$38)*'اطلاعات پایه'!$C$39,'اطلاعات پایه'!$E$39+(AA696-'اطلاعات پایه'!$B$39)*'اطلاعات پایه'!$C$40)))))/365*L696</f>
        <v>0</v>
      </c>
      <c r="AC696" s="9">
        <f t="shared" si="87"/>
        <v>37493954</v>
      </c>
      <c r="AE696" s="9">
        <f t="shared" si="82"/>
        <v>49588780</v>
      </c>
    </row>
    <row r="697" spans="1:31" x14ac:dyDescent="0.25">
      <c r="A697" s="13">
        <v>677</v>
      </c>
      <c r="B697" s="13"/>
      <c r="C697" s="13"/>
      <c r="D697" s="13"/>
      <c r="E697" s="13"/>
      <c r="F697" s="13"/>
      <c r="G697" s="6" t="str">
        <f t="shared" si="80"/>
        <v/>
      </c>
      <c r="H697" s="13"/>
      <c r="I697" s="13"/>
      <c r="J697" s="15"/>
      <c r="K697" s="15"/>
      <c r="L697" s="5">
        <f>VLOOKUP($C$15,'اطلاعات پایه'!$A$18:$B$30,2,FALSE)</f>
        <v>30</v>
      </c>
      <c r="M697" s="6">
        <f>VLOOKUP($C$15,'اطلاعات پایه'!$A$18:$C$30,3,FALSE)</f>
        <v>45736</v>
      </c>
      <c r="N697" s="5">
        <f>ROUND((K697*('اطلاعات پایه'!$B$12+1)+'اطلاعات پایه'!$B$13)/30*L697,0)</f>
        <v>9316080</v>
      </c>
      <c r="O697" s="5">
        <f>IF(AND(F697&gt;0,M697-F697&gt;364),'اطلاعات پایه'!$B$10,0)*L697+J697</f>
        <v>0</v>
      </c>
      <c r="P697" s="5">
        <f>IF(H697="متاهل",'اطلاعات پایه'!$B$6,0)</f>
        <v>0</v>
      </c>
      <c r="Q697" s="5">
        <f>I697*'اطلاعات پایه'!$B$7</f>
        <v>0</v>
      </c>
      <c r="R697" s="5">
        <f>ROUND('اطلاعات پایه'!$B$8/30*MIN(30,L697),0)</f>
        <v>9000000</v>
      </c>
      <c r="S697" s="5">
        <f>ROUND('اطلاعات پایه'!$B$9/30*MIN(30,L697),0)</f>
        <v>22000000</v>
      </c>
      <c r="T697" s="5">
        <f t="shared" si="83"/>
        <v>59284</v>
      </c>
      <c r="U697" s="15"/>
      <c r="V697" s="5">
        <f t="shared" si="81"/>
        <v>0</v>
      </c>
      <c r="X697" s="9">
        <f t="shared" si="84"/>
        <v>40316080</v>
      </c>
      <c r="Y697" s="9">
        <f>ROUND(0.07*MIN(7*L697*'اطلاعات پایه'!$B$5,'محاسبه حقوق'!X697),0)</f>
        <v>2822126</v>
      </c>
      <c r="Z697" s="9">
        <f t="shared" si="85"/>
        <v>9272700</v>
      </c>
      <c r="AA697" s="9">
        <f t="shared" si="86"/>
        <v>480702059.14285713</v>
      </c>
      <c r="AB697" s="5">
        <f>IF(AA697&lt;='اطلاعات پایه'!$B$35,'اطلاعات پایه'!$D$35,IF(AA697&lt;='اطلاعات پایه'!$B$36,'اطلاعات پایه'!$E$35+(AA697-'اطلاعات پایه'!$B$35)*'اطلاعات پایه'!$C$36,IF(AA697&lt;='اطلاعات پایه'!$B$37,'اطلاعات پایه'!$E$36+(AA697-'اطلاعات پایه'!$B$36)*'اطلاعات پایه'!$C$37,IF(AA697&lt;='اطلاعات پایه'!$B$38,'اطلاعات پایه'!$E$37+(AA697-'اطلاعات پایه'!$B$37)*'اطلاعات پایه'!$C$38,IF(AA697&lt;='اطلاعات پایه'!$B$39,'اطلاعات پایه'!$E$38+(AA697-'اطلاعات پایه'!$B$38)*'اطلاعات پایه'!$C$39,'اطلاعات پایه'!$E$39+(AA697-'اطلاعات پایه'!$B$39)*'اطلاعات پایه'!$C$40)))))/365*L697</f>
        <v>0</v>
      </c>
      <c r="AC697" s="9">
        <f t="shared" si="87"/>
        <v>37493954</v>
      </c>
      <c r="AE697" s="9">
        <f t="shared" si="82"/>
        <v>49588780</v>
      </c>
    </row>
    <row r="698" spans="1:31" x14ac:dyDescent="0.25">
      <c r="A698" s="13">
        <v>678</v>
      </c>
      <c r="B698" s="13"/>
      <c r="C698" s="13"/>
      <c r="D698" s="13"/>
      <c r="E698" s="13"/>
      <c r="F698" s="13"/>
      <c r="G698" s="6" t="str">
        <f t="shared" si="80"/>
        <v/>
      </c>
      <c r="H698" s="13"/>
      <c r="I698" s="13"/>
      <c r="J698" s="15"/>
      <c r="K698" s="15"/>
      <c r="L698" s="5">
        <f>VLOOKUP($C$15,'اطلاعات پایه'!$A$18:$B$30,2,FALSE)</f>
        <v>30</v>
      </c>
      <c r="M698" s="6">
        <f>VLOOKUP($C$15,'اطلاعات پایه'!$A$18:$C$30,3,FALSE)</f>
        <v>45736</v>
      </c>
      <c r="N698" s="5">
        <f>ROUND((K698*('اطلاعات پایه'!$B$12+1)+'اطلاعات پایه'!$B$13)/30*L698,0)</f>
        <v>9316080</v>
      </c>
      <c r="O698" s="5">
        <f>IF(AND(F698&gt;0,M698-F698&gt;364),'اطلاعات پایه'!$B$10,0)*L698+J698</f>
        <v>0</v>
      </c>
      <c r="P698" s="5">
        <f>IF(H698="متاهل",'اطلاعات پایه'!$B$6,0)</f>
        <v>0</v>
      </c>
      <c r="Q698" s="5">
        <f>I698*'اطلاعات پایه'!$B$7</f>
        <v>0</v>
      </c>
      <c r="R698" s="5">
        <f>ROUND('اطلاعات پایه'!$B$8/30*MIN(30,L698),0)</f>
        <v>9000000</v>
      </c>
      <c r="S698" s="5">
        <f>ROUND('اطلاعات پایه'!$B$9/30*MIN(30,L698),0)</f>
        <v>22000000</v>
      </c>
      <c r="T698" s="5">
        <f t="shared" si="83"/>
        <v>59284</v>
      </c>
      <c r="U698" s="15"/>
      <c r="V698" s="5">
        <f t="shared" si="81"/>
        <v>0</v>
      </c>
      <c r="X698" s="9">
        <f t="shared" si="84"/>
        <v>40316080</v>
      </c>
      <c r="Y698" s="9">
        <f>ROUND(0.07*MIN(7*L698*'اطلاعات پایه'!$B$5,'محاسبه حقوق'!X698),0)</f>
        <v>2822126</v>
      </c>
      <c r="Z698" s="9">
        <f t="shared" si="85"/>
        <v>9272700</v>
      </c>
      <c r="AA698" s="9">
        <f t="shared" si="86"/>
        <v>480702059.14285713</v>
      </c>
      <c r="AB698" s="5">
        <f>IF(AA698&lt;='اطلاعات پایه'!$B$35,'اطلاعات پایه'!$D$35,IF(AA698&lt;='اطلاعات پایه'!$B$36,'اطلاعات پایه'!$E$35+(AA698-'اطلاعات پایه'!$B$35)*'اطلاعات پایه'!$C$36,IF(AA698&lt;='اطلاعات پایه'!$B$37,'اطلاعات پایه'!$E$36+(AA698-'اطلاعات پایه'!$B$36)*'اطلاعات پایه'!$C$37,IF(AA698&lt;='اطلاعات پایه'!$B$38,'اطلاعات پایه'!$E$37+(AA698-'اطلاعات پایه'!$B$37)*'اطلاعات پایه'!$C$38,IF(AA698&lt;='اطلاعات پایه'!$B$39,'اطلاعات پایه'!$E$38+(AA698-'اطلاعات پایه'!$B$38)*'اطلاعات پایه'!$C$39,'اطلاعات پایه'!$E$39+(AA698-'اطلاعات پایه'!$B$39)*'اطلاعات پایه'!$C$40)))))/365*L698</f>
        <v>0</v>
      </c>
      <c r="AC698" s="9">
        <f t="shared" si="87"/>
        <v>37493954</v>
      </c>
      <c r="AE698" s="9">
        <f t="shared" si="82"/>
        <v>49588780</v>
      </c>
    </row>
    <row r="699" spans="1:31" x14ac:dyDescent="0.25">
      <c r="A699" s="13">
        <v>679</v>
      </c>
      <c r="B699" s="13"/>
      <c r="C699" s="13"/>
      <c r="D699" s="13"/>
      <c r="E699" s="13"/>
      <c r="F699" s="13"/>
      <c r="G699" s="6" t="str">
        <f t="shared" si="80"/>
        <v/>
      </c>
      <c r="H699" s="13"/>
      <c r="I699" s="13"/>
      <c r="J699" s="15"/>
      <c r="K699" s="15"/>
      <c r="L699" s="5">
        <f>VLOOKUP($C$15,'اطلاعات پایه'!$A$18:$B$30,2,FALSE)</f>
        <v>30</v>
      </c>
      <c r="M699" s="6">
        <f>VLOOKUP($C$15,'اطلاعات پایه'!$A$18:$C$30,3,FALSE)</f>
        <v>45736</v>
      </c>
      <c r="N699" s="5">
        <f>ROUND((K699*('اطلاعات پایه'!$B$12+1)+'اطلاعات پایه'!$B$13)/30*L699,0)</f>
        <v>9316080</v>
      </c>
      <c r="O699" s="5">
        <f>IF(AND(F699&gt;0,M699-F699&gt;364),'اطلاعات پایه'!$B$10,0)*L699+J699</f>
        <v>0</v>
      </c>
      <c r="P699" s="5">
        <f>IF(H699="متاهل",'اطلاعات پایه'!$B$6,0)</f>
        <v>0</v>
      </c>
      <c r="Q699" s="5">
        <f>I699*'اطلاعات پایه'!$B$7</f>
        <v>0</v>
      </c>
      <c r="R699" s="5">
        <f>ROUND('اطلاعات پایه'!$B$8/30*MIN(30,L699),0)</f>
        <v>9000000</v>
      </c>
      <c r="S699" s="5">
        <f>ROUND('اطلاعات پایه'!$B$9/30*MIN(30,L699),0)</f>
        <v>22000000</v>
      </c>
      <c r="T699" s="5">
        <f t="shared" si="83"/>
        <v>59284</v>
      </c>
      <c r="U699" s="15"/>
      <c r="V699" s="5">
        <f t="shared" si="81"/>
        <v>0</v>
      </c>
      <c r="X699" s="9">
        <f t="shared" si="84"/>
        <v>40316080</v>
      </c>
      <c r="Y699" s="9">
        <f>ROUND(0.07*MIN(7*L699*'اطلاعات پایه'!$B$5,'محاسبه حقوق'!X699),0)</f>
        <v>2822126</v>
      </c>
      <c r="Z699" s="9">
        <f t="shared" si="85"/>
        <v>9272700</v>
      </c>
      <c r="AA699" s="9">
        <f t="shared" si="86"/>
        <v>480702059.14285713</v>
      </c>
      <c r="AB699" s="5">
        <f>IF(AA699&lt;='اطلاعات پایه'!$B$35,'اطلاعات پایه'!$D$35,IF(AA699&lt;='اطلاعات پایه'!$B$36,'اطلاعات پایه'!$E$35+(AA699-'اطلاعات پایه'!$B$35)*'اطلاعات پایه'!$C$36,IF(AA699&lt;='اطلاعات پایه'!$B$37,'اطلاعات پایه'!$E$36+(AA699-'اطلاعات پایه'!$B$36)*'اطلاعات پایه'!$C$37,IF(AA699&lt;='اطلاعات پایه'!$B$38,'اطلاعات پایه'!$E$37+(AA699-'اطلاعات پایه'!$B$37)*'اطلاعات پایه'!$C$38,IF(AA699&lt;='اطلاعات پایه'!$B$39,'اطلاعات پایه'!$E$38+(AA699-'اطلاعات پایه'!$B$38)*'اطلاعات پایه'!$C$39,'اطلاعات پایه'!$E$39+(AA699-'اطلاعات پایه'!$B$39)*'اطلاعات پایه'!$C$40)))))/365*L699</f>
        <v>0</v>
      </c>
      <c r="AC699" s="9">
        <f t="shared" si="87"/>
        <v>37493954</v>
      </c>
      <c r="AE699" s="9">
        <f t="shared" si="82"/>
        <v>49588780</v>
      </c>
    </row>
    <row r="700" spans="1:31" x14ac:dyDescent="0.25">
      <c r="A700" s="13">
        <v>680</v>
      </c>
      <c r="B700" s="13"/>
      <c r="C700" s="13"/>
      <c r="D700" s="13"/>
      <c r="E700" s="13"/>
      <c r="F700" s="13"/>
      <c r="G700" s="6" t="str">
        <f t="shared" si="80"/>
        <v/>
      </c>
      <c r="H700" s="13"/>
      <c r="I700" s="13"/>
      <c r="J700" s="15"/>
      <c r="K700" s="15"/>
      <c r="L700" s="5">
        <f>VLOOKUP($C$15,'اطلاعات پایه'!$A$18:$B$30,2,FALSE)</f>
        <v>30</v>
      </c>
      <c r="M700" s="6">
        <f>VLOOKUP($C$15,'اطلاعات پایه'!$A$18:$C$30,3,FALSE)</f>
        <v>45736</v>
      </c>
      <c r="N700" s="5">
        <f>ROUND((K700*('اطلاعات پایه'!$B$12+1)+'اطلاعات پایه'!$B$13)/30*L700,0)</f>
        <v>9316080</v>
      </c>
      <c r="O700" s="5">
        <f>IF(AND(F700&gt;0,M700-F700&gt;364),'اطلاعات پایه'!$B$10,0)*L700+J700</f>
        <v>0</v>
      </c>
      <c r="P700" s="5">
        <f>IF(H700="متاهل",'اطلاعات پایه'!$B$6,0)</f>
        <v>0</v>
      </c>
      <c r="Q700" s="5">
        <f>I700*'اطلاعات پایه'!$B$7</f>
        <v>0</v>
      </c>
      <c r="R700" s="5">
        <f>ROUND('اطلاعات پایه'!$B$8/30*MIN(30,L700),0)</f>
        <v>9000000</v>
      </c>
      <c r="S700" s="5">
        <f>ROUND('اطلاعات پایه'!$B$9/30*MIN(30,L700),0)</f>
        <v>22000000</v>
      </c>
      <c r="T700" s="5">
        <f t="shared" si="83"/>
        <v>59284</v>
      </c>
      <c r="U700" s="15"/>
      <c r="V700" s="5">
        <f t="shared" si="81"/>
        <v>0</v>
      </c>
      <c r="X700" s="9">
        <f t="shared" si="84"/>
        <v>40316080</v>
      </c>
      <c r="Y700" s="9">
        <f>ROUND(0.07*MIN(7*L700*'اطلاعات پایه'!$B$5,'محاسبه حقوق'!X700),0)</f>
        <v>2822126</v>
      </c>
      <c r="Z700" s="9">
        <f t="shared" si="85"/>
        <v>9272700</v>
      </c>
      <c r="AA700" s="9">
        <f t="shared" si="86"/>
        <v>480702059.14285713</v>
      </c>
      <c r="AB700" s="5">
        <f>IF(AA700&lt;='اطلاعات پایه'!$B$35,'اطلاعات پایه'!$D$35,IF(AA700&lt;='اطلاعات پایه'!$B$36,'اطلاعات پایه'!$E$35+(AA700-'اطلاعات پایه'!$B$35)*'اطلاعات پایه'!$C$36,IF(AA700&lt;='اطلاعات پایه'!$B$37,'اطلاعات پایه'!$E$36+(AA700-'اطلاعات پایه'!$B$36)*'اطلاعات پایه'!$C$37,IF(AA700&lt;='اطلاعات پایه'!$B$38,'اطلاعات پایه'!$E$37+(AA700-'اطلاعات پایه'!$B$37)*'اطلاعات پایه'!$C$38,IF(AA700&lt;='اطلاعات پایه'!$B$39,'اطلاعات پایه'!$E$38+(AA700-'اطلاعات پایه'!$B$38)*'اطلاعات پایه'!$C$39,'اطلاعات پایه'!$E$39+(AA700-'اطلاعات پایه'!$B$39)*'اطلاعات پایه'!$C$40)))))/365*L700</f>
        <v>0</v>
      </c>
      <c r="AC700" s="9">
        <f t="shared" si="87"/>
        <v>37493954</v>
      </c>
      <c r="AE700" s="9">
        <f t="shared" si="82"/>
        <v>49588780</v>
      </c>
    </row>
    <row r="701" spans="1:31" x14ac:dyDescent="0.25">
      <c r="A701" s="13">
        <v>681</v>
      </c>
      <c r="B701" s="13"/>
      <c r="C701" s="13"/>
      <c r="D701" s="13"/>
      <c r="E701" s="13"/>
      <c r="F701" s="13"/>
      <c r="G701" s="6" t="str">
        <f t="shared" si="80"/>
        <v/>
      </c>
      <c r="H701" s="13"/>
      <c r="I701" s="13"/>
      <c r="J701" s="15"/>
      <c r="K701" s="15"/>
      <c r="L701" s="5">
        <f>VLOOKUP($C$15,'اطلاعات پایه'!$A$18:$B$30,2,FALSE)</f>
        <v>30</v>
      </c>
      <c r="M701" s="6">
        <f>VLOOKUP($C$15,'اطلاعات پایه'!$A$18:$C$30,3,FALSE)</f>
        <v>45736</v>
      </c>
      <c r="N701" s="5">
        <f>ROUND((K701*('اطلاعات پایه'!$B$12+1)+'اطلاعات پایه'!$B$13)/30*L701,0)</f>
        <v>9316080</v>
      </c>
      <c r="O701" s="5">
        <f>IF(AND(F701&gt;0,M701-F701&gt;364),'اطلاعات پایه'!$B$10,0)*L701+J701</f>
        <v>0</v>
      </c>
      <c r="P701" s="5">
        <f>IF(H701="متاهل",'اطلاعات پایه'!$B$6,0)</f>
        <v>0</v>
      </c>
      <c r="Q701" s="5">
        <f>I701*'اطلاعات پایه'!$B$7</f>
        <v>0</v>
      </c>
      <c r="R701" s="5">
        <f>ROUND('اطلاعات پایه'!$B$8/30*MIN(30,L701),0)</f>
        <v>9000000</v>
      </c>
      <c r="S701" s="5">
        <f>ROUND('اطلاعات پایه'!$B$9/30*MIN(30,L701),0)</f>
        <v>22000000</v>
      </c>
      <c r="T701" s="5">
        <f t="shared" si="83"/>
        <v>59284</v>
      </c>
      <c r="U701" s="15"/>
      <c r="V701" s="5">
        <f t="shared" si="81"/>
        <v>0</v>
      </c>
      <c r="X701" s="9">
        <f t="shared" si="84"/>
        <v>40316080</v>
      </c>
      <c r="Y701" s="9">
        <f>ROUND(0.07*MIN(7*L701*'اطلاعات پایه'!$B$5,'محاسبه حقوق'!X701),0)</f>
        <v>2822126</v>
      </c>
      <c r="Z701" s="9">
        <f t="shared" si="85"/>
        <v>9272700</v>
      </c>
      <c r="AA701" s="9">
        <f t="shared" si="86"/>
        <v>480702059.14285713</v>
      </c>
      <c r="AB701" s="5">
        <f>IF(AA701&lt;='اطلاعات پایه'!$B$35,'اطلاعات پایه'!$D$35,IF(AA701&lt;='اطلاعات پایه'!$B$36,'اطلاعات پایه'!$E$35+(AA701-'اطلاعات پایه'!$B$35)*'اطلاعات پایه'!$C$36,IF(AA701&lt;='اطلاعات پایه'!$B$37,'اطلاعات پایه'!$E$36+(AA701-'اطلاعات پایه'!$B$36)*'اطلاعات پایه'!$C$37,IF(AA701&lt;='اطلاعات پایه'!$B$38,'اطلاعات پایه'!$E$37+(AA701-'اطلاعات پایه'!$B$37)*'اطلاعات پایه'!$C$38,IF(AA701&lt;='اطلاعات پایه'!$B$39,'اطلاعات پایه'!$E$38+(AA701-'اطلاعات پایه'!$B$38)*'اطلاعات پایه'!$C$39,'اطلاعات پایه'!$E$39+(AA701-'اطلاعات پایه'!$B$39)*'اطلاعات پایه'!$C$40)))))/365*L701</f>
        <v>0</v>
      </c>
      <c r="AC701" s="9">
        <f t="shared" si="87"/>
        <v>37493954</v>
      </c>
      <c r="AE701" s="9">
        <f t="shared" si="82"/>
        <v>49588780</v>
      </c>
    </row>
    <row r="702" spans="1:31" x14ac:dyDescent="0.25">
      <c r="A702" s="13">
        <v>682</v>
      </c>
      <c r="B702" s="13"/>
      <c r="C702" s="13"/>
      <c r="D702" s="13"/>
      <c r="E702" s="13"/>
      <c r="F702" s="13"/>
      <c r="G702" s="6" t="str">
        <f t="shared" si="80"/>
        <v/>
      </c>
      <c r="H702" s="13"/>
      <c r="I702" s="13"/>
      <c r="J702" s="15"/>
      <c r="K702" s="15"/>
      <c r="L702" s="5">
        <f>VLOOKUP($C$15,'اطلاعات پایه'!$A$18:$B$30,2,FALSE)</f>
        <v>30</v>
      </c>
      <c r="M702" s="6">
        <f>VLOOKUP($C$15,'اطلاعات پایه'!$A$18:$C$30,3,FALSE)</f>
        <v>45736</v>
      </c>
      <c r="N702" s="5">
        <f>ROUND((K702*('اطلاعات پایه'!$B$12+1)+'اطلاعات پایه'!$B$13)/30*L702,0)</f>
        <v>9316080</v>
      </c>
      <c r="O702" s="5">
        <f>IF(AND(F702&gt;0,M702-F702&gt;364),'اطلاعات پایه'!$B$10,0)*L702+J702</f>
        <v>0</v>
      </c>
      <c r="P702" s="5">
        <f>IF(H702="متاهل",'اطلاعات پایه'!$B$6,0)</f>
        <v>0</v>
      </c>
      <c r="Q702" s="5">
        <f>I702*'اطلاعات پایه'!$B$7</f>
        <v>0</v>
      </c>
      <c r="R702" s="5">
        <f>ROUND('اطلاعات پایه'!$B$8/30*MIN(30,L702),0)</f>
        <v>9000000</v>
      </c>
      <c r="S702" s="5">
        <f>ROUND('اطلاعات پایه'!$B$9/30*MIN(30,L702),0)</f>
        <v>22000000</v>
      </c>
      <c r="T702" s="5">
        <f t="shared" si="83"/>
        <v>59284</v>
      </c>
      <c r="U702" s="15"/>
      <c r="V702" s="5">
        <f t="shared" si="81"/>
        <v>0</v>
      </c>
      <c r="X702" s="9">
        <f t="shared" si="84"/>
        <v>40316080</v>
      </c>
      <c r="Y702" s="9">
        <f>ROUND(0.07*MIN(7*L702*'اطلاعات پایه'!$B$5,'محاسبه حقوق'!X702),0)</f>
        <v>2822126</v>
      </c>
      <c r="Z702" s="9">
        <f t="shared" si="85"/>
        <v>9272700</v>
      </c>
      <c r="AA702" s="9">
        <f t="shared" si="86"/>
        <v>480702059.14285713</v>
      </c>
      <c r="AB702" s="5">
        <f>IF(AA702&lt;='اطلاعات پایه'!$B$35,'اطلاعات پایه'!$D$35,IF(AA702&lt;='اطلاعات پایه'!$B$36,'اطلاعات پایه'!$E$35+(AA702-'اطلاعات پایه'!$B$35)*'اطلاعات پایه'!$C$36,IF(AA702&lt;='اطلاعات پایه'!$B$37,'اطلاعات پایه'!$E$36+(AA702-'اطلاعات پایه'!$B$36)*'اطلاعات پایه'!$C$37,IF(AA702&lt;='اطلاعات پایه'!$B$38,'اطلاعات پایه'!$E$37+(AA702-'اطلاعات پایه'!$B$37)*'اطلاعات پایه'!$C$38,IF(AA702&lt;='اطلاعات پایه'!$B$39,'اطلاعات پایه'!$E$38+(AA702-'اطلاعات پایه'!$B$38)*'اطلاعات پایه'!$C$39,'اطلاعات پایه'!$E$39+(AA702-'اطلاعات پایه'!$B$39)*'اطلاعات پایه'!$C$40)))))/365*L702</f>
        <v>0</v>
      </c>
      <c r="AC702" s="9">
        <f t="shared" si="87"/>
        <v>37493954</v>
      </c>
      <c r="AE702" s="9">
        <f t="shared" si="82"/>
        <v>49588780</v>
      </c>
    </row>
    <row r="703" spans="1:31" x14ac:dyDescent="0.25">
      <c r="A703" s="13">
        <v>683</v>
      </c>
      <c r="B703" s="13"/>
      <c r="C703" s="13"/>
      <c r="D703" s="13"/>
      <c r="E703" s="13"/>
      <c r="F703" s="13"/>
      <c r="G703" s="6" t="str">
        <f t="shared" si="80"/>
        <v/>
      </c>
      <c r="H703" s="13"/>
      <c r="I703" s="13"/>
      <c r="J703" s="15"/>
      <c r="K703" s="15"/>
      <c r="L703" s="5">
        <f>VLOOKUP($C$15,'اطلاعات پایه'!$A$18:$B$30,2,FALSE)</f>
        <v>30</v>
      </c>
      <c r="M703" s="6">
        <f>VLOOKUP($C$15,'اطلاعات پایه'!$A$18:$C$30,3,FALSE)</f>
        <v>45736</v>
      </c>
      <c r="N703" s="5">
        <f>ROUND((K703*('اطلاعات پایه'!$B$12+1)+'اطلاعات پایه'!$B$13)/30*L703,0)</f>
        <v>9316080</v>
      </c>
      <c r="O703" s="5">
        <f>IF(AND(F703&gt;0,M703-F703&gt;364),'اطلاعات پایه'!$B$10,0)*L703+J703</f>
        <v>0</v>
      </c>
      <c r="P703" s="5">
        <f>IF(H703="متاهل",'اطلاعات پایه'!$B$6,0)</f>
        <v>0</v>
      </c>
      <c r="Q703" s="5">
        <f>I703*'اطلاعات پایه'!$B$7</f>
        <v>0</v>
      </c>
      <c r="R703" s="5">
        <f>ROUND('اطلاعات پایه'!$B$8/30*MIN(30,L703),0)</f>
        <v>9000000</v>
      </c>
      <c r="S703" s="5">
        <f>ROUND('اطلاعات پایه'!$B$9/30*MIN(30,L703),0)</f>
        <v>22000000</v>
      </c>
      <c r="T703" s="5">
        <f t="shared" si="83"/>
        <v>59284</v>
      </c>
      <c r="U703" s="15"/>
      <c r="V703" s="5">
        <f t="shared" si="81"/>
        <v>0</v>
      </c>
      <c r="X703" s="9">
        <f t="shared" si="84"/>
        <v>40316080</v>
      </c>
      <c r="Y703" s="9">
        <f>ROUND(0.07*MIN(7*L703*'اطلاعات پایه'!$B$5,'محاسبه حقوق'!X703),0)</f>
        <v>2822126</v>
      </c>
      <c r="Z703" s="9">
        <f t="shared" si="85"/>
        <v>9272700</v>
      </c>
      <c r="AA703" s="9">
        <f t="shared" si="86"/>
        <v>480702059.14285713</v>
      </c>
      <c r="AB703" s="5">
        <f>IF(AA703&lt;='اطلاعات پایه'!$B$35,'اطلاعات پایه'!$D$35,IF(AA703&lt;='اطلاعات پایه'!$B$36,'اطلاعات پایه'!$E$35+(AA703-'اطلاعات پایه'!$B$35)*'اطلاعات پایه'!$C$36,IF(AA703&lt;='اطلاعات پایه'!$B$37,'اطلاعات پایه'!$E$36+(AA703-'اطلاعات پایه'!$B$36)*'اطلاعات پایه'!$C$37,IF(AA703&lt;='اطلاعات پایه'!$B$38,'اطلاعات پایه'!$E$37+(AA703-'اطلاعات پایه'!$B$37)*'اطلاعات پایه'!$C$38,IF(AA703&lt;='اطلاعات پایه'!$B$39,'اطلاعات پایه'!$E$38+(AA703-'اطلاعات پایه'!$B$38)*'اطلاعات پایه'!$C$39,'اطلاعات پایه'!$E$39+(AA703-'اطلاعات پایه'!$B$39)*'اطلاعات پایه'!$C$40)))))/365*L703</f>
        <v>0</v>
      </c>
      <c r="AC703" s="9">
        <f t="shared" si="87"/>
        <v>37493954</v>
      </c>
      <c r="AE703" s="9">
        <f t="shared" si="82"/>
        <v>49588780</v>
      </c>
    </row>
    <row r="704" spans="1:31" x14ac:dyDescent="0.25">
      <c r="A704" s="13">
        <v>684</v>
      </c>
      <c r="B704" s="13"/>
      <c r="C704" s="13"/>
      <c r="D704" s="13"/>
      <c r="E704" s="13"/>
      <c r="F704" s="13"/>
      <c r="G704" s="6" t="str">
        <f t="shared" si="80"/>
        <v/>
      </c>
      <c r="H704" s="13"/>
      <c r="I704" s="13"/>
      <c r="J704" s="15"/>
      <c r="K704" s="15"/>
      <c r="L704" s="5">
        <f>VLOOKUP($C$15,'اطلاعات پایه'!$A$18:$B$30,2,FALSE)</f>
        <v>30</v>
      </c>
      <c r="M704" s="6">
        <f>VLOOKUP($C$15,'اطلاعات پایه'!$A$18:$C$30,3,FALSE)</f>
        <v>45736</v>
      </c>
      <c r="N704" s="5">
        <f>ROUND((K704*('اطلاعات پایه'!$B$12+1)+'اطلاعات پایه'!$B$13)/30*L704,0)</f>
        <v>9316080</v>
      </c>
      <c r="O704" s="5">
        <f>IF(AND(F704&gt;0,M704-F704&gt;364),'اطلاعات پایه'!$B$10,0)*L704+J704</f>
        <v>0</v>
      </c>
      <c r="P704" s="5">
        <f>IF(H704="متاهل",'اطلاعات پایه'!$B$6,0)</f>
        <v>0</v>
      </c>
      <c r="Q704" s="5">
        <f>I704*'اطلاعات پایه'!$B$7</f>
        <v>0</v>
      </c>
      <c r="R704" s="5">
        <f>ROUND('اطلاعات پایه'!$B$8/30*MIN(30,L704),0)</f>
        <v>9000000</v>
      </c>
      <c r="S704" s="5">
        <f>ROUND('اطلاعات پایه'!$B$9/30*MIN(30,L704),0)</f>
        <v>22000000</v>
      </c>
      <c r="T704" s="5">
        <f t="shared" si="83"/>
        <v>59284</v>
      </c>
      <c r="U704" s="15"/>
      <c r="V704" s="5">
        <f t="shared" si="81"/>
        <v>0</v>
      </c>
      <c r="X704" s="9">
        <f t="shared" si="84"/>
        <v>40316080</v>
      </c>
      <c r="Y704" s="9">
        <f>ROUND(0.07*MIN(7*L704*'اطلاعات پایه'!$B$5,'محاسبه حقوق'!X704),0)</f>
        <v>2822126</v>
      </c>
      <c r="Z704" s="9">
        <f t="shared" si="85"/>
        <v>9272700</v>
      </c>
      <c r="AA704" s="9">
        <f t="shared" si="86"/>
        <v>480702059.14285713</v>
      </c>
      <c r="AB704" s="5">
        <f>IF(AA704&lt;='اطلاعات پایه'!$B$35,'اطلاعات پایه'!$D$35,IF(AA704&lt;='اطلاعات پایه'!$B$36,'اطلاعات پایه'!$E$35+(AA704-'اطلاعات پایه'!$B$35)*'اطلاعات پایه'!$C$36,IF(AA704&lt;='اطلاعات پایه'!$B$37,'اطلاعات پایه'!$E$36+(AA704-'اطلاعات پایه'!$B$36)*'اطلاعات پایه'!$C$37,IF(AA704&lt;='اطلاعات پایه'!$B$38,'اطلاعات پایه'!$E$37+(AA704-'اطلاعات پایه'!$B$37)*'اطلاعات پایه'!$C$38,IF(AA704&lt;='اطلاعات پایه'!$B$39,'اطلاعات پایه'!$E$38+(AA704-'اطلاعات پایه'!$B$38)*'اطلاعات پایه'!$C$39,'اطلاعات پایه'!$E$39+(AA704-'اطلاعات پایه'!$B$39)*'اطلاعات پایه'!$C$40)))))/365*L704</f>
        <v>0</v>
      </c>
      <c r="AC704" s="9">
        <f t="shared" si="87"/>
        <v>37493954</v>
      </c>
      <c r="AE704" s="9">
        <f t="shared" si="82"/>
        <v>49588780</v>
      </c>
    </row>
    <row r="705" spans="1:31" x14ac:dyDescent="0.25">
      <c r="A705" s="13">
        <v>685</v>
      </c>
      <c r="B705" s="13"/>
      <c r="C705" s="13"/>
      <c r="D705" s="13"/>
      <c r="E705" s="13"/>
      <c r="F705" s="13"/>
      <c r="G705" s="6" t="str">
        <f t="shared" si="80"/>
        <v/>
      </c>
      <c r="H705" s="13"/>
      <c r="I705" s="13"/>
      <c r="J705" s="15"/>
      <c r="K705" s="15"/>
      <c r="L705" s="5">
        <f>VLOOKUP($C$15,'اطلاعات پایه'!$A$18:$B$30,2,FALSE)</f>
        <v>30</v>
      </c>
      <c r="M705" s="6">
        <f>VLOOKUP($C$15,'اطلاعات پایه'!$A$18:$C$30,3,FALSE)</f>
        <v>45736</v>
      </c>
      <c r="N705" s="5">
        <f>ROUND((K705*('اطلاعات پایه'!$B$12+1)+'اطلاعات پایه'!$B$13)/30*L705,0)</f>
        <v>9316080</v>
      </c>
      <c r="O705" s="5">
        <f>IF(AND(F705&gt;0,M705-F705&gt;364),'اطلاعات پایه'!$B$10,0)*L705+J705</f>
        <v>0</v>
      </c>
      <c r="P705" s="5">
        <f>IF(H705="متاهل",'اطلاعات پایه'!$B$6,0)</f>
        <v>0</v>
      </c>
      <c r="Q705" s="5">
        <f>I705*'اطلاعات پایه'!$B$7</f>
        <v>0</v>
      </c>
      <c r="R705" s="5">
        <f>ROUND('اطلاعات پایه'!$B$8/30*MIN(30,L705),0)</f>
        <v>9000000</v>
      </c>
      <c r="S705" s="5">
        <f>ROUND('اطلاعات پایه'!$B$9/30*MIN(30,L705),0)</f>
        <v>22000000</v>
      </c>
      <c r="T705" s="5">
        <f t="shared" si="83"/>
        <v>59284</v>
      </c>
      <c r="U705" s="15"/>
      <c r="V705" s="5">
        <f t="shared" si="81"/>
        <v>0</v>
      </c>
      <c r="X705" s="9">
        <f t="shared" si="84"/>
        <v>40316080</v>
      </c>
      <c r="Y705" s="9">
        <f>ROUND(0.07*MIN(7*L705*'اطلاعات پایه'!$B$5,'محاسبه حقوق'!X705),0)</f>
        <v>2822126</v>
      </c>
      <c r="Z705" s="9">
        <f t="shared" si="85"/>
        <v>9272700</v>
      </c>
      <c r="AA705" s="9">
        <f t="shared" si="86"/>
        <v>480702059.14285713</v>
      </c>
      <c r="AB705" s="5">
        <f>IF(AA705&lt;='اطلاعات پایه'!$B$35,'اطلاعات پایه'!$D$35,IF(AA705&lt;='اطلاعات پایه'!$B$36,'اطلاعات پایه'!$E$35+(AA705-'اطلاعات پایه'!$B$35)*'اطلاعات پایه'!$C$36,IF(AA705&lt;='اطلاعات پایه'!$B$37,'اطلاعات پایه'!$E$36+(AA705-'اطلاعات پایه'!$B$36)*'اطلاعات پایه'!$C$37,IF(AA705&lt;='اطلاعات پایه'!$B$38,'اطلاعات پایه'!$E$37+(AA705-'اطلاعات پایه'!$B$37)*'اطلاعات پایه'!$C$38,IF(AA705&lt;='اطلاعات پایه'!$B$39,'اطلاعات پایه'!$E$38+(AA705-'اطلاعات پایه'!$B$38)*'اطلاعات پایه'!$C$39,'اطلاعات پایه'!$E$39+(AA705-'اطلاعات پایه'!$B$39)*'اطلاعات پایه'!$C$40)))))/365*L705</f>
        <v>0</v>
      </c>
      <c r="AC705" s="9">
        <f t="shared" si="87"/>
        <v>37493954</v>
      </c>
      <c r="AE705" s="9">
        <f t="shared" si="82"/>
        <v>49588780</v>
      </c>
    </row>
    <row r="706" spans="1:31" x14ac:dyDescent="0.25">
      <c r="A706" s="13">
        <v>686</v>
      </c>
      <c r="B706" s="13"/>
      <c r="C706" s="13"/>
      <c r="D706" s="13"/>
      <c r="E706" s="13"/>
      <c r="F706" s="13"/>
      <c r="G706" s="6" t="str">
        <f t="shared" si="80"/>
        <v/>
      </c>
      <c r="H706" s="13"/>
      <c r="I706" s="13"/>
      <c r="J706" s="15"/>
      <c r="K706" s="15"/>
      <c r="L706" s="5">
        <f>VLOOKUP($C$15,'اطلاعات پایه'!$A$18:$B$30,2,FALSE)</f>
        <v>30</v>
      </c>
      <c r="M706" s="6">
        <f>VLOOKUP($C$15,'اطلاعات پایه'!$A$18:$C$30,3,FALSE)</f>
        <v>45736</v>
      </c>
      <c r="N706" s="5">
        <f>ROUND((K706*('اطلاعات پایه'!$B$12+1)+'اطلاعات پایه'!$B$13)/30*L706,0)</f>
        <v>9316080</v>
      </c>
      <c r="O706" s="5">
        <f>IF(AND(F706&gt;0,M706-F706&gt;364),'اطلاعات پایه'!$B$10,0)*L706+J706</f>
        <v>0</v>
      </c>
      <c r="P706" s="5">
        <f>IF(H706="متاهل",'اطلاعات پایه'!$B$6,0)</f>
        <v>0</v>
      </c>
      <c r="Q706" s="5">
        <f>I706*'اطلاعات پایه'!$B$7</f>
        <v>0</v>
      </c>
      <c r="R706" s="5">
        <f>ROUND('اطلاعات پایه'!$B$8/30*MIN(30,L706),0)</f>
        <v>9000000</v>
      </c>
      <c r="S706" s="5">
        <f>ROUND('اطلاعات پایه'!$B$9/30*MIN(30,L706),0)</f>
        <v>22000000</v>
      </c>
      <c r="T706" s="5">
        <f t="shared" si="83"/>
        <v>59284</v>
      </c>
      <c r="U706" s="15"/>
      <c r="V706" s="5">
        <f t="shared" si="81"/>
        <v>0</v>
      </c>
      <c r="X706" s="9">
        <f t="shared" si="84"/>
        <v>40316080</v>
      </c>
      <c r="Y706" s="9">
        <f>ROUND(0.07*MIN(7*L706*'اطلاعات پایه'!$B$5,'محاسبه حقوق'!X706),0)</f>
        <v>2822126</v>
      </c>
      <c r="Z706" s="9">
        <f t="shared" si="85"/>
        <v>9272700</v>
      </c>
      <c r="AA706" s="9">
        <f t="shared" si="86"/>
        <v>480702059.14285713</v>
      </c>
      <c r="AB706" s="5">
        <f>IF(AA706&lt;='اطلاعات پایه'!$B$35,'اطلاعات پایه'!$D$35,IF(AA706&lt;='اطلاعات پایه'!$B$36,'اطلاعات پایه'!$E$35+(AA706-'اطلاعات پایه'!$B$35)*'اطلاعات پایه'!$C$36,IF(AA706&lt;='اطلاعات پایه'!$B$37,'اطلاعات پایه'!$E$36+(AA706-'اطلاعات پایه'!$B$36)*'اطلاعات پایه'!$C$37,IF(AA706&lt;='اطلاعات پایه'!$B$38,'اطلاعات پایه'!$E$37+(AA706-'اطلاعات پایه'!$B$37)*'اطلاعات پایه'!$C$38,IF(AA706&lt;='اطلاعات پایه'!$B$39,'اطلاعات پایه'!$E$38+(AA706-'اطلاعات پایه'!$B$38)*'اطلاعات پایه'!$C$39,'اطلاعات پایه'!$E$39+(AA706-'اطلاعات پایه'!$B$39)*'اطلاعات پایه'!$C$40)))))/365*L706</f>
        <v>0</v>
      </c>
      <c r="AC706" s="9">
        <f t="shared" si="87"/>
        <v>37493954</v>
      </c>
      <c r="AE706" s="9">
        <f t="shared" si="82"/>
        <v>49588780</v>
      </c>
    </row>
    <row r="707" spans="1:31" x14ac:dyDescent="0.25">
      <c r="A707" s="13">
        <v>687</v>
      </c>
      <c r="B707" s="13"/>
      <c r="C707" s="13"/>
      <c r="D707" s="13"/>
      <c r="E707" s="13"/>
      <c r="F707" s="13"/>
      <c r="G707" s="6" t="str">
        <f t="shared" si="80"/>
        <v/>
      </c>
      <c r="H707" s="13"/>
      <c r="I707" s="13"/>
      <c r="J707" s="15"/>
      <c r="K707" s="15"/>
      <c r="L707" s="5">
        <f>VLOOKUP($C$15,'اطلاعات پایه'!$A$18:$B$30,2,FALSE)</f>
        <v>30</v>
      </c>
      <c r="M707" s="6">
        <f>VLOOKUP($C$15,'اطلاعات پایه'!$A$18:$C$30,3,FALSE)</f>
        <v>45736</v>
      </c>
      <c r="N707" s="5">
        <f>ROUND((K707*('اطلاعات پایه'!$B$12+1)+'اطلاعات پایه'!$B$13)/30*L707,0)</f>
        <v>9316080</v>
      </c>
      <c r="O707" s="5">
        <f>IF(AND(F707&gt;0,M707-F707&gt;364),'اطلاعات پایه'!$B$10,0)*L707+J707</f>
        <v>0</v>
      </c>
      <c r="P707" s="5">
        <f>IF(H707="متاهل",'اطلاعات پایه'!$B$6,0)</f>
        <v>0</v>
      </c>
      <c r="Q707" s="5">
        <f>I707*'اطلاعات پایه'!$B$7</f>
        <v>0</v>
      </c>
      <c r="R707" s="5">
        <f>ROUND('اطلاعات پایه'!$B$8/30*MIN(30,L707),0)</f>
        <v>9000000</v>
      </c>
      <c r="S707" s="5">
        <f>ROUND('اطلاعات پایه'!$B$9/30*MIN(30,L707),0)</f>
        <v>22000000</v>
      </c>
      <c r="T707" s="5">
        <f t="shared" si="83"/>
        <v>59284</v>
      </c>
      <c r="U707" s="15"/>
      <c r="V707" s="5">
        <f t="shared" si="81"/>
        <v>0</v>
      </c>
      <c r="X707" s="9">
        <f t="shared" si="84"/>
        <v>40316080</v>
      </c>
      <c r="Y707" s="9">
        <f>ROUND(0.07*MIN(7*L707*'اطلاعات پایه'!$B$5,'محاسبه حقوق'!X707),0)</f>
        <v>2822126</v>
      </c>
      <c r="Z707" s="9">
        <f t="shared" si="85"/>
        <v>9272700</v>
      </c>
      <c r="AA707" s="9">
        <f t="shared" si="86"/>
        <v>480702059.14285713</v>
      </c>
      <c r="AB707" s="5">
        <f>IF(AA707&lt;='اطلاعات پایه'!$B$35,'اطلاعات پایه'!$D$35,IF(AA707&lt;='اطلاعات پایه'!$B$36,'اطلاعات پایه'!$E$35+(AA707-'اطلاعات پایه'!$B$35)*'اطلاعات پایه'!$C$36,IF(AA707&lt;='اطلاعات پایه'!$B$37,'اطلاعات پایه'!$E$36+(AA707-'اطلاعات پایه'!$B$36)*'اطلاعات پایه'!$C$37,IF(AA707&lt;='اطلاعات پایه'!$B$38,'اطلاعات پایه'!$E$37+(AA707-'اطلاعات پایه'!$B$37)*'اطلاعات پایه'!$C$38,IF(AA707&lt;='اطلاعات پایه'!$B$39,'اطلاعات پایه'!$E$38+(AA707-'اطلاعات پایه'!$B$38)*'اطلاعات پایه'!$C$39,'اطلاعات پایه'!$E$39+(AA707-'اطلاعات پایه'!$B$39)*'اطلاعات پایه'!$C$40)))))/365*L707</f>
        <v>0</v>
      </c>
      <c r="AC707" s="9">
        <f t="shared" si="87"/>
        <v>37493954</v>
      </c>
      <c r="AE707" s="9">
        <f t="shared" si="82"/>
        <v>49588780</v>
      </c>
    </row>
    <row r="708" spans="1:31" x14ac:dyDescent="0.25">
      <c r="A708" s="13">
        <v>688</v>
      </c>
      <c r="B708" s="13"/>
      <c r="C708" s="13"/>
      <c r="D708" s="13"/>
      <c r="E708" s="13"/>
      <c r="F708" s="13"/>
      <c r="G708" s="6" t="str">
        <f t="shared" si="80"/>
        <v/>
      </c>
      <c r="H708" s="13"/>
      <c r="I708" s="13"/>
      <c r="J708" s="15"/>
      <c r="K708" s="15"/>
      <c r="L708" s="5">
        <f>VLOOKUP($C$15,'اطلاعات پایه'!$A$18:$B$30,2,FALSE)</f>
        <v>30</v>
      </c>
      <c r="M708" s="6">
        <f>VLOOKUP($C$15,'اطلاعات پایه'!$A$18:$C$30,3,FALSE)</f>
        <v>45736</v>
      </c>
      <c r="N708" s="5">
        <f>ROUND((K708*('اطلاعات پایه'!$B$12+1)+'اطلاعات پایه'!$B$13)/30*L708,0)</f>
        <v>9316080</v>
      </c>
      <c r="O708" s="5">
        <f>IF(AND(F708&gt;0,M708-F708&gt;364),'اطلاعات پایه'!$B$10,0)*L708+J708</f>
        <v>0</v>
      </c>
      <c r="P708" s="5">
        <f>IF(H708="متاهل",'اطلاعات پایه'!$B$6,0)</f>
        <v>0</v>
      </c>
      <c r="Q708" s="5">
        <f>I708*'اطلاعات پایه'!$B$7</f>
        <v>0</v>
      </c>
      <c r="R708" s="5">
        <f>ROUND('اطلاعات پایه'!$B$8/30*MIN(30,L708),0)</f>
        <v>9000000</v>
      </c>
      <c r="S708" s="5">
        <f>ROUND('اطلاعات پایه'!$B$9/30*MIN(30,L708),0)</f>
        <v>22000000</v>
      </c>
      <c r="T708" s="5">
        <f t="shared" si="83"/>
        <v>59284</v>
      </c>
      <c r="U708" s="15"/>
      <c r="V708" s="5">
        <f t="shared" si="81"/>
        <v>0</v>
      </c>
      <c r="X708" s="9">
        <f t="shared" si="84"/>
        <v>40316080</v>
      </c>
      <c r="Y708" s="9">
        <f>ROUND(0.07*MIN(7*L708*'اطلاعات پایه'!$B$5,'محاسبه حقوق'!X708),0)</f>
        <v>2822126</v>
      </c>
      <c r="Z708" s="9">
        <f t="shared" si="85"/>
        <v>9272700</v>
      </c>
      <c r="AA708" s="9">
        <f t="shared" si="86"/>
        <v>480702059.14285713</v>
      </c>
      <c r="AB708" s="5">
        <f>IF(AA708&lt;='اطلاعات پایه'!$B$35,'اطلاعات پایه'!$D$35,IF(AA708&lt;='اطلاعات پایه'!$B$36,'اطلاعات پایه'!$E$35+(AA708-'اطلاعات پایه'!$B$35)*'اطلاعات پایه'!$C$36,IF(AA708&lt;='اطلاعات پایه'!$B$37,'اطلاعات پایه'!$E$36+(AA708-'اطلاعات پایه'!$B$36)*'اطلاعات پایه'!$C$37,IF(AA708&lt;='اطلاعات پایه'!$B$38,'اطلاعات پایه'!$E$37+(AA708-'اطلاعات پایه'!$B$37)*'اطلاعات پایه'!$C$38,IF(AA708&lt;='اطلاعات پایه'!$B$39,'اطلاعات پایه'!$E$38+(AA708-'اطلاعات پایه'!$B$38)*'اطلاعات پایه'!$C$39,'اطلاعات پایه'!$E$39+(AA708-'اطلاعات پایه'!$B$39)*'اطلاعات پایه'!$C$40)))))/365*L708</f>
        <v>0</v>
      </c>
      <c r="AC708" s="9">
        <f t="shared" si="87"/>
        <v>37493954</v>
      </c>
      <c r="AE708" s="9">
        <f t="shared" si="82"/>
        <v>49588780</v>
      </c>
    </row>
    <row r="709" spans="1:31" x14ac:dyDescent="0.25">
      <c r="A709" s="13">
        <v>689</v>
      </c>
      <c r="B709" s="13"/>
      <c r="C709" s="13"/>
      <c r="D709" s="13"/>
      <c r="E709" s="13"/>
      <c r="F709" s="13"/>
      <c r="G709" s="6" t="str">
        <f t="shared" si="80"/>
        <v/>
      </c>
      <c r="H709" s="13"/>
      <c r="I709" s="13"/>
      <c r="J709" s="15"/>
      <c r="K709" s="15"/>
      <c r="L709" s="5">
        <f>VLOOKUP($C$15,'اطلاعات پایه'!$A$18:$B$30,2,FALSE)</f>
        <v>30</v>
      </c>
      <c r="M709" s="6">
        <f>VLOOKUP($C$15,'اطلاعات پایه'!$A$18:$C$30,3,FALSE)</f>
        <v>45736</v>
      </c>
      <c r="N709" s="5">
        <f>ROUND((K709*('اطلاعات پایه'!$B$12+1)+'اطلاعات پایه'!$B$13)/30*L709,0)</f>
        <v>9316080</v>
      </c>
      <c r="O709" s="5">
        <f>IF(AND(F709&gt;0,M709-F709&gt;364),'اطلاعات پایه'!$B$10,0)*L709+J709</f>
        <v>0</v>
      </c>
      <c r="P709" s="5">
        <f>IF(H709="متاهل",'اطلاعات پایه'!$B$6,0)</f>
        <v>0</v>
      </c>
      <c r="Q709" s="5">
        <f>I709*'اطلاعات پایه'!$B$7</f>
        <v>0</v>
      </c>
      <c r="R709" s="5">
        <f>ROUND('اطلاعات پایه'!$B$8/30*MIN(30,L709),0)</f>
        <v>9000000</v>
      </c>
      <c r="S709" s="5">
        <f>ROUND('اطلاعات پایه'!$B$9/30*MIN(30,L709),0)</f>
        <v>22000000</v>
      </c>
      <c r="T709" s="5">
        <f t="shared" si="83"/>
        <v>59284</v>
      </c>
      <c r="U709" s="15"/>
      <c r="V709" s="5">
        <f t="shared" si="81"/>
        <v>0</v>
      </c>
      <c r="X709" s="9">
        <f t="shared" si="84"/>
        <v>40316080</v>
      </c>
      <c r="Y709" s="9">
        <f>ROUND(0.07*MIN(7*L709*'اطلاعات پایه'!$B$5,'محاسبه حقوق'!X709),0)</f>
        <v>2822126</v>
      </c>
      <c r="Z709" s="9">
        <f t="shared" si="85"/>
        <v>9272700</v>
      </c>
      <c r="AA709" s="9">
        <f t="shared" si="86"/>
        <v>480702059.14285713</v>
      </c>
      <c r="AB709" s="5">
        <f>IF(AA709&lt;='اطلاعات پایه'!$B$35,'اطلاعات پایه'!$D$35,IF(AA709&lt;='اطلاعات پایه'!$B$36,'اطلاعات پایه'!$E$35+(AA709-'اطلاعات پایه'!$B$35)*'اطلاعات پایه'!$C$36,IF(AA709&lt;='اطلاعات پایه'!$B$37,'اطلاعات پایه'!$E$36+(AA709-'اطلاعات پایه'!$B$36)*'اطلاعات پایه'!$C$37,IF(AA709&lt;='اطلاعات پایه'!$B$38,'اطلاعات پایه'!$E$37+(AA709-'اطلاعات پایه'!$B$37)*'اطلاعات پایه'!$C$38,IF(AA709&lt;='اطلاعات پایه'!$B$39,'اطلاعات پایه'!$E$38+(AA709-'اطلاعات پایه'!$B$38)*'اطلاعات پایه'!$C$39,'اطلاعات پایه'!$E$39+(AA709-'اطلاعات پایه'!$B$39)*'اطلاعات پایه'!$C$40)))))/365*L709</f>
        <v>0</v>
      </c>
      <c r="AC709" s="9">
        <f t="shared" si="87"/>
        <v>37493954</v>
      </c>
      <c r="AE709" s="9">
        <f t="shared" si="82"/>
        <v>49588780</v>
      </c>
    </row>
    <row r="710" spans="1:31" x14ac:dyDescent="0.25">
      <c r="A710" s="13">
        <v>690</v>
      </c>
      <c r="B710" s="13"/>
      <c r="C710" s="13"/>
      <c r="D710" s="13"/>
      <c r="E710" s="13"/>
      <c r="F710" s="13"/>
      <c r="G710" s="6" t="str">
        <f t="shared" si="80"/>
        <v/>
      </c>
      <c r="H710" s="13"/>
      <c r="I710" s="13"/>
      <c r="J710" s="15"/>
      <c r="K710" s="15"/>
      <c r="L710" s="5">
        <f>VLOOKUP($C$15,'اطلاعات پایه'!$A$18:$B$30,2,FALSE)</f>
        <v>30</v>
      </c>
      <c r="M710" s="6">
        <f>VLOOKUP($C$15,'اطلاعات پایه'!$A$18:$C$30,3,FALSE)</f>
        <v>45736</v>
      </c>
      <c r="N710" s="5">
        <f>ROUND((K710*('اطلاعات پایه'!$B$12+1)+'اطلاعات پایه'!$B$13)/30*L710,0)</f>
        <v>9316080</v>
      </c>
      <c r="O710" s="5">
        <f>IF(AND(F710&gt;0,M710-F710&gt;364),'اطلاعات پایه'!$B$10,0)*L710+J710</f>
        <v>0</v>
      </c>
      <c r="P710" s="5">
        <f>IF(H710="متاهل",'اطلاعات پایه'!$B$6,0)</f>
        <v>0</v>
      </c>
      <c r="Q710" s="5">
        <f>I710*'اطلاعات پایه'!$B$7</f>
        <v>0</v>
      </c>
      <c r="R710" s="5">
        <f>ROUND('اطلاعات پایه'!$B$8/30*MIN(30,L710),0)</f>
        <v>9000000</v>
      </c>
      <c r="S710" s="5">
        <f>ROUND('اطلاعات پایه'!$B$9/30*MIN(30,L710),0)</f>
        <v>22000000</v>
      </c>
      <c r="T710" s="5">
        <f t="shared" si="83"/>
        <v>59284</v>
      </c>
      <c r="U710" s="15"/>
      <c r="V710" s="5">
        <f t="shared" si="81"/>
        <v>0</v>
      </c>
      <c r="X710" s="9">
        <f t="shared" si="84"/>
        <v>40316080</v>
      </c>
      <c r="Y710" s="9">
        <f>ROUND(0.07*MIN(7*L710*'اطلاعات پایه'!$B$5,'محاسبه حقوق'!X710),0)</f>
        <v>2822126</v>
      </c>
      <c r="Z710" s="9">
        <f t="shared" si="85"/>
        <v>9272700</v>
      </c>
      <c r="AA710" s="9">
        <f t="shared" si="86"/>
        <v>480702059.14285713</v>
      </c>
      <c r="AB710" s="5">
        <f>IF(AA710&lt;='اطلاعات پایه'!$B$35,'اطلاعات پایه'!$D$35,IF(AA710&lt;='اطلاعات پایه'!$B$36,'اطلاعات پایه'!$E$35+(AA710-'اطلاعات پایه'!$B$35)*'اطلاعات پایه'!$C$36,IF(AA710&lt;='اطلاعات پایه'!$B$37,'اطلاعات پایه'!$E$36+(AA710-'اطلاعات پایه'!$B$36)*'اطلاعات پایه'!$C$37,IF(AA710&lt;='اطلاعات پایه'!$B$38,'اطلاعات پایه'!$E$37+(AA710-'اطلاعات پایه'!$B$37)*'اطلاعات پایه'!$C$38,IF(AA710&lt;='اطلاعات پایه'!$B$39,'اطلاعات پایه'!$E$38+(AA710-'اطلاعات پایه'!$B$38)*'اطلاعات پایه'!$C$39,'اطلاعات پایه'!$E$39+(AA710-'اطلاعات پایه'!$B$39)*'اطلاعات پایه'!$C$40)))))/365*L710</f>
        <v>0</v>
      </c>
      <c r="AC710" s="9">
        <f t="shared" si="87"/>
        <v>37493954</v>
      </c>
      <c r="AE710" s="9">
        <f t="shared" si="82"/>
        <v>49588780</v>
      </c>
    </row>
    <row r="711" spans="1:31" x14ac:dyDescent="0.25">
      <c r="A711" s="13">
        <v>691</v>
      </c>
      <c r="B711" s="13"/>
      <c r="C711" s="13"/>
      <c r="D711" s="13"/>
      <c r="E711" s="13"/>
      <c r="F711" s="13"/>
      <c r="G711" s="6" t="str">
        <f t="shared" si="80"/>
        <v/>
      </c>
      <c r="H711" s="13"/>
      <c r="I711" s="13"/>
      <c r="J711" s="15"/>
      <c r="K711" s="15"/>
      <c r="L711" s="5">
        <f>VLOOKUP($C$15,'اطلاعات پایه'!$A$18:$B$30,2,FALSE)</f>
        <v>30</v>
      </c>
      <c r="M711" s="6">
        <f>VLOOKUP($C$15,'اطلاعات پایه'!$A$18:$C$30,3,FALSE)</f>
        <v>45736</v>
      </c>
      <c r="N711" s="5">
        <f>ROUND((K711*('اطلاعات پایه'!$B$12+1)+'اطلاعات پایه'!$B$13)/30*L711,0)</f>
        <v>9316080</v>
      </c>
      <c r="O711" s="5">
        <f>IF(AND(F711&gt;0,M711-F711&gt;364),'اطلاعات پایه'!$B$10,0)*L711+J711</f>
        <v>0</v>
      </c>
      <c r="P711" s="5">
        <f>IF(H711="متاهل",'اطلاعات پایه'!$B$6,0)</f>
        <v>0</v>
      </c>
      <c r="Q711" s="5">
        <f>I711*'اطلاعات پایه'!$B$7</f>
        <v>0</v>
      </c>
      <c r="R711" s="5">
        <f>ROUND('اطلاعات پایه'!$B$8/30*MIN(30,L711),0)</f>
        <v>9000000</v>
      </c>
      <c r="S711" s="5">
        <f>ROUND('اطلاعات پایه'!$B$9/30*MIN(30,L711),0)</f>
        <v>22000000</v>
      </c>
      <c r="T711" s="5">
        <f t="shared" si="83"/>
        <v>59284</v>
      </c>
      <c r="U711" s="15"/>
      <c r="V711" s="5">
        <f t="shared" si="81"/>
        <v>0</v>
      </c>
      <c r="X711" s="9">
        <f t="shared" si="84"/>
        <v>40316080</v>
      </c>
      <c r="Y711" s="9">
        <f>ROUND(0.07*MIN(7*L711*'اطلاعات پایه'!$B$5,'محاسبه حقوق'!X711),0)</f>
        <v>2822126</v>
      </c>
      <c r="Z711" s="9">
        <f t="shared" si="85"/>
        <v>9272700</v>
      </c>
      <c r="AA711" s="9">
        <f t="shared" si="86"/>
        <v>480702059.14285713</v>
      </c>
      <c r="AB711" s="5">
        <f>IF(AA711&lt;='اطلاعات پایه'!$B$35,'اطلاعات پایه'!$D$35,IF(AA711&lt;='اطلاعات پایه'!$B$36,'اطلاعات پایه'!$E$35+(AA711-'اطلاعات پایه'!$B$35)*'اطلاعات پایه'!$C$36,IF(AA711&lt;='اطلاعات پایه'!$B$37,'اطلاعات پایه'!$E$36+(AA711-'اطلاعات پایه'!$B$36)*'اطلاعات پایه'!$C$37,IF(AA711&lt;='اطلاعات پایه'!$B$38,'اطلاعات پایه'!$E$37+(AA711-'اطلاعات پایه'!$B$37)*'اطلاعات پایه'!$C$38,IF(AA711&lt;='اطلاعات پایه'!$B$39,'اطلاعات پایه'!$E$38+(AA711-'اطلاعات پایه'!$B$38)*'اطلاعات پایه'!$C$39,'اطلاعات پایه'!$E$39+(AA711-'اطلاعات پایه'!$B$39)*'اطلاعات پایه'!$C$40)))))/365*L711</f>
        <v>0</v>
      </c>
      <c r="AC711" s="9">
        <f t="shared" si="87"/>
        <v>37493954</v>
      </c>
      <c r="AE711" s="9">
        <f t="shared" si="82"/>
        <v>49588780</v>
      </c>
    </row>
    <row r="712" spans="1:31" x14ac:dyDescent="0.25">
      <c r="A712" s="13">
        <v>692</v>
      </c>
      <c r="B712" s="13"/>
      <c r="C712" s="13"/>
      <c r="D712" s="13"/>
      <c r="E712" s="13"/>
      <c r="F712" s="13"/>
      <c r="G712" s="6" t="str">
        <f t="shared" si="80"/>
        <v/>
      </c>
      <c r="H712" s="13"/>
      <c r="I712" s="13"/>
      <c r="J712" s="15"/>
      <c r="K712" s="15"/>
      <c r="L712" s="5">
        <f>VLOOKUP($C$15,'اطلاعات پایه'!$A$18:$B$30,2,FALSE)</f>
        <v>30</v>
      </c>
      <c r="M712" s="6">
        <f>VLOOKUP($C$15,'اطلاعات پایه'!$A$18:$C$30,3,FALSE)</f>
        <v>45736</v>
      </c>
      <c r="N712" s="5">
        <f>ROUND((K712*('اطلاعات پایه'!$B$12+1)+'اطلاعات پایه'!$B$13)/30*L712,0)</f>
        <v>9316080</v>
      </c>
      <c r="O712" s="5">
        <f>IF(AND(F712&gt;0,M712-F712&gt;364),'اطلاعات پایه'!$B$10,0)*L712+J712</f>
        <v>0</v>
      </c>
      <c r="P712" s="5">
        <f>IF(H712="متاهل",'اطلاعات پایه'!$B$6,0)</f>
        <v>0</v>
      </c>
      <c r="Q712" s="5">
        <f>I712*'اطلاعات پایه'!$B$7</f>
        <v>0</v>
      </c>
      <c r="R712" s="5">
        <f>ROUND('اطلاعات پایه'!$B$8/30*MIN(30,L712),0)</f>
        <v>9000000</v>
      </c>
      <c r="S712" s="5">
        <f>ROUND('اطلاعات پایه'!$B$9/30*MIN(30,L712),0)</f>
        <v>22000000</v>
      </c>
      <c r="T712" s="5">
        <f t="shared" si="83"/>
        <v>59284</v>
      </c>
      <c r="U712" s="15"/>
      <c r="V712" s="5">
        <f t="shared" si="81"/>
        <v>0</v>
      </c>
      <c r="X712" s="9">
        <f t="shared" si="84"/>
        <v>40316080</v>
      </c>
      <c r="Y712" s="9">
        <f>ROUND(0.07*MIN(7*L712*'اطلاعات پایه'!$B$5,'محاسبه حقوق'!X712),0)</f>
        <v>2822126</v>
      </c>
      <c r="Z712" s="9">
        <f t="shared" si="85"/>
        <v>9272700</v>
      </c>
      <c r="AA712" s="9">
        <f t="shared" si="86"/>
        <v>480702059.14285713</v>
      </c>
      <c r="AB712" s="5">
        <f>IF(AA712&lt;='اطلاعات پایه'!$B$35,'اطلاعات پایه'!$D$35,IF(AA712&lt;='اطلاعات پایه'!$B$36,'اطلاعات پایه'!$E$35+(AA712-'اطلاعات پایه'!$B$35)*'اطلاعات پایه'!$C$36,IF(AA712&lt;='اطلاعات پایه'!$B$37,'اطلاعات پایه'!$E$36+(AA712-'اطلاعات پایه'!$B$36)*'اطلاعات پایه'!$C$37,IF(AA712&lt;='اطلاعات پایه'!$B$38,'اطلاعات پایه'!$E$37+(AA712-'اطلاعات پایه'!$B$37)*'اطلاعات پایه'!$C$38,IF(AA712&lt;='اطلاعات پایه'!$B$39,'اطلاعات پایه'!$E$38+(AA712-'اطلاعات پایه'!$B$38)*'اطلاعات پایه'!$C$39,'اطلاعات پایه'!$E$39+(AA712-'اطلاعات پایه'!$B$39)*'اطلاعات پایه'!$C$40)))))/365*L712</f>
        <v>0</v>
      </c>
      <c r="AC712" s="9">
        <f t="shared" si="87"/>
        <v>37493954</v>
      </c>
      <c r="AE712" s="9">
        <f t="shared" si="82"/>
        <v>49588780</v>
      </c>
    </row>
    <row r="713" spans="1:31" x14ac:dyDescent="0.25">
      <c r="A713" s="13">
        <v>693</v>
      </c>
      <c r="B713" s="13"/>
      <c r="C713" s="13"/>
      <c r="D713" s="13"/>
      <c r="E713" s="13"/>
      <c r="F713" s="13"/>
      <c r="G713" s="6" t="str">
        <f t="shared" si="80"/>
        <v/>
      </c>
      <c r="H713" s="13"/>
      <c r="I713" s="13"/>
      <c r="J713" s="15"/>
      <c r="K713" s="15"/>
      <c r="L713" s="5">
        <f>VLOOKUP($C$15,'اطلاعات پایه'!$A$18:$B$30,2,FALSE)</f>
        <v>30</v>
      </c>
      <c r="M713" s="6">
        <f>VLOOKUP($C$15,'اطلاعات پایه'!$A$18:$C$30,3,FALSE)</f>
        <v>45736</v>
      </c>
      <c r="N713" s="5">
        <f>ROUND((K713*('اطلاعات پایه'!$B$12+1)+'اطلاعات پایه'!$B$13)/30*L713,0)</f>
        <v>9316080</v>
      </c>
      <c r="O713" s="5">
        <f>IF(AND(F713&gt;0,M713-F713&gt;364),'اطلاعات پایه'!$B$10,0)*L713+J713</f>
        <v>0</v>
      </c>
      <c r="P713" s="5">
        <f>IF(H713="متاهل",'اطلاعات پایه'!$B$6,0)</f>
        <v>0</v>
      </c>
      <c r="Q713" s="5">
        <f>I713*'اطلاعات پایه'!$B$7</f>
        <v>0</v>
      </c>
      <c r="R713" s="5">
        <f>ROUND('اطلاعات پایه'!$B$8/30*MIN(30,L713),0)</f>
        <v>9000000</v>
      </c>
      <c r="S713" s="5">
        <f>ROUND('اطلاعات پایه'!$B$9/30*MIN(30,L713),0)</f>
        <v>22000000</v>
      </c>
      <c r="T713" s="5">
        <f t="shared" si="83"/>
        <v>59284</v>
      </c>
      <c r="U713" s="15"/>
      <c r="V713" s="5">
        <f t="shared" si="81"/>
        <v>0</v>
      </c>
      <c r="X713" s="9">
        <f t="shared" si="84"/>
        <v>40316080</v>
      </c>
      <c r="Y713" s="9">
        <f>ROUND(0.07*MIN(7*L713*'اطلاعات پایه'!$B$5,'محاسبه حقوق'!X713),0)</f>
        <v>2822126</v>
      </c>
      <c r="Z713" s="9">
        <f t="shared" si="85"/>
        <v>9272700</v>
      </c>
      <c r="AA713" s="9">
        <f t="shared" si="86"/>
        <v>480702059.14285713</v>
      </c>
      <c r="AB713" s="5">
        <f>IF(AA713&lt;='اطلاعات پایه'!$B$35,'اطلاعات پایه'!$D$35,IF(AA713&lt;='اطلاعات پایه'!$B$36,'اطلاعات پایه'!$E$35+(AA713-'اطلاعات پایه'!$B$35)*'اطلاعات پایه'!$C$36,IF(AA713&lt;='اطلاعات پایه'!$B$37,'اطلاعات پایه'!$E$36+(AA713-'اطلاعات پایه'!$B$36)*'اطلاعات پایه'!$C$37,IF(AA713&lt;='اطلاعات پایه'!$B$38,'اطلاعات پایه'!$E$37+(AA713-'اطلاعات پایه'!$B$37)*'اطلاعات پایه'!$C$38,IF(AA713&lt;='اطلاعات پایه'!$B$39,'اطلاعات پایه'!$E$38+(AA713-'اطلاعات پایه'!$B$38)*'اطلاعات پایه'!$C$39,'اطلاعات پایه'!$E$39+(AA713-'اطلاعات پایه'!$B$39)*'اطلاعات پایه'!$C$40)))))/365*L713</f>
        <v>0</v>
      </c>
      <c r="AC713" s="9">
        <f t="shared" si="87"/>
        <v>37493954</v>
      </c>
      <c r="AE713" s="9">
        <f t="shared" si="82"/>
        <v>49588780</v>
      </c>
    </row>
    <row r="714" spans="1:31" x14ac:dyDescent="0.25">
      <c r="A714" s="13">
        <v>694</v>
      </c>
      <c r="B714" s="13"/>
      <c r="C714" s="13"/>
      <c r="D714" s="13"/>
      <c r="E714" s="13"/>
      <c r="F714" s="13"/>
      <c r="G714" s="6" t="str">
        <f t="shared" si="80"/>
        <v/>
      </c>
      <c r="H714" s="13"/>
      <c r="I714" s="13"/>
      <c r="J714" s="15"/>
      <c r="K714" s="15"/>
      <c r="L714" s="5">
        <f>VLOOKUP($C$15,'اطلاعات پایه'!$A$18:$B$30,2,FALSE)</f>
        <v>30</v>
      </c>
      <c r="M714" s="6">
        <f>VLOOKUP($C$15,'اطلاعات پایه'!$A$18:$C$30,3,FALSE)</f>
        <v>45736</v>
      </c>
      <c r="N714" s="5">
        <f>ROUND((K714*('اطلاعات پایه'!$B$12+1)+'اطلاعات پایه'!$B$13)/30*L714,0)</f>
        <v>9316080</v>
      </c>
      <c r="O714" s="5">
        <f>IF(AND(F714&gt;0,M714-F714&gt;364),'اطلاعات پایه'!$B$10,0)*L714+J714</f>
        <v>0</v>
      </c>
      <c r="P714" s="5">
        <f>IF(H714="متاهل",'اطلاعات پایه'!$B$6,0)</f>
        <v>0</v>
      </c>
      <c r="Q714" s="5">
        <f>I714*'اطلاعات پایه'!$B$7</f>
        <v>0</v>
      </c>
      <c r="R714" s="5">
        <f>ROUND('اطلاعات پایه'!$B$8/30*MIN(30,L714),0)</f>
        <v>9000000</v>
      </c>
      <c r="S714" s="5">
        <f>ROUND('اطلاعات پایه'!$B$9/30*MIN(30,L714),0)</f>
        <v>22000000</v>
      </c>
      <c r="T714" s="5">
        <f t="shared" si="83"/>
        <v>59284</v>
      </c>
      <c r="U714" s="15"/>
      <c r="V714" s="5">
        <f t="shared" si="81"/>
        <v>0</v>
      </c>
      <c r="X714" s="9">
        <f t="shared" si="84"/>
        <v>40316080</v>
      </c>
      <c r="Y714" s="9">
        <f>ROUND(0.07*MIN(7*L714*'اطلاعات پایه'!$B$5,'محاسبه حقوق'!X714),0)</f>
        <v>2822126</v>
      </c>
      <c r="Z714" s="9">
        <f t="shared" si="85"/>
        <v>9272700</v>
      </c>
      <c r="AA714" s="9">
        <f t="shared" si="86"/>
        <v>480702059.14285713</v>
      </c>
      <c r="AB714" s="5">
        <f>IF(AA714&lt;='اطلاعات پایه'!$B$35,'اطلاعات پایه'!$D$35,IF(AA714&lt;='اطلاعات پایه'!$B$36,'اطلاعات پایه'!$E$35+(AA714-'اطلاعات پایه'!$B$35)*'اطلاعات پایه'!$C$36,IF(AA714&lt;='اطلاعات پایه'!$B$37,'اطلاعات پایه'!$E$36+(AA714-'اطلاعات پایه'!$B$36)*'اطلاعات پایه'!$C$37,IF(AA714&lt;='اطلاعات پایه'!$B$38,'اطلاعات پایه'!$E$37+(AA714-'اطلاعات پایه'!$B$37)*'اطلاعات پایه'!$C$38,IF(AA714&lt;='اطلاعات پایه'!$B$39,'اطلاعات پایه'!$E$38+(AA714-'اطلاعات پایه'!$B$38)*'اطلاعات پایه'!$C$39,'اطلاعات پایه'!$E$39+(AA714-'اطلاعات پایه'!$B$39)*'اطلاعات پایه'!$C$40)))))/365*L714</f>
        <v>0</v>
      </c>
      <c r="AC714" s="9">
        <f t="shared" si="87"/>
        <v>37493954</v>
      </c>
      <c r="AE714" s="9">
        <f t="shared" si="82"/>
        <v>49588780</v>
      </c>
    </row>
    <row r="715" spans="1:31" x14ac:dyDescent="0.25">
      <c r="A715" s="13">
        <v>695</v>
      </c>
      <c r="B715" s="13"/>
      <c r="C715" s="13"/>
      <c r="D715" s="13"/>
      <c r="E715" s="13"/>
      <c r="F715" s="13"/>
      <c r="G715" s="6" t="str">
        <f t="shared" si="80"/>
        <v/>
      </c>
      <c r="H715" s="13"/>
      <c r="I715" s="13"/>
      <c r="J715" s="15"/>
      <c r="K715" s="15"/>
      <c r="L715" s="5">
        <f>VLOOKUP($C$15,'اطلاعات پایه'!$A$18:$B$30,2,FALSE)</f>
        <v>30</v>
      </c>
      <c r="M715" s="6">
        <f>VLOOKUP($C$15,'اطلاعات پایه'!$A$18:$C$30,3,FALSE)</f>
        <v>45736</v>
      </c>
      <c r="N715" s="5">
        <f>ROUND((K715*('اطلاعات پایه'!$B$12+1)+'اطلاعات پایه'!$B$13)/30*L715,0)</f>
        <v>9316080</v>
      </c>
      <c r="O715" s="5">
        <f>IF(AND(F715&gt;0,M715-F715&gt;364),'اطلاعات پایه'!$B$10,0)*L715+J715</f>
        <v>0</v>
      </c>
      <c r="P715" s="5">
        <f>IF(H715="متاهل",'اطلاعات پایه'!$B$6,0)</f>
        <v>0</v>
      </c>
      <c r="Q715" s="5">
        <f>I715*'اطلاعات پایه'!$B$7</f>
        <v>0</v>
      </c>
      <c r="R715" s="5">
        <f>ROUND('اطلاعات پایه'!$B$8/30*MIN(30,L715),0)</f>
        <v>9000000</v>
      </c>
      <c r="S715" s="5">
        <f>ROUND('اطلاعات پایه'!$B$9/30*MIN(30,L715),0)</f>
        <v>22000000</v>
      </c>
      <c r="T715" s="5">
        <f t="shared" si="83"/>
        <v>59284</v>
      </c>
      <c r="U715" s="15"/>
      <c r="V715" s="5">
        <f t="shared" si="81"/>
        <v>0</v>
      </c>
      <c r="X715" s="9">
        <f t="shared" si="84"/>
        <v>40316080</v>
      </c>
      <c r="Y715" s="9">
        <f>ROUND(0.07*MIN(7*L715*'اطلاعات پایه'!$B$5,'محاسبه حقوق'!X715),0)</f>
        <v>2822126</v>
      </c>
      <c r="Z715" s="9">
        <f t="shared" si="85"/>
        <v>9272700</v>
      </c>
      <c r="AA715" s="9">
        <f t="shared" si="86"/>
        <v>480702059.14285713</v>
      </c>
      <c r="AB715" s="5">
        <f>IF(AA715&lt;='اطلاعات پایه'!$B$35,'اطلاعات پایه'!$D$35,IF(AA715&lt;='اطلاعات پایه'!$B$36,'اطلاعات پایه'!$E$35+(AA715-'اطلاعات پایه'!$B$35)*'اطلاعات پایه'!$C$36,IF(AA715&lt;='اطلاعات پایه'!$B$37,'اطلاعات پایه'!$E$36+(AA715-'اطلاعات پایه'!$B$36)*'اطلاعات پایه'!$C$37,IF(AA715&lt;='اطلاعات پایه'!$B$38,'اطلاعات پایه'!$E$37+(AA715-'اطلاعات پایه'!$B$37)*'اطلاعات پایه'!$C$38,IF(AA715&lt;='اطلاعات پایه'!$B$39,'اطلاعات پایه'!$E$38+(AA715-'اطلاعات پایه'!$B$38)*'اطلاعات پایه'!$C$39,'اطلاعات پایه'!$E$39+(AA715-'اطلاعات پایه'!$B$39)*'اطلاعات پایه'!$C$40)))))/365*L715</f>
        <v>0</v>
      </c>
      <c r="AC715" s="9">
        <f t="shared" si="87"/>
        <v>37493954</v>
      </c>
      <c r="AE715" s="9">
        <f t="shared" si="82"/>
        <v>49588780</v>
      </c>
    </row>
    <row r="716" spans="1:31" x14ac:dyDescent="0.25">
      <c r="A716" s="13">
        <v>696</v>
      </c>
      <c r="B716" s="13"/>
      <c r="C716" s="13"/>
      <c r="D716" s="13"/>
      <c r="E716" s="13"/>
      <c r="F716" s="13"/>
      <c r="G716" s="6" t="str">
        <f t="shared" si="80"/>
        <v/>
      </c>
      <c r="H716" s="13"/>
      <c r="I716" s="13"/>
      <c r="J716" s="15"/>
      <c r="K716" s="15"/>
      <c r="L716" s="5">
        <f>VLOOKUP($C$15,'اطلاعات پایه'!$A$18:$B$30,2,FALSE)</f>
        <v>30</v>
      </c>
      <c r="M716" s="6">
        <f>VLOOKUP($C$15,'اطلاعات پایه'!$A$18:$C$30,3,FALSE)</f>
        <v>45736</v>
      </c>
      <c r="N716" s="5">
        <f>ROUND((K716*('اطلاعات پایه'!$B$12+1)+'اطلاعات پایه'!$B$13)/30*L716,0)</f>
        <v>9316080</v>
      </c>
      <c r="O716" s="5">
        <f>IF(AND(F716&gt;0,M716-F716&gt;364),'اطلاعات پایه'!$B$10,0)*L716+J716</f>
        <v>0</v>
      </c>
      <c r="P716" s="5">
        <f>IF(H716="متاهل",'اطلاعات پایه'!$B$6,0)</f>
        <v>0</v>
      </c>
      <c r="Q716" s="5">
        <f>I716*'اطلاعات پایه'!$B$7</f>
        <v>0</v>
      </c>
      <c r="R716" s="5">
        <f>ROUND('اطلاعات پایه'!$B$8/30*MIN(30,L716),0)</f>
        <v>9000000</v>
      </c>
      <c r="S716" s="5">
        <f>ROUND('اطلاعات پایه'!$B$9/30*MIN(30,L716),0)</f>
        <v>22000000</v>
      </c>
      <c r="T716" s="5">
        <f t="shared" si="83"/>
        <v>59284</v>
      </c>
      <c r="U716" s="15"/>
      <c r="V716" s="5">
        <f t="shared" si="81"/>
        <v>0</v>
      </c>
      <c r="X716" s="9">
        <f t="shared" si="84"/>
        <v>40316080</v>
      </c>
      <c r="Y716" s="9">
        <f>ROUND(0.07*MIN(7*L716*'اطلاعات پایه'!$B$5,'محاسبه حقوق'!X716),0)</f>
        <v>2822126</v>
      </c>
      <c r="Z716" s="9">
        <f t="shared" si="85"/>
        <v>9272700</v>
      </c>
      <c r="AA716" s="9">
        <f t="shared" si="86"/>
        <v>480702059.14285713</v>
      </c>
      <c r="AB716" s="5">
        <f>IF(AA716&lt;='اطلاعات پایه'!$B$35,'اطلاعات پایه'!$D$35,IF(AA716&lt;='اطلاعات پایه'!$B$36,'اطلاعات پایه'!$E$35+(AA716-'اطلاعات پایه'!$B$35)*'اطلاعات پایه'!$C$36,IF(AA716&lt;='اطلاعات پایه'!$B$37,'اطلاعات پایه'!$E$36+(AA716-'اطلاعات پایه'!$B$36)*'اطلاعات پایه'!$C$37,IF(AA716&lt;='اطلاعات پایه'!$B$38,'اطلاعات پایه'!$E$37+(AA716-'اطلاعات پایه'!$B$37)*'اطلاعات پایه'!$C$38,IF(AA716&lt;='اطلاعات پایه'!$B$39,'اطلاعات پایه'!$E$38+(AA716-'اطلاعات پایه'!$B$38)*'اطلاعات پایه'!$C$39,'اطلاعات پایه'!$E$39+(AA716-'اطلاعات پایه'!$B$39)*'اطلاعات پایه'!$C$40)))))/365*L716</f>
        <v>0</v>
      </c>
      <c r="AC716" s="9">
        <f t="shared" si="87"/>
        <v>37493954</v>
      </c>
      <c r="AE716" s="9">
        <f t="shared" si="82"/>
        <v>49588780</v>
      </c>
    </row>
    <row r="717" spans="1:31" x14ac:dyDescent="0.25">
      <c r="A717" s="13">
        <v>697</v>
      </c>
      <c r="B717" s="13"/>
      <c r="C717" s="13"/>
      <c r="D717" s="13"/>
      <c r="E717" s="13"/>
      <c r="F717" s="13"/>
      <c r="G717" s="6" t="str">
        <f t="shared" si="80"/>
        <v/>
      </c>
      <c r="H717" s="13"/>
      <c r="I717" s="13"/>
      <c r="J717" s="15"/>
      <c r="K717" s="15"/>
      <c r="L717" s="5">
        <f>VLOOKUP($C$15,'اطلاعات پایه'!$A$18:$B$30,2,FALSE)</f>
        <v>30</v>
      </c>
      <c r="M717" s="6">
        <f>VLOOKUP($C$15,'اطلاعات پایه'!$A$18:$C$30,3,FALSE)</f>
        <v>45736</v>
      </c>
      <c r="N717" s="5">
        <f>ROUND((K717*('اطلاعات پایه'!$B$12+1)+'اطلاعات پایه'!$B$13)/30*L717,0)</f>
        <v>9316080</v>
      </c>
      <c r="O717" s="5">
        <f>IF(AND(F717&gt;0,M717-F717&gt;364),'اطلاعات پایه'!$B$10,0)*L717+J717</f>
        <v>0</v>
      </c>
      <c r="P717" s="5">
        <f>IF(H717="متاهل",'اطلاعات پایه'!$B$6,0)</f>
        <v>0</v>
      </c>
      <c r="Q717" s="5">
        <f>I717*'اطلاعات پایه'!$B$7</f>
        <v>0</v>
      </c>
      <c r="R717" s="5">
        <f>ROUND('اطلاعات پایه'!$B$8/30*MIN(30,L717),0)</f>
        <v>9000000</v>
      </c>
      <c r="S717" s="5">
        <f>ROUND('اطلاعات پایه'!$B$9/30*MIN(30,L717),0)</f>
        <v>22000000</v>
      </c>
      <c r="T717" s="5">
        <f t="shared" si="83"/>
        <v>59284</v>
      </c>
      <c r="U717" s="15"/>
      <c r="V717" s="5">
        <f t="shared" si="81"/>
        <v>0</v>
      </c>
      <c r="X717" s="9">
        <f t="shared" si="84"/>
        <v>40316080</v>
      </c>
      <c r="Y717" s="9">
        <f>ROUND(0.07*MIN(7*L717*'اطلاعات پایه'!$B$5,'محاسبه حقوق'!X717),0)</f>
        <v>2822126</v>
      </c>
      <c r="Z717" s="9">
        <f t="shared" si="85"/>
        <v>9272700</v>
      </c>
      <c r="AA717" s="9">
        <f t="shared" si="86"/>
        <v>480702059.14285713</v>
      </c>
      <c r="AB717" s="5">
        <f>IF(AA717&lt;='اطلاعات پایه'!$B$35,'اطلاعات پایه'!$D$35,IF(AA717&lt;='اطلاعات پایه'!$B$36,'اطلاعات پایه'!$E$35+(AA717-'اطلاعات پایه'!$B$35)*'اطلاعات پایه'!$C$36,IF(AA717&lt;='اطلاعات پایه'!$B$37,'اطلاعات پایه'!$E$36+(AA717-'اطلاعات پایه'!$B$36)*'اطلاعات پایه'!$C$37,IF(AA717&lt;='اطلاعات پایه'!$B$38,'اطلاعات پایه'!$E$37+(AA717-'اطلاعات پایه'!$B$37)*'اطلاعات پایه'!$C$38,IF(AA717&lt;='اطلاعات پایه'!$B$39,'اطلاعات پایه'!$E$38+(AA717-'اطلاعات پایه'!$B$38)*'اطلاعات پایه'!$C$39,'اطلاعات پایه'!$E$39+(AA717-'اطلاعات پایه'!$B$39)*'اطلاعات پایه'!$C$40)))))/365*L717</f>
        <v>0</v>
      </c>
      <c r="AC717" s="9">
        <f t="shared" si="87"/>
        <v>37493954</v>
      </c>
      <c r="AE717" s="9">
        <f t="shared" si="82"/>
        <v>49588780</v>
      </c>
    </row>
    <row r="718" spans="1:31" x14ac:dyDescent="0.25">
      <c r="A718" s="13">
        <v>698</v>
      </c>
      <c r="B718" s="13"/>
      <c r="C718" s="13"/>
      <c r="D718" s="13"/>
      <c r="E718" s="13"/>
      <c r="F718" s="13"/>
      <c r="G718" s="6" t="str">
        <f t="shared" si="80"/>
        <v/>
      </c>
      <c r="H718" s="13"/>
      <c r="I718" s="13"/>
      <c r="J718" s="15"/>
      <c r="K718" s="15"/>
      <c r="L718" s="5">
        <f>VLOOKUP($C$15,'اطلاعات پایه'!$A$18:$B$30,2,FALSE)</f>
        <v>30</v>
      </c>
      <c r="M718" s="6">
        <f>VLOOKUP($C$15,'اطلاعات پایه'!$A$18:$C$30,3,FALSE)</f>
        <v>45736</v>
      </c>
      <c r="N718" s="5">
        <f>ROUND((K718*('اطلاعات پایه'!$B$12+1)+'اطلاعات پایه'!$B$13)/30*L718,0)</f>
        <v>9316080</v>
      </c>
      <c r="O718" s="5">
        <f>IF(AND(F718&gt;0,M718-F718&gt;364),'اطلاعات پایه'!$B$10,0)*L718+J718</f>
        <v>0</v>
      </c>
      <c r="P718" s="5">
        <f>IF(H718="متاهل",'اطلاعات پایه'!$B$6,0)</f>
        <v>0</v>
      </c>
      <c r="Q718" s="5">
        <f>I718*'اطلاعات پایه'!$B$7</f>
        <v>0</v>
      </c>
      <c r="R718" s="5">
        <f>ROUND('اطلاعات پایه'!$B$8/30*MIN(30,L718),0)</f>
        <v>9000000</v>
      </c>
      <c r="S718" s="5">
        <f>ROUND('اطلاعات پایه'!$B$9/30*MIN(30,L718),0)</f>
        <v>22000000</v>
      </c>
      <c r="T718" s="5">
        <f t="shared" si="83"/>
        <v>59284</v>
      </c>
      <c r="U718" s="15"/>
      <c r="V718" s="5">
        <f t="shared" si="81"/>
        <v>0</v>
      </c>
      <c r="X718" s="9">
        <f t="shared" si="84"/>
        <v>40316080</v>
      </c>
      <c r="Y718" s="9">
        <f>ROUND(0.07*MIN(7*L718*'اطلاعات پایه'!$B$5,'محاسبه حقوق'!X718),0)</f>
        <v>2822126</v>
      </c>
      <c r="Z718" s="9">
        <f t="shared" si="85"/>
        <v>9272700</v>
      </c>
      <c r="AA718" s="9">
        <f t="shared" si="86"/>
        <v>480702059.14285713</v>
      </c>
      <c r="AB718" s="5">
        <f>IF(AA718&lt;='اطلاعات پایه'!$B$35,'اطلاعات پایه'!$D$35,IF(AA718&lt;='اطلاعات پایه'!$B$36,'اطلاعات پایه'!$E$35+(AA718-'اطلاعات پایه'!$B$35)*'اطلاعات پایه'!$C$36,IF(AA718&lt;='اطلاعات پایه'!$B$37,'اطلاعات پایه'!$E$36+(AA718-'اطلاعات پایه'!$B$36)*'اطلاعات پایه'!$C$37,IF(AA718&lt;='اطلاعات پایه'!$B$38,'اطلاعات پایه'!$E$37+(AA718-'اطلاعات پایه'!$B$37)*'اطلاعات پایه'!$C$38,IF(AA718&lt;='اطلاعات پایه'!$B$39,'اطلاعات پایه'!$E$38+(AA718-'اطلاعات پایه'!$B$38)*'اطلاعات پایه'!$C$39,'اطلاعات پایه'!$E$39+(AA718-'اطلاعات پایه'!$B$39)*'اطلاعات پایه'!$C$40)))))/365*L718</f>
        <v>0</v>
      </c>
      <c r="AC718" s="9">
        <f t="shared" si="87"/>
        <v>37493954</v>
      </c>
      <c r="AE718" s="9">
        <f t="shared" si="82"/>
        <v>49588780</v>
      </c>
    </row>
    <row r="719" spans="1:31" x14ac:dyDescent="0.25">
      <c r="A719" s="13">
        <v>699</v>
      </c>
      <c r="B719" s="13"/>
      <c r="C719" s="13"/>
      <c r="D719" s="13"/>
      <c r="E719" s="13"/>
      <c r="F719" s="13"/>
      <c r="G719" s="6" t="str">
        <f t="shared" si="80"/>
        <v/>
      </c>
      <c r="H719" s="13"/>
      <c r="I719" s="13"/>
      <c r="J719" s="15"/>
      <c r="K719" s="15"/>
      <c r="L719" s="5">
        <f>VLOOKUP($C$15,'اطلاعات پایه'!$A$18:$B$30,2,FALSE)</f>
        <v>30</v>
      </c>
      <c r="M719" s="6">
        <f>VLOOKUP($C$15,'اطلاعات پایه'!$A$18:$C$30,3,FALSE)</f>
        <v>45736</v>
      </c>
      <c r="N719" s="5">
        <f>ROUND((K719*('اطلاعات پایه'!$B$12+1)+'اطلاعات پایه'!$B$13)/30*L719,0)</f>
        <v>9316080</v>
      </c>
      <c r="O719" s="5">
        <f>IF(AND(F719&gt;0,M719-F719&gt;364),'اطلاعات پایه'!$B$10,0)*L719+J719</f>
        <v>0</v>
      </c>
      <c r="P719" s="5">
        <f>IF(H719="متاهل",'اطلاعات پایه'!$B$6,0)</f>
        <v>0</v>
      </c>
      <c r="Q719" s="5">
        <f>I719*'اطلاعات پایه'!$B$7</f>
        <v>0</v>
      </c>
      <c r="R719" s="5">
        <f>ROUND('اطلاعات پایه'!$B$8/30*MIN(30,L719),0)</f>
        <v>9000000</v>
      </c>
      <c r="S719" s="5">
        <f>ROUND('اطلاعات پایه'!$B$9/30*MIN(30,L719),0)</f>
        <v>22000000</v>
      </c>
      <c r="T719" s="5">
        <f t="shared" si="83"/>
        <v>59284</v>
      </c>
      <c r="U719" s="15"/>
      <c r="V719" s="5">
        <f t="shared" si="81"/>
        <v>0</v>
      </c>
      <c r="X719" s="9">
        <f t="shared" si="84"/>
        <v>40316080</v>
      </c>
      <c r="Y719" s="9">
        <f>ROUND(0.07*MIN(7*L719*'اطلاعات پایه'!$B$5,'محاسبه حقوق'!X719),0)</f>
        <v>2822126</v>
      </c>
      <c r="Z719" s="9">
        <f t="shared" si="85"/>
        <v>9272700</v>
      </c>
      <c r="AA719" s="9">
        <f t="shared" si="86"/>
        <v>480702059.14285713</v>
      </c>
      <c r="AB719" s="5">
        <f>IF(AA719&lt;='اطلاعات پایه'!$B$35,'اطلاعات پایه'!$D$35,IF(AA719&lt;='اطلاعات پایه'!$B$36,'اطلاعات پایه'!$E$35+(AA719-'اطلاعات پایه'!$B$35)*'اطلاعات پایه'!$C$36,IF(AA719&lt;='اطلاعات پایه'!$B$37,'اطلاعات پایه'!$E$36+(AA719-'اطلاعات پایه'!$B$36)*'اطلاعات پایه'!$C$37,IF(AA719&lt;='اطلاعات پایه'!$B$38,'اطلاعات پایه'!$E$37+(AA719-'اطلاعات پایه'!$B$37)*'اطلاعات پایه'!$C$38,IF(AA719&lt;='اطلاعات پایه'!$B$39,'اطلاعات پایه'!$E$38+(AA719-'اطلاعات پایه'!$B$38)*'اطلاعات پایه'!$C$39,'اطلاعات پایه'!$E$39+(AA719-'اطلاعات پایه'!$B$39)*'اطلاعات پایه'!$C$40)))))/365*L719</f>
        <v>0</v>
      </c>
      <c r="AC719" s="9">
        <f t="shared" si="87"/>
        <v>37493954</v>
      </c>
      <c r="AE719" s="9">
        <f t="shared" si="82"/>
        <v>49588780</v>
      </c>
    </row>
    <row r="720" spans="1:31" x14ac:dyDescent="0.25">
      <c r="A720" s="13">
        <v>700</v>
      </c>
      <c r="B720" s="13"/>
      <c r="C720" s="13"/>
      <c r="D720" s="13"/>
      <c r="E720" s="13"/>
      <c r="F720" s="13"/>
      <c r="G720" s="6" t="str">
        <f t="shared" si="80"/>
        <v/>
      </c>
      <c r="H720" s="13"/>
      <c r="I720" s="13"/>
      <c r="J720" s="15"/>
      <c r="K720" s="15"/>
      <c r="L720" s="5">
        <f>VLOOKUP($C$15,'اطلاعات پایه'!$A$18:$B$30,2,FALSE)</f>
        <v>30</v>
      </c>
      <c r="M720" s="6">
        <f>VLOOKUP($C$15,'اطلاعات پایه'!$A$18:$C$30,3,FALSE)</f>
        <v>45736</v>
      </c>
      <c r="N720" s="5">
        <f>ROUND((K720*('اطلاعات پایه'!$B$12+1)+'اطلاعات پایه'!$B$13)/30*L720,0)</f>
        <v>9316080</v>
      </c>
      <c r="O720" s="5">
        <f>IF(AND(F720&gt;0,M720-F720&gt;364),'اطلاعات پایه'!$B$10,0)*L720+J720</f>
        <v>0</v>
      </c>
      <c r="P720" s="5">
        <f>IF(H720="متاهل",'اطلاعات پایه'!$B$6,0)</f>
        <v>0</v>
      </c>
      <c r="Q720" s="5">
        <f>I720*'اطلاعات پایه'!$B$7</f>
        <v>0</v>
      </c>
      <c r="R720" s="5">
        <f>ROUND('اطلاعات پایه'!$B$8/30*MIN(30,L720),0)</f>
        <v>9000000</v>
      </c>
      <c r="S720" s="5">
        <f>ROUND('اطلاعات پایه'!$B$9/30*MIN(30,L720),0)</f>
        <v>22000000</v>
      </c>
      <c r="T720" s="5">
        <f t="shared" si="83"/>
        <v>59284</v>
      </c>
      <c r="U720" s="15"/>
      <c r="V720" s="5">
        <f t="shared" si="81"/>
        <v>0</v>
      </c>
      <c r="X720" s="9">
        <f t="shared" si="84"/>
        <v>40316080</v>
      </c>
      <c r="Y720" s="9">
        <f>ROUND(0.07*MIN(7*L720*'اطلاعات پایه'!$B$5,'محاسبه حقوق'!X720),0)</f>
        <v>2822126</v>
      </c>
      <c r="Z720" s="9">
        <f t="shared" si="85"/>
        <v>9272700</v>
      </c>
      <c r="AA720" s="9">
        <f t="shared" si="86"/>
        <v>480702059.14285713</v>
      </c>
      <c r="AB720" s="5">
        <f>IF(AA720&lt;='اطلاعات پایه'!$B$35,'اطلاعات پایه'!$D$35,IF(AA720&lt;='اطلاعات پایه'!$B$36,'اطلاعات پایه'!$E$35+(AA720-'اطلاعات پایه'!$B$35)*'اطلاعات پایه'!$C$36,IF(AA720&lt;='اطلاعات پایه'!$B$37,'اطلاعات پایه'!$E$36+(AA720-'اطلاعات پایه'!$B$36)*'اطلاعات پایه'!$C$37,IF(AA720&lt;='اطلاعات پایه'!$B$38,'اطلاعات پایه'!$E$37+(AA720-'اطلاعات پایه'!$B$37)*'اطلاعات پایه'!$C$38,IF(AA720&lt;='اطلاعات پایه'!$B$39,'اطلاعات پایه'!$E$38+(AA720-'اطلاعات پایه'!$B$38)*'اطلاعات پایه'!$C$39,'اطلاعات پایه'!$E$39+(AA720-'اطلاعات پایه'!$B$39)*'اطلاعات پایه'!$C$40)))))/365*L720</f>
        <v>0</v>
      </c>
      <c r="AC720" s="9">
        <f t="shared" si="87"/>
        <v>37493954</v>
      </c>
      <c r="AE720" s="9">
        <f t="shared" si="82"/>
        <v>49588780</v>
      </c>
    </row>
    <row r="721" spans="1:31" x14ac:dyDescent="0.25">
      <c r="A721" s="13">
        <v>701</v>
      </c>
      <c r="B721" s="13"/>
      <c r="C721" s="13"/>
      <c r="D721" s="13"/>
      <c r="E721" s="13"/>
      <c r="F721" s="13"/>
      <c r="G721" s="6" t="str">
        <f t="shared" si="80"/>
        <v/>
      </c>
      <c r="H721" s="13"/>
      <c r="I721" s="13"/>
      <c r="J721" s="15"/>
      <c r="K721" s="15"/>
      <c r="L721" s="5">
        <f>VLOOKUP($C$15,'اطلاعات پایه'!$A$18:$B$30,2,FALSE)</f>
        <v>30</v>
      </c>
      <c r="M721" s="6">
        <f>VLOOKUP($C$15,'اطلاعات پایه'!$A$18:$C$30,3,FALSE)</f>
        <v>45736</v>
      </c>
      <c r="N721" s="5">
        <f>ROUND((K721*('اطلاعات پایه'!$B$12+1)+'اطلاعات پایه'!$B$13)/30*L721,0)</f>
        <v>9316080</v>
      </c>
      <c r="O721" s="5">
        <f>IF(AND(F721&gt;0,M721-F721&gt;364),'اطلاعات پایه'!$B$10,0)*L721+J721</f>
        <v>0</v>
      </c>
      <c r="P721" s="5">
        <f>IF(H721="متاهل",'اطلاعات پایه'!$B$6,0)</f>
        <v>0</v>
      </c>
      <c r="Q721" s="5">
        <f>I721*'اطلاعات پایه'!$B$7</f>
        <v>0</v>
      </c>
      <c r="R721" s="5">
        <f>ROUND('اطلاعات پایه'!$B$8/30*MIN(30,L721),0)</f>
        <v>9000000</v>
      </c>
      <c r="S721" s="5">
        <f>ROUND('اطلاعات پایه'!$B$9/30*MIN(30,L721),0)</f>
        <v>22000000</v>
      </c>
      <c r="T721" s="5">
        <f t="shared" si="83"/>
        <v>59284</v>
      </c>
      <c r="U721" s="15"/>
      <c r="V721" s="5">
        <f t="shared" si="81"/>
        <v>0</v>
      </c>
      <c r="X721" s="9">
        <f t="shared" si="84"/>
        <v>40316080</v>
      </c>
      <c r="Y721" s="9">
        <f>ROUND(0.07*MIN(7*L721*'اطلاعات پایه'!$B$5,'محاسبه حقوق'!X721),0)</f>
        <v>2822126</v>
      </c>
      <c r="Z721" s="9">
        <f t="shared" si="85"/>
        <v>9272700</v>
      </c>
      <c r="AA721" s="9">
        <f t="shared" si="86"/>
        <v>480702059.14285713</v>
      </c>
      <c r="AB721" s="5">
        <f>IF(AA721&lt;='اطلاعات پایه'!$B$35,'اطلاعات پایه'!$D$35,IF(AA721&lt;='اطلاعات پایه'!$B$36,'اطلاعات پایه'!$E$35+(AA721-'اطلاعات پایه'!$B$35)*'اطلاعات پایه'!$C$36,IF(AA721&lt;='اطلاعات پایه'!$B$37,'اطلاعات پایه'!$E$36+(AA721-'اطلاعات پایه'!$B$36)*'اطلاعات پایه'!$C$37,IF(AA721&lt;='اطلاعات پایه'!$B$38,'اطلاعات پایه'!$E$37+(AA721-'اطلاعات پایه'!$B$37)*'اطلاعات پایه'!$C$38,IF(AA721&lt;='اطلاعات پایه'!$B$39,'اطلاعات پایه'!$E$38+(AA721-'اطلاعات پایه'!$B$38)*'اطلاعات پایه'!$C$39,'اطلاعات پایه'!$E$39+(AA721-'اطلاعات پایه'!$B$39)*'اطلاعات پایه'!$C$40)))))/365*L721</f>
        <v>0</v>
      </c>
      <c r="AC721" s="9">
        <f t="shared" si="87"/>
        <v>37493954</v>
      </c>
      <c r="AE721" s="9">
        <f t="shared" si="82"/>
        <v>49588780</v>
      </c>
    </row>
    <row r="722" spans="1:31" x14ac:dyDescent="0.25">
      <c r="A722" s="13">
        <v>702</v>
      </c>
      <c r="B722" s="13"/>
      <c r="C722" s="13"/>
      <c r="D722" s="13"/>
      <c r="E722" s="13"/>
      <c r="F722" s="13"/>
      <c r="G722" s="6" t="str">
        <f t="shared" si="80"/>
        <v/>
      </c>
      <c r="H722" s="13"/>
      <c r="I722" s="13"/>
      <c r="J722" s="15"/>
      <c r="K722" s="15"/>
      <c r="L722" s="5">
        <f>VLOOKUP($C$15,'اطلاعات پایه'!$A$18:$B$30,2,FALSE)</f>
        <v>30</v>
      </c>
      <c r="M722" s="6">
        <f>VLOOKUP($C$15,'اطلاعات پایه'!$A$18:$C$30,3,FALSE)</f>
        <v>45736</v>
      </c>
      <c r="N722" s="5">
        <f>ROUND((K722*('اطلاعات پایه'!$B$12+1)+'اطلاعات پایه'!$B$13)/30*L722,0)</f>
        <v>9316080</v>
      </c>
      <c r="O722" s="5">
        <f>IF(AND(F722&gt;0,M722-F722&gt;364),'اطلاعات پایه'!$B$10,0)*L722+J722</f>
        <v>0</v>
      </c>
      <c r="P722" s="5">
        <f>IF(H722="متاهل",'اطلاعات پایه'!$B$6,0)</f>
        <v>0</v>
      </c>
      <c r="Q722" s="5">
        <f>I722*'اطلاعات پایه'!$B$7</f>
        <v>0</v>
      </c>
      <c r="R722" s="5">
        <f>ROUND('اطلاعات پایه'!$B$8/30*MIN(30,L722),0)</f>
        <v>9000000</v>
      </c>
      <c r="S722" s="5">
        <f>ROUND('اطلاعات پایه'!$B$9/30*MIN(30,L722),0)</f>
        <v>22000000</v>
      </c>
      <c r="T722" s="5">
        <f t="shared" si="83"/>
        <v>59284</v>
      </c>
      <c r="U722" s="15"/>
      <c r="V722" s="5">
        <f t="shared" si="81"/>
        <v>0</v>
      </c>
      <c r="X722" s="9">
        <f t="shared" si="84"/>
        <v>40316080</v>
      </c>
      <c r="Y722" s="9">
        <f>ROUND(0.07*MIN(7*L722*'اطلاعات پایه'!$B$5,'محاسبه حقوق'!X722),0)</f>
        <v>2822126</v>
      </c>
      <c r="Z722" s="9">
        <f t="shared" si="85"/>
        <v>9272700</v>
      </c>
      <c r="AA722" s="9">
        <f t="shared" si="86"/>
        <v>480702059.14285713</v>
      </c>
      <c r="AB722" s="5">
        <f>IF(AA722&lt;='اطلاعات پایه'!$B$35,'اطلاعات پایه'!$D$35,IF(AA722&lt;='اطلاعات پایه'!$B$36,'اطلاعات پایه'!$E$35+(AA722-'اطلاعات پایه'!$B$35)*'اطلاعات پایه'!$C$36,IF(AA722&lt;='اطلاعات پایه'!$B$37,'اطلاعات پایه'!$E$36+(AA722-'اطلاعات پایه'!$B$36)*'اطلاعات پایه'!$C$37,IF(AA722&lt;='اطلاعات پایه'!$B$38,'اطلاعات پایه'!$E$37+(AA722-'اطلاعات پایه'!$B$37)*'اطلاعات پایه'!$C$38,IF(AA722&lt;='اطلاعات پایه'!$B$39,'اطلاعات پایه'!$E$38+(AA722-'اطلاعات پایه'!$B$38)*'اطلاعات پایه'!$C$39,'اطلاعات پایه'!$E$39+(AA722-'اطلاعات پایه'!$B$39)*'اطلاعات پایه'!$C$40)))))/365*L722</f>
        <v>0</v>
      </c>
      <c r="AC722" s="9">
        <f t="shared" si="87"/>
        <v>37493954</v>
      </c>
      <c r="AE722" s="9">
        <f t="shared" si="82"/>
        <v>49588780</v>
      </c>
    </row>
    <row r="723" spans="1:31" x14ac:dyDescent="0.25">
      <c r="A723" s="13">
        <v>703</v>
      </c>
      <c r="B723" s="13"/>
      <c r="C723" s="13"/>
      <c r="D723" s="13"/>
      <c r="E723" s="13"/>
      <c r="F723" s="13"/>
      <c r="G723" s="6" t="str">
        <f t="shared" si="80"/>
        <v/>
      </c>
      <c r="H723" s="13"/>
      <c r="I723" s="13"/>
      <c r="J723" s="15"/>
      <c r="K723" s="15"/>
      <c r="L723" s="5">
        <f>VLOOKUP($C$15,'اطلاعات پایه'!$A$18:$B$30,2,FALSE)</f>
        <v>30</v>
      </c>
      <c r="M723" s="6">
        <f>VLOOKUP($C$15,'اطلاعات پایه'!$A$18:$C$30,3,FALSE)</f>
        <v>45736</v>
      </c>
      <c r="N723" s="5">
        <f>ROUND((K723*('اطلاعات پایه'!$B$12+1)+'اطلاعات پایه'!$B$13)/30*L723,0)</f>
        <v>9316080</v>
      </c>
      <c r="O723" s="5">
        <f>IF(AND(F723&gt;0,M723-F723&gt;364),'اطلاعات پایه'!$B$10,0)*L723+J723</f>
        <v>0</v>
      </c>
      <c r="P723" s="5">
        <f>IF(H723="متاهل",'اطلاعات پایه'!$B$6,0)</f>
        <v>0</v>
      </c>
      <c r="Q723" s="5">
        <f>I723*'اطلاعات پایه'!$B$7</f>
        <v>0</v>
      </c>
      <c r="R723" s="5">
        <f>ROUND('اطلاعات پایه'!$B$8/30*MIN(30,L723),0)</f>
        <v>9000000</v>
      </c>
      <c r="S723" s="5">
        <f>ROUND('اطلاعات پایه'!$B$9/30*MIN(30,L723),0)</f>
        <v>22000000</v>
      </c>
      <c r="T723" s="5">
        <f t="shared" si="83"/>
        <v>59284</v>
      </c>
      <c r="U723" s="15"/>
      <c r="V723" s="5">
        <f t="shared" si="81"/>
        <v>0</v>
      </c>
      <c r="X723" s="9">
        <f t="shared" si="84"/>
        <v>40316080</v>
      </c>
      <c r="Y723" s="9">
        <f>ROUND(0.07*MIN(7*L723*'اطلاعات پایه'!$B$5,'محاسبه حقوق'!X723),0)</f>
        <v>2822126</v>
      </c>
      <c r="Z723" s="9">
        <f t="shared" si="85"/>
        <v>9272700</v>
      </c>
      <c r="AA723" s="9">
        <f t="shared" si="86"/>
        <v>480702059.14285713</v>
      </c>
      <c r="AB723" s="5">
        <f>IF(AA723&lt;='اطلاعات پایه'!$B$35,'اطلاعات پایه'!$D$35,IF(AA723&lt;='اطلاعات پایه'!$B$36,'اطلاعات پایه'!$E$35+(AA723-'اطلاعات پایه'!$B$35)*'اطلاعات پایه'!$C$36,IF(AA723&lt;='اطلاعات پایه'!$B$37,'اطلاعات پایه'!$E$36+(AA723-'اطلاعات پایه'!$B$36)*'اطلاعات پایه'!$C$37,IF(AA723&lt;='اطلاعات پایه'!$B$38,'اطلاعات پایه'!$E$37+(AA723-'اطلاعات پایه'!$B$37)*'اطلاعات پایه'!$C$38,IF(AA723&lt;='اطلاعات پایه'!$B$39,'اطلاعات پایه'!$E$38+(AA723-'اطلاعات پایه'!$B$38)*'اطلاعات پایه'!$C$39,'اطلاعات پایه'!$E$39+(AA723-'اطلاعات پایه'!$B$39)*'اطلاعات پایه'!$C$40)))))/365*L723</f>
        <v>0</v>
      </c>
      <c r="AC723" s="9">
        <f t="shared" si="87"/>
        <v>37493954</v>
      </c>
      <c r="AE723" s="9">
        <f t="shared" si="82"/>
        <v>49588780</v>
      </c>
    </row>
    <row r="724" spans="1:31" x14ac:dyDescent="0.25">
      <c r="A724" s="13">
        <v>704</v>
      </c>
      <c r="B724" s="13"/>
      <c r="C724" s="13"/>
      <c r="D724" s="13"/>
      <c r="E724" s="13"/>
      <c r="F724" s="13"/>
      <c r="G724" s="6" t="str">
        <f t="shared" si="80"/>
        <v/>
      </c>
      <c r="H724" s="13"/>
      <c r="I724" s="13"/>
      <c r="J724" s="15"/>
      <c r="K724" s="15"/>
      <c r="L724" s="5">
        <f>VLOOKUP($C$15,'اطلاعات پایه'!$A$18:$B$30,2,FALSE)</f>
        <v>30</v>
      </c>
      <c r="M724" s="6">
        <f>VLOOKUP($C$15,'اطلاعات پایه'!$A$18:$C$30,3,FALSE)</f>
        <v>45736</v>
      </c>
      <c r="N724" s="5">
        <f>ROUND((K724*('اطلاعات پایه'!$B$12+1)+'اطلاعات پایه'!$B$13)/30*L724,0)</f>
        <v>9316080</v>
      </c>
      <c r="O724" s="5">
        <f>IF(AND(F724&gt;0,M724-F724&gt;364),'اطلاعات پایه'!$B$10,0)*L724+J724</f>
        <v>0</v>
      </c>
      <c r="P724" s="5">
        <f>IF(H724="متاهل",'اطلاعات پایه'!$B$6,0)</f>
        <v>0</v>
      </c>
      <c r="Q724" s="5">
        <f>I724*'اطلاعات پایه'!$B$7</f>
        <v>0</v>
      </c>
      <c r="R724" s="5">
        <f>ROUND('اطلاعات پایه'!$B$8/30*MIN(30,L724),0)</f>
        <v>9000000</v>
      </c>
      <c r="S724" s="5">
        <f>ROUND('اطلاعات پایه'!$B$9/30*MIN(30,L724),0)</f>
        <v>22000000</v>
      </c>
      <c r="T724" s="5">
        <f t="shared" si="83"/>
        <v>59284</v>
      </c>
      <c r="U724" s="15"/>
      <c r="V724" s="5">
        <f t="shared" si="81"/>
        <v>0</v>
      </c>
      <c r="X724" s="9">
        <f t="shared" si="84"/>
        <v>40316080</v>
      </c>
      <c r="Y724" s="9">
        <f>ROUND(0.07*MIN(7*L724*'اطلاعات پایه'!$B$5,'محاسبه حقوق'!X724),0)</f>
        <v>2822126</v>
      </c>
      <c r="Z724" s="9">
        <f t="shared" si="85"/>
        <v>9272700</v>
      </c>
      <c r="AA724" s="9">
        <f t="shared" si="86"/>
        <v>480702059.14285713</v>
      </c>
      <c r="AB724" s="5">
        <f>IF(AA724&lt;='اطلاعات پایه'!$B$35,'اطلاعات پایه'!$D$35,IF(AA724&lt;='اطلاعات پایه'!$B$36,'اطلاعات پایه'!$E$35+(AA724-'اطلاعات پایه'!$B$35)*'اطلاعات پایه'!$C$36,IF(AA724&lt;='اطلاعات پایه'!$B$37,'اطلاعات پایه'!$E$36+(AA724-'اطلاعات پایه'!$B$36)*'اطلاعات پایه'!$C$37,IF(AA724&lt;='اطلاعات پایه'!$B$38,'اطلاعات پایه'!$E$37+(AA724-'اطلاعات پایه'!$B$37)*'اطلاعات پایه'!$C$38,IF(AA724&lt;='اطلاعات پایه'!$B$39,'اطلاعات پایه'!$E$38+(AA724-'اطلاعات پایه'!$B$38)*'اطلاعات پایه'!$C$39,'اطلاعات پایه'!$E$39+(AA724-'اطلاعات پایه'!$B$39)*'اطلاعات پایه'!$C$40)))))/365*L724</f>
        <v>0</v>
      </c>
      <c r="AC724" s="9">
        <f t="shared" si="87"/>
        <v>37493954</v>
      </c>
      <c r="AE724" s="9">
        <f t="shared" si="82"/>
        <v>49588780</v>
      </c>
    </row>
    <row r="725" spans="1:31" x14ac:dyDescent="0.25">
      <c r="A725" s="13">
        <v>705</v>
      </c>
      <c r="B725" s="13"/>
      <c r="C725" s="13"/>
      <c r="D725" s="13"/>
      <c r="E725" s="13"/>
      <c r="F725" s="13"/>
      <c r="G725" s="6" t="str">
        <f t="shared" si="80"/>
        <v/>
      </c>
      <c r="H725" s="13"/>
      <c r="I725" s="13"/>
      <c r="J725" s="15"/>
      <c r="K725" s="15"/>
      <c r="L725" s="5">
        <f>VLOOKUP($C$15,'اطلاعات پایه'!$A$18:$B$30,2,FALSE)</f>
        <v>30</v>
      </c>
      <c r="M725" s="6">
        <f>VLOOKUP($C$15,'اطلاعات پایه'!$A$18:$C$30,3,FALSE)</f>
        <v>45736</v>
      </c>
      <c r="N725" s="5">
        <f>ROUND((K725*('اطلاعات پایه'!$B$12+1)+'اطلاعات پایه'!$B$13)/30*L725,0)</f>
        <v>9316080</v>
      </c>
      <c r="O725" s="5">
        <f>IF(AND(F725&gt;0,M725-F725&gt;364),'اطلاعات پایه'!$B$10,0)*L725+J725</f>
        <v>0</v>
      </c>
      <c r="P725" s="5">
        <f>IF(H725="متاهل",'اطلاعات پایه'!$B$6,0)</f>
        <v>0</v>
      </c>
      <c r="Q725" s="5">
        <f>I725*'اطلاعات پایه'!$B$7</f>
        <v>0</v>
      </c>
      <c r="R725" s="5">
        <f>ROUND('اطلاعات پایه'!$B$8/30*MIN(30,L725),0)</f>
        <v>9000000</v>
      </c>
      <c r="S725" s="5">
        <f>ROUND('اطلاعات پایه'!$B$9/30*MIN(30,L725),0)</f>
        <v>22000000</v>
      </c>
      <c r="T725" s="5">
        <f t="shared" si="83"/>
        <v>59284</v>
      </c>
      <c r="U725" s="15"/>
      <c r="V725" s="5">
        <f t="shared" si="81"/>
        <v>0</v>
      </c>
      <c r="X725" s="9">
        <f t="shared" si="84"/>
        <v>40316080</v>
      </c>
      <c r="Y725" s="9">
        <f>ROUND(0.07*MIN(7*L725*'اطلاعات پایه'!$B$5,'محاسبه حقوق'!X725),0)</f>
        <v>2822126</v>
      </c>
      <c r="Z725" s="9">
        <f t="shared" si="85"/>
        <v>9272700</v>
      </c>
      <c r="AA725" s="9">
        <f t="shared" si="86"/>
        <v>480702059.14285713</v>
      </c>
      <c r="AB725" s="5">
        <f>IF(AA725&lt;='اطلاعات پایه'!$B$35,'اطلاعات پایه'!$D$35,IF(AA725&lt;='اطلاعات پایه'!$B$36,'اطلاعات پایه'!$E$35+(AA725-'اطلاعات پایه'!$B$35)*'اطلاعات پایه'!$C$36,IF(AA725&lt;='اطلاعات پایه'!$B$37,'اطلاعات پایه'!$E$36+(AA725-'اطلاعات پایه'!$B$36)*'اطلاعات پایه'!$C$37,IF(AA725&lt;='اطلاعات پایه'!$B$38,'اطلاعات پایه'!$E$37+(AA725-'اطلاعات پایه'!$B$37)*'اطلاعات پایه'!$C$38,IF(AA725&lt;='اطلاعات پایه'!$B$39,'اطلاعات پایه'!$E$38+(AA725-'اطلاعات پایه'!$B$38)*'اطلاعات پایه'!$C$39,'اطلاعات پایه'!$E$39+(AA725-'اطلاعات پایه'!$B$39)*'اطلاعات پایه'!$C$40)))))/365*L725</f>
        <v>0</v>
      </c>
      <c r="AC725" s="9">
        <f t="shared" si="87"/>
        <v>37493954</v>
      </c>
      <c r="AE725" s="9">
        <f t="shared" si="82"/>
        <v>49588780</v>
      </c>
    </row>
    <row r="726" spans="1:31" x14ac:dyDescent="0.25">
      <c r="A726" s="13">
        <v>706</v>
      </c>
      <c r="B726" s="13"/>
      <c r="C726" s="13"/>
      <c r="D726" s="13"/>
      <c r="E726" s="13"/>
      <c r="F726" s="13"/>
      <c r="G726" s="6" t="str">
        <f t="shared" ref="G726:G789" si="88">IF(F726=0,"",F726)</f>
        <v/>
      </c>
      <c r="H726" s="13"/>
      <c r="I726" s="13"/>
      <c r="J726" s="15"/>
      <c r="K726" s="15"/>
      <c r="L726" s="5">
        <f>VLOOKUP($C$15,'اطلاعات پایه'!$A$18:$B$30,2,FALSE)</f>
        <v>30</v>
      </c>
      <c r="M726" s="6">
        <f>VLOOKUP($C$15,'اطلاعات پایه'!$A$18:$C$30,3,FALSE)</f>
        <v>45736</v>
      </c>
      <c r="N726" s="5">
        <f>ROUND((K726*('اطلاعات پایه'!$B$12+1)+'اطلاعات پایه'!$B$13)/30*L726,0)</f>
        <v>9316080</v>
      </c>
      <c r="O726" s="5">
        <f>IF(AND(F726&gt;0,M726-F726&gt;364),'اطلاعات پایه'!$B$10,0)*L726+J726</f>
        <v>0</v>
      </c>
      <c r="P726" s="5">
        <f>IF(H726="متاهل",'اطلاعات پایه'!$B$6,0)</f>
        <v>0</v>
      </c>
      <c r="Q726" s="5">
        <f>I726*'اطلاعات پایه'!$B$7</f>
        <v>0</v>
      </c>
      <c r="R726" s="5">
        <f>ROUND('اطلاعات پایه'!$B$8/30*MIN(30,L726),0)</f>
        <v>9000000</v>
      </c>
      <c r="S726" s="5">
        <f>ROUND('اطلاعات پایه'!$B$9/30*MIN(30,L726),0)</f>
        <v>22000000</v>
      </c>
      <c r="T726" s="5">
        <f t="shared" si="83"/>
        <v>59284</v>
      </c>
      <c r="U726" s="15"/>
      <c r="V726" s="5">
        <f t="shared" ref="V726:V789" si="89">U726*T726</f>
        <v>0</v>
      </c>
      <c r="X726" s="9">
        <f t="shared" si="84"/>
        <v>40316080</v>
      </c>
      <c r="Y726" s="9">
        <f>ROUND(0.07*MIN(7*L726*'اطلاعات پایه'!$B$5,'محاسبه حقوق'!X726),0)</f>
        <v>2822126</v>
      </c>
      <c r="Z726" s="9">
        <f t="shared" si="85"/>
        <v>9272700</v>
      </c>
      <c r="AA726" s="9">
        <f t="shared" si="86"/>
        <v>480702059.14285713</v>
      </c>
      <c r="AB726" s="5">
        <f>IF(AA726&lt;='اطلاعات پایه'!$B$35,'اطلاعات پایه'!$D$35,IF(AA726&lt;='اطلاعات پایه'!$B$36,'اطلاعات پایه'!$E$35+(AA726-'اطلاعات پایه'!$B$35)*'اطلاعات پایه'!$C$36,IF(AA726&lt;='اطلاعات پایه'!$B$37,'اطلاعات پایه'!$E$36+(AA726-'اطلاعات پایه'!$B$36)*'اطلاعات پایه'!$C$37,IF(AA726&lt;='اطلاعات پایه'!$B$38,'اطلاعات پایه'!$E$37+(AA726-'اطلاعات پایه'!$B$37)*'اطلاعات پایه'!$C$38,IF(AA726&lt;='اطلاعات پایه'!$B$39,'اطلاعات پایه'!$E$38+(AA726-'اطلاعات پایه'!$B$38)*'اطلاعات پایه'!$C$39,'اطلاعات پایه'!$E$39+(AA726-'اطلاعات پایه'!$B$39)*'اطلاعات پایه'!$C$40)))))/365*L726</f>
        <v>0</v>
      </c>
      <c r="AC726" s="9">
        <f t="shared" si="87"/>
        <v>37493954</v>
      </c>
      <c r="AE726" s="9">
        <f t="shared" ref="AE726:AE789" si="90">X726+Z726</f>
        <v>49588780</v>
      </c>
    </row>
    <row r="727" spans="1:31" x14ac:dyDescent="0.25">
      <c r="A727" s="13">
        <v>707</v>
      </c>
      <c r="B727" s="13"/>
      <c r="C727" s="13"/>
      <c r="D727" s="13"/>
      <c r="E727" s="13"/>
      <c r="F727" s="13"/>
      <c r="G727" s="6" t="str">
        <f t="shared" si="88"/>
        <v/>
      </c>
      <c r="H727" s="13"/>
      <c r="I727" s="13"/>
      <c r="J727" s="15"/>
      <c r="K727" s="15"/>
      <c r="L727" s="5">
        <f>VLOOKUP($C$15,'اطلاعات پایه'!$A$18:$B$30,2,FALSE)</f>
        <v>30</v>
      </c>
      <c r="M727" s="6">
        <f>VLOOKUP($C$15,'اطلاعات پایه'!$A$18:$C$30,3,FALSE)</f>
        <v>45736</v>
      </c>
      <c r="N727" s="5">
        <f>ROUND((K727*('اطلاعات پایه'!$B$12+1)+'اطلاعات پایه'!$B$13)/30*L727,0)</f>
        <v>9316080</v>
      </c>
      <c r="O727" s="5">
        <f>IF(AND(F727&gt;0,M727-F727&gt;364),'اطلاعات پایه'!$B$10,0)*L727+J727</f>
        <v>0</v>
      </c>
      <c r="P727" s="5">
        <f>IF(H727="متاهل",'اطلاعات پایه'!$B$6,0)</f>
        <v>0</v>
      </c>
      <c r="Q727" s="5">
        <f>I727*'اطلاعات پایه'!$B$7</f>
        <v>0</v>
      </c>
      <c r="R727" s="5">
        <f>ROUND('اطلاعات پایه'!$B$8/30*MIN(30,L727),0)</f>
        <v>9000000</v>
      </c>
      <c r="S727" s="5">
        <f>ROUND('اطلاعات پایه'!$B$9/30*MIN(30,L727),0)</f>
        <v>22000000</v>
      </c>
      <c r="T727" s="5">
        <f t="shared" ref="T727:T790" si="91">ROUND((N727+O727)/L727*30/220*1.4,0)</f>
        <v>59284</v>
      </c>
      <c r="U727" s="15"/>
      <c r="V727" s="5">
        <f t="shared" si="89"/>
        <v>0</v>
      </c>
      <c r="X727" s="9">
        <f t="shared" ref="X727:X790" si="92">SUM(N727:S727,V727:W727)</f>
        <v>40316080</v>
      </c>
      <c r="Y727" s="9">
        <f>ROUND(0.07*MIN(7*L727*'اطلاعات پایه'!$B$5,'محاسبه حقوق'!X727),0)</f>
        <v>2822126</v>
      </c>
      <c r="Z727" s="9">
        <f t="shared" ref="Z727:Z790" si="93">ROUND(Y727/7*23,0)</f>
        <v>9272700</v>
      </c>
      <c r="AA727" s="9">
        <f t="shared" ref="AA727:AA790" si="94">(X727-2/7*Y727)/L727*365</f>
        <v>480702059.14285713</v>
      </c>
      <c r="AB727" s="5">
        <f>IF(AA727&lt;='اطلاعات پایه'!$B$35,'اطلاعات پایه'!$D$35,IF(AA727&lt;='اطلاعات پایه'!$B$36,'اطلاعات پایه'!$E$35+(AA727-'اطلاعات پایه'!$B$35)*'اطلاعات پایه'!$C$36,IF(AA727&lt;='اطلاعات پایه'!$B$37,'اطلاعات پایه'!$E$36+(AA727-'اطلاعات پایه'!$B$36)*'اطلاعات پایه'!$C$37,IF(AA727&lt;='اطلاعات پایه'!$B$38,'اطلاعات پایه'!$E$37+(AA727-'اطلاعات پایه'!$B$37)*'اطلاعات پایه'!$C$38,IF(AA727&lt;='اطلاعات پایه'!$B$39,'اطلاعات پایه'!$E$38+(AA727-'اطلاعات پایه'!$B$38)*'اطلاعات پایه'!$C$39,'اطلاعات پایه'!$E$39+(AA727-'اطلاعات پایه'!$B$39)*'اطلاعات پایه'!$C$40)))))/365*L727</f>
        <v>0</v>
      </c>
      <c r="AC727" s="9">
        <f t="shared" ref="AC727:AC790" si="95">X727-Y727-AB727</f>
        <v>37493954</v>
      </c>
      <c r="AE727" s="9">
        <f t="shared" si="90"/>
        <v>49588780</v>
      </c>
    </row>
    <row r="728" spans="1:31" x14ac:dyDescent="0.25">
      <c r="A728" s="13">
        <v>708</v>
      </c>
      <c r="B728" s="13"/>
      <c r="C728" s="13"/>
      <c r="D728" s="13"/>
      <c r="E728" s="13"/>
      <c r="F728" s="13"/>
      <c r="G728" s="6" t="str">
        <f t="shared" si="88"/>
        <v/>
      </c>
      <c r="H728" s="13"/>
      <c r="I728" s="13"/>
      <c r="J728" s="15"/>
      <c r="K728" s="15"/>
      <c r="L728" s="5">
        <f>VLOOKUP($C$15,'اطلاعات پایه'!$A$18:$B$30,2,FALSE)</f>
        <v>30</v>
      </c>
      <c r="M728" s="6">
        <f>VLOOKUP($C$15,'اطلاعات پایه'!$A$18:$C$30,3,FALSE)</f>
        <v>45736</v>
      </c>
      <c r="N728" s="5">
        <f>ROUND((K728*('اطلاعات پایه'!$B$12+1)+'اطلاعات پایه'!$B$13)/30*L728,0)</f>
        <v>9316080</v>
      </c>
      <c r="O728" s="5">
        <f>IF(AND(F728&gt;0,M728-F728&gt;364),'اطلاعات پایه'!$B$10,0)*L728+J728</f>
        <v>0</v>
      </c>
      <c r="P728" s="5">
        <f>IF(H728="متاهل",'اطلاعات پایه'!$B$6,0)</f>
        <v>0</v>
      </c>
      <c r="Q728" s="5">
        <f>I728*'اطلاعات پایه'!$B$7</f>
        <v>0</v>
      </c>
      <c r="R728" s="5">
        <f>ROUND('اطلاعات پایه'!$B$8/30*MIN(30,L728),0)</f>
        <v>9000000</v>
      </c>
      <c r="S728" s="5">
        <f>ROUND('اطلاعات پایه'!$B$9/30*MIN(30,L728),0)</f>
        <v>22000000</v>
      </c>
      <c r="T728" s="5">
        <f t="shared" si="91"/>
        <v>59284</v>
      </c>
      <c r="U728" s="15"/>
      <c r="V728" s="5">
        <f t="shared" si="89"/>
        <v>0</v>
      </c>
      <c r="X728" s="9">
        <f t="shared" si="92"/>
        <v>40316080</v>
      </c>
      <c r="Y728" s="9">
        <f>ROUND(0.07*MIN(7*L728*'اطلاعات پایه'!$B$5,'محاسبه حقوق'!X728),0)</f>
        <v>2822126</v>
      </c>
      <c r="Z728" s="9">
        <f t="shared" si="93"/>
        <v>9272700</v>
      </c>
      <c r="AA728" s="9">
        <f t="shared" si="94"/>
        <v>480702059.14285713</v>
      </c>
      <c r="AB728" s="5">
        <f>IF(AA728&lt;='اطلاعات پایه'!$B$35,'اطلاعات پایه'!$D$35,IF(AA728&lt;='اطلاعات پایه'!$B$36,'اطلاعات پایه'!$E$35+(AA728-'اطلاعات پایه'!$B$35)*'اطلاعات پایه'!$C$36,IF(AA728&lt;='اطلاعات پایه'!$B$37,'اطلاعات پایه'!$E$36+(AA728-'اطلاعات پایه'!$B$36)*'اطلاعات پایه'!$C$37,IF(AA728&lt;='اطلاعات پایه'!$B$38,'اطلاعات پایه'!$E$37+(AA728-'اطلاعات پایه'!$B$37)*'اطلاعات پایه'!$C$38,IF(AA728&lt;='اطلاعات پایه'!$B$39,'اطلاعات پایه'!$E$38+(AA728-'اطلاعات پایه'!$B$38)*'اطلاعات پایه'!$C$39,'اطلاعات پایه'!$E$39+(AA728-'اطلاعات پایه'!$B$39)*'اطلاعات پایه'!$C$40)))))/365*L728</f>
        <v>0</v>
      </c>
      <c r="AC728" s="9">
        <f t="shared" si="95"/>
        <v>37493954</v>
      </c>
      <c r="AE728" s="9">
        <f t="shared" si="90"/>
        <v>49588780</v>
      </c>
    </row>
    <row r="729" spans="1:31" x14ac:dyDescent="0.25">
      <c r="A729" s="13">
        <v>709</v>
      </c>
      <c r="B729" s="13"/>
      <c r="C729" s="13"/>
      <c r="D729" s="13"/>
      <c r="E729" s="13"/>
      <c r="F729" s="13"/>
      <c r="G729" s="6" t="str">
        <f t="shared" si="88"/>
        <v/>
      </c>
      <c r="H729" s="13"/>
      <c r="I729" s="13"/>
      <c r="J729" s="15"/>
      <c r="K729" s="15"/>
      <c r="L729" s="5">
        <f>VLOOKUP($C$15,'اطلاعات پایه'!$A$18:$B$30,2,FALSE)</f>
        <v>30</v>
      </c>
      <c r="M729" s="6">
        <f>VLOOKUP($C$15,'اطلاعات پایه'!$A$18:$C$30,3,FALSE)</f>
        <v>45736</v>
      </c>
      <c r="N729" s="5">
        <f>ROUND((K729*('اطلاعات پایه'!$B$12+1)+'اطلاعات پایه'!$B$13)/30*L729,0)</f>
        <v>9316080</v>
      </c>
      <c r="O729" s="5">
        <f>IF(AND(F729&gt;0,M729-F729&gt;364),'اطلاعات پایه'!$B$10,0)*L729+J729</f>
        <v>0</v>
      </c>
      <c r="P729" s="5">
        <f>IF(H729="متاهل",'اطلاعات پایه'!$B$6,0)</f>
        <v>0</v>
      </c>
      <c r="Q729" s="5">
        <f>I729*'اطلاعات پایه'!$B$7</f>
        <v>0</v>
      </c>
      <c r="R729" s="5">
        <f>ROUND('اطلاعات پایه'!$B$8/30*MIN(30,L729),0)</f>
        <v>9000000</v>
      </c>
      <c r="S729" s="5">
        <f>ROUND('اطلاعات پایه'!$B$9/30*MIN(30,L729),0)</f>
        <v>22000000</v>
      </c>
      <c r="T729" s="5">
        <f t="shared" si="91"/>
        <v>59284</v>
      </c>
      <c r="U729" s="15"/>
      <c r="V729" s="5">
        <f t="shared" si="89"/>
        <v>0</v>
      </c>
      <c r="X729" s="9">
        <f t="shared" si="92"/>
        <v>40316080</v>
      </c>
      <c r="Y729" s="9">
        <f>ROUND(0.07*MIN(7*L729*'اطلاعات پایه'!$B$5,'محاسبه حقوق'!X729),0)</f>
        <v>2822126</v>
      </c>
      <c r="Z729" s="9">
        <f t="shared" si="93"/>
        <v>9272700</v>
      </c>
      <c r="AA729" s="9">
        <f t="shared" si="94"/>
        <v>480702059.14285713</v>
      </c>
      <c r="AB729" s="5">
        <f>IF(AA729&lt;='اطلاعات پایه'!$B$35,'اطلاعات پایه'!$D$35,IF(AA729&lt;='اطلاعات پایه'!$B$36,'اطلاعات پایه'!$E$35+(AA729-'اطلاعات پایه'!$B$35)*'اطلاعات پایه'!$C$36,IF(AA729&lt;='اطلاعات پایه'!$B$37,'اطلاعات پایه'!$E$36+(AA729-'اطلاعات پایه'!$B$36)*'اطلاعات پایه'!$C$37,IF(AA729&lt;='اطلاعات پایه'!$B$38,'اطلاعات پایه'!$E$37+(AA729-'اطلاعات پایه'!$B$37)*'اطلاعات پایه'!$C$38,IF(AA729&lt;='اطلاعات پایه'!$B$39,'اطلاعات پایه'!$E$38+(AA729-'اطلاعات پایه'!$B$38)*'اطلاعات پایه'!$C$39,'اطلاعات پایه'!$E$39+(AA729-'اطلاعات پایه'!$B$39)*'اطلاعات پایه'!$C$40)))))/365*L729</f>
        <v>0</v>
      </c>
      <c r="AC729" s="9">
        <f t="shared" si="95"/>
        <v>37493954</v>
      </c>
      <c r="AE729" s="9">
        <f t="shared" si="90"/>
        <v>49588780</v>
      </c>
    </row>
    <row r="730" spans="1:31" x14ac:dyDescent="0.25">
      <c r="A730" s="13">
        <v>710</v>
      </c>
      <c r="B730" s="13"/>
      <c r="C730" s="13"/>
      <c r="D730" s="13"/>
      <c r="E730" s="13"/>
      <c r="F730" s="13"/>
      <c r="G730" s="6" t="str">
        <f t="shared" si="88"/>
        <v/>
      </c>
      <c r="H730" s="13"/>
      <c r="I730" s="13"/>
      <c r="J730" s="15"/>
      <c r="K730" s="15"/>
      <c r="L730" s="5">
        <f>VLOOKUP($C$15,'اطلاعات پایه'!$A$18:$B$30,2,FALSE)</f>
        <v>30</v>
      </c>
      <c r="M730" s="6">
        <f>VLOOKUP($C$15,'اطلاعات پایه'!$A$18:$C$30,3,FALSE)</f>
        <v>45736</v>
      </c>
      <c r="N730" s="5">
        <f>ROUND((K730*('اطلاعات پایه'!$B$12+1)+'اطلاعات پایه'!$B$13)/30*L730,0)</f>
        <v>9316080</v>
      </c>
      <c r="O730" s="5">
        <f>IF(AND(F730&gt;0,M730-F730&gt;364),'اطلاعات پایه'!$B$10,0)*L730+J730</f>
        <v>0</v>
      </c>
      <c r="P730" s="5">
        <f>IF(H730="متاهل",'اطلاعات پایه'!$B$6,0)</f>
        <v>0</v>
      </c>
      <c r="Q730" s="5">
        <f>I730*'اطلاعات پایه'!$B$7</f>
        <v>0</v>
      </c>
      <c r="R730" s="5">
        <f>ROUND('اطلاعات پایه'!$B$8/30*MIN(30,L730),0)</f>
        <v>9000000</v>
      </c>
      <c r="S730" s="5">
        <f>ROUND('اطلاعات پایه'!$B$9/30*MIN(30,L730),0)</f>
        <v>22000000</v>
      </c>
      <c r="T730" s="5">
        <f t="shared" si="91"/>
        <v>59284</v>
      </c>
      <c r="U730" s="15"/>
      <c r="V730" s="5">
        <f t="shared" si="89"/>
        <v>0</v>
      </c>
      <c r="X730" s="9">
        <f t="shared" si="92"/>
        <v>40316080</v>
      </c>
      <c r="Y730" s="9">
        <f>ROUND(0.07*MIN(7*L730*'اطلاعات پایه'!$B$5,'محاسبه حقوق'!X730),0)</f>
        <v>2822126</v>
      </c>
      <c r="Z730" s="9">
        <f t="shared" si="93"/>
        <v>9272700</v>
      </c>
      <c r="AA730" s="9">
        <f t="shared" si="94"/>
        <v>480702059.14285713</v>
      </c>
      <c r="AB730" s="5">
        <f>IF(AA730&lt;='اطلاعات پایه'!$B$35,'اطلاعات پایه'!$D$35,IF(AA730&lt;='اطلاعات پایه'!$B$36,'اطلاعات پایه'!$E$35+(AA730-'اطلاعات پایه'!$B$35)*'اطلاعات پایه'!$C$36,IF(AA730&lt;='اطلاعات پایه'!$B$37,'اطلاعات پایه'!$E$36+(AA730-'اطلاعات پایه'!$B$36)*'اطلاعات پایه'!$C$37,IF(AA730&lt;='اطلاعات پایه'!$B$38,'اطلاعات پایه'!$E$37+(AA730-'اطلاعات پایه'!$B$37)*'اطلاعات پایه'!$C$38,IF(AA730&lt;='اطلاعات پایه'!$B$39,'اطلاعات پایه'!$E$38+(AA730-'اطلاعات پایه'!$B$38)*'اطلاعات پایه'!$C$39,'اطلاعات پایه'!$E$39+(AA730-'اطلاعات پایه'!$B$39)*'اطلاعات پایه'!$C$40)))))/365*L730</f>
        <v>0</v>
      </c>
      <c r="AC730" s="9">
        <f t="shared" si="95"/>
        <v>37493954</v>
      </c>
      <c r="AE730" s="9">
        <f t="shared" si="90"/>
        <v>49588780</v>
      </c>
    </row>
    <row r="731" spans="1:31" x14ac:dyDescent="0.25">
      <c r="A731" s="13">
        <v>711</v>
      </c>
      <c r="B731" s="13"/>
      <c r="C731" s="13"/>
      <c r="D731" s="13"/>
      <c r="E731" s="13"/>
      <c r="F731" s="13"/>
      <c r="G731" s="6" t="str">
        <f t="shared" si="88"/>
        <v/>
      </c>
      <c r="H731" s="13"/>
      <c r="I731" s="13"/>
      <c r="J731" s="15"/>
      <c r="K731" s="15"/>
      <c r="L731" s="5">
        <f>VLOOKUP($C$15,'اطلاعات پایه'!$A$18:$B$30,2,FALSE)</f>
        <v>30</v>
      </c>
      <c r="M731" s="6">
        <f>VLOOKUP($C$15,'اطلاعات پایه'!$A$18:$C$30,3,FALSE)</f>
        <v>45736</v>
      </c>
      <c r="N731" s="5">
        <f>ROUND((K731*('اطلاعات پایه'!$B$12+1)+'اطلاعات پایه'!$B$13)/30*L731,0)</f>
        <v>9316080</v>
      </c>
      <c r="O731" s="5">
        <f>IF(AND(F731&gt;0,M731-F731&gt;364),'اطلاعات پایه'!$B$10,0)*L731+J731</f>
        <v>0</v>
      </c>
      <c r="P731" s="5">
        <f>IF(H731="متاهل",'اطلاعات پایه'!$B$6,0)</f>
        <v>0</v>
      </c>
      <c r="Q731" s="5">
        <f>I731*'اطلاعات پایه'!$B$7</f>
        <v>0</v>
      </c>
      <c r="R731" s="5">
        <f>ROUND('اطلاعات پایه'!$B$8/30*MIN(30,L731),0)</f>
        <v>9000000</v>
      </c>
      <c r="S731" s="5">
        <f>ROUND('اطلاعات پایه'!$B$9/30*MIN(30,L731),0)</f>
        <v>22000000</v>
      </c>
      <c r="T731" s="5">
        <f t="shared" si="91"/>
        <v>59284</v>
      </c>
      <c r="U731" s="15"/>
      <c r="V731" s="5">
        <f t="shared" si="89"/>
        <v>0</v>
      </c>
      <c r="X731" s="9">
        <f t="shared" si="92"/>
        <v>40316080</v>
      </c>
      <c r="Y731" s="9">
        <f>ROUND(0.07*MIN(7*L731*'اطلاعات پایه'!$B$5,'محاسبه حقوق'!X731),0)</f>
        <v>2822126</v>
      </c>
      <c r="Z731" s="9">
        <f t="shared" si="93"/>
        <v>9272700</v>
      </c>
      <c r="AA731" s="9">
        <f t="shared" si="94"/>
        <v>480702059.14285713</v>
      </c>
      <c r="AB731" s="5">
        <f>IF(AA731&lt;='اطلاعات پایه'!$B$35,'اطلاعات پایه'!$D$35,IF(AA731&lt;='اطلاعات پایه'!$B$36,'اطلاعات پایه'!$E$35+(AA731-'اطلاعات پایه'!$B$35)*'اطلاعات پایه'!$C$36,IF(AA731&lt;='اطلاعات پایه'!$B$37,'اطلاعات پایه'!$E$36+(AA731-'اطلاعات پایه'!$B$36)*'اطلاعات پایه'!$C$37,IF(AA731&lt;='اطلاعات پایه'!$B$38,'اطلاعات پایه'!$E$37+(AA731-'اطلاعات پایه'!$B$37)*'اطلاعات پایه'!$C$38,IF(AA731&lt;='اطلاعات پایه'!$B$39,'اطلاعات پایه'!$E$38+(AA731-'اطلاعات پایه'!$B$38)*'اطلاعات پایه'!$C$39,'اطلاعات پایه'!$E$39+(AA731-'اطلاعات پایه'!$B$39)*'اطلاعات پایه'!$C$40)))))/365*L731</f>
        <v>0</v>
      </c>
      <c r="AC731" s="9">
        <f t="shared" si="95"/>
        <v>37493954</v>
      </c>
      <c r="AE731" s="9">
        <f t="shared" si="90"/>
        <v>49588780</v>
      </c>
    </row>
    <row r="732" spans="1:31" x14ac:dyDescent="0.25">
      <c r="A732" s="13">
        <v>712</v>
      </c>
      <c r="B732" s="13"/>
      <c r="C732" s="13"/>
      <c r="D732" s="13"/>
      <c r="E732" s="13"/>
      <c r="F732" s="13"/>
      <c r="G732" s="6" t="str">
        <f t="shared" si="88"/>
        <v/>
      </c>
      <c r="H732" s="13"/>
      <c r="I732" s="13"/>
      <c r="J732" s="15"/>
      <c r="K732" s="15"/>
      <c r="L732" s="5">
        <f>VLOOKUP($C$15,'اطلاعات پایه'!$A$18:$B$30,2,FALSE)</f>
        <v>30</v>
      </c>
      <c r="M732" s="6">
        <f>VLOOKUP($C$15,'اطلاعات پایه'!$A$18:$C$30,3,FALSE)</f>
        <v>45736</v>
      </c>
      <c r="N732" s="5">
        <f>ROUND((K732*('اطلاعات پایه'!$B$12+1)+'اطلاعات پایه'!$B$13)/30*L732,0)</f>
        <v>9316080</v>
      </c>
      <c r="O732" s="5">
        <f>IF(AND(F732&gt;0,M732-F732&gt;364),'اطلاعات پایه'!$B$10,0)*L732+J732</f>
        <v>0</v>
      </c>
      <c r="P732" s="5">
        <f>IF(H732="متاهل",'اطلاعات پایه'!$B$6,0)</f>
        <v>0</v>
      </c>
      <c r="Q732" s="5">
        <f>I732*'اطلاعات پایه'!$B$7</f>
        <v>0</v>
      </c>
      <c r="R732" s="5">
        <f>ROUND('اطلاعات پایه'!$B$8/30*MIN(30,L732),0)</f>
        <v>9000000</v>
      </c>
      <c r="S732" s="5">
        <f>ROUND('اطلاعات پایه'!$B$9/30*MIN(30,L732),0)</f>
        <v>22000000</v>
      </c>
      <c r="T732" s="5">
        <f t="shared" si="91"/>
        <v>59284</v>
      </c>
      <c r="U732" s="15"/>
      <c r="V732" s="5">
        <f t="shared" si="89"/>
        <v>0</v>
      </c>
      <c r="X732" s="9">
        <f t="shared" si="92"/>
        <v>40316080</v>
      </c>
      <c r="Y732" s="9">
        <f>ROUND(0.07*MIN(7*L732*'اطلاعات پایه'!$B$5,'محاسبه حقوق'!X732),0)</f>
        <v>2822126</v>
      </c>
      <c r="Z732" s="9">
        <f t="shared" si="93"/>
        <v>9272700</v>
      </c>
      <c r="AA732" s="9">
        <f t="shared" si="94"/>
        <v>480702059.14285713</v>
      </c>
      <c r="AB732" s="5">
        <f>IF(AA732&lt;='اطلاعات پایه'!$B$35,'اطلاعات پایه'!$D$35,IF(AA732&lt;='اطلاعات پایه'!$B$36,'اطلاعات پایه'!$E$35+(AA732-'اطلاعات پایه'!$B$35)*'اطلاعات پایه'!$C$36,IF(AA732&lt;='اطلاعات پایه'!$B$37,'اطلاعات پایه'!$E$36+(AA732-'اطلاعات پایه'!$B$36)*'اطلاعات پایه'!$C$37,IF(AA732&lt;='اطلاعات پایه'!$B$38,'اطلاعات پایه'!$E$37+(AA732-'اطلاعات پایه'!$B$37)*'اطلاعات پایه'!$C$38,IF(AA732&lt;='اطلاعات پایه'!$B$39,'اطلاعات پایه'!$E$38+(AA732-'اطلاعات پایه'!$B$38)*'اطلاعات پایه'!$C$39,'اطلاعات پایه'!$E$39+(AA732-'اطلاعات پایه'!$B$39)*'اطلاعات پایه'!$C$40)))))/365*L732</f>
        <v>0</v>
      </c>
      <c r="AC732" s="9">
        <f t="shared" si="95"/>
        <v>37493954</v>
      </c>
      <c r="AE732" s="9">
        <f t="shared" si="90"/>
        <v>49588780</v>
      </c>
    </row>
    <row r="733" spans="1:31" x14ac:dyDescent="0.25">
      <c r="A733" s="13">
        <v>713</v>
      </c>
      <c r="B733" s="13"/>
      <c r="C733" s="13"/>
      <c r="D733" s="13"/>
      <c r="E733" s="13"/>
      <c r="F733" s="13"/>
      <c r="G733" s="6" t="str">
        <f t="shared" si="88"/>
        <v/>
      </c>
      <c r="H733" s="13"/>
      <c r="I733" s="13"/>
      <c r="J733" s="15"/>
      <c r="K733" s="15"/>
      <c r="L733" s="5">
        <f>VLOOKUP($C$15,'اطلاعات پایه'!$A$18:$B$30,2,FALSE)</f>
        <v>30</v>
      </c>
      <c r="M733" s="6">
        <f>VLOOKUP($C$15,'اطلاعات پایه'!$A$18:$C$30,3,FALSE)</f>
        <v>45736</v>
      </c>
      <c r="N733" s="5">
        <f>ROUND((K733*('اطلاعات پایه'!$B$12+1)+'اطلاعات پایه'!$B$13)/30*L733,0)</f>
        <v>9316080</v>
      </c>
      <c r="O733" s="5">
        <f>IF(AND(F733&gt;0,M733-F733&gt;364),'اطلاعات پایه'!$B$10,0)*L733+J733</f>
        <v>0</v>
      </c>
      <c r="P733" s="5">
        <f>IF(H733="متاهل",'اطلاعات پایه'!$B$6,0)</f>
        <v>0</v>
      </c>
      <c r="Q733" s="5">
        <f>I733*'اطلاعات پایه'!$B$7</f>
        <v>0</v>
      </c>
      <c r="R733" s="5">
        <f>ROUND('اطلاعات پایه'!$B$8/30*MIN(30,L733),0)</f>
        <v>9000000</v>
      </c>
      <c r="S733" s="5">
        <f>ROUND('اطلاعات پایه'!$B$9/30*MIN(30,L733),0)</f>
        <v>22000000</v>
      </c>
      <c r="T733" s="5">
        <f t="shared" si="91"/>
        <v>59284</v>
      </c>
      <c r="U733" s="15"/>
      <c r="V733" s="5">
        <f t="shared" si="89"/>
        <v>0</v>
      </c>
      <c r="X733" s="9">
        <f t="shared" si="92"/>
        <v>40316080</v>
      </c>
      <c r="Y733" s="9">
        <f>ROUND(0.07*MIN(7*L733*'اطلاعات پایه'!$B$5,'محاسبه حقوق'!X733),0)</f>
        <v>2822126</v>
      </c>
      <c r="Z733" s="9">
        <f t="shared" si="93"/>
        <v>9272700</v>
      </c>
      <c r="AA733" s="9">
        <f t="shared" si="94"/>
        <v>480702059.14285713</v>
      </c>
      <c r="AB733" s="5">
        <f>IF(AA733&lt;='اطلاعات پایه'!$B$35,'اطلاعات پایه'!$D$35,IF(AA733&lt;='اطلاعات پایه'!$B$36,'اطلاعات پایه'!$E$35+(AA733-'اطلاعات پایه'!$B$35)*'اطلاعات پایه'!$C$36,IF(AA733&lt;='اطلاعات پایه'!$B$37,'اطلاعات پایه'!$E$36+(AA733-'اطلاعات پایه'!$B$36)*'اطلاعات پایه'!$C$37,IF(AA733&lt;='اطلاعات پایه'!$B$38,'اطلاعات پایه'!$E$37+(AA733-'اطلاعات پایه'!$B$37)*'اطلاعات پایه'!$C$38,IF(AA733&lt;='اطلاعات پایه'!$B$39,'اطلاعات پایه'!$E$38+(AA733-'اطلاعات پایه'!$B$38)*'اطلاعات پایه'!$C$39,'اطلاعات پایه'!$E$39+(AA733-'اطلاعات پایه'!$B$39)*'اطلاعات پایه'!$C$40)))))/365*L733</f>
        <v>0</v>
      </c>
      <c r="AC733" s="9">
        <f t="shared" si="95"/>
        <v>37493954</v>
      </c>
      <c r="AE733" s="9">
        <f t="shared" si="90"/>
        <v>49588780</v>
      </c>
    </row>
    <row r="734" spans="1:31" x14ac:dyDescent="0.25">
      <c r="A734" s="13">
        <v>714</v>
      </c>
      <c r="B734" s="13"/>
      <c r="C734" s="13"/>
      <c r="D734" s="13"/>
      <c r="E734" s="13"/>
      <c r="F734" s="13"/>
      <c r="G734" s="6" t="str">
        <f t="shared" si="88"/>
        <v/>
      </c>
      <c r="H734" s="13"/>
      <c r="I734" s="13"/>
      <c r="J734" s="15"/>
      <c r="K734" s="15"/>
      <c r="L734" s="5">
        <f>VLOOKUP($C$15,'اطلاعات پایه'!$A$18:$B$30,2,FALSE)</f>
        <v>30</v>
      </c>
      <c r="M734" s="6">
        <f>VLOOKUP($C$15,'اطلاعات پایه'!$A$18:$C$30,3,FALSE)</f>
        <v>45736</v>
      </c>
      <c r="N734" s="5">
        <f>ROUND((K734*('اطلاعات پایه'!$B$12+1)+'اطلاعات پایه'!$B$13)/30*L734,0)</f>
        <v>9316080</v>
      </c>
      <c r="O734" s="5">
        <f>IF(AND(F734&gt;0,M734-F734&gt;364),'اطلاعات پایه'!$B$10,0)*L734+J734</f>
        <v>0</v>
      </c>
      <c r="P734" s="5">
        <f>IF(H734="متاهل",'اطلاعات پایه'!$B$6,0)</f>
        <v>0</v>
      </c>
      <c r="Q734" s="5">
        <f>I734*'اطلاعات پایه'!$B$7</f>
        <v>0</v>
      </c>
      <c r="R734" s="5">
        <f>ROUND('اطلاعات پایه'!$B$8/30*MIN(30,L734),0)</f>
        <v>9000000</v>
      </c>
      <c r="S734" s="5">
        <f>ROUND('اطلاعات پایه'!$B$9/30*MIN(30,L734),0)</f>
        <v>22000000</v>
      </c>
      <c r="T734" s="5">
        <f t="shared" si="91"/>
        <v>59284</v>
      </c>
      <c r="U734" s="15"/>
      <c r="V734" s="5">
        <f t="shared" si="89"/>
        <v>0</v>
      </c>
      <c r="X734" s="9">
        <f t="shared" si="92"/>
        <v>40316080</v>
      </c>
      <c r="Y734" s="9">
        <f>ROUND(0.07*MIN(7*L734*'اطلاعات پایه'!$B$5,'محاسبه حقوق'!X734),0)</f>
        <v>2822126</v>
      </c>
      <c r="Z734" s="9">
        <f t="shared" si="93"/>
        <v>9272700</v>
      </c>
      <c r="AA734" s="9">
        <f t="shared" si="94"/>
        <v>480702059.14285713</v>
      </c>
      <c r="AB734" s="5">
        <f>IF(AA734&lt;='اطلاعات پایه'!$B$35,'اطلاعات پایه'!$D$35,IF(AA734&lt;='اطلاعات پایه'!$B$36,'اطلاعات پایه'!$E$35+(AA734-'اطلاعات پایه'!$B$35)*'اطلاعات پایه'!$C$36,IF(AA734&lt;='اطلاعات پایه'!$B$37,'اطلاعات پایه'!$E$36+(AA734-'اطلاعات پایه'!$B$36)*'اطلاعات پایه'!$C$37,IF(AA734&lt;='اطلاعات پایه'!$B$38,'اطلاعات پایه'!$E$37+(AA734-'اطلاعات پایه'!$B$37)*'اطلاعات پایه'!$C$38,IF(AA734&lt;='اطلاعات پایه'!$B$39,'اطلاعات پایه'!$E$38+(AA734-'اطلاعات پایه'!$B$38)*'اطلاعات پایه'!$C$39,'اطلاعات پایه'!$E$39+(AA734-'اطلاعات پایه'!$B$39)*'اطلاعات پایه'!$C$40)))))/365*L734</f>
        <v>0</v>
      </c>
      <c r="AC734" s="9">
        <f t="shared" si="95"/>
        <v>37493954</v>
      </c>
      <c r="AE734" s="9">
        <f t="shared" si="90"/>
        <v>49588780</v>
      </c>
    </row>
    <row r="735" spans="1:31" x14ac:dyDescent="0.25">
      <c r="A735" s="13">
        <v>715</v>
      </c>
      <c r="B735" s="13"/>
      <c r="C735" s="13"/>
      <c r="D735" s="13"/>
      <c r="E735" s="13"/>
      <c r="F735" s="13"/>
      <c r="G735" s="6" t="str">
        <f t="shared" si="88"/>
        <v/>
      </c>
      <c r="H735" s="13"/>
      <c r="I735" s="13"/>
      <c r="J735" s="15"/>
      <c r="K735" s="15"/>
      <c r="L735" s="5">
        <f>VLOOKUP($C$15,'اطلاعات پایه'!$A$18:$B$30,2,FALSE)</f>
        <v>30</v>
      </c>
      <c r="M735" s="6">
        <f>VLOOKUP($C$15,'اطلاعات پایه'!$A$18:$C$30,3,FALSE)</f>
        <v>45736</v>
      </c>
      <c r="N735" s="5">
        <f>ROUND((K735*('اطلاعات پایه'!$B$12+1)+'اطلاعات پایه'!$B$13)/30*L735,0)</f>
        <v>9316080</v>
      </c>
      <c r="O735" s="5">
        <f>IF(AND(F735&gt;0,M735-F735&gt;364),'اطلاعات پایه'!$B$10,0)*L735+J735</f>
        <v>0</v>
      </c>
      <c r="P735" s="5">
        <f>IF(H735="متاهل",'اطلاعات پایه'!$B$6,0)</f>
        <v>0</v>
      </c>
      <c r="Q735" s="5">
        <f>I735*'اطلاعات پایه'!$B$7</f>
        <v>0</v>
      </c>
      <c r="R735" s="5">
        <f>ROUND('اطلاعات پایه'!$B$8/30*MIN(30,L735),0)</f>
        <v>9000000</v>
      </c>
      <c r="S735" s="5">
        <f>ROUND('اطلاعات پایه'!$B$9/30*MIN(30,L735),0)</f>
        <v>22000000</v>
      </c>
      <c r="T735" s="5">
        <f t="shared" si="91"/>
        <v>59284</v>
      </c>
      <c r="U735" s="15"/>
      <c r="V735" s="5">
        <f t="shared" si="89"/>
        <v>0</v>
      </c>
      <c r="X735" s="9">
        <f t="shared" si="92"/>
        <v>40316080</v>
      </c>
      <c r="Y735" s="9">
        <f>ROUND(0.07*MIN(7*L735*'اطلاعات پایه'!$B$5,'محاسبه حقوق'!X735),0)</f>
        <v>2822126</v>
      </c>
      <c r="Z735" s="9">
        <f t="shared" si="93"/>
        <v>9272700</v>
      </c>
      <c r="AA735" s="9">
        <f t="shared" si="94"/>
        <v>480702059.14285713</v>
      </c>
      <c r="AB735" s="5">
        <f>IF(AA735&lt;='اطلاعات پایه'!$B$35,'اطلاعات پایه'!$D$35,IF(AA735&lt;='اطلاعات پایه'!$B$36,'اطلاعات پایه'!$E$35+(AA735-'اطلاعات پایه'!$B$35)*'اطلاعات پایه'!$C$36,IF(AA735&lt;='اطلاعات پایه'!$B$37,'اطلاعات پایه'!$E$36+(AA735-'اطلاعات پایه'!$B$36)*'اطلاعات پایه'!$C$37,IF(AA735&lt;='اطلاعات پایه'!$B$38,'اطلاعات پایه'!$E$37+(AA735-'اطلاعات پایه'!$B$37)*'اطلاعات پایه'!$C$38,IF(AA735&lt;='اطلاعات پایه'!$B$39,'اطلاعات پایه'!$E$38+(AA735-'اطلاعات پایه'!$B$38)*'اطلاعات پایه'!$C$39,'اطلاعات پایه'!$E$39+(AA735-'اطلاعات پایه'!$B$39)*'اطلاعات پایه'!$C$40)))))/365*L735</f>
        <v>0</v>
      </c>
      <c r="AC735" s="9">
        <f t="shared" si="95"/>
        <v>37493954</v>
      </c>
      <c r="AE735" s="9">
        <f t="shared" si="90"/>
        <v>49588780</v>
      </c>
    </row>
    <row r="736" spans="1:31" x14ac:dyDescent="0.25">
      <c r="A736" s="13">
        <v>716</v>
      </c>
      <c r="B736" s="13"/>
      <c r="C736" s="13"/>
      <c r="D736" s="13"/>
      <c r="E736" s="13"/>
      <c r="F736" s="13"/>
      <c r="G736" s="6" t="str">
        <f t="shared" si="88"/>
        <v/>
      </c>
      <c r="H736" s="13"/>
      <c r="I736" s="13"/>
      <c r="J736" s="15"/>
      <c r="K736" s="15"/>
      <c r="L736" s="5">
        <f>VLOOKUP($C$15,'اطلاعات پایه'!$A$18:$B$30,2,FALSE)</f>
        <v>30</v>
      </c>
      <c r="M736" s="6">
        <f>VLOOKUP($C$15,'اطلاعات پایه'!$A$18:$C$30,3,FALSE)</f>
        <v>45736</v>
      </c>
      <c r="N736" s="5">
        <f>ROUND((K736*('اطلاعات پایه'!$B$12+1)+'اطلاعات پایه'!$B$13)/30*L736,0)</f>
        <v>9316080</v>
      </c>
      <c r="O736" s="5">
        <f>IF(AND(F736&gt;0,M736-F736&gt;364),'اطلاعات پایه'!$B$10,0)*L736+J736</f>
        <v>0</v>
      </c>
      <c r="P736" s="5">
        <f>IF(H736="متاهل",'اطلاعات پایه'!$B$6,0)</f>
        <v>0</v>
      </c>
      <c r="Q736" s="5">
        <f>I736*'اطلاعات پایه'!$B$7</f>
        <v>0</v>
      </c>
      <c r="R736" s="5">
        <f>ROUND('اطلاعات پایه'!$B$8/30*MIN(30,L736),0)</f>
        <v>9000000</v>
      </c>
      <c r="S736" s="5">
        <f>ROUND('اطلاعات پایه'!$B$9/30*MIN(30,L736),0)</f>
        <v>22000000</v>
      </c>
      <c r="T736" s="5">
        <f t="shared" si="91"/>
        <v>59284</v>
      </c>
      <c r="U736" s="15"/>
      <c r="V736" s="5">
        <f t="shared" si="89"/>
        <v>0</v>
      </c>
      <c r="X736" s="9">
        <f t="shared" si="92"/>
        <v>40316080</v>
      </c>
      <c r="Y736" s="9">
        <f>ROUND(0.07*MIN(7*L736*'اطلاعات پایه'!$B$5,'محاسبه حقوق'!X736),0)</f>
        <v>2822126</v>
      </c>
      <c r="Z736" s="9">
        <f t="shared" si="93"/>
        <v>9272700</v>
      </c>
      <c r="AA736" s="9">
        <f t="shared" si="94"/>
        <v>480702059.14285713</v>
      </c>
      <c r="AB736" s="5">
        <f>IF(AA736&lt;='اطلاعات پایه'!$B$35,'اطلاعات پایه'!$D$35,IF(AA736&lt;='اطلاعات پایه'!$B$36,'اطلاعات پایه'!$E$35+(AA736-'اطلاعات پایه'!$B$35)*'اطلاعات پایه'!$C$36,IF(AA736&lt;='اطلاعات پایه'!$B$37,'اطلاعات پایه'!$E$36+(AA736-'اطلاعات پایه'!$B$36)*'اطلاعات پایه'!$C$37,IF(AA736&lt;='اطلاعات پایه'!$B$38,'اطلاعات پایه'!$E$37+(AA736-'اطلاعات پایه'!$B$37)*'اطلاعات پایه'!$C$38,IF(AA736&lt;='اطلاعات پایه'!$B$39,'اطلاعات پایه'!$E$38+(AA736-'اطلاعات پایه'!$B$38)*'اطلاعات پایه'!$C$39,'اطلاعات پایه'!$E$39+(AA736-'اطلاعات پایه'!$B$39)*'اطلاعات پایه'!$C$40)))))/365*L736</f>
        <v>0</v>
      </c>
      <c r="AC736" s="9">
        <f t="shared" si="95"/>
        <v>37493954</v>
      </c>
      <c r="AE736" s="9">
        <f t="shared" si="90"/>
        <v>49588780</v>
      </c>
    </row>
    <row r="737" spans="1:31" x14ac:dyDescent="0.25">
      <c r="A737" s="13">
        <v>717</v>
      </c>
      <c r="B737" s="13"/>
      <c r="C737" s="13"/>
      <c r="D737" s="13"/>
      <c r="E737" s="13"/>
      <c r="F737" s="13"/>
      <c r="G737" s="6" t="str">
        <f t="shared" si="88"/>
        <v/>
      </c>
      <c r="H737" s="13"/>
      <c r="I737" s="13"/>
      <c r="J737" s="15"/>
      <c r="K737" s="15"/>
      <c r="L737" s="5">
        <f>VLOOKUP($C$15,'اطلاعات پایه'!$A$18:$B$30,2,FALSE)</f>
        <v>30</v>
      </c>
      <c r="M737" s="6">
        <f>VLOOKUP($C$15,'اطلاعات پایه'!$A$18:$C$30,3,FALSE)</f>
        <v>45736</v>
      </c>
      <c r="N737" s="5">
        <f>ROUND((K737*('اطلاعات پایه'!$B$12+1)+'اطلاعات پایه'!$B$13)/30*L737,0)</f>
        <v>9316080</v>
      </c>
      <c r="O737" s="5">
        <f>IF(AND(F737&gt;0,M737-F737&gt;364),'اطلاعات پایه'!$B$10,0)*L737+J737</f>
        <v>0</v>
      </c>
      <c r="P737" s="5">
        <f>IF(H737="متاهل",'اطلاعات پایه'!$B$6,0)</f>
        <v>0</v>
      </c>
      <c r="Q737" s="5">
        <f>I737*'اطلاعات پایه'!$B$7</f>
        <v>0</v>
      </c>
      <c r="R737" s="5">
        <f>ROUND('اطلاعات پایه'!$B$8/30*MIN(30,L737),0)</f>
        <v>9000000</v>
      </c>
      <c r="S737" s="5">
        <f>ROUND('اطلاعات پایه'!$B$9/30*MIN(30,L737),0)</f>
        <v>22000000</v>
      </c>
      <c r="T737" s="5">
        <f t="shared" si="91"/>
        <v>59284</v>
      </c>
      <c r="U737" s="15"/>
      <c r="V737" s="5">
        <f t="shared" si="89"/>
        <v>0</v>
      </c>
      <c r="X737" s="9">
        <f t="shared" si="92"/>
        <v>40316080</v>
      </c>
      <c r="Y737" s="9">
        <f>ROUND(0.07*MIN(7*L737*'اطلاعات پایه'!$B$5,'محاسبه حقوق'!X737),0)</f>
        <v>2822126</v>
      </c>
      <c r="Z737" s="9">
        <f t="shared" si="93"/>
        <v>9272700</v>
      </c>
      <c r="AA737" s="9">
        <f t="shared" si="94"/>
        <v>480702059.14285713</v>
      </c>
      <c r="AB737" s="5">
        <f>IF(AA737&lt;='اطلاعات پایه'!$B$35,'اطلاعات پایه'!$D$35,IF(AA737&lt;='اطلاعات پایه'!$B$36,'اطلاعات پایه'!$E$35+(AA737-'اطلاعات پایه'!$B$35)*'اطلاعات پایه'!$C$36,IF(AA737&lt;='اطلاعات پایه'!$B$37,'اطلاعات پایه'!$E$36+(AA737-'اطلاعات پایه'!$B$36)*'اطلاعات پایه'!$C$37,IF(AA737&lt;='اطلاعات پایه'!$B$38,'اطلاعات پایه'!$E$37+(AA737-'اطلاعات پایه'!$B$37)*'اطلاعات پایه'!$C$38,IF(AA737&lt;='اطلاعات پایه'!$B$39,'اطلاعات پایه'!$E$38+(AA737-'اطلاعات پایه'!$B$38)*'اطلاعات پایه'!$C$39,'اطلاعات پایه'!$E$39+(AA737-'اطلاعات پایه'!$B$39)*'اطلاعات پایه'!$C$40)))))/365*L737</f>
        <v>0</v>
      </c>
      <c r="AC737" s="9">
        <f t="shared" si="95"/>
        <v>37493954</v>
      </c>
      <c r="AE737" s="9">
        <f t="shared" si="90"/>
        <v>49588780</v>
      </c>
    </row>
    <row r="738" spans="1:31" x14ac:dyDescent="0.25">
      <c r="A738" s="13">
        <v>718</v>
      </c>
      <c r="B738" s="13"/>
      <c r="C738" s="13"/>
      <c r="D738" s="13"/>
      <c r="E738" s="13"/>
      <c r="F738" s="13"/>
      <c r="G738" s="6" t="str">
        <f t="shared" si="88"/>
        <v/>
      </c>
      <c r="H738" s="13"/>
      <c r="I738" s="13"/>
      <c r="J738" s="15"/>
      <c r="K738" s="15"/>
      <c r="L738" s="5">
        <f>VLOOKUP($C$15,'اطلاعات پایه'!$A$18:$B$30,2,FALSE)</f>
        <v>30</v>
      </c>
      <c r="M738" s="6">
        <f>VLOOKUP($C$15,'اطلاعات پایه'!$A$18:$C$30,3,FALSE)</f>
        <v>45736</v>
      </c>
      <c r="N738" s="5">
        <f>ROUND((K738*('اطلاعات پایه'!$B$12+1)+'اطلاعات پایه'!$B$13)/30*L738,0)</f>
        <v>9316080</v>
      </c>
      <c r="O738" s="5">
        <f>IF(AND(F738&gt;0,M738-F738&gt;364),'اطلاعات پایه'!$B$10,0)*L738+J738</f>
        <v>0</v>
      </c>
      <c r="P738" s="5">
        <f>IF(H738="متاهل",'اطلاعات پایه'!$B$6,0)</f>
        <v>0</v>
      </c>
      <c r="Q738" s="5">
        <f>I738*'اطلاعات پایه'!$B$7</f>
        <v>0</v>
      </c>
      <c r="R738" s="5">
        <f>ROUND('اطلاعات پایه'!$B$8/30*MIN(30,L738),0)</f>
        <v>9000000</v>
      </c>
      <c r="S738" s="5">
        <f>ROUND('اطلاعات پایه'!$B$9/30*MIN(30,L738),0)</f>
        <v>22000000</v>
      </c>
      <c r="T738" s="5">
        <f t="shared" si="91"/>
        <v>59284</v>
      </c>
      <c r="U738" s="15"/>
      <c r="V738" s="5">
        <f t="shared" si="89"/>
        <v>0</v>
      </c>
      <c r="X738" s="9">
        <f t="shared" si="92"/>
        <v>40316080</v>
      </c>
      <c r="Y738" s="9">
        <f>ROUND(0.07*MIN(7*L738*'اطلاعات پایه'!$B$5,'محاسبه حقوق'!X738),0)</f>
        <v>2822126</v>
      </c>
      <c r="Z738" s="9">
        <f t="shared" si="93"/>
        <v>9272700</v>
      </c>
      <c r="AA738" s="9">
        <f t="shared" si="94"/>
        <v>480702059.14285713</v>
      </c>
      <c r="AB738" s="5">
        <f>IF(AA738&lt;='اطلاعات پایه'!$B$35,'اطلاعات پایه'!$D$35,IF(AA738&lt;='اطلاعات پایه'!$B$36,'اطلاعات پایه'!$E$35+(AA738-'اطلاعات پایه'!$B$35)*'اطلاعات پایه'!$C$36,IF(AA738&lt;='اطلاعات پایه'!$B$37,'اطلاعات پایه'!$E$36+(AA738-'اطلاعات پایه'!$B$36)*'اطلاعات پایه'!$C$37,IF(AA738&lt;='اطلاعات پایه'!$B$38,'اطلاعات پایه'!$E$37+(AA738-'اطلاعات پایه'!$B$37)*'اطلاعات پایه'!$C$38,IF(AA738&lt;='اطلاعات پایه'!$B$39,'اطلاعات پایه'!$E$38+(AA738-'اطلاعات پایه'!$B$38)*'اطلاعات پایه'!$C$39,'اطلاعات پایه'!$E$39+(AA738-'اطلاعات پایه'!$B$39)*'اطلاعات پایه'!$C$40)))))/365*L738</f>
        <v>0</v>
      </c>
      <c r="AC738" s="9">
        <f t="shared" si="95"/>
        <v>37493954</v>
      </c>
      <c r="AE738" s="9">
        <f t="shared" si="90"/>
        <v>49588780</v>
      </c>
    </row>
    <row r="739" spans="1:31" x14ac:dyDescent="0.25">
      <c r="A739" s="13">
        <v>719</v>
      </c>
      <c r="B739" s="13"/>
      <c r="C739" s="13"/>
      <c r="D739" s="13"/>
      <c r="E739" s="13"/>
      <c r="F739" s="13"/>
      <c r="G739" s="6" t="str">
        <f t="shared" si="88"/>
        <v/>
      </c>
      <c r="H739" s="13"/>
      <c r="I739" s="13"/>
      <c r="J739" s="15"/>
      <c r="K739" s="15"/>
      <c r="L739" s="5">
        <f>VLOOKUP($C$15,'اطلاعات پایه'!$A$18:$B$30,2,FALSE)</f>
        <v>30</v>
      </c>
      <c r="M739" s="6">
        <f>VLOOKUP($C$15,'اطلاعات پایه'!$A$18:$C$30,3,FALSE)</f>
        <v>45736</v>
      </c>
      <c r="N739" s="5">
        <f>ROUND((K739*('اطلاعات پایه'!$B$12+1)+'اطلاعات پایه'!$B$13)/30*L739,0)</f>
        <v>9316080</v>
      </c>
      <c r="O739" s="5">
        <f>IF(AND(F739&gt;0,M739-F739&gt;364),'اطلاعات پایه'!$B$10,0)*L739+J739</f>
        <v>0</v>
      </c>
      <c r="P739" s="5">
        <f>IF(H739="متاهل",'اطلاعات پایه'!$B$6,0)</f>
        <v>0</v>
      </c>
      <c r="Q739" s="5">
        <f>I739*'اطلاعات پایه'!$B$7</f>
        <v>0</v>
      </c>
      <c r="R739" s="5">
        <f>ROUND('اطلاعات پایه'!$B$8/30*MIN(30,L739),0)</f>
        <v>9000000</v>
      </c>
      <c r="S739" s="5">
        <f>ROUND('اطلاعات پایه'!$B$9/30*MIN(30,L739),0)</f>
        <v>22000000</v>
      </c>
      <c r="T739" s="5">
        <f t="shared" si="91"/>
        <v>59284</v>
      </c>
      <c r="U739" s="15"/>
      <c r="V739" s="5">
        <f t="shared" si="89"/>
        <v>0</v>
      </c>
      <c r="X739" s="9">
        <f t="shared" si="92"/>
        <v>40316080</v>
      </c>
      <c r="Y739" s="9">
        <f>ROUND(0.07*MIN(7*L739*'اطلاعات پایه'!$B$5,'محاسبه حقوق'!X739),0)</f>
        <v>2822126</v>
      </c>
      <c r="Z739" s="9">
        <f t="shared" si="93"/>
        <v>9272700</v>
      </c>
      <c r="AA739" s="9">
        <f t="shared" si="94"/>
        <v>480702059.14285713</v>
      </c>
      <c r="AB739" s="5">
        <f>IF(AA739&lt;='اطلاعات پایه'!$B$35,'اطلاعات پایه'!$D$35,IF(AA739&lt;='اطلاعات پایه'!$B$36,'اطلاعات پایه'!$E$35+(AA739-'اطلاعات پایه'!$B$35)*'اطلاعات پایه'!$C$36,IF(AA739&lt;='اطلاعات پایه'!$B$37,'اطلاعات پایه'!$E$36+(AA739-'اطلاعات پایه'!$B$36)*'اطلاعات پایه'!$C$37,IF(AA739&lt;='اطلاعات پایه'!$B$38,'اطلاعات پایه'!$E$37+(AA739-'اطلاعات پایه'!$B$37)*'اطلاعات پایه'!$C$38,IF(AA739&lt;='اطلاعات پایه'!$B$39,'اطلاعات پایه'!$E$38+(AA739-'اطلاعات پایه'!$B$38)*'اطلاعات پایه'!$C$39,'اطلاعات پایه'!$E$39+(AA739-'اطلاعات پایه'!$B$39)*'اطلاعات پایه'!$C$40)))))/365*L739</f>
        <v>0</v>
      </c>
      <c r="AC739" s="9">
        <f t="shared" si="95"/>
        <v>37493954</v>
      </c>
      <c r="AE739" s="9">
        <f t="shared" si="90"/>
        <v>49588780</v>
      </c>
    </row>
    <row r="740" spans="1:31" x14ac:dyDescent="0.25">
      <c r="A740" s="13">
        <v>720</v>
      </c>
      <c r="B740" s="13"/>
      <c r="C740" s="13"/>
      <c r="D740" s="13"/>
      <c r="E740" s="13"/>
      <c r="F740" s="13"/>
      <c r="G740" s="6" t="str">
        <f t="shared" si="88"/>
        <v/>
      </c>
      <c r="H740" s="13"/>
      <c r="I740" s="13"/>
      <c r="J740" s="15"/>
      <c r="K740" s="15"/>
      <c r="L740" s="5">
        <f>VLOOKUP($C$15,'اطلاعات پایه'!$A$18:$B$30,2,FALSE)</f>
        <v>30</v>
      </c>
      <c r="M740" s="6">
        <f>VLOOKUP($C$15,'اطلاعات پایه'!$A$18:$C$30,3,FALSE)</f>
        <v>45736</v>
      </c>
      <c r="N740" s="5">
        <f>ROUND((K740*('اطلاعات پایه'!$B$12+1)+'اطلاعات پایه'!$B$13)/30*L740,0)</f>
        <v>9316080</v>
      </c>
      <c r="O740" s="5">
        <f>IF(AND(F740&gt;0,M740-F740&gt;364),'اطلاعات پایه'!$B$10,0)*L740+J740</f>
        <v>0</v>
      </c>
      <c r="P740" s="5">
        <f>IF(H740="متاهل",'اطلاعات پایه'!$B$6,0)</f>
        <v>0</v>
      </c>
      <c r="Q740" s="5">
        <f>I740*'اطلاعات پایه'!$B$7</f>
        <v>0</v>
      </c>
      <c r="R740" s="5">
        <f>ROUND('اطلاعات پایه'!$B$8/30*MIN(30,L740),0)</f>
        <v>9000000</v>
      </c>
      <c r="S740" s="5">
        <f>ROUND('اطلاعات پایه'!$B$9/30*MIN(30,L740),0)</f>
        <v>22000000</v>
      </c>
      <c r="T740" s="5">
        <f t="shared" si="91"/>
        <v>59284</v>
      </c>
      <c r="U740" s="15"/>
      <c r="V740" s="5">
        <f t="shared" si="89"/>
        <v>0</v>
      </c>
      <c r="X740" s="9">
        <f t="shared" si="92"/>
        <v>40316080</v>
      </c>
      <c r="Y740" s="9">
        <f>ROUND(0.07*MIN(7*L740*'اطلاعات پایه'!$B$5,'محاسبه حقوق'!X740),0)</f>
        <v>2822126</v>
      </c>
      <c r="Z740" s="9">
        <f t="shared" si="93"/>
        <v>9272700</v>
      </c>
      <c r="AA740" s="9">
        <f t="shared" si="94"/>
        <v>480702059.14285713</v>
      </c>
      <c r="AB740" s="5">
        <f>IF(AA740&lt;='اطلاعات پایه'!$B$35,'اطلاعات پایه'!$D$35,IF(AA740&lt;='اطلاعات پایه'!$B$36,'اطلاعات پایه'!$E$35+(AA740-'اطلاعات پایه'!$B$35)*'اطلاعات پایه'!$C$36,IF(AA740&lt;='اطلاعات پایه'!$B$37,'اطلاعات پایه'!$E$36+(AA740-'اطلاعات پایه'!$B$36)*'اطلاعات پایه'!$C$37,IF(AA740&lt;='اطلاعات پایه'!$B$38,'اطلاعات پایه'!$E$37+(AA740-'اطلاعات پایه'!$B$37)*'اطلاعات پایه'!$C$38,IF(AA740&lt;='اطلاعات پایه'!$B$39,'اطلاعات پایه'!$E$38+(AA740-'اطلاعات پایه'!$B$38)*'اطلاعات پایه'!$C$39,'اطلاعات پایه'!$E$39+(AA740-'اطلاعات پایه'!$B$39)*'اطلاعات پایه'!$C$40)))))/365*L740</f>
        <v>0</v>
      </c>
      <c r="AC740" s="9">
        <f t="shared" si="95"/>
        <v>37493954</v>
      </c>
      <c r="AE740" s="9">
        <f t="shared" si="90"/>
        <v>49588780</v>
      </c>
    </row>
    <row r="741" spans="1:31" x14ac:dyDescent="0.25">
      <c r="A741" s="13">
        <v>721</v>
      </c>
      <c r="B741" s="13"/>
      <c r="C741" s="13"/>
      <c r="D741" s="13"/>
      <c r="E741" s="13"/>
      <c r="F741" s="13"/>
      <c r="G741" s="6" t="str">
        <f t="shared" si="88"/>
        <v/>
      </c>
      <c r="H741" s="13"/>
      <c r="I741" s="13"/>
      <c r="J741" s="15"/>
      <c r="K741" s="15"/>
      <c r="L741" s="5">
        <f>VLOOKUP($C$15,'اطلاعات پایه'!$A$18:$B$30,2,FALSE)</f>
        <v>30</v>
      </c>
      <c r="M741" s="6">
        <f>VLOOKUP($C$15,'اطلاعات پایه'!$A$18:$C$30,3,FALSE)</f>
        <v>45736</v>
      </c>
      <c r="N741" s="5">
        <f>ROUND((K741*('اطلاعات پایه'!$B$12+1)+'اطلاعات پایه'!$B$13)/30*L741,0)</f>
        <v>9316080</v>
      </c>
      <c r="O741" s="5">
        <f>IF(AND(F741&gt;0,M741-F741&gt;364),'اطلاعات پایه'!$B$10,0)*L741+J741</f>
        <v>0</v>
      </c>
      <c r="P741" s="5">
        <f>IF(H741="متاهل",'اطلاعات پایه'!$B$6,0)</f>
        <v>0</v>
      </c>
      <c r="Q741" s="5">
        <f>I741*'اطلاعات پایه'!$B$7</f>
        <v>0</v>
      </c>
      <c r="R741" s="5">
        <f>ROUND('اطلاعات پایه'!$B$8/30*MIN(30,L741),0)</f>
        <v>9000000</v>
      </c>
      <c r="S741" s="5">
        <f>ROUND('اطلاعات پایه'!$B$9/30*MIN(30,L741),0)</f>
        <v>22000000</v>
      </c>
      <c r="T741" s="5">
        <f t="shared" si="91"/>
        <v>59284</v>
      </c>
      <c r="U741" s="15"/>
      <c r="V741" s="5">
        <f t="shared" si="89"/>
        <v>0</v>
      </c>
      <c r="X741" s="9">
        <f t="shared" si="92"/>
        <v>40316080</v>
      </c>
      <c r="Y741" s="9">
        <f>ROUND(0.07*MIN(7*L741*'اطلاعات پایه'!$B$5,'محاسبه حقوق'!X741),0)</f>
        <v>2822126</v>
      </c>
      <c r="Z741" s="9">
        <f t="shared" si="93"/>
        <v>9272700</v>
      </c>
      <c r="AA741" s="9">
        <f t="shared" si="94"/>
        <v>480702059.14285713</v>
      </c>
      <c r="AB741" s="5">
        <f>IF(AA741&lt;='اطلاعات پایه'!$B$35,'اطلاعات پایه'!$D$35,IF(AA741&lt;='اطلاعات پایه'!$B$36,'اطلاعات پایه'!$E$35+(AA741-'اطلاعات پایه'!$B$35)*'اطلاعات پایه'!$C$36,IF(AA741&lt;='اطلاعات پایه'!$B$37,'اطلاعات پایه'!$E$36+(AA741-'اطلاعات پایه'!$B$36)*'اطلاعات پایه'!$C$37,IF(AA741&lt;='اطلاعات پایه'!$B$38,'اطلاعات پایه'!$E$37+(AA741-'اطلاعات پایه'!$B$37)*'اطلاعات پایه'!$C$38,IF(AA741&lt;='اطلاعات پایه'!$B$39,'اطلاعات پایه'!$E$38+(AA741-'اطلاعات پایه'!$B$38)*'اطلاعات پایه'!$C$39,'اطلاعات پایه'!$E$39+(AA741-'اطلاعات پایه'!$B$39)*'اطلاعات پایه'!$C$40)))))/365*L741</f>
        <v>0</v>
      </c>
      <c r="AC741" s="9">
        <f t="shared" si="95"/>
        <v>37493954</v>
      </c>
      <c r="AE741" s="9">
        <f t="shared" si="90"/>
        <v>49588780</v>
      </c>
    </row>
    <row r="742" spans="1:31" x14ac:dyDescent="0.25">
      <c r="A742" s="13">
        <v>722</v>
      </c>
      <c r="B742" s="13"/>
      <c r="C742" s="13"/>
      <c r="D742" s="13"/>
      <c r="E742" s="13"/>
      <c r="F742" s="13"/>
      <c r="G742" s="6" t="str">
        <f t="shared" si="88"/>
        <v/>
      </c>
      <c r="H742" s="13"/>
      <c r="I742" s="13"/>
      <c r="J742" s="15"/>
      <c r="K742" s="15"/>
      <c r="L742" s="5">
        <f>VLOOKUP($C$15,'اطلاعات پایه'!$A$18:$B$30,2,FALSE)</f>
        <v>30</v>
      </c>
      <c r="M742" s="6">
        <f>VLOOKUP($C$15,'اطلاعات پایه'!$A$18:$C$30,3,FALSE)</f>
        <v>45736</v>
      </c>
      <c r="N742" s="5">
        <f>ROUND((K742*('اطلاعات پایه'!$B$12+1)+'اطلاعات پایه'!$B$13)/30*L742,0)</f>
        <v>9316080</v>
      </c>
      <c r="O742" s="5">
        <f>IF(AND(F742&gt;0,M742-F742&gt;364),'اطلاعات پایه'!$B$10,0)*L742+J742</f>
        <v>0</v>
      </c>
      <c r="P742" s="5">
        <f>IF(H742="متاهل",'اطلاعات پایه'!$B$6,0)</f>
        <v>0</v>
      </c>
      <c r="Q742" s="5">
        <f>I742*'اطلاعات پایه'!$B$7</f>
        <v>0</v>
      </c>
      <c r="R742" s="5">
        <f>ROUND('اطلاعات پایه'!$B$8/30*MIN(30,L742),0)</f>
        <v>9000000</v>
      </c>
      <c r="S742" s="5">
        <f>ROUND('اطلاعات پایه'!$B$9/30*MIN(30,L742),0)</f>
        <v>22000000</v>
      </c>
      <c r="T742" s="5">
        <f t="shared" si="91"/>
        <v>59284</v>
      </c>
      <c r="U742" s="15"/>
      <c r="V742" s="5">
        <f t="shared" si="89"/>
        <v>0</v>
      </c>
      <c r="X742" s="9">
        <f t="shared" si="92"/>
        <v>40316080</v>
      </c>
      <c r="Y742" s="9">
        <f>ROUND(0.07*MIN(7*L742*'اطلاعات پایه'!$B$5,'محاسبه حقوق'!X742),0)</f>
        <v>2822126</v>
      </c>
      <c r="Z742" s="9">
        <f t="shared" si="93"/>
        <v>9272700</v>
      </c>
      <c r="AA742" s="9">
        <f t="shared" si="94"/>
        <v>480702059.14285713</v>
      </c>
      <c r="AB742" s="5">
        <f>IF(AA742&lt;='اطلاعات پایه'!$B$35,'اطلاعات پایه'!$D$35,IF(AA742&lt;='اطلاعات پایه'!$B$36,'اطلاعات پایه'!$E$35+(AA742-'اطلاعات پایه'!$B$35)*'اطلاعات پایه'!$C$36,IF(AA742&lt;='اطلاعات پایه'!$B$37,'اطلاعات پایه'!$E$36+(AA742-'اطلاعات پایه'!$B$36)*'اطلاعات پایه'!$C$37,IF(AA742&lt;='اطلاعات پایه'!$B$38,'اطلاعات پایه'!$E$37+(AA742-'اطلاعات پایه'!$B$37)*'اطلاعات پایه'!$C$38,IF(AA742&lt;='اطلاعات پایه'!$B$39,'اطلاعات پایه'!$E$38+(AA742-'اطلاعات پایه'!$B$38)*'اطلاعات پایه'!$C$39,'اطلاعات پایه'!$E$39+(AA742-'اطلاعات پایه'!$B$39)*'اطلاعات پایه'!$C$40)))))/365*L742</f>
        <v>0</v>
      </c>
      <c r="AC742" s="9">
        <f t="shared" si="95"/>
        <v>37493954</v>
      </c>
      <c r="AE742" s="9">
        <f t="shared" si="90"/>
        <v>49588780</v>
      </c>
    </row>
    <row r="743" spans="1:31" x14ac:dyDescent="0.25">
      <c r="A743" s="13">
        <v>723</v>
      </c>
      <c r="B743" s="13"/>
      <c r="C743" s="13"/>
      <c r="D743" s="13"/>
      <c r="E743" s="13"/>
      <c r="F743" s="13"/>
      <c r="G743" s="6" t="str">
        <f t="shared" si="88"/>
        <v/>
      </c>
      <c r="H743" s="13"/>
      <c r="I743" s="13"/>
      <c r="J743" s="15"/>
      <c r="K743" s="15"/>
      <c r="L743" s="5">
        <f>VLOOKUP($C$15,'اطلاعات پایه'!$A$18:$B$30,2,FALSE)</f>
        <v>30</v>
      </c>
      <c r="M743" s="6">
        <f>VLOOKUP($C$15,'اطلاعات پایه'!$A$18:$C$30,3,FALSE)</f>
        <v>45736</v>
      </c>
      <c r="N743" s="5">
        <f>ROUND((K743*('اطلاعات پایه'!$B$12+1)+'اطلاعات پایه'!$B$13)/30*L743,0)</f>
        <v>9316080</v>
      </c>
      <c r="O743" s="5">
        <f>IF(AND(F743&gt;0,M743-F743&gt;364),'اطلاعات پایه'!$B$10,0)*L743+J743</f>
        <v>0</v>
      </c>
      <c r="P743" s="5">
        <f>IF(H743="متاهل",'اطلاعات پایه'!$B$6,0)</f>
        <v>0</v>
      </c>
      <c r="Q743" s="5">
        <f>I743*'اطلاعات پایه'!$B$7</f>
        <v>0</v>
      </c>
      <c r="R743" s="5">
        <f>ROUND('اطلاعات پایه'!$B$8/30*MIN(30,L743),0)</f>
        <v>9000000</v>
      </c>
      <c r="S743" s="5">
        <f>ROUND('اطلاعات پایه'!$B$9/30*MIN(30,L743),0)</f>
        <v>22000000</v>
      </c>
      <c r="T743" s="5">
        <f t="shared" si="91"/>
        <v>59284</v>
      </c>
      <c r="U743" s="15"/>
      <c r="V743" s="5">
        <f t="shared" si="89"/>
        <v>0</v>
      </c>
      <c r="X743" s="9">
        <f t="shared" si="92"/>
        <v>40316080</v>
      </c>
      <c r="Y743" s="9">
        <f>ROUND(0.07*MIN(7*L743*'اطلاعات پایه'!$B$5,'محاسبه حقوق'!X743),0)</f>
        <v>2822126</v>
      </c>
      <c r="Z743" s="9">
        <f t="shared" si="93"/>
        <v>9272700</v>
      </c>
      <c r="AA743" s="9">
        <f t="shared" si="94"/>
        <v>480702059.14285713</v>
      </c>
      <c r="AB743" s="5">
        <f>IF(AA743&lt;='اطلاعات پایه'!$B$35,'اطلاعات پایه'!$D$35,IF(AA743&lt;='اطلاعات پایه'!$B$36,'اطلاعات پایه'!$E$35+(AA743-'اطلاعات پایه'!$B$35)*'اطلاعات پایه'!$C$36,IF(AA743&lt;='اطلاعات پایه'!$B$37,'اطلاعات پایه'!$E$36+(AA743-'اطلاعات پایه'!$B$36)*'اطلاعات پایه'!$C$37,IF(AA743&lt;='اطلاعات پایه'!$B$38,'اطلاعات پایه'!$E$37+(AA743-'اطلاعات پایه'!$B$37)*'اطلاعات پایه'!$C$38,IF(AA743&lt;='اطلاعات پایه'!$B$39,'اطلاعات پایه'!$E$38+(AA743-'اطلاعات پایه'!$B$38)*'اطلاعات پایه'!$C$39,'اطلاعات پایه'!$E$39+(AA743-'اطلاعات پایه'!$B$39)*'اطلاعات پایه'!$C$40)))))/365*L743</f>
        <v>0</v>
      </c>
      <c r="AC743" s="9">
        <f t="shared" si="95"/>
        <v>37493954</v>
      </c>
      <c r="AE743" s="9">
        <f t="shared" si="90"/>
        <v>49588780</v>
      </c>
    </row>
    <row r="744" spans="1:31" x14ac:dyDescent="0.25">
      <c r="A744" s="13">
        <v>724</v>
      </c>
      <c r="B744" s="13"/>
      <c r="C744" s="13"/>
      <c r="D744" s="13"/>
      <c r="E744" s="13"/>
      <c r="F744" s="13"/>
      <c r="G744" s="6" t="str">
        <f t="shared" si="88"/>
        <v/>
      </c>
      <c r="H744" s="13"/>
      <c r="I744" s="13"/>
      <c r="J744" s="15"/>
      <c r="K744" s="15"/>
      <c r="L744" s="5">
        <f>VLOOKUP($C$15,'اطلاعات پایه'!$A$18:$B$30,2,FALSE)</f>
        <v>30</v>
      </c>
      <c r="M744" s="6">
        <f>VLOOKUP($C$15,'اطلاعات پایه'!$A$18:$C$30,3,FALSE)</f>
        <v>45736</v>
      </c>
      <c r="N744" s="5">
        <f>ROUND((K744*('اطلاعات پایه'!$B$12+1)+'اطلاعات پایه'!$B$13)/30*L744,0)</f>
        <v>9316080</v>
      </c>
      <c r="O744" s="5">
        <f>IF(AND(F744&gt;0,M744-F744&gt;364),'اطلاعات پایه'!$B$10,0)*L744+J744</f>
        <v>0</v>
      </c>
      <c r="P744" s="5">
        <f>IF(H744="متاهل",'اطلاعات پایه'!$B$6,0)</f>
        <v>0</v>
      </c>
      <c r="Q744" s="5">
        <f>I744*'اطلاعات پایه'!$B$7</f>
        <v>0</v>
      </c>
      <c r="R744" s="5">
        <f>ROUND('اطلاعات پایه'!$B$8/30*MIN(30,L744),0)</f>
        <v>9000000</v>
      </c>
      <c r="S744" s="5">
        <f>ROUND('اطلاعات پایه'!$B$9/30*MIN(30,L744),0)</f>
        <v>22000000</v>
      </c>
      <c r="T744" s="5">
        <f t="shared" si="91"/>
        <v>59284</v>
      </c>
      <c r="U744" s="15"/>
      <c r="V744" s="5">
        <f t="shared" si="89"/>
        <v>0</v>
      </c>
      <c r="X744" s="9">
        <f t="shared" si="92"/>
        <v>40316080</v>
      </c>
      <c r="Y744" s="9">
        <f>ROUND(0.07*MIN(7*L744*'اطلاعات پایه'!$B$5,'محاسبه حقوق'!X744),0)</f>
        <v>2822126</v>
      </c>
      <c r="Z744" s="9">
        <f t="shared" si="93"/>
        <v>9272700</v>
      </c>
      <c r="AA744" s="9">
        <f t="shared" si="94"/>
        <v>480702059.14285713</v>
      </c>
      <c r="AB744" s="5">
        <f>IF(AA744&lt;='اطلاعات پایه'!$B$35,'اطلاعات پایه'!$D$35,IF(AA744&lt;='اطلاعات پایه'!$B$36,'اطلاعات پایه'!$E$35+(AA744-'اطلاعات پایه'!$B$35)*'اطلاعات پایه'!$C$36,IF(AA744&lt;='اطلاعات پایه'!$B$37,'اطلاعات پایه'!$E$36+(AA744-'اطلاعات پایه'!$B$36)*'اطلاعات پایه'!$C$37,IF(AA744&lt;='اطلاعات پایه'!$B$38,'اطلاعات پایه'!$E$37+(AA744-'اطلاعات پایه'!$B$37)*'اطلاعات پایه'!$C$38,IF(AA744&lt;='اطلاعات پایه'!$B$39,'اطلاعات پایه'!$E$38+(AA744-'اطلاعات پایه'!$B$38)*'اطلاعات پایه'!$C$39,'اطلاعات پایه'!$E$39+(AA744-'اطلاعات پایه'!$B$39)*'اطلاعات پایه'!$C$40)))))/365*L744</f>
        <v>0</v>
      </c>
      <c r="AC744" s="9">
        <f t="shared" si="95"/>
        <v>37493954</v>
      </c>
      <c r="AE744" s="9">
        <f t="shared" si="90"/>
        <v>49588780</v>
      </c>
    </row>
    <row r="745" spans="1:31" x14ac:dyDescent="0.25">
      <c r="A745" s="13">
        <v>725</v>
      </c>
      <c r="B745" s="13"/>
      <c r="C745" s="13"/>
      <c r="D745" s="13"/>
      <c r="E745" s="13"/>
      <c r="F745" s="13"/>
      <c r="G745" s="6" t="str">
        <f t="shared" si="88"/>
        <v/>
      </c>
      <c r="H745" s="13"/>
      <c r="I745" s="13"/>
      <c r="J745" s="15"/>
      <c r="K745" s="15"/>
      <c r="L745" s="5">
        <f>VLOOKUP($C$15,'اطلاعات پایه'!$A$18:$B$30,2,FALSE)</f>
        <v>30</v>
      </c>
      <c r="M745" s="6">
        <f>VLOOKUP($C$15,'اطلاعات پایه'!$A$18:$C$30,3,FALSE)</f>
        <v>45736</v>
      </c>
      <c r="N745" s="5">
        <f>ROUND((K745*('اطلاعات پایه'!$B$12+1)+'اطلاعات پایه'!$B$13)/30*L745,0)</f>
        <v>9316080</v>
      </c>
      <c r="O745" s="5">
        <f>IF(AND(F745&gt;0,M745-F745&gt;364),'اطلاعات پایه'!$B$10,0)*L745+J745</f>
        <v>0</v>
      </c>
      <c r="P745" s="5">
        <f>IF(H745="متاهل",'اطلاعات پایه'!$B$6,0)</f>
        <v>0</v>
      </c>
      <c r="Q745" s="5">
        <f>I745*'اطلاعات پایه'!$B$7</f>
        <v>0</v>
      </c>
      <c r="R745" s="5">
        <f>ROUND('اطلاعات پایه'!$B$8/30*MIN(30,L745),0)</f>
        <v>9000000</v>
      </c>
      <c r="S745" s="5">
        <f>ROUND('اطلاعات پایه'!$B$9/30*MIN(30,L745),0)</f>
        <v>22000000</v>
      </c>
      <c r="T745" s="5">
        <f t="shared" si="91"/>
        <v>59284</v>
      </c>
      <c r="U745" s="15"/>
      <c r="V745" s="5">
        <f t="shared" si="89"/>
        <v>0</v>
      </c>
      <c r="X745" s="9">
        <f t="shared" si="92"/>
        <v>40316080</v>
      </c>
      <c r="Y745" s="9">
        <f>ROUND(0.07*MIN(7*L745*'اطلاعات پایه'!$B$5,'محاسبه حقوق'!X745),0)</f>
        <v>2822126</v>
      </c>
      <c r="Z745" s="9">
        <f t="shared" si="93"/>
        <v>9272700</v>
      </c>
      <c r="AA745" s="9">
        <f t="shared" si="94"/>
        <v>480702059.14285713</v>
      </c>
      <c r="AB745" s="5">
        <f>IF(AA745&lt;='اطلاعات پایه'!$B$35,'اطلاعات پایه'!$D$35,IF(AA745&lt;='اطلاعات پایه'!$B$36,'اطلاعات پایه'!$E$35+(AA745-'اطلاعات پایه'!$B$35)*'اطلاعات پایه'!$C$36,IF(AA745&lt;='اطلاعات پایه'!$B$37,'اطلاعات پایه'!$E$36+(AA745-'اطلاعات پایه'!$B$36)*'اطلاعات پایه'!$C$37,IF(AA745&lt;='اطلاعات پایه'!$B$38,'اطلاعات پایه'!$E$37+(AA745-'اطلاعات پایه'!$B$37)*'اطلاعات پایه'!$C$38,IF(AA745&lt;='اطلاعات پایه'!$B$39,'اطلاعات پایه'!$E$38+(AA745-'اطلاعات پایه'!$B$38)*'اطلاعات پایه'!$C$39,'اطلاعات پایه'!$E$39+(AA745-'اطلاعات پایه'!$B$39)*'اطلاعات پایه'!$C$40)))))/365*L745</f>
        <v>0</v>
      </c>
      <c r="AC745" s="9">
        <f t="shared" si="95"/>
        <v>37493954</v>
      </c>
      <c r="AE745" s="9">
        <f t="shared" si="90"/>
        <v>49588780</v>
      </c>
    </row>
    <row r="746" spans="1:31" x14ac:dyDescent="0.25">
      <c r="A746" s="13">
        <v>726</v>
      </c>
      <c r="B746" s="13"/>
      <c r="C746" s="13"/>
      <c r="D746" s="13"/>
      <c r="E746" s="13"/>
      <c r="F746" s="13"/>
      <c r="G746" s="6" t="str">
        <f t="shared" si="88"/>
        <v/>
      </c>
      <c r="H746" s="13"/>
      <c r="I746" s="13"/>
      <c r="J746" s="15"/>
      <c r="K746" s="15"/>
      <c r="L746" s="5">
        <f>VLOOKUP($C$15,'اطلاعات پایه'!$A$18:$B$30,2,FALSE)</f>
        <v>30</v>
      </c>
      <c r="M746" s="6">
        <f>VLOOKUP($C$15,'اطلاعات پایه'!$A$18:$C$30,3,FALSE)</f>
        <v>45736</v>
      </c>
      <c r="N746" s="5">
        <f>ROUND((K746*('اطلاعات پایه'!$B$12+1)+'اطلاعات پایه'!$B$13)/30*L746,0)</f>
        <v>9316080</v>
      </c>
      <c r="O746" s="5">
        <f>IF(AND(F746&gt;0,M746-F746&gt;364),'اطلاعات پایه'!$B$10,0)*L746+J746</f>
        <v>0</v>
      </c>
      <c r="P746" s="5">
        <f>IF(H746="متاهل",'اطلاعات پایه'!$B$6,0)</f>
        <v>0</v>
      </c>
      <c r="Q746" s="5">
        <f>I746*'اطلاعات پایه'!$B$7</f>
        <v>0</v>
      </c>
      <c r="R746" s="5">
        <f>ROUND('اطلاعات پایه'!$B$8/30*MIN(30,L746),0)</f>
        <v>9000000</v>
      </c>
      <c r="S746" s="5">
        <f>ROUND('اطلاعات پایه'!$B$9/30*MIN(30,L746),0)</f>
        <v>22000000</v>
      </c>
      <c r="T746" s="5">
        <f t="shared" si="91"/>
        <v>59284</v>
      </c>
      <c r="U746" s="15"/>
      <c r="V746" s="5">
        <f t="shared" si="89"/>
        <v>0</v>
      </c>
      <c r="X746" s="9">
        <f t="shared" si="92"/>
        <v>40316080</v>
      </c>
      <c r="Y746" s="9">
        <f>ROUND(0.07*MIN(7*L746*'اطلاعات پایه'!$B$5,'محاسبه حقوق'!X746),0)</f>
        <v>2822126</v>
      </c>
      <c r="Z746" s="9">
        <f t="shared" si="93"/>
        <v>9272700</v>
      </c>
      <c r="AA746" s="9">
        <f t="shared" si="94"/>
        <v>480702059.14285713</v>
      </c>
      <c r="AB746" s="5">
        <f>IF(AA746&lt;='اطلاعات پایه'!$B$35,'اطلاعات پایه'!$D$35,IF(AA746&lt;='اطلاعات پایه'!$B$36,'اطلاعات پایه'!$E$35+(AA746-'اطلاعات پایه'!$B$35)*'اطلاعات پایه'!$C$36,IF(AA746&lt;='اطلاعات پایه'!$B$37,'اطلاعات پایه'!$E$36+(AA746-'اطلاعات پایه'!$B$36)*'اطلاعات پایه'!$C$37,IF(AA746&lt;='اطلاعات پایه'!$B$38,'اطلاعات پایه'!$E$37+(AA746-'اطلاعات پایه'!$B$37)*'اطلاعات پایه'!$C$38,IF(AA746&lt;='اطلاعات پایه'!$B$39,'اطلاعات پایه'!$E$38+(AA746-'اطلاعات پایه'!$B$38)*'اطلاعات پایه'!$C$39,'اطلاعات پایه'!$E$39+(AA746-'اطلاعات پایه'!$B$39)*'اطلاعات پایه'!$C$40)))))/365*L746</f>
        <v>0</v>
      </c>
      <c r="AC746" s="9">
        <f t="shared" si="95"/>
        <v>37493954</v>
      </c>
      <c r="AE746" s="9">
        <f t="shared" si="90"/>
        <v>49588780</v>
      </c>
    </row>
    <row r="747" spans="1:31" x14ac:dyDescent="0.25">
      <c r="A747" s="13">
        <v>727</v>
      </c>
      <c r="B747" s="13"/>
      <c r="C747" s="13"/>
      <c r="D747" s="13"/>
      <c r="E747" s="13"/>
      <c r="F747" s="13"/>
      <c r="G747" s="6" t="str">
        <f t="shared" si="88"/>
        <v/>
      </c>
      <c r="H747" s="13"/>
      <c r="I747" s="13"/>
      <c r="J747" s="15"/>
      <c r="K747" s="15"/>
      <c r="L747" s="5">
        <f>VLOOKUP($C$15,'اطلاعات پایه'!$A$18:$B$30,2,FALSE)</f>
        <v>30</v>
      </c>
      <c r="M747" s="6">
        <f>VLOOKUP($C$15,'اطلاعات پایه'!$A$18:$C$30,3,FALSE)</f>
        <v>45736</v>
      </c>
      <c r="N747" s="5">
        <f>ROUND((K747*('اطلاعات پایه'!$B$12+1)+'اطلاعات پایه'!$B$13)/30*L747,0)</f>
        <v>9316080</v>
      </c>
      <c r="O747" s="5">
        <f>IF(AND(F747&gt;0,M747-F747&gt;364),'اطلاعات پایه'!$B$10,0)*L747+J747</f>
        <v>0</v>
      </c>
      <c r="P747" s="5">
        <f>IF(H747="متاهل",'اطلاعات پایه'!$B$6,0)</f>
        <v>0</v>
      </c>
      <c r="Q747" s="5">
        <f>I747*'اطلاعات پایه'!$B$7</f>
        <v>0</v>
      </c>
      <c r="R747" s="5">
        <f>ROUND('اطلاعات پایه'!$B$8/30*MIN(30,L747),0)</f>
        <v>9000000</v>
      </c>
      <c r="S747" s="5">
        <f>ROUND('اطلاعات پایه'!$B$9/30*MIN(30,L747),0)</f>
        <v>22000000</v>
      </c>
      <c r="T747" s="5">
        <f t="shared" si="91"/>
        <v>59284</v>
      </c>
      <c r="U747" s="15"/>
      <c r="V747" s="5">
        <f t="shared" si="89"/>
        <v>0</v>
      </c>
      <c r="X747" s="9">
        <f t="shared" si="92"/>
        <v>40316080</v>
      </c>
      <c r="Y747" s="9">
        <f>ROUND(0.07*MIN(7*L747*'اطلاعات پایه'!$B$5,'محاسبه حقوق'!X747),0)</f>
        <v>2822126</v>
      </c>
      <c r="Z747" s="9">
        <f t="shared" si="93"/>
        <v>9272700</v>
      </c>
      <c r="AA747" s="9">
        <f t="shared" si="94"/>
        <v>480702059.14285713</v>
      </c>
      <c r="AB747" s="5">
        <f>IF(AA747&lt;='اطلاعات پایه'!$B$35,'اطلاعات پایه'!$D$35,IF(AA747&lt;='اطلاعات پایه'!$B$36,'اطلاعات پایه'!$E$35+(AA747-'اطلاعات پایه'!$B$35)*'اطلاعات پایه'!$C$36,IF(AA747&lt;='اطلاعات پایه'!$B$37,'اطلاعات پایه'!$E$36+(AA747-'اطلاعات پایه'!$B$36)*'اطلاعات پایه'!$C$37,IF(AA747&lt;='اطلاعات پایه'!$B$38,'اطلاعات پایه'!$E$37+(AA747-'اطلاعات پایه'!$B$37)*'اطلاعات پایه'!$C$38,IF(AA747&lt;='اطلاعات پایه'!$B$39,'اطلاعات پایه'!$E$38+(AA747-'اطلاعات پایه'!$B$38)*'اطلاعات پایه'!$C$39,'اطلاعات پایه'!$E$39+(AA747-'اطلاعات پایه'!$B$39)*'اطلاعات پایه'!$C$40)))))/365*L747</f>
        <v>0</v>
      </c>
      <c r="AC747" s="9">
        <f t="shared" si="95"/>
        <v>37493954</v>
      </c>
      <c r="AE747" s="9">
        <f t="shared" si="90"/>
        <v>49588780</v>
      </c>
    </row>
    <row r="748" spans="1:31" x14ac:dyDescent="0.25">
      <c r="A748" s="13">
        <v>728</v>
      </c>
      <c r="B748" s="13"/>
      <c r="C748" s="13"/>
      <c r="D748" s="13"/>
      <c r="E748" s="13"/>
      <c r="F748" s="13"/>
      <c r="G748" s="6" t="str">
        <f t="shared" si="88"/>
        <v/>
      </c>
      <c r="H748" s="13"/>
      <c r="I748" s="13"/>
      <c r="J748" s="15"/>
      <c r="K748" s="15"/>
      <c r="L748" s="5">
        <f>VLOOKUP($C$15,'اطلاعات پایه'!$A$18:$B$30,2,FALSE)</f>
        <v>30</v>
      </c>
      <c r="M748" s="6">
        <f>VLOOKUP($C$15,'اطلاعات پایه'!$A$18:$C$30,3,FALSE)</f>
        <v>45736</v>
      </c>
      <c r="N748" s="5">
        <f>ROUND((K748*('اطلاعات پایه'!$B$12+1)+'اطلاعات پایه'!$B$13)/30*L748,0)</f>
        <v>9316080</v>
      </c>
      <c r="O748" s="5">
        <f>IF(AND(F748&gt;0,M748-F748&gt;364),'اطلاعات پایه'!$B$10,0)*L748+J748</f>
        <v>0</v>
      </c>
      <c r="P748" s="5">
        <f>IF(H748="متاهل",'اطلاعات پایه'!$B$6,0)</f>
        <v>0</v>
      </c>
      <c r="Q748" s="5">
        <f>I748*'اطلاعات پایه'!$B$7</f>
        <v>0</v>
      </c>
      <c r="R748" s="5">
        <f>ROUND('اطلاعات پایه'!$B$8/30*MIN(30,L748),0)</f>
        <v>9000000</v>
      </c>
      <c r="S748" s="5">
        <f>ROUND('اطلاعات پایه'!$B$9/30*MIN(30,L748),0)</f>
        <v>22000000</v>
      </c>
      <c r="T748" s="5">
        <f t="shared" si="91"/>
        <v>59284</v>
      </c>
      <c r="U748" s="15"/>
      <c r="V748" s="5">
        <f t="shared" si="89"/>
        <v>0</v>
      </c>
      <c r="X748" s="9">
        <f t="shared" si="92"/>
        <v>40316080</v>
      </c>
      <c r="Y748" s="9">
        <f>ROUND(0.07*MIN(7*L748*'اطلاعات پایه'!$B$5,'محاسبه حقوق'!X748),0)</f>
        <v>2822126</v>
      </c>
      <c r="Z748" s="9">
        <f t="shared" si="93"/>
        <v>9272700</v>
      </c>
      <c r="AA748" s="9">
        <f t="shared" si="94"/>
        <v>480702059.14285713</v>
      </c>
      <c r="AB748" s="5">
        <f>IF(AA748&lt;='اطلاعات پایه'!$B$35,'اطلاعات پایه'!$D$35,IF(AA748&lt;='اطلاعات پایه'!$B$36,'اطلاعات پایه'!$E$35+(AA748-'اطلاعات پایه'!$B$35)*'اطلاعات پایه'!$C$36,IF(AA748&lt;='اطلاعات پایه'!$B$37,'اطلاعات پایه'!$E$36+(AA748-'اطلاعات پایه'!$B$36)*'اطلاعات پایه'!$C$37,IF(AA748&lt;='اطلاعات پایه'!$B$38,'اطلاعات پایه'!$E$37+(AA748-'اطلاعات پایه'!$B$37)*'اطلاعات پایه'!$C$38,IF(AA748&lt;='اطلاعات پایه'!$B$39,'اطلاعات پایه'!$E$38+(AA748-'اطلاعات پایه'!$B$38)*'اطلاعات پایه'!$C$39,'اطلاعات پایه'!$E$39+(AA748-'اطلاعات پایه'!$B$39)*'اطلاعات پایه'!$C$40)))))/365*L748</f>
        <v>0</v>
      </c>
      <c r="AC748" s="9">
        <f t="shared" si="95"/>
        <v>37493954</v>
      </c>
      <c r="AE748" s="9">
        <f t="shared" si="90"/>
        <v>49588780</v>
      </c>
    </row>
    <row r="749" spans="1:31" x14ac:dyDescent="0.25">
      <c r="A749" s="13">
        <v>729</v>
      </c>
      <c r="B749" s="13"/>
      <c r="C749" s="13"/>
      <c r="D749" s="13"/>
      <c r="E749" s="13"/>
      <c r="F749" s="13"/>
      <c r="G749" s="6" t="str">
        <f t="shared" si="88"/>
        <v/>
      </c>
      <c r="H749" s="13"/>
      <c r="I749" s="13"/>
      <c r="J749" s="15"/>
      <c r="K749" s="15"/>
      <c r="L749" s="5">
        <f>VLOOKUP($C$15,'اطلاعات پایه'!$A$18:$B$30,2,FALSE)</f>
        <v>30</v>
      </c>
      <c r="M749" s="6">
        <f>VLOOKUP($C$15,'اطلاعات پایه'!$A$18:$C$30,3,FALSE)</f>
        <v>45736</v>
      </c>
      <c r="N749" s="5">
        <f>ROUND((K749*('اطلاعات پایه'!$B$12+1)+'اطلاعات پایه'!$B$13)/30*L749,0)</f>
        <v>9316080</v>
      </c>
      <c r="O749" s="5">
        <f>IF(AND(F749&gt;0,M749-F749&gt;364),'اطلاعات پایه'!$B$10,0)*L749+J749</f>
        <v>0</v>
      </c>
      <c r="P749" s="5">
        <f>IF(H749="متاهل",'اطلاعات پایه'!$B$6,0)</f>
        <v>0</v>
      </c>
      <c r="Q749" s="5">
        <f>I749*'اطلاعات پایه'!$B$7</f>
        <v>0</v>
      </c>
      <c r="R749" s="5">
        <f>ROUND('اطلاعات پایه'!$B$8/30*MIN(30,L749),0)</f>
        <v>9000000</v>
      </c>
      <c r="S749" s="5">
        <f>ROUND('اطلاعات پایه'!$B$9/30*MIN(30,L749),0)</f>
        <v>22000000</v>
      </c>
      <c r="T749" s="5">
        <f t="shared" si="91"/>
        <v>59284</v>
      </c>
      <c r="U749" s="15"/>
      <c r="V749" s="5">
        <f t="shared" si="89"/>
        <v>0</v>
      </c>
      <c r="X749" s="9">
        <f t="shared" si="92"/>
        <v>40316080</v>
      </c>
      <c r="Y749" s="9">
        <f>ROUND(0.07*MIN(7*L749*'اطلاعات پایه'!$B$5,'محاسبه حقوق'!X749),0)</f>
        <v>2822126</v>
      </c>
      <c r="Z749" s="9">
        <f t="shared" si="93"/>
        <v>9272700</v>
      </c>
      <c r="AA749" s="9">
        <f t="shared" si="94"/>
        <v>480702059.14285713</v>
      </c>
      <c r="AB749" s="5">
        <f>IF(AA749&lt;='اطلاعات پایه'!$B$35,'اطلاعات پایه'!$D$35,IF(AA749&lt;='اطلاعات پایه'!$B$36,'اطلاعات پایه'!$E$35+(AA749-'اطلاعات پایه'!$B$35)*'اطلاعات پایه'!$C$36,IF(AA749&lt;='اطلاعات پایه'!$B$37,'اطلاعات پایه'!$E$36+(AA749-'اطلاعات پایه'!$B$36)*'اطلاعات پایه'!$C$37,IF(AA749&lt;='اطلاعات پایه'!$B$38,'اطلاعات پایه'!$E$37+(AA749-'اطلاعات پایه'!$B$37)*'اطلاعات پایه'!$C$38,IF(AA749&lt;='اطلاعات پایه'!$B$39,'اطلاعات پایه'!$E$38+(AA749-'اطلاعات پایه'!$B$38)*'اطلاعات پایه'!$C$39,'اطلاعات پایه'!$E$39+(AA749-'اطلاعات پایه'!$B$39)*'اطلاعات پایه'!$C$40)))))/365*L749</f>
        <v>0</v>
      </c>
      <c r="AC749" s="9">
        <f t="shared" si="95"/>
        <v>37493954</v>
      </c>
      <c r="AE749" s="9">
        <f t="shared" si="90"/>
        <v>49588780</v>
      </c>
    </row>
    <row r="750" spans="1:31" x14ac:dyDescent="0.25">
      <c r="A750" s="13">
        <v>730</v>
      </c>
      <c r="B750" s="13"/>
      <c r="C750" s="13"/>
      <c r="D750" s="13"/>
      <c r="E750" s="13"/>
      <c r="F750" s="13"/>
      <c r="G750" s="6" t="str">
        <f t="shared" si="88"/>
        <v/>
      </c>
      <c r="H750" s="13"/>
      <c r="I750" s="13"/>
      <c r="J750" s="15"/>
      <c r="K750" s="15"/>
      <c r="L750" s="5">
        <f>VLOOKUP($C$15,'اطلاعات پایه'!$A$18:$B$30,2,FALSE)</f>
        <v>30</v>
      </c>
      <c r="M750" s="6">
        <f>VLOOKUP($C$15,'اطلاعات پایه'!$A$18:$C$30,3,FALSE)</f>
        <v>45736</v>
      </c>
      <c r="N750" s="5">
        <f>ROUND((K750*('اطلاعات پایه'!$B$12+1)+'اطلاعات پایه'!$B$13)/30*L750,0)</f>
        <v>9316080</v>
      </c>
      <c r="O750" s="5">
        <f>IF(AND(F750&gt;0,M750-F750&gt;364),'اطلاعات پایه'!$B$10,0)*L750+J750</f>
        <v>0</v>
      </c>
      <c r="P750" s="5">
        <f>IF(H750="متاهل",'اطلاعات پایه'!$B$6,0)</f>
        <v>0</v>
      </c>
      <c r="Q750" s="5">
        <f>I750*'اطلاعات پایه'!$B$7</f>
        <v>0</v>
      </c>
      <c r="R750" s="5">
        <f>ROUND('اطلاعات پایه'!$B$8/30*MIN(30,L750),0)</f>
        <v>9000000</v>
      </c>
      <c r="S750" s="5">
        <f>ROUND('اطلاعات پایه'!$B$9/30*MIN(30,L750),0)</f>
        <v>22000000</v>
      </c>
      <c r="T750" s="5">
        <f t="shared" si="91"/>
        <v>59284</v>
      </c>
      <c r="U750" s="15"/>
      <c r="V750" s="5">
        <f t="shared" si="89"/>
        <v>0</v>
      </c>
      <c r="X750" s="9">
        <f t="shared" si="92"/>
        <v>40316080</v>
      </c>
      <c r="Y750" s="9">
        <f>ROUND(0.07*MIN(7*L750*'اطلاعات پایه'!$B$5,'محاسبه حقوق'!X750),0)</f>
        <v>2822126</v>
      </c>
      <c r="Z750" s="9">
        <f t="shared" si="93"/>
        <v>9272700</v>
      </c>
      <c r="AA750" s="9">
        <f t="shared" si="94"/>
        <v>480702059.14285713</v>
      </c>
      <c r="AB750" s="5">
        <f>IF(AA750&lt;='اطلاعات پایه'!$B$35,'اطلاعات پایه'!$D$35,IF(AA750&lt;='اطلاعات پایه'!$B$36,'اطلاعات پایه'!$E$35+(AA750-'اطلاعات پایه'!$B$35)*'اطلاعات پایه'!$C$36,IF(AA750&lt;='اطلاعات پایه'!$B$37,'اطلاعات پایه'!$E$36+(AA750-'اطلاعات پایه'!$B$36)*'اطلاعات پایه'!$C$37,IF(AA750&lt;='اطلاعات پایه'!$B$38,'اطلاعات پایه'!$E$37+(AA750-'اطلاعات پایه'!$B$37)*'اطلاعات پایه'!$C$38,IF(AA750&lt;='اطلاعات پایه'!$B$39,'اطلاعات پایه'!$E$38+(AA750-'اطلاعات پایه'!$B$38)*'اطلاعات پایه'!$C$39,'اطلاعات پایه'!$E$39+(AA750-'اطلاعات پایه'!$B$39)*'اطلاعات پایه'!$C$40)))))/365*L750</f>
        <v>0</v>
      </c>
      <c r="AC750" s="9">
        <f t="shared" si="95"/>
        <v>37493954</v>
      </c>
      <c r="AE750" s="9">
        <f t="shared" si="90"/>
        <v>49588780</v>
      </c>
    </row>
    <row r="751" spans="1:31" x14ac:dyDescent="0.25">
      <c r="A751" s="13">
        <v>731</v>
      </c>
      <c r="B751" s="13"/>
      <c r="C751" s="13"/>
      <c r="D751" s="13"/>
      <c r="E751" s="13"/>
      <c r="F751" s="13"/>
      <c r="G751" s="6" t="str">
        <f t="shared" si="88"/>
        <v/>
      </c>
      <c r="H751" s="13"/>
      <c r="I751" s="13"/>
      <c r="J751" s="15"/>
      <c r="K751" s="15"/>
      <c r="L751" s="5">
        <f>VLOOKUP($C$15,'اطلاعات پایه'!$A$18:$B$30,2,FALSE)</f>
        <v>30</v>
      </c>
      <c r="M751" s="6">
        <f>VLOOKUP($C$15,'اطلاعات پایه'!$A$18:$C$30,3,FALSE)</f>
        <v>45736</v>
      </c>
      <c r="N751" s="5">
        <f>ROUND((K751*('اطلاعات پایه'!$B$12+1)+'اطلاعات پایه'!$B$13)/30*L751,0)</f>
        <v>9316080</v>
      </c>
      <c r="O751" s="5">
        <f>IF(AND(F751&gt;0,M751-F751&gt;364),'اطلاعات پایه'!$B$10,0)*L751+J751</f>
        <v>0</v>
      </c>
      <c r="P751" s="5">
        <f>IF(H751="متاهل",'اطلاعات پایه'!$B$6,0)</f>
        <v>0</v>
      </c>
      <c r="Q751" s="5">
        <f>I751*'اطلاعات پایه'!$B$7</f>
        <v>0</v>
      </c>
      <c r="R751" s="5">
        <f>ROUND('اطلاعات پایه'!$B$8/30*MIN(30,L751),0)</f>
        <v>9000000</v>
      </c>
      <c r="S751" s="5">
        <f>ROUND('اطلاعات پایه'!$B$9/30*MIN(30,L751),0)</f>
        <v>22000000</v>
      </c>
      <c r="T751" s="5">
        <f t="shared" si="91"/>
        <v>59284</v>
      </c>
      <c r="U751" s="15"/>
      <c r="V751" s="5">
        <f t="shared" si="89"/>
        <v>0</v>
      </c>
      <c r="X751" s="9">
        <f t="shared" si="92"/>
        <v>40316080</v>
      </c>
      <c r="Y751" s="9">
        <f>ROUND(0.07*MIN(7*L751*'اطلاعات پایه'!$B$5,'محاسبه حقوق'!X751),0)</f>
        <v>2822126</v>
      </c>
      <c r="Z751" s="9">
        <f t="shared" si="93"/>
        <v>9272700</v>
      </c>
      <c r="AA751" s="9">
        <f t="shared" si="94"/>
        <v>480702059.14285713</v>
      </c>
      <c r="AB751" s="5">
        <f>IF(AA751&lt;='اطلاعات پایه'!$B$35,'اطلاعات پایه'!$D$35,IF(AA751&lt;='اطلاعات پایه'!$B$36,'اطلاعات پایه'!$E$35+(AA751-'اطلاعات پایه'!$B$35)*'اطلاعات پایه'!$C$36,IF(AA751&lt;='اطلاعات پایه'!$B$37,'اطلاعات پایه'!$E$36+(AA751-'اطلاعات پایه'!$B$36)*'اطلاعات پایه'!$C$37,IF(AA751&lt;='اطلاعات پایه'!$B$38,'اطلاعات پایه'!$E$37+(AA751-'اطلاعات پایه'!$B$37)*'اطلاعات پایه'!$C$38,IF(AA751&lt;='اطلاعات پایه'!$B$39,'اطلاعات پایه'!$E$38+(AA751-'اطلاعات پایه'!$B$38)*'اطلاعات پایه'!$C$39,'اطلاعات پایه'!$E$39+(AA751-'اطلاعات پایه'!$B$39)*'اطلاعات پایه'!$C$40)))))/365*L751</f>
        <v>0</v>
      </c>
      <c r="AC751" s="9">
        <f t="shared" si="95"/>
        <v>37493954</v>
      </c>
      <c r="AE751" s="9">
        <f t="shared" si="90"/>
        <v>49588780</v>
      </c>
    </row>
    <row r="752" spans="1:31" x14ac:dyDescent="0.25">
      <c r="A752" s="13">
        <v>732</v>
      </c>
      <c r="B752" s="13"/>
      <c r="C752" s="13"/>
      <c r="D752" s="13"/>
      <c r="E752" s="13"/>
      <c r="F752" s="13"/>
      <c r="G752" s="6" t="str">
        <f t="shared" si="88"/>
        <v/>
      </c>
      <c r="H752" s="13"/>
      <c r="I752" s="13"/>
      <c r="J752" s="15"/>
      <c r="K752" s="15"/>
      <c r="L752" s="5">
        <f>VLOOKUP($C$15,'اطلاعات پایه'!$A$18:$B$30,2,FALSE)</f>
        <v>30</v>
      </c>
      <c r="M752" s="6">
        <f>VLOOKUP($C$15,'اطلاعات پایه'!$A$18:$C$30,3,FALSE)</f>
        <v>45736</v>
      </c>
      <c r="N752" s="5">
        <f>ROUND((K752*('اطلاعات پایه'!$B$12+1)+'اطلاعات پایه'!$B$13)/30*L752,0)</f>
        <v>9316080</v>
      </c>
      <c r="O752" s="5">
        <f>IF(AND(F752&gt;0,M752-F752&gt;364),'اطلاعات پایه'!$B$10,0)*L752+J752</f>
        <v>0</v>
      </c>
      <c r="P752" s="5">
        <f>IF(H752="متاهل",'اطلاعات پایه'!$B$6,0)</f>
        <v>0</v>
      </c>
      <c r="Q752" s="5">
        <f>I752*'اطلاعات پایه'!$B$7</f>
        <v>0</v>
      </c>
      <c r="R752" s="5">
        <f>ROUND('اطلاعات پایه'!$B$8/30*MIN(30,L752),0)</f>
        <v>9000000</v>
      </c>
      <c r="S752" s="5">
        <f>ROUND('اطلاعات پایه'!$B$9/30*MIN(30,L752),0)</f>
        <v>22000000</v>
      </c>
      <c r="T752" s="5">
        <f t="shared" si="91"/>
        <v>59284</v>
      </c>
      <c r="U752" s="15"/>
      <c r="V752" s="5">
        <f t="shared" si="89"/>
        <v>0</v>
      </c>
      <c r="X752" s="9">
        <f t="shared" si="92"/>
        <v>40316080</v>
      </c>
      <c r="Y752" s="9">
        <f>ROUND(0.07*MIN(7*L752*'اطلاعات پایه'!$B$5,'محاسبه حقوق'!X752),0)</f>
        <v>2822126</v>
      </c>
      <c r="Z752" s="9">
        <f t="shared" si="93"/>
        <v>9272700</v>
      </c>
      <c r="AA752" s="9">
        <f t="shared" si="94"/>
        <v>480702059.14285713</v>
      </c>
      <c r="AB752" s="5">
        <f>IF(AA752&lt;='اطلاعات پایه'!$B$35,'اطلاعات پایه'!$D$35,IF(AA752&lt;='اطلاعات پایه'!$B$36,'اطلاعات پایه'!$E$35+(AA752-'اطلاعات پایه'!$B$35)*'اطلاعات پایه'!$C$36,IF(AA752&lt;='اطلاعات پایه'!$B$37,'اطلاعات پایه'!$E$36+(AA752-'اطلاعات پایه'!$B$36)*'اطلاعات پایه'!$C$37,IF(AA752&lt;='اطلاعات پایه'!$B$38,'اطلاعات پایه'!$E$37+(AA752-'اطلاعات پایه'!$B$37)*'اطلاعات پایه'!$C$38,IF(AA752&lt;='اطلاعات پایه'!$B$39,'اطلاعات پایه'!$E$38+(AA752-'اطلاعات پایه'!$B$38)*'اطلاعات پایه'!$C$39,'اطلاعات پایه'!$E$39+(AA752-'اطلاعات پایه'!$B$39)*'اطلاعات پایه'!$C$40)))))/365*L752</f>
        <v>0</v>
      </c>
      <c r="AC752" s="9">
        <f t="shared" si="95"/>
        <v>37493954</v>
      </c>
      <c r="AE752" s="9">
        <f t="shared" si="90"/>
        <v>49588780</v>
      </c>
    </row>
    <row r="753" spans="1:31" x14ac:dyDescent="0.25">
      <c r="A753" s="13">
        <v>733</v>
      </c>
      <c r="B753" s="13"/>
      <c r="C753" s="13"/>
      <c r="D753" s="13"/>
      <c r="E753" s="13"/>
      <c r="F753" s="13"/>
      <c r="G753" s="6" t="str">
        <f t="shared" si="88"/>
        <v/>
      </c>
      <c r="H753" s="13"/>
      <c r="I753" s="13"/>
      <c r="J753" s="15"/>
      <c r="K753" s="15"/>
      <c r="L753" s="5">
        <f>VLOOKUP($C$15,'اطلاعات پایه'!$A$18:$B$30,2,FALSE)</f>
        <v>30</v>
      </c>
      <c r="M753" s="6">
        <f>VLOOKUP($C$15,'اطلاعات پایه'!$A$18:$C$30,3,FALSE)</f>
        <v>45736</v>
      </c>
      <c r="N753" s="5">
        <f>ROUND((K753*('اطلاعات پایه'!$B$12+1)+'اطلاعات پایه'!$B$13)/30*L753,0)</f>
        <v>9316080</v>
      </c>
      <c r="O753" s="5">
        <f>IF(AND(F753&gt;0,M753-F753&gt;364),'اطلاعات پایه'!$B$10,0)*L753+J753</f>
        <v>0</v>
      </c>
      <c r="P753" s="5">
        <f>IF(H753="متاهل",'اطلاعات پایه'!$B$6,0)</f>
        <v>0</v>
      </c>
      <c r="Q753" s="5">
        <f>I753*'اطلاعات پایه'!$B$7</f>
        <v>0</v>
      </c>
      <c r="R753" s="5">
        <f>ROUND('اطلاعات پایه'!$B$8/30*MIN(30,L753),0)</f>
        <v>9000000</v>
      </c>
      <c r="S753" s="5">
        <f>ROUND('اطلاعات پایه'!$B$9/30*MIN(30,L753),0)</f>
        <v>22000000</v>
      </c>
      <c r="T753" s="5">
        <f t="shared" si="91"/>
        <v>59284</v>
      </c>
      <c r="U753" s="15"/>
      <c r="V753" s="5">
        <f t="shared" si="89"/>
        <v>0</v>
      </c>
      <c r="X753" s="9">
        <f t="shared" si="92"/>
        <v>40316080</v>
      </c>
      <c r="Y753" s="9">
        <f>ROUND(0.07*MIN(7*L753*'اطلاعات پایه'!$B$5,'محاسبه حقوق'!X753),0)</f>
        <v>2822126</v>
      </c>
      <c r="Z753" s="9">
        <f t="shared" si="93"/>
        <v>9272700</v>
      </c>
      <c r="AA753" s="9">
        <f t="shared" si="94"/>
        <v>480702059.14285713</v>
      </c>
      <c r="AB753" s="5">
        <f>IF(AA753&lt;='اطلاعات پایه'!$B$35,'اطلاعات پایه'!$D$35,IF(AA753&lt;='اطلاعات پایه'!$B$36,'اطلاعات پایه'!$E$35+(AA753-'اطلاعات پایه'!$B$35)*'اطلاعات پایه'!$C$36,IF(AA753&lt;='اطلاعات پایه'!$B$37,'اطلاعات پایه'!$E$36+(AA753-'اطلاعات پایه'!$B$36)*'اطلاعات پایه'!$C$37,IF(AA753&lt;='اطلاعات پایه'!$B$38,'اطلاعات پایه'!$E$37+(AA753-'اطلاعات پایه'!$B$37)*'اطلاعات پایه'!$C$38,IF(AA753&lt;='اطلاعات پایه'!$B$39,'اطلاعات پایه'!$E$38+(AA753-'اطلاعات پایه'!$B$38)*'اطلاعات پایه'!$C$39,'اطلاعات پایه'!$E$39+(AA753-'اطلاعات پایه'!$B$39)*'اطلاعات پایه'!$C$40)))))/365*L753</f>
        <v>0</v>
      </c>
      <c r="AC753" s="9">
        <f t="shared" si="95"/>
        <v>37493954</v>
      </c>
      <c r="AE753" s="9">
        <f t="shared" si="90"/>
        <v>49588780</v>
      </c>
    </row>
    <row r="754" spans="1:31" x14ac:dyDescent="0.25">
      <c r="A754" s="13">
        <v>734</v>
      </c>
      <c r="B754" s="13"/>
      <c r="C754" s="13"/>
      <c r="D754" s="13"/>
      <c r="E754" s="13"/>
      <c r="F754" s="13"/>
      <c r="G754" s="6" t="str">
        <f t="shared" si="88"/>
        <v/>
      </c>
      <c r="H754" s="13"/>
      <c r="I754" s="13"/>
      <c r="J754" s="15"/>
      <c r="K754" s="15"/>
      <c r="L754" s="5">
        <f>VLOOKUP($C$15,'اطلاعات پایه'!$A$18:$B$30,2,FALSE)</f>
        <v>30</v>
      </c>
      <c r="M754" s="6">
        <f>VLOOKUP($C$15,'اطلاعات پایه'!$A$18:$C$30,3,FALSE)</f>
        <v>45736</v>
      </c>
      <c r="N754" s="5">
        <f>ROUND((K754*('اطلاعات پایه'!$B$12+1)+'اطلاعات پایه'!$B$13)/30*L754,0)</f>
        <v>9316080</v>
      </c>
      <c r="O754" s="5">
        <f>IF(AND(F754&gt;0,M754-F754&gt;364),'اطلاعات پایه'!$B$10,0)*L754+J754</f>
        <v>0</v>
      </c>
      <c r="P754" s="5">
        <f>IF(H754="متاهل",'اطلاعات پایه'!$B$6,0)</f>
        <v>0</v>
      </c>
      <c r="Q754" s="5">
        <f>I754*'اطلاعات پایه'!$B$7</f>
        <v>0</v>
      </c>
      <c r="R754" s="5">
        <f>ROUND('اطلاعات پایه'!$B$8/30*MIN(30,L754),0)</f>
        <v>9000000</v>
      </c>
      <c r="S754" s="5">
        <f>ROUND('اطلاعات پایه'!$B$9/30*MIN(30,L754),0)</f>
        <v>22000000</v>
      </c>
      <c r="T754" s="5">
        <f t="shared" si="91"/>
        <v>59284</v>
      </c>
      <c r="U754" s="15"/>
      <c r="V754" s="5">
        <f t="shared" si="89"/>
        <v>0</v>
      </c>
      <c r="X754" s="9">
        <f t="shared" si="92"/>
        <v>40316080</v>
      </c>
      <c r="Y754" s="9">
        <f>ROUND(0.07*MIN(7*L754*'اطلاعات پایه'!$B$5,'محاسبه حقوق'!X754),0)</f>
        <v>2822126</v>
      </c>
      <c r="Z754" s="9">
        <f t="shared" si="93"/>
        <v>9272700</v>
      </c>
      <c r="AA754" s="9">
        <f t="shared" si="94"/>
        <v>480702059.14285713</v>
      </c>
      <c r="AB754" s="5">
        <f>IF(AA754&lt;='اطلاعات پایه'!$B$35,'اطلاعات پایه'!$D$35,IF(AA754&lt;='اطلاعات پایه'!$B$36,'اطلاعات پایه'!$E$35+(AA754-'اطلاعات پایه'!$B$35)*'اطلاعات پایه'!$C$36,IF(AA754&lt;='اطلاعات پایه'!$B$37,'اطلاعات پایه'!$E$36+(AA754-'اطلاعات پایه'!$B$36)*'اطلاعات پایه'!$C$37,IF(AA754&lt;='اطلاعات پایه'!$B$38,'اطلاعات پایه'!$E$37+(AA754-'اطلاعات پایه'!$B$37)*'اطلاعات پایه'!$C$38,IF(AA754&lt;='اطلاعات پایه'!$B$39,'اطلاعات پایه'!$E$38+(AA754-'اطلاعات پایه'!$B$38)*'اطلاعات پایه'!$C$39,'اطلاعات پایه'!$E$39+(AA754-'اطلاعات پایه'!$B$39)*'اطلاعات پایه'!$C$40)))))/365*L754</f>
        <v>0</v>
      </c>
      <c r="AC754" s="9">
        <f t="shared" si="95"/>
        <v>37493954</v>
      </c>
      <c r="AE754" s="9">
        <f t="shared" si="90"/>
        <v>49588780</v>
      </c>
    </row>
    <row r="755" spans="1:31" x14ac:dyDescent="0.25">
      <c r="A755" s="13">
        <v>735</v>
      </c>
      <c r="B755" s="13"/>
      <c r="C755" s="13"/>
      <c r="D755" s="13"/>
      <c r="E755" s="13"/>
      <c r="F755" s="13"/>
      <c r="G755" s="6" t="str">
        <f t="shared" si="88"/>
        <v/>
      </c>
      <c r="H755" s="13"/>
      <c r="I755" s="13"/>
      <c r="J755" s="15"/>
      <c r="K755" s="15"/>
      <c r="L755" s="5">
        <f>VLOOKUP($C$15,'اطلاعات پایه'!$A$18:$B$30,2,FALSE)</f>
        <v>30</v>
      </c>
      <c r="M755" s="6">
        <f>VLOOKUP($C$15,'اطلاعات پایه'!$A$18:$C$30,3,FALSE)</f>
        <v>45736</v>
      </c>
      <c r="N755" s="5">
        <f>ROUND((K755*('اطلاعات پایه'!$B$12+1)+'اطلاعات پایه'!$B$13)/30*L755,0)</f>
        <v>9316080</v>
      </c>
      <c r="O755" s="5">
        <f>IF(AND(F755&gt;0,M755-F755&gt;364),'اطلاعات پایه'!$B$10,0)*L755+J755</f>
        <v>0</v>
      </c>
      <c r="P755" s="5">
        <f>IF(H755="متاهل",'اطلاعات پایه'!$B$6,0)</f>
        <v>0</v>
      </c>
      <c r="Q755" s="5">
        <f>I755*'اطلاعات پایه'!$B$7</f>
        <v>0</v>
      </c>
      <c r="R755" s="5">
        <f>ROUND('اطلاعات پایه'!$B$8/30*MIN(30,L755),0)</f>
        <v>9000000</v>
      </c>
      <c r="S755" s="5">
        <f>ROUND('اطلاعات پایه'!$B$9/30*MIN(30,L755),0)</f>
        <v>22000000</v>
      </c>
      <c r="T755" s="5">
        <f t="shared" si="91"/>
        <v>59284</v>
      </c>
      <c r="U755" s="15"/>
      <c r="V755" s="5">
        <f t="shared" si="89"/>
        <v>0</v>
      </c>
      <c r="X755" s="9">
        <f t="shared" si="92"/>
        <v>40316080</v>
      </c>
      <c r="Y755" s="9">
        <f>ROUND(0.07*MIN(7*L755*'اطلاعات پایه'!$B$5,'محاسبه حقوق'!X755),0)</f>
        <v>2822126</v>
      </c>
      <c r="Z755" s="9">
        <f t="shared" si="93"/>
        <v>9272700</v>
      </c>
      <c r="AA755" s="9">
        <f t="shared" si="94"/>
        <v>480702059.14285713</v>
      </c>
      <c r="AB755" s="5">
        <f>IF(AA755&lt;='اطلاعات پایه'!$B$35,'اطلاعات پایه'!$D$35,IF(AA755&lt;='اطلاعات پایه'!$B$36,'اطلاعات پایه'!$E$35+(AA755-'اطلاعات پایه'!$B$35)*'اطلاعات پایه'!$C$36,IF(AA755&lt;='اطلاعات پایه'!$B$37,'اطلاعات پایه'!$E$36+(AA755-'اطلاعات پایه'!$B$36)*'اطلاعات پایه'!$C$37,IF(AA755&lt;='اطلاعات پایه'!$B$38,'اطلاعات پایه'!$E$37+(AA755-'اطلاعات پایه'!$B$37)*'اطلاعات پایه'!$C$38,IF(AA755&lt;='اطلاعات پایه'!$B$39,'اطلاعات پایه'!$E$38+(AA755-'اطلاعات پایه'!$B$38)*'اطلاعات پایه'!$C$39,'اطلاعات پایه'!$E$39+(AA755-'اطلاعات پایه'!$B$39)*'اطلاعات پایه'!$C$40)))))/365*L755</f>
        <v>0</v>
      </c>
      <c r="AC755" s="9">
        <f t="shared" si="95"/>
        <v>37493954</v>
      </c>
      <c r="AE755" s="9">
        <f t="shared" si="90"/>
        <v>49588780</v>
      </c>
    </row>
    <row r="756" spans="1:31" x14ac:dyDescent="0.25">
      <c r="A756" s="13">
        <v>736</v>
      </c>
      <c r="B756" s="13"/>
      <c r="C756" s="13"/>
      <c r="D756" s="13"/>
      <c r="E756" s="13"/>
      <c r="F756" s="13"/>
      <c r="G756" s="6" t="str">
        <f t="shared" si="88"/>
        <v/>
      </c>
      <c r="H756" s="13"/>
      <c r="I756" s="13"/>
      <c r="J756" s="15"/>
      <c r="K756" s="15"/>
      <c r="L756" s="5">
        <f>VLOOKUP($C$15,'اطلاعات پایه'!$A$18:$B$30,2,FALSE)</f>
        <v>30</v>
      </c>
      <c r="M756" s="6">
        <f>VLOOKUP($C$15,'اطلاعات پایه'!$A$18:$C$30,3,FALSE)</f>
        <v>45736</v>
      </c>
      <c r="N756" s="5">
        <f>ROUND((K756*('اطلاعات پایه'!$B$12+1)+'اطلاعات پایه'!$B$13)/30*L756,0)</f>
        <v>9316080</v>
      </c>
      <c r="O756" s="5">
        <f>IF(AND(F756&gt;0,M756-F756&gt;364),'اطلاعات پایه'!$B$10,0)*L756+J756</f>
        <v>0</v>
      </c>
      <c r="P756" s="5">
        <f>IF(H756="متاهل",'اطلاعات پایه'!$B$6,0)</f>
        <v>0</v>
      </c>
      <c r="Q756" s="5">
        <f>I756*'اطلاعات پایه'!$B$7</f>
        <v>0</v>
      </c>
      <c r="R756" s="5">
        <f>ROUND('اطلاعات پایه'!$B$8/30*MIN(30,L756),0)</f>
        <v>9000000</v>
      </c>
      <c r="S756" s="5">
        <f>ROUND('اطلاعات پایه'!$B$9/30*MIN(30,L756),0)</f>
        <v>22000000</v>
      </c>
      <c r="T756" s="5">
        <f t="shared" si="91"/>
        <v>59284</v>
      </c>
      <c r="U756" s="15"/>
      <c r="V756" s="5">
        <f t="shared" si="89"/>
        <v>0</v>
      </c>
      <c r="X756" s="9">
        <f t="shared" si="92"/>
        <v>40316080</v>
      </c>
      <c r="Y756" s="9">
        <f>ROUND(0.07*MIN(7*L756*'اطلاعات پایه'!$B$5,'محاسبه حقوق'!X756),0)</f>
        <v>2822126</v>
      </c>
      <c r="Z756" s="9">
        <f t="shared" si="93"/>
        <v>9272700</v>
      </c>
      <c r="AA756" s="9">
        <f t="shared" si="94"/>
        <v>480702059.14285713</v>
      </c>
      <c r="AB756" s="5">
        <f>IF(AA756&lt;='اطلاعات پایه'!$B$35,'اطلاعات پایه'!$D$35,IF(AA756&lt;='اطلاعات پایه'!$B$36,'اطلاعات پایه'!$E$35+(AA756-'اطلاعات پایه'!$B$35)*'اطلاعات پایه'!$C$36,IF(AA756&lt;='اطلاعات پایه'!$B$37,'اطلاعات پایه'!$E$36+(AA756-'اطلاعات پایه'!$B$36)*'اطلاعات پایه'!$C$37,IF(AA756&lt;='اطلاعات پایه'!$B$38,'اطلاعات پایه'!$E$37+(AA756-'اطلاعات پایه'!$B$37)*'اطلاعات پایه'!$C$38,IF(AA756&lt;='اطلاعات پایه'!$B$39,'اطلاعات پایه'!$E$38+(AA756-'اطلاعات پایه'!$B$38)*'اطلاعات پایه'!$C$39,'اطلاعات پایه'!$E$39+(AA756-'اطلاعات پایه'!$B$39)*'اطلاعات پایه'!$C$40)))))/365*L756</f>
        <v>0</v>
      </c>
      <c r="AC756" s="9">
        <f t="shared" si="95"/>
        <v>37493954</v>
      </c>
      <c r="AE756" s="9">
        <f t="shared" si="90"/>
        <v>49588780</v>
      </c>
    </row>
    <row r="757" spans="1:31" x14ac:dyDescent="0.25">
      <c r="A757" s="13">
        <v>737</v>
      </c>
      <c r="B757" s="13"/>
      <c r="C757" s="13"/>
      <c r="D757" s="13"/>
      <c r="E757" s="13"/>
      <c r="F757" s="13"/>
      <c r="G757" s="6" t="str">
        <f t="shared" si="88"/>
        <v/>
      </c>
      <c r="H757" s="13"/>
      <c r="I757" s="13"/>
      <c r="J757" s="15"/>
      <c r="K757" s="15"/>
      <c r="L757" s="5">
        <f>VLOOKUP($C$15,'اطلاعات پایه'!$A$18:$B$30,2,FALSE)</f>
        <v>30</v>
      </c>
      <c r="M757" s="6">
        <f>VLOOKUP($C$15,'اطلاعات پایه'!$A$18:$C$30,3,FALSE)</f>
        <v>45736</v>
      </c>
      <c r="N757" s="5">
        <f>ROUND((K757*('اطلاعات پایه'!$B$12+1)+'اطلاعات پایه'!$B$13)/30*L757,0)</f>
        <v>9316080</v>
      </c>
      <c r="O757" s="5">
        <f>IF(AND(F757&gt;0,M757-F757&gt;364),'اطلاعات پایه'!$B$10,0)*L757+J757</f>
        <v>0</v>
      </c>
      <c r="P757" s="5">
        <f>IF(H757="متاهل",'اطلاعات پایه'!$B$6,0)</f>
        <v>0</v>
      </c>
      <c r="Q757" s="5">
        <f>I757*'اطلاعات پایه'!$B$7</f>
        <v>0</v>
      </c>
      <c r="R757" s="5">
        <f>ROUND('اطلاعات پایه'!$B$8/30*MIN(30,L757),0)</f>
        <v>9000000</v>
      </c>
      <c r="S757" s="5">
        <f>ROUND('اطلاعات پایه'!$B$9/30*MIN(30,L757),0)</f>
        <v>22000000</v>
      </c>
      <c r="T757" s="5">
        <f t="shared" si="91"/>
        <v>59284</v>
      </c>
      <c r="U757" s="15"/>
      <c r="V757" s="5">
        <f t="shared" si="89"/>
        <v>0</v>
      </c>
      <c r="X757" s="9">
        <f t="shared" si="92"/>
        <v>40316080</v>
      </c>
      <c r="Y757" s="9">
        <f>ROUND(0.07*MIN(7*L757*'اطلاعات پایه'!$B$5,'محاسبه حقوق'!X757),0)</f>
        <v>2822126</v>
      </c>
      <c r="Z757" s="9">
        <f t="shared" si="93"/>
        <v>9272700</v>
      </c>
      <c r="AA757" s="9">
        <f t="shared" si="94"/>
        <v>480702059.14285713</v>
      </c>
      <c r="AB757" s="5">
        <f>IF(AA757&lt;='اطلاعات پایه'!$B$35,'اطلاعات پایه'!$D$35,IF(AA757&lt;='اطلاعات پایه'!$B$36,'اطلاعات پایه'!$E$35+(AA757-'اطلاعات پایه'!$B$35)*'اطلاعات پایه'!$C$36,IF(AA757&lt;='اطلاعات پایه'!$B$37,'اطلاعات پایه'!$E$36+(AA757-'اطلاعات پایه'!$B$36)*'اطلاعات پایه'!$C$37,IF(AA757&lt;='اطلاعات پایه'!$B$38,'اطلاعات پایه'!$E$37+(AA757-'اطلاعات پایه'!$B$37)*'اطلاعات پایه'!$C$38,IF(AA757&lt;='اطلاعات پایه'!$B$39,'اطلاعات پایه'!$E$38+(AA757-'اطلاعات پایه'!$B$38)*'اطلاعات پایه'!$C$39,'اطلاعات پایه'!$E$39+(AA757-'اطلاعات پایه'!$B$39)*'اطلاعات پایه'!$C$40)))))/365*L757</f>
        <v>0</v>
      </c>
      <c r="AC757" s="9">
        <f t="shared" si="95"/>
        <v>37493954</v>
      </c>
      <c r="AE757" s="9">
        <f t="shared" si="90"/>
        <v>49588780</v>
      </c>
    </row>
    <row r="758" spans="1:31" x14ac:dyDescent="0.25">
      <c r="A758" s="13">
        <v>738</v>
      </c>
      <c r="B758" s="13"/>
      <c r="C758" s="13"/>
      <c r="D758" s="13"/>
      <c r="E758" s="13"/>
      <c r="F758" s="13"/>
      <c r="G758" s="6" t="str">
        <f t="shared" si="88"/>
        <v/>
      </c>
      <c r="H758" s="13"/>
      <c r="I758" s="13"/>
      <c r="J758" s="15"/>
      <c r="K758" s="15"/>
      <c r="L758" s="5">
        <f>VLOOKUP($C$15,'اطلاعات پایه'!$A$18:$B$30,2,FALSE)</f>
        <v>30</v>
      </c>
      <c r="M758" s="6">
        <f>VLOOKUP($C$15,'اطلاعات پایه'!$A$18:$C$30,3,FALSE)</f>
        <v>45736</v>
      </c>
      <c r="N758" s="5">
        <f>ROUND((K758*('اطلاعات پایه'!$B$12+1)+'اطلاعات پایه'!$B$13)/30*L758,0)</f>
        <v>9316080</v>
      </c>
      <c r="O758" s="5">
        <f>IF(AND(F758&gt;0,M758-F758&gt;364),'اطلاعات پایه'!$B$10,0)*L758+J758</f>
        <v>0</v>
      </c>
      <c r="P758" s="5">
        <f>IF(H758="متاهل",'اطلاعات پایه'!$B$6,0)</f>
        <v>0</v>
      </c>
      <c r="Q758" s="5">
        <f>I758*'اطلاعات پایه'!$B$7</f>
        <v>0</v>
      </c>
      <c r="R758" s="5">
        <f>ROUND('اطلاعات پایه'!$B$8/30*MIN(30,L758),0)</f>
        <v>9000000</v>
      </c>
      <c r="S758" s="5">
        <f>ROUND('اطلاعات پایه'!$B$9/30*MIN(30,L758),0)</f>
        <v>22000000</v>
      </c>
      <c r="T758" s="5">
        <f t="shared" si="91"/>
        <v>59284</v>
      </c>
      <c r="U758" s="15"/>
      <c r="V758" s="5">
        <f t="shared" si="89"/>
        <v>0</v>
      </c>
      <c r="X758" s="9">
        <f t="shared" si="92"/>
        <v>40316080</v>
      </c>
      <c r="Y758" s="9">
        <f>ROUND(0.07*MIN(7*L758*'اطلاعات پایه'!$B$5,'محاسبه حقوق'!X758),0)</f>
        <v>2822126</v>
      </c>
      <c r="Z758" s="9">
        <f t="shared" si="93"/>
        <v>9272700</v>
      </c>
      <c r="AA758" s="9">
        <f t="shared" si="94"/>
        <v>480702059.14285713</v>
      </c>
      <c r="AB758" s="5">
        <f>IF(AA758&lt;='اطلاعات پایه'!$B$35,'اطلاعات پایه'!$D$35,IF(AA758&lt;='اطلاعات پایه'!$B$36,'اطلاعات پایه'!$E$35+(AA758-'اطلاعات پایه'!$B$35)*'اطلاعات پایه'!$C$36,IF(AA758&lt;='اطلاعات پایه'!$B$37,'اطلاعات پایه'!$E$36+(AA758-'اطلاعات پایه'!$B$36)*'اطلاعات پایه'!$C$37,IF(AA758&lt;='اطلاعات پایه'!$B$38,'اطلاعات پایه'!$E$37+(AA758-'اطلاعات پایه'!$B$37)*'اطلاعات پایه'!$C$38,IF(AA758&lt;='اطلاعات پایه'!$B$39,'اطلاعات پایه'!$E$38+(AA758-'اطلاعات پایه'!$B$38)*'اطلاعات پایه'!$C$39,'اطلاعات پایه'!$E$39+(AA758-'اطلاعات پایه'!$B$39)*'اطلاعات پایه'!$C$40)))))/365*L758</f>
        <v>0</v>
      </c>
      <c r="AC758" s="9">
        <f t="shared" si="95"/>
        <v>37493954</v>
      </c>
      <c r="AE758" s="9">
        <f t="shared" si="90"/>
        <v>49588780</v>
      </c>
    </row>
    <row r="759" spans="1:31" x14ac:dyDescent="0.25">
      <c r="A759" s="13">
        <v>739</v>
      </c>
      <c r="B759" s="13"/>
      <c r="C759" s="13"/>
      <c r="D759" s="13"/>
      <c r="E759" s="13"/>
      <c r="F759" s="13"/>
      <c r="G759" s="6" t="str">
        <f t="shared" si="88"/>
        <v/>
      </c>
      <c r="H759" s="13"/>
      <c r="I759" s="13"/>
      <c r="J759" s="15"/>
      <c r="K759" s="15"/>
      <c r="L759" s="5">
        <f>VLOOKUP($C$15,'اطلاعات پایه'!$A$18:$B$30,2,FALSE)</f>
        <v>30</v>
      </c>
      <c r="M759" s="6">
        <f>VLOOKUP($C$15,'اطلاعات پایه'!$A$18:$C$30,3,FALSE)</f>
        <v>45736</v>
      </c>
      <c r="N759" s="5">
        <f>ROUND((K759*('اطلاعات پایه'!$B$12+1)+'اطلاعات پایه'!$B$13)/30*L759,0)</f>
        <v>9316080</v>
      </c>
      <c r="O759" s="5">
        <f>IF(AND(F759&gt;0,M759-F759&gt;364),'اطلاعات پایه'!$B$10,0)*L759+J759</f>
        <v>0</v>
      </c>
      <c r="P759" s="5">
        <f>IF(H759="متاهل",'اطلاعات پایه'!$B$6,0)</f>
        <v>0</v>
      </c>
      <c r="Q759" s="5">
        <f>I759*'اطلاعات پایه'!$B$7</f>
        <v>0</v>
      </c>
      <c r="R759" s="5">
        <f>ROUND('اطلاعات پایه'!$B$8/30*MIN(30,L759),0)</f>
        <v>9000000</v>
      </c>
      <c r="S759" s="5">
        <f>ROUND('اطلاعات پایه'!$B$9/30*MIN(30,L759),0)</f>
        <v>22000000</v>
      </c>
      <c r="T759" s="5">
        <f t="shared" si="91"/>
        <v>59284</v>
      </c>
      <c r="U759" s="15"/>
      <c r="V759" s="5">
        <f t="shared" si="89"/>
        <v>0</v>
      </c>
      <c r="X759" s="9">
        <f t="shared" si="92"/>
        <v>40316080</v>
      </c>
      <c r="Y759" s="9">
        <f>ROUND(0.07*MIN(7*L759*'اطلاعات پایه'!$B$5,'محاسبه حقوق'!X759),0)</f>
        <v>2822126</v>
      </c>
      <c r="Z759" s="9">
        <f t="shared" si="93"/>
        <v>9272700</v>
      </c>
      <c r="AA759" s="9">
        <f t="shared" si="94"/>
        <v>480702059.14285713</v>
      </c>
      <c r="AB759" s="5">
        <f>IF(AA759&lt;='اطلاعات پایه'!$B$35,'اطلاعات پایه'!$D$35,IF(AA759&lt;='اطلاعات پایه'!$B$36,'اطلاعات پایه'!$E$35+(AA759-'اطلاعات پایه'!$B$35)*'اطلاعات پایه'!$C$36,IF(AA759&lt;='اطلاعات پایه'!$B$37,'اطلاعات پایه'!$E$36+(AA759-'اطلاعات پایه'!$B$36)*'اطلاعات پایه'!$C$37,IF(AA759&lt;='اطلاعات پایه'!$B$38,'اطلاعات پایه'!$E$37+(AA759-'اطلاعات پایه'!$B$37)*'اطلاعات پایه'!$C$38,IF(AA759&lt;='اطلاعات پایه'!$B$39,'اطلاعات پایه'!$E$38+(AA759-'اطلاعات پایه'!$B$38)*'اطلاعات پایه'!$C$39,'اطلاعات پایه'!$E$39+(AA759-'اطلاعات پایه'!$B$39)*'اطلاعات پایه'!$C$40)))))/365*L759</f>
        <v>0</v>
      </c>
      <c r="AC759" s="9">
        <f t="shared" si="95"/>
        <v>37493954</v>
      </c>
      <c r="AE759" s="9">
        <f t="shared" si="90"/>
        <v>49588780</v>
      </c>
    </row>
    <row r="760" spans="1:31" x14ac:dyDescent="0.25">
      <c r="A760" s="13">
        <v>740</v>
      </c>
      <c r="B760" s="13"/>
      <c r="C760" s="13"/>
      <c r="D760" s="13"/>
      <c r="E760" s="13"/>
      <c r="F760" s="13"/>
      <c r="G760" s="6" t="str">
        <f t="shared" si="88"/>
        <v/>
      </c>
      <c r="H760" s="13"/>
      <c r="I760" s="13"/>
      <c r="J760" s="15"/>
      <c r="K760" s="15"/>
      <c r="L760" s="5">
        <f>VLOOKUP($C$15,'اطلاعات پایه'!$A$18:$B$30,2,FALSE)</f>
        <v>30</v>
      </c>
      <c r="M760" s="6">
        <f>VLOOKUP($C$15,'اطلاعات پایه'!$A$18:$C$30,3,FALSE)</f>
        <v>45736</v>
      </c>
      <c r="N760" s="5">
        <f>ROUND((K760*('اطلاعات پایه'!$B$12+1)+'اطلاعات پایه'!$B$13)/30*L760,0)</f>
        <v>9316080</v>
      </c>
      <c r="O760" s="5">
        <f>IF(AND(F760&gt;0,M760-F760&gt;364),'اطلاعات پایه'!$B$10,0)*L760+J760</f>
        <v>0</v>
      </c>
      <c r="P760" s="5">
        <f>IF(H760="متاهل",'اطلاعات پایه'!$B$6,0)</f>
        <v>0</v>
      </c>
      <c r="Q760" s="5">
        <f>I760*'اطلاعات پایه'!$B$7</f>
        <v>0</v>
      </c>
      <c r="R760" s="5">
        <f>ROUND('اطلاعات پایه'!$B$8/30*MIN(30,L760),0)</f>
        <v>9000000</v>
      </c>
      <c r="S760" s="5">
        <f>ROUND('اطلاعات پایه'!$B$9/30*MIN(30,L760),0)</f>
        <v>22000000</v>
      </c>
      <c r="T760" s="5">
        <f t="shared" si="91"/>
        <v>59284</v>
      </c>
      <c r="U760" s="15"/>
      <c r="V760" s="5">
        <f t="shared" si="89"/>
        <v>0</v>
      </c>
      <c r="X760" s="9">
        <f t="shared" si="92"/>
        <v>40316080</v>
      </c>
      <c r="Y760" s="9">
        <f>ROUND(0.07*MIN(7*L760*'اطلاعات پایه'!$B$5,'محاسبه حقوق'!X760),0)</f>
        <v>2822126</v>
      </c>
      <c r="Z760" s="9">
        <f t="shared" si="93"/>
        <v>9272700</v>
      </c>
      <c r="AA760" s="9">
        <f t="shared" si="94"/>
        <v>480702059.14285713</v>
      </c>
      <c r="AB760" s="5">
        <f>IF(AA760&lt;='اطلاعات پایه'!$B$35,'اطلاعات پایه'!$D$35,IF(AA760&lt;='اطلاعات پایه'!$B$36,'اطلاعات پایه'!$E$35+(AA760-'اطلاعات پایه'!$B$35)*'اطلاعات پایه'!$C$36,IF(AA760&lt;='اطلاعات پایه'!$B$37,'اطلاعات پایه'!$E$36+(AA760-'اطلاعات پایه'!$B$36)*'اطلاعات پایه'!$C$37,IF(AA760&lt;='اطلاعات پایه'!$B$38,'اطلاعات پایه'!$E$37+(AA760-'اطلاعات پایه'!$B$37)*'اطلاعات پایه'!$C$38,IF(AA760&lt;='اطلاعات پایه'!$B$39,'اطلاعات پایه'!$E$38+(AA760-'اطلاعات پایه'!$B$38)*'اطلاعات پایه'!$C$39,'اطلاعات پایه'!$E$39+(AA760-'اطلاعات پایه'!$B$39)*'اطلاعات پایه'!$C$40)))))/365*L760</f>
        <v>0</v>
      </c>
      <c r="AC760" s="9">
        <f t="shared" si="95"/>
        <v>37493954</v>
      </c>
      <c r="AE760" s="9">
        <f t="shared" si="90"/>
        <v>49588780</v>
      </c>
    </row>
    <row r="761" spans="1:31" x14ac:dyDescent="0.25">
      <c r="A761" s="13">
        <v>741</v>
      </c>
      <c r="B761" s="13"/>
      <c r="C761" s="13"/>
      <c r="D761" s="13"/>
      <c r="E761" s="13"/>
      <c r="F761" s="13"/>
      <c r="G761" s="6" t="str">
        <f t="shared" si="88"/>
        <v/>
      </c>
      <c r="H761" s="13"/>
      <c r="I761" s="13"/>
      <c r="J761" s="15"/>
      <c r="K761" s="15"/>
      <c r="L761" s="5">
        <f>VLOOKUP($C$15,'اطلاعات پایه'!$A$18:$B$30,2,FALSE)</f>
        <v>30</v>
      </c>
      <c r="M761" s="6">
        <f>VLOOKUP($C$15,'اطلاعات پایه'!$A$18:$C$30,3,FALSE)</f>
        <v>45736</v>
      </c>
      <c r="N761" s="5">
        <f>ROUND((K761*('اطلاعات پایه'!$B$12+1)+'اطلاعات پایه'!$B$13)/30*L761,0)</f>
        <v>9316080</v>
      </c>
      <c r="O761" s="5">
        <f>IF(AND(F761&gt;0,M761-F761&gt;364),'اطلاعات پایه'!$B$10,0)*L761+J761</f>
        <v>0</v>
      </c>
      <c r="P761" s="5">
        <f>IF(H761="متاهل",'اطلاعات پایه'!$B$6,0)</f>
        <v>0</v>
      </c>
      <c r="Q761" s="5">
        <f>I761*'اطلاعات پایه'!$B$7</f>
        <v>0</v>
      </c>
      <c r="R761" s="5">
        <f>ROUND('اطلاعات پایه'!$B$8/30*MIN(30,L761),0)</f>
        <v>9000000</v>
      </c>
      <c r="S761" s="5">
        <f>ROUND('اطلاعات پایه'!$B$9/30*MIN(30,L761),0)</f>
        <v>22000000</v>
      </c>
      <c r="T761" s="5">
        <f t="shared" si="91"/>
        <v>59284</v>
      </c>
      <c r="U761" s="15"/>
      <c r="V761" s="5">
        <f t="shared" si="89"/>
        <v>0</v>
      </c>
      <c r="X761" s="9">
        <f t="shared" si="92"/>
        <v>40316080</v>
      </c>
      <c r="Y761" s="9">
        <f>ROUND(0.07*MIN(7*L761*'اطلاعات پایه'!$B$5,'محاسبه حقوق'!X761),0)</f>
        <v>2822126</v>
      </c>
      <c r="Z761" s="9">
        <f t="shared" si="93"/>
        <v>9272700</v>
      </c>
      <c r="AA761" s="9">
        <f t="shared" si="94"/>
        <v>480702059.14285713</v>
      </c>
      <c r="AB761" s="5">
        <f>IF(AA761&lt;='اطلاعات پایه'!$B$35,'اطلاعات پایه'!$D$35,IF(AA761&lt;='اطلاعات پایه'!$B$36,'اطلاعات پایه'!$E$35+(AA761-'اطلاعات پایه'!$B$35)*'اطلاعات پایه'!$C$36,IF(AA761&lt;='اطلاعات پایه'!$B$37,'اطلاعات پایه'!$E$36+(AA761-'اطلاعات پایه'!$B$36)*'اطلاعات پایه'!$C$37,IF(AA761&lt;='اطلاعات پایه'!$B$38,'اطلاعات پایه'!$E$37+(AA761-'اطلاعات پایه'!$B$37)*'اطلاعات پایه'!$C$38,IF(AA761&lt;='اطلاعات پایه'!$B$39,'اطلاعات پایه'!$E$38+(AA761-'اطلاعات پایه'!$B$38)*'اطلاعات پایه'!$C$39,'اطلاعات پایه'!$E$39+(AA761-'اطلاعات پایه'!$B$39)*'اطلاعات پایه'!$C$40)))))/365*L761</f>
        <v>0</v>
      </c>
      <c r="AC761" s="9">
        <f t="shared" si="95"/>
        <v>37493954</v>
      </c>
      <c r="AE761" s="9">
        <f t="shared" si="90"/>
        <v>49588780</v>
      </c>
    </row>
    <row r="762" spans="1:31" x14ac:dyDescent="0.25">
      <c r="A762" s="13">
        <v>742</v>
      </c>
      <c r="B762" s="13"/>
      <c r="C762" s="13"/>
      <c r="D762" s="13"/>
      <c r="E762" s="13"/>
      <c r="F762" s="13"/>
      <c r="G762" s="6" t="str">
        <f t="shared" si="88"/>
        <v/>
      </c>
      <c r="H762" s="13"/>
      <c r="I762" s="13"/>
      <c r="J762" s="15"/>
      <c r="K762" s="15"/>
      <c r="L762" s="5">
        <f>VLOOKUP($C$15,'اطلاعات پایه'!$A$18:$B$30,2,FALSE)</f>
        <v>30</v>
      </c>
      <c r="M762" s="6">
        <f>VLOOKUP($C$15,'اطلاعات پایه'!$A$18:$C$30,3,FALSE)</f>
        <v>45736</v>
      </c>
      <c r="N762" s="5">
        <f>ROUND((K762*('اطلاعات پایه'!$B$12+1)+'اطلاعات پایه'!$B$13)/30*L762,0)</f>
        <v>9316080</v>
      </c>
      <c r="O762" s="5">
        <f>IF(AND(F762&gt;0,M762-F762&gt;364),'اطلاعات پایه'!$B$10,0)*L762+J762</f>
        <v>0</v>
      </c>
      <c r="P762" s="5">
        <f>IF(H762="متاهل",'اطلاعات پایه'!$B$6,0)</f>
        <v>0</v>
      </c>
      <c r="Q762" s="5">
        <f>I762*'اطلاعات پایه'!$B$7</f>
        <v>0</v>
      </c>
      <c r="R762" s="5">
        <f>ROUND('اطلاعات پایه'!$B$8/30*MIN(30,L762),0)</f>
        <v>9000000</v>
      </c>
      <c r="S762" s="5">
        <f>ROUND('اطلاعات پایه'!$B$9/30*MIN(30,L762),0)</f>
        <v>22000000</v>
      </c>
      <c r="T762" s="5">
        <f t="shared" si="91"/>
        <v>59284</v>
      </c>
      <c r="U762" s="15"/>
      <c r="V762" s="5">
        <f t="shared" si="89"/>
        <v>0</v>
      </c>
      <c r="X762" s="9">
        <f t="shared" si="92"/>
        <v>40316080</v>
      </c>
      <c r="Y762" s="9">
        <f>ROUND(0.07*MIN(7*L762*'اطلاعات پایه'!$B$5,'محاسبه حقوق'!X762),0)</f>
        <v>2822126</v>
      </c>
      <c r="Z762" s="9">
        <f t="shared" si="93"/>
        <v>9272700</v>
      </c>
      <c r="AA762" s="9">
        <f t="shared" si="94"/>
        <v>480702059.14285713</v>
      </c>
      <c r="AB762" s="5">
        <f>IF(AA762&lt;='اطلاعات پایه'!$B$35,'اطلاعات پایه'!$D$35,IF(AA762&lt;='اطلاعات پایه'!$B$36,'اطلاعات پایه'!$E$35+(AA762-'اطلاعات پایه'!$B$35)*'اطلاعات پایه'!$C$36,IF(AA762&lt;='اطلاعات پایه'!$B$37,'اطلاعات پایه'!$E$36+(AA762-'اطلاعات پایه'!$B$36)*'اطلاعات پایه'!$C$37,IF(AA762&lt;='اطلاعات پایه'!$B$38,'اطلاعات پایه'!$E$37+(AA762-'اطلاعات پایه'!$B$37)*'اطلاعات پایه'!$C$38,IF(AA762&lt;='اطلاعات پایه'!$B$39,'اطلاعات پایه'!$E$38+(AA762-'اطلاعات پایه'!$B$38)*'اطلاعات پایه'!$C$39,'اطلاعات پایه'!$E$39+(AA762-'اطلاعات پایه'!$B$39)*'اطلاعات پایه'!$C$40)))))/365*L762</f>
        <v>0</v>
      </c>
      <c r="AC762" s="9">
        <f t="shared" si="95"/>
        <v>37493954</v>
      </c>
      <c r="AE762" s="9">
        <f t="shared" si="90"/>
        <v>49588780</v>
      </c>
    </row>
    <row r="763" spans="1:31" x14ac:dyDescent="0.25">
      <c r="A763" s="13">
        <v>743</v>
      </c>
      <c r="B763" s="13"/>
      <c r="C763" s="13"/>
      <c r="D763" s="13"/>
      <c r="E763" s="13"/>
      <c r="F763" s="13"/>
      <c r="G763" s="6" t="str">
        <f t="shared" si="88"/>
        <v/>
      </c>
      <c r="H763" s="13"/>
      <c r="I763" s="13"/>
      <c r="J763" s="15"/>
      <c r="K763" s="15"/>
      <c r="L763" s="5">
        <f>VLOOKUP($C$15,'اطلاعات پایه'!$A$18:$B$30,2,FALSE)</f>
        <v>30</v>
      </c>
      <c r="M763" s="6">
        <f>VLOOKUP($C$15,'اطلاعات پایه'!$A$18:$C$30,3,FALSE)</f>
        <v>45736</v>
      </c>
      <c r="N763" s="5">
        <f>ROUND((K763*('اطلاعات پایه'!$B$12+1)+'اطلاعات پایه'!$B$13)/30*L763,0)</f>
        <v>9316080</v>
      </c>
      <c r="O763" s="5">
        <f>IF(AND(F763&gt;0,M763-F763&gt;364),'اطلاعات پایه'!$B$10,0)*L763+J763</f>
        <v>0</v>
      </c>
      <c r="P763" s="5">
        <f>IF(H763="متاهل",'اطلاعات پایه'!$B$6,0)</f>
        <v>0</v>
      </c>
      <c r="Q763" s="5">
        <f>I763*'اطلاعات پایه'!$B$7</f>
        <v>0</v>
      </c>
      <c r="R763" s="5">
        <f>ROUND('اطلاعات پایه'!$B$8/30*MIN(30,L763),0)</f>
        <v>9000000</v>
      </c>
      <c r="S763" s="5">
        <f>ROUND('اطلاعات پایه'!$B$9/30*MIN(30,L763),0)</f>
        <v>22000000</v>
      </c>
      <c r="T763" s="5">
        <f t="shared" si="91"/>
        <v>59284</v>
      </c>
      <c r="U763" s="15"/>
      <c r="V763" s="5">
        <f t="shared" si="89"/>
        <v>0</v>
      </c>
      <c r="X763" s="9">
        <f t="shared" si="92"/>
        <v>40316080</v>
      </c>
      <c r="Y763" s="9">
        <f>ROUND(0.07*MIN(7*L763*'اطلاعات پایه'!$B$5,'محاسبه حقوق'!X763),0)</f>
        <v>2822126</v>
      </c>
      <c r="Z763" s="9">
        <f t="shared" si="93"/>
        <v>9272700</v>
      </c>
      <c r="AA763" s="9">
        <f t="shared" si="94"/>
        <v>480702059.14285713</v>
      </c>
      <c r="AB763" s="5">
        <f>IF(AA763&lt;='اطلاعات پایه'!$B$35,'اطلاعات پایه'!$D$35,IF(AA763&lt;='اطلاعات پایه'!$B$36,'اطلاعات پایه'!$E$35+(AA763-'اطلاعات پایه'!$B$35)*'اطلاعات پایه'!$C$36,IF(AA763&lt;='اطلاعات پایه'!$B$37,'اطلاعات پایه'!$E$36+(AA763-'اطلاعات پایه'!$B$36)*'اطلاعات پایه'!$C$37,IF(AA763&lt;='اطلاعات پایه'!$B$38,'اطلاعات پایه'!$E$37+(AA763-'اطلاعات پایه'!$B$37)*'اطلاعات پایه'!$C$38,IF(AA763&lt;='اطلاعات پایه'!$B$39,'اطلاعات پایه'!$E$38+(AA763-'اطلاعات پایه'!$B$38)*'اطلاعات پایه'!$C$39,'اطلاعات پایه'!$E$39+(AA763-'اطلاعات پایه'!$B$39)*'اطلاعات پایه'!$C$40)))))/365*L763</f>
        <v>0</v>
      </c>
      <c r="AC763" s="9">
        <f t="shared" si="95"/>
        <v>37493954</v>
      </c>
      <c r="AE763" s="9">
        <f t="shared" si="90"/>
        <v>49588780</v>
      </c>
    </row>
    <row r="764" spans="1:31" x14ac:dyDescent="0.25">
      <c r="A764" s="13">
        <v>744</v>
      </c>
      <c r="B764" s="13"/>
      <c r="C764" s="13"/>
      <c r="D764" s="13"/>
      <c r="E764" s="13"/>
      <c r="F764" s="13"/>
      <c r="G764" s="6" t="str">
        <f t="shared" si="88"/>
        <v/>
      </c>
      <c r="H764" s="13"/>
      <c r="I764" s="13"/>
      <c r="J764" s="15"/>
      <c r="K764" s="15"/>
      <c r="L764" s="5">
        <f>VLOOKUP($C$15,'اطلاعات پایه'!$A$18:$B$30,2,FALSE)</f>
        <v>30</v>
      </c>
      <c r="M764" s="6">
        <f>VLOOKUP($C$15,'اطلاعات پایه'!$A$18:$C$30,3,FALSE)</f>
        <v>45736</v>
      </c>
      <c r="N764" s="5">
        <f>ROUND((K764*('اطلاعات پایه'!$B$12+1)+'اطلاعات پایه'!$B$13)/30*L764,0)</f>
        <v>9316080</v>
      </c>
      <c r="O764" s="5">
        <f>IF(AND(F764&gt;0,M764-F764&gt;364),'اطلاعات پایه'!$B$10,0)*L764+J764</f>
        <v>0</v>
      </c>
      <c r="P764" s="5">
        <f>IF(H764="متاهل",'اطلاعات پایه'!$B$6,0)</f>
        <v>0</v>
      </c>
      <c r="Q764" s="5">
        <f>I764*'اطلاعات پایه'!$B$7</f>
        <v>0</v>
      </c>
      <c r="R764" s="5">
        <f>ROUND('اطلاعات پایه'!$B$8/30*MIN(30,L764),0)</f>
        <v>9000000</v>
      </c>
      <c r="S764" s="5">
        <f>ROUND('اطلاعات پایه'!$B$9/30*MIN(30,L764),0)</f>
        <v>22000000</v>
      </c>
      <c r="T764" s="5">
        <f t="shared" si="91"/>
        <v>59284</v>
      </c>
      <c r="U764" s="15"/>
      <c r="V764" s="5">
        <f t="shared" si="89"/>
        <v>0</v>
      </c>
      <c r="X764" s="9">
        <f t="shared" si="92"/>
        <v>40316080</v>
      </c>
      <c r="Y764" s="9">
        <f>ROUND(0.07*MIN(7*L764*'اطلاعات پایه'!$B$5,'محاسبه حقوق'!X764),0)</f>
        <v>2822126</v>
      </c>
      <c r="Z764" s="9">
        <f t="shared" si="93"/>
        <v>9272700</v>
      </c>
      <c r="AA764" s="9">
        <f t="shared" si="94"/>
        <v>480702059.14285713</v>
      </c>
      <c r="AB764" s="5">
        <f>IF(AA764&lt;='اطلاعات پایه'!$B$35,'اطلاعات پایه'!$D$35,IF(AA764&lt;='اطلاعات پایه'!$B$36,'اطلاعات پایه'!$E$35+(AA764-'اطلاعات پایه'!$B$35)*'اطلاعات پایه'!$C$36,IF(AA764&lt;='اطلاعات پایه'!$B$37,'اطلاعات پایه'!$E$36+(AA764-'اطلاعات پایه'!$B$36)*'اطلاعات پایه'!$C$37,IF(AA764&lt;='اطلاعات پایه'!$B$38,'اطلاعات پایه'!$E$37+(AA764-'اطلاعات پایه'!$B$37)*'اطلاعات پایه'!$C$38,IF(AA764&lt;='اطلاعات پایه'!$B$39,'اطلاعات پایه'!$E$38+(AA764-'اطلاعات پایه'!$B$38)*'اطلاعات پایه'!$C$39,'اطلاعات پایه'!$E$39+(AA764-'اطلاعات پایه'!$B$39)*'اطلاعات پایه'!$C$40)))))/365*L764</f>
        <v>0</v>
      </c>
      <c r="AC764" s="9">
        <f t="shared" si="95"/>
        <v>37493954</v>
      </c>
      <c r="AE764" s="9">
        <f t="shared" si="90"/>
        <v>49588780</v>
      </c>
    </row>
    <row r="765" spans="1:31" x14ac:dyDescent="0.25">
      <c r="A765" s="13">
        <v>745</v>
      </c>
      <c r="B765" s="13"/>
      <c r="C765" s="13"/>
      <c r="D765" s="13"/>
      <c r="E765" s="13"/>
      <c r="F765" s="13"/>
      <c r="G765" s="6" t="str">
        <f t="shared" si="88"/>
        <v/>
      </c>
      <c r="H765" s="13"/>
      <c r="I765" s="13"/>
      <c r="J765" s="15"/>
      <c r="K765" s="15"/>
      <c r="L765" s="5">
        <f>VLOOKUP($C$15,'اطلاعات پایه'!$A$18:$B$30,2,FALSE)</f>
        <v>30</v>
      </c>
      <c r="M765" s="6">
        <f>VLOOKUP($C$15,'اطلاعات پایه'!$A$18:$C$30,3,FALSE)</f>
        <v>45736</v>
      </c>
      <c r="N765" s="5">
        <f>ROUND((K765*('اطلاعات پایه'!$B$12+1)+'اطلاعات پایه'!$B$13)/30*L765,0)</f>
        <v>9316080</v>
      </c>
      <c r="O765" s="5">
        <f>IF(AND(F765&gt;0,M765-F765&gt;364),'اطلاعات پایه'!$B$10,0)*L765+J765</f>
        <v>0</v>
      </c>
      <c r="P765" s="5">
        <f>IF(H765="متاهل",'اطلاعات پایه'!$B$6,0)</f>
        <v>0</v>
      </c>
      <c r="Q765" s="5">
        <f>I765*'اطلاعات پایه'!$B$7</f>
        <v>0</v>
      </c>
      <c r="R765" s="5">
        <f>ROUND('اطلاعات پایه'!$B$8/30*MIN(30,L765),0)</f>
        <v>9000000</v>
      </c>
      <c r="S765" s="5">
        <f>ROUND('اطلاعات پایه'!$B$9/30*MIN(30,L765),0)</f>
        <v>22000000</v>
      </c>
      <c r="T765" s="5">
        <f t="shared" si="91"/>
        <v>59284</v>
      </c>
      <c r="U765" s="15"/>
      <c r="V765" s="5">
        <f t="shared" si="89"/>
        <v>0</v>
      </c>
      <c r="X765" s="9">
        <f t="shared" si="92"/>
        <v>40316080</v>
      </c>
      <c r="Y765" s="9">
        <f>ROUND(0.07*MIN(7*L765*'اطلاعات پایه'!$B$5,'محاسبه حقوق'!X765),0)</f>
        <v>2822126</v>
      </c>
      <c r="Z765" s="9">
        <f t="shared" si="93"/>
        <v>9272700</v>
      </c>
      <c r="AA765" s="9">
        <f t="shared" si="94"/>
        <v>480702059.14285713</v>
      </c>
      <c r="AB765" s="5">
        <f>IF(AA765&lt;='اطلاعات پایه'!$B$35,'اطلاعات پایه'!$D$35,IF(AA765&lt;='اطلاعات پایه'!$B$36,'اطلاعات پایه'!$E$35+(AA765-'اطلاعات پایه'!$B$35)*'اطلاعات پایه'!$C$36,IF(AA765&lt;='اطلاعات پایه'!$B$37,'اطلاعات پایه'!$E$36+(AA765-'اطلاعات پایه'!$B$36)*'اطلاعات پایه'!$C$37,IF(AA765&lt;='اطلاعات پایه'!$B$38,'اطلاعات پایه'!$E$37+(AA765-'اطلاعات پایه'!$B$37)*'اطلاعات پایه'!$C$38,IF(AA765&lt;='اطلاعات پایه'!$B$39,'اطلاعات پایه'!$E$38+(AA765-'اطلاعات پایه'!$B$38)*'اطلاعات پایه'!$C$39,'اطلاعات پایه'!$E$39+(AA765-'اطلاعات پایه'!$B$39)*'اطلاعات پایه'!$C$40)))))/365*L765</f>
        <v>0</v>
      </c>
      <c r="AC765" s="9">
        <f t="shared" si="95"/>
        <v>37493954</v>
      </c>
      <c r="AE765" s="9">
        <f t="shared" si="90"/>
        <v>49588780</v>
      </c>
    </row>
    <row r="766" spans="1:31" x14ac:dyDescent="0.25">
      <c r="A766" s="13">
        <v>746</v>
      </c>
      <c r="B766" s="13"/>
      <c r="C766" s="13"/>
      <c r="D766" s="13"/>
      <c r="E766" s="13"/>
      <c r="F766" s="13"/>
      <c r="G766" s="6" t="str">
        <f t="shared" si="88"/>
        <v/>
      </c>
      <c r="H766" s="13"/>
      <c r="I766" s="13"/>
      <c r="J766" s="15"/>
      <c r="K766" s="15"/>
      <c r="L766" s="5">
        <f>VLOOKUP($C$15,'اطلاعات پایه'!$A$18:$B$30,2,FALSE)</f>
        <v>30</v>
      </c>
      <c r="M766" s="6">
        <f>VLOOKUP($C$15,'اطلاعات پایه'!$A$18:$C$30,3,FALSE)</f>
        <v>45736</v>
      </c>
      <c r="N766" s="5">
        <f>ROUND((K766*('اطلاعات پایه'!$B$12+1)+'اطلاعات پایه'!$B$13)/30*L766,0)</f>
        <v>9316080</v>
      </c>
      <c r="O766" s="5">
        <f>IF(AND(F766&gt;0,M766-F766&gt;364),'اطلاعات پایه'!$B$10,0)*L766+J766</f>
        <v>0</v>
      </c>
      <c r="P766" s="5">
        <f>IF(H766="متاهل",'اطلاعات پایه'!$B$6,0)</f>
        <v>0</v>
      </c>
      <c r="Q766" s="5">
        <f>I766*'اطلاعات پایه'!$B$7</f>
        <v>0</v>
      </c>
      <c r="R766" s="5">
        <f>ROUND('اطلاعات پایه'!$B$8/30*MIN(30,L766),0)</f>
        <v>9000000</v>
      </c>
      <c r="S766" s="5">
        <f>ROUND('اطلاعات پایه'!$B$9/30*MIN(30,L766),0)</f>
        <v>22000000</v>
      </c>
      <c r="T766" s="5">
        <f t="shared" si="91"/>
        <v>59284</v>
      </c>
      <c r="U766" s="15"/>
      <c r="V766" s="5">
        <f t="shared" si="89"/>
        <v>0</v>
      </c>
      <c r="X766" s="9">
        <f t="shared" si="92"/>
        <v>40316080</v>
      </c>
      <c r="Y766" s="9">
        <f>ROUND(0.07*MIN(7*L766*'اطلاعات پایه'!$B$5,'محاسبه حقوق'!X766),0)</f>
        <v>2822126</v>
      </c>
      <c r="Z766" s="9">
        <f t="shared" si="93"/>
        <v>9272700</v>
      </c>
      <c r="AA766" s="9">
        <f t="shared" si="94"/>
        <v>480702059.14285713</v>
      </c>
      <c r="AB766" s="5">
        <f>IF(AA766&lt;='اطلاعات پایه'!$B$35,'اطلاعات پایه'!$D$35,IF(AA766&lt;='اطلاعات پایه'!$B$36,'اطلاعات پایه'!$E$35+(AA766-'اطلاعات پایه'!$B$35)*'اطلاعات پایه'!$C$36,IF(AA766&lt;='اطلاعات پایه'!$B$37,'اطلاعات پایه'!$E$36+(AA766-'اطلاعات پایه'!$B$36)*'اطلاعات پایه'!$C$37,IF(AA766&lt;='اطلاعات پایه'!$B$38,'اطلاعات پایه'!$E$37+(AA766-'اطلاعات پایه'!$B$37)*'اطلاعات پایه'!$C$38,IF(AA766&lt;='اطلاعات پایه'!$B$39,'اطلاعات پایه'!$E$38+(AA766-'اطلاعات پایه'!$B$38)*'اطلاعات پایه'!$C$39,'اطلاعات پایه'!$E$39+(AA766-'اطلاعات پایه'!$B$39)*'اطلاعات پایه'!$C$40)))))/365*L766</f>
        <v>0</v>
      </c>
      <c r="AC766" s="9">
        <f t="shared" si="95"/>
        <v>37493954</v>
      </c>
      <c r="AE766" s="9">
        <f t="shared" si="90"/>
        <v>49588780</v>
      </c>
    </row>
    <row r="767" spans="1:31" x14ac:dyDescent="0.25">
      <c r="A767" s="13">
        <v>747</v>
      </c>
      <c r="B767" s="13"/>
      <c r="C767" s="13"/>
      <c r="D767" s="13"/>
      <c r="E767" s="13"/>
      <c r="F767" s="13"/>
      <c r="G767" s="6" t="str">
        <f t="shared" si="88"/>
        <v/>
      </c>
      <c r="H767" s="13"/>
      <c r="I767" s="13"/>
      <c r="J767" s="15"/>
      <c r="K767" s="15"/>
      <c r="L767" s="5">
        <f>VLOOKUP($C$15,'اطلاعات پایه'!$A$18:$B$30,2,FALSE)</f>
        <v>30</v>
      </c>
      <c r="M767" s="6">
        <f>VLOOKUP($C$15,'اطلاعات پایه'!$A$18:$C$30,3,FALSE)</f>
        <v>45736</v>
      </c>
      <c r="N767" s="5">
        <f>ROUND((K767*('اطلاعات پایه'!$B$12+1)+'اطلاعات پایه'!$B$13)/30*L767,0)</f>
        <v>9316080</v>
      </c>
      <c r="O767" s="5">
        <f>IF(AND(F767&gt;0,M767-F767&gt;364),'اطلاعات پایه'!$B$10,0)*L767+J767</f>
        <v>0</v>
      </c>
      <c r="P767" s="5">
        <f>IF(H767="متاهل",'اطلاعات پایه'!$B$6,0)</f>
        <v>0</v>
      </c>
      <c r="Q767" s="5">
        <f>I767*'اطلاعات پایه'!$B$7</f>
        <v>0</v>
      </c>
      <c r="R767" s="5">
        <f>ROUND('اطلاعات پایه'!$B$8/30*MIN(30,L767),0)</f>
        <v>9000000</v>
      </c>
      <c r="S767" s="5">
        <f>ROUND('اطلاعات پایه'!$B$9/30*MIN(30,L767),0)</f>
        <v>22000000</v>
      </c>
      <c r="T767" s="5">
        <f t="shared" si="91"/>
        <v>59284</v>
      </c>
      <c r="U767" s="15"/>
      <c r="V767" s="5">
        <f t="shared" si="89"/>
        <v>0</v>
      </c>
      <c r="X767" s="9">
        <f t="shared" si="92"/>
        <v>40316080</v>
      </c>
      <c r="Y767" s="9">
        <f>ROUND(0.07*MIN(7*L767*'اطلاعات پایه'!$B$5,'محاسبه حقوق'!X767),0)</f>
        <v>2822126</v>
      </c>
      <c r="Z767" s="9">
        <f t="shared" si="93"/>
        <v>9272700</v>
      </c>
      <c r="AA767" s="9">
        <f t="shared" si="94"/>
        <v>480702059.14285713</v>
      </c>
      <c r="AB767" s="5">
        <f>IF(AA767&lt;='اطلاعات پایه'!$B$35,'اطلاعات پایه'!$D$35,IF(AA767&lt;='اطلاعات پایه'!$B$36,'اطلاعات پایه'!$E$35+(AA767-'اطلاعات پایه'!$B$35)*'اطلاعات پایه'!$C$36,IF(AA767&lt;='اطلاعات پایه'!$B$37,'اطلاعات پایه'!$E$36+(AA767-'اطلاعات پایه'!$B$36)*'اطلاعات پایه'!$C$37,IF(AA767&lt;='اطلاعات پایه'!$B$38,'اطلاعات پایه'!$E$37+(AA767-'اطلاعات پایه'!$B$37)*'اطلاعات پایه'!$C$38,IF(AA767&lt;='اطلاعات پایه'!$B$39,'اطلاعات پایه'!$E$38+(AA767-'اطلاعات پایه'!$B$38)*'اطلاعات پایه'!$C$39,'اطلاعات پایه'!$E$39+(AA767-'اطلاعات پایه'!$B$39)*'اطلاعات پایه'!$C$40)))))/365*L767</f>
        <v>0</v>
      </c>
      <c r="AC767" s="9">
        <f t="shared" si="95"/>
        <v>37493954</v>
      </c>
      <c r="AE767" s="9">
        <f t="shared" si="90"/>
        <v>49588780</v>
      </c>
    </row>
    <row r="768" spans="1:31" x14ac:dyDescent="0.25">
      <c r="A768" s="13">
        <v>748</v>
      </c>
      <c r="B768" s="13"/>
      <c r="C768" s="13"/>
      <c r="D768" s="13"/>
      <c r="E768" s="13"/>
      <c r="F768" s="13"/>
      <c r="G768" s="6" t="str">
        <f t="shared" si="88"/>
        <v/>
      </c>
      <c r="H768" s="13"/>
      <c r="I768" s="13"/>
      <c r="J768" s="15"/>
      <c r="K768" s="15"/>
      <c r="L768" s="5">
        <f>VLOOKUP($C$15,'اطلاعات پایه'!$A$18:$B$30,2,FALSE)</f>
        <v>30</v>
      </c>
      <c r="M768" s="6">
        <f>VLOOKUP($C$15,'اطلاعات پایه'!$A$18:$C$30,3,FALSE)</f>
        <v>45736</v>
      </c>
      <c r="N768" s="5">
        <f>ROUND((K768*('اطلاعات پایه'!$B$12+1)+'اطلاعات پایه'!$B$13)/30*L768,0)</f>
        <v>9316080</v>
      </c>
      <c r="O768" s="5">
        <f>IF(AND(F768&gt;0,M768-F768&gt;364),'اطلاعات پایه'!$B$10,0)*L768+J768</f>
        <v>0</v>
      </c>
      <c r="P768" s="5">
        <f>IF(H768="متاهل",'اطلاعات پایه'!$B$6,0)</f>
        <v>0</v>
      </c>
      <c r="Q768" s="5">
        <f>I768*'اطلاعات پایه'!$B$7</f>
        <v>0</v>
      </c>
      <c r="R768" s="5">
        <f>ROUND('اطلاعات پایه'!$B$8/30*MIN(30,L768),0)</f>
        <v>9000000</v>
      </c>
      <c r="S768" s="5">
        <f>ROUND('اطلاعات پایه'!$B$9/30*MIN(30,L768),0)</f>
        <v>22000000</v>
      </c>
      <c r="T768" s="5">
        <f t="shared" si="91"/>
        <v>59284</v>
      </c>
      <c r="U768" s="15"/>
      <c r="V768" s="5">
        <f t="shared" si="89"/>
        <v>0</v>
      </c>
      <c r="X768" s="9">
        <f t="shared" si="92"/>
        <v>40316080</v>
      </c>
      <c r="Y768" s="9">
        <f>ROUND(0.07*MIN(7*L768*'اطلاعات پایه'!$B$5,'محاسبه حقوق'!X768),0)</f>
        <v>2822126</v>
      </c>
      <c r="Z768" s="9">
        <f t="shared" si="93"/>
        <v>9272700</v>
      </c>
      <c r="AA768" s="9">
        <f t="shared" si="94"/>
        <v>480702059.14285713</v>
      </c>
      <c r="AB768" s="5">
        <f>IF(AA768&lt;='اطلاعات پایه'!$B$35,'اطلاعات پایه'!$D$35,IF(AA768&lt;='اطلاعات پایه'!$B$36,'اطلاعات پایه'!$E$35+(AA768-'اطلاعات پایه'!$B$35)*'اطلاعات پایه'!$C$36,IF(AA768&lt;='اطلاعات پایه'!$B$37,'اطلاعات پایه'!$E$36+(AA768-'اطلاعات پایه'!$B$36)*'اطلاعات پایه'!$C$37,IF(AA768&lt;='اطلاعات پایه'!$B$38,'اطلاعات پایه'!$E$37+(AA768-'اطلاعات پایه'!$B$37)*'اطلاعات پایه'!$C$38,IF(AA768&lt;='اطلاعات پایه'!$B$39,'اطلاعات پایه'!$E$38+(AA768-'اطلاعات پایه'!$B$38)*'اطلاعات پایه'!$C$39,'اطلاعات پایه'!$E$39+(AA768-'اطلاعات پایه'!$B$39)*'اطلاعات پایه'!$C$40)))))/365*L768</f>
        <v>0</v>
      </c>
      <c r="AC768" s="9">
        <f t="shared" si="95"/>
        <v>37493954</v>
      </c>
      <c r="AE768" s="9">
        <f t="shared" si="90"/>
        <v>49588780</v>
      </c>
    </row>
    <row r="769" spans="1:31" x14ac:dyDescent="0.25">
      <c r="A769" s="13">
        <v>749</v>
      </c>
      <c r="B769" s="13"/>
      <c r="C769" s="13"/>
      <c r="D769" s="13"/>
      <c r="E769" s="13"/>
      <c r="F769" s="13"/>
      <c r="G769" s="6" t="str">
        <f t="shared" si="88"/>
        <v/>
      </c>
      <c r="H769" s="13"/>
      <c r="I769" s="13"/>
      <c r="J769" s="15"/>
      <c r="K769" s="15"/>
      <c r="L769" s="5">
        <f>VLOOKUP($C$15,'اطلاعات پایه'!$A$18:$B$30,2,FALSE)</f>
        <v>30</v>
      </c>
      <c r="M769" s="6">
        <f>VLOOKUP($C$15,'اطلاعات پایه'!$A$18:$C$30,3,FALSE)</f>
        <v>45736</v>
      </c>
      <c r="N769" s="5">
        <f>ROUND((K769*('اطلاعات پایه'!$B$12+1)+'اطلاعات پایه'!$B$13)/30*L769,0)</f>
        <v>9316080</v>
      </c>
      <c r="O769" s="5">
        <f>IF(AND(F769&gt;0,M769-F769&gt;364),'اطلاعات پایه'!$B$10,0)*L769+J769</f>
        <v>0</v>
      </c>
      <c r="P769" s="5">
        <f>IF(H769="متاهل",'اطلاعات پایه'!$B$6,0)</f>
        <v>0</v>
      </c>
      <c r="Q769" s="5">
        <f>I769*'اطلاعات پایه'!$B$7</f>
        <v>0</v>
      </c>
      <c r="R769" s="5">
        <f>ROUND('اطلاعات پایه'!$B$8/30*MIN(30,L769),0)</f>
        <v>9000000</v>
      </c>
      <c r="S769" s="5">
        <f>ROUND('اطلاعات پایه'!$B$9/30*MIN(30,L769),0)</f>
        <v>22000000</v>
      </c>
      <c r="T769" s="5">
        <f t="shared" si="91"/>
        <v>59284</v>
      </c>
      <c r="U769" s="15"/>
      <c r="V769" s="5">
        <f t="shared" si="89"/>
        <v>0</v>
      </c>
      <c r="X769" s="9">
        <f t="shared" si="92"/>
        <v>40316080</v>
      </c>
      <c r="Y769" s="9">
        <f>ROUND(0.07*MIN(7*L769*'اطلاعات پایه'!$B$5,'محاسبه حقوق'!X769),0)</f>
        <v>2822126</v>
      </c>
      <c r="Z769" s="9">
        <f t="shared" si="93"/>
        <v>9272700</v>
      </c>
      <c r="AA769" s="9">
        <f t="shared" si="94"/>
        <v>480702059.14285713</v>
      </c>
      <c r="AB769" s="5">
        <f>IF(AA769&lt;='اطلاعات پایه'!$B$35,'اطلاعات پایه'!$D$35,IF(AA769&lt;='اطلاعات پایه'!$B$36,'اطلاعات پایه'!$E$35+(AA769-'اطلاعات پایه'!$B$35)*'اطلاعات پایه'!$C$36,IF(AA769&lt;='اطلاعات پایه'!$B$37,'اطلاعات پایه'!$E$36+(AA769-'اطلاعات پایه'!$B$36)*'اطلاعات پایه'!$C$37,IF(AA769&lt;='اطلاعات پایه'!$B$38,'اطلاعات پایه'!$E$37+(AA769-'اطلاعات پایه'!$B$37)*'اطلاعات پایه'!$C$38,IF(AA769&lt;='اطلاعات پایه'!$B$39,'اطلاعات پایه'!$E$38+(AA769-'اطلاعات پایه'!$B$38)*'اطلاعات پایه'!$C$39,'اطلاعات پایه'!$E$39+(AA769-'اطلاعات پایه'!$B$39)*'اطلاعات پایه'!$C$40)))))/365*L769</f>
        <v>0</v>
      </c>
      <c r="AC769" s="9">
        <f t="shared" si="95"/>
        <v>37493954</v>
      </c>
      <c r="AE769" s="9">
        <f t="shared" si="90"/>
        <v>49588780</v>
      </c>
    </row>
    <row r="770" spans="1:31" x14ac:dyDescent="0.25">
      <c r="A770" s="13">
        <v>750</v>
      </c>
      <c r="B770" s="13"/>
      <c r="C770" s="13"/>
      <c r="D770" s="13"/>
      <c r="E770" s="13"/>
      <c r="F770" s="13"/>
      <c r="G770" s="6" t="str">
        <f t="shared" si="88"/>
        <v/>
      </c>
      <c r="H770" s="13"/>
      <c r="I770" s="13"/>
      <c r="J770" s="15"/>
      <c r="K770" s="15"/>
      <c r="L770" s="5">
        <f>VLOOKUP($C$15,'اطلاعات پایه'!$A$18:$B$30,2,FALSE)</f>
        <v>30</v>
      </c>
      <c r="M770" s="6">
        <f>VLOOKUP($C$15,'اطلاعات پایه'!$A$18:$C$30,3,FALSE)</f>
        <v>45736</v>
      </c>
      <c r="N770" s="5">
        <f>ROUND((K770*('اطلاعات پایه'!$B$12+1)+'اطلاعات پایه'!$B$13)/30*L770,0)</f>
        <v>9316080</v>
      </c>
      <c r="O770" s="5">
        <f>IF(AND(F770&gt;0,M770-F770&gt;364),'اطلاعات پایه'!$B$10,0)*L770+J770</f>
        <v>0</v>
      </c>
      <c r="P770" s="5">
        <f>IF(H770="متاهل",'اطلاعات پایه'!$B$6,0)</f>
        <v>0</v>
      </c>
      <c r="Q770" s="5">
        <f>I770*'اطلاعات پایه'!$B$7</f>
        <v>0</v>
      </c>
      <c r="R770" s="5">
        <f>ROUND('اطلاعات پایه'!$B$8/30*MIN(30,L770),0)</f>
        <v>9000000</v>
      </c>
      <c r="S770" s="5">
        <f>ROUND('اطلاعات پایه'!$B$9/30*MIN(30,L770),0)</f>
        <v>22000000</v>
      </c>
      <c r="T770" s="5">
        <f t="shared" si="91"/>
        <v>59284</v>
      </c>
      <c r="U770" s="15"/>
      <c r="V770" s="5">
        <f t="shared" si="89"/>
        <v>0</v>
      </c>
      <c r="X770" s="9">
        <f t="shared" si="92"/>
        <v>40316080</v>
      </c>
      <c r="Y770" s="9">
        <f>ROUND(0.07*MIN(7*L770*'اطلاعات پایه'!$B$5,'محاسبه حقوق'!X770),0)</f>
        <v>2822126</v>
      </c>
      <c r="Z770" s="9">
        <f t="shared" si="93"/>
        <v>9272700</v>
      </c>
      <c r="AA770" s="9">
        <f t="shared" si="94"/>
        <v>480702059.14285713</v>
      </c>
      <c r="AB770" s="5">
        <f>IF(AA770&lt;='اطلاعات پایه'!$B$35,'اطلاعات پایه'!$D$35,IF(AA770&lt;='اطلاعات پایه'!$B$36,'اطلاعات پایه'!$E$35+(AA770-'اطلاعات پایه'!$B$35)*'اطلاعات پایه'!$C$36,IF(AA770&lt;='اطلاعات پایه'!$B$37,'اطلاعات پایه'!$E$36+(AA770-'اطلاعات پایه'!$B$36)*'اطلاعات پایه'!$C$37,IF(AA770&lt;='اطلاعات پایه'!$B$38,'اطلاعات پایه'!$E$37+(AA770-'اطلاعات پایه'!$B$37)*'اطلاعات پایه'!$C$38,IF(AA770&lt;='اطلاعات پایه'!$B$39,'اطلاعات پایه'!$E$38+(AA770-'اطلاعات پایه'!$B$38)*'اطلاعات پایه'!$C$39,'اطلاعات پایه'!$E$39+(AA770-'اطلاعات پایه'!$B$39)*'اطلاعات پایه'!$C$40)))))/365*L770</f>
        <v>0</v>
      </c>
      <c r="AC770" s="9">
        <f t="shared" si="95"/>
        <v>37493954</v>
      </c>
      <c r="AE770" s="9">
        <f t="shared" si="90"/>
        <v>49588780</v>
      </c>
    </row>
    <row r="771" spans="1:31" x14ac:dyDescent="0.25">
      <c r="A771" s="13">
        <v>751</v>
      </c>
      <c r="B771" s="13"/>
      <c r="C771" s="13"/>
      <c r="D771" s="13"/>
      <c r="E771" s="13"/>
      <c r="F771" s="13"/>
      <c r="G771" s="6" t="str">
        <f t="shared" si="88"/>
        <v/>
      </c>
      <c r="H771" s="13"/>
      <c r="I771" s="13"/>
      <c r="J771" s="15"/>
      <c r="K771" s="15"/>
      <c r="L771" s="5">
        <f>VLOOKUP($C$15,'اطلاعات پایه'!$A$18:$B$30,2,FALSE)</f>
        <v>30</v>
      </c>
      <c r="M771" s="6">
        <f>VLOOKUP($C$15,'اطلاعات پایه'!$A$18:$C$30,3,FALSE)</f>
        <v>45736</v>
      </c>
      <c r="N771" s="5">
        <f>ROUND((K771*('اطلاعات پایه'!$B$12+1)+'اطلاعات پایه'!$B$13)/30*L771,0)</f>
        <v>9316080</v>
      </c>
      <c r="O771" s="5">
        <f>IF(AND(F771&gt;0,M771-F771&gt;364),'اطلاعات پایه'!$B$10,0)*L771+J771</f>
        <v>0</v>
      </c>
      <c r="P771" s="5">
        <f>IF(H771="متاهل",'اطلاعات پایه'!$B$6,0)</f>
        <v>0</v>
      </c>
      <c r="Q771" s="5">
        <f>I771*'اطلاعات پایه'!$B$7</f>
        <v>0</v>
      </c>
      <c r="R771" s="5">
        <f>ROUND('اطلاعات پایه'!$B$8/30*MIN(30,L771),0)</f>
        <v>9000000</v>
      </c>
      <c r="S771" s="5">
        <f>ROUND('اطلاعات پایه'!$B$9/30*MIN(30,L771),0)</f>
        <v>22000000</v>
      </c>
      <c r="T771" s="5">
        <f t="shared" si="91"/>
        <v>59284</v>
      </c>
      <c r="U771" s="15"/>
      <c r="V771" s="5">
        <f t="shared" si="89"/>
        <v>0</v>
      </c>
      <c r="X771" s="9">
        <f t="shared" si="92"/>
        <v>40316080</v>
      </c>
      <c r="Y771" s="9">
        <f>ROUND(0.07*MIN(7*L771*'اطلاعات پایه'!$B$5,'محاسبه حقوق'!X771),0)</f>
        <v>2822126</v>
      </c>
      <c r="Z771" s="9">
        <f t="shared" si="93"/>
        <v>9272700</v>
      </c>
      <c r="AA771" s="9">
        <f t="shared" si="94"/>
        <v>480702059.14285713</v>
      </c>
      <c r="AB771" s="5">
        <f>IF(AA771&lt;='اطلاعات پایه'!$B$35,'اطلاعات پایه'!$D$35,IF(AA771&lt;='اطلاعات پایه'!$B$36,'اطلاعات پایه'!$E$35+(AA771-'اطلاعات پایه'!$B$35)*'اطلاعات پایه'!$C$36,IF(AA771&lt;='اطلاعات پایه'!$B$37,'اطلاعات پایه'!$E$36+(AA771-'اطلاعات پایه'!$B$36)*'اطلاعات پایه'!$C$37,IF(AA771&lt;='اطلاعات پایه'!$B$38,'اطلاعات پایه'!$E$37+(AA771-'اطلاعات پایه'!$B$37)*'اطلاعات پایه'!$C$38,IF(AA771&lt;='اطلاعات پایه'!$B$39,'اطلاعات پایه'!$E$38+(AA771-'اطلاعات پایه'!$B$38)*'اطلاعات پایه'!$C$39,'اطلاعات پایه'!$E$39+(AA771-'اطلاعات پایه'!$B$39)*'اطلاعات پایه'!$C$40)))))/365*L771</f>
        <v>0</v>
      </c>
      <c r="AC771" s="9">
        <f t="shared" si="95"/>
        <v>37493954</v>
      </c>
      <c r="AE771" s="9">
        <f t="shared" si="90"/>
        <v>49588780</v>
      </c>
    </row>
    <row r="772" spans="1:31" x14ac:dyDescent="0.25">
      <c r="A772" s="13">
        <v>752</v>
      </c>
      <c r="B772" s="13"/>
      <c r="C772" s="13"/>
      <c r="D772" s="13"/>
      <c r="E772" s="13"/>
      <c r="F772" s="13"/>
      <c r="G772" s="6" t="str">
        <f t="shared" si="88"/>
        <v/>
      </c>
      <c r="H772" s="13"/>
      <c r="I772" s="13"/>
      <c r="J772" s="15"/>
      <c r="K772" s="15"/>
      <c r="L772" s="5">
        <f>VLOOKUP($C$15,'اطلاعات پایه'!$A$18:$B$30,2,FALSE)</f>
        <v>30</v>
      </c>
      <c r="M772" s="6">
        <f>VLOOKUP($C$15,'اطلاعات پایه'!$A$18:$C$30,3,FALSE)</f>
        <v>45736</v>
      </c>
      <c r="N772" s="5">
        <f>ROUND((K772*('اطلاعات پایه'!$B$12+1)+'اطلاعات پایه'!$B$13)/30*L772,0)</f>
        <v>9316080</v>
      </c>
      <c r="O772" s="5">
        <f>IF(AND(F772&gt;0,M772-F772&gt;364),'اطلاعات پایه'!$B$10,0)*L772+J772</f>
        <v>0</v>
      </c>
      <c r="P772" s="5">
        <f>IF(H772="متاهل",'اطلاعات پایه'!$B$6,0)</f>
        <v>0</v>
      </c>
      <c r="Q772" s="5">
        <f>I772*'اطلاعات پایه'!$B$7</f>
        <v>0</v>
      </c>
      <c r="R772" s="5">
        <f>ROUND('اطلاعات پایه'!$B$8/30*MIN(30,L772),0)</f>
        <v>9000000</v>
      </c>
      <c r="S772" s="5">
        <f>ROUND('اطلاعات پایه'!$B$9/30*MIN(30,L772),0)</f>
        <v>22000000</v>
      </c>
      <c r="T772" s="5">
        <f t="shared" si="91"/>
        <v>59284</v>
      </c>
      <c r="U772" s="15"/>
      <c r="V772" s="5">
        <f t="shared" si="89"/>
        <v>0</v>
      </c>
      <c r="X772" s="9">
        <f t="shared" si="92"/>
        <v>40316080</v>
      </c>
      <c r="Y772" s="9">
        <f>ROUND(0.07*MIN(7*L772*'اطلاعات پایه'!$B$5,'محاسبه حقوق'!X772),0)</f>
        <v>2822126</v>
      </c>
      <c r="Z772" s="9">
        <f t="shared" si="93"/>
        <v>9272700</v>
      </c>
      <c r="AA772" s="9">
        <f t="shared" si="94"/>
        <v>480702059.14285713</v>
      </c>
      <c r="AB772" s="5">
        <f>IF(AA772&lt;='اطلاعات پایه'!$B$35,'اطلاعات پایه'!$D$35,IF(AA772&lt;='اطلاعات پایه'!$B$36,'اطلاعات پایه'!$E$35+(AA772-'اطلاعات پایه'!$B$35)*'اطلاعات پایه'!$C$36,IF(AA772&lt;='اطلاعات پایه'!$B$37,'اطلاعات پایه'!$E$36+(AA772-'اطلاعات پایه'!$B$36)*'اطلاعات پایه'!$C$37,IF(AA772&lt;='اطلاعات پایه'!$B$38,'اطلاعات پایه'!$E$37+(AA772-'اطلاعات پایه'!$B$37)*'اطلاعات پایه'!$C$38,IF(AA772&lt;='اطلاعات پایه'!$B$39,'اطلاعات پایه'!$E$38+(AA772-'اطلاعات پایه'!$B$38)*'اطلاعات پایه'!$C$39,'اطلاعات پایه'!$E$39+(AA772-'اطلاعات پایه'!$B$39)*'اطلاعات پایه'!$C$40)))))/365*L772</f>
        <v>0</v>
      </c>
      <c r="AC772" s="9">
        <f t="shared" si="95"/>
        <v>37493954</v>
      </c>
      <c r="AE772" s="9">
        <f t="shared" si="90"/>
        <v>49588780</v>
      </c>
    </row>
    <row r="773" spans="1:31" x14ac:dyDescent="0.25">
      <c r="A773" s="13">
        <v>753</v>
      </c>
      <c r="B773" s="13"/>
      <c r="C773" s="13"/>
      <c r="D773" s="13"/>
      <c r="E773" s="13"/>
      <c r="F773" s="13"/>
      <c r="G773" s="6" t="str">
        <f t="shared" si="88"/>
        <v/>
      </c>
      <c r="H773" s="13"/>
      <c r="I773" s="13"/>
      <c r="J773" s="15"/>
      <c r="K773" s="15"/>
      <c r="L773" s="5">
        <f>VLOOKUP($C$15,'اطلاعات پایه'!$A$18:$B$30,2,FALSE)</f>
        <v>30</v>
      </c>
      <c r="M773" s="6">
        <f>VLOOKUP($C$15,'اطلاعات پایه'!$A$18:$C$30,3,FALSE)</f>
        <v>45736</v>
      </c>
      <c r="N773" s="5">
        <f>ROUND((K773*('اطلاعات پایه'!$B$12+1)+'اطلاعات پایه'!$B$13)/30*L773,0)</f>
        <v>9316080</v>
      </c>
      <c r="O773" s="5">
        <f>IF(AND(F773&gt;0,M773-F773&gt;364),'اطلاعات پایه'!$B$10,0)*L773+J773</f>
        <v>0</v>
      </c>
      <c r="P773" s="5">
        <f>IF(H773="متاهل",'اطلاعات پایه'!$B$6,0)</f>
        <v>0</v>
      </c>
      <c r="Q773" s="5">
        <f>I773*'اطلاعات پایه'!$B$7</f>
        <v>0</v>
      </c>
      <c r="R773" s="5">
        <f>ROUND('اطلاعات پایه'!$B$8/30*MIN(30,L773),0)</f>
        <v>9000000</v>
      </c>
      <c r="S773" s="5">
        <f>ROUND('اطلاعات پایه'!$B$9/30*MIN(30,L773),0)</f>
        <v>22000000</v>
      </c>
      <c r="T773" s="5">
        <f t="shared" si="91"/>
        <v>59284</v>
      </c>
      <c r="U773" s="15"/>
      <c r="V773" s="5">
        <f t="shared" si="89"/>
        <v>0</v>
      </c>
      <c r="X773" s="9">
        <f t="shared" si="92"/>
        <v>40316080</v>
      </c>
      <c r="Y773" s="9">
        <f>ROUND(0.07*MIN(7*L773*'اطلاعات پایه'!$B$5,'محاسبه حقوق'!X773),0)</f>
        <v>2822126</v>
      </c>
      <c r="Z773" s="9">
        <f t="shared" si="93"/>
        <v>9272700</v>
      </c>
      <c r="AA773" s="9">
        <f t="shared" si="94"/>
        <v>480702059.14285713</v>
      </c>
      <c r="AB773" s="5">
        <f>IF(AA773&lt;='اطلاعات پایه'!$B$35,'اطلاعات پایه'!$D$35,IF(AA773&lt;='اطلاعات پایه'!$B$36,'اطلاعات پایه'!$E$35+(AA773-'اطلاعات پایه'!$B$35)*'اطلاعات پایه'!$C$36,IF(AA773&lt;='اطلاعات پایه'!$B$37,'اطلاعات پایه'!$E$36+(AA773-'اطلاعات پایه'!$B$36)*'اطلاعات پایه'!$C$37,IF(AA773&lt;='اطلاعات پایه'!$B$38,'اطلاعات پایه'!$E$37+(AA773-'اطلاعات پایه'!$B$37)*'اطلاعات پایه'!$C$38,IF(AA773&lt;='اطلاعات پایه'!$B$39,'اطلاعات پایه'!$E$38+(AA773-'اطلاعات پایه'!$B$38)*'اطلاعات پایه'!$C$39,'اطلاعات پایه'!$E$39+(AA773-'اطلاعات پایه'!$B$39)*'اطلاعات پایه'!$C$40)))))/365*L773</f>
        <v>0</v>
      </c>
      <c r="AC773" s="9">
        <f t="shared" si="95"/>
        <v>37493954</v>
      </c>
      <c r="AE773" s="9">
        <f t="shared" si="90"/>
        <v>49588780</v>
      </c>
    </row>
    <row r="774" spans="1:31" x14ac:dyDescent="0.25">
      <c r="A774" s="13">
        <v>754</v>
      </c>
      <c r="B774" s="13"/>
      <c r="C774" s="13"/>
      <c r="D774" s="13"/>
      <c r="E774" s="13"/>
      <c r="F774" s="13"/>
      <c r="G774" s="6" t="str">
        <f t="shared" si="88"/>
        <v/>
      </c>
      <c r="H774" s="13"/>
      <c r="I774" s="13"/>
      <c r="J774" s="15"/>
      <c r="K774" s="15"/>
      <c r="L774" s="5">
        <f>VLOOKUP($C$15,'اطلاعات پایه'!$A$18:$B$30,2,FALSE)</f>
        <v>30</v>
      </c>
      <c r="M774" s="6">
        <f>VLOOKUP($C$15,'اطلاعات پایه'!$A$18:$C$30,3,FALSE)</f>
        <v>45736</v>
      </c>
      <c r="N774" s="5">
        <f>ROUND((K774*('اطلاعات پایه'!$B$12+1)+'اطلاعات پایه'!$B$13)/30*L774,0)</f>
        <v>9316080</v>
      </c>
      <c r="O774" s="5">
        <f>IF(AND(F774&gt;0,M774-F774&gt;364),'اطلاعات پایه'!$B$10,0)*L774+J774</f>
        <v>0</v>
      </c>
      <c r="P774" s="5">
        <f>IF(H774="متاهل",'اطلاعات پایه'!$B$6,0)</f>
        <v>0</v>
      </c>
      <c r="Q774" s="5">
        <f>I774*'اطلاعات پایه'!$B$7</f>
        <v>0</v>
      </c>
      <c r="R774" s="5">
        <f>ROUND('اطلاعات پایه'!$B$8/30*MIN(30,L774),0)</f>
        <v>9000000</v>
      </c>
      <c r="S774" s="5">
        <f>ROUND('اطلاعات پایه'!$B$9/30*MIN(30,L774),0)</f>
        <v>22000000</v>
      </c>
      <c r="T774" s="5">
        <f t="shared" si="91"/>
        <v>59284</v>
      </c>
      <c r="U774" s="15"/>
      <c r="V774" s="5">
        <f t="shared" si="89"/>
        <v>0</v>
      </c>
      <c r="X774" s="9">
        <f t="shared" si="92"/>
        <v>40316080</v>
      </c>
      <c r="Y774" s="9">
        <f>ROUND(0.07*MIN(7*L774*'اطلاعات پایه'!$B$5,'محاسبه حقوق'!X774),0)</f>
        <v>2822126</v>
      </c>
      <c r="Z774" s="9">
        <f t="shared" si="93"/>
        <v>9272700</v>
      </c>
      <c r="AA774" s="9">
        <f t="shared" si="94"/>
        <v>480702059.14285713</v>
      </c>
      <c r="AB774" s="5">
        <f>IF(AA774&lt;='اطلاعات پایه'!$B$35,'اطلاعات پایه'!$D$35,IF(AA774&lt;='اطلاعات پایه'!$B$36,'اطلاعات پایه'!$E$35+(AA774-'اطلاعات پایه'!$B$35)*'اطلاعات پایه'!$C$36,IF(AA774&lt;='اطلاعات پایه'!$B$37,'اطلاعات پایه'!$E$36+(AA774-'اطلاعات پایه'!$B$36)*'اطلاعات پایه'!$C$37,IF(AA774&lt;='اطلاعات پایه'!$B$38,'اطلاعات پایه'!$E$37+(AA774-'اطلاعات پایه'!$B$37)*'اطلاعات پایه'!$C$38,IF(AA774&lt;='اطلاعات پایه'!$B$39,'اطلاعات پایه'!$E$38+(AA774-'اطلاعات پایه'!$B$38)*'اطلاعات پایه'!$C$39,'اطلاعات پایه'!$E$39+(AA774-'اطلاعات پایه'!$B$39)*'اطلاعات پایه'!$C$40)))))/365*L774</f>
        <v>0</v>
      </c>
      <c r="AC774" s="9">
        <f t="shared" si="95"/>
        <v>37493954</v>
      </c>
      <c r="AE774" s="9">
        <f t="shared" si="90"/>
        <v>49588780</v>
      </c>
    </row>
    <row r="775" spans="1:31" x14ac:dyDescent="0.25">
      <c r="A775" s="13">
        <v>755</v>
      </c>
      <c r="B775" s="13"/>
      <c r="C775" s="13"/>
      <c r="D775" s="13"/>
      <c r="E775" s="13"/>
      <c r="F775" s="13"/>
      <c r="G775" s="6" t="str">
        <f t="shared" si="88"/>
        <v/>
      </c>
      <c r="H775" s="13"/>
      <c r="I775" s="13"/>
      <c r="J775" s="15"/>
      <c r="K775" s="15"/>
      <c r="L775" s="5">
        <f>VLOOKUP($C$15,'اطلاعات پایه'!$A$18:$B$30,2,FALSE)</f>
        <v>30</v>
      </c>
      <c r="M775" s="6">
        <f>VLOOKUP($C$15,'اطلاعات پایه'!$A$18:$C$30,3,FALSE)</f>
        <v>45736</v>
      </c>
      <c r="N775" s="5">
        <f>ROUND((K775*('اطلاعات پایه'!$B$12+1)+'اطلاعات پایه'!$B$13)/30*L775,0)</f>
        <v>9316080</v>
      </c>
      <c r="O775" s="5">
        <f>IF(AND(F775&gt;0,M775-F775&gt;364),'اطلاعات پایه'!$B$10,0)*L775+J775</f>
        <v>0</v>
      </c>
      <c r="P775" s="5">
        <f>IF(H775="متاهل",'اطلاعات پایه'!$B$6,0)</f>
        <v>0</v>
      </c>
      <c r="Q775" s="5">
        <f>I775*'اطلاعات پایه'!$B$7</f>
        <v>0</v>
      </c>
      <c r="R775" s="5">
        <f>ROUND('اطلاعات پایه'!$B$8/30*MIN(30,L775),0)</f>
        <v>9000000</v>
      </c>
      <c r="S775" s="5">
        <f>ROUND('اطلاعات پایه'!$B$9/30*MIN(30,L775),0)</f>
        <v>22000000</v>
      </c>
      <c r="T775" s="5">
        <f t="shared" si="91"/>
        <v>59284</v>
      </c>
      <c r="U775" s="15"/>
      <c r="V775" s="5">
        <f t="shared" si="89"/>
        <v>0</v>
      </c>
      <c r="X775" s="9">
        <f t="shared" si="92"/>
        <v>40316080</v>
      </c>
      <c r="Y775" s="9">
        <f>ROUND(0.07*MIN(7*L775*'اطلاعات پایه'!$B$5,'محاسبه حقوق'!X775),0)</f>
        <v>2822126</v>
      </c>
      <c r="Z775" s="9">
        <f t="shared" si="93"/>
        <v>9272700</v>
      </c>
      <c r="AA775" s="9">
        <f t="shared" si="94"/>
        <v>480702059.14285713</v>
      </c>
      <c r="AB775" s="5">
        <f>IF(AA775&lt;='اطلاعات پایه'!$B$35,'اطلاعات پایه'!$D$35,IF(AA775&lt;='اطلاعات پایه'!$B$36,'اطلاعات پایه'!$E$35+(AA775-'اطلاعات پایه'!$B$35)*'اطلاعات پایه'!$C$36,IF(AA775&lt;='اطلاعات پایه'!$B$37,'اطلاعات پایه'!$E$36+(AA775-'اطلاعات پایه'!$B$36)*'اطلاعات پایه'!$C$37,IF(AA775&lt;='اطلاعات پایه'!$B$38,'اطلاعات پایه'!$E$37+(AA775-'اطلاعات پایه'!$B$37)*'اطلاعات پایه'!$C$38,IF(AA775&lt;='اطلاعات پایه'!$B$39,'اطلاعات پایه'!$E$38+(AA775-'اطلاعات پایه'!$B$38)*'اطلاعات پایه'!$C$39,'اطلاعات پایه'!$E$39+(AA775-'اطلاعات پایه'!$B$39)*'اطلاعات پایه'!$C$40)))))/365*L775</f>
        <v>0</v>
      </c>
      <c r="AC775" s="9">
        <f t="shared" si="95"/>
        <v>37493954</v>
      </c>
      <c r="AE775" s="9">
        <f t="shared" si="90"/>
        <v>49588780</v>
      </c>
    </row>
    <row r="776" spans="1:31" x14ac:dyDescent="0.25">
      <c r="A776" s="13">
        <v>756</v>
      </c>
      <c r="B776" s="13"/>
      <c r="C776" s="13"/>
      <c r="D776" s="13"/>
      <c r="E776" s="13"/>
      <c r="F776" s="13"/>
      <c r="G776" s="6" t="str">
        <f t="shared" si="88"/>
        <v/>
      </c>
      <c r="H776" s="13"/>
      <c r="I776" s="13"/>
      <c r="J776" s="15"/>
      <c r="K776" s="15"/>
      <c r="L776" s="5">
        <f>VLOOKUP($C$15,'اطلاعات پایه'!$A$18:$B$30,2,FALSE)</f>
        <v>30</v>
      </c>
      <c r="M776" s="6">
        <f>VLOOKUP($C$15,'اطلاعات پایه'!$A$18:$C$30,3,FALSE)</f>
        <v>45736</v>
      </c>
      <c r="N776" s="5">
        <f>ROUND((K776*('اطلاعات پایه'!$B$12+1)+'اطلاعات پایه'!$B$13)/30*L776,0)</f>
        <v>9316080</v>
      </c>
      <c r="O776" s="5">
        <f>IF(AND(F776&gt;0,M776-F776&gt;364),'اطلاعات پایه'!$B$10,0)*L776+J776</f>
        <v>0</v>
      </c>
      <c r="P776" s="5">
        <f>IF(H776="متاهل",'اطلاعات پایه'!$B$6,0)</f>
        <v>0</v>
      </c>
      <c r="Q776" s="5">
        <f>I776*'اطلاعات پایه'!$B$7</f>
        <v>0</v>
      </c>
      <c r="R776" s="5">
        <f>ROUND('اطلاعات پایه'!$B$8/30*MIN(30,L776),0)</f>
        <v>9000000</v>
      </c>
      <c r="S776" s="5">
        <f>ROUND('اطلاعات پایه'!$B$9/30*MIN(30,L776),0)</f>
        <v>22000000</v>
      </c>
      <c r="T776" s="5">
        <f t="shared" si="91"/>
        <v>59284</v>
      </c>
      <c r="U776" s="15"/>
      <c r="V776" s="5">
        <f t="shared" si="89"/>
        <v>0</v>
      </c>
      <c r="X776" s="9">
        <f t="shared" si="92"/>
        <v>40316080</v>
      </c>
      <c r="Y776" s="9">
        <f>ROUND(0.07*MIN(7*L776*'اطلاعات پایه'!$B$5,'محاسبه حقوق'!X776),0)</f>
        <v>2822126</v>
      </c>
      <c r="Z776" s="9">
        <f t="shared" si="93"/>
        <v>9272700</v>
      </c>
      <c r="AA776" s="9">
        <f t="shared" si="94"/>
        <v>480702059.14285713</v>
      </c>
      <c r="AB776" s="5">
        <f>IF(AA776&lt;='اطلاعات پایه'!$B$35,'اطلاعات پایه'!$D$35,IF(AA776&lt;='اطلاعات پایه'!$B$36,'اطلاعات پایه'!$E$35+(AA776-'اطلاعات پایه'!$B$35)*'اطلاعات پایه'!$C$36,IF(AA776&lt;='اطلاعات پایه'!$B$37,'اطلاعات پایه'!$E$36+(AA776-'اطلاعات پایه'!$B$36)*'اطلاعات پایه'!$C$37,IF(AA776&lt;='اطلاعات پایه'!$B$38,'اطلاعات پایه'!$E$37+(AA776-'اطلاعات پایه'!$B$37)*'اطلاعات پایه'!$C$38,IF(AA776&lt;='اطلاعات پایه'!$B$39,'اطلاعات پایه'!$E$38+(AA776-'اطلاعات پایه'!$B$38)*'اطلاعات پایه'!$C$39,'اطلاعات پایه'!$E$39+(AA776-'اطلاعات پایه'!$B$39)*'اطلاعات پایه'!$C$40)))))/365*L776</f>
        <v>0</v>
      </c>
      <c r="AC776" s="9">
        <f t="shared" si="95"/>
        <v>37493954</v>
      </c>
      <c r="AE776" s="9">
        <f t="shared" si="90"/>
        <v>49588780</v>
      </c>
    </row>
    <row r="777" spans="1:31" x14ac:dyDescent="0.25">
      <c r="A777" s="13">
        <v>757</v>
      </c>
      <c r="B777" s="13"/>
      <c r="C777" s="13"/>
      <c r="D777" s="13"/>
      <c r="E777" s="13"/>
      <c r="F777" s="13"/>
      <c r="G777" s="6" t="str">
        <f t="shared" si="88"/>
        <v/>
      </c>
      <c r="H777" s="13"/>
      <c r="I777" s="13"/>
      <c r="J777" s="15"/>
      <c r="K777" s="15"/>
      <c r="L777" s="5">
        <f>VLOOKUP($C$15,'اطلاعات پایه'!$A$18:$B$30,2,FALSE)</f>
        <v>30</v>
      </c>
      <c r="M777" s="6">
        <f>VLOOKUP($C$15,'اطلاعات پایه'!$A$18:$C$30,3,FALSE)</f>
        <v>45736</v>
      </c>
      <c r="N777" s="5">
        <f>ROUND((K777*('اطلاعات پایه'!$B$12+1)+'اطلاعات پایه'!$B$13)/30*L777,0)</f>
        <v>9316080</v>
      </c>
      <c r="O777" s="5">
        <f>IF(AND(F777&gt;0,M777-F777&gt;364),'اطلاعات پایه'!$B$10,0)*L777+J777</f>
        <v>0</v>
      </c>
      <c r="P777" s="5">
        <f>IF(H777="متاهل",'اطلاعات پایه'!$B$6,0)</f>
        <v>0</v>
      </c>
      <c r="Q777" s="5">
        <f>I777*'اطلاعات پایه'!$B$7</f>
        <v>0</v>
      </c>
      <c r="R777" s="5">
        <f>ROUND('اطلاعات پایه'!$B$8/30*MIN(30,L777),0)</f>
        <v>9000000</v>
      </c>
      <c r="S777" s="5">
        <f>ROUND('اطلاعات پایه'!$B$9/30*MIN(30,L777),0)</f>
        <v>22000000</v>
      </c>
      <c r="T777" s="5">
        <f t="shared" si="91"/>
        <v>59284</v>
      </c>
      <c r="U777" s="15"/>
      <c r="V777" s="5">
        <f t="shared" si="89"/>
        <v>0</v>
      </c>
      <c r="X777" s="9">
        <f t="shared" si="92"/>
        <v>40316080</v>
      </c>
      <c r="Y777" s="9">
        <f>ROUND(0.07*MIN(7*L777*'اطلاعات پایه'!$B$5,'محاسبه حقوق'!X777),0)</f>
        <v>2822126</v>
      </c>
      <c r="Z777" s="9">
        <f t="shared" si="93"/>
        <v>9272700</v>
      </c>
      <c r="AA777" s="9">
        <f t="shared" si="94"/>
        <v>480702059.14285713</v>
      </c>
      <c r="AB777" s="5">
        <f>IF(AA777&lt;='اطلاعات پایه'!$B$35,'اطلاعات پایه'!$D$35,IF(AA777&lt;='اطلاعات پایه'!$B$36,'اطلاعات پایه'!$E$35+(AA777-'اطلاعات پایه'!$B$35)*'اطلاعات پایه'!$C$36,IF(AA777&lt;='اطلاعات پایه'!$B$37,'اطلاعات پایه'!$E$36+(AA777-'اطلاعات پایه'!$B$36)*'اطلاعات پایه'!$C$37,IF(AA777&lt;='اطلاعات پایه'!$B$38,'اطلاعات پایه'!$E$37+(AA777-'اطلاعات پایه'!$B$37)*'اطلاعات پایه'!$C$38,IF(AA777&lt;='اطلاعات پایه'!$B$39,'اطلاعات پایه'!$E$38+(AA777-'اطلاعات پایه'!$B$38)*'اطلاعات پایه'!$C$39,'اطلاعات پایه'!$E$39+(AA777-'اطلاعات پایه'!$B$39)*'اطلاعات پایه'!$C$40)))))/365*L777</f>
        <v>0</v>
      </c>
      <c r="AC777" s="9">
        <f t="shared" si="95"/>
        <v>37493954</v>
      </c>
      <c r="AE777" s="9">
        <f t="shared" si="90"/>
        <v>49588780</v>
      </c>
    </row>
    <row r="778" spans="1:31" x14ac:dyDescent="0.25">
      <c r="A778" s="13">
        <v>758</v>
      </c>
      <c r="B778" s="13"/>
      <c r="C778" s="13"/>
      <c r="D778" s="13"/>
      <c r="E778" s="13"/>
      <c r="F778" s="13"/>
      <c r="G778" s="6" t="str">
        <f t="shared" si="88"/>
        <v/>
      </c>
      <c r="H778" s="13"/>
      <c r="I778" s="13"/>
      <c r="J778" s="15"/>
      <c r="K778" s="15"/>
      <c r="L778" s="5">
        <f>VLOOKUP($C$15,'اطلاعات پایه'!$A$18:$B$30,2,FALSE)</f>
        <v>30</v>
      </c>
      <c r="M778" s="6">
        <f>VLOOKUP($C$15,'اطلاعات پایه'!$A$18:$C$30,3,FALSE)</f>
        <v>45736</v>
      </c>
      <c r="N778" s="5">
        <f>ROUND((K778*('اطلاعات پایه'!$B$12+1)+'اطلاعات پایه'!$B$13)/30*L778,0)</f>
        <v>9316080</v>
      </c>
      <c r="O778" s="5">
        <f>IF(AND(F778&gt;0,M778-F778&gt;364),'اطلاعات پایه'!$B$10,0)*L778+J778</f>
        <v>0</v>
      </c>
      <c r="P778" s="5">
        <f>IF(H778="متاهل",'اطلاعات پایه'!$B$6,0)</f>
        <v>0</v>
      </c>
      <c r="Q778" s="5">
        <f>I778*'اطلاعات پایه'!$B$7</f>
        <v>0</v>
      </c>
      <c r="R778" s="5">
        <f>ROUND('اطلاعات پایه'!$B$8/30*MIN(30,L778),0)</f>
        <v>9000000</v>
      </c>
      <c r="S778" s="5">
        <f>ROUND('اطلاعات پایه'!$B$9/30*MIN(30,L778),0)</f>
        <v>22000000</v>
      </c>
      <c r="T778" s="5">
        <f t="shared" si="91"/>
        <v>59284</v>
      </c>
      <c r="U778" s="15"/>
      <c r="V778" s="5">
        <f t="shared" si="89"/>
        <v>0</v>
      </c>
      <c r="X778" s="9">
        <f t="shared" si="92"/>
        <v>40316080</v>
      </c>
      <c r="Y778" s="9">
        <f>ROUND(0.07*MIN(7*L778*'اطلاعات پایه'!$B$5,'محاسبه حقوق'!X778),0)</f>
        <v>2822126</v>
      </c>
      <c r="Z778" s="9">
        <f t="shared" si="93"/>
        <v>9272700</v>
      </c>
      <c r="AA778" s="9">
        <f t="shared" si="94"/>
        <v>480702059.14285713</v>
      </c>
      <c r="AB778" s="5">
        <f>IF(AA778&lt;='اطلاعات پایه'!$B$35,'اطلاعات پایه'!$D$35,IF(AA778&lt;='اطلاعات پایه'!$B$36,'اطلاعات پایه'!$E$35+(AA778-'اطلاعات پایه'!$B$35)*'اطلاعات پایه'!$C$36,IF(AA778&lt;='اطلاعات پایه'!$B$37,'اطلاعات پایه'!$E$36+(AA778-'اطلاعات پایه'!$B$36)*'اطلاعات پایه'!$C$37,IF(AA778&lt;='اطلاعات پایه'!$B$38,'اطلاعات پایه'!$E$37+(AA778-'اطلاعات پایه'!$B$37)*'اطلاعات پایه'!$C$38,IF(AA778&lt;='اطلاعات پایه'!$B$39,'اطلاعات پایه'!$E$38+(AA778-'اطلاعات پایه'!$B$38)*'اطلاعات پایه'!$C$39,'اطلاعات پایه'!$E$39+(AA778-'اطلاعات پایه'!$B$39)*'اطلاعات پایه'!$C$40)))))/365*L778</f>
        <v>0</v>
      </c>
      <c r="AC778" s="9">
        <f t="shared" si="95"/>
        <v>37493954</v>
      </c>
      <c r="AE778" s="9">
        <f t="shared" si="90"/>
        <v>49588780</v>
      </c>
    </row>
    <row r="779" spans="1:31" x14ac:dyDescent="0.25">
      <c r="A779" s="13">
        <v>759</v>
      </c>
      <c r="B779" s="13"/>
      <c r="C779" s="13"/>
      <c r="D779" s="13"/>
      <c r="E779" s="13"/>
      <c r="F779" s="13"/>
      <c r="G779" s="6" t="str">
        <f t="shared" si="88"/>
        <v/>
      </c>
      <c r="H779" s="13"/>
      <c r="I779" s="13"/>
      <c r="J779" s="15"/>
      <c r="K779" s="15"/>
      <c r="L779" s="5">
        <f>VLOOKUP($C$15,'اطلاعات پایه'!$A$18:$B$30,2,FALSE)</f>
        <v>30</v>
      </c>
      <c r="M779" s="6">
        <f>VLOOKUP($C$15,'اطلاعات پایه'!$A$18:$C$30,3,FALSE)</f>
        <v>45736</v>
      </c>
      <c r="N779" s="5">
        <f>ROUND((K779*('اطلاعات پایه'!$B$12+1)+'اطلاعات پایه'!$B$13)/30*L779,0)</f>
        <v>9316080</v>
      </c>
      <c r="O779" s="5">
        <f>IF(AND(F779&gt;0,M779-F779&gt;364),'اطلاعات پایه'!$B$10,0)*L779+J779</f>
        <v>0</v>
      </c>
      <c r="P779" s="5">
        <f>IF(H779="متاهل",'اطلاعات پایه'!$B$6,0)</f>
        <v>0</v>
      </c>
      <c r="Q779" s="5">
        <f>I779*'اطلاعات پایه'!$B$7</f>
        <v>0</v>
      </c>
      <c r="R779" s="5">
        <f>ROUND('اطلاعات پایه'!$B$8/30*MIN(30,L779),0)</f>
        <v>9000000</v>
      </c>
      <c r="S779" s="5">
        <f>ROUND('اطلاعات پایه'!$B$9/30*MIN(30,L779),0)</f>
        <v>22000000</v>
      </c>
      <c r="T779" s="5">
        <f t="shared" si="91"/>
        <v>59284</v>
      </c>
      <c r="U779" s="15"/>
      <c r="V779" s="5">
        <f t="shared" si="89"/>
        <v>0</v>
      </c>
      <c r="X779" s="9">
        <f t="shared" si="92"/>
        <v>40316080</v>
      </c>
      <c r="Y779" s="9">
        <f>ROUND(0.07*MIN(7*L779*'اطلاعات پایه'!$B$5,'محاسبه حقوق'!X779),0)</f>
        <v>2822126</v>
      </c>
      <c r="Z779" s="9">
        <f t="shared" si="93"/>
        <v>9272700</v>
      </c>
      <c r="AA779" s="9">
        <f t="shared" si="94"/>
        <v>480702059.14285713</v>
      </c>
      <c r="AB779" s="5">
        <f>IF(AA779&lt;='اطلاعات پایه'!$B$35,'اطلاعات پایه'!$D$35,IF(AA779&lt;='اطلاعات پایه'!$B$36,'اطلاعات پایه'!$E$35+(AA779-'اطلاعات پایه'!$B$35)*'اطلاعات پایه'!$C$36,IF(AA779&lt;='اطلاعات پایه'!$B$37,'اطلاعات پایه'!$E$36+(AA779-'اطلاعات پایه'!$B$36)*'اطلاعات پایه'!$C$37,IF(AA779&lt;='اطلاعات پایه'!$B$38,'اطلاعات پایه'!$E$37+(AA779-'اطلاعات پایه'!$B$37)*'اطلاعات پایه'!$C$38,IF(AA779&lt;='اطلاعات پایه'!$B$39,'اطلاعات پایه'!$E$38+(AA779-'اطلاعات پایه'!$B$38)*'اطلاعات پایه'!$C$39,'اطلاعات پایه'!$E$39+(AA779-'اطلاعات پایه'!$B$39)*'اطلاعات پایه'!$C$40)))))/365*L779</f>
        <v>0</v>
      </c>
      <c r="AC779" s="9">
        <f t="shared" si="95"/>
        <v>37493954</v>
      </c>
      <c r="AE779" s="9">
        <f t="shared" si="90"/>
        <v>49588780</v>
      </c>
    </row>
    <row r="780" spans="1:31" x14ac:dyDescent="0.25">
      <c r="A780" s="13">
        <v>760</v>
      </c>
      <c r="B780" s="13"/>
      <c r="C780" s="13"/>
      <c r="D780" s="13"/>
      <c r="E780" s="13"/>
      <c r="F780" s="13"/>
      <c r="G780" s="6" t="str">
        <f t="shared" si="88"/>
        <v/>
      </c>
      <c r="H780" s="13"/>
      <c r="I780" s="13"/>
      <c r="J780" s="15"/>
      <c r="K780" s="15"/>
      <c r="L780" s="5">
        <f>VLOOKUP($C$15,'اطلاعات پایه'!$A$18:$B$30,2,FALSE)</f>
        <v>30</v>
      </c>
      <c r="M780" s="6">
        <f>VLOOKUP($C$15,'اطلاعات پایه'!$A$18:$C$30,3,FALSE)</f>
        <v>45736</v>
      </c>
      <c r="N780" s="5">
        <f>ROUND((K780*('اطلاعات پایه'!$B$12+1)+'اطلاعات پایه'!$B$13)/30*L780,0)</f>
        <v>9316080</v>
      </c>
      <c r="O780" s="5">
        <f>IF(AND(F780&gt;0,M780-F780&gt;364),'اطلاعات پایه'!$B$10,0)*L780+J780</f>
        <v>0</v>
      </c>
      <c r="P780" s="5">
        <f>IF(H780="متاهل",'اطلاعات پایه'!$B$6,0)</f>
        <v>0</v>
      </c>
      <c r="Q780" s="5">
        <f>I780*'اطلاعات پایه'!$B$7</f>
        <v>0</v>
      </c>
      <c r="R780" s="5">
        <f>ROUND('اطلاعات پایه'!$B$8/30*MIN(30,L780),0)</f>
        <v>9000000</v>
      </c>
      <c r="S780" s="5">
        <f>ROUND('اطلاعات پایه'!$B$9/30*MIN(30,L780),0)</f>
        <v>22000000</v>
      </c>
      <c r="T780" s="5">
        <f t="shared" si="91"/>
        <v>59284</v>
      </c>
      <c r="U780" s="15"/>
      <c r="V780" s="5">
        <f t="shared" si="89"/>
        <v>0</v>
      </c>
      <c r="X780" s="9">
        <f t="shared" si="92"/>
        <v>40316080</v>
      </c>
      <c r="Y780" s="9">
        <f>ROUND(0.07*MIN(7*L780*'اطلاعات پایه'!$B$5,'محاسبه حقوق'!X780),0)</f>
        <v>2822126</v>
      </c>
      <c r="Z780" s="9">
        <f t="shared" si="93"/>
        <v>9272700</v>
      </c>
      <c r="AA780" s="9">
        <f t="shared" si="94"/>
        <v>480702059.14285713</v>
      </c>
      <c r="AB780" s="5">
        <f>IF(AA780&lt;='اطلاعات پایه'!$B$35,'اطلاعات پایه'!$D$35,IF(AA780&lt;='اطلاعات پایه'!$B$36,'اطلاعات پایه'!$E$35+(AA780-'اطلاعات پایه'!$B$35)*'اطلاعات پایه'!$C$36,IF(AA780&lt;='اطلاعات پایه'!$B$37,'اطلاعات پایه'!$E$36+(AA780-'اطلاعات پایه'!$B$36)*'اطلاعات پایه'!$C$37,IF(AA780&lt;='اطلاعات پایه'!$B$38,'اطلاعات پایه'!$E$37+(AA780-'اطلاعات پایه'!$B$37)*'اطلاعات پایه'!$C$38,IF(AA780&lt;='اطلاعات پایه'!$B$39,'اطلاعات پایه'!$E$38+(AA780-'اطلاعات پایه'!$B$38)*'اطلاعات پایه'!$C$39,'اطلاعات پایه'!$E$39+(AA780-'اطلاعات پایه'!$B$39)*'اطلاعات پایه'!$C$40)))))/365*L780</f>
        <v>0</v>
      </c>
      <c r="AC780" s="9">
        <f t="shared" si="95"/>
        <v>37493954</v>
      </c>
      <c r="AE780" s="9">
        <f t="shared" si="90"/>
        <v>49588780</v>
      </c>
    </row>
    <row r="781" spans="1:31" x14ac:dyDescent="0.25">
      <c r="A781" s="13">
        <v>761</v>
      </c>
      <c r="B781" s="13"/>
      <c r="C781" s="13"/>
      <c r="D781" s="13"/>
      <c r="E781" s="13"/>
      <c r="F781" s="13"/>
      <c r="G781" s="6" t="str">
        <f t="shared" si="88"/>
        <v/>
      </c>
      <c r="H781" s="13"/>
      <c r="I781" s="13"/>
      <c r="J781" s="15"/>
      <c r="K781" s="15"/>
      <c r="L781" s="5">
        <f>VLOOKUP($C$15,'اطلاعات پایه'!$A$18:$B$30,2,FALSE)</f>
        <v>30</v>
      </c>
      <c r="M781" s="6">
        <f>VLOOKUP($C$15,'اطلاعات پایه'!$A$18:$C$30,3,FALSE)</f>
        <v>45736</v>
      </c>
      <c r="N781" s="5">
        <f>ROUND((K781*('اطلاعات پایه'!$B$12+1)+'اطلاعات پایه'!$B$13)/30*L781,0)</f>
        <v>9316080</v>
      </c>
      <c r="O781" s="5">
        <f>IF(AND(F781&gt;0,M781-F781&gt;364),'اطلاعات پایه'!$B$10,0)*L781+J781</f>
        <v>0</v>
      </c>
      <c r="P781" s="5">
        <f>IF(H781="متاهل",'اطلاعات پایه'!$B$6,0)</f>
        <v>0</v>
      </c>
      <c r="Q781" s="5">
        <f>I781*'اطلاعات پایه'!$B$7</f>
        <v>0</v>
      </c>
      <c r="R781" s="5">
        <f>ROUND('اطلاعات پایه'!$B$8/30*MIN(30,L781),0)</f>
        <v>9000000</v>
      </c>
      <c r="S781" s="5">
        <f>ROUND('اطلاعات پایه'!$B$9/30*MIN(30,L781),0)</f>
        <v>22000000</v>
      </c>
      <c r="T781" s="5">
        <f t="shared" si="91"/>
        <v>59284</v>
      </c>
      <c r="U781" s="15"/>
      <c r="V781" s="5">
        <f t="shared" si="89"/>
        <v>0</v>
      </c>
      <c r="X781" s="9">
        <f t="shared" si="92"/>
        <v>40316080</v>
      </c>
      <c r="Y781" s="9">
        <f>ROUND(0.07*MIN(7*L781*'اطلاعات پایه'!$B$5,'محاسبه حقوق'!X781),0)</f>
        <v>2822126</v>
      </c>
      <c r="Z781" s="9">
        <f t="shared" si="93"/>
        <v>9272700</v>
      </c>
      <c r="AA781" s="9">
        <f t="shared" si="94"/>
        <v>480702059.14285713</v>
      </c>
      <c r="AB781" s="5">
        <f>IF(AA781&lt;='اطلاعات پایه'!$B$35,'اطلاعات پایه'!$D$35,IF(AA781&lt;='اطلاعات پایه'!$B$36,'اطلاعات پایه'!$E$35+(AA781-'اطلاعات پایه'!$B$35)*'اطلاعات پایه'!$C$36,IF(AA781&lt;='اطلاعات پایه'!$B$37,'اطلاعات پایه'!$E$36+(AA781-'اطلاعات پایه'!$B$36)*'اطلاعات پایه'!$C$37,IF(AA781&lt;='اطلاعات پایه'!$B$38,'اطلاعات پایه'!$E$37+(AA781-'اطلاعات پایه'!$B$37)*'اطلاعات پایه'!$C$38,IF(AA781&lt;='اطلاعات پایه'!$B$39,'اطلاعات پایه'!$E$38+(AA781-'اطلاعات پایه'!$B$38)*'اطلاعات پایه'!$C$39,'اطلاعات پایه'!$E$39+(AA781-'اطلاعات پایه'!$B$39)*'اطلاعات پایه'!$C$40)))))/365*L781</f>
        <v>0</v>
      </c>
      <c r="AC781" s="9">
        <f t="shared" si="95"/>
        <v>37493954</v>
      </c>
      <c r="AE781" s="9">
        <f t="shared" si="90"/>
        <v>49588780</v>
      </c>
    </row>
    <row r="782" spans="1:31" x14ac:dyDescent="0.25">
      <c r="A782" s="13">
        <v>762</v>
      </c>
      <c r="B782" s="13"/>
      <c r="C782" s="13"/>
      <c r="D782" s="13"/>
      <c r="E782" s="13"/>
      <c r="F782" s="13"/>
      <c r="G782" s="6" t="str">
        <f t="shared" si="88"/>
        <v/>
      </c>
      <c r="H782" s="13"/>
      <c r="I782" s="13"/>
      <c r="J782" s="15"/>
      <c r="K782" s="15"/>
      <c r="L782" s="5">
        <f>VLOOKUP($C$15,'اطلاعات پایه'!$A$18:$B$30,2,FALSE)</f>
        <v>30</v>
      </c>
      <c r="M782" s="6">
        <f>VLOOKUP($C$15,'اطلاعات پایه'!$A$18:$C$30,3,FALSE)</f>
        <v>45736</v>
      </c>
      <c r="N782" s="5">
        <f>ROUND((K782*('اطلاعات پایه'!$B$12+1)+'اطلاعات پایه'!$B$13)/30*L782,0)</f>
        <v>9316080</v>
      </c>
      <c r="O782" s="5">
        <f>IF(AND(F782&gt;0,M782-F782&gt;364),'اطلاعات پایه'!$B$10,0)*L782+J782</f>
        <v>0</v>
      </c>
      <c r="P782" s="5">
        <f>IF(H782="متاهل",'اطلاعات پایه'!$B$6,0)</f>
        <v>0</v>
      </c>
      <c r="Q782" s="5">
        <f>I782*'اطلاعات پایه'!$B$7</f>
        <v>0</v>
      </c>
      <c r="R782" s="5">
        <f>ROUND('اطلاعات پایه'!$B$8/30*MIN(30,L782),0)</f>
        <v>9000000</v>
      </c>
      <c r="S782" s="5">
        <f>ROUND('اطلاعات پایه'!$B$9/30*MIN(30,L782),0)</f>
        <v>22000000</v>
      </c>
      <c r="T782" s="5">
        <f t="shared" si="91"/>
        <v>59284</v>
      </c>
      <c r="U782" s="15"/>
      <c r="V782" s="5">
        <f t="shared" si="89"/>
        <v>0</v>
      </c>
      <c r="X782" s="9">
        <f t="shared" si="92"/>
        <v>40316080</v>
      </c>
      <c r="Y782" s="9">
        <f>ROUND(0.07*MIN(7*L782*'اطلاعات پایه'!$B$5,'محاسبه حقوق'!X782),0)</f>
        <v>2822126</v>
      </c>
      <c r="Z782" s="9">
        <f t="shared" si="93"/>
        <v>9272700</v>
      </c>
      <c r="AA782" s="9">
        <f t="shared" si="94"/>
        <v>480702059.14285713</v>
      </c>
      <c r="AB782" s="5">
        <f>IF(AA782&lt;='اطلاعات پایه'!$B$35,'اطلاعات پایه'!$D$35,IF(AA782&lt;='اطلاعات پایه'!$B$36,'اطلاعات پایه'!$E$35+(AA782-'اطلاعات پایه'!$B$35)*'اطلاعات پایه'!$C$36,IF(AA782&lt;='اطلاعات پایه'!$B$37,'اطلاعات پایه'!$E$36+(AA782-'اطلاعات پایه'!$B$36)*'اطلاعات پایه'!$C$37,IF(AA782&lt;='اطلاعات پایه'!$B$38,'اطلاعات پایه'!$E$37+(AA782-'اطلاعات پایه'!$B$37)*'اطلاعات پایه'!$C$38,IF(AA782&lt;='اطلاعات پایه'!$B$39,'اطلاعات پایه'!$E$38+(AA782-'اطلاعات پایه'!$B$38)*'اطلاعات پایه'!$C$39,'اطلاعات پایه'!$E$39+(AA782-'اطلاعات پایه'!$B$39)*'اطلاعات پایه'!$C$40)))))/365*L782</f>
        <v>0</v>
      </c>
      <c r="AC782" s="9">
        <f t="shared" si="95"/>
        <v>37493954</v>
      </c>
      <c r="AE782" s="9">
        <f t="shared" si="90"/>
        <v>49588780</v>
      </c>
    </row>
    <row r="783" spans="1:31" x14ac:dyDescent="0.25">
      <c r="A783" s="13">
        <v>763</v>
      </c>
      <c r="B783" s="13"/>
      <c r="C783" s="13"/>
      <c r="D783" s="13"/>
      <c r="E783" s="13"/>
      <c r="F783" s="13"/>
      <c r="G783" s="6" t="str">
        <f t="shared" si="88"/>
        <v/>
      </c>
      <c r="H783" s="13"/>
      <c r="I783" s="13"/>
      <c r="J783" s="15"/>
      <c r="K783" s="15"/>
      <c r="L783" s="5">
        <f>VLOOKUP($C$15,'اطلاعات پایه'!$A$18:$B$30,2,FALSE)</f>
        <v>30</v>
      </c>
      <c r="M783" s="6">
        <f>VLOOKUP($C$15,'اطلاعات پایه'!$A$18:$C$30,3,FALSE)</f>
        <v>45736</v>
      </c>
      <c r="N783" s="5">
        <f>ROUND((K783*('اطلاعات پایه'!$B$12+1)+'اطلاعات پایه'!$B$13)/30*L783,0)</f>
        <v>9316080</v>
      </c>
      <c r="O783" s="5">
        <f>IF(AND(F783&gt;0,M783-F783&gt;364),'اطلاعات پایه'!$B$10,0)*L783+J783</f>
        <v>0</v>
      </c>
      <c r="P783" s="5">
        <f>IF(H783="متاهل",'اطلاعات پایه'!$B$6,0)</f>
        <v>0</v>
      </c>
      <c r="Q783" s="5">
        <f>I783*'اطلاعات پایه'!$B$7</f>
        <v>0</v>
      </c>
      <c r="R783" s="5">
        <f>ROUND('اطلاعات پایه'!$B$8/30*MIN(30,L783),0)</f>
        <v>9000000</v>
      </c>
      <c r="S783" s="5">
        <f>ROUND('اطلاعات پایه'!$B$9/30*MIN(30,L783),0)</f>
        <v>22000000</v>
      </c>
      <c r="T783" s="5">
        <f t="shared" si="91"/>
        <v>59284</v>
      </c>
      <c r="U783" s="15"/>
      <c r="V783" s="5">
        <f t="shared" si="89"/>
        <v>0</v>
      </c>
      <c r="X783" s="9">
        <f t="shared" si="92"/>
        <v>40316080</v>
      </c>
      <c r="Y783" s="9">
        <f>ROUND(0.07*MIN(7*L783*'اطلاعات پایه'!$B$5,'محاسبه حقوق'!X783),0)</f>
        <v>2822126</v>
      </c>
      <c r="Z783" s="9">
        <f t="shared" si="93"/>
        <v>9272700</v>
      </c>
      <c r="AA783" s="9">
        <f t="shared" si="94"/>
        <v>480702059.14285713</v>
      </c>
      <c r="AB783" s="5">
        <f>IF(AA783&lt;='اطلاعات پایه'!$B$35,'اطلاعات پایه'!$D$35,IF(AA783&lt;='اطلاعات پایه'!$B$36,'اطلاعات پایه'!$E$35+(AA783-'اطلاعات پایه'!$B$35)*'اطلاعات پایه'!$C$36,IF(AA783&lt;='اطلاعات پایه'!$B$37,'اطلاعات پایه'!$E$36+(AA783-'اطلاعات پایه'!$B$36)*'اطلاعات پایه'!$C$37,IF(AA783&lt;='اطلاعات پایه'!$B$38,'اطلاعات پایه'!$E$37+(AA783-'اطلاعات پایه'!$B$37)*'اطلاعات پایه'!$C$38,IF(AA783&lt;='اطلاعات پایه'!$B$39,'اطلاعات پایه'!$E$38+(AA783-'اطلاعات پایه'!$B$38)*'اطلاعات پایه'!$C$39,'اطلاعات پایه'!$E$39+(AA783-'اطلاعات پایه'!$B$39)*'اطلاعات پایه'!$C$40)))))/365*L783</f>
        <v>0</v>
      </c>
      <c r="AC783" s="9">
        <f t="shared" si="95"/>
        <v>37493954</v>
      </c>
      <c r="AE783" s="9">
        <f t="shared" si="90"/>
        <v>49588780</v>
      </c>
    </row>
    <row r="784" spans="1:31" x14ac:dyDescent="0.25">
      <c r="A784" s="13">
        <v>764</v>
      </c>
      <c r="B784" s="13"/>
      <c r="C784" s="13"/>
      <c r="D784" s="13"/>
      <c r="E784" s="13"/>
      <c r="F784" s="13"/>
      <c r="G784" s="6" t="str">
        <f t="shared" si="88"/>
        <v/>
      </c>
      <c r="H784" s="13"/>
      <c r="I784" s="13"/>
      <c r="J784" s="15"/>
      <c r="K784" s="15"/>
      <c r="L784" s="5">
        <f>VLOOKUP($C$15,'اطلاعات پایه'!$A$18:$B$30,2,FALSE)</f>
        <v>30</v>
      </c>
      <c r="M784" s="6">
        <f>VLOOKUP($C$15,'اطلاعات پایه'!$A$18:$C$30,3,FALSE)</f>
        <v>45736</v>
      </c>
      <c r="N784" s="5">
        <f>ROUND((K784*('اطلاعات پایه'!$B$12+1)+'اطلاعات پایه'!$B$13)/30*L784,0)</f>
        <v>9316080</v>
      </c>
      <c r="O784" s="5">
        <f>IF(AND(F784&gt;0,M784-F784&gt;364),'اطلاعات پایه'!$B$10,0)*L784+J784</f>
        <v>0</v>
      </c>
      <c r="P784" s="5">
        <f>IF(H784="متاهل",'اطلاعات پایه'!$B$6,0)</f>
        <v>0</v>
      </c>
      <c r="Q784" s="5">
        <f>I784*'اطلاعات پایه'!$B$7</f>
        <v>0</v>
      </c>
      <c r="R784" s="5">
        <f>ROUND('اطلاعات پایه'!$B$8/30*MIN(30,L784),0)</f>
        <v>9000000</v>
      </c>
      <c r="S784" s="5">
        <f>ROUND('اطلاعات پایه'!$B$9/30*MIN(30,L784),0)</f>
        <v>22000000</v>
      </c>
      <c r="T784" s="5">
        <f t="shared" si="91"/>
        <v>59284</v>
      </c>
      <c r="U784" s="15"/>
      <c r="V784" s="5">
        <f t="shared" si="89"/>
        <v>0</v>
      </c>
      <c r="X784" s="9">
        <f t="shared" si="92"/>
        <v>40316080</v>
      </c>
      <c r="Y784" s="9">
        <f>ROUND(0.07*MIN(7*L784*'اطلاعات پایه'!$B$5,'محاسبه حقوق'!X784),0)</f>
        <v>2822126</v>
      </c>
      <c r="Z784" s="9">
        <f t="shared" si="93"/>
        <v>9272700</v>
      </c>
      <c r="AA784" s="9">
        <f t="shared" si="94"/>
        <v>480702059.14285713</v>
      </c>
      <c r="AB784" s="5">
        <f>IF(AA784&lt;='اطلاعات پایه'!$B$35,'اطلاعات پایه'!$D$35,IF(AA784&lt;='اطلاعات پایه'!$B$36,'اطلاعات پایه'!$E$35+(AA784-'اطلاعات پایه'!$B$35)*'اطلاعات پایه'!$C$36,IF(AA784&lt;='اطلاعات پایه'!$B$37,'اطلاعات پایه'!$E$36+(AA784-'اطلاعات پایه'!$B$36)*'اطلاعات پایه'!$C$37,IF(AA784&lt;='اطلاعات پایه'!$B$38,'اطلاعات پایه'!$E$37+(AA784-'اطلاعات پایه'!$B$37)*'اطلاعات پایه'!$C$38,IF(AA784&lt;='اطلاعات پایه'!$B$39,'اطلاعات پایه'!$E$38+(AA784-'اطلاعات پایه'!$B$38)*'اطلاعات پایه'!$C$39,'اطلاعات پایه'!$E$39+(AA784-'اطلاعات پایه'!$B$39)*'اطلاعات پایه'!$C$40)))))/365*L784</f>
        <v>0</v>
      </c>
      <c r="AC784" s="9">
        <f t="shared" si="95"/>
        <v>37493954</v>
      </c>
      <c r="AE784" s="9">
        <f t="shared" si="90"/>
        <v>49588780</v>
      </c>
    </row>
    <row r="785" spans="1:31" x14ac:dyDescent="0.25">
      <c r="A785" s="13">
        <v>765</v>
      </c>
      <c r="B785" s="13"/>
      <c r="C785" s="13"/>
      <c r="D785" s="13"/>
      <c r="E785" s="13"/>
      <c r="F785" s="13"/>
      <c r="G785" s="6" t="str">
        <f t="shared" si="88"/>
        <v/>
      </c>
      <c r="H785" s="13"/>
      <c r="I785" s="13"/>
      <c r="J785" s="15"/>
      <c r="K785" s="15"/>
      <c r="L785" s="5">
        <f>VLOOKUP($C$15,'اطلاعات پایه'!$A$18:$B$30,2,FALSE)</f>
        <v>30</v>
      </c>
      <c r="M785" s="6">
        <f>VLOOKUP($C$15,'اطلاعات پایه'!$A$18:$C$30,3,FALSE)</f>
        <v>45736</v>
      </c>
      <c r="N785" s="5">
        <f>ROUND((K785*('اطلاعات پایه'!$B$12+1)+'اطلاعات پایه'!$B$13)/30*L785,0)</f>
        <v>9316080</v>
      </c>
      <c r="O785" s="5">
        <f>IF(AND(F785&gt;0,M785-F785&gt;364),'اطلاعات پایه'!$B$10,0)*L785+J785</f>
        <v>0</v>
      </c>
      <c r="P785" s="5">
        <f>IF(H785="متاهل",'اطلاعات پایه'!$B$6,0)</f>
        <v>0</v>
      </c>
      <c r="Q785" s="5">
        <f>I785*'اطلاعات پایه'!$B$7</f>
        <v>0</v>
      </c>
      <c r="R785" s="5">
        <f>ROUND('اطلاعات پایه'!$B$8/30*MIN(30,L785),0)</f>
        <v>9000000</v>
      </c>
      <c r="S785" s="5">
        <f>ROUND('اطلاعات پایه'!$B$9/30*MIN(30,L785),0)</f>
        <v>22000000</v>
      </c>
      <c r="T785" s="5">
        <f t="shared" si="91"/>
        <v>59284</v>
      </c>
      <c r="U785" s="15"/>
      <c r="V785" s="5">
        <f t="shared" si="89"/>
        <v>0</v>
      </c>
      <c r="X785" s="9">
        <f t="shared" si="92"/>
        <v>40316080</v>
      </c>
      <c r="Y785" s="9">
        <f>ROUND(0.07*MIN(7*L785*'اطلاعات پایه'!$B$5,'محاسبه حقوق'!X785),0)</f>
        <v>2822126</v>
      </c>
      <c r="Z785" s="9">
        <f t="shared" si="93"/>
        <v>9272700</v>
      </c>
      <c r="AA785" s="9">
        <f t="shared" si="94"/>
        <v>480702059.14285713</v>
      </c>
      <c r="AB785" s="5">
        <f>IF(AA785&lt;='اطلاعات پایه'!$B$35,'اطلاعات پایه'!$D$35,IF(AA785&lt;='اطلاعات پایه'!$B$36,'اطلاعات پایه'!$E$35+(AA785-'اطلاعات پایه'!$B$35)*'اطلاعات پایه'!$C$36,IF(AA785&lt;='اطلاعات پایه'!$B$37,'اطلاعات پایه'!$E$36+(AA785-'اطلاعات پایه'!$B$36)*'اطلاعات پایه'!$C$37,IF(AA785&lt;='اطلاعات پایه'!$B$38,'اطلاعات پایه'!$E$37+(AA785-'اطلاعات پایه'!$B$37)*'اطلاعات پایه'!$C$38,IF(AA785&lt;='اطلاعات پایه'!$B$39,'اطلاعات پایه'!$E$38+(AA785-'اطلاعات پایه'!$B$38)*'اطلاعات پایه'!$C$39,'اطلاعات پایه'!$E$39+(AA785-'اطلاعات پایه'!$B$39)*'اطلاعات پایه'!$C$40)))))/365*L785</f>
        <v>0</v>
      </c>
      <c r="AC785" s="9">
        <f t="shared" si="95"/>
        <v>37493954</v>
      </c>
      <c r="AE785" s="9">
        <f t="shared" si="90"/>
        <v>49588780</v>
      </c>
    </row>
    <row r="786" spans="1:31" x14ac:dyDescent="0.25">
      <c r="A786" s="13">
        <v>766</v>
      </c>
      <c r="B786" s="13"/>
      <c r="C786" s="13"/>
      <c r="D786" s="13"/>
      <c r="E786" s="13"/>
      <c r="F786" s="13"/>
      <c r="G786" s="6" t="str">
        <f t="shared" si="88"/>
        <v/>
      </c>
      <c r="H786" s="13"/>
      <c r="I786" s="13"/>
      <c r="J786" s="15"/>
      <c r="K786" s="15"/>
      <c r="L786" s="5">
        <f>VLOOKUP($C$15,'اطلاعات پایه'!$A$18:$B$30,2,FALSE)</f>
        <v>30</v>
      </c>
      <c r="M786" s="6">
        <f>VLOOKUP($C$15,'اطلاعات پایه'!$A$18:$C$30,3,FALSE)</f>
        <v>45736</v>
      </c>
      <c r="N786" s="5">
        <f>ROUND((K786*('اطلاعات پایه'!$B$12+1)+'اطلاعات پایه'!$B$13)/30*L786,0)</f>
        <v>9316080</v>
      </c>
      <c r="O786" s="5">
        <f>IF(AND(F786&gt;0,M786-F786&gt;364),'اطلاعات پایه'!$B$10,0)*L786+J786</f>
        <v>0</v>
      </c>
      <c r="P786" s="5">
        <f>IF(H786="متاهل",'اطلاعات پایه'!$B$6,0)</f>
        <v>0</v>
      </c>
      <c r="Q786" s="5">
        <f>I786*'اطلاعات پایه'!$B$7</f>
        <v>0</v>
      </c>
      <c r="R786" s="5">
        <f>ROUND('اطلاعات پایه'!$B$8/30*MIN(30,L786),0)</f>
        <v>9000000</v>
      </c>
      <c r="S786" s="5">
        <f>ROUND('اطلاعات پایه'!$B$9/30*MIN(30,L786),0)</f>
        <v>22000000</v>
      </c>
      <c r="T786" s="5">
        <f t="shared" si="91"/>
        <v>59284</v>
      </c>
      <c r="U786" s="15"/>
      <c r="V786" s="5">
        <f t="shared" si="89"/>
        <v>0</v>
      </c>
      <c r="X786" s="9">
        <f t="shared" si="92"/>
        <v>40316080</v>
      </c>
      <c r="Y786" s="9">
        <f>ROUND(0.07*MIN(7*L786*'اطلاعات پایه'!$B$5,'محاسبه حقوق'!X786),0)</f>
        <v>2822126</v>
      </c>
      <c r="Z786" s="9">
        <f t="shared" si="93"/>
        <v>9272700</v>
      </c>
      <c r="AA786" s="9">
        <f t="shared" si="94"/>
        <v>480702059.14285713</v>
      </c>
      <c r="AB786" s="5">
        <f>IF(AA786&lt;='اطلاعات پایه'!$B$35,'اطلاعات پایه'!$D$35,IF(AA786&lt;='اطلاعات پایه'!$B$36,'اطلاعات پایه'!$E$35+(AA786-'اطلاعات پایه'!$B$35)*'اطلاعات پایه'!$C$36,IF(AA786&lt;='اطلاعات پایه'!$B$37,'اطلاعات پایه'!$E$36+(AA786-'اطلاعات پایه'!$B$36)*'اطلاعات پایه'!$C$37,IF(AA786&lt;='اطلاعات پایه'!$B$38,'اطلاعات پایه'!$E$37+(AA786-'اطلاعات پایه'!$B$37)*'اطلاعات پایه'!$C$38,IF(AA786&lt;='اطلاعات پایه'!$B$39,'اطلاعات پایه'!$E$38+(AA786-'اطلاعات پایه'!$B$38)*'اطلاعات پایه'!$C$39,'اطلاعات پایه'!$E$39+(AA786-'اطلاعات پایه'!$B$39)*'اطلاعات پایه'!$C$40)))))/365*L786</f>
        <v>0</v>
      </c>
      <c r="AC786" s="9">
        <f t="shared" si="95"/>
        <v>37493954</v>
      </c>
      <c r="AE786" s="9">
        <f t="shared" si="90"/>
        <v>49588780</v>
      </c>
    </row>
    <row r="787" spans="1:31" x14ac:dyDescent="0.25">
      <c r="A787" s="13">
        <v>767</v>
      </c>
      <c r="B787" s="13"/>
      <c r="C787" s="13"/>
      <c r="D787" s="13"/>
      <c r="E787" s="13"/>
      <c r="F787" s="13"/>
      <c r="G787" s="6" t="str">
        <f t="shared" si="88"/>
        <v/>
      </c>
      <c r="H787" s="13"/>
      <c r="I787" s="13"/>
      <c r="J787" s="15"/>
      <c r="K787" s="15"/>
      <c r="L787" s="5">
        <f>VLOOKUP($C$15,'اطلاعات پایه'!$A$18:$B$30,2,FALSE)</f>
        <v>30</v>
      </c>
      <c r="M787" s="6">
        <f>VLOOKUP($C$15,'اطلاعات پایه'!$A$18:$C$30,3,FALSE)</f>
        <v>45736</v>
      </c>
      <c r="N787" s="5">
        <f>ROUND((K787*('اطلاعات پایه'!$B$12+1)+'اطلاعات پایه'!$B$13)/30*L787,0)</f>
        <v>9316080</v>
      </c>
      <c r="O787" s="5">
        <f>IF(AND(F787&gt;0,M787-F787&gt;364),'اطلاعات پایه'!$B$10,0)*L787+J787</f>
        <v>0</v>
      </c>
      <c r="P787" s="5">
        <f>IF(H787="متاهل",'اطلاعات پایه'!$B$6,0)</f>
        <v>0</v>
      </c>
      <c r="Q787" s="5">
        <f>I787*'اطلاعات پایه'!$B$7</f>
        <v>0</v>
      </c>
      <c r="R787" s="5">
        <f>ROUND('اطلاعات پایه'!$B$8/30*MIN(30,L787),0)</f>
        <v>9000000</v>
      </c>
      <c r="S787" s="5">
        <f>ROUND('اطلاعات پایه'!$B$9/30*MIN(30,L787),0)</f>
        <v>22000000</v>
      </c>
      <c r="T787" s="5">
        <f t="shared" si="91"/>
        <v>59284</v>
      </c>
      <c r="U787" s="15"/>
      <c r="V787" s="5">
        <f t="shared" si="89"/>
        <v>0</v>
      </c>
      <c r="X787" s="9">
        <f t="shared" si="92"/>
        <v>40316080</v>
      </c>
      <c r="Y787" s="9">
        <f>ROUND(0.07*MIN(7*L787*'اطلاعات پایه'!$B$5,'محاسبه حقوق'!X787),0)</f>
        <v>2822126</v>
      </c>
      <c r="Z787" s="9">
        <f t="shared" si="93"/>
        <v>9272700</v>
      </c>
      <c r="AA787" s="9">
        <f t="shared" si="94"/>
        <v>480702059.14285713</v>
      </c>
      <c r="AB787" s="5">
        <f>IF(AA787&lt;='اطلاعات پایه'!$B$35,'اطلاعات پایه'!$D$35,IF(AA787&lt;='اطلاعات پایه'!$B$36,'اطلاعات پایه'!$E$35+(AA787-'اطلاعات پایه'!$B$35)*'اطلاعات پایه'!$C$36,IF(AA787&lt;='اطلاعات پایه'!$B$37,'اطلاعات پایه'!$E$36+(AA787-'اطلاعات پایه'!$B$36)*'اطلاعات پایه'!$C$37,IF(AA787&lt;='اطلاعات پایه'!$B$38,'اطلاعات پایه'!$E$37+(AA787-'اطلاعات پایه'!$B$37)*'اطلاعات پایه'!$C$38,IF(AA787&lt;='اطلاعات پایه'!$B$39,'اطلاعات پایه'!$E$38+(AA787-'اطلاعات پایه'!$B$38)*'اطلاعات پایه'!$C$39,'اطلاعات پایه'!$E$39+(AA787-'اطلاعات پایه'!$B$39)*'اطلاعات پایه'!$C$40)))))/365*L787</f>
        <v>0</v>
      </c>
      <c r="AC787" s="9">
        <f t="shared" si="95"/>
        <v>37493954</v>
      </c>
      <c r="AE787" s="9">
        <f t="shared" si="90"/>
        <v>49588780</v>
      </c>
    </row>
    <row r="788" spans="1:31" x14ac:dyDescent="0.25">
      <c r="A788" s="13">
        <v>768</v>
      </c>
      <c r="B788" s="13"/>
      <c r="C788" s="13"/>
      <c r="D788" s="13"/>
      <c r="E788" s="13"/>
      <c r="F788" s="13"/>
      <c r="G788" s="6" t="str">
        <f t="shared" si="88"/>
        <v/>
      </c>
      <c r="H788" s="13"/>
      <c r="I788" s="13"/>
      <c r="J788" s="15"/>
      <c r="K788" s="15"/>
      <c r="L788" s="5">
        <f>VLOOKUP($C$15,'اطلاعات پایه'!$A$18:$B$30,2,FALSE)</f>
        <v>30</v>
      </c>
      <c r="M788" s="6">
        <f>VLOOKUP($C$15,'اطلاعات پایه'!$A$18:$C$30,3,FALSE)</f>
        <v>45736</v>
      </c>
      <c r="N788" s="5">
        <f>ROUND((K788*('اطلاعات پایه'!$B$12+1)+'اطلاعات پایه'!$B$13)/30*L788,0)</f>
        <v>9316080</v>
      </c>
      <c r="O788" s="5">
        <f>IF(AND(F788&gt;0,M788-F788&gt;364),'اطلاعات پایه'!$B$10,0)*L788+J788</f>
        <v>0</v>
      </c>
      <c r="P788" s="5">
        <f>IF(H788="متاهل",'اطلاعات پایه'!$B$6,0)</f>
        <v>0</v>
      </c>
      <c r="Q788" s="5">
        <f>I788*'اطلاعات پایه'!$B$7</f>
        <v>0</v>
      </c>
      <c r="R788" s="5">
        <f>ROUND('اطلاعات پایه'!$B$8/30*MIN(30,L788),0)</f>
        <v>9000000</v>
      </c>
      <c r="S788" s="5">
        <f>ROUND('اطلاعات پایه'!$B$9/30*MIN(30,L788),0)</f>
        <v>22000000</v>
      </c>
      <c r="T788" s="5">
        <f t="shared" si="91"/>
        <v>59284</v>
      </c>
      <c r="U788" s="15"/>
      <c r="V788" s="5">
        <f t="shared" si="89"/>
        <v>0</v>
      </c>
      <c r="X788" s="9">
        <f t="shared" si="92"/>
        <v>40316080</v>
      </c>
      <c r="Y788" s="9">
        <f>ROUND(0.07*MIN(7*L788*'اطلاعات پایه'!$B$5,'محاسبه حقوق'!X788),0)</f>
        <v>2822126</v>
      </c>
      <c r="Z788" s="9">
        <f t="shared" si="93"/>
        <v>9272700</v>
      </c>
      <c r="AA788" s="9">
        <f t="shared" si="94"/>
        <v>480702059.14285713</v>
      </c>
      <c r="AB788" s="5">
        <f>IF(AA788&lt;='اطلاعات پایه'!$B$35,'اطلاعات پایه'!$D$35,IF(AA788&lt;='اطلاعات پایه'!$B$36,'اطلاعات پایه'!$E$35+(AA788-'اطلاعات پایه'!$B$35)*'اطلاعات پایه'!$C$36,IF(AA788&lt;='اطلاعات پایه'!$B$37,'اطلاعات پایه'!$E$36+(AA788-'اطلاعات پایه'!$B$36)*'اطلاعات پایه'!$C$37,IF(AA788&lt;='اطلاعات پایه'!$B$38,'اطلاعات پایه'!$E$37+(AA788-'اطلاعات پایه'!$B$37)*'اطلاعات پایه'!$C$38,IF(AA788&lt;='اطلاعات پایه'!$B$39,'اطلاعات پایه'!$E$38+(AA788-'اطلاعات پایه'!$B$38)*'اطلاعات پایه'!$C$39,'اطلاعات پایه'!$E$39+(AA788-'اطلاعات پایه'!$B$39)*'اطلاعات پایه'!$C$40)))))/365*L788</f>
        <v>0</v>
      </c>
      <c r="AC788" s="9">
        <f t="shared" si="95"/>
        <v>37493954</v>
      </c>
      <c r="AE788" s="9">
        <f t="shared" si="90"/>
        <v>49588780</v>
      </c>
    </row>
    <row r="789" spans="1:31" x14ac:dyDescent="0.25">
      <c r="A789" s="13">
        <v>769</v>
      </c>
      <c r="B789" s="13"/>
      <c r="C789" s="13"/>
      <c r="D789" s="13"/>
      <c r="E789" s="13"/>
      <c r="F789" s="13"/>
      <c r="G789" s="6" t="str">
        <f t="shared" si="88"/>
        <v/>
      </c>
      <c r="H789" s="13"/>
      <c r="I789" s="13"/>
      <c r="J789" s="15"/>
      <c r="K789" s="15"/>
      <c r="L789" s="5">
        <f>VLOOKUP($C$15,'اطلاعات پایه'!$A$18:$B$30,2,FALSE)</f>
        <v>30</v>
      </c>
      <c r="M789" s="6">
        <f>VLOOKUP($C$15,'اطلاعات پایه'!$A$18:$C$30,3,FALSE)</f>
        <v>45736</v>
      </c>
      <c r="N789" s="5">
        <f>ROUND((K789*('اطلاعات پایه'!$B$12+1)+'اطلاعات پایه'!$B$13)/30*L789,0)</f>
        <v>9316080</v>
      </c>
      <c r="O789" s="5">
        <f>IF(AND(F789&gt;0,M789-F789&gt;364),'اطلاعات پایه'!$B$10,0)*L789+J789</f>
        <v>0</v>
      </c>
      <c r="P789" s="5">
        <f>IF(H789="متاهل",'اطلاعات پایه'!$B$6,0)</f>
        <v>0</v>
      </c>
      <c r="Q789" s="5">
        <f>I789*'اطلاعات پایه'!$B$7</f>
        <v>0</v>
      </c>
      <c r="R789" s="5">
        <f>ROUND('اطلاعات پایه'!$B$8/30*MIN(30,L789),0)</f>
        <v>9000000</v>
      </c>
      <c r="S789" s="5">
        <f>ROUND('اطلاعات پایه'!$B$9/30*MIN(30,L789),0)</f>
        <v>22000000</v>
      </c>
      <c r="T789" s="5">
        <f t="shared" si="91"/>
        <v>59284</v>
      </c>
      <c r="U789" s="15"/>
      <c r="V789" s="5">
        <f t="shared" si="89"/>
        <v>0</v>
      </c>
      <c r="X789" s="9">
        <f t="shared" si="92"/>
        <v>40316080</v>
      </c>
      <c r="Y789" s="9">
        <f>ROUND(0.07*MIN(7*L789*'اطلاعات پایه'!$B$5,'محاسبه حقوق'!X789),0)</f>
        <v>2822126</v>
      </c>
      <c r="Z789" s="9">
        <f t="shared" si="93"/>
        <v>9272700</v>
      </c>
      <c r="AA789" s="9">
        <f t="shared" si="94"/>
        <v>480702059.14285713</v>
      </c>
      <c r="AB789" s="5">
        <f>IF(AA789&lt;='اطلاعات پایه'!$B$35,'اطلاعات پایه'!$D$35,IF(AA789&lt;='اطلاعات پایه'!$B$36,'اطلاعات پایه'!$E$35+(AA789-'اطلاعات پایه'!$B$35)*'اطلاعات پایه'!$C$36,IF(AA789&lt;='اطلاعات پایه'!$B$37,'اطلاعات پایه'!$E$36+(AA789-'اطلاعات پایه'!$B$36)*'اطلاعات پایه'!$C$37,IF(AA789&lt;='اطلاعات پایه'!$B$38,'اطلاعات پایه'!$E$37+(AA789-'اطلاعات پایه'!$B$37)*'اطلاعات پایه'!$C$38,IF(AA789&lt;='اطلاعات پایه'!$B$39,'اطلاعات پایه'!$E$38+(AA789-'اطلاعات پایه'!$B$38)*'اطلاعات پایه'!$C$39,'اطلاعات پایه'!$E$39+(AA789-'اطلاعات پایه'!$B$39)*'اطلاعات پایه'!$C$40)))))/365*L789</f>
        <v>0</v>
      </c>
      <c r="AC789" s="9">
        <f t="shared" si="95"/>
        <v>37493954</v>
      </c>
      <c r="AE789" s="9">
        <f t="shared" si="90"/>
        <v>49588780</v>
      </c>
    </row>
    <row r="790" spans="1:31" x14ac:dyDescent="0.25">
      <c r="A790" s="13">
        <v>770</v>
      </c>
      <c r="B790" s="13"/>
      <c r="C790" s="13"/>
      <c r="D790" s="13"/>
      <c r="E790" s="13"/>
      <c r="F790" s="13"/>
      <c r="G790" s="6" t="str">
        <f t="shared" ref="G790:G853" si="96">IF(F790=0,"",F790)</f>
        <v/>
      </c>
      <c r="H790" s="13"/>
      <c r="I790" s="13"/>
      <c r="J790" s="15"/>
      <c r="K790" s="15"/>
      <c r="L790" s="5">
        <f>VLOOKUP($C$15,'اطلاعات پایه'!$A$18:$B$30,2,FALSE)</f>
        <v>30</v>
      </c>
      <c r="M790" s="6">
        <f>VLOOKUP($C$15,'اطلاعات پایه'!$A$18:$C$30,3,FALSE)</f>
        <v>45736</v>
      </c>
      <c r="N790" s="5">
        <f>ROUND((K790*('اطلاعات پایه'!$B$12+1)+'اطلاعات پایه'!$B$13)/30*L790,0)</f>
        <v>9316080</v>
      </c>
      <c r="O790" s="5">
        <f>IF(AND(F790&gt;0,M790-F790&gt;364),'اطلاعات پایه'!$B$10,0)*L790+J790</f>
        <v>0</v>
      </c>
      <c r="P790" s="5">
        <f>IF(H790="متاهل",'اطلاعات پایه'!$B$6,0)</f>
        <v>0</v>
      </c>
      <c r="Q790" s="5">
        <f>I790*'اطلاعات پایه'!$B$7</f>
        <v>0</v>
      </c>
      <c r="R790" s="5">
        <f>ROUND('اطلاعات پایه'!$B$8/30*MIN(30,L790),0)</f>
        <v>9000000</v>
      </c>
      <c r="S790" s="5">
        <f>ROUND('اطلاعات پایه'!$B$9/30*MIN(30,L790),0)</f>
        <v>22000000</v>
      </c>
      <c r="T790" s="5">
        <f t="shared" si="91"/>
        <v>59284</v>
      </c>
      <c r="U790" s="15"/>
      <c r="V790" s="5">
        <f t="shared" ref="V790:V853" si="97">U790*T790</f>
        <v>0</v>
      </c>
      <c r="X790" s="9">
        <f t="shared" si="92"/>
        <v>40316080</v>
      </c>
      <c r="Y790" s="9">
        <f>ROUND(0.07*MIN(7*L790*'اطلاعات پایه'!$B$5,'محاسبه حقوق'!X790),0)</f>
        <v>2822126</v>
      </c>
      <c r="Z790" s="9">
        <f t="shared" si="93"/>
        <v>9272700</v>
      </c>
      <c r="AA790" s="9">
        <f t="shared" si="94"/>
        <v>480702059.14285713</v>
      </c>
      <c r="AB790" s="5">
        <f>IF(AA790&lt;='اطلاعات پایه'!$B$35,'اطلاعات پایه'!$D$35,IF(AA790&lt;='اطلاعات پایه'!$B$36,'اطلاعات پایه'!$E$35+(AA790-'اطلاعات پایه'!$B$35)*'اطلاعات پایه'!$C$36,IF(AA790&lt;='اطلاعات پایه'!$B$37,'اطلاعات پایه'!$E$36+(AA790-'اطلاعات پایه'!$B$36)*'اطلاعات پایه'!$C$37,IF(AA790&lt;='اطلاعات پایه'!$B$38,'اطلاعات پایه'!$E$37+(AA790-'اطلاعات پایه'!$B$37)*'اطلاعات پایه'!$C$38,IF(AA790&lt;='اطلاعات پایه'!$B$39,'اطلاعات پایه'!$E$38+(AA790-'اطلاعات پایه'!$B$38)*'اطلاعات پایه'!$C$39,'اطلاعات پایه'!$E$39+(AA790-'اطلاعات پایه'!$B$39)*'اطلاعات پایه'!$C$40)))))/365*L790</f>
        <v>0</v>
      </c>
      <c r="AC790" s="9">
        <f t="shared" si="95"/>
        <v>37493954</v>
      </c>
      <c r="AE790" s="9">
        <f t="shared" ref="AE790:AE853" si="98">X790+Z790</f>
        <v>49588780</v>
      </c>
    </row>
    <row r="791" spans="1:31" x14ac:dyDescent="0.25">
      <c r="A791" s="13">
        <v>771</v>
      </c>
      <c r="B791" s="13"/>
      <c r="C791" s="13"/>
      <c r="D791" s="13"/>
      <c r="E791" s="13"/>
      <c r="F791" s="13"/>
      <c r="G791" s="6" t="str">
        <f t="shared" si="96"/>
        <v/>
      </c>
      <c r="H791" s="13"/>
      <c r="I791" s="13"/>
      <c r="J791" s="15"/>
      <c r="K791" s="15"/>
      <c r="L791" s="5">
        <f>VLOOKUP($C$15,'اطلاعات پایه'!$A$18:$B$30,2,FALSE)</f>
        <v>30</v>
      </c>
      <c r="M791" s="6">
        <f>VLOOKUP($C$15,'اطلاعات پایه'!$A$18:$C$30,3,FALSE)</f>
        <v>45736</v>
      </c>
      <c r="N791" s="5">
        <f>ROUND((K791*('اطلاعات پایه'!$B$12+1)+'اطلاعات پایه'!$B$13)/30*L791,0)</f>
        <v>9316080</v>
      </c>
      <c r="O791" s="5">
        <f>IF(AND(F791&gt;0,M791-F791&gt;364),'اطلاعات پایه'!$B$10,0)*L791+J791</f>
        <v>0</v>
      </c>
      <c r="P791" s="5">
        <f>IF(H791="متاهل",'اطلاعات پایه'!$B$6,0)</f>
        <v>0</v>
      </c>
      <c r="Q791" s="5">
        <f>I791*'اطلاعات پایه'!$B$7</f>
        <v>0</v>
      </c>
      <c r="R791" s="5">
        <f>ROUND('اطلاعات پایه'!$B$8/30*MIN(30,L791),0)</f>
        <v>9000000</v>
      </c>
      <c r="S791" s="5">
        <f>ROUND('اطلاعات پایه'!$B$9/30*MIN(30,L791),0)</f>
        <v>22000000</v>
      </c>
      <c r="T791" s="5">
        <f t="shared" ref="T791:T854" si="99">ROUND((N791+O791)/L791*30/220*1.4,0)</f>
        <v>59284</v>
      </c>
      <c r="U791" s="15"/>
      <c r="V791" s="5">
        <f t="shared" si="97"/>
        <v>0</v>
      </c>
      <c r="X791" s="9">
        <f t="shared" ref="X791:X854" si="100">SUM(N791:S791,V791:W791)</f>
        <v>40316080</v>
      </c>
      <c r="Y791" s="9">
        <f>ROUND(0.07*MIN(7*L791*'اطلاعات پایه'!$B$5,'محاسبه حقوق'!X791),0)</f>
        <v>2822126</v>
      </c>
      <c r="Z791" s="9">
        <f t="shared" ref="Z791:Z854" si="101">ROUND(Y791/7*23,0)</f>
        <v>9272700</v>
      </c>
      <c r="AA791" s="9">
        <f t="shared" ref="AA791:AA854" si="102">(X791-2/7*Y791)/L791*365</f>
        <v>480702059.14285713</v>
      </c>
      <c r="AB791" s="5">
        <f>IF(AA791&lt;='اطلاعات پایه'!$B$35,'اطلاعات پایه'!$D$35,IF(AA791&lt;='اطلاعات پایه'!$B$36,'اطلاعات پایه'!$E$35+(AA791-'اطلاعات پایه'!$B$35)*'اطلاعات پایه'!$C$36,IF(AA791&lt;='اطلاعات پایه'!$B$37,'اطلاعات پایه'!$E$36+(AA791-'اطلاعات پایه'!$B$36)*'اطلاعات پایه'!$C$37,IF(AA791&lt;='اطلاعات پایه'!$B$38,'اطلاعات پایه'!$E$37+(AA791-'اطلاعات پایه'!$B$37)*'اطلاعات پایه'!$C$38,IF(AA791&lt;='اطلاعات پایه'!$B$39,'اطلاعات پایه'!$E$38+(AA791-'اطلاعات پایه'!$B$38)*'اطلاعات پایه'!$C$39,'اطلاعات پایه'!$E$39+(AA791-'اطلاعات پایه'!$B$39)*'اطلاعات پایه'!$C$40)))))/365*L791</f>
        <v>0</v>
      </c>
      <c r="AC791" s="9">
        <f t="shared" ref="AC791:AC854" si="103">X791-Y791-AB791</f>
        <v>37493954</v>
      </c>
      <c r="AE791" s="9">
        <f t="shared" si="98"/>
        <v>49588780</v>
      </c>
    </row>
    <row r="792" spans="1:31" x14ac:dyDescent="0.25">
      <c r="A792" s="13">
        <v>772</v>
      </c>
      <c r="B792" s="13"/>
      <c r="C792" s="13"/>
      <c r="D792" s="13"/>
      <c r="E792" s="13"/>
      <c r="F792" s="13"/>
      <c r="G792" s="6" t="str">
        <f t="shared" si="96"/>
        <v/>
      </c>
      <c r="H792" s="13"/>
      <c r="I792" s="13"/>
      <c r="J792" s="15"/>
      <c r="K792" s="15"/>
      <c r="L792" s="5">
        <f>VLOOKUP($C$15,'اطلاعات پایه'!$A$18:$B$30,2,FALSE)</f>
        <v>30</v>
      </c>
      <c r="M792" s="6">
        <f>VLOOKUP($C$15,'اطلاعات پایه'!$A$18:$C$30,3,FALSE)</f>
        <v>45736</v>
      </c>
      <c r="N792" s="5">
        <f>ROUND((K792*('اطلاعات پایه'!$B$12+1)+'اطلاعات پایه'!$B$13)/30*L792,0)</f>
        <v>9316080</v>
      </c>
      <c r="O792" s="5">
        <f>IF(AND(F792&gt;0,M792-F792&gt;364),'اطلاعات پایه'!$B$10,0)*L792+J792</f>
        <v>0</v>
      </c>
      <c r="P792" s="5">
        <f>IF(H792="متاهل",'اطلاعات پایه'!$B$6,0)</f>
        <v>0</v>
      </c>
      <c r="Q792" s="5">
        <f>I792*'اطلاعات پایه'!$B$7</f>
        <v>0</v>
      </c>
      <c r="R792" s="5">
        <f>ROUND('اطلاعات پایه'!$B$8/30*MIN(30,L792),0)</f>
        <v>9000000</v>
      </c>
      <c r="S792" s="5">
        <f>ROUND('اطلاعات پایه'!$B$9/30*MIN(30,L792),0)</f>
        <v>22000000</v>
      </c>
      <c r="T792" s="5">
        <f t="shared" si="99"/>
        <v>59284</v>
      </c>
      <c r="U792" s="15"/>
      <c r="V792" s="5">
        <f t="shared" si="97"/>
        <v>0</v>
      </c>
      <c r="X792" s="9">
        <f t="shared" si="100"/>
        <v>40316080</v>
      </c>
      <c r="Y792" s="9">
        <f>ROUND(0.07*MIN(7*L792*'اطلاعات پایه'!$B$5,'محاسبه حقوق'!X792),0)</f>
        <v>2822126</v>
      </c>
      <c r="Z792" s="9">
        <f t="shared" si="101"/>
        <v>9272700</v>
      </c>
      <c r="AA792" s="9">
        <f t="shared" si="102"/>
        <v>480702059.14285713</v>
      </c>
      <c r="AB792" s="5">
        <f>IF(AA792&lt;='اطلاعات پایه'!$B$35,'اطلاعات پایه'!$D$35,IF(AA792&lt;='اطلاعات پایه'!$B$36,'اطلاعات پایه'!$E$35+(AA792-'اطلاعات پایه'!$B$35)*'اطلاعات پایه'!$C$36,IF(AA792&lt;='اطلاعات پایه'!$B$37,'اطلاعات پایه'!$E$36+(AA792-'اطلاعات پایه'!$B$36)*'اطلاعات پایه'!$C$37,IF(AA792&lt;='اطلاعات پایه'!$B$38,'اطلاعات پایه'!$E$37+(AA792-'اطلاعات پایه'!$B$37)*'اطلاعات پایه'!$C$38,IF(AA792&lt;='اطلاعات پایه'!$B$39,'اطلاعات پایه'!$E$38+(AA792-'اطلاعات پایه'!$B$38)*'اطلاعات پایه'!$C$39,'اطلاعات پایه'!$E$39+(AA792-'اطلاعات پایه'!$B$39)*'اطلاعات پایه'!$C$40)))))/365*L792</f>
        <v>0</v>
      </c>
      <c r="AC792" s="9">
        <f t="shared" si="103"/>
        <v>37493954</v>
      </c>
      <c r="AE792" s="9">
        <f t="shared" si="98"/>
        <v>49588780</v>
      </c>
    </row>
    <row r="793" spans="1:31" x14ac:dyDescent="0.25">
      <c r="A793" s="13">
        <v>773</v>
      </c>
      <c r="B793" s="13"/>
      <c r="C793" s="13"/>
      <c r="D793" s="13"/>
      <c r="E793" s="13"/>
      <c r="F793" s="13"/>
      <c r="G793" s="6" t="str">
        <f t="shared" si="96"/>
        <v/>
      </c>
      <c r="H793" s="13"/>
      <c r="I793" s="13"/>
      <c r="J793" s="15"/>
      <c r="K793" s="15"/>
      <c r="L793" s="5">
        <f>VLOOKUP($C$15,'اطلاعات پایه'!$A$18:$B$30,2,FALSE)</f>
        <v>30</v>
      </c>
      <c r="M793" s="6">
        <f>VLOOKUP($C$15,'اطلاعات پایه'!$A$18:$C$30,3,FALSE)</f>
        <v>45736</v>
      </c>
      <c r="N793" s="5">
        <f>ROUND((K793*('اطلاعات پایه'!$B$12+1)+'اطلاعات پایه'!$B$13)/30*L793,0)</f>
        <v>9316080</v>
      </c>
      <c r="O793" s="5">
        <f>IF(AND(F793&gt;0,M793-F793&gt;364),'اطلاعات پایه'!$B$10,0)*L793+J793</f>
        <v>0</v>
      </c>
      <c r="P793" s="5">
        <f>IF(H793="متاهل",'اطلاعات پایه'!$B$6,0)</f>
        <v>0</v>
      </c>
      <c r="Q793" s="5">
        <f>I793*'اطلاعات پایه'!$B$7</f>
        <v>0</v>
      </c>
      <c r="R793" s="5">
        <f>ROUND('اطلاعات پایه'!$B$8/30*MIN(30,L793),0)</f>
        <v>9000000</v>
      </c>
      <c r="S793" s="5">
        <f>ROUND('اطلاعات پایه'!$B$9/30*MIN(30,L793),0)</f>
        <v>22000000</v>
      </c>
      <c r="T793" s="5">
        <f t="shared" si="99"/>
        <v>59284</v>
      </c>
      <c r="U793" s="15"/>
      <c r="V793" s="5">
        <f t="shared" si="97"/>
        <v>0</v>
      </c>
      <c r="X793" s="9">
        <f t="shared" si="100"/>
        <v>40316080</v>
      </c>
      <c r="Y793" s="9">
        <f>ROUND(0.07*MIN(7*L793*'اطلاعات پایه'!$B$5,'محاسبه حقوق'!X793),0)</f>
        <v>2822126</v>
      </c>
      <c r="Z793" s="9">
        <f t="shared" si="101"/>
        <v>9272700</v>
      </c>
      <c r="AA793" s="9">
        <f t="shared" si="102"/>
        <v>480702059.14285713</v>
      </c>
      <c r="AB793" s="5">
        <f>IF(AA793&lt;='اطلاعات پایه'!$B$35,'اطلاعات پایه'!$D$35,IF(AA793&lt;='اطلاعات پایه'!$B$36,'اطلاعات پایه'!$E$35+(AA793-'اطلاعات پایه'!$B$35)*'اطلاعات پایه'!$C$36,IF(AA793&lt;='اطلاعات پایه'!$B$37,'اطلاعات پایه'!$E$36+(AA793-'اطلاعات پایه'!$B$36)*'اطلاعات پایه'!$C$37,IF(AA793&lt;='اطلاعات پایه'!$B$38,'اطلاعات پایه'!$E$37+(AA793-'اطلاعات پایه'!$B$37)*'اطلاعات پایه'!$C$38,IF(AA793&lt;='اطلاعات پایه'!$B$39,'اطلاعات پایه'!$E$38+(AA793-'اطلاعات پایه'!$B$38)*'اطلاعات پایه'!$C$39,'اطلاعات پایه'!$E$39+(AA793-'اطلاعات پایه'!$B$39)*'اطلاعات پایه'!$C$40)))))/365*L793</f>
        <v>0</v>
      </c>
      <c r="AC793" s="9">
        <f t="shared" si="103"/>
        <v>37493954</v>
      </c>
      <c r="AE793" s="9">
        <f t="shared" si="98"/>
        <v>49588780</v>
      </c>
    </row>
    <row r="794" spans="1:31" x14ac:dyDescent="0.25">
      <c r="A794" s="13">
        <v>774</v>
      </c>
      <c r="B794" s="13"/>
      <c r="C794" s="13"/>
      <c r="D794" s="13"/>
      <c r="E794" s="13"/>
      <c r="F794" s="13"/>
      <c r="G794" s="6" t="str">
        <f t="shared" si="96"/>
        <v/>
      </c>
      <c r="H794" s="13"/>
      <c r="I794" s="13"/>
      <c r="J794" s="15"/>
      <c r="K794" s="15"/>
      <c r="L794" s="5">
        <f>VLOOKUP($C$15,'اطلاعات پایه'!$A$18:$B$30,2,FALSE)</f>
        <v>30</v>
      </c>
      <c r="M794" s="6">
        <f>VLOOKUP($C$15,'اطلاعات پایه'!$A$18:$C$30,3,FALSE)</f>
        <v>45736</v>
      </c>
      <c r="N794" s="5">
        <f>ROUND((K794*('اطلاعات پایه'!$B$12+1)+'اطلاعات پایه'!$B$13)/30*L794,0)</f>
        <v>9316080</v>
      </c>
      <c r="O794" s="5">
        <f>IF(AND(F794&gt;0,M794-F794&gt;364),'اطلاعات پایه'!$B$10,0)*L794+J794</f>
        <v>0</v>
      </c>
      <c r="P794" s="5">
        <f>IF(H794="متاهل",'اطلاعات پایه'!$B$6,0)</f>
        <v>0</v>
      </c>
      <c r="Q794" s="5">
        <f>I794*'اطلاعات پایه'!$B$7</f>
        <v>0</v>
      </c>
      <c r="R794" s="5">
        <f>ROUND('اطلاعات پایه'!$B$8/30*MIN(30,L794),0)</f>
        <v>9000000</v>
      </c>
      <c r="S794" s="5">
        <f>ROUND('اطلاعات پایه'!$B$9/30*MIN(30,L794),0)</f>
        <v>22000000</v>
      </c>
      <c r="T794" s="5">
        <f t="shared" si="99"/>
        <v>59284</v>
      </c>
      <c r="U794" s="15"/>
      <c r="V794" s="5">
        <f t="shared" si="97"/>
        <v>0</v>
      </c>
      <c r="X794" s="9">
        <f t="shared" si="100"/>
        <v>40316080</v>
      </c>
      <c r="Y794" s="9">
        <f>ROUND(0.07*MIN(7*L794*'اطلاعات پایه'!$B$5,'محاسبه حقوق'!X794),0)</f>
        <v>2822126</v>
      </c>
      <c r="Z794" s="9">
        <f t="shared" si="101"/>
        <v>9272700</v>
      </c>
      <c r="AA794" s="9">
        <f t="shared" si="102"/>
        <v>480702059.14285713</v>
      </c>
      <c r="AB794" s="5">
        <f>IF(AA794&lt;='اطلاعات پایه'!$B$35,'اطلاعات پایه'!$D$35,IF(AA794&lt;='اطلاعات پایه'!$B$36,'اطلاعات پایه'!$E$35+(AA794-'اطلاعات پایه'!$B$35)*'اطلاعات پایه'!$C$36,IF(AA794&lt;='اطلاعات پایه'!$B$37,'اطلاعات پایه'!$E$36+(AA794-'اطلاعات پایه'!$B$36)*'اطلاعات پایه'!$C$37,IF(AA794&lt;='اطلاعات پایه'!$B$38,'اطلاعات پایه'!$E$37+(AA794-'اطلاعات پایه'!$B$37)*'اطلاعات پایه'!$C$38,IF(AA794&lt;='اطلاعات پایه'!$B$39,'اطلاعات پایه'!$E$38+(AA794-'اطلاعات پایه'!$B$38)*'اطلاعات پایه'!$C$39,'اطلاعات پایه'!$E$39+(AA794-'اطلاعات پایه'!$B$39)*'اطلاعات پایه'!$C$40)))))/365*L794</f>
        <v>0</v>
      </c>
      <c r="AC794" s="9">
        <f t="shared" si="103"/>
        <v>37493954</v>
      </c>
      <c r="AE794" s="9">
        <f t="shared" si="98"/>
        <v>49588780</v>
      </c>
    </row>
    <row r="795" spans="1:31" x14ac:dyDescent="0.25">
      <c r="A795" s="13">
        <v>775</v>
      </c>
      <c r="B795" s="13"/>
      <c r="C795" s="13"/>
      <c r="D795" s="13"/>
      <c r="E795" s="13"/>
      <c r="F795" s="13"/>
      <c r="G795" s="6" t="str">
        <f t="shared" si="96"/>
        <v/>
      </c>
      <c r="H795" s="13"/>
      <c r="I795" s="13"/>
      <c r="J795" s="15"/>
      <c r="K795" s="15"/>
      <c r="L795" s="5">
        <f>VLOOKUP($C$15,'اطلاعات پایه'!$A$18:$B$30,2,FALSE)</f>
        <v>30</v>
      </c>
      <c r="M795" s="6">
        <f>VLOOKUP($C$15,'اطلاعات پایه'!$A$18:$C$30,3,FALSE)</f>
        <v>45736</v>
      </c>
      <c r="N795" s="5">
        <f>ROUND((K795*('اطلاعات پایه'!$B$12+1)+'اطلاعات پایه'!$B$13)/30*L795,0)</f>
        <v>9316080</v>
      </c>
      <c r="O795" s="5">
        <f>IF(AND(F795&gt;0,M795-F795&gt;364),'اطلاعات پایه'!$B$10,0)*L795+J795</f>
        <v>0</v>
      </c>
      <c r="P795" s="5">
        <f>IF(H795="متاهل",'اطلاعات پایه'!$B$6,0)</f>
        <v>0</v>
      </c>
      <c r="Q795" s="5">
        <f>I795*'اطلاعات پایه'!$B$7</f>
        <v>0</v>
      </c>
      <c r="R795" s="5">
        <f>ROUND('اطلاعات پایه'!$B$8/30*MIN(30,L795),0)</f>
        <v>9000000</v>
      </c>
      <c r="S795" s="5">
        <f>ROUND('اطلاعات پایه'!$B$9/30*MIN(30,L795),0)</f>
        <v>22000000</v>
      </c>
      <c r="T795" s="5">
        <f t="shared" si="99"/>
        <v>59284</v>
      </c>
      <c r="U795" s="15"/>
      <c r="V795" s="5">
        <f t="shared" si="97"/>
        <v>0</v>
      </c>
      <c r="X795" s="9">
        <f t="shared" si="100"/>
        <v>40316080</v>
      </c>
      <c r="Y795" s="9">
        <f>ROUND(0.07*MIN(7*L795*'اطلاعات پایه'!$B$5,'محاسبه حقوق'!X795),0)</f>
        <v>2822126</v>
      </c>
      <c r="Z795" s="9">
        <f t="shared" si="101"/>
        <v>9272700</v>
      </c>
      <c r="AA795" s="9">
        <f t="shared" si="102"/>
        <v>480702059.14285713</v>
      </c>
      <c r="AB795" s="5">
        <f>IF(AA795&lt;='اطلاعات پایه'!$B$35,'اطلاعات پایه'!$D$35,IF(AA795&lt;='اطلاعات پایه'!$B$36,'اطلاعات پایه'!$E$35+(AA795-'اطلاعات پایه'!$B$35)*'اطلاعات پایه'!$C$36,IF(AA795&lt;='اطلاعات پایه'!$B$37,'اطلاعات پایه'!$E$36+(AA795-'اطلاعات پایه'!$B$36)*'اطلاعات پایه'!$C$37,IF(AA795&lt;='اطلاعات پایه'!$B$38,'اطلاعات پایه'!$E$37+(AA795-'اطلاعات پایه'!$B$37)*'اطلاعات پایه'!$C$38,IF(AA795&lt;='اطلاعات پایه'!$B$39,'اطلاعات پایه'!$E$38+(AA795-'اطلاعات پایه'!$B$38)*'اطلاعات پایه'!$C$39,'اطلاعات پایه'!$E$39+(AA795-'اطلاعات پایه'!$B$39)*'اطلاعات پایه'!$C$40)))))/365*L795</f>
        <v>0</v>
      </c>
      <c r="AC795" s="9">
        <f t="shared" si="103"/>
        <v>37493954</v>
      </c>
      <c r="AE795" s="9">
        <f t="shared" si="98"/>
        <v>49588780</v>
      </c>
    </row>
    <row r="796" spans="1:31" x14ac:dyDescent="0.25">
      <c r="A796" s="13">
        <v>776</v>
      </c>
      <c r="B796" s="13"/>
      <c r="C796" s="13"/>
      <c r="D796" s="13"/>
      <c r="E796" s="13"/>
      <c r="F796" s="13"/>
      <c r="G796" s="6" t="str">
        <f t="shared" si="96"/>
        <v/>
      </c>
      <c r="H796" s="13"/>
      <c r="I796" s="13"/>
      <c r="J796" s="15"/>
      <c r="K796" s="15"/>
      <c r="L796" s="5">
        <f>VLOOKUP($C$15,'اطلاعات پایه'!$A$18:$B$30,2,FALSE)</f>
        <v>30</v>
      </c>
      <c r="M796" s="6">
        <f>VLOOKUP($C$15,'اطلاعات پایه'!$A$18:$C$30,3,FALSE)</f>
        <v>45736</v>
      </c>
      <c r="N796" s="5">
        <f>ROUND((K796*('اطلاعات پایه'!$B$12+1)+'اطلاعات پایه'!$B$13)/30*L796,0)</f>
        <v>9316080</v>
      </c>
      <c r="O796" s="5">
        <f>IF(AND(F796&gt;0,M796-F796&gt;364),'اطلاعات پایه'!$B$10,0)*L796+J796</f>
        <v>0</v>
      </c>
      <c r="P796" s="5">
        <f>IF(H796="متاهل",'اطلاعات پایه'!$B$6,0)</f>
        <v>0</v>
      </c>
      <c r="Q796" s="5">
        <f>I796*'اطلاعات پایه'!$B$7</f>
        <v>0</v>
      </c>
      <c r="R796" s="5">
        <f>ROUND('اطلاعات پایه'!$B$8/30*MIN(30,L796),0)</f>
        <v>9000000</v>
      </c>
      <c r="S796" s="5">
        <f>ROUND('اطلاعات پایه'!$B$9/30*MIN(30,L796),0)</f>
        <v>22000000</v>
      </c>
      <c r="T796" s="5">
        <f t="shared" si="99"/>
        <v>59284</v>
      </c>
      <c r="U796" s="15"/>
      <c r="V796" s="5">
        <f t="shared" si="97"/>
        <v>0</v>
      </c>
      <c r="X796" s="9">
        <f t="shared" si="100"/>
        <v>40316080</v>
      </c>
      <c r="Y796" s="9">
        <f>ROUND(0.07*MIN(7*L796*'اطلاعات پایه'!$B$5,'محاسبه حقوق'!X796),0)</f>
        <v>2822126</v>
      </c>
      <c r="Z796" s="9">
        <f t="shared" si="101"/>
        <v>9272700</v>
      </c>
      <c r="AA796" s="9">
        <f t="shared" si="102"/>
        <v>480702059.14285713</v>
      </c>
      <c r="AB796" s="5">
        <f>IF(AA796&lt;='اطلاعات پایه'!$B$35,'اطلاعات پایه'!$D$35,IF(AA796&lt;='اطلاعات پایه'!$B$36,'اطلاعات پایه'!$E$35+(AA796-'اطلاعات پایه'!$B$35)*'اطلاعات پایه'!$C$36,IF(AA796&lt;='اطلاعات پایه'!$B$37,'اطلاعات پایه'!$E$36+(AA796-'اطلاعات پایه'!$B$36)*'اطلاعات پایه'!$C$37,IF(AA796&lt;='اطلاعات پایه'!$B$38,'اطلاعات پایه'!$E$37+(AA796-'اطلاعات پایه'!$B$37)*'اطلاعات پایه'!$C$38,IF(AA796&lt;='اطلاعات پایه'!$B$39,'اطلاعات پایه'!$E$38+(AA796-'اطلاعات پایه'!$B$38)*'اطلاعات پایه'!$C$39,'اطلاعات پایه'!$E$39+(AA796-'اطلاعات پایه'!$B$39)*'اطلاعات پایه'!$C$40)))))/365*L796</f>
        <v>0</v>
      </c>
      <c r="AC796" s="9">
        <f t="shared" si="103"/>
        <v>37493954</v>
      </c>
      <c r="AE796" s="9">
        <f t="shared" si="98"/>
        <v>49588780</v>
      </c>
    </row>
    <row r="797" spans="1:31" x14ac:dyDescent="0.25">
      <c r="A797" s="13">
        <v>777</v>
      </c>
      <c r="B797" s="13"/>
      <c r="C797" s="13"/>
      <c r="D797" s="13"/>
      <c r="E797" s="13"/>
      <c r="F797" s="13"/>
      <c r="G797" s="6" t="str">
        <f t="shared" si="96"/>
        <v/>
      </c>
      <c r="H797" s="13"/>
      <c r="I797" s="13"/>
      <c r="J797" s="15"/>
      <c r="K797" s="15"/>
      <c r="L797" s="5">
        <f>VLOOKUP($C$15,'اطلاعات پایه'!$A$18:$B$30,2,FALSE)</f>
        <v>30</v>
      </c>
      <c r="M797" s="6">
        <f>VLOOKUP($C$15,'اطلاعات پایه'!$A$18:$C$30,3,FALSE)</f>
        <v>45736</v>
      </c>
      <c r="N797" s="5">
        <f>ROUND((K797*('اطلاعات پایه'!$B$12+1)+'اطلاعات پایه'!$B$13)/30*L797,0)</f>
        <v>9316080</v>
      </c>
      <c r="O797" s="5">
        <f>IF(AND(F797&gt;0,M797-F797&gt;364),'اطلاعات پایه'!$B$10,0)*L797+J797</f>
        <v>0</v>
      </c>
      <c r="P797" s="5">
        <f>IF(H797="متاهل",'اطلاعات پایه'!$B$6,0)</f>
        <v>0</v>
      </c>
      <c r="Q797" s="5">
        <f>I797*'اطلاعات پایه'!$B$7</f>
        <v>0</v>
      </c>
      <c r="R797" s="5">
        <f>ROUND('اطلاعات پایه'!$B$8/30*MIN(30,L797),0)</f>
        <v>9000000</v>
      </c>
      <c r="S797" s="5">
        <f>ROUND('اطلاعات پایه'!$B$9/30*MIN(30,L797),0)</f>
        <v>22000000</v>
      </c>
      <c r="T797" s="5">
        <f t="shared" si="99"/>
        <v>59284</v>
      </c>
      <c r="U797" s="15"/>
      <c r="V797" s="5">
        <f t="shared" si="97"/>
        <v>0</v>
      </c>
      <c r="X797" s="9">
        <f t="shared" si="100"/>
        <v>40316080</v>
      </c>
      <c r="Y797" s="9">
        <f>ROUND(0.07*MIN(7*L797*'اطلاعات پایه'!$B$5,'محاسبه حقوق'!X797),0)</f>
        <v>2822126</v>
      </c>
      <c r="Z797" s="9">
        <f t="shared" si="101"/>
        <v>9272700</v>
      </c>
      <c r="AA797" s="9">
        <f t="shared" si="102"/>
        <v>480702059.14285713</v>
      </c>
      <c r="AB797" s="5">
        <f>IF(AA797&lt;='اطلاعات پایه'!$B$35,'اطلاعات پایه'!$D$35,IF(AA797&lt;='اطلاعات پایه'!$B$36,'اطلاعات پایه'!$E$35+(AA797-'اطلاعات پایه'!$B$35)*'اطلاعات پایه'!$C$36,IF(AA797&lt;='اطلاعات پایه'!$B$37,'اطلاعات پایه'!$E$36+(AA797-'اطلاعات پایه'!$B$36)*'اطلاعات پایه'!$C$37,IF(AA797&lt;='اطلاعات پایه'!$B$38,'اطلاعات پایه'!$E$37+(AA797-'اطلاعات پایه'!$B$37)*'اطلاعات پایه'!$C$38,IF(AA797&lt;='اطلاعات پایه'!$B$39,'اطلاعات پایه'!$E$38+(AA797-'اطلاعات پایه'!$B$38)*'اطلاعات پایه'!$C$39,'اطلاعات پایه'!$E$39+(AA797-'اطلاعات پایه'!$B$39)*'اطلاعات پایه'!$C$40)))))/365*L797</f>
        <v>0</v>
      </c>
      <c r="AC797" s="9">
        <f t="shared" si="103"/>
        <v>37493954</v>
      </c>
      <c r="AE797" s="9">
        <f t="shared" si="98"/>
        <v>49588780</v>
      </c>
    </row>
    <row r="798" spans="1:31" x14ac:dyDescent="0.25">
      <c r="A798" s="13">
        <v>778</v>
      </c>
      <c r="B798" s="13"/>
      <c r="C798" s="13"/>
      <c r="D798" s="13"/>
      <c r="E798" s="13"/>
      <c r="F798" s="13"/>
      <c r="G798" s="6" t="str">
        <f t="shared" si="96"/>
        <v/>
      </c>
      <c r="H798" s="13"/>
      <c r="I798" s="13"/>
      <c r="J798" s="15"/>
      <c r="K798" s="15"/>
      <c r="L798" s="5">
        <f>VLOOKUP($C$15,'اطلاعات پایه'!$A$18:$B$30,2,FALSE)</f>
        <v>30</v>
      </c>
      <c r="M798" s="6">
        <f>VLOOKUP($C$15,'اطلاعات پایه'!$A$18:$C$30,3,FALSE)</f>
        <v>45736</v>
      </c>
      <c r="N798" s="5">
        <f>ROUND((K798*('اطلاعات پایه'!$B$12+1)+'اطلاعات پایه'!$B$13)/30*L798,0)</f>
        <v>9316080</v>
      </c>
      <c r="O798" s="5">
        <f>IF(AND(F798&gt;0,M798-F798&gt;364),'اطلاعات پایه'!$B$10,0)*L798+J798</f>
        <v>0</v>
      </c>
      <c r="P798" s="5">
        <f>IF(H798="متاهل",'اطلاعات پایه'!$B$6,0)</f>
        <v>0</v>
      </c>
      <c r="Q798" s="5">
        <f>I798*'اطلاعات پایه'!$B$7</f>
        <v>0</v>
      </c>
      <c r="R798" s="5">
        <f>ROUND('اطلاعات پایه'!$B$8/30*MIN(30,L798),0)</f>
        <v>9000000</v>
      </c>
      <c r="S798" s="5">
        <f>ROUND('اطلاعات پایه'!$B$9/30*MIN(30,L798),0)</f>
        <v>22000000</v>
      </c>
      <c r="T798" s="5">
        <f t="shared" si="99"/>
        <v>59284</v>
      </c>
      <c r="U798" s="15"/>
      <c r="V798" s="5">
        <f t="shared" si="97"/>
        <v>0</v>
      </c>
      <c r="X798" s="9">
        <f t="shared" si="100"/>
        <v>40316080</v>
      </c>
      <c r="Y798" s="9">
        <f>ROUND(0.07*MIN(7*L798*'اطلاعات پایه'!$B$5,'محاسبه حقوق'!X798),0)</f>
        <v>2822126</v>
      </c>
      <c r="Z798" s="9">
        <f t="shared" si="101"/>
        <v>9272700</v>
      </c>
      <c r="AA798" s="9">
        <f t="shared" si="102"/>
        <v>480702059.14285713</v>
      </c>
      <c r="AB798" s="5">
        <f>IF(AA798&lt;='اطلاعات پایه'!$B$35,'اطلاعات پایه'!$D$35,IF(AA798&lt;='اطلاعات پایه'!$B$36,'اطلاعات پایه'!$E$35+(AA798-'اطلاعات پایه'!$B$35)*'اطلاعات پایه'!$C$36,IF(AA798&lt;='اطلاعات پایه'!$B$37,'اطلاعات پایه'!$E$36+(AA798-'اطلاعات پایه'!$B$36)*'اطلاعات پایه'!$C$37,IF(AA798&lt;='اطلاعات پایه'!$B$38,'اطلاعات پایه'!$E$37+(AA798-'اطلاعات پایه'!$B$37)*'اطلاعات پایه'!$C$38,IF(AA798&lt;='اطلاعات پایه'!$B$39,'اطلاعات پایه'!$E$38+(AA798-'اطلاعات پایه'!$B$38)*'اطلاعات پایه'!$C$39,'اطلاعات پایه'!$E$39+(AA798-'اطلاعات پایه'!$B$39)*'اطلاعات پایه'!$C$40)))))/365*L798</f>
        <v>0</v>
      </c>
      <c r="AC798" s="9">
        <f t="shared" si="103"/>
        <v>37493954</v>
      </c>
      <c r="AE798" s="9">
        <f t="shared" si="98"/>
        <v>49588780</v>
      </c>
    </row>
    <row r="799" spans="1:31" x14ac:dyDescent="0.25">
      <c r="A799" s="13">
        <v>779</v>
      </c>
      <c r="B799" s="13"/>
      <c r="C799" s="13"/>
      <c r="D799" s="13"/>
      <c r="E799" s="13"/>
      <c r="F799" s="13"/>
      <c r="G799" s="6" t="str">
        <f t="shared" si="96"/>
        <v/>
      </c>
      <c r="H799" s="13"/>
      <c r="I799" s="13"/>
      <c r="J799" s="15"/>
      <c r="K799" s="15"/>
      <c r="L799" s="5">
        <f>VLOOKUP($C$15,'اطلاعات پایه'!$A$18:$B$30,2,FALSE)</f>
        <v>30</v>
      </c>
      <c r="M799" s="6">
        <f>VLOOKUP($C$15,'اطلاعات پایه'!$A$18:$C$30,3,FALSE)</f>
        <v>45736</v>
      </c>
      <c r="N799" s="5">
        <f>ROUND((K799*('اطلاعات پایه'!$B$12+1)+'اطلاعات پایه'!$B$13)/30*L799,0)</f>
        <v>9316080</v>
      </c>
      <c r="O799" s="5">
        <f>IF(AND(F799&gt;0,M799-F799&gt;364),'اطلاعات پایه'!$B$10,0)*L799+J799</f>
        <v>0</v>
      </c>
      <c r="P799" s="5">
        <f>IF(H799="متاهل",'اطلاعات پایه'!$B$6,0)</f>
        <v>0</v>
      </c>
      <c r="Q799" s="5">
        <f>I799*'اطلاعات پایه'!$B$7</f>
        <v>0</v>
      </c>
      <c r="R799" s="5">
        <f>ROUND('اطلاعات پایه'!$B$8/30*MIN(30,L799),0)</f>
        <v>9000000</v>
      </c>
      <c r="S799" s="5">
        <f>ROUND('اطلاعات پایه'!$B$9/30*MIN(30,L799),0)</f>
        <v>22000000</v>
      </c>
      <c r="T799" s="5">
        <f t="shared" si="99"/>
        <v>59284</v>
      </c>
      <c r="U799" s="15"/>
      <c r="V799" s="5">
        <f t="shared" si="97"/>
        <v>0</v>
      </c>
      <c r="X799" s="9">
        <f t="shared" si="100"/>
        <v>40316080</v>
      </c>
      <c r="Y799" s="9">
        <f>ROUND(0.07*MIN(7*L799*'اطلاعات پایه'!$B$5,'محاسبه حقوق'!X799),0)</f>
        <v>2822126</v>
      </c>
      <c r="Z799" s="9">
        <f t="shared" si="101"/>
        <v>9272700</v>
      </c>
      <c r="AA799" s="9">
        <f t="shared" si="102"/>
        <v>480702059.14285713</v>
      </c>
      <c r="AB799" s="5">
        <f>IF(AA799&lt;='اطلاعات پایه'!$B$35,'اطلاعات پایه'!$D$35,IF(AA799&lt;='اطلاعات پایه'!$B$36,'اطلاعات پایه'!$E$35+(AA799-'اطلاعات پایه'!$B$35)*'اطلاعات پایه'!$C$36,IF(AA799&lt;='اطلاعات پایه'!$B$37,'اطلاعات پایه'!$E$36+(AA799-'اطلاعات پایه'!$B$36)*'اطلاعات پایه'!$C$37,IF(AA799&lt;='اطلاعات پایه'!$B$38,'اطلاعات پایه'!$E$37+(AA799-'اطلاعات پایه'!$B$37)*'اطلاعات پایه'!$C$38,IF(AA799&lt;='اطلاعات پایه'!$B$39,'اطلاعات پایه'!$E$38+(AA799-'اطلاعات پایه'!$B$38)*'اطلاعات پایه'!$C$39,'اطلاعات پایه'!$E$39+(AA799-'اطلاعات پایه'!$B$39)*'اطلاعات پایه'!$C$40)))))/365*L799</f>
        <v>0</v>
      </c>
      <c r="AC799" s="9">
        <f t="shared" si="103"/>
        <v>37493954</v>
      </c>
      <c r="AE799" s="9">
        <f t="shared" si="98"/>
        <v>49588780</v>
      </c>
    </row>
    <row r="800" spans="1:31" x14ac:dyDescent="0.25">
      <c r="A800" s="13">
        <v>780</v>
      </c>
      <c r="B800" s="13"/>
      <c r="C800" s="13"/>
      <c r="D800" s="13"/>
      <c r="E800" s="13"/>
      <c r="F800" s="13"/>
      <c r="G800" s="6" t="str">
        <f t="shared" si="96"/>
        <v/>
      </c>
      <c r="H800" s="13"/>
      <c r="I800" s="13"/>
      <c r="J800" s="15"/>
      <c r="K800" s="15"/>
      <c r="L800" s="5">
        <f>VLOOKUP($C$15,'اطلاعات پایه'!$A$18:$B$30,2,FALSE)</f>
        <v>30</v>
      </c>
      <c r="M800" s="6">
        <f>VLOOKUP($C$15,'اطلاعات پایه'!$A$18:$C$30,3,FALSE)</f>
        <v>45736</v>
      </c>
      <c r="N800" s="5">
        <f>ROUND((K800*('اطلاعات پایه'!$B$12+1)+'اطلاعات پایه'!$B$13)/30*L800,0)</f>
        <v>9316080</v>
      </c>
      <c r="O800" s="5">
        <f>IF(AND(F800&gt;0,M800-F800&gt;364),'اطلاعات پایه'!$B$10,0)*L800+J800</f>
        <v>0</v>
      </c>
      <c r="P800" s="5">
        <f>IF(H800="متاهل",'اطلاعات پایه'!$B$6,0)</f>
        <v>0</v>
      </c>
      <c r="Q800" s="5">
        <f>I800*'اطلاعات پایه'!$B$7</f>
        <v>0</v>
      </c>
      <c r="R800" s="5">
        <f>ROUND('اطلاعات پایه'!$B$8/30*MIN(30,L800),0)</f>
        <v>9000000</v>
      </c>
      <c r="S800" s="5">
        <f>ROUND('اطلاعات پایه'!$B$9/30*MIN(30,L800),0)</f>
        <v>22000000</v>
      </c>
      <c r="T800" s="5">
        <f t="shared" si="99"/>
        <v>59284</v>
      </c>
      <c r="U800" s="15"/>
      <c r="V800" s="5">
        <f t="shared" si="97"/>
        <v>0</v>
      </c>
      <c r="X800" s="9">
        <f t="shared" si="100"/>
        <v>40316080</v>
      </c>
      <c r="Y800" s="9">
        <f>ROUND(0.07*MIN(7*L800*'اطلاعات پایه'!$B$5,'محاسبه حقوق'!X800),0)</f>
        <v>2822126</v>
      </c>
      <c r="Z800" s="9">
        <f t="shared" si="101"/>
        <v>9272700</v>
      </c>
      <c r="AA800" s="9">
        <f t="shared" si="102"/>
        <v>480702059.14285713</v>
      </c>
      <c r="AB800" s="5">
        <f>IF(AA800&lt;='اطلاعات پایه'!$B$35,'اطلاعات پایه'!$D$35,IF(AA800&lt;='اطلاعات پایه'!$B$36,'اطلاعات پایه'!$E$35+(AA800-'اطلاعات پایه'!$B$35)*'اطلاعات پایه'!$C$36,IF(AA800&lt;='اطلاعات پایه'!$B$37,'اطلاعات پایه'!$E$36+(AA800-'اطلاعات پایه'!$B$36)*'اطلاعات پایه'!$C$37,IF(AA800&lt;='اطلاعات پایه'!$B$38,'اطلاعات پایه'!$E$37+(AA800-'اطلاعات پایه'!$B$37)*'اطلاعات پایه'!$C$38,IF(AA800&lt;='اطلاعات پایه'!$B$39,'اطلاعات پایه'!$E$38+(AA800-'اطلاعات پایه'!$B$38)*'اطلاعات پایه'!$C$39,'اطلاعات پایه'!$E$39+(AA800-'اطلاعات پایه'!$B$39)*'اطلاعات پایه'!$C$40)))))/365*L800</f>
        <v>0</v>
      </c>
      <c r="AC800" s="9">
        <f t="shared" si="103"/>
        <v>37493954</v>
      </c>
      <c r="AE800" s="9">
        <f t="shared" si="98"/>
        <v>49588780</v>
      </c>
    </row>
    <row r="801" spans="1:31" x14ac:dyDescent="0.25">
      <c r="A801" s="13">
        <v>781</v>
      </c>
      <c r="B801" s="13"/>
      <c r="C801" s="13"/>
      <c r="D801" s="13"/>
      <c r="E801" s="13"/>
      <c r="F801" s="13"/>
      <c r="G801" s="6" t="str">
        <f t="shared" si="96"/>
        <v/>
      </c>
      <c r="H801" s="13"/>
      <c r="I801" s="13"/>
      <c r="J801" s="15"/>
      <c r="K801" s="15"/>
      <c r="L801" s="5">
        <f>VLOOKUP($C$15,'اطلاعات پایه'!$A$18:$B$30,2,FALSE)</f>
        <v>30</v>
      </c>
      <c r="M801" s="6">
        <f>VLOOKUP($C$15,'اطلاعات پایه'!$A$18:$C$30,3,FALSE)</f>
        <v>45736</v>
      </c>
      <c r="N801" s="5">
        <f>ROUND((K801*('اطلاعات پایه'!$B$12+1)+'اطلاعات پایه'!$B$13)/30*L801,0)</f>
        <v>9316080</v>
      </c>
      <c r="O801" s="5">
        <f>IF(AND(F801&gt;0,M801-F801&gt;364),'اطلاعات پایه'!$B$10,0)*L801+J801</f>
        <v>0</v>
      </c>
      <c r="P801" s="5">
        <f>IF(H801="متاهل",'اطلاعات پایه'!$B$6,0)</f>
        <v>0</v>
      </c>
      <c r="Q801" s="5">
        <f>I801*'اطلاعات پایه'!$B$7</f>
        <v>0</v>
      </c>
      <c r="R801" s="5">
        <f>ROUND('اطلاعات پایه'!$B$8/30*MIN(30,L801),0)</f>
        <v>9000000</v>
      </c>
      <c r="S801" s="5">
        <f>ROUND('اطلاعات پایه'!$B$9/30*MIN(30,L801),0)</f>
        <v>22000000</v>
      </c>
      <c r="T801" s="5">
        <f t="shared" si="99"/>
        <v>59284</v>
      </c>
      <c r="U801" s="15"/>
      <c r="V801" s="5">
        <f t="shared" si="97"/>
        <v>0</v>
      </c>
      <c r="X801" s="9">
        <f t="shared" si="100"/>
        <v>40316080</v>
      </c>
      <c r="Y801" s="9">
        <f>ROUND(0.07*MIN(7*L801*'اطلاعات پایه'!$B$5,'محاسبه حقوق'!X801),0)</f>
        <v>2822126</v>
      </c>
      <c r="Z801" s="9">
        <f t="shared" si="101"/>
        <v>9272700</v>
      </c>
      <c r="AA801" s="9">
        <f t="shared" si="102"/>
        <v>480702059.14285713</v>
      </c>
      <c r="AB801" s="5">
        <f>IF(AA801&lt;='اطلاعات پایه'!$B$35,'اطلاعات پایه'!$D$35,IF(AA801&lt;='اطلاعات پایه'!$B$36,'اطلاعات پایه'!$E$35+(AA801-'اطلاعات پایه'!$B$35)*'اطلاعات پایه'!$C$36,IF(AA801&lt;='اطلاعات پایه'!$B$37,'اطلاعات پایه'!$E$36+(AA801-'اطلاعات پایه'!$B$36)*'اطلاعات پایه'!$C$37,IF(AA801&lt;='اطلاعات پایه'!$B$38,'اطلاعات پایه'!$E$37+(AA801-'اطلاعات پایه'!$B$37)*'اطلاعات پایه'!$C$38,IF(AA801&lt;='اطلاعات پایه'!$B$39,'اطلاعات پایه'!$E$38+(AA801-'اطلاعات پایه'!$B$38)*'اطلاعات پایه'!$C$39,'اطلاعات پایه'!$E$39+(AA801-'اطلاعات پایه'!$B$39)*'اطلاعات پایه'!$C$40)))))/365*L801</f>
        <v>0</v>
      </c>
      <c r="AC801" s="9">
        <f t="shared" si="103"/>
        <v>37493954</v>
      </c>
      <c r="AE801" s="9">
        <f t="shared" si="98"/>
        <v>49588780</v>
      </c>
    </row>
    <row r="802" spans="1:31" x14ac:dyDescent="0.25">
      <c r="A802" s="13">
        <v>782</v>
      </c>
      <c r="B802" s="13"/>
      <c r="C802" s="13"/>
      <c r="D802" s="13"/>
      <c r="E802" s="13"/>
      <c r="F802" s="13"/>
      <c r="G802" s="6" t="str">
        <f t="shared" si="96"/>
        <v/>
      </c>
      <c r="H802" s="13"/>
      <c r="I802" s="13"/>
      <c r="J802" s="15"/>
      <c r="K802" s="15"/>
      <c r="L802" s="5">
        <f>VLOOKUP($C$15,'اطلاعات پایه'!$A$18:$B$30,2,FALSE)</f>
        <v>30</v>
      </c>
      <c r="M802" s="6">
        <f>VLOOKUP($C$15,'اطلاعات پایه'!$A$18:$C$30,3,FALSE)</f>
        <v>45736</v>
      </c>
      <c r="N802" s="5">
        <f>ROUND((K802*('اطلاعات پایه'!$B$12+1)+'اطلاعات پایه'!$B$13)/30*L802,0)</f>
        <v>9316080</v>
      </c>
      <c r="O802" s="5">
        <f>IF(AND(F802&gt;0,M802-F802&gt;364),'اطلاعات پایه'!$B$10,0)*L802+J802</f>
        <v>0</v>
      </c>
      <c r="P802" s="5">
        <f>IF(H802="متاهل",'اطلاعات پایه'!$B$6,0)</f>
        <v>0</v>
      </c>
      <c r="Q802" s="5">
        <f>I802*'اطلاعات پایه'!$B$7</f>
        <v>0</v>
      </c>
      <c r="R802" s="5">
        <f>ROUND('اطلاعات پایه'!$B$8/30*MIN(30,L802),0)</f>
        <v>9000000</v>
      </c>
      <c r="S802" s="5">
        <f>ROUND('اطلاعات پایه'!$B$9/30*MIN(30,L802),0)</f>
        <v>22000000</v>
      </c>
      <c r="T802" s="5">
        <f t="shared" si="99"/>
        <v>59284</v>
      </c>
      <c r="U802" s="15"/>
      <c r="V802" s="5">
        <f t="shared" si="97"/>
        <v>0</v>
      </c>
      <c r="X802" s="9">
        <f t="shared" si="100"/>
        <v>40316080</v>
      </c>
      <c r="Y802" s="9">
        <f>ROUND(0.07*MIN(7*L802*'اطلاعات پایه'!$B$5,'محاسبه حقوق'!X802),0)</f>
        <v>2822126</v>
      </c>
      <c r="Z802" s="9">
        <f t="shared" si="101"/>
        <v>9272700</v>
      </c>
      <c r="AA802" s="9">
        <f t="shared" si="102"/>
        <v>480702059.14285713</v>
      </c>
      <c r="AB802" s="5">
        <f>IF(AA802&lt;='اطلاعات پایه'!$B$35,'اطلاعات پایه'!$D$35,IF(AA802&lt;='اطلاعات پایه'!$B$36,'اطلاعات پایه'!$E$35+(AA802-'اطلاعات پایه'!$B$35)*'اطلاعات پایه'!$C$36,IF(AA802&lt;='اطلاعات پایه'!$B$37,'اطلاعات پایه'!$E$36+(AA802-'اطلاعات پایه'!$B$36)*'اطلاعات پایه'!$C$37,IF(AA802&lt;='اطلاعات پایه'!$B$38,'اطلاعات پایه'!$E$37+(AA802-'اطلاعات پایه'!$B$37)*'اطلاعات پایه'!$C$38,IF(AA802&lt;='اطلاعات پایه'!$B$39,'اطلاعات پایه'!$E$38+(AA802-'اطلاعات پایه'!$B$38)*'اطلاعات پایه'!$C$39,'اطلاعات پایه'!$E$39+(AA802-'اطلاعات پایه'!$B$39)*'اطلاعات پایه'!$C$40)))))/365*L802</f>
        <v>0</v>
      </c>
      <c r="AC802" s="9">
        <f t="shared" si="103"/>
        <v>37493954</v>
      </c>
      <c r="AE802" s="9">
        <f t="shared" si="98"/>
        <v>49588780</v>
      </c>
    </row>
    <row r="803" spans="1:31" x14ac:dyDescent="0.25">
      <c r="A803" s="13">
        <v>783</v>
      </c>
      <c r="B803" s="13"/>
      <c r="C803" s="13"/>
      <c r="D803" s="13"/>
      <c r="E803" s="13"/>
      <c r="F803" s="13"/>
      <c r="G803" s="6" t="str">
        <f t="shared" si="96"/>
        <v/>
      </c>
      <c r="H803" s="13"/>
      <c r="I803" s="13"/>
      <c r="J803" s="15"/>
      <c r="K803" s="15"/>
      <c r="L803" s="5">
        <f>VLOOKUP($C$15,'اطلاعات پایه'!$A$18:$B$30,2,FALSE)</f>
        <v>30</v>
      </c>
      <c r="M803" s="6">
        <f>VLOOKUP($C$15,'اطلاعات پایه'!$A$18:$C$30,3,FALSE)</f>
        <v>45736</v>
      </c>
      <c r="N803" s="5">
        <f>ROUND((K803*('اطلاعات پایه'!$B$12+1)+'اطلاعات پایه'!$B$13)/30*L803,0)</f>
        <v>9316080</v>
      </c>
      <c r="O803" s="5">
        <f>IF(AND(F803&gt;0,M803-F803&gt;364),'اطلاعات پایه'!$B$10,0)*L803+J803</f>
        <v>0</v>
      </c>
      <c r="P803" s="5">
        <f>IF(H803="متاهل",'اطلاعات پایه'!$B$6,0)</f>
        <v>0</v>
      </c>
      <c r="Q803" s="5">
        <f>I803*'اطلاعات پایه'!$B$7</f>
        <v>0</v>
      </c>
      <c r="R803" s="5">
        <f>ROUND('اطلاعات پایه'!$B$8/30*MIN(30,L803),0)</f>
        <v>9000000</v>
      </c>
      <c r="S803" s="5">
        <f>ROUND('اطلاعات پایه'!$B$9/30*MIN(30,L803),0)</f>
        <v>22000000</v>
      </c>
      <c r="T803" s="5">
        <f t="shared" si="99"/>
        <v>59284</v>
      </c>
      <c r="U803" s="15"/>
      <c r="V803" s="5">
        <f t="shared" si="97"/>
        <v>0</v>
      </c>
      <c r="X803" s="9">
        <f t="shared" si="100"/>
        <v>40316080</v>
      </c>
      <c r="Y803" s="9">
        <f>ROUND(0.07*MIN(7*L803*'اطلاعات پایه'!$B$5,'محاسبه حقوق'!X803),0)</f>
        <v>2822126</v>
      </c>
      <c r="Z803" s="9">
        <f t="shared" si="101"/>
        <v>9272700</v>
      </c>
      <c r="AA803" s="9">
        <f t="shared" si="102"/>
        <v>480702059.14285713</v>
      </c>
      <c r="AB803" s="5">
        <f>IF(AA803&lt;='اطلاعات پایه'!$B$35,'اطلاعات پایه'!$D$35,IF(AA803&lt;='اطلاعات پایه'!$B$36,'اطلاعات پایه'!$E$35+(AA803-'اطلاعات پایه'!$B$35)*'اطلاعات پایه'!$C$36,IF(AA803&lt;='اطلاعات پایه'!$B$37,'اطلاعات پایه'!$E$36+(AA803-'اطلاعات پایه'!$B$36)*'اطلاعات پایه'!$C$37,IF(AA803&lt;='اطلاعات پایه'!$B$38,'اطلاعات پایه'!$E$37+(AA803-'اطلاعات پایه'!$B$37)*'اطلاعات پایه'!$C$38,IF(AA803&lt;='اطلاعات پایه'!$B$39,'اطلاعات پایه'!$E$38+(AA803-'اطلاعات پایه'!$B$38)*'اطلاعات پایه'!$C$39,'اطلاعات پایه'!$E$39+(AA803-'اطلاعات پایه'!$B$39)*'اطلاعات پایه'!$C$40)))))/365*L803</f>
        <v>0</v>
      </c>
      <c r="AC803" s="9">
        <f t="shared" si="103"/>
        <v>37493954</v>
      </c>
      <c r="AE803" s="9">
        <f t="shared" si="98"/>
        <v>49588780</v>
      </c>
    </row>
    <row r="804" spans="1:31" x14ac:dyDescent="0.25">
      <c r="A804" s="13">
        <v>784</v>
      </c>
      <c r="B804" s="13"/>
      <c r="C804" s="13"/>
      <c r="D804" s="13"/>
      <c r="E804" s="13"/>
      <c r="F804" s="13"/>
      <c r="G804" s="6" t="str">
        <f t="shared" si="96"/>
        <v/>
      </c>
      <c r="H804" s="13"/>
      <c r="I804" s="13"/>
      <c r="J804" s="15"/>
      <c r="K804" s="15"/>
      <c r="L804" s="5">
        <f>VLOOKUP($C$15,'اطلاعات پایه'!$A$18:$B$30,2,FALSE)</f>
        <v>30</v>
      </c>
      <c r="M804" s="6">
        <f>VLOOKUP($C$15,'اطلاعات پایه'!$A$18:$C$30,3,FALSE)</f>
        <v>45736</v>
      </c>
      <c r="N804" s="5">
        <f>ROUND((K804*('اطلاعات پایه'!$B$12+1)+'اطلاعات پایه'!$B$13)/30*L804,0)</f>
        <v>9316080</v>
      </c>
      <c r="O804" s="5">
        <f>IF(AND(F804&gt;0,M804-F804&gt;364),'اطلاعات پایه'!$B$10,0)*L804+J804</f>
        <v>0</v>
      </c>
      <c r="P804" s="5">
        <f>IF(H804="متاهل",'اطلاعات پایه'!$B$6,0)</f>
        <v>0</v>
      </c>
      <c r="Q804" s="5">
        <f>I804*'اطلاعات پایه'!$B$7</f>
        <v>0</v>
      </c>
      <c r="R804" s="5">
        <f>ROUND('اطلاعات پایه'!$B$8/30*MIN(30,L804),0)</f>
        <v>9000000</v>
      </c>
      <c r="S804" s="5">
        <f>ROUND('اطلاعات پایه'!$B$9/30*MIN(30,L804),0)</f>
        <v>22000000</v>
      </c>
      <c r="T804" s="5">
        <f t="shared" si="99"/>
        <v>59284</v>
      </c>
      <c r="U804" s="15"/>
      <c r="V804" s="5">
        <f t="shared" si="97"/>
        <v>0</v>
      </c>
      <c r="X804" s="9">
        <f t="shared" si="100"/>
        <v>40316080</v>
      </c>
      <c r="Y804" s="9">
        <f>ROUND(0.07*MIN(7*L804*'اطلاعات پایه'!$B$5,'محاسبه حقوق'!X804),0)</f>
        <v>2822126</v>
      </c>
      <c r="Z804" s="9">
        <f t="shared" si="101"/>
        <v>9272700</v>
      </c>
      <c r="AA804" s="9">
        <f t="shared" si="102"/>
        <v>480702059.14285713</v>
      </c>
      <c r="AB804" s="5">
        <f>IF(AA804&lt;='اطلاعات پایه'!$B$35,'اطلاعات پایه'!$D$35,IF(AA804&lt;='اطلاعات پایه'!$B$36,'اطلاعات پایه'!$E$35+(AA804-'اطلاعات پایه'!$B$35)*'اطلاعات پایه'!$C$36,IF(AA804&lt;='اطلاعات پایه'!$B$37,'اطلاعات پایه'!$E$36+(AA804-'اطلاعات پایه'!$B$36)*'اطلاعات پایه'!$C$37,IF(AA804&lt;='اطلاعات پایه'!$B$38,'اطلاعات پایه'!$E$37+(AA804-'اطلاعات پایه'!$B$37)*'اطلاعات پایه'!$C$38,IF(AA804&lt;='اطلاعات پایه'!$B$39,'اطلاعات پایه'!$E$38+(AA804-'اطلاعات پایه'!$B$38)*'اطلاعات پایه'!$C$39,'اطلاعات پایه'!$E$39+(AA804-'اطلاعات پایه'!$B$39)*'اطلاعات پایه'!$C$40)))))/365*L804</f>
        <v>0</v>
      </c>
      <c r="AC804" s="9">
        <f t="shared" si="103"/>
        <v>37493954</v>
      </c>
      <c r="AE804" s="9">
        <f t="shared" si="98"/>
        <v>49588780</v>
      </c>
    </row>
    <row r="805" spans="1:31" x14ac:dyDescent="0.25">
      <c r="A805" s="13">
        <v>785</v>
      </c>
      <c r="B805" s="13"/>
      <c r="C805" s="13"/>
      <c r="D805" s="13"/>
      <c r="E805" s="13"/>
      <c r="F805" s="13"/>
      <c r="G805" s="6" t="str">
        <f t="shared" si="96"/>
        <v/>
      </c>
      <c r="H805" s="13"/>
      <c r="I805" s="13"/>
      <c r="J805" s="15"/>
      <c r="K805" s="15"/>
      <c r="L805" s="5">
        <f>VLOOKUP($C$15,'اطلاعات پایه'!$A$18:$B$30,2,FALSE)</f>
        <v>30</v>
      </c>
      <c r="M805" s="6">
        <f>VLOOKUP($C$15,'اطلاعات پایه'!$A$18:$C$30,3,FALSE)</f>
        <v>45736</v>
      </c>
      <c r="N805" s="5">
        <f>ROUND((K805*('اطلاعات پایه'!$B$12+1)+'اطلاعات پایه'!$B$13)/30*L805,0)</f>
        <v>9316080</v>
      </c>
      <c r="O805" s="5">
        <f>IF(AND(F805&gt;0,M805-F805&gt;364),'اطلاعات پایه'!$B$10,0)*L805+J805</f>
        <v>0</v>
      </c>
      <c r="P805" s="5">
        <f>IF(H805="متاهل",'اطلاعات پایه'!$B$6,0)</f>
        <v>0</v>
      </c>
      <c r="Q805" s="5">
        <f>I805*'اطلاعات پایه'!$B$7</f>
        <v>0</v>
      </c>
      <c r="R805" s="5">
        <f>ROUND('اطلاعات پایه'!$B$8/30*MIN(30,L805),0)</f>
        <v>9000000</v>
      </c>
      <c r="S805" s="5">
        <f>ROUND('اطلاعات پایه'!$B$9/30*MIN(30,L805),0)</f>
        <v>22000000</v>
      </c>
      <c r="T805" s="5">
        <f t="shared" si="99"/>
        <v>59284</v>
      </c>
      <c r="U805" s="15"/>
      <c r="V805" s="5">
        <f t="shared" si="97"/>
        <v>0</v>
      </c>
      <c r="X805" s="9">
        <f t="shared" si="100"/>
        <v>40316080</v>
      </c>
      <c r="Y805" s="9">
        <f>ROUND(0.07*MIN(7*L805*'اطلاعات پایه'!$B$5,'محاسبه حقوق'!X805),0)</f>
        <v>2822126</v>
      </c>
      <c r="Z805" s="9">
        <f t="shared" si="101"/>
        <v>9272700</v>
      </c>
      <c r="AA805" s="9">
        <f t="shared" si="102"/>
        <v>480702059.14285713</v>
      </c>
      <c r="AB805" s="5">
        <f>IF(AA805&lt;='اطلاعات پایه'!$B$35,'اطلاعات پایه'!$D$35,IF(AA805&lt;='اطلاعات پایه'!$B$36,'اطلاعات پایه'!$E$35+(AA805-'اطلاعات پایه'!$B$35)*'اطلاعات پایه'!$C$36,IF(AA805&lt;='اطلاعات پایه'!$B$37,'اطلاعات پایه'!$E$36+(AA805-'اطلاعات پایه'!$B$36)*'اطلاعات پایه'!$C$37,IF(AA805&lt;='اطلاعات پایه'!$B$38,'اطلاعات پایه'!$E$37+(AA805-'اطلاعات پایه'!$B$37)*'اطلاعات پایه'!$C$38,IF(AA805&lt;='اطلاعات پایه'!$B$39,'اطلاعات پایه'!$E$38+(AA805-'اطلاعات پایه'!$B$38)*'اطلاعات پایه'!$C$39,'اطلاعات پایه'!$E$39+(AA805-'اطلاعات پایه'!$B$39)*'اطلاعات پایه'!$C$40)))))/365*L805</f>
        <v>0</v>
      </c>
      <c r="AC805" s="9">
        <f t="shared" si="103"/>
        <v>37493954</v>
      </c>
      <c r="AE805" s="9">
        <f t="shared" si="98"/>
        <v>49588780</v>
      </c>
    </row>
    <row r="806" spans="1:31" x14ac:dyDescent="0.25">
      <c r="A806" s="13">
        <v>786</v>
      </c>
      <c r="B806" s="13"/>
      <c r="C806" s="13"/>
      <c r="D806" s="13"/>
      <c r="E806" s="13"/>
      <c r="F806" s="13"/>
      <c r="G806" s="6" t="str">
        <f t="shared" si="96"/>
        <v/>
      </c>
      <c r="H806" s="13"/>
      <c r="I806" s="13"/>
      <c r="J806" s="15"/>
      <c r="K806" s="15"/>
      <c r="L806" s="5">
        <f>VLOOKUP($C$15,'اطلاعات پایه'!$A$18:$B$30,2,FALSE)</f>
        <v>30</v>
      </c>
      <c r="M806" s="6">
        <f>VLOOKUP($C$15,'اطلاعات پایه'!$A$18:$C$30,3,FALSE)</f>
        <v>45736</v>
      </c>
      <c r="N806" s="5">
        <f>ROUND((K806*('اطلاعات پایه'!$B$12+1)+'اطلاعات پایه'!$B$13)/30*L806,0)</f>
        <v>9316080</v>
      </c>
      <c r="O806" s="5">
        <f>IF(AND(F806&gt;0,M806-F806&gt;364),'اطلاعات پایه'!$B$10,0)*L806+J806</f>
        <v>0</v>
      </c>
      <c r="P806" s="5">
        <f>IF(H806="متاهل",'اطلاعات پایه'!$B$6,0)</f>
        <v>0</v>
      </c>
      <c r="Q806" s="5">
        <f>I806*'اطلاعات پایه'!$B$7</f>
        <v>0</v>
      </c>
      <c r="R806" s="5">
        <f>ROUND('اطلاعات پایه'!$B$8/30*MIN(30,L806),0)</f>
        <v>9000000</v>
      </c>
      <c r="S806" s="5">
        <f>ROUND('اطلاعات پایه'!$B$9/30*MIN(30,L806),0)</f>
        <v>22000000</v>
      </c>
      <c r="T806" s="5">
        <f t="shared" si="99"/>
        <v>59284</v>
      </c>
      <c r="U806" s="15"/>
      <c r="V806" s="5">
        <f t="shared" si="97"/>
        <v>0</v>
      </c>
      <c r="X806" s="9">
        <f t="shared" si="100"/>
        <v>40316080</v>
      </c>
      <c r="Y806" s="9">
        <f>ROUND(0.07*MIN(7*L806*'اطلاعات پایه'!$B$5,'محاسبه حقوق'!X806),0)</f>
        <v>2822126</v>
      </c>
      <c r="Z806" s="9">
        <f t="shared" si="101"/>
        <v>9272700</v>
      </c>
      <c r="AA806" s="9">
        <f t="shared" si="102"/>
        <v>480702059.14285713</v>
      </c>
      <c r="AB806" s="5">
        <f>IF(AA806&lt;='اطلاعات پایه'!$B$35,'اطلاعات پایه'!$D$35,IF(AA806&lt;='اطلاعات پایه'!$B$36,'اطلاعات پایه'!$E$35+(AA806-'اطلاعات پایه'!$B$35)*'اطلاعات پایه'!$C$36,IF(AA806&lt;='اطلاعات پایه'!$B$37,'اطلاعات پایه'!$E$36+(AA806-'اطلاعات پایه'!$B$36)*'اطلاعات پایه'!$C$37,IF(AA806&lt;='اطلاعات پایه'!$B$38,'اطلاعات پایه'!$E$37+(AA806-'اطلاعات پایه'!$B$37)*'اطلاعات پایه'!$C$38,IF(AA806&lt;='اطلاعات پایه'!$B$39,'اطلاعات پایه'!$E$38+(AA806-'اطلاعات پایه'!$B$38)*'اطلاعات پایه'!$C$39,'اطلاعات پایه'!$E$39+(AA806-'اطلاعات پایه'!$B$39)*'اطلاعات پایه'!$C$40)))))/365*L806</f>
        <v>0</v>
      </c>
      <c r="AC806" s="9">
        <f t="shared" si="103"/>
        <v>37493954</v>
      </c>
      <c r="AE806" s="9">
        <f t="shared" si="98"/>
        <v>49588780</v>
      </c>
    </row>
    <row r="807" spans="1:31" x14ac:dyDescent="0.25">
      <c r="A807" s="13">
        <v>787</v>
      </c>
      <c r="B807" s="13"/>
      <c r="C807" s="13"/>
      <c r="D807" s="13"/>
      <c r="E807" s="13"/>
      <c r="F807" s="13"/>
      <c r="G807" s="6" t="str">
        <f t="shared" si="96"/>
        <v/>
      </c>
      <c r="H807" s="13"/>
      <c r="I807" s="13"/>
      <c r="J807" s="15"/>
      <c r="K807" s="15"/>
      <c r="L807" s="5">
        <f>VLOOKUP($C$15,'اطلاعات پایه'!$A$18:$B$30,2,FALSE)</f>
        <v>30</v>
      </c>
      <c r="M807" s="6">
        <f>VLOOKUP($C$15,'اطلاعات پایه'!$A$18:$C$30,3,FALSE)</f>
        <v>45736</v>
      </c>
      <c r="N807" s="5">
        <f>ROUND((K807*('اطلاعات پایه'!$B$12+1)+'اطلاعات پایه'!$B$13)/30*L807,0)</f>
        <v>9316080</v>
      </c>
      <c r="O807" s="5">
        <f>IF(AND(F807&gt;0,M807-F807&gt;364),'اطلاعات پایه'!$B$10,0)*L807+J807</f>
        <v>0</v>
      </c>
      <c r="P807" s="5">
        <f>IF(H807="متاهل",'اطلاعات پایه'!$B$6,0)</f>
        <v>0</v>
      </c>
      <c r="Q807" s="5">
        <f>I807*'اطلاعات پایه'!$B$7</f>
        <v>0</v>
      </c>
      <c r="R807" s="5">
        <f>ROUND('اطلاعات پایه'!$B$8/30*MIN(30,L807),0)</f>
        <v>9000000</v>
      </c>
      <c r="S807" s="5">
        <f>ROUND('اطلاعات پایه'!$B$9/30*MIN(30,L807),0)</f>
        <v>22000000</v>
      </c>
      <c r="T807" s="5">
        <f t="shared" si="99"/>
        <v>59284</v>
      </c>
      <c r="U807" s="15"/>
      <c r="V807" s="5">
        <f t="shared" si="97"/>
        <v>0</v>
      </c>
      <c r="X807" s="9">
        <f t="shared" si="100"/>
        <v>40316080</v>
      </c>
      <c r="Y807" s="9">
        <f>ROUND(0.07*MIN(7*L807*'اطلاعات پایه'!$B$5,'محاسبه حقوق'!X807),0)</f>
        <v>2822126</v>
      </c>
      <c r="Z807" s="9">
        <f t="shared" si="101"/>
        <v>9272700</v>
      </c>
      <c r="AA807" s="9">
        <f t="shared" si="102"/>
        <v>480702059.14285713</v>
      </c>
      <c r="AB807" s="5">
        <f>IF(AA807&lt;='اطلاعات پایه'!$B$35,'اطلاعات پایه'!$D$35,IF(AA807&lt;='اطلاعات پایه'!$B$36,'اطلاعات پایه'!$E$35+(AA807-'اطلاعات پایه'!$B$35)*'اطلاعات پایه'!$C$36,IF(AA807&lt;='اطلاعات پایه'!$B$37,'اطلاعات پایه'!$E$36+(AA807-'اطلاعات پایه'!$B$36)*'اطلاعات پایه'!$C$37,IF(AA807&lt;='اطلاعات پایه'!$B$38,'اطلاعات پایه'!$E$37+(AA807-'اطلاعات پایه'!$B$37)*'اطلاعات پایه'!$C$38,IF(AA807&lt;='اطلاعات پایه'!$B$39,'اطلاعات پایه'!$E$38+(AA807-'اطلاعات پایه'!$B$38)*'اطلاعات پایه'!$C$39,'اطلاعات پایه'!$E$39+(AA807-'اطلاعات پایه'!$B$39)*'اطلاعات پایه'!$C$40)))))/365*L807</f>
        <v>0</v>
      </c>
      <c r="AC807" s="9">
        <f t="shared" si="103"/>
        <v>37493954</v>
      </c>
      <c r="AE807" s="9">
        <f t="shared" si="98"/>
        <v>49588780</v>
      </c>
    </row>
    <row r="808" spans="1:31" x14ac:dyDescent="0.25">
      <c r="A808" s="13">
        <v>788</v>
      </c>
      <c r="B808" s="13"/>
      <c r="C808" s="13"/>
      <c r="D808" s="13"/>
      <c r="E808" s="13"/>
      <c r="F808" s="13"/>
      <c r="G808" s="6" t="str">
        <f t="shared" si="96"/>
        <v/>
      </c>
      <c r="H808" s="13"/>
      <c r="I808" s="13"/>
      <c r="J808" s="15"/>
      <c r="K808" s="15"/>
      <c r="L808" s="5">
        <f>VLOOKUP($C$15,'اطلاعات پایه'!$A$18:$B$30,2,FALSE)</f>
        <v>30</v>
      </c>
      <c r="M808" s="6">
        <f>VLOOKUP($C$15,'اطلاعات پایه'!$A$18:$C$30,3,FALSE)</f>
        <v>45736</v>
      </c>
      <c r="N808" s="5">
        <f>ROUND((K808*('اطلاعات پایه'!$B$12+1)+'اطلاعات پایه'!$B$13)/30*L808,0)</f>
        <v>9316080</v>
      </c>
      <c r="O808" s="5">
        <f>IF(AND(F808&gt;0,M808-F808&gt;364),'اطلاعات پایه'!$B$10,0)*L808+J808</f>
        <v>0</v>
      </c>
      <c r="P808" s="5">
        <f>IF(H808="متاهل",'اطلاعات پایه'!$B$6,0)</f>
        <v>0</v>
      </c>
      <c r="Q808" s="5">
        <f>I808*'اطلاعات پایه'!$B$7</f>
        <v>0</v>
      </c>
      <c r="R808" s="5">
        <f>ROUND('اطلاعات پایه'!$B$8/30*MIN(30,L808),0)</f>
        <v>9000000</v>
      </c>
      <c r="S808" s="5">
        <f>ROUND('اطلاعات پایه'!$B$9/30*MIN(30,L808),0)</f>
        <v>22000000</v>
      </c>
      <c r="T808" s="5">
        <f t="shared" si="99"/>
        <v>59284</v>
      </c>
      <c r="U808" s="15"/>
      <c r="V808" s="5">
        <f t="shared" si="97"/>
        <v>0</v>
      </c>
      <c r="X808" s="9">
        <f t="shared" si="100"/>
        <v>40316080</v>
      </c>
      <c r="Y808" s="9">
        <f>ROUND(0.07*MIN(7*L808*'اطلاعات پایه'!$B$5,'محاسبه حقوق'!X808),0)</f>
        <v>2822126</v>
      </c>
      <c r="Z808" s="9">
        <f t="shared" si="101"/>
        <v>9272700</v>
      </c>
      <c r="AA808" s="9">
        <f t="shared" si="102"/>
        <v>480702059.14285713</v>
      </c>
      <c r="AB808" s="5">
        <f>IF(AA808&lt;='اطلاعات پایه'!$B$35,'اطلاعات پایه'!$D$35,IF(AA808&lt;='اطلاعات پایه'!$B$36,'اطلاعات پایه'!$E$35+(AA808-'اطلاعات پایه'!$B$35)*'اطلاعات پایه'!$C$36,IF(AA808&lt;='اطلاعات پایه'!$B$37,'اطلاعات پایه'!$E$36+(AA808-'اطلاعات پایه'!$B$36)*'اطلاعات پایه'!$C$37,IF(AA808&lt;='اطلاعات پایه'!$B$38,'اطلاعات پایه'!$E$37+(AA808-'اطلاعات پایه'!$B$37)*'اطلاعات پایه'!$C$38,IF(AA808&lt;='اطلاعات پایه'!$B$39,'اطلاعات پایه'!$E$38+(AA808-'اطلاعات پایه'!$B$38)*'اطلاعات پایه'!$C$39,'اطلاعات پایه'!$E$39+(AA808-'اطلاعات پایه'!$B$39)*'اطلاعات پایه'!$C$40)))))/365*L808</f>
        <v>0</v>
      </c>
      <c r="AC808" s="9">
        <f t="shared" si="103"/>
        <v>37493954</v>
      </c>
      <c r="AE808" s="9">
        <f t="shared" si="98"/>
        <v>49588780</v>
      </c>
    </row>
    <row r="809" spans="1:31" x14ac:dyDescent="0.25">
      <c r="A809" s="13">
        <v>789</v>
      </c>
      <c r="B809" s="13"/>
      <c r="C809" s="13"/>
      <c r="D809" s="13"/>
      <c r="E809" s="13"/>
      <c r="F809" s="13"/>
      <c r="G809" s="6" t="str">
        <f t="shared" si="96"/>
        <v/>
      </c>
      <c r="H809" s="13"/>
      <c r="I809" s="13"/>
      <c r="J809" s="15"/>
      <c r="K809" s="15"/>
      <c r="L809" s="5">
        <f>VLOOKUP($C$15,'اطلاعات پایه'!$A$18:$B$30,2,FALSE)</f>
        <v>30</v>
      </c>
      <c r="M809" s="6">
        <f>VLOOKUP($C$15,'اطلاعات پایه'!$A$18:$C$30,3,FALSE)</f>
        <v>45736</v>
      </c>
      <c r="N809" s="5">
        <f>ROUND((K809*('اطلاعات پایه'!$B$12+1)+'اطلاعات پایه'!$B$13)/30*L809,0)</f>
        <v>9316080</v>
      </c>
      <c r="O809" s="5">
        <f>IF(AND(F809&gt;0,M809-F809&gt;364),'اطلاعات پایه'!$B$10,0)*L809+J809</f>
        <v>0</v>
      </c>
      <c r="P809" s="5">
        <f>IF(H809="متاهل",'اطلاعات پایه'!$B$6,0)</f>
        <v>0</v>
      </c>
      <c r="Q809" s="5">
        <f>I809*'اطلاعات پایه'!$B$7</f>
        <v>0</v>
      </c>
      <c r="R809" s="5">
        <f>ROUND('اطلاعات پایه'!$B$8/30*MIN(30,L809),0)</f>
        <v>9000000</v>
      </c>
      <c r="S809" s="5">
        <f>ROUND('اطلاعات پایه'!$B$9/30*MIN(30,L809),0)</f>
        <v>22000000</v>
      </c>
      <c r="T809" s="5">
        <f t="shared" si="99"/>
        <v>59284</v>
      </c>
      <c r="U809" s="15"/>
      <c r="V809" s="5">
        <f t="shared" si="97"/>
        <v>0</v>
      </c>
      <c r="X809" s="9">
        <f t="shared" si="100"/>
        <v>40316080</v>
      </c>
      <c r="Y809" s="9">
        <f>ROUND(0.07*MIN(7*L809*'اطلاعات پایه'!$B$5,'محاسبه حقوق'!X809),0)</f>
        <v>2822126</v>
      </c>
      <c r="Z809" s="9">
        <f t="shared" si="101"/>
        <v>9272700</v>
      </c>
      <c r="AA809" s="9">
        <f t="shared" si="102"/>
        <v>480702059.14285713</v>
      </c>
      <c r="AB809" s="5">
        <f>IF(AA809&lt;='اطلاعات پایه'!$B$35,'اطلاعات پایه'!$D$35,IF(AA809&lt;='اطلاعات پایه'!$B$36,'اطلاعات پایه'!$E$35+(AA809-'اطلاعات پایه'!$B$35)*'اطلاعات پایه'!$C$36,IF(AA809&lt;='اطلاعات پایه'!$B$37,'اطلاعات پایه'!$E$36+(AA809-'اطلاعات پایه'!$B$36)*'اطلاعات پایه'!$C$37,IF(AA809&lt;='اطلاعات پایه'!$B$38,'اطلاعات پایه'!$E$37+(AA809-'اطلاعات پایه'!$B$37)*'اطلاعات پایه'!$C$38,IF(AA809&lt;='اطلاعات پایه'!$B$39,'اطلاعات پایه'!$E$38+(AA809-'اطلاعات پایه'!$B$38)*'اطلاعات پایه'!$C$39,'اطلاعات پایه'!$E$39+(AA809-'اطلاعات پایه'!$B$39)*'اطلاعات پایه'!$C$40)))))/365*L809</f>
        <v>0</v>
      </c>
      <c r="AC809" s="9">
        <f t="shared" si="103"/>
        <v>37493954</v>
      </c>
      <c r="AE809" s="9">
        <f t="shared" si="98"/>
        <v>49588780</v>
      </c>
    </row>
    <row r="810" spans="1:31" x14ac:dyDescent="0.25">
      <c r="A810" s="13">
        <v>790</v>
      </c>
      <c r="B810" s="13"/>
      <c r="C810" s="13"/>
      <c r="D810" s="13"/>
      <c r="E810" s="13"/>
      <c r="F810" s="13"/>
      <c r="G810" s="6" t="str">
        <f t="shared" si="96"/>
        <v/>
      </c>
      <c r="H810" s="13"/>
      <c r="I810" s="13"/>
      <c r="J810" s="15"/>
      <c r="K810" s="15"/>
      <c r="L810" s="5">
        <f>VLOOKUP($C$15,'اطلاعات پایه'!$A$18:$B$30,2,FALSE)</f>
        <v>30</v>
      </c>
      <c r="M810" s="6">
        <f>VLOOKUP($C$15,'اطلاعات پایه'!$A$18:$C$30,3,FALSE)</f>
        <v>45736</v>
      </c>
      <c r="N810" s="5">
        <f>ROUND((K810*('اطلاعات پایه'!$B$12+1)+'اطلاعات پایه'!$B$13)/30*L810,0)</f>
        <v>9316080</v>
      </c>
      <c r="O810" s="5">
        <f>IF(AND(F810&gt;0,M810-F810&gt;364),'اطلاعات پایه'!$B$10,0)*L810+J810</f>
        <v>0</v>
      </c>
      <c r="P810" s="5">
        <f>IF(H810="متاهل",'اطلاعات پایه'!$B$6,0)</f>
        <v>0</v>
      </c>
      <c r="Q810" s="5">
        <f>I810*'اطلاعات پایه'!$B$7</f>
        <v>0</v>
      </c>
      <c r="R810" s="5">
        <f>ROUND('اطلاعات پایه'!$B$8/30*MIN(30,L810),0)</f>
        <v>9000000</v>
      </c>
      <c r="S810" s="5">
        <f>ROUND('اطلاعات پایه'!$B$9/30*MIN(30,L810),0)</f>
        <v>22000000</v>
      </c>
      <c r="T810" s="5">
        <f t="shared" si="99"/>
        <v>59284</v>
      </c>
      <c r="U810" s="15"/>
      <c r="V810" s="5">
        <f t="shared" si="97"/>
        <v>0</v>
      </c>
      <c r="X810" s="9">
        <f t="shared" si="100"/>
        <v>40316080</v>
      </c>
      <c r="Y810" s="9">
        <f>ROUND(0.07*MIN(7*L810*'اطلاعات پایه'!$B$5,'محاسبه حقوق'!X810),0)</f>
        <v>2822126</v>
      </c>
      <c r="Z810" s="9">
        <f t="shared" si="101"/>
        <v>9272700</v>
      </c>
      <c r="AA810" s="9">
        <f t="shared" si="102"/>
        <v>480702059.14285713</v>
      </c>
      <c r="AB810" s="5">
        <f>IF(AA810&lt;='اطلاعات پایه'!$B$35,'اطلاعات پایه'!$D$35,IF(AA810&lt;='اطلاعات پایه'!$B$36,'اطلاعات پایه'!$E$35+(AA810-'اطلاعات پایه'!$B$35)*'اطلاعات پایه'!$C$36,IF(AA810&lt;='اطلاعات پایه'!$B$37,'اطلاعات پایه'!$E$36+(AA810-'اطلاعات پایه'!$B$36)*'اطلاعات پایه'!$C$37,IF(AA810&lt;='اطلاعات پایه'!$B$38,'اطلاعات پایه'!$E$37+(AA810-'اطلاعات پایه'!$B$37)*'اطلاعات پایه'!$C$38,IF(AA810&lt;='اطلاعات پایه'!$B$39,'اطلاعات پایه'!$E$38+(AA810-'اطلاعات پایه'!$B$38)*'اطلاعات پایه'!$C$39,'اطلاعات پایه'!$E$39+(AA810-'اطلاعات پایه'!$B$39)*'اطلاعات پایه'!$C$40)))))/365*L810</f>
        <v>0</v>
      </c>
      <c r="AC810" s="9">
        <f t="shared" si="103"/>
        <v>37493954</v>
      </c>
      <c r="AE810" s="9">
        <f t="shared" si="98"/>
        <v>49588780</v>
      </c>
    </row>
    <row r="811" spans="1:31" x14ac:dyDescent="0.25">
      <c r="A811" s="13">
        <v>791</v>
      </c>
      <c r="B811" s="13"/>
      <c r="C811" s="13"/>
      <c r="D811" s="13"/>
      <c r="E811" s="13"/>
      <c r="F811" s="13"/>
      <c r="G811" s="6" t="str">
        <f t="shared" si="96"/>
        <v/>
      </c>
      <c r="H811" s="13"/>
      <c r="I811" s="13"/>
      <c r="J811" s="15"/>
      <c r="K811" s="15"/>
      <c r="L811" s="5">
        <f>VLOOKUP($C$15,'اطلاعات پایه'!$A$18:$B$30,2,FALSE)</f>
        <v>30</v>
      </c>
      <c r="M811" s="6">
        <f>VLOOKUP($C$15,'اطلاعات پایه'!$A$18:$C$30,3,FALSE)</f>
        <v>45736</v>
      </c>
      <c r="N811" s="5">
        <f>ROUND((K811*('اطلاعات پایه'!$B$12+1)+'اطلاعات پایه'!$B$13)/30*L811,0)</f>
        <v>9316080</v>
      </c>
      <c r="O811" s="5">
        <f>IF(AND(F811&gt;0,M811-F811&gt;364),'اطلاعات پایه'!$B$10,0)*L811+J811</f>
        <v>0</v>
      </c>
      <c r="P811" s="5">
        <f>IF(H811="متاهل",'اطلاعات پایه'!$B$6,0)</f>
        <v>0</v>
      </c>
      <c r="Q811" s="5">
        <f>I811*'اطلاعات پایه'!$B$7</f>
        <v>0</v>
      </c>
      <c r="R811" s="5">
        <f>ROUND('اطلاعات پایه'!$B$8/30*MIN(30,L811),0)</f>
        <v>9000000</v>
      </c>
      <c r="S811" s="5">
        <f>ROUND('اطلاعات پایه'!$B$9/30*MIN(30,L811),0)</f>
        <v>22000000</v>
      </c>
      <c r="T811" s="5">
        <f t="shared" si="99"/>
        <v>59284</v>
      </c>
      <c r="U811" s="15"/>
      <c r="V811" s="5">
        <f t="shared" si="97"/>
        <v>0</v>
      </c>
      <c r="X811" s="9">
        <f t="shared" si="100"/>
        <v>40316080</v>
      </c>
      <c r="Y811" s="9">
        <f>ROUND(0.07*MIN(7*L811*'اطلاعات پایه'!$B$5,'محاسبه حقوق'!X811),0)</f>
        <v>2822126</v>
      </c>
      <c r="Z811" s="9">
        <f t="shared" si="101"/>
        <v>9272700</v>
      </c>
      <c r="AA811" s="9">
        <f t="shared" si="102"/>
        <v>480702059.14285713</v>
      </c>
      <c r="AB811" s="5">
        <f>IF(AA811&lt;='اطلاعات پایه'!$B$35,'اطلاعات پایه'!$D$35,IF(AA811&lt;='اطلاعات پایه'!$B$36,'اطلاعات پایه'!$E$35+(AA811-'اطلاعات پایه'!$B$35)*'اطلاعات پایه'!$C$36,IF(AA811&lt;='اطلاعات پایه'!$B$37,'اطلاعات پایه'!$E$36+(AA811-'اطلاعات پایه'!$B$36)*'اطلاعات پایه'!$C$37,IF(AA811&lt;='اطلاعات پایه'!$B$38,'اطلاعات پایه'!$E$37+(AA811-'اطلاعات پایه'!$B$37)*'اطلاعات پایه'!$C$38,IF(AA811&lt;='اطلاعات پایه'!$B$39,'اطلاعات پایه'!$E$38+(AA811-'اطلاعات پایه'!$B$38)*'اطلاعات پایه'!$C$39,'اطلاعات پایه'!$E$39+(AA811-'اطلاعات پایه'!$B$39)*'اطلاعات پایه'!$C$40)))))/365*L811</f>
        <v>0</v>
      </c>
      <c r="AC811" s="9">
        <f t="shared" si="103"/>
        <v>37493954</v>
      </c>
      <c r="AE811" s="9">
        <f t="shared" si="98"/>
        <v>49588780</v>
      </c>
    </row>
    <row r="812" spans="1:31" x14ac:dyDescent="0.25">
      <c r="A812" s="13">
        <v>792</v>
      </c>
      <c r="B812" s="13"/>
      <c r="C812" s="13"/>
      <c r="D812" s="13"/>
      <c r="E812" s="13"/>
      <c r="F812" s="13"/>
      <c r="G812" s="6" t="str">
        <f t="shared" si="96"/>
        <v/>
      </c>
      <c r="H812" s="13"/>
      <c r="I812" s="13"/>
      <c r="J812" s="15"/>
      <c r="K812" s="15"/>
      <c r="L812" s="5">
        <f>VLOOKUP($C$15,'اطلاعات پایه'!$A$18:$B$30,2,FALSE)</f>
        <v>30</v>
      </c>
      <c r="M812" s="6">
        <f>VLOOKUP($C$15,'اطلاعات پایه'!$A$18:$C$30,3,FALSE)</f>
        <v>45736</v>
      </c>
      <c r="N812" s="5">
        <f>ROUND((K812*('اطلاعات پایه'!$B$12+1)+'اطلاعات پایه'!$B$13)/30*L812,0)</f>
        <v>9316080</v>
      </c>
      <c r="O812" s="5">
        <f>IF(AND(F812&gt;0,M812-F812&gt;364),'اطلاعات پایه'!$B$10,0)*L812+J812</f>
        <v>0</v>
      </c>
      <c r="P812" s="5">
        <f>IF(H812="متاهل",'اطلاعات پایه'!$B$6,0)</f>
        <v>0</v>
      </c>
      <c r="Q812" s="5">
        <f>I812*'اطلاعات پایه'!$B$7</f>
        <v>0</v>
      </c>
      <c r="R812" s="5">
        <f>ROUND('اطلاعات پایه'!$B$8/30*MIN(30,L812),0)</f>
        <v>9000000</v>
      </c>
      <c r="S812" s="5">
        <f>ROUND('اطلاعات پایه'!$B$9/30*MIN(30,L812),0)</f>
        <v>22000000</v>
      </c>
      <c r="T812" s="5">
        <f t="shared" si="99"/>
        <v>59284</v>
      </c>
      <c r="U812" s="15"/>
      <c r="V812" s="5">
        <f t="shared" si="97"/>
        <v>0</v>
      </c>
      <c r="X812" s="9">
        <f t="shared" si="100"/>
        <v>40316080</v>
      </c>
      <c r="Y812" s="9">
        <f>ROUND(0.07*MIN(7*L812*'اطلاعات پایه'!$B$5,'محاسبه حقوق'!X812),0)</f>
        <v>2822126</v>
      </c>
      <c r="Z812" s="9">
        <f t="shared" si="101"/>
        <v>9272700</v>
      </c>
      <c r="AA812" s="9">
        <f t="shared" si="102"/>
        <v>480702059.14285713</v>
      </c>
      <c r="AB812" s="5">
        <f>IF(AA812&lt;='اطلاعات پایه'!$B$35,'اطلاعات پایه'!$D$35,IF(AA812&lt;='اطلاعات پایه'!$B$36,'اطلاعات پایه'!$E$35+(AA812-'اطلاعات پایه'!$B$35)*'اطلاعات پایه'!$C$36,IF(AA812&lt;='اطلاعات پایه'!$B$37,'اطلاعات پایه'!$E$36+(AA812-'اطلاعات پایه'!$B$36)*'اطلاعات پایه'!$C$37,IF(AA812&lt;='اطلاعات پایه'!$B$38,'اطلاعات پایه'!$E$37+(AA812-'اطلاعات پایه'!$B$37)*'اطلاعات پایه'!$C$38,IF(AA812&lt;='اطلاعات پایه'!$B$39,'اطلاعات پایه'!$E$38+(AA812-'اطلاعات پایه'!$B$38)*'اطلاعات پایه'!$C$39,'اطلاعات پایه'!$E$39+(AA812-'اطلاعات پایه'!$B$39)*'اطلاعات پایه'!$C$40)))))/365*L812</f>
        <v>0</v>
      </c>
      <c r="AC812" s="9">
        <f t="shared" si="103"/>
        <v>37493954</v>
      </c>
      <c r="AE812" s="9">
        <f t="shared" si="98"/>
        <v>49588780</v>
      </c>
    </row>
    <row r="813" spans="1:31" x14ac:dyDescent="0.25">
      <c r="A813" s="13">
        <v>793</v>
      </c>
      <c r="B813" s="13"/>
      <c r="C813" s="13"/>
      <c r="D813" s="13"/>
      <c r="E813" s="13"/>
      <c r="F813" s="13"/>
      <c r="G813" s="6" t="str">
        <f t="shared" si="96"/>
        <v/>
      </c>
      <c r="H813" s="13"/>
      <c r="I813" s="13"/>
      <c r="J813" s="15"/>
      <c r="K813" s="15"/>
      <c r="L813" s="5">
        <f>VLOOKUP($C$15,'اطلاعات پایه'!$A$18:$B$30,2,FALSE)</f>
        <v>30</v>
      </c>
      <c r="M813" s="6">
        <f>VLOOKUP($C$15,'اطلاعات پایه'!$A$18:$C$30,3,FALSE)</f>
        <v>45736</v>
      </c>
      <c r="N813" s="5">
        <f>ROUND((K813*('اطلاعات پایه'!$B$12+1)+'اطلاعات پایه'!$B$13)/30*L813,0)</f>
        <v>9316080</v>
      </c>
      <c r="O813" s="5">
        <f>IF(AND(F813&gt;0,M813-F813&gt;364),'اطلاعات پایه'!$B$10,0)*L813+J813</f>
        <v>0</v>
      </c>
      <c r="P813" s="5">
        <f>IF(H813="متاهل",'اطلاعات پایه'!$B$6,0)</f>
        <v>0</v>
      </c>
      <c r="Q813" s="5">
        <f>I813*'اطلاعات پایه'!$B$7</f>
        <v>0</v>
      </c>
      <c r="R813" s="5">
        <f>ROUND('اطلاعات پایه'!$B$8/30*MIN(30,L813),0)</f>
        <v>9000000</v>
      </c>
      <c r="S813" s="5">
        <f>ROUND('اطلاعات پایه'!$B$9/30*MIN(30,L813),0)</f>
        <v>22000000</v>
      </c>
      <c r="T813" s="5">
        <f t="shared" si="99"/>
        <v>59284</v>
      </c>
      <c r="U813" s="15"/>
      <c r="V813" s="5">
        <f t="shared" si="97"/>
        <v>0</v>
      </c>
      <c r="X813" s="9">
        <f t="shared" si="100"/>
        <v>40316080</v>
      </c>
      <c r="Y813" s="9">
        <f>ROUND(0.07*MIN(7*L813*'اطلاعات پایه'!$B$5,'محاسبه حقوق'!X813),0)</f>
        <v>2822126</v>
      </c>
      <c r="Z813" s="9">
        <f t="shared" si="101"/>
        <v>9272700</v>
      </c>
      <c r="AA813" s="9">
        <f t="shared" si="102"/>
        <v>480702059.14285713</v>
      </c>
      <c r="AB813" s="5">
        <f>IF(AA813&lt;='اطلاعات پایه'!$B$35,'اطلاعات پایه'!$D$35,IF(AA813&lt;='اطلاعات پایه'!$B$36,'اطلاعات پایه'!$E$35+(AA813-'اطلاعات پایه'!$B$35)*'اطلاعات پایه'!$C$36,IF(AA813&lt;='اطلاعات پایه'!$B$37,'اطلاعات پایه'!$E$36+(AA813-'اطلاعات پایه'!$B$36)*'اطلاعات پایه'!$C$37,IF(AA813&lt;='اطلاعات پایه'!$B$38,'اطلاعات پایه'!$E$37+(AA813-'اطلاعات پایه'!$B$37)*'اطلاعات پایه'!$C$38,IF(AA813&lt;='اطلاعات پایه'!$B$39,'اطلاعات پایه'!$E$38+(AA813-'اطلاعات پایه'!$B$38)*'اطلاعات پایه'!$C$39,'اطلاعات پایه'!$E$39+(AA813-'اطلاعات پایه'!$B$39)*'اطلاعات پایه'!$C$40)))))/365*L813</f>
        <v>0</v>
      </c>
      <c r="AC813" s="9">
        <f t="shared" si="103"/>
        <v>37493954</v>
      </c>
      <c r="AE813" s="9">
        <f t="shared" si="98"/>
        <v>49588780</v>
      </c>
    </row>
    <row r="814" spans="1:31" x14ac:dyDescent="0.25">
      <c r="A814" s="13">
        <v>794</v>
      </c>
      <c r="B814" s="13"/>
      <c r="C814" s="13"/>
      <c r="D814" s="13"/>
      <c r="E814" s="13"/>
      <c r="F814" s="13"/>
      <c r="G814" s="6" t="str">
        <f t="shared" si="96"/>
        <v/>
      </c>
      <c r="H814" s="13"/>
      <c r="I814" s="13"/>
      <c r="J814" s="15"/>
      <c r="K814" s="15"/>
      <c r="L814" s="5">
        <f>VLOOKUP($C$15,'اطلاعات پایه'!$A$18:$B$30,2,FALSE)</f>
        <v>30</v>
      </c>
      <c r="M814" s="6">
        <f>VLOOKUP($C$15,'اطلاعات پایه'!$A$18:$C$30,3,FALSE)</f>
        <v>45736</v>
      </c>
      <c r="N814" s="5">
        <f>ROUND((K814*('اطلاعات پایه'!$B$12+1)+'اطلاعات پایه'!$B$13)/30*L814,0)</f>
        <v>9316080</v>
      </c>
      <c r="O814" s="5">
        <f>IF(AND(F814&gt;0,M814-F814&gt;364),'اطلاعات پایه'!$B$10,0)*L814+J814</f>
        <v>0</v>
      </c>
      <c r="P814" s="5">
        <f>IF(H814="متاهل",'اطلاعات پایه'!$B$6,0)</f>
        <v>0</v>
      </c>
      <c r="Q814" s="5">
        <f>I814*'اطلاعات پایه'!$B$7</f>
        <v>0</v>
      </c>
      <c r="R814" s="5">
        <f>ROUND('اطلاعات پایه'!$B$8/30*MIN(30,L814),0)</f>
        <v>9000000</v>
      </c>
      <c r="S814" s="5">
        <f>ROUND('اطلاعات پایه'!$B$9/30*MIN(30,L814),0)</f>
        <v>22000000</v>
      </c>
      <c r="T814" s="5">
        <f t="shared" si="99"/>
        <v>59284</v>
      </c>
      <c r="U814" s="15"/>
      <c r="V814" s="5">
        <f t="shared" si="97"/>
        <v>0</v>
      </c>
      <c r="X814" s="9">
        <f t="shared" si="100"/>
        <v>40316080</v>
      </c>
      <c r="Y814" s="9">
        <f>ROUND(0.07*MIN(7*L814*'اطلاعات پایه'!$B$5,'محاسبه حقوق'!X814),0)</f>
        <v>2822126</v>
      </c>
      <c r="Z814" s="9">
        <f t="shared" si="101"/>
        <v>9272700</v>
      </c>
      <c r="AA814" s="9">
        <f t="shared" si="102"/>
        <v>480702059.14285713</v>
      </c>
      <c r="AB814" s="5">
        <f>IF(AA814&lt;='اطلاعات پایه'!$B$35,'اطلاعات پایه'!$D$35,IF(AA814&lt;='اطلاعات پایه'!$B$36,'اطلاعات پایه'!$E$35+(AA814-'اطلاعات پایه'!$B$35)*'اطلاعات پایه'!$C$36,IF(AA814&lt;='اطلاعات پایه'!$B$37,'اطلاعات پایه'!$E$36+(AA814-'اطلاعات پایه'!$B$36)*'اطلاعات پایه'!$C$37,IF(AA814&lt;='اطلاعات پایه'!$B$38,'اطلاعات پایه'!$E$37+(AA814-'اطلاعات پایه'!$B$37)*'اطلاعات پایه'!$C$38,IF(AA814&lt;='اطلاعات پایه'!$B$39,'اطلاعات پایه'!$E$38+(AA814-'اطلاعات پایه'!$B$38)*'اطلاعات پایه'!$C$39,'اطلاعات پایه'!$E$39+(AA814-'اطلاعات پایه'!$B$39)*'اطلاعات پایه'!$C$40)))))/365*L814</f>
        <v>0</v>
      </c>
      <c r="AC814" s="9">
        <f t="shared" si="103"/>
        <v>37493954</v>
      </c>
      <c r="AE814" s="9">
        <f t="shared" si="98"/>
        <v>49588780</v>
      </c>
    </row>
    <row r="815" spans="1:31" x14ac:dyDescent="0.25">
      <c r="A815" s="13">
        <v>795</v>
      </c>
      <c r="B815" s="13"/>
      <c r="C815" s="13"/>
      <c r="D815" s="13"/>
      <c r="E815" s="13"/>
      <c r="F815" s="13"/>
      <c r="G815" s="6" t="str">
        <f t="shared" si="96"/>
        <v/>
      </c>
      <c r="H815" s="13"/>
      <c r="I815" s="13"/>
      <c r="J815" s="15"/>
      <c r="K815" s="15"/>
      <c r="L815" s="5">
        <f>VLOOKUP($C$15,'اطلاعات پایه'!$A$18:$B$30,2,FALSE)</f>
        <v>30</v>
      </c>
      <c r="M815" s="6">
        <f>VLOOKUP($C$15,'اطلاعات پایه'!$A$18:$C$30,3,FALSE)</f>
        <v>45736</v>
      </c>
      <c r="N815" s="5">
        <f>ROUND((K815*('اطلاعات پایه'!$B$12+1)+'اطلاعات پایه'!$B$13)/30*L815,0)</f>
        <v>9316080</v>
      </c>
      <c r="O815" s="5">
        <f>IF(AND(F815&gt;0,M815-F815&gt;364),'اطلاعات پایه'!$B$10,0)*L815+J815</f>
        <v>0</v>
      </c>
      <c r="P815" s="5">
        <f>IF(H815="متاهل",'اطلاعات پایه'!$B$6,0)</f>
        <v>0</v>
      </c>
      <c r="Q815" s="5">
        <f>I815*'اطلاعات پایه'!$B$7</f>
        <v>0</v>
      </c>
      <c r="R815" s="5">
        <f>ROUND('اطلاعات پایه'!$B$8/30*MIN(30,L815),0)</f>
        <v>9000000</v>
      </c>
      <c r="S815" s="5">
        <f>ROUND('اطلاعات پایه'!$B$9/30*MIN(30,L815),0)</f>
        <v>22000000</v>
      </c>
      <c r="T815" s="5">
        <f t="shared" si="99"/>
        <v>59284</v>
      </c>
      <c r="U815" s="15"/>
      <c r="V815" s="5">
        <f t="shared" si="97"/>
        <v>0</v>
      </c>
      <c r="X815" s="9">
        <f t="shared" si="100"/>
        <v>40316080</v>
      </c>
      <c r="Y815" s="9">
        <f>ROUND(0.07*MIN(7*L815*'اطلاعات پایه'!$B$5,'محاسبه حقوق'!X815),0)</f>
        <v>2822126</v>
      </c>
      <c r="Z815" s="9">
        <f t="shared" si="101"/>
        <v>9272700</v>
      </c>
      <c r="AA815" s="9">
        <f t="shared" si="102"/>
        <v>480702059.14285713</v>
      </c>
      <c r="AB815" s="5">
        <f>IF(AA815&lt;='اطلاعات پایه'!$B$35,'اطلاعات پایه'!$D$35,IF(AA815&lt;='اطلاعات پایه'!$B$36,'اطلاعات پایه'!$E$35+(AA815-'اطلاعات پایه'!$B$35)*'اطلاعات پایه'!$C$36,IF(AA815&lt;='اطلاعات پایه'!$B$37,'اطلاعات پایه'!$E$36+(AA815-'اطلاعات پایه'!$B$36)*'اطلاعات پایه'!$C$37,IF(AA815&lt;='اطلاعات پایه'!$B$38,'اطلاعات پایه'!$E$37+(AA815-'اطلاعات پایه'!$B$37)*'اطلاعات پایه'!$C$38,IF(AA815&lt;='اطلاعات پایه'!$B$39,'اطلاعات پایه'!$E$38+(AA815-'اطلاعات پایه'!$B$38)*'اطلاعات پایه'!$C$39,'اطلاعات پایه'!$E$39+(AA815-'اطلاعات پایه'!$B$39)*'اطلاعات پایه'!$C$40)))))/365*L815</f>
        <v>0</v>
      </c>
      <c r="AC815" s="9">
        <f t="shared" si="103"/>
        <v>37493954</v>
      </c>
      <c r="AE815" s="9">
        <f t="shared" si="98"/>
        <v>49588780</v>
      </c>
    </row>
    <row r="816" spans="1:31" x14ac:dyDescent="0.25">
      <c r="A816" s="13">
        <v>796</v>
      </c>
      <c r="B816" s="13"/>
      <c r="C816" s="13"/>
      <c r="D816" s="13"/>
      <c r="E816" s="13"/>
      <c r="F816" s="13"/>
      <c r="G816" s="6" t="str">
        <f t="shared" si="96"/>
        <v/>
      </c>
      <c r="H816" s="13"/>
      <c r="I816" s="13"/>
      <c r="J816" s="15"/>
      <c r="K816" s="15"/>
      <c r="L816" s="5">
        <f>VLOOKUP($C$15,'اطلاعات پایه'!$A$18:$B$30,2,FALSE)</f>
        <v>30</v>
      </c>
      <c r="M816" s="6">
        <f>VLOOKUP($C$15,'اطلاعات پایه'!$A$18:$C$30,3,FALSE)</f>
        <v>45736</v>
      </c>
      <c r="N816" s="5">
        <f>ROUND((K816*('اطلاعات پایه'!$B$12+1)+'اطلاعات پایه'!$B$13)/30*L816,0)</f>
        <v>9316080</v>
      </c>
      <c r="O816" s="5">
        <f>IF(AND(F816&gt;0,M816-F816&gt;364),'اطلاعات پایه'!$B$10,0)*L816+J816</f>
        <v>0</v>
      </c>
      <c r="P816" s="5">
        <f>IF(H816="متاهل",'اطلاعات پایه'!$B$6,0)</f>
        <v>0</v>
      </c>
      <c r="Q816" s="5">
        <f>I816*'اطلاعات پایه'!$B$7</f>
        <v>0</v>
      </c>
      <c r="R816" s="5">
        <f>ROUND('اطلاعات پایه'!$B$8/30*MIN(30,L816),0)</f>
        <v>9000000</v>
      </c>
      <c r="S816" s="5">
        <f>ROUND('اطلاعات پایه'!$B$9/30*MIN(30,L816),0)</f>
        <v>22000000</v>
      </c>
      <c r="T816" s="5">
        <f t="shared" si="99"/>
        <v>59284</v>
      </c>
      <c r="U816" s="15"/>
      <c r="V816" s="5">
        <f t="shared" si="97"/>
        <v>0</v>
      </c>
      <c r="X816" s="9">
        <f t="shared" si="100"/>
        <v>40316080</v>
      </c>
      <c r="Y816" s="9">
        <f>ROUND(0.07*MIN(7*L816*'اطلاعات پایه'!$B$5,'محاسبه حقوق'!X816),0)</f>
        <v>2822126</v>
      </c>
      <c r="Z816" s="9">
        <f t="shared" si="101"/>
        <v>9272700</v>
      </c>
      <c r="AA816" s="9">
        <f t="shared" si="102"/>
        <v>480702059.14285713</v>
      </c>
      <c r="AB816" s="5">
        <f>IF(AA816&lt;='اطلاعات پایه'!$B$35,'اطلاعات پایه'!$D$35,IF(AA816&lt;='اطلاعات پایه'!$B$36,'اطلاعات پایه'!$E$35+(AA816-'اطلاعات پایه'!$B$35)*'اطلاعات پایه'!$C$36,IF(AA816&lt;='اطلاعات پایه'!$B$37,'اطلاعات پایه'!$E$36+(AA816-'اطلاعات پایه'!$B$36)*'اطلاعات پایه'!$C$37,IF(AA816&lt;='اطلاعات پایه'!$B$38,'اطلاعات پایه'!$E$37+(AA816-'اطلاعات پایه'!$B$37)*'اطلاعات پایه'!$C$38,IF(AA816&lt;='اطلاعات پایه'!$B$39,'اطلاعات پایه'!$E$38+(AA816-'اطلاعات پایه'!$B$38)*'اطلاعات پایه'!$C$39,'اطلاعات پایه'!$E$39+(AA816-'اطلاعات پایه'!$B$39)*'اطلاعات پایه'!$C$40)))))/365*L816</f>
        <v>0</v>
      </c>
      <c r="AC816" s="9">
        <f t="shared" si="103"/>
        <v>37493954</v>
      </c>
      <c r="AE816" s="9">
        <f t="shared" si="98"/>
        <v>49588780</v>
      </c>
    </row>
    <row r="817" spans="1:31" x14ac:dyDescent="0.25">
      <c r="A817" s="13">
        <v>797</v>
      </c>
      <c r="B817" s="13"/>
      <c r="C817" s="13"/>
      <c r="D817" s="13"/>
      <c r="E817" s="13"/>
      <c r="F817" s="13"/>
      <c r="G817" s="6" t="str">
        <f t="shared" si="96"/>
        <v/>
      </c>
      <c r="H817" s="13"/>
      <c r="I817" s="13"/>
      <c r="J817" s="15"/>
      <c r="K817" s="15"/>
      <c r="L817" s="5">
        <f>VLOOKUP($C$15,'اطلاعات پایه'!$A$18:$B$30,2,FALSE)</f>
        <v>30</v>
      </c>
      <c r="M817" s="6">
        <f>VLOOKUP($C$15,'اطلاعات پایه'!$A$18:$C$30,3,FALSE)</f>
        <v>45736</v>
      </c>
      <c r="N817" s="5">
        <f>ROUND((K817*('اطلاعات پایه'!$B$12+1)+'اطلاعات پایه'!$B$13)/30*L817,0)</f>
        <v>9316080</v>
      </c>
      <c r="O817" s="5">
        <f>IF(AND(F817&gt;0,M817-F817&gt;364),'اطلاعات پایه'!$B$10,0)*L817+J817</f>
        <v>0</v>
      </c>
      <c r="P817" s="5">
        <f>IF(H817="متاهل",'اطلاعات پایه'!$B$6,0)</f>
        <v>0</v>
      </c>
      <c r="Q817" s="5">
        <f>I817*'اطلاعات پایه'!$B$7</f>
        <v>0</v>
      </c>
      <c r="R817" s="5">
        <f>ROUND('اطلاعات پایه'!$B$8/30*MIN(30,L817),0)</f>
        <v>9000000</v>
      </c>
      <c r="S817" s="5">
        <f>ROUND('اطلاعات پایه'!$B$9/30*MIN(30,L817),0)</f>
        <v>22000000</v>
      </c>
      <c r="T817" s="5">
        <f t="shared" si="99"/>
        <v>59284</v>
      </c>
      <c r="U817" s="15"/>
      <c r="V817" s="5">
        <f t="shared" si="97"/>
        <v>0</v>
      </c>
      <c r="X817" s="9">
        <f t="shared" si="100"/>
        <v>40316080</v>
      </c>
      <c r="Y817" s="9">
        <f>ROUND(0.07*MIN(7*L817*'اطلاعات پایه'!$B$5,'محاسبه حقوق'!X817),0)</f>
        <v>2822126</v>
      </c>
      <c r="Z817" s="9">
        <f t="shared" si="101"/>
        <v>9272700</v>
      </c>
      <c r="AA817" s="9">
        <f t="shared" si="102"/>
        <v>480702059.14285713</v>
      </c>
      <c r="AB817" s="5">
        <f>IF(AA817&lt;='اطلاعات پایه'!$B$35,'اطلاعات پایه'!$D$35,IF(AA817&lt;='اطلاعات پایه'!$B$36,'اطلاعات پایه'!$E$35+(AA817-'اطلاعات پایه'!$B$35)*'اطلاعات پایه'!$C$36,IF(AA817&lt;='اطلاعات پایه'!$B$37,'اطلاعات پایه'!$E$36+(AA817-'اطلاعات پایه'!$B$36)*'اطلاعات پایه'!$C$37,IF(AA817&lt;='اطلاعات پایه'!$B$38,'اطلاعات پایه'!$E$37+(AA817-'اطلاعات پایه'!$B$37)*'اطلاعات پایه'!$C$38,IF(AA817&lt;='اطلاعات پایه'!$B$39,'اطلاعات پایه'!$E$38+(AA817-'اطلاعات پایه'!$B$38)*'اطلاعات پایه'!$C$39,'اطلاعات پایه'!$E$39+(AA817-'اطلاعات پایه'!$B$39)*'اطلاعات پایه'!$C$40)))))/365*L817</f>
        <v>0</v>
      </c>
      <c r="AC817" s="9">
        <f t="shared" si="103"/>
        <v>37493954</v>
      </c>
      <c r="AE817" s="9">
        <f t="shared" si="98"/>
        <v>49588780</v>
      </c>
    </row>
    <row r="818" spans="1:31" x14ac:dyDescent="0.25">
      <c r="A818" s="13">
        <v>798</v>
      </c>
      <c r="B818" s="13"/>
      <c r="C818" s="13"/>
      <c r="D818" s="13"/>
      <c r="E818" s="13"/>
      <c r="F818" s="13"/>
      <c r="G818" s="6" t="str">
        <f t="shared" si="96"/>
        <v/>
      </c>
      <c r="H818" s="13"/>
      <c r="I818" s="13"/>
      <c r="J818" s="15"/>
      <c r="K818" s="15"/>
      <c r="L818" s="5">
        <f>VLOOKUP($C$15,'اطلاعات پایه'!$A$18:$B$30,2,FALSE)</f>
        <v>30</v>
      </c>
      <c r="M818" s="6">
        <f>VLOOKUP($C$15,'اطلاعات پایه'!$A$18:$C$30,3,FALSE)</f>
        <v>45736</v>
      </c>
      <c r="N818" s="5">
        <f>ROUND((K818*('اطلاعات پایه'!$B$12+1)+'اطلاعات پایه'!$B$13)/30*L818,0)</f>
        <v>9316080</v>
      </c>
      <c r="O818" s="5">
        <f>IF(AND(F818&gt;0,M818-F818&gt;364),'اطلاعات پایه'!$B$10,0)*L818+J818</f>
        <v>0</v>
      </c>
      <c r="P818" s="5">
        <f>IF(H818="متاهل",'اطلاعات پایه'!$B$6,0)</f>
        <v>0</v>
      </c>
      <c r="Q818" s="5">
        <f>I818*'اطلاعات پایه'!$B$7</f>
        <v>0</v>
      </c>
      <c r="R818" s="5">
        <f>ROUND('اطلاعات پایه'!$B$8/30*MIN(30,L818),0)</f>
        <v>9000000</v>
      </c>
      <c r="S818" s="5">
        <f>ROUND('اطلاعات پایه'!$B$9/30*MIN(30,L818),0)</f>
        <v>22000000</v>
      </c>
      <c r="T818" s="5">
        <f t="shared" si="99"/>
        <v>59284</v>
      </c>
      <c r="U818" s="15"/>
      <c r="V818" s="5">
        <f t="shared" si="97"/>
        <v>0</v>
      </c>
      <c r="X818" s="9">
        <f t="shared" si="100"/>
        <v>40316080</v>
      </c>
      <c r="Y818" s="9">
        <f>ROUND(0.07*MIN(7*L818*'اطلاعات پایه'!$B$5,'محاسبه حقوق'!X818),0)</f>
        <v>2822126</v>
      </c>
      <c r="Z818" s="9">
        <f t="shared" si="101"/>
        <v>9272700</v>
      </c>
      <c r="AA818" s="9">
        <f t="shared" si="102"/>
        <v>480702059.14285713</v>
      </c>
      <c r="AB818" s="5">
        <f>IF(AA818&lt;='اطلاعات پایه'!$B$35,'اطلاعات پایه'!$D$35,IF(AA818&lt;='اطلاعات پایه'!$B$36,'اطلاعات پایه'!$E$35+(AA818-'اطلاعات پایه'!$B$35)*'اطلاعات پایه'!$C$36,IF(AA818&lt;='اطلاعات پایه'!$B$37,'اطلاعات پایه'!$E$36+(AA818-'اطلاعات پایه'!$B$36)*'اطلاعات پایه'!$C$37,IF(AA818&lt;='اطلاعات پایه'!$B$38,'اطلاعات پایه'!$E$37+(AA818-'اطلاعات پایه'!$B$37)*'اطلاعات پایه'!$C$38,IF(AA818&lt;='اطلاعات پایه'!$B$39,'اطلاعات پایه'!$E$38+(AA818-'اطلاعات پایه'!$B$38)*'اطلاعات پایه'!$C$39,'اطلاعات پایه'!$E$39+(AA818-'اطلاعات پایه'!$B$39)*'اطلاعات پایه'!$C$40)))))/365*L818</f>
        <v>0</v>
      </c>
      <c r="AC818" s="9">
        <f t="shared" si="103"/>
        <v>37493954</v>
      </c>
      <c r="AE818" s="9">
        <f t="shared" si="98"/>
        <v>49588780</v>
      </c>
    </row>
    <row r="819" spans="1:31" x14ac:dyDescent="0.25">
      <c r="A819" s="13">
        <v>799</v>
      </c>
      <c r="B819" s="13"/>
      <c r="C819" s="13"/>
      <c r="D819" s="13"/>
      <c r="E819" s="13"/>
      <c r="F819" s="13"/>
      <c r="G819" s="6" t="str">
        <f t="shared" si="96"/>
        <v/>
      </c>
      <c r="H819" s="13"/>
      <c r="I819" s="13"/>
      <c r="J819" s="15"/>
      <c r="K819" s="15"/>
      <c r="L819" s="5">
        <f>VLOOKUP($C$15,'اطلاعات پایه'!$A$18:$B$30,2,FALSE)</f>
        <v>30</v>
      </c>
      <c r="M819" s="6">
        <f>VLOOKUP($C$15,'اطلاعات پایه'!$A$18:$C$30,3,FALSE)</f>
        <v>45736</v>
      </c>
      <c r="N819" s="5">
        <f>ROUND((K819*('اطلاعات پایه'!$B$12+1)+'اطلاعات پایه'!$B$13)/30*L819,0)</f>
        <v>9316080</v>
      </c>
      <c r="O819" s="5">
        <f>IF(AND(F819&gt;0,M819-F819&gt;364),'اطلاعات پایه'!$B$10,0)*L819+J819</f>
        <v>0</v>
      </c>
      <c r="P819" s="5">
        <f>IF(H819="متاهل",'اطلاعات پایه'!$B$6,0)</f>
        <v>0</v>
      </c>
      <c r="Q819" s="5">
        <f>I819*'اطلاعات پایه'!$B$7</f>
        <v>0</v>
      </c>
      <c r="R819" s="5">
        <f>ROUND('اطلاعات پایه'!$B$8/30*MIN(30,L819),0)</f>
        <v>9000000</v>
      </c>
      <c r="S819" s="5">
        <f>ROUND('اطلاعات پایه'!$B$9/30*MIN(30,L819),0)</f>
        <v>22000000</v>
      </c>
      <c r="T819" s="5">
        <f t="shared" si="99"/>
        <v>59284</v>
      </c>
      <c r="U819" s="15"/>
      <c r="V819" s="5">
        <f t="shared" si="97"/>
        <v>0</v>
      </c>
      <c r="X819" s="9">
        <f t="shared" si="100"/>
        <v>40316080</v>
      </c>
      <c r="Y819" s="9">
        <f>ROUND(0.07*MIN(7*L819*'اطلاعات پایه'!$B$5,'محاسبه حقوق'!X819),0)</f>
        <v>2822126</v>
      </c>
      <c r="Z819" s="9">
        <f t="shared" si="101"/>
        <v>9272700</v>
      </c>
      <c r="AA819" s="9">
        <f t="shared" si="102"/>
        <v>480702059.14285713</v>
      </c>
      <c r="AB819" s="5">
        <f>IF(AA819&lt;='اطلاعات پایه'!$B$35,'اطلاعات پایه'!$D$35,IF(AA819&lt;='اطلاعات پایه'!$B$36,'اطلاعات پایه'!$E$35+(AA819-'اطلاعات پایه'!$B$35)*'اطلاعات پایه'!$C$36,IF(AA819&lt;='اطلاعات پایه'!$B$37,'اطلاعات پایه'!$E$36+(AA819-'اطلاعات پایه'!$B$36)*'اطلاعات پایه'!$C$37,IF(AA819&lt;='اطلاعات پایه'!$B$38,'اطلاعات پایه'!$E$37+(AA819-'اطلاعات پایه'!$B$37)*'اطلاعات پایه'!$C$38,IF(AA819&lt;='اطلاعات پایه'!$B$39,'اطلاعات پایه'!$E$38+(AA819-'اطلاعات پایه'!$B$38)*'اطلاعات پایه'!$C$39,'اطلاعات پایه'!$E$39+(AA819-'اطلاعات پایه'!$B$39)*'اطلاعات پایه'!$C$40)))))/365*L819</f>
        <v>0</v>
      </c>
      <c r="AC819" s="9">
        <f t="shared" si="103"/>
        <v>37493954</v>
      </c>
      <c r="AE819" s="9">
        <f t="shared" si="98"/>
        <v>49588780</v>
      </c>
    </row>
    <row r="820" spans="1:31" x14ac:dyDescent="0.25">
      <c r="A820" s="13">
        <v>800</v>
      </c>
      <c r="B820" s="13"/>
      <c r="C820" s="13"/>
      <c r="D820" s="13"/>
      <c r="E820" s="13"/>
      <c r="F820" s="13"/>
      <c r="G820" s="6" t="str">
        <f t="shared" si="96"/>
        <v/>
      </c>
      <c r="H820" s="13"/>
      <c r="I820" s="13"/>
      <c r="J820" s="15"/>
      <c r="K820" s="15"/>
      <c r="L820" s="5">
        <f>VLOOKUP($C$15,'اطلاعات پایه'!$A$18:$B$30,2,FALSE)</f>
        <v>30</v>
      </c>
      <c r="M820" s="6">
        <f>VLOOKUP($C$15,'اطلاعات پایه'!$A$18:$C$30,3,FALSE)</f>
        <v>45736</v>
      </c>
      <c r="N820" s="5">
        <f>ROUND((K820*('اطلاعات پایه'!$B$12+1)+'اطلاعات پایه'!$B$13)/30*L820,0)</f>
        <v>9316080</v>
      </c>
      <c r="O820" s="5">
        <f>IF(AND(F820&gt;0,M820-F820&gt;364),'اطلاعات پایه'!$B$10,0)*L820+J820</f>
        <v>0</v>
      </c>
      <c r="P820" s="5">
        <f>IF(H820="متاهل",'اطلاعات پایه'!$B$6,0)</f>
        <v>0</v>
      </c>
      <c r="Q820" s="5">
        <f>I820*'اطلاعات پایه'!$B$7</f>
        <v>0</v>
      </c>
      <c r="R820" s="5">
        <f>ROUND('اطلاعات پایه'!$B$8/30*MIN(30,L820),0)</f>
        <v>9000000</v>
      </c>
      <c r="S820" s="5">
        <f>ROUND('اطلاعات پایه'!$B$9/30*MIN(30,L820),0)</f>
        <v>22000000</v>
      </c>
      <c r="T820" s="5">
        <f t="shared" si="99"/>
        <v>59284</v>
      </c>
      <c r="U820" s="15"/>
      <c r="V820" s="5">
        <f t="shared" si="97"/>
        <v>0</v>
      </c>
      <c r="X820" s="9">
        <f t="shared" si="100"/>
        <v>40316080</v>
      </c>
      <c r="Y820" s="9">
        <f>ROUND(0.07*MIN(7*L820*'اطلاعات پایه'!$B$5,'محاسبه حقوق'!X820),0)</f>
        <v>2822126</v>
      </c>
      <c r="Z820" s="9">
        <f t="shared" si="101"/>
        <v>9272700</v>
      </c>
      <c r="AA820" s="9">
        <f t="shared" si="102"/>
        <v>480702059.14285713</v>
      </c>
      <c r="AB820" s="5">
        <f>IF(AA820&lt;='اطلاعات پایه'!$B$35,'اطلاعات پایه'!$D$35,IF(AA820&lt;='اطلاعات پایه'!$B$36,'اطلاعات پایه'!$E$35+(AA820-'اطلاعات پایه'!$B$35)*'اطلاعات پایه'!$C$36,IF(AA820&lt;='اطلاعات پایه'!$B$37,'اطلاعات پایه'!$E$36+(AA820-'اطلاعات پایه'!$B$36)*'اطلاعات پایه'!$C$37,IF(AA820&lt;='اطلاعات پایه'!$B$38,'اطلاعات پایه'!$E$37+(AA820-'اطلاعات پایه'!$B$37)*'اطلاعات پایه'!$C$38,IF(AA820&lt;='اطلاعات پایه'!$B$39,'اطلاعات پایه'!$E$38+(AA820-'اطلاعات پایه'!$B$38)*'اطلاعات پایه'!$C$39,'اطلاعات پایه'!$E$39+(AA820-'اطلاعات پایه'!$B$39)*'اطلاعات پایه'!$C$40)))))/365*L820</f>
        <v>0</v>
      </c>
      <c r="AC820" s="9">
        <f t="shared" si="103"/>
        <v>37493954</v>
      </c>
      <c r="AE820" s="9">
        <f t="shared" si="98"/>
        <v>49588780</v>
      </c>
    </row>
    <row r="821" spans="1:31" x14ac:dyDescent="0.25">
      <c r="A821" s="13">
        <v>801</v>
      </c>
      <c r="B821" s="13"/>
      <c r="C821" s="13"/>
      <c r="D821" s="13"/>
      <c r="E821" s="13"/>
      <c r="F821" s="13"/>
      <c r="G821" s="6" t="str">
        <f t="shared" si="96"/>
        <v/>
      </c>
      <c r="H821" s="13"/>
      <c r="I821" s="13"/>
      <c r="J821" s="15"/>
      <c r="K821" s="15"/>
      <c r="L821" s="5">
        <f>VLOOKUP($C$15,'اطلاعات پایه'!$A$18:$B$30,2,FALSE)</f>
        <v>30</v>
      </c>
      <c r="M821" s="6">
        <f>VLOOKUP($C$15,'اطلاعات پایه'!$A$18:$C$30,3,FALSE)</f>
        <v>45736</v>
      </c>
      <c r="N821" s="5">
        <f>ROUND((K821*('اطلاعات پایه'!$B$12+1)+'اطلاعات پایه'!$B$13)/30*L821,0)</f>
        <v>9316080</v>
      </c>
      <c r="O821" s="5">
        <f>IF(AND(F821&gt;0,M821-F821&gt;364),'اطلاعات پایه'!$B$10,0)*L821+J821</f>
        <v>0</v>
      </c>
      <c r="P821" s="5">
        <f>IF(H821="متاهل",'اطلاعات پایه'!$B$6,0)</f>
        <v>0</v>
      </c>
      <c r="Q821" s="5">
        <f>I821*'اطلاعات پایه'!$B$7</f>
        <v>0</v>
      </c>
      <c r="R821" s="5">
        <f>ROUND('اطلاعات پایه'!$B$8/30*MIN(30,L821),0)</f>
        <v>9000000</v>
      </c>
      <c r="S821" s="5">
        <f>ROUND('اطلاعات پایه'!$B$9/30*MIN(30,L821),0)</f>
        <v>22000000</v>
      </c>
      <c r="T821" s="5">
        <f t="shared" si="99"/>
        <v>59284</v>
      </c>
      <c r="U821" s="15"/>
      <c r="V821" s="5">
        <f t="shared" si="97"/>
        <v>0</v>
      </c>
      <c r="X821" s="9">
        <f t="shared" si="100"/>
        <v>40316080</v>
      </c>
      <c r="Y821" s="9">
        <f>ROUND(0.07*MIN(7*L821*'اطلاعات پایه'!$B$5,'محاسبه حقوق'!X821),0)</f>
        <v>2822126</v>
      </c>
      <c r="Z821" s="9">
        <f t="shared" si="101"/>
        <v>9272700</v>
      </c>
      <c r="AA821" s="9">
        <f t="shared" si="102"/>
        <v>480702059.14285713</v>
      </c>
      <c r="AB821" s="5">
        <f>IF(AA821&lt;='اطلاعات پایه'!$B$35,'اطلاعات پایه'!$D$35,IF(AA821&lt;='اطلاعات پایه'!$B$36,'اطلاعات پایه'!$E$35+(AA821-'اطلاعات پایه'!$B$35)*'اطلاعات پایه'!$C$36,IF(AA821&lt;='اطلاعات پایه'!$B$37,'اطلاعات پایه'!$E$36+(AA821-'اطلاعات پایه'!$B$36)*'اطلاعات پایه'!$C$37,IF(AA821&lt;='اطلاعات پایه'!$B$38,'اطلاعات پایه'!$E$37+(AA821-'اطلاعات پایه'!$B$37)*'اطلاعات پایه'!$C$38,IF(AA821&lt;='اطلاعات پایه'!$B$39,'اطلاعات پایه'!$E$38+(AA821-'اطلاعات پایه'!$B$38)*'اطلاعات پایه'!$C$39,'اطلاعات پایه'!$E$39+(AA821-'اطلاعات پایه'!$B$39)*'اطلاعات پایه'!$C$40)))))/365*L821</f>
        <v>0</v>
      </c>
      <c r="AC821" s="9">
        <f t="shared" si="103"/>
        <v>37493954</v>
      </c>
      <c r="AE821" s="9">
        <f t="shared" si="98"/>
        <v>49588780</v>
      </c>
    </row>
    <row r="822" spans="1:31" x14ac:dyDescent="0.25">
      <c r="A822" s="13">
        <v>802</v>
      </c>
      <c r="B822" s="13"/>
      <c r="C822" s="13"/>
      <c r="D822" s="13"/>
      <c r="E822" s="13"/>
      <c r="F822" s="13"/>
      <c r="G822" s="6" t="str">
        <f t="shared" si="96"/>
        <v/>
      </c>
      <c r="H822" s="13"/>
      <c r="I822" s="13"/>
      <c r="J822" s="15"/>
      <c r="K822" s="15"/>
      <c r="L822" s="5">
        <f>VLOOKUP($C$15,'اطلاعات پایه'!$A$18:$B$30,2,FALSE)</f>
        <v>30</v>
      </c>
      <c r="M822" s="6">
        <f>VLOOKUP($C$15,'اطلاعات پایه'!$A$18:$C$30,3,FALSE)</f>
        <v>45736</v>
      </c>
      <c r="N822" s="5">
        <f>ROUND((K822*('اطلاعات پایه'!$B$12+1)+'اطلاعات پایه'!$B$13)/30*L822,0)</f>
        <v>9316080</v>
      </c>
      <c r="O822" s="5">
        <f>IF(AND(F822&gt;0,M822-F822&gt;364),'اطلاعات پایه'!$B$10,0)*L822+J822</f>
        <v>0</v>
      </c>
      <c r="P822" s="5">
        <f>IF(H822="متاهل",'اطلاعات پایه'!$B$6,0)</f>
        <v>0</v>
      </c>
      <c r="Q822" s="5">
        <f>I822*'اطلاعات پایه'!$B$7</f>
        <v>0</v>
      </c>
      <c r="R822" s="5">
        <f>ROUND('اطلاعات پایه'!$B$8/30*MIN(30,L822),0)</f>
        <v>9000000</v>
      </c>
      <c r="S822" s="5">
        <f>ROUND('اطلاعات پایه'!$B$9/30*MIN(30,L822),0)</f>
        <v>22000000</v>
      </c>
      <c r="T822" s="5">
        <f t="shared" si="99"/>
        <v>59284</v>
      </c>
      <c r="U822" s="15"/>
      <c r="V822" s="5">
        <f t="shared" si="97"/>
        <v>0</v>
      </c>
      <c r="X822" s="9">
        <f t="shared" si="100"/>
        <v>40316080</v>
      </c>
      <c r="Y822" s="9">
        <f>ROUND(0.07*MIN(7*L822*'اطلاعات پایه'!$B$5,'محاسبه حقوق'!X822),0)</f>
        <v>2822126</v>
      </c>
      <c r="Z822" s="9">
        <f t="shared" si="101"/>
        <v>9272700</v>
      </c>
      <c r="AA822" s="9">
        <f t="shared" si="102"/>
        <v>480702059.14285713</v>
      </c>
      <c r="AB822" s="5">
        <f>IF(AA822&lt;='اطلاعات پایه'!$B$35,'اطلاعات پایه'!$D$35,IF(AA822&lt;='اطلاعات پایه'!$B$36,'اطلاعات پایه'!$E$35+(AA822-'اطلاعات پایه'!$B$35)*'اطلاعات پایه'!$C$36,IF(AA822&lt;='اطلاعات پایه'!$B$37,'اطلاعات پایه'!$E$36+(AA822-'اطلاعات پایه'!$B$36)*'اطلاعات پایه'!$C$37,IF(AA822&lt;='اطلاعات پایه'!$B$38,'اطلاعات پایه'!$E$37+(AA822-'اطلاعات پایه'!$B$37)*'اطلاعات پایه'!$C$38,IF(AA822&lt;='اطلاعات پایه'!$B$39,'اطلاعات پایه'!$E$38+(AA822-'اطلاعات پایه'!$B$38)*'اطلاعات پایه'!$C$39,'اطلاعات پایه'!$E$39+(AA822-'اطلاعات پایه'!$B$39)*'اطلاعات پایه'!$C$40)))))/365*L822</f>
        <v>0</v>
      </c>
      <c r="AC822" s="9">
        <f t="shared" si="103"/>
        <v>37493954</v>
      </c>
      <c r="AE822" s="9">
        <f t="shared" si="98"/>
        <v>49588780</v>
      </c>
    </row>
    <row r="823" spans="1:31" x14ac:dyDescent="0.25">
      <c r="A823" s="13">
        <v>803</v>
      </c>
      <c r="B823" s="13"/>
      <c r="C823" s="13"/>
      <c r="D823" s="13"/>
      <c r="E823" s="13"/>
      <c r="F823" s="13"/>
      <c r="G823" s="6" t="str">
        <f t="shared" si="96"/>
        <v/>
      </c>
      <c r="H823" s="13"/>
      <c r="I823" s="13"/>
      <c r="J823" s="15"/>
      <c r="K823" s="15"/>
      <c r="L823" s="5">
        <f>VLOOKUP($C$15,'اطلاعات پایه'!$A$18:$B$30,2,FALSE)</f>
        <v>30</v>
      </c>
      <c r="M823" s="6">
        <f>VLOOKUP($C$15,'اطلاعات پایه'!$A$18:$C$30,3,FALSE)</f>
        <v>45736</v>
      </c>
      <c r="N823" s="5">
        <f>ROUND((K823*('اطلاعات پایه'!$B$12+1)+'اطلاعات پایه'!$B$13)/30*L823,0)</f>
        <v>9316080</v>
      </c>
      <c r="O823" s="5">
        <f>IF(AND(F823&gt;0,M823-F823&gt;364),'اطلاعات پایه'!$B$10,0)*L823+J823</f>
        <v>0</v>
      </c>
      <c r="P823" s="5">
        <f>IF(H823="متاهل",'اطلاعات پایه'!$B$6,0)</f>
        <v>0</v>
      </c>
      <c r="Q823" s="5">
        <f>I823*'اطلاعات پایه'!$B$7</f>
        <v>0</v>
      </c>
      <c r="R823" s="5">
        <f>ROUND('اطلاعات پایه'!$B$8/30*MIN(30,L823),0)</f>
        <v>9000000</v>
      </c>
      <c r="S823" s="5">
        <f>ROUND('اطلاعات پایه'!$B$9/30*MIN(30,L823),0)</f>
        <v>22000000</v>
      </c>
      <c r="T823" s="5">
        <f t="shared" si="99"/>
        <v>59284</v>
      </c>
      <c r="U823" s="15"/>
      <c r="V823" s="5">
        <f t="shared" si="97"/>
        <v>0</v>
      </c>
      <c r="X823" s="9">
        <f t="shared" si="100"/>
        <v>40316080</v>
      </c>
      <c r="Y823" s="9">
        <f>ROUND(0.07*MIN(7*L823*'اطلاعات پایه'!$B$5,'محاسبه حقوق'!X823),0)</f>
        <v>2822126</v>
      </c>
      <c r="Z823" s="9">
        <f t="shared" si="101"/>
        <v>9272700</v>
      </c>
      <c r="AA823" s="9">
        <f t="shared" si="102"/>
        <v>480702059.14285713</v>
      </c>
      <c r="AB823" s="5">
        <f>IF(AA823&lt;='اطلاعات پایه'!$B$35,'اطلاعات پایه'!$D$35,IF(AA823&lt;='اطلاعات پایه'!$B$36,'اطلاعات پایه'!$E$35+(AA823-'اطلاعات پایه'!$B$35)*'اطلاعات پایه'!$C$36,IF(AA823&lt;='اطلاعات پایه'!$B$37,'اطلاعات پایه'!$E$36+(AA823-'اطلاعات پایه'!$B$36)*'اطلاعات پایه'!$C$37,IF(AA823&lt;='اطلاعات پایه'!$B$38,'اطلاعات پایه'!$E$37+(AA823-'اطلاعات پایه'!$B$37)*'اطلاعات پایه'!$C$38,IF(AA823&lt;='اطلاعات پایه'!$B$39,'اطلاعات پایه'!$E$38+(AA823-'اطلاعات پایه'!$B$38)*'اطلاعات پایه'!$C$39,'اطلاعات پایه'!$E$39+(AA823-'اطلاعات پایه'!$B$39)*'اطلاعات پایه'!$C$40)))))/365*L823</f>
        <v>0</v>
      </c>
      <c r="AC823" s="9">
        <f t="shared" si="103"/>
        <v>37493954</v>
      </c>
      <c r="AE823" s="9">
        <f t="shared" si="98"/>
        <v>49588780</v>
      </c>
    </row>
    <row r="824" spans="1:31" x14ac:dyDescent="0.25">
      <c r="A824" s="13">
        <v>804</v>
      </c>
      <c r="B824" s="13"/>
      <c r="C824" s="13"/>
      <c r="D824" s="13"/>
      <c r="E824" s="13"/>
      <c r="F824" s="13"/>
      <c r="G824" s="6" t="str">
        <f t="shared" si="96"/>
        <v/>
      </c>
      <c r="H824" s="13"/>
      <c r="I824" s="13"/>
      <c r="J824" s="15"/>
      <c r="K824" s="15"/>
      <c r="L824" s="5">
        <f>VLOOKUP($C$15,'اطلاعات پایه'!$A$18:$B$30,2,FALSE)</f>
        <v>30</v>
      </c>
      <c r="M824" s="6">
        <f>VLOOKUP($C$15,'اطلاعات پایه'!$A$18:$C$30,3,FALSE)</f>
        <v>45736</v>
      </c>
      <c r="N824" s="5">
        <f>ROUND((K824*('اطلاعات پایه'!$B$12+1)+'اطلاعات پایه'!$B$13)/30*L824,0)</f>
        <v>9316080</v>
      </c>
      <c r="O824" s="5">
        <f>IF(AND(F824&gt;0,M824-F824&gt;364),'اطلاعات پایه'!$B$10,0)*L824+J824</f>
        <v>0</v>
      </c>
      <c r="P824" s="5">
        <f>IF(H824="متاهل",'اطلاعات پایه'!$B$6,0)</f>
        <v>0</v>
      </c>
      <c r="Q824" s="5">
        <f>I824*'اطلاعات پایه'!$B$7</f>
        <v>0</v>
      </c>
      <c r="R824" s="5">
        <f>ROUND('اطلاعات پایه'!$B$8/30*MIN(30,L824),0)</f>
        <v>9000000</v>
      </c>
      <c r="S824" s="5">
        <f>ROUND('اطلاعات پایه'!$B$9/30*MIN(30,L824),0)</f>
        <v>22000000</v>
      </c>
      <c r="T824" s="5">
        <f t="shared" si="99"/>
        <v>59284</v>
      </c>
      <c r="U824" s="15"/>
      <c r="V824" s="5">
        <f t="shared" si="97"/>
        <v>0</v>
      </c>
      <c r="X824" s="9">
        <f t="shared" si="100"/>
        <v>40316080</v>
      </c>
      <c r="Y824" s="9">
        <f>ROUND(0.07*MIN(7*L824*'اطلاعات پایه'!$B$5,'محاسبه حقوق'!X824),0)</f>
        <v>2822126</v>
      </c>
      <c r="Z824" s="9">
        <f t="shared" si="101"/>
        <v>9272700</v>
      </c>
      <c r="AA824" s="9">
        <f t="shared" si="102"/>
        <v>480702059.14285713</v>
      </c>
      <c r="AB824" s="5">
        <f>IF(AA824&lt;='اطلاعات پایه'!$B$35,'اطلاعات پایه'!$D$35,IF(AA824&lt;='اطلاعات پایه'!$B$36,'اطلاعات پایه'!$E$35+(AA824-'اطلاعات پایه'!$B$35)*'اطلاعات پایه'!$C$36,IF(AA824&lt;='اطلاعات پایه'!$B$37,'اطلاعات پایه'!$E$36+(AA824-'اطلاعات پایه'!$B$36)*'اطلاعات پایه'!$C$37,IF(AA824&lt;='اطلاعات پایه'!$B$38,'اطلاعات پایه'!$E$37+(AA824-'اطلاعات پایه'!$B$37)*'اطلاعات پایه'!$C$38,IF(AA824&lt;='اطلاعات پایه'!$B$39,'اطلاعات پایه'!$E$38+(AA824-'اطلاعات پایه'!$B$38)*'اطلاعات پایه'!$C$39,'اطلاعات پایه'!$E$39+(AA824-'اطلاعات پایه'!$B$39)*'اطلاعات پایه'!$C$40)))))/365*L824</f>
        <v>0</v>
      </c>
      <c r="AC824" s="9">
        <f t="shared" si="103"/>
        <v>37493954</v>
      </c>
      <c r="AE824" s="9">
        <f t="shared" si="98"/>
        <v>49588780</v>
      </c>
    </row>
    <row r="825" spans="1:31" x14ac:dyDescent="0.25">
      <c r="A825" s="13">
        <v>805</v>
      </c>
      <c r="B825" s="13"/>
      <c r="C825" s="13"/>
      <c r="D825" s="13"/>
      <c r="E825" s="13"/>
      <c r="F825" s="13"/>
      <c r="G825" s="6" t="str">
        <f t="shared" si="96"/>
        <v/>
      </c>
      <c r="H825" s="13"/>
      <c r="I825" s="13"/>
      <c r="J825" s="15"/>
      <c r="K825" s="15"/>
      <c r="L825" s="5">
        <f>VLOOKUP($C$15,'اطلاعات پایه'!$A$18:$B$30,2,FALSE)</f>
        <v>30</v>
      </c>
      <c r="M825" s="6">
        <f>VLOOKUP($C$15,'اطلاعات پایه'!$A$18:$C$30,3,FALSE)</f>
        <v>45736</v>
      </c>
      <c r="N825" s="5">
        <f>ROUND((K825*('اطلاعات پایه'!$B$12+1)+'اطلاعات پایه'!$B$13)/30*L825,0)</f>
        <v>9316080</v>
      </c>
      <c r="O825" s="5">
        <f>IF(AND(F825&gt;0,M825-F825&gt;364),'اطلاعات پایه'!$B$10,0)*L825+J825</f>
        <v>0</v>
      </c>
      <c r="P825" s="5">
        <f>IF(H825="متاهل",'اطلاعات پایه'!$B$6,0)</f>
        <v>0</v>
      </c>
      <c r="Q825" s="5">
        <f>I825*'اطلاعات پایه'!$B$7</f>
        <v>0</v>
      </c>
      <c r="R825" s="5">
        <f>ROUND('اطلاعات پایه'!$B$8/30*MIN(30,L825),0)</f>
        <v>9000000</v>
      </c>
      <c r="S825" s="5">
        <f>ROUND('اطلاعات پایه'!$B$9/30*MIN(30,L825),0)</f>
        <v>22000000</v>
      </c>
      <c r="T825" s="5">
        <f t="shared" si="99"/>
        <v>59284</v>
      </c>
      <c r="U825" s="15"/>
      <c r="V825" s="5">
        <f t="shared" si="97"/>
        <v>0</v>
      </c>
      <c r="X825" s="9">
        <f t="shared" si="100"/>
        <v>40316080</v>
      </c>
      <c r="Y825" s="9">
        <f>ROUND(0.07*MIN(7*L825*'اطلاعات پایه'!$B$5,'محاسبه حقوق'!X825),0)</f>
        <v>2822126</v>
      </c>
      <c r="Z825" s="9">
        <f t="shared" si="101"/>
        <v>9272700</v>
      </c>
      <c r="AA825" s="9">
        <f t="shared" si="102"/>
        <v>480702059.14285713</v>
      </c>
      <c r="AB825" s="5">
        <f>IF(AA825&lt;='اطلاعات پایه'!$B$35,'اطلاعات پایه'!$D$35,IF(AA825&lt;='اطلاعات پایه'!$B$36,'اطلاعات پایه'!$E$35+(AA825-'اطلاعات پایه'!$B$35)*'اطلاعات پایه'!$C$36,IF(AA825&lt;='اطلاعات پایه'!$B$37,'اطلاعات پایه'!$E$36+(AA825-'اطلاعات پایه'!$B$36)*'اطلاعات پایه'!$C$37,IF(AA825&lt;='اطلاعات پایه'!$B$38,'اطلاعات پایه'!$E$37+(AA825-'اطلاعات پایه'!$B$37)*'اطلاعات پایه'!$C$38,IF(AA825&lt;='اطلاعات پایه'!$B$39,'اطلاعات پایه'!$E$38+(AA825-'اطلاعات پایه'!$B$38)*'اطلاعات پایه'!$C$39,'اطلاعات پایه'!$E$39+(AA825-'اطلاعات پایه'!$B$39)*'اطلاعات پایه'!$C$40)))))/365*L825</f>
        <v>0</v>
      </c>
      <c r="AC825" s="9">
        <f t="shared" si="103"/>
        <v>37493954</v>
      </c>
      <c r="AE825" s="9">
        <f t="shared" si="98"/>
        <v>49588780</v>
      </c>
    </row>
    <row r="826" spans="1:31" x14ac:dyDescent="0.25">
      <c r="A826" s="13">
        <v>806</v>
      </c>
      <c r="B826" s="13"/>
      <c r="C826" s="13"/>
      <c r="D826" s="13"/>
      <c r="E826" s="13"/>
      <c r="F826" s="13"/>
      <c r="G826" s="6" t="str">
        <f t="shared" si="96"/>
        <v/>
      </c>
      <c r="H826" s="13"/>
      <c r="I826" s="13"/>
      <c r="J826" s="15"/>
      <c r="K826" s="15"/>
      <c r="L826" s="5">
        <f>VLOOKUP($C$15,'اطلاعات پایه'!$A$18:$B$30,2,FALSE)</f>
        <v>30</v>
      </c>
      <c r="M826" s="6">
        <f>VLOOKUP($C$15,'اطلاعات پایه'!$A$18:$C$30,3,FALSE)</f>
        <v>45736</v>
      </c>
      <c r="N826" s="5">
        <f>ROUND((K826*('اطلاعات پایه'!$B$12+1)+'اطلاعات پایه'!$B$13)/30*L826,0)</f>
        <v>9316080</v>
      </c>
      <c r="O826" s="5">
        <f>IF(AND(F826&gt;0,M826-F826&gt;364),'اطلاعات پایه'!$B$10,0)*L826+J826</f>
        <v>0</v>
      </c>
      <c r="P826" s="5">
        <f>IF(H826="متاهل",'اطلاعات پایه'!$B$6,0)</f>
        <v>0</v>
      </c>
      <c r="Q826" s="5">
        <f>I826*'اطلاعات پایه'!$B$7</f>
        <v>0</v>
      </c>
      <c r="R826" s="5">
        <f>ROUND('اطلاعات پایه'!$B$8/30*MIN(30,L826),0)</f>
        <v>9000000</v>
      </c>
      <c r="S826" s="5">
        <f>ROUND('اطلاعات پایه'!$B$9/30*MIN(30,L826),0)</f>
        <v>22000000</v>
      </c>
      <c r="T826" s="5">
        <f t="shared" si="99"/>
        <v>59284</v>
      </c>
      <c r="U826" s="15"/>
      <c r="V826" s="5">
        <f t="shared" si="97"/>
        <v>0</v>
      </c>
      <c r="X826" s="9">
        <f t="shared" si="100"/>
        <v>40316080</v>
      </c>
      <c r="Y826" s="9">
        <f>ROUND(0.07*MIN(7*L826*'اطلاعات پایه'!$B$5,'محاسبه حقوق'!X826),0)</f>
        <v>2822126</v>
      </c>
      <c r="Z826" s="9">
        <f t="shared" si="101"/>
        <v>9272700</v>
      </c>
      <c r="AA826" s="9">
        <f t="shared" si="102"/>
        <v>480702059.14285713</v>
      </c>
      <c r="AB826" s="5">
        <f>IF(AA826&lt;='اطلاعات پایه'!$B$35,'اطلاعات پایه'!$D$35,IF(AA826&lt;='اطلاعات پایه'!$B$36,'اطلاعات پایه'!$E$35+(AA826-'اطلاعات پایه'!$B$35)*'اطلاعات پایه'!$C$36,IF(AA826&lt;='اطلاعات پایه'!$B$37,'اطلاعات پایه'!$E$36+(AA826-'اطلاعات پایه'!$B$36)*'اطلاعات پایه'!$C$37,IF(AA826&lt;='اطلاعات پایه'!$B$38,'اطلاعات پایه'!$E$37+(AA826-'اطلاعات پایه'!$B$37)*'اطلاعات پایه'!$C$38,IF(AA826&lt;='اطلاعات پایه'!$B$39,'اطلاعات پایه'!$E$38+(AA826-'اطلاعات پایه'!$B$38)*'اطلاعات پایه'!$C$39,'اطلاعات پایه'!$E$39+(AA826-'اطلاعات پایه'!$B$39)*'اطلاعات پایه'!$C$40)))))/365*L826</f>
        <v>0</v>
      </c>
      <c r="AC826" s="9">
        <f t="shared" si="103"/>
        <v>37493954</v>
      </c>
      <c r="AE826" s="9">
        <f t="shared" si="98"/>
        <v>49588780</v>
      </c>
    </row>
    <row r="827" spans="1:31" x14ac:dyDescent="0.25">
      <c r="A827" s="13">
        <v>807</v>
      </c>
      <c r="B827" s="13"/>
      <c r="C827" s="13"/>
      <c r="D827" s="13"/>
      <c r="E827" s="13"/>
      <c r="F827" s="13"/>
      <c r="G827" s="6" t="str">
        <f t="shared" si="96"/>
        <v/>
      </c>
      <c r="H827" s="13"/>
      <c r="I827" s="13"/>
      <c r="J827" s="15"/>
      <c r="K827" s="15"/>
      <c r="L827" s="5">
        <f>VLOOKUP($C$15,'اطلاعات پایه'!$A$18:$B$30,2,FALSE)</f>
        <v>30</v>
      </c>
      <c r="M827" s="6">
        <f>VLOOKUP($C$15,'اطلاعات پایه'!$A$18:$C$30,3,FALSE)</f>
        <v>45736</v>
      </c>
      <c r="N827" s="5">
        <f>ROUND((K827*('اطلاعات پایه'!$B$12+1)+'اطلاعات پایه'!$B$13)/30*L827,0)</f>
        <v>9316080</v>
      </c>
      <c r="O827" s="5">
        <f>IF(AND(F827&gt;0,M827-F827&gt;364),'اطلاعات پایه'!$B$10,0)*L827+J827</f>
        <v>0</v>
      </c>
      <c r="P827" s="5">
        <f>IF(H827="متاهل",'اطلاعات پایه'!$B$6,0)</f>
        <v>0</v>
      </c>
      <c r="Q827" s="5">
        <f>I827*'اطلاعات پایه'!$B$7</f>
        <v>0</v>
      </c>
      <c r="R827" s="5">
        <f>ROUND('اطلاعات پایه'!$B$8/30*MIN(30,L827),0)</f>
        <v>9000000</v>
      </c>
      <c r="S827" s="5">
        <f>ROUND('اطلاعات پایه'!$B$9/30*MIN(30,L827),0)</f>
        <v>22000000</v>
      </c>
      <c r="T827" s="5">
        <f t="shared" si="99"/>
        <v>59284</v>
      </c>
      <c r="U827" s="15"/>
      <c r="V827" s="5">
        <f t="shared" si="97"/>
        <v>0</v>
      </c>
      <c r="X827" s="9">
        <f t="shared" si="100"/>
        <v>40316080</v>
      </c>
      <c r="Y827" s="9">
        <f>ROUND(0.07*MIN(7*L827*'اطلاعات پایه'!$B$5,'محاسبه حقوق'!X827),0)</f>
        <v>2822126</v>
      </c>
      <c r="Z827" s="9">
        <f t="shared" si="101"/>
        <v>9272700</v>
      </c>
      <c r="AA827" s="9">
        <f t="shared" si="102"/>
        <v>480702059.14285713</v>
      </c>
      <c r="AB827" s="5">
        <f>IF(AA827&lt;='اطلاعات پایه'!$B$35,'اطلاعات پایه'!$D$35,IF(AA827&lt;='اطلاعات پایه'!$B$36,'اطلاعات پایه'!$E$35+(AA827-'اطلاعات پایه'!$B$35)*'اطلاعات پایه'!$C$36,IF(AA827&lt;='اطلاعات پایه'!$B$37,'اطلاعات پایه'!$E$36+(AA827-'اطلاعات پایه'!$B$36)*'اطلاعات پایه'!$C$37,IF(AA827&lt;='اطلاعات پایه'!$B$38,'اطلاعات پایه'!$E$37+(AA827-'اطلاعات پایه'!$B$37)*'اطلاعات پایه'!$C$38,IF(AA827&lt;='اطلاعات پایه'!$B$39,'اطلاعات پایه'!$E$38+(AA827-'اطلاعات پایه'!$B$38)*'اطلاعات پایه'!$C$39,'اطلاعات پایه'!$E$39+(AA827-'اطلاعات پایه'!$B$39)*'اطلاعات پایه'!$C$40)))))/365*L827</f>
        <v>0</v>
      </c>
      <c r="AC827" s="9">
        <f t="shared" si="103"/>
        <v>37493954</v>
      </c>
      <c r="AE827" s="9">
        <f t="shared" si="98"/>
        <v>49588780</v>
      </c>
    </row>
    <row r="828" spans="1:31" x14ac:dyDescent="0.25">
      <c r="A828" s="13">
        <v>808</v>
      </c>
      <c r="B828" s="13"/>
      <c r="C828" s="13"/>
      <c r="D828" s="13"/>
      <c r="E828" s="13"/>
      <c r="F828" s="13"/>
      <c r="G828" s="6" t="str">
        <f t="shared" si="96"/>
        <v/>
      </c>
      <c r="H828" s="13"/>
      <c r="I828" s="13"/>
      <c r="J828" s="15"/>
      <c r="K828" s="15"/>
      <c r="L828" s="5">
        <f>VLOOKUP($C$15,'اطلاعات پایه'!$A$18:$B$30,2,FALSE)</f>
        <v>30</v>
      </c>
      <c r="M828" s="6">
        <f>VLOOKUP($C$15,'اطلاعات پایه'!$A$18:$C$30,3,FALSE)</f>
        <v>45736</v>
      </c>
      <c r="N828" s="5">
        <f>ROUND((K828*('اطلاعات پایه'!$B$12+1)+'اطلاعات پایه'!$B$13)/30*L828,0)</f>
        <v>9316080</v>
      </c>
      <c r="O828" s="5">
        <f>IF(AND(F828&gt;0,M828-F828&gt;364),'اطلاعات پایه'!$B$10,0)*L828+J828</f>
        <v>0</v>
      </c>
      <c r="P828" s="5">
        <f>IF(H828="متاهل",'اطلاعات پایه'!$B$6,0)</f>
        <v>0</v>
      </c>
      <c r="Q828" s="5">
        <f>I828*'اطلاعات پایه'!$B$7</f>
        <v>0</v>
      </c>
      <c r="R828" s="5">
        <f>ROUND('اطلاعات پایه'!$B$8/30*MIN(30,L828),0)</f>
        <v>9000000</v>
      </c>
      <c r="S828" s="5">
        <f>ROUND('اطلاعات پایه'!$B$9/30*MIN(30,L828),0)</f>
        <v>22000000</v>
      </c>
      <c r="T828" s="5">
        <f t="shared" si="99"/>
        <v>59284</v>
      </c>
      <c r="U828" s="15"/>
      <c r="V828" s="5">
        <f t="shared" si="97"/>
        <v>0</v>
      </c>
      <c r="X828" s="9">
        <f t="shared" si="100"/>
        <v>40316080</v>
      </c>
      <c r="Y828" s="9">
        <f>ROUND(0.07*MIN(7*L828*'اطلاعات پایه'!$B$5,'محاسبه حقوق'!X828),0)</f>
        <v>2822126</v>
      </c>
      <c r="Z828" s="9">
        <f t="shared" si="101"/>
        <v>9272700</v>
      </c>
      <c r="AA828" s="9">
        <f t="shared" si="102"/>
        <v>480702059.14285713</v>
      </c>
      <c r="AB828" s="5">
        <f>IF(AA828&lt;='اطلاعات پایه'!$B$35,'اطلاعات پایه'!$D$35,IF(AA828&lt;='اطلاعات پایه'!$B$36,'اطلاعات پایه'!$E$35+(AA828-'اطلاعات پایه'!$B$35)*'اطلاعات پایه'!$C$36,IF(AA828&lt;='اطلاعات پایه'!$B$37,'اطلاعات پایه'!$E$36+(AA828-'اطلاعات پایه'!$B$36)*'اطلاعات پایه'!$C$37,IF(AA828&lt;='اطلاعات پایه'!$B$38,'اطلاعات پایه'!$E$37+(AA828-'اطلاعات پایه'!$B$37)*'اطلاعات پایه'!$C$38,IF(AA828&lt;='اطلاعات پایه'!$B$39,'اطلاعات پایه'!$E$38+(AA828-'اطلاعات پایه'!$B$38)*'اطلاعات پایه'!$C$39,'اطلاعات پایه'!$E$39+(AA828-'اطلاعات پایه'!$B$39)*'اطلاعات پایه'!$C$40)))))/365*L828</f>
        <v>0</v>
      </c>
      <c r="AC828" s="9">
        <f t="shared" si="103"/>
        <v>37493954</v>
      </c>
      <c r="AE828" s="9">
        <f t="shared" si="98"/>
        <v>49588780</v>
      </c>
    </row>
    <row r="829" spans="1:31" x14ac:dyDescent="0.25">
      <c r="A829" s="13">
        <v>809</v>
      </c>
      <c r="B829" s="13"/>
      <c r="C829" s="13"/>
      <c r="D829" s="13"/>
      <c r="E829" s="13"/>
      <c r="F829" s="13"/>
      <c r="G829" s="6" t="str">
        <f t="shared" si="96"/>
        <v/>
      </c>
      <c r="H829" s="13"/>
      <c r="I829" s="13"/>
      <c r="J829" s="15"/>
      <c r="K829" s="15"/>
      <c r="L829" s="5">
        <f>VLOOKUP($C$15,'اطلاعات پایه'!$A$18:$B$30,2,FALSE)</f>
        <v>30</v>
      </c>
      <c r="M829" s="6">
        <f>VLOOKUP($C$15,'اطلاعات پایه'!$A$18:$C$30,3,FALSE)</f>
        <v>45736</v>
      </c>
      <c r="N829" s="5">
        <f>ROUND((K829*('اطلاعات پایه'!$B$12+1)+'اطلاعات پایه'!$B$13)/30*L829,0)</f>
        <v>9316080</v>
      </c>
      <c r="O829" s="5">
        <f>IF(AND(F829&gt;0,M829-F829&gt;364),'اطلاعات پایه'!$B$10,0)*L829+J829</f>
        <v>0</v>
      </c>
      <c r="P829" s="5">
        <f>IF(H829="متاهل",'اطلاعات پایه'!$B$6,0)</f>
        <v>0</v>
      </c>
      <c r="Q829" s="5">
        <f>I829*'اطلاعات پایه'!$B$7</f>
        <v>0</v>
      </c>
      <c r="R829" s="5">
        <f>ROUND('اطلاعات پایه'!$B$8/30*MIN(30,L829),0)</f>
        <v>9000000</v>
      </c>
      <c r="S829" s="5">
        <f>ROUND('اطلاعات پایه'!$B$9/30*MIN(30,L829),0)</f>
        <v>22000000</v>
      </c>
      <c r="T829" s="5">
        <f t="shared" si="99"/>
        <v>59284</v>
      </c>
      <c r="U829" s="15"/>
      <c r="V829" s="5">
        <f t="shared" si="97"/>
        <v>0</v>
      </c>
      <c r="X829" s="9">
        <f t="shared" si="100"/>
        <v>40316080</v>
      </c>
      <c r="Y829" s="9">
        <f>ROUND(0.07*MIN(7*L829*'اطلاعات پایه'!$B$5,'محاسبه حقوق'!X829),0)</f>
        <v>2822126</v>
      </c>
      <c r="Z829" s="9">
        <f t="shared" si="101"/>
        <v>9272700</v>
      </c>
      <c r="AA829" s="9">
        <f t="shared" si="102"/>
        <v>480702059.14285713</v>
      </c>
      <c r="AB829" s="5">
        <f>IF(AA829&lt;='اطلاعات پایه'!$B$35,'اطلاعات پایه'!$D$35,IF(AA829&lt;='اطلاعات پایه'!$B$36,'اطلاعات پایه'!$E$35+(AA829-'اطلاعات پایه'!$B$35)*'اطلاعات پایه'!$C$36,IF(AA829&lt;='اطلاعات پایه'!$B$37,'اطلاعات پایه'!$E$36+(AA829-'اطلاعات پایه'!$B$36)*'اطلاعات پایه'!$C$37,IF(AA829&lt;='اطلاعات پایه'!$B$38,'اطلاعات پایه'!$E$37+(AA829-'اطلاعات پایه'!$B$37)*'اطلاعات پایه'!$C$38,IF(AA829&lt;='اطلاعات پایه'!$B$39,'اطلاعات پایه'!$E$38+(AA829-'اطلاعات پایه'!$B$38)*'اطلاعات پایه'!$C$39,'اطلاعات پایه'!$E$39+(AA829-'اطلاعات پایه'!$B$39)*'اطلاعات پایه'!$C$40)))))/365*L829</f>
        <v>0</v>
      </c>
      <c r="AC829" s="9">
        <f t="shared" si="103"/>
        <v>37493954</v>
      </c>
      <c r="AE829" s="9">
        <f t="shared" si="98"/>
        <v>49588780</v>
      </c>
    </row>
    <row r="830" spans="1:31" x14ac:dyDescent="0.25">
      <c r="A830" s="13">
        <v>810</v>
      </c>
      <c r="B830" s="13"/>
      <c r="C830" s="13"/>
      <c r="D830" s="13"/>
      <c r="E830" s="13"/>
      <c r="F830" s="13"/>
      <c r="G830" s="6" t="str">
        <f t="shared" si="96"/>
        <v/>
      </c>
      <c r="H830" s="13"/>
      <c r="I830" s="13"/>
      <c r="J830" s="15"/>
      <c r="K830" s="15"/>
      <c r="L830" s="5">
        <f>VLOOKUP($C$15,'اطلاعات پایه'!$A$18:$B$30,2,FALSE)</f>
        <v>30</v>
      </c>
      <c r="M830" s="6">
        <f>VLOOKUP($C$15,'اطلاعات پایه'!$A$18:$C$30,3,FALSE)</f>
        <v>45736</v>
      </c>
      <c r="N830" s="5">
        <f>ROUND((K830*('اطلاعات پایه'!$B$12+1)+'اطلاعات پایه'!$B$13)/30*L830,0)</f>
        <v>9316080</v>
      </c>
      <c r="O830" s="5">
        <f>IF(AND(F830&gt;0,M830-F830&gt;364),'اطلاعات پایه'!$B$10,0)*L830+J830</f>
        <v>0</v>
      </c>
      <c r="P830" s="5">
        <f>IF(H830="متاهل",'اطلاعات پایه'!$B$6,0)</f>
        <v>0</v>
      </c>
      <c r="Q830" s="5">
        <f>I830*'اطلاعات پایه'!$B$7</f>
        <v>0</v>
      </c>
      <c r="R830" s="5">
        <f>ROUND('اطلاعات پایه'!$B$8/30*MIN(30,L830),0)</f>
        <v>9000000</v>
      </c>
      <c r="S830" s="5">
        <f>ROUND('اطلاعات پایه'!$B$9/30*MIN(30,L830),0)</f>
        <v>22000000</v>
      </c>
      <c r="T830" s="5">
        <f t="shared" si="99"/>
        <v>59284</v>
      </c>
      <c r="U830" s="15"/>
      <c r="V830" s="5">
        <f t="shared" si="97"/>
        <v>0</v>
      </c>
      <c r="X830" s="9">
        <f t="shared" si="100"/>
        <v>40316080</v>
      </c>
      <c r="Y830" s="9">
        <f>ROUND(0.07*MIN(7*L830*'اطلاعات پایه'!$B$5,'محاسبه حقوق'!X830),0)</f>
        <v>2822126</v>
      </c>
      <c r="Z830" s="9">
        <f t="shared" si="101"/>
        <v>9272700</v>
      </c>
      <c r="AA830" s="9">
        <f t="shared" si="102"/>
        <v>480702059.14285713</v>
      </c>
      <c r="AB830" s="5">
        <f>IF(AA830&lt;='اطلاعات پایه'!$B$35,'اطلاعات پایه'!$D$35,IF(AA830&lt;='اطلاعات پایه'!$B$36,'اطلاعات پایه'!$E$35+(AA830-'اطلاعات پایه'!$B$35)*'اطلاعات پایه'!$C$36,IF(AA830&lt;='اطلاعات پایه'!$B$37,'اطلاعات پایه'!$E$36+(AA830-'اطلاعات پایه'!$B$36)*'اطلاعات پایه'!$C$37,IF(AA830&lt;='اطلاعات پایه'!$B$38,'اطلاعات پایه'!$E$37+(AA830-'اطلاعات پایه'!$B$37)*'اطلاعات پایه'!$C$38,IF(AA830&lt;='اطلاعات پایه'!$B$39,'اطلاعات پایه'!$E$38+(AA830-'اطلاعات پایه'!$B$38)*'اطلاعات پایه'!$C$39,'اطلاعات پایه'!$E$39+(AA830-'اطلاعات پایه'!$B$39)*'اطلاعات پایه'!$C$40)))))/365*L830</f>
        <v>0</v>
      </c>
      <c r="AC830" s="9">
        <f t="shared" si="103"/>
        <v>37493954</v>
      </c>
      <c r="AE830" s="9">
        <f t="shared" si="98"/>
        <v>49588780</v>
      </c>
    </row>
    <row r="831" spans="1:31" x14ac:dyDescent="0.25">
      <c r="A831" s="13">
        <v>811</v>
      </c>
      <c r="B831" s="13"/>
      <c r="C831" s="13"/>
      <c r="D831" s="13"/>
      <c r="E831" s="13"/>
      <c r="F831" s="13"/>
      <c r="G831" s="6" t="str">
        <f t="shared" si="96"/>
        <v/>
      </c>
      <c r="H831" s="13"/>
      <c r="I831" s="13"/>
      <c r="J831" s="15"/>
      <c r="K831" s="15"/>
      <c r="L831" s="5">
        <f>VLOOKUP($C$15,'اطلاعات پایه'!$A$18:$B$30,2,FALSE)</f>
        <v>30</v>
      </c>
      <c r="M831" s="6">
        <f>VLOOKUP($C$15,'اطلاعات پایه'!$A$18:$C$30,3,FALSE)</f>
        <v>45736</v>
      </c>
      <c r="N831" s="5">
        <f>ROUND((K831*('اطلاعات پایه'!$B$12+1)+'اطلاعات پایه'!$B$13)/30*L831,0)</f>
        <v>9316080</v>
      </c>
      <c r="O831" s="5">
        <f>IF(AND(F831&gt;0,M831-F831&gt;364),'اطلاعات پایه'!$B$10,0)*L831+J831</f>
        <v>0</v>
      </c>
      <c r="P831" s="5">
        <f>IF(H831="متاهل",'اطلاعات پایه'!$B$6,0)</f>
        <v>0</v>
      </c>
      <c r="Q831" s="5">
        <f>I831*'اطلاعات پایه'!$B$7</f>
        <v>0</v>
      </c>
      <c r="R831" s="5">
        <f>ROUND('اطلاعات پایه'!$B$8/30*MIN(30,L831),0)</f>
        <v>9000000</v>
      </c>
      <c r="S831" s="5">
        <f>ROUND('اطلاعات پایه'!$B$9/30*MIN(30,L831),0)</f>
        <v>22000000</v>
      </c>
      <c r="T831" s="5">
        <f t="shared" si="99"/>
        <v>59284</v>
      </c>
      <c r="U831" s="15"/>
      <c r="V831" s="5">
        <f t="shared" si="97"/>
        <v>0</v>
      </c>
      <c r="X831" s="9">
        <f t="shared" si="100"/>
        <v>40316080</v>
      </c>
      <c r="Y831" s="9">
        <f>ROUND(0.07*MIN(7*L831*'اطلاعات پایه'!$B$5,'محاسبه حقوق'!X831),0)</f>
        <v>2822126</v>
      </c>
      <c r="Z831" s="9">
        <f t="shared" si="101"/>
        <v>9272700</v>
      </c>
      <c r="AA831" s="9">
        <f t="shared" si="102"/>
        <v>480702059.14285713</v>
      </c>
      <c r="AB831" s="5">
        <f>IF(AA831&lt;='اطلاعات پایه'!$B$35,'اطلاعات پایه'!$D$35,IF(AA831&lt;='اطلاعات پایه'!$B$36,'اطلاعات پایه'!$E$35+(AA831-'اطلاعات پایه'!$B$35)*'اطلاعات پایه'!$C$36,IF(AA831&lt;='اطلاعات پایه'!$B$37,'اطلاعات پایه'!$E$36+(AA831-'اطلاعات پایه'!$B$36)*'اطلاعات پایه'!$C$37,IF(AA831&lt;='اطلاعات پایه'!$B$38,'اطلاعات پایه'!$E$37+(AA831-'اطلاعات پایه'!$B$37)*'اطلاعات پایه'!$C$38,IF(AA831&lt;='اطلاعات پایه'!$B$39,'اطلاعات پایه'!$E$38+(AA831-'اطلاعات پایه'!$B$38)*'اطلاعات پایه'!$C$39,'اطلاعات پایه'!$E$39+(AA831-'اطلاعات پایه'!$B$39)*'اطلاعات پایه'!$C$40)))))/365*L831</f>
        <v>0</v>
      </c>
      <c r="AC831" s="9">
        <f t="shared" si="103"/>
        <v>37493954</v>
      </c>
      <c r="AE831" s="9">
        <f t="shared" si="98"/>
        <v>49588780</v>
      </c>
    </row>
    <row r="832" spans="1:31" x14ac:dyDescent="0.25">
      <c r="A832" s="13">
        <v>812</v>
      </c>
      <c r="B832" s="13"/>
      <c r="C832" s="13"/>
      <c r="D832" s="13"/>
      <c r="E832" s="13"/>
      <c r="F832" s="13"/>
      <c r="G832" s="6" t="str">
        <f t="shared" si="96"/>
        <v/>
      </c>
      <c r="H832" s="13"/>
      <c r="I832" s="13"/>
      <c r="J832" s="15"/>
      <c r="K832" s="15"/>
      <c r="L832" s="5">
        <f>VLOOKUP($C$15,'اطلاعات پایه'!$A$18:$B$30,2,FALSE)</f>
        <v>30</v>
      </c>
      <c r="M832" s="6">
        <f>VLOOKUP($C$15,'اطلاعات پایه'!$A$18:$C$30,3,FALSE)</f>
        <v>45736</v>
      </c>
      <c r="N832" s="5">
        <f>ROUND((K832*('اطلاعات پایه'!$B$12+1)+'اطلاعات پایه'!$B$13)/30*L832,0)</f>
        <v>9316080</v>
      </c>
      <c r="O832" s="5">
        <f>IF(AND(F832&gt;0,M832-F832&gt;364),'اطلاعات پایه'!$B$10,0)*L832+J832</f>
        <v>0</v>
      </c>
      <c r="P832" s="5">
        <f>IF(H832="متاهل",'اطلاعات پایه'!$B$6,0)</f>
        <v>0</v>
      </c>
      <c r="Q832" s="5">
        <f>I832*'اطلاعات پایه'!$B$7</f>
        <v>0</v>
      </c>
      <c r="R832" s="5">
        <f>ROUND('اطلاعات پایه'!$B$8/30*MIN(30,L832),0)</f>
        <v>9000000</v>
      </c>
      <c r="S832" s="5">
        <f>ROUND('اطلاعات پایه'!$B$9/30*MIN(30,L832),0)</f>
        <v>22000000</v>
      </c>
      <c r="T832" s="5">
        <f t="shared" si="99"/>
        <v>59284</v>
      </c>
      <c r="U832" s="15"/>
      <c r="V832" s="5">
        <f t="shared" si="97"/>
        <v>0</v>
      </c>
      <c r="X832" s="9">
        <f t="shared" si="100"/>
        <v>40316080</v>
      </c>
      <c r="Y832" s="9">
        <f>ROUND(0.07*MIN(7*L832*'اطلاعات پایه'!$B$5,'محاسبه حقوق'!X832),0)</f>
        <v>2822126</v>
      </c>
      <c r="Z832" s="9">
        <f t="shared" si="101"/>
        <v>9272700</v>
      </c>
      <c r="AA832" s="9">
        <f t="shared" si="102"/>
        <v>480702059.14285713</v>
      </c>
      <c r="AB832" s="5">
        <f>IF(AA832&lt;='اطلاعات پایه'!$B$35,'اطلاعات پایه'!$D$35,IF(AA832&lt;='اطلاعات پایه'!$B$36,'اطلاعات پایه'!$E$35+(AA832-'اطلاعات پایه'!$B$35)*'اطلاعات پایه'!$C$36,IF(AA832&lt;='اطلاعات پایه'!$B$37,'اطلاعات پایه'!$E$36+(AA832-'اطلاعات پایه'!$B$36)*'اطلاعات پایه'!$C$37,IF(AA832&lt;='اطلاعات پایه'!$B$38,'اطلاعات پایه'!$E$37+(AA832-'اطلاعات پایه'!$B$37)*'اطلاعات پایه'!$C$38,IF(AA832&lt;='اطلاعات پایه'!$B$39,'اطلاعات پایه'!$E$38+(AA832-'اطلاعات پایه'!$B$38)*'اطلاعات پایه'!$C$39,'اطلاعات پایه'!$E$39+(AA832-'اطلاعات پایه'!$B$39)*'اطلاعات پایه'!$C$40)))))/365*L832</f>
        <v>0</v>
      </c>
      <c r="AC832" s="9">
        <f t="shared" si="103"/>
        <v>37493954</v>
      </c>
      <c r="AE832" s="9">
        <f t="shared" si="98"/>
        <v>49588780</v>
      </c>
    </row>
    <row r="833" spans="1:31" x14ac:dyDescent="0.25">
      <c r="A833" s="13">
        <v>813</v>
      </c>
      <c r="B833" s="13"/>
      <c r="C833" s="13"/>
      <c r="D833" s="13"/>
      <c r="E833" s="13"/>
      <c r="F833" s="13"/>
      <c r="G833" s="6" t="str">
        <f t="shared" si="96"/>
        <v/>
      </c>
      <c r="H833" s="13"/>
      <c r="I833" s="13"/>
      <c r="J833" s="15"/>
      <c r="K833" s="15"/>
      <c r="L833" s="5">
        <f>VLOOKUP($C$15,'اطلاعات پایه'!$A$18:$B$30,2,FALSE)</f>
        <v>30</v>
      </c>
      <c r="M833" s="6">
        <f>VLOOKUP($C$15,'اطلاعات پایه'!$A$18:$C$30,3,FALSE)</f>
        <v>45736</v>
      </c>
      <c r="N833" s="5">
        <f>ROUND((K833*('اطلاعات پایه'!$B$12+1)+'اطلاعات پایه'!$B$13)/30*L833,0)</f>
        <v>9316080</v>
      </c>
      <c r="O833" s="5">
        <f>IF(AND(F833&gt;0,M833-F833&gt;364),'اطلاعات پایه'!$B$10,0)*L833+J833</f>
        <v>0</v>
      </c>
      <c r="P833" s="5">
        <f>IF(H833="متاهل",'اطلاعات پایه'!$B$6,0)</f>
        <v>0</v>
      </c>
      <c r="Q833" s="5">
        <f>I833*'اطلاعات پایه'!$B$7</f>
        <v>0</v>
      </c>
      <c r="R833" s="5">
        <f>ROUND('اطلاعات پایه'!$B$8/30*MIN(30,L833),0)</f>
        <v>9000000</v>
      </c>
      <c r="S833" s="5">
        <f>ROUND('اطلاعات پایه'!$B$9/30*MIN(30,L833),0)</f>
        <v>22000000</v>
      </c>
      <c r="T833" s="5">
        <f t="shared" si="99"/>
        <v>59284</v>
      </c>
      <c r="U833" s="15"/>
      <c r="V833" s="5">
        <f t="shared" si="97"/>
        <v>0</v>
      </c>
      <c r="X833" s="9">
        <f t="shared" si="100"/>
        <v>40316080</v>
      </c>
      <c r="Y833" s="9">
        <f>ROUND(0.07*MIN(7*L833*'اطلاعات پایه'!$B$5,'محاسبه حقوق'!X833),0)</f>
        <v>2822126</v>
      </c>
      <c r="Z833" s="9">
        <f t="shared" si="101"/>
        <v>9272700</v>
      </c>
      <c r="AA833" s="9">
        <f t="shared" si="102"/>
        <v>480702059.14285713</v>
      </c>
      <c r="AB833" s="5">
        <f>IF(AA833&lt;='اطلاعات پایه'!$B$35,'اطلاعات پایه'!$D$35,IF(AA833&lt;='اطلاعات پایه'!$B$36,'اطلاعات پایه'!$E$35+(AA833-'اطلاعات پایه'!$B$35)*'اطلاعات پایه'!$C$36,IF(AA833&lt;='اطلاعات پایه'!$B$37,'اطلاعات پایه'!$E$36+(AA833-'اطلاعات پایه'!$B$36)*'اطلاعات پایه'!$C$37,IF(AA833&lt;='اطلاعات پایه'!$B$38,'اطلاعات پایه'!$E$37+(AA833-'اطلاعات پایه'!$B$37)*'اطلاعات پایه'!$C$38,IF(AA833&lt;='اطلاعات پایه'!$B$39,'اطلاعات پایه'!$E$38+(AA833-'اطلاعات پایه'!$B$38)*'اطلاعات پایه'!$C$39,'اطلاعات پایه'!$E$39+(AA833-'اطلاعات پایه'!$B$39)*'اطلاعات پایه'!$C$40)))))/365*L833</f>
        <v>0</v>
      </c>
      <c r="AC833" s="9">
        <f t="shared" si="103"/>
        <v>37493954</v>
      </c>
      <c r="AE833" s="9">
        <f t="shared" si="98"/>
        <v>49588780</v>
      </c>
    </row>
    <row r="834" spans="1:31" x14ac:dyDescent="0.25">
      <c r="A834" s="13">
        <v>814</v>
      </c>
      <c r="B834" s="13"/>
      <c r="C834" s="13"/>
      <c r="D834" s="13"/>
      <c r="E834" s="13"/>
      <c r="F834" s="13"/>
      <c r="G834" s="6" t="str">
        <f t="shared" si="96"/>
        <v/>
      </c>
      <c r="H834" s="13"/>
      <c r="I834" s="13"/>
      <c r="J834" s="15"/>
      <c r="K834" s="15"/>
      <c r="L834" s="5">
        <f>VLOOKUP($C$15,'اطلاعات پایه'!$A$18:$B$30,2,FALSE)</f>
        <v>30</v>
      </c>
      <c r="M834" s="6">
        <f>VLOOKUP($C$15,'اطلاعات پایه'!$A$18:$C$30,3,FALSE)</f>
        <v>45736</v>
      </c>
      <c r="N834" s="5">
        <f>ROUND((K834*('اطلاعات پایه'!$B$12+1)+'اطلاعات پایه'!$B$13)/30*L834,0)</f>
        <v>9316080</v>
      </c>
      <c r="O834" s="5">
        <f>IF(AND(F834&gt;0,M834-F834&gt;364),'اطلاعات پایه'!$B$10,0)*L834+J834</f>
        <v>0</v>
      </c>
      <c r="P834" s="5">
        <f>IF(H834="متاهل",'اطلاعات پایه'!$B$6,0)</f>
        <v>0</v>
      </c>
      <c r="Q834" s="5">
        <f>I834*'اطلاعات پایه'!$B$7</f>
        <v>0</v>
      </c>
      <c r="R834" s="5">
        <f>ROUND('اطلاعات پایه'!$B$8/30*MIN(30,L834),0)</f>
        <v>9000000</v>
      </c>
      <c r="S834" s="5">
        <f>ROUND('اطلاعات پایه'!$B$9/30*MIN(30,L834),0)</f>
        <v>22000000</v>
      </c>
      <c r="T834" s="5">
        <f t="shared" si="99"/>
        <v>59284</v>
      </c>
      <c r="U834" s="15"/>
      <c r="V834" s="5">
        <f t="shared" si="97"/>
        <v>0</v>
      </c>
      <c r="X834" s="9">
        <f t="shared" si="100"/>
        <v>40316080</v>
      </c>
      <c r="Y834" s="9">
        <f>ROUND(0.07*MIN(7*L834*'اطلاعات پایه'!$B$5,'محاسبه حقوق'!X834),0)</f>
        <v>2822126</v>
      </c>
      <c r="Z834" s="9">
        <f t="shared" si="101"/>
        <v>9272700</v>
      </c>
      <c r="AA834" s="9">
        <f t="shared" si="102"/>
        <v>480702059.14285713</v>
      </c>
      <c r="AB834" s="5">
        <f>IF(AA834&lt;='اطلاعات پایه'!$B$35,'اطلاعات پایه'!$D$35,IF(AA834&lt;='اطلاعات پایه'!$B$36,'اطلاعات پایه'!$E$35+(AA834-'اطلاعات پایه'!$B$35)*'اطلاعات پایه'!$C$36,IF(AA834&lt;='اطلاعات پایه'!$B$37,'اطلاعات پایه'!$E$36+(AA834-'اطلاعات پایه'!$B$36)*'اطلاعات پایه'!$C$37,IF(AA834&lt;='اطلاعات پایه'!$B$38,'اطلاعات پایه'!$E$37+(AA834-'اطلاعات پایه'!$B$37)*'اطلاعات پایه'!$C$38,IF(AA834&lt;='اطلاعات پایه'!$B$39,'اطلاعات پایه'!$E$38+(AA834-'اطلاعات پایه'!$B$38)*'اطلاعات پایه'!$C$39,'اطلاعات پایه'!$E$39+(AA834-'اطلاعات پایه'!$B$39)*'اطلاعات پایه'!$C$40)))))/365*L834</f>
        <v>0</v>
      </c>
      <c r="AC834" s="9">
        <f t="shared" si="103"/>
        <v>37493954</v>
      </c>
      <c r="AE834" s="9">
        <f t="shared" si="98"/>
        <v>49588780</v>
      </c>
    </row>
    <row r="835" spans="1:31" x14ac:dyDescent="0.25">
      <c r="A835" s="13">
        <v>815</v>
      </c>
      <c r="B835" s="13"/>
      <c r="C835" s="13"/>
      <c r="D835" s="13"/>
      <c r="E835" s="13"/>
      <c r="F835" s="13"/>
      <c r="G835" s="6" t="str">
        <f t="shared" si="96"/>
        <v/>
      </c>
      <c r="H835" s="13"/>
      <c r="I835" s="13"/>
      <c r="J835" s="15"/>
      <c r="K835" s="15"/>
      <c r="L835" s="5">
        <f>VLOOKUP($C$15,'اطلاعات پایه'!$A$18:$B$30,2,FALSE)</f>
        <v>30</v>
      </c>
      <c r="M835" s="6">
        <f>VLOOKUP($C$15,'اطلاعات پایه'!$A$18:$C$30,3,FALSE)</f>
        <v>45736</v>
      </c>
      <c r="N835" s="5">
        <f>ROUND((K835*('اطلاعات پایه'!$B$12+1)+'اطلاعات پایه'!$B$13)/30*L835,0)</f>
        <v>9316080</v>
      </c>
      <c r="O835" s="5">
        <f>IF(AND(F835&gt;0,M835-F835&gt;364),'اطلاعات پایه'!$B$10,0)*L835+J835</f>
        <v>0</v>
      </c>
      <c r="P835" s="5">
        <f>IF(H835="متاهل",'اطلاعات پایه'!$B$6,0)</f>
        <v>0</v>
      </c>
      <c r="Q835" s="5">
        <f>I835*'اطلاعات پایه'!$B$7</f>
        <v>0</v>
      </c>
      <c r="R835" s="5">
        <f>ROUND('اطلاعات پایه'!$B$8/30*MIN(30,L835),0)</f>
        <v>9000000</v>
      </c>
      <c r="S835" s="5">
        <f>ROUND('اطلاعات پایه'!$B$9/30*MIN(30,L835),0)</f>
        <v>22000000</v>
      </c>
      <c r="T835" s="5">
        <f t="shared" si="99"/>
        <v>59284</v>
      </c>
      <c r="U835" s="15"/>
      <c r="V835" s="5">
        <f t="shared" si="97"/>
        <v>0</v>
      </c>
      <c r="X835" s="9">
        <f t="shared" si="100"/>
        <v>40316080</v>
      </c>
      <c r="Y835" s="9">
        <f>ROUND(0.07*MIN(7*L835*'اطلاعات پایه'!$B$5,'محاسبه حقوق'!X835),0)</f>
        <v>2822126</v>
      </c>
      <c r="Z835" s="9">
        <f t="shared" si="101"/>
        <v>9272700</v>
      </c>
      <c r="AA835" s="9">
        <f t="shared" si="102"/>
        <v>480702059.14285713</v>
      </c>
      <c r="AB835" s="5">
        <f>IF(AA835&lt;='اطلاعات پایه'!$B$35,'اطلاعات پایه'!$D$35,IF(AA835&lt;='اطلاعات پایه'!$B$36,'اطلاعات پایه'!$E$35+(AA835-'اطلاعات پایه'!$B$35)*'اطلاعات پایه'!$C$36,IF(AA835&lt;='اطلاعات پایه'!$B$37,'اطلاعات پایه'!$E$36+(AA835-'اطلاعات پایه'!$B$36)*'اطلاعات پایه'!$C$37,IF(AA835&lt;='اطلاعات پایه'!$B$38,'اطلاعات پایه'!$E$37+(AA835-'اطلاعات پایه'!$B$37)*'اطلاعات پایه'!$C$38,IF(AA835&lt;='اطلاعات پایه'!$B$39,'اطلاعات پایه'!$E$38+(AA835-'اطلاعات پایه'!$B$38)*'اطلاعات پایه'!$C$39,'اطلاعات پایه'!$E$39+(AA835-'اطلاعات پایه'!$B$39)*'اطلاعات پایه'!$C$40)))))/365*L835</f>
        <v>0</v>
      </c>
      <c r="AC835" s="9">
        <f t="shared" si="103"/>
        <v>37493954</v>
      </c>
      <c r="AE835" s="9">
        <f t="shared" si="98"/>
        <v>49588780</v>
      </c>
    </row>
    <row r="836" spans="1:31" x14ac:dyDescent="0.25">
      <c r="A836" s="13">
        <v>816</v>
      </c>
      <c r="B836" s="13"/>
      <c r="C836" s="13"/>
      <c r="D836" s="13"/>
      <c r="E836" s="13"/>
      <c r="F836" s="13"/>
      <c r="G836" s="6" t="str">
        <f t="shared" si="96"/>
        <v/>
      </c>
      <c r="H836" s="13"/>
      <c r="I836" s="13"/>
      <c r="J836" s="15"/>
      <c r="K836" s="15"/>
      <c r="L836" s="5">
        <f>VLOOKUP($C$15,'اطلاعات پایه'!$A$18:$B$30,2,FALSE)</f>
        <v>30</v>
      </c>
      <c r="M836" s="6">
        <f>VLOOKUP($C$15,'اطلاعات پایه'!$A$18:$C$30,3,FALSE)</f>
        <v>45736</v>
      </c>
      <c r="N836" s="5">
        <f>ROUND((K836*('اطلاعات پایه'!$B$12+1)+'اطلاعات پایه'!$B$13)/30*L836,0)</f>
        <v>9316080</v>
      </c>
      <c r="O836" s="5">
        <f>IF(AND(F836&gt;0,M836-F836&gt;364),'اطلاعات پایه'!$B$10,0)*L836+J836</f>
        <v>0</v>
      </c>
      <c r="P836" s="5">
        <f>IF(H836="متاهل",'اطلاعات پایه'!$B$6,0)</f>
        <v>0</v>
      </c>
      <c r="Q836" s="5">
        <f>I836*'اطلاعات پایه'!$B$7</f>
        <v>0</v>
      </c>
      <c r="R836" s="5">
        <f>ROUND('اطلاعات پایه'!$B$8/30*MIN(30,L836),0)</f>
        <v>9000000</v>
      </c>
      <c r="S836" s="5">
        <f>ROUND('اطلاعات پایه'!$B$9/30*MIN(30,L836),0)</f>
        <v>22000000</v>
      </c>
      <c r="T836" s="5">
        <f t="shared" si="99"/>
        <v>59284</v>
      </c>
      <c r="U836" s="15"/>
      <c r="V836" s="5">
        <f t="shared" si="97"/>
        <v>0</v>
      </c>
      <c r="X836" s="9">
        <f t="shared" si="100"/>
        <v>40316080</v>
      </c>
      <c r="Y836" s="9">
        <f>ROUND(0.07*MIN(7*L836*'اطلاعات پایه'!$B$5,'محاسبه حقوق'!X836),0)</f>
        <v>2822126</v>
      </c>
      <c r="Z836" s="9">
        <f t="shared" si="101"/>
        <v>9272700</v>
      </c>
      <c r="AA836" s="9">
        <f t="shared" si="102"/>
        <v>480702059.14285713</v>
      </c>
      <c r="AB836" s="5">
        <f>IF(AA836&lt;='اطلاعات پایه'!$B$35,'اطلاعات پایه'!$D$35,IF(AA836&lt;='اطلاعات پایه'!$B$36,'اطلاعات پایه'!$E$35+(AA836-'اطلاعات پایه'!$B$35)*'اطلاعات پایه'!$C$36,IF(AA836&lt;='اطلاعات پایه'!$B$37,'اطلاعات پایه'!$E$36+(AA836-'اطلاعات پایه'!$B$36)*'اطلاعات پایه'!$C$37,IF(AA836&lt;='اطلاعات پایه'!$B$38,'اطلاعات پایه'!$E$37+(AA836-'اطلاعات پایه'!$B$37)*'اطلاعات پایه'!$C$38,IF(AA836&lt;='اطلاعات پایه'!$B$39,'اطلاعات پایه'!$E$38+(AA836-'اطلاعات پایه'!$B$38)*'اطلاعات پایه'!$C$39,'اطلاعات پایه'!$E$39+(AA836-'اطلاعات پایه'!$B$39)*'اطلاعات پایه'!$C$40)))))/365*L836</f>
        <v>0</v>
      </c>
      <c r="AC836" s="9">
        <f t="shared" si="103"/>
        <v>37493954</v>
      </c>
      <c r="AE836" s="9">
        <f t="shared" si="98"/>
        <v>49588780</v>
      </c>
    </row>
    <row r="837" spans="1:31" x14ac:dyDescent="0.25">
      <c r="A837" s="13">
        <v>817</v>
      </c>
      <c r="B837" s="13"/>
      <c r="C837" s="13"/>
      <c r="D837" s="13"/>
      <c r="E837" s="13"/>
      <c r="F837" s="13"/>
      <c r="G837" s="6" t="str">
        <f t="shared" si="96"/>
        <v/>
      </c>
      <c r="H837" s="13"/>
      <c r="I837" s="13"/>
      <c r="J837" s="15"/>
      <c r="K837" s="15"/>
      <c r="L837" s="5">
        <f>VLOOKUP($C$15,'اطلاعات پایه'!$A$18:$B$30,2,FALSE)</f>
        <v>30</v>
      </c>
      <c r="M837" s="6">
        <f>VLOOKUP($C$15,'اطلاعات پایه'!$A$18:$C$30,3,FALSE)</f>
        <v>45736</v>
      </c>
      <c r="N837" s="5">
        <f>ROUND((K837*('اطلاعات پایه'!$B$12+1)+'اطلاعات پایه'!$B$13)/30*L837,0)</f>
        <v>9316080</v>
      </c>
      <c r="O837" s="5">
        <f>IF(AND(F837&gt;0,M837-F837&gt;364),'اطلاعات پایه'!$B$10,0)*L837+J837</f>
        <v>0</v>
      </c>
      <c r="P837" s="5">
        <f>IF(H837="متاهل",'اطلاعات پایه'!$B$6,0)</f>
        <v>0</v>
      </c>
      <c r="Q837" s="5">
        <f>I837*'اطلاعات پایه'!$B$7</f>
        <v>0</v>
      </c>
      <c r="R837" s="5">
        <f>ROUND('اطلاعات پایه'!$B$8/30*MIN(30,L837),0)</f>
        <v>9000000</v>
      </c>
      <c r="S837" s="5">
        <f>ROUND('اطلاعات پایه'!$B$9/30*MIN(30,L837),0)</f>
        <v>22000000</v>
      </c>
      <c r="T837" s="5">
        <f t="shared" si="99"/>
        <v>59284</v>
      </c>
      <c r="U837" s="15"/>
      <c r="V837" s="5">
        <f t="shared" si="97"/>
        <v>0</v>
      </c>
      <c r="X837" s="9">
        <f t="shared" si="100"/>
        <v>40316080</v>
      </c>
      <c r="Y837" s="9">
        <f>ROUND(0.07*MIN(7*L837*'اطلاعات پایه'!$B$5,'محاسبه حقوق'!X837),0)</f>
        <v>2822126</v>
      </c>
      <c r="Z837" s="9">
        <f t="shared" si="101"/>
        <v>9272700</v>
      </c>
      <c r="AA837" s="9">
        <f t="shared" si="102"/>
        <v>480702059.14285713</v>
      </c>
      <c r="AB837" s="5">
        <f>IF(AA837&lt;='اطلاعات پایه'!$B$35,'اطلاعات پایه'!$D$35,IF(AA837&lt;='اطلاعات پایه'!$B$36,'اطلاعات پایه'!$E$35+(AA837-'اطلاعات پایه'!$B$35)*'اطلاعات پایه'!$C$36,IF(AA837&lt;='اطلاعات پایه'!$B$37,'اطلاعات پایه'!$E$36+(AA837-'اطلاعات پایه'!$B$36)*'اطلاعات پایه'!$C$37,IF(AA837&lt;='اطلاعات پایه'!$B$38,'اطلاعات پایه'!$E$37+(AA837-'اطلاعات پایه'!$B$37)*'اطلاعات پایه'!$C$38,IF(AA837&lt;='اطلاعات پایه'!$B$39,'اطلاعات پایه'!$E$38+(AA837-'اطلاعات پایه'!$B$38)*'اطلاعات پایه'!$C$39,'اطلاعات پایه'!$E$39+(AA837-'اطلاعات پایه'!$B$39)*'اطلاعات پایه'!$C$40)))))/365*L837</f>
        <v>0</v>
      </c>
      <c r="AC837" s="9">
        <f t="shared" si="103"/>
        <v>37493954</v>
      </c>
      <c r="AE837" s="9">
        <f t="shared" si="98"/>
        <v>49588780</v>
      </c>
    </row>
    <row r="838" spans="1:31" x14ac:dyDescent="0.25">
      <c r="A838" s="13">
        <v>818</v>
      </c>
      <c r="B838" s="13"/>
      <c r="C838" s="13"/>
      <c r="D838" s="13"/>
      <c r="E838" s="13"/>
      <c r="F838" s="13"/>
      <c r="G838" s="6" t="str">
        <f t="shared" si="96"/>
        <v/>
      </c>
      <c r="H838" s="13"/>
      <c r="I838" s="13"/>
      <c r="J838" s="15"/>
      <c r="K838" s="15"/>
      <c r="L838" s="5">
        <f>VLOOKUP($C$15,'اطلاعات پایه'!$A$18:$B$30,2,FALSE)</f>
        <v>30</v>
      </c>
      <c r="M838" s="6">
        <f>VLOOKUP($C$15,'اطلاعات پایه'!$A$18:$C$30,3,FALSE)</f>
        <v>45736</v>
      </c>
      <c r="N838" s="5">
        <f>ROUND((K838*('اطلاعات پایه'!$B$12+1)+'اطلاعات پایه'!$B$13)/30*L838,0)</f>
        <v>9316080</v>
      </c>
      <c r="O838" s="5">
        <f>IF(AND(F838&gt;0,M838-F838&gt;364),'اطلاعات پایه'!$B$10,0)*L838+J838</f>
        <v>0</v>
      </c>
      <c r="P838" s="5">
        <f>IF(H838="متاهل",'اطلاعات پایه'!$B$6,0)</f>
        <v>0</v>
      </c>
      <c r="Q838" s="5">
        <f>I838*'اطلاعات پایه'!$B$7</f>
        <v>0</v>
      </c>
      <c r="R838" s="5">
        <f>ROUND('اطلاعات پایه'!$B$8/30*MIN(30,L838),0)</f>
        <v>9000000</v>
      </c>
      <c r="S838" s="5">
        <f>ROUND('اطلاعات پایه'!$B$9/30*MIN(30,L838),0)</f>
        <v>22000000</v>
      </c>
      <c r="T838" s="5">
        <f t="shared" si="99"/>
        <v>59284</v>
      </c>
      <c r="U838" s="15"/>
      <c r="V838" s="5">
        <f t="shared" si="97"/>
        <v>0</v>
      </c>
      <c r="X838" s="9">
        <f t="shared" si="100"/>
        <v>40316080</v>
      </c>
      <c r="Y838" s="9">
        <f>ROUND(0.07*MIN(7*L838*'اطلاعات پایه'!$B$5,'محاسبه حقوق'!X838),0)</f>
        <v>2822126</v>
      </c>
      <c r="Z838" s="9">
        <f t="shared" si="101"/>
        <v>9272700</v>
      </c>
      <c r="AA838" s="9">
        <f t="shared" si="102"/>
        <v>480702059.14285713</v>
      </c>
      <c r="AB838" s="5">
        <f>IF(AA838&lt;='اطلاعات پایه'!$B$35,'اطلاعات پایه'!$D$35,IF(AA838&lt;='اطلاعات پایه'!$B$36,'اطلاعات پایه'!$E$35+(AA838-'اطلاعات پایه'!$B$35)*'اطلاعات پایه'!$C$36,IF(AA838&lt;='اطلاعات پایه'!$B$37,'اطلاعات پایه'!$E$36+(AA838-'اطلاعات پایه'!$B$36)*'اطلاعات پایه'!$C$37,IF(AA838&lt;='اطلاعات پایه'!$B$38,'اطلاعات پایه'!$E$37+(AA838-'اطلاعات پایه'!$B$37)*'اطلاعات پایه'!$C$38,IF(AA838&lt;='اطلاعات پایه'!$B$39,'اطلاعات پایه'!$E$38+(AA838-'اطلاعات پایه'!$B$38)*'اطلاعات پایه'!$C$39,'اطلاعات پایه'!$E$39+(AA838-'اطلاعات پایه'!$B$39)*'اطلاعات پایه'!$C$40)))))/365*L838</f>
        <v>0</v>
      </c>
      <c r="AC838" s="9">
        <f t="shared" si="103"/>
        <v>37493954</v>
      </c>
      <c r="AE838" s="9">
        <f t="shared" si="98"/>
        <v>49588780</v>
      </c>
    </row>
    <row r="839" spans="1:31" x14ac:dyDescent="0.25">
      <c r="A839" s="13">
        <v>819</v>
      </c>
      <c r="B839" s="13"/>
      <c r="C839" s="13"/>
      <c r="D839" s="13"/>
      <c r="E839" s="13"/>
      <c r="F839" s="13"/>
      <c r="G839" s="6" t="str">
        <f t="shared" si="96"/>
        <v/>
      </c>
      <c r="H839" s="13"/>
      <c r="I839" s="13"/>
      <c r="J839" s="15"/>
      <c r="K839" s="15"/>
      <c r="L839" s="5">
        <f>VLOOKUP($C$15,'اطلاعات پایه'!$A$18:$B$30,2,FALSE)</f>
        <v>30</v>
      </c>
      <c r="M839" s="6">
        <f>VLOOKUP($C$15,'اطلاعات پایه'!$A$18:$C$30,3,FALSE)</f>
        <v>45736</v>
      </c>
      <c r="N839" s="5">
        <f>ROUND((K839*('اطلاعات پایه'!$B$12+1)+'اطلاعات پایه'!$B$13)/30*L839,0)</f>
        <v>9316080</v>
      </c>
      <c r="O839" s="5">
        <f>IF(AND(F839&gt;0,M839-F839&gt;364),'اطلاعات پایه'!$B$10,0)*L839+J839</f>
        <v>0</v>
      </c>
      <c r="P839" s="5">
        <f>IF(H839="متاهل",'اطلاعات پایه'!$B$6,0)</f>
        <v>0</v>
      </c>
      <c r="Q839" s="5">
        <f>I839*'اطلاعات پایه'!$B$7</f>
        <v>0</v>
      </c>
      <c r="R839" s="5">
        <f>ROUND('اطلاعات پایه'!$B$8/30*MIN(30,L839),0)</f>
        <v>9000000</v>
      </c>
      <c r="S839" s="5">
        <f>ROUND('اطلاعات پایه'!$B$9/30*MIN(30,L839),0)</f>
        <v>22000000</v>
      </c>
      <c r="T839" s="5">
        <f t="shared" si="99"/>
        <v>59284</v>
      </c>
      <c r="U839" s="15"/>
      <c r="V839" s="5">
        <f t="shared" si="97"/>
        <v>0</v>
      </c>
      <c r="X839" s="9">
        <f t="shared" si="100"/>
        <v>40316080</v>
      </c>
      <c r="Y839" s="9">
        <f>ROUND(0.07*MIN(7*L839*'اطلاعات پایه'!$B$5,'محاسبه حقوق'!X839),0)</f>
        <v>2822126</v>
      </c>
      <c r="Z839" s="9">
        <f t="shared" si="101"/>
        <v>9272700</v>
      </c>
      <c r="AA839" s="9">
        <f t="shared" si="102"/>
        <v>480702059.14285713</v>
      </c>
      <c r="AB839" s="5">
        <f>IF(AA839&lt;='اطلاعات پایه'!$B$35,'اطلاعات پایه'!$D$35,IF(AA839&lt;='اطلاعات پایه'!$B$36,'اطلاعات پایه'!$E$35+(AA839-'اطلاعات پایه'!$B$35)*'اطلاعات پایه'!$C$36,IF(AA839&lt;='اطلاعات پایه'!$B$37,'اطلاعات پایه'!$E$36+(AA839-'اطلاعات پایه'!$B$36)*'اطلاعات پایه'!$C$37,IF(AA839&lt;='اطلاعات پایه'!$B$38,'اطلاعات پایه'!$E$37+(AA839-'اطلاعات پایه'!$B$37)*'اطلاعات پایه'!$C$38,IF(AA839&lt;='اطلاعات پایه'!$B$39,'اطلاعات پایه'!$E$38+(AA839-'اطلاعات پایه'!$B$38)*'اطلاعات پایه'!$C$39,'اطلاعات پایه'!$E$39+(AA839-'اطلاعات پایه'!$B$39)*'اطلاعات پایه'!$C$40)))))/365*L839</f>
        <v>0</v>
      </c>
      <c r="AC839" s="9">
        <f t="shared" si="103"/>
        <v>37493954</v>
      </c>
      <c r="AE839" s="9">
        <f t="shared" si="98"/>
        <v>49588780</v>
      </c>
    </row>
    <row r="840" spans="1:31" x14ac:dyDescent="0.25">
      <c r="A840" s="13">
        <v>820</v>
      </c>
      <c r="B840" s="13"/>
      <c r="C840" s="13"/>
      <c r="D840" s="13"/>
      <c r="E840" s="13"/>
      <c r="F840" s="13"/>
      <c r="G840" s="6" t="str">
        <f t="shared" si="96"/>
        <v/>
      </c>
      <c r="H840" s="13"/>
      <c r="I840" s="13"/>
      <c r="J840" s="15"/>
      <c r="K840" s="15"/>
      <c r="L840" s="5">
        <f>VLOOKUP($C$15,'اطلاعات پایه'!$A$18:$B$30,2,FALSE)</f>
        <v>30</v>
      </c>
      <c r="M840" s="6">
        <f>VLOOKUP($C$15,'اطلاعات پایه'!$A$18:$C$30,3,FALSE)</f>
        <v>45736</v>
      </c>
      <c r="N840" s="5">
        <f>ROUND((K840*('اطلاعات پایه'!$B$12+1)+'اطلاعات پایه'!$B$13)/30*L840,0)</f>
        <v>9316080</v>
      </c>
      <c r="O840" s="5">
        <f>IF(AND(F840&gt;0,M840-F840&gt;364),'اطلاعات پایه'!$B$10,0)*L840+J840</f>
        <v>0</v>
      </c>
      <c r="P840" s="5">
        <f>IF(H840="متاهل",'اطلاعات پایه'!$B$6,0)</f>
        <v>0</v>
      </c>
      <c r="Q840" s="5">
        <f>I840*'اطلاعات پایه'!$B$7</f>
        <v>0</v>
      </c>
      <c r="R840" s="5">
        <f>ROUND('اطلاعات پایه'!$B$8/30*MIN(30,L840),0)</f>
        <v>9000000</v>
      </c>
      <c r="S840" s="5">
        <f>ROUND('اطلاعات پایه'!$B$9/30*MIN(30,L840),0)</f>
        <v>22000000</v>
      </c>
      <c r="T840" s="5">
        <f t="shared" si="99"/>
        <v>59284</v>
      </c>
      <c r="U840" s="15"/>
      <c r="V840" s="5">
        <f t="shared" si="97"/>
        <v>0</v>
      </c>
      <c r="X840" s="9">
        <f t="shared" si="100"/>
        <v>40316080</v>
      </c>
      <c r="Y840" s="9">
        <f>ROUND(0.07*MIN(7*L840*'اطلاعات پایه'!$B$5,'محاسبه حقوق'!X840),0)</f>
        <v>2822126</v>
      </c>
      <c r="Z840" s="9">
        <f t="shared" si="101"/>
        <v>9272700</v>
      </c>
      <c r="AA840" s="9">
        <f t="shared" si="102"/>
        <v>480702059.14285713</v>
      </c>
      <c r="AB840" s="5">
        <f>IF(AA840&lt;='اطلاعات پایه'!$B$35,'اطلاعات پایه'!$D$35,IF(AA840&lt;='اطلاعات پایه'!$B$36,'اطلاعات پایه'!$E$35+(AA840-'اطلاعات پایه'!$B$35)*'اطلاعات پایه'!$C$36,IF(AA840&lt;='اطلاعات پایه'!$B$37,'اطلاعات پایه'!$E$36+(AA840-'اطلاعات پایه'!$B$36)*'اطلاعات پایه'!$C$37,IF(AA840&lt;='اطلاعات پایه'!$B$38,'اطلاعات پایه'!$E$37+(AA840-'اطلاعات پایه'!$B$37)*'اطلاعات پایه'!$C$38,IF(AA840&lt;='اطلاعات پایه'!$B$39,'اطلاعات پایه'!$E$38+(AA840-'اطلاعات پایه'!$B$38)*'اطلاعات پایه'!$C$39,'اطلاعات پایه'!$E$39+(AA840-'اطلاعات پایه'!$B$39)*'اطلاعات پایه'!$C$40)))))/365*L840</f>
        <v>0</v>
      </c>
      <c r="AC840" s="9">
        <f t="shared" si="103"/>
        <v>37493954</v>
      </c>
      <c r="AE840" s="9">
        <f t="shared" si="98"/>
        <v>49588780</v>
      </c>
    </row>
    <row r="841" spans="1:31" x14ac:dyDescent="0.25">
      <c r="A841" s="13">
        <v>821</v>
      </c>
      <c r="B841" s="13"/>
      <c r="C841" s="13"/>
      <c r="D841" s="13"/>
      <c r="E841" s="13"/>
      <c r="F841" s="13"/>
      <c r="G841" s="6" t="str">
        <f t="shared" si="96"/>
        <v/>
      </c>
      <c r="H841" s="13"/>
      <c r="I841" s="13"/>
      <c r="J841" s="15"/>
      <c r="K841" s="15"/>
      <c r="L841" s="5">
        <f>VLOOKUP($C$15,'اطلاعات پایه'!$A$18:$B$30,2,FALSE)</f>
        <v>30</v>
      </c>
      <c r="M841" s="6">
        <f>VLOOKUP($C$15,'اطلاعات پایه'!$A$18:$C$30,3,FALSE)</f>
        <v>45736</v>
      </c>
      <c r="N841" s="5">
        <f>ROUND((K841*('اطلاعات پایه'!$B$12+1)+'اطلاعات پایه'!$B$13)/30*L841,0)</f>
        <v>9316080</v>
      </c>
      <c r="O841" s="5">
        <f>IF(AND(F841&gt;0,M841-F841&gt;364),'اطلاعات پایه'!$B$10,0)*L841+J841</f>
        <v>0</v>
      </c>
      <c r="P841" s="5">
        <f>IF(H841="متاهل",'اطلاعات پایه'!$B$6,0)</f>
        <v>0</v>
      </c>
      <c r="Q841" s="5">
        <f>I841*'اطلاعات پایه'!$B$7</f>
        <v>0</v>
      </c>
      <c r="R841" s="5">
        <f>ROUND('اطلاعات پایه'!$B$8/30*MIN(30,L841),0)</f>
        <v>9000000</v>
      </c>
      <c r="S841" s="5">
        <f>ROUND('اطلاعات پایه'!$B$9/30*MIN(30,L841),0)</f>
        <v>22000000</v>
      </c>
      <c r="T841" s="5">
        <f t="shared" si="99"/>
        <v>59284</v>
      </c>
      <c r="U841" s="15"/>
      <c r="V841" s="5">
        <f t="shared" si="97"/>
        <v>0</v>
      </c>
      <c r="X841" s="9">
        <f t="shared" si="100"/>
        <v>40316080</v>
      </c>
      <c r="Y841" s="9">
        <f>ROUND(0.07*MIN(7*L841*'اطلاعات پایه'!$B$5,'محاسبه حقوق'!X841),0)</f>
        <v>2822126</v>
      </c>
      <c r="Z841" s="9">
        <f t="shared" si="101"/>
        <v>9272700</v>
      </c>
      <c r="AA841" s="9">
        <f t="shared" si="102"/>
        <v>480702059.14285713</v>
      </c>
      <c r="AB841" s="5">
        <f>IF(AA841&lt;='اطلاعات پایه'!$B$35,'اطلاعات پایه'!$D$35,IF(AA841&lt;='اطلاعات پایه'!$B$36,'اطلاعات پایه'!$E$35+(AA841-'اطلاعات پایه'!$B$35)*'اطلاعات پایه'!$C$36,IF(AA841&lt;='اطلاعات پایه'!$B$37,'اطلاعات پایه'!$E$36+(AA841-'اطلاعات پایه'!$B$36)*'اطلاعات پایه'!$C$37,IF(AA841&lt;='اطلاعات پایه'!$B$38,'اطلاعات پایه'!$E$37+(AA841-'اطلاعات پایه'!$B$37)*'اطلاعات پایه'!$C$38,IF(AA841&lt;='اطلاعات پایه'!$B$39,'اطلاعات پایه'!$E$38+(AA841-'اطلاعات پایه'!$B$38)*'اطلاعات پایه'!$C$39,'اطلاعات پایه'!$E$39+(AA841-'اطلاعات پایه'!$B$39)*'اطلاعات پایه'!$C$40)))))/365*L841</f>
        <v>0</v>
      </c>
      <c r="AC841" s="9">
        <f t="shared" si="103"/>
        <v>37493954</v>
      </c>
      <c r="AE841" s="9">
        <f t="shared" si="98"/>
        <v>49588780</v>
      </c>
    </row>
    <row r="842" spans="1:31" x14ac:dyDescent="0.25">
      <c r="A842" s="13">
        <v>822</v>
      </c>
      <c r="B842" s="13"/>
      <c r="C842" s="13"/>
      <c r="D842" s="13"/>
      <c r="E842" s="13"/>
      <c r="F842" s="13"/>
      <c r="G842" s="6" t="str">
        <f t="shared" si="96"/>
        <v/>
      </c>
      <c r="H842" s="13"/>
      <c r="I842" s="13"/>
      <c r="J842" s="15"/>
      <c r="K842" s="15"/>
      <c r="L842" s="5">
        <f>VLOOKUP($C$15,'اطلاعات پایه'!$A$18:$B$30,2,FALSE)</f>
        <v>30</v>
      </c>
      <c r="M842" s="6">
        <f>VLOOKUP($C$15,'اطلاعات پایه'!$A$18:$C$30,3,FALSE)</f>
        <v>45736</v>
      </c>
      <c r="N842" s="5">
        <f>ROUND((K842*('اطلاعات پایه'!$B$12+1)+'اطلاعات پایه'!$B$13)/30*L842,0)</f>
        <v>9316080</v>
      </c>
      <c r="O842" s="5">
        <f>IF(AND(F842&gt;0,M842-F842&gt;364),'اطلاعات پایه'!$B$10,0)*L842+J842</f>
        <v>0</v>
      </c>
      <c r="P842" s="5">
        <f>IF(H842="متاهل",'اطلاعات پایه'!$B$6,0)</f>
        <v>0</v>
      </c>
      <c r="Q842" s="5">
        <f>I842*'اطلاعات پایه'!$B$7</f>
        <v>0</v>
      </c>
      <c r="R842" s="5">
        <f>ROUND('اطلاعات پایه'!$B$8/30*MIN(30,L842),0)</f>
        <v>9000000</v>
      </c>
      <c r="S842" s="5">
        <f>ROUND('اطلاعات پایه'!$B$9/30*MIN(30,L842),0)</f>
        <v>22000000</v>
      </c>
      <c r="T842" s="5">
        <f t="shared" si="99"/>
        <v>59284</v>
      </c>
      <c r="U842" s="15"/>
      <c r="V842" s="5">
        <f t="shared" si="97"/>
        <v>0</v>
      </c>
      <c r="X842" s="9">
        <f t="shared" si="100"/>
        <v>40316080</v>
      </c>
      <c r="Y842" s="9">
        <f>ROUND(0.07*MIN(7*L842*'اطلاعات پایه'!$B$5,'محاسبه حقوق'!X842),0)</f>
        <v>2822126</v>
      </c>
      <c r="Z842" s="9">
        <f t="shared" si="101"/>
        <v>9272700</v>
      </c>
      <c r="AA842" s="9">
        <f t="shared" si="102"/>
        <v>480702059.14285713</v>
      </c>
      <c r="AB842" s="5">
        <f>IF(AA842&lt;='اطلاعات پایه'!$B$35,'اطلاعات پایه'!$D$35,IF(AA842&lt;='اطلاعات پایه'!$B$36,'اطلاعات پایه'!$E$35+(AA842-'اطلاعات پایه'!$B$35)*'اطلاعات پایه'!$C$36,IF(AA842&lt;='اطلاعات پایه'!$B$37,'اطلاعات پایه'!$E$36+(AA842-'اطلاعات پایه'!$B$36)*'اطلاعات پایه'!$C$37,IF(AA842&lt;='اطلاعات پایه'!$B$38,'اطلاعات پایه'!$E$37+(AA842-'اطلاعات پایه'!$B$37)*'اطلاعات پایه'!$C$38,IF(AA842&lt;='اطلاعات پایه'!$B$39,'اطلاعات پایه'!$E$38+(AA842-'اطلاعات پایه'!$B$38)*'اطلاعات پایه'!$C$39,'اطلاعات پایه'!$E$39+(AA842-'اطلاعات پایه'!$B$39)*'اطلاعات پایه'!$C$40)))))/365*L842</f>
        <v>0</v>
      </c>
      <c r="AC842" s="9">
        <f t="shared" si="103"/>
        <v>37493954</v>
      </c>
      <c r="AE842" s="9">
        <f t="shared" si="98"/>
        <v>49588780</v>
      </c>
    </row>
    <row r="843" spans="1:31" x14ac:dyDescent="0.25">
      <c r="A843" s="13">
        <v>823</v>
      </c>
      <c r="B843" s="13"/>
      <c r="C843" s="13"/>
      <c r="D843" s="13"/>
      <c r="E843" s="13"/>
      <c r="F843" s="13"/>
      <c r="G843" s="6" t="str">
        <f t="shared" si="96"/>
        <v/>
      </c>
      <c r="H843" s="13"/>
      <c r="I843" s="13"/>
      <c r="J843" s="15"/>
      <c r="K843" s="15"/>
      <c r="L843" s="5">
        <f>VLOOKUP($C$15,'اطلاعات پایه'!$A$18:$B$30,2,FALSE)</f>
        <v>30</v>
      </c>
      <c r="M843" s="6">
        <f>VLOOKUP($C$15,'اطلاعات پایه'!$A$18:$C$30,3,FALSE)</f>
        <v>45736</v>
      </c>
      <c r="N843" s="5">
        <f>ROUND((K843*('اطلاعات پایه'!$B$12+1)+'اطلاعات پایه'!$B$13)/30*L843,0)</f>
        <v>9316080</v>
      </c>
      <c r="O843" s="5">
        <f>IF(AND(F843&gt;0,M843-F843&gt;364),'اطلاعات پایه'!$B$10,0)*L843+J843</f>
        <v>0</v>
      </c>
      <c r="P843" s="5">
        <f>IF(H843="متاهل",'اطلاعات پایه'!$B$6,0)</f>
        <v>0</v>
      </c>
      <c r="Q843" s="5">
        <f>I843*'اطلاعات پایه'!$B$7</f>
        <v>0</v>
      </c>
      <c r="R843" s="5">
        <f>ROUND('اطلاعات پایه'!$B$8/30*MIN(30,L843),0)</f>
        <v>9000000</v>
      </c>
      <c r="S843" s="5">
        <f>ROUND('اطلاعات پایه'!$B$9/30*MIN(30,L843),0)</f>
        <v>22000000</v>
      </c>
      <c r="T843" s="5">
        <f t="shared" si="99"/>
        <v>59284</v>
      </c>
      <c r="U843" s="15"/>
      <c r="V843" s="5">
        <f t="shared" si="97"/>
        <v>0</v>
      </c>
      <c r="X843" s="9">
        <f t="shared" si="100"/>
        <v>40316080</v>
      </c>
      <c r="Y843" s="9">
        <f>ROUND(0.07*MIN(7*L843*'اطلاعات پایه'!$B$5,'محاسبه حقوق'!X843),0)</f>
        <v>2822126</v>
      </c>
      <c r="Z843" s="9">
        <f t="shared" si="101"/>
        <v>9272700</v>
      </c>
      <c r="AA843" s="9">
        <f t="shared" si="102"/>
        <v>480702059.14285713</v>
      </c>
      <c r="AB843" s="5">
        <f>IF(AA843&lt;='اطلاعات پایه'!$B$35,'اطلاعات پایه'!$D$35,IF(AA843&lt;='اطلاعات پایه'!$B$36,'اطلاعات پایه'!$E$35+(AA843-'اطلاعات پایه'!$B$35)*'اطلاعات پایه'!$C$36,IF(AA843&lt;='اطلاعات پایه'!$B$37,'اطلاعات پایه'!$E$36+(AA843-'اطلاعات پایه'!$B$36)*'اطلاعات پایه'!$C$37,IF(AA843&lt;='اطلاعات پایه'!$B$38,'اطلاعات پایه'!$E$37+(AA843-'اطلاعات پایه'!$B$37)*'اطلاعات پایه'!$C$38,IF(AA843&lt;='اطلاعات پایه'!$B$39,'اطلاعات پایه'!$E$38+(AA843-'اطلاعات پایه'!$B$38)*'اطلاعات پایه'!$C$39,'اطلاعات پایه'!$E$39+(AA843-'اطلاعات پایه'!$B$39)*'اطلاعات پایه'!$C$40)))))/365*L843</f>
        <v>0</v>
      </c>
      <c r="AC843" s="9">
        <f t="shared" si="103"/>
        <v>37493954</v>
      </c>
      <c r="AE843" s="9">
        <f t="shared" si="98"/>
        <v>49588780</v>
      </c>
    </row>
    <row r="844" spans="1:31" x14ac:dyDescent="0.25">
      <c r="A844" s="13">
        <v>824</v>
      </c>
      <c r="B844" s="13"/>
      <c r="C844" s="13"/>
      <c r="D844" s="13"/>
      <c r="E844" s="13"/>
      <c r="F844" s="13"/>
      <c r="G844" s="6" t="str">
        <f t="shared" si="96"/>
        <v/>
      </c>
      <c r="H844" s="13"/>
      <c r="I844" s="13"/>
      <c r="J844" s="15"/>
      <c r="K844" s="15"/>
      <c r="L844" s="5">
        <f>VLOOKUP($C$15,'اطلاعات پایه'!$A$18:$B$30,2,FALSE)</f>
        <v>30</v>
      </c>
      <c r="M844" s="6">
        <f>VLOOKUP($C$15,'اطلاعات پایه'!$A$18:$C$30,3,FALSE)</f>
        <v>45736</v>
      </c>
      <c r="N844" s="5">
        <f>ROUND((K844*('اطلاعات پایه'!$B$12+1)+'اطلاعات پایه'!$B$13)/30*L844,0)</f>
        <v>9316080</v>
      </c>
      <c r="O844" s="5">
        <f>IF(AND(F844&gt;0,M844-F844&gt;364),'اطلاعات پایه'!$B$10,0)*L844+J844</f>
        <v>0</v>
      </c>
      <c r="P844" s="5">
        <f>IF(H844="متاهل",'اطلاعات پایه'!$B$6,0)</f>
        <v>0</v>
      </c>
      <c r="Q844" s="5">
        <f>I844*'اطلاعات پایه'!$B$7</f>
        <v>0</v>
      </c>
      <c r="R844" s="5">
        <f>ROUND('اطلاعات پایه'!$B$8/30*MIN(30,L844),0)</f>
        <v>9000000</v>
      </c>
      <c r="S844" s="5">
        <f>ROUND('اطلاعات پایه'!$B$9/30*MIN(30,L844),0)</f>
        <v>22000000</v>
      </c>
      <c r="T844" s="5">
        <f t="shared" si="99"/>
        <v>59284</v>
      </c>
      <c r="U844" s="15"/>
      <c r="V844" s="5">
        <f t="shared" si="97"/>
        <v>0</v>
      </c>
      <c r="X844" s="9">
        <f t="shared" si="100"/>
        <v>40316080</v>
      </c>
      <c r="Y844" s="9">
        <f>ROUND(0.07*MIN(7*L844*'اطلاعات پایه'!$B$5,'محاسبه حقوق'!X844),0)</f>
        <v>2822126</v>
      </c>
      <c r="Z844" s="9">
        <f t="shared" si="101"/>
        <v>9272700</v>
      </c>
      <c r="AA844" s="9">
        <f t="shared" si="102"/>
        <v>480702059.14285713</v>
      </c>
      <c r="AB844" s="5">
        <f>IF(AA844&lt;='اطلاعات پایه'!$B$35,'اطلاعات پایه'!$D$35,IF(AA844&lt;='اطلاعات پایه'!$B$36,'اطلاعات پایه'!$E$35+(AA844-'اطلاعات پایه'!$B$35)*'اطلاعات پایه'!$C$36,IF(AA844&lt;='اطلاعات پایه'!$B$37,'اطلاعات پایه'!$E$36+(AA844-'اطلاعات پایه'!$B$36)*'اطلاعات پایه'!$C$37,IF(AA844&lt;='اطلاعات پایه'!$B$38,'اطلاعات پایه'!$E$37+(AA844-'اطلاعات پایه'!$B$37)*'اطلاعات پایه'!$C$38,IF(AA844&lt;='اطلاعات پایه'!$B$39,'اطلاعات پایه'!$E$38+(AA844-'اطلاعات پایه'!$B$38)*'اطلاعات پایه'!$C$39,'اطلاعات پایه'!$E$39+(AA844-'اطلاعات پایه'!$B$39)*'اطلاعات پایه'!$C$40)))))/365*L844</f>
        <v>0</v>
      </c>
      <c r="AC844" s="9">
        <f t="shared" si="103"/>
        <v>37493954</v>
      </c>
      <c r="AE844" s="9">
        <f t="shared" si="98"/>
        <v>49588780</v>
      </c>
    </row>
    <row r="845" spans="1:31" x14ac:dyDescent="0.25">
      <c r="A845" s="13">
        <v>825</v>
      </c>
      <c r="B845" s="13"/>
      <c r="C845" s="13"/>
      <c r="D845" s="13"/>
      <c r="E845" s="13"/>
      <c r="F845" s="13"/>
      <c r="G845" s="6" t="str">
        <f t="shared" si="96"/>
        <v/>
      </c>
      <c r="H845" s="13"/>
      <c r="I845" s="13"/>
      <c r="J845" s="15"/>
      <c r="K845" s="15"/>
      <c r="L845" s="5">
        <f>VLOOKUP($C$15,'اطلاعات پایه'!$A$18:$B$30,2,FALSE)</f>
        <v>30</v>
      </c>
      <c r="M845" s="6">
        <f>VLOOKUP($C$15,'اطلاعات پایه'!$A$18:$C$30,3,FALSE)</f>
        <v>45736</v>
      </c>
      <c r="N845" s="5">
        <f>ROUND((K845*('اطلاعات پایه'!$B$12+1)+'اطلاعات پایه'!$B$13)/30*L845,0)</f>
        <v>9316080</v>
      </c>
      <c r="O845" s="5">
        <f>IF(AND(F845&gt;0,M845-F845&gt;364),'اطلاعات پایه'!$B$10,0)*L845+J845</f>
        <v>0</v>
      </c>
      <c r="P845" s="5">
        <f>IF(H845="متاهل",'اطلاعات پایه'!$B$6,0)</f>
        <v>0</v>
      </c>
      <c r="Q845" s="5">
        <f>I845*'اطلاعات پایه'!$B$7</f>
        <v>0</v>
      </c>
      <c r="R845" s="5">
        <f>ROUND('اطلاعات پایه'!$B$8/30*MIN(30,L845),0)</f>
        <v>9000000</v>
      </c>
      <c r="S845" s="5">
        <f>ROUND('اطلاعات پایه'!$B$9/30*MIN(30,L845),0)</f>
        <v>22000000</v>
      </c>
      <c r="T845" s="5">
        <f t="shared" si="99"/>
        <v>59284</v>
      </c>
      <c r="U845" s="15"/>
      <c r="V845" s="5">
        <f t="shared" si="97"/>
        <v>0</v>
      </c>
      <c r="X845" s="9">
        <f t="shared" si="100"/>
        <v>40316080</v>
      </c>
      <c r="Y845" s="9">
        <f>ROUND(0.07*MIN(7*L845*'اطلاعات پایه'!$B$5,'محاسبه حقوق'!X845),0)</f>
        <v>2822126</v>
      </c>
      <c r="Z845" s="9">
        <f t="shared" si="101"/>
        <v>9272700</v>
      </c>
      <c r="AA845" s="9">
        <f t="shared" si="102"/>
        <v>480702059.14285713</v>
      </c>
      <c r="AB845" s="5">
        <f>IF(AA845&lt;='اطلاعات پایه'!$B$35,'اطلاعات پایه'!$D$35,IF(AA845&lt;='اطلاعات پایه'!$B$36,'اطلاعات پایه'!$E$35+(AA845-'اطلاعات پایه'!$B$35)*'اطلاعات پایه'!$C$36,IF(AA845&lt;='اطلاعات پایه'!$B$37,'اطلاعات پایه'!$E$36+(AA845-'اطلاعات پایه'!$B$36)*'اطلاعات پایه'!$C$37,IF(AA845&lt;='اطلاعات پایه'!$B$38,'اطلاعات پایه'!$E$37+(AA845-'اطلاعات پایه'!$B$37)*'اطلاعات پایه'!$C$38,IF(AA845&lt;='اطلاعات پایه'!$B$39,'اطلاعات پایه'!$E$38+(AA845-'اطلاعات پایه'!$B$38)*'اطلاعات پایه'!$C$39,'اطلاعات پایه'!$E$39+(AA845-'اطلاعات پایه'!$B$39)*'اطلاعات پایه'!$C$40)))))/365*L845</f>
        <v>0</v>
      </c>
      <c r="AC845" s="9">
        <f t="shared" si="103"/>
        <v>37493954</v>
      </c>
      <c r="AE845" s="9">
        <f t="shared" si="98"/>
        <v>49588780</v>
      </c>
    </row>
    <row r="846" spans="1:31" x14ac:dyDescent="0.25">
      <c r="A846" s="13">
        <v>826</v>
      </c>
      <c r="B846" s="13"/>
      <c r="C846" s="13"/>
      <c r="D846" s="13"/>
      <c r="E846" s="13"/>
      <c r="F846" s="13"/>
      <c r="G846" s="6" t="str">
        <f t="shared" si="96"/>
        <v/>
      </c>
      <c r="H846" s="13"/>
      <c r="I846" s="13"/>
      <c r="J846" s="15"/>
      <c r="K846" s="15"/>
      <c r="L846" s="5">
        <f>VLOOKUP($C$15,'اطلاعات پایه'!$A$18:$B$30,2,FALSE)</f>
        <v>30</v>
      </c>
      <c r="M846" s="6">
        <f>VLOOKUP($C$15,'اطلاعات پایه'!$A$18:$C$30,3,FALSE)</f>
        <v>45736</v>
      </c>
      <c r="N846" s="5">
        <f>ROUND((K846*('اطلاعات پایه'!$B$12+1)+'اطلاعات پایه'!$B$13)/30*L846,0)</f>
        <v>9316080</v>
      </c>
      <c r="O846" s="5">
        <f>IF(AND(F846&gt;0,M846-F846&gt;364),'اطلاعات پایه'!$B$10,0)*L846+J846</f>
        <v>0</v>
      </c>
      <c r="P846" s="5">
        <f>IF(H846="متاهل",'اطلاعات پایه'!$B$6,0)</f>
        <v>0</v>
      </c>
      <c r="Q846" s="5">
        <f>I846*'اطلاعات پایه'!$B$7</f>
        <v>0</v>
      </c>
      <c r="R846" s="5">
        <f>ROUND('اطلاعات پایه'!$B$8/30*MIN(30,L846),0)</f>
        <v>9000000</v>
      </c>
      <c r="S846" s="5">
        <f>ROUND('اطلاعات پایه'!$B$9/30*MIN(30,L846),0)</f>
        <v>22000000</v>
      </c>
      <c r="T846" s="5">
        <f t="shared" si="99"/>
        <v>59284</v>
      </c>
      <c r="U846" s="15"/>
      <c r="V846" s="5">
        <f t="shared" si="97"/>
        <v>0</v>
      </c>
      <c r="X846" s="9">
        <f t="shared" si="100"/>
        <v>40316080</v>
      </c>
      <c r="Y846" s="9">
        <f>ROUND(0.07*MIN(7*L846*'اطلاعات پایه'!$B$5,'محاسبه حقوق'!X846),0)</f>
        <v>2822126</v>
      </c>
      <c r="Z846" s="9">
        <f t="shared" si="101"/>
        <v>9272700</v>
      </c>
      <c r="AA846" s="9">
        <f t="shared" si="102"/>
        <v>480702059.14285713</v>
      </c>
      <c r="AB846" s="5">
        <f>IF(AA846&lt;='اطلاعات پایه'!$B$35,'اطلاعات پایه'!$D$35,IF(AA846&lt;='اطلاعات پایه'!$B$36,'اطلاعات پایه'!$E$35+(AA846-'اطلاعات پایه'!$B$35)*'اطلاعات پایه'!$C$36,IF(AA846&lt;='اطلاعات پایه'!$B$37,'اطلاعات پایه'!$E$36+(AA846-'اطلاعات پایه'!$B$36)*'اطلاعات پایه'!$C$37,IF(AA846&lt;='اطلاعات پایه'!$B$38,'اطلاعات پایه'!$E$37+(AA846-'اطلاعات پایه'!$B$37)*'اطلاعات پایه'!$C$38,IF(AA846&lt;='اطلاعات پایه'!$B$39,'اطلاعات پایه'!$E$38+(AA846-'اطلاعات پایه'!$B$38)*'اطلاعات پایه'!$C$39,'اطلاعات پایه'!$E$39+(AA846-'اطلاعات پایه'!$B$39)*'اطلاعات پایه'!$C$40)))))/365*L846</f>
        <v>0</v>
      </c>
      <c r="AC846" s="9">
        <f t="shared" si="103"/>
        <v>37493954</v>
      </c>
      <c r="AE846" s="9">
        <f t="shared" si="98"/>
        <v>49588780</v>
      </c>
    </row>
    <row r="847" spans="1:31" x14ac:dyDescent="0.25">
      <c r="A847" s="13">
        <v>827</v>
      </c>
      <c r="B847" s="13"/>
      <c r="C847" s="13"/>
      <c r="D847" s="13"/>
      <c r="E847" s="13"/>
      <c r="F847" s="13"/>
      <c r="G847" s="6" t="str">
        <f t="shared" si="96"/>
        <v/>
      </c>
      <c r="H847" s="13"/>
      <c r="I847" s="13"/>
      <c r="J847" s="15"/>
      <c r="K847" s="15"/>
      <c r="L847" s="5">
        <f>VLOOKUP($C$15,'اطلاعات پایه'!$A$18:$B$30,2,FALSE)</f>
        <v>30</v>
      </c>
      <c r="M847" s="6">
        <f>VLOOKUP($C$15,'اطلاعات پایه'!$A$18:$C$30,3,FALSE)</f>
        <v>45736</v>
      </c>
      <c r="N847" s="5">
        <f>ROUND((K847*('اطلاعات پایه'!$B$12+1)+'اطلاعات پایه'!$B$13)/30*L847,0)</f>
        <v>9316080</v>
      </c>
      <c r="O847" s="5">
        <f>IF(AND(F847&gt;0,M847-F847&gt;364),'اطلاعات پایه'!$B$10,0)*L847+J847</f>
        <v>0</v>
      </c>
      <c r="P847" s="5">
        <f>IF(H847="متاهل",'اطلاعات پایه'!$B$6,0)</f>
        <v>0</v>
      </c>
      <c r="Q847" s="5">
        <f>I847*'اطلاعات پایه'!$B$7</f>
        <v>0</v>
      </c>
      <c r="R847" s="5">
        <f>ROUND('اطلاعات پایه'!$B$8/30*MIN(30,L847),0)</f>
        <v>9000000</v>
      </c>
      <c r="S847" s="5">
        <f>ROUND('اطلاعات پایه'!$B$9/30*MIN(30,L847),0)</f>
        <v>22000000</v>
      </c>
      <c r="T847" s="5">
        <f t="shared" si="99"/>
        <v>59284</v>
      </c>
      <c r="U847" s="15"/>
      <c r="V847" s="5">
        <f t="shared" si="97"/>
        <v>0</v>
      </c>
      <c r="X847" s="9">
        <f t="shared" si="100"/>
        <v>40316080</v>
      </c>
      <c r="Y847" s="9">
        <f>ROUND(0.07*MIN(7*L847*'اطلاعات پایه'!$B$5,'محاسبه حقوق'!X847),0)</f>
        <v>2822126</v>
      </c>
      <c r="Z847" s="9">
        <f t="shared" si="101"/>
        <v>9272700</v>
      </c>
      <c r="AA847" s="9">
        <f t="shared" si="102"/>
        <v>480702059.14285713</v>
      </c>
      <c r="AB847" s="5">
        <f>IF(AA847&lt;='اطلاعات پایه'!$B$35,'اطلاعات پایه'!$D$35,IF(AA847&lt;='اطلاعات پایه'!$B$36,'اطلاعات پایه'!$E$35+(AA847-'اطلاعات پایه'!$B$35)*'اطلاعات پایه'!$C$36,IF(AA847&lt;='اطلاعات پایه'!$B$37,'اطلاعات پایه'!$E$36+(AA847-'اطلاعات پایه'!$B$36)*'اطلاعات پایه'!$C$37,IF(AA847&lt;='اطلاعات پایه'!$B$38,'اطلاعات پایه'!$E$37+(AA847-'اطلاعات پایه'!$B$37)*'اطلاعات پایه'!$C$38,IF(AA847&lt;='اطلاعات پایه'!$B$39,'اطلاعات پایه'!$E$38+(AA847-'اطلاعات پایه'!$B$38)*'اطلاعات پایه'!$C$39,'اطلاعات پایه'!$E$39+(AA847-'اطلاعات پایه'!$B$39)*'اطلاعات پایه'!$C$40)))))/365*L847</f>
        <v>0</v>
      </c>
      <c r="AC847" s="9">
        <f t="shared" si="103"/>
        <v>37493954</v>
      </c>
      <c r="AE847" s="9">
        <f t="shared" si="98"/>
        <v>49588780</v>
      </c>
    </row>
    <row r="848" spans="1:31" x14ac:dyDescent="0.25">
      <c r="A848" s="13">
        <v>828</v>
      </c>
      <c r="B848" s="13"/>
      <c r="C848" s="13"/>
      <c r="D848" s="13"/>
      <c r="E848" s="13"/>
      <c r="F848" s="13"/>
      <c r="G848" s="6" t="str">
        <f t="shared" si="96"/>
        <v/>
      </c>
      <c r="H848" s="13"/>
      <c r="I848" s="13"/>
      <c r="J848" s="15"/>
      <c r="K848" s="15"/>
      <c r="L848" s="5">
        <f>VLOOKUP($C$15,'اطلاعات پایه'!$A$18:$B$30,2,FALSE)</f>
        <v>30</v>
      </c>
      <c r="M848" s="6">
        <f>VLOOKUP($C$15,'اطلاعات پایه'!$A$18:$C$30,3,FALSE)</f>
        <v>45736</v>
      </c>
      <c r="N848" s="5">
        <f>ROUND((K848*('اطلاعات پایه'!$B$12+1)+'اطلاعات پایه'!$B$13)/30*L848,0)</f>
        <v>9316080</v>
      </c>
      <c r="O848" s="5">
        <f>IF(AND(F848&gt;0,M848-F848&gt;364),'اطلاعات پایه'!$B$10,0)*L848+J848</f>
        <v>0</v>
      </c>
      <c r="P848" s="5">
        <f>IF(H848="متاهل",'اطلاعات پایه'!$B$6,0)</f>
        <v>0</v>
      </c>
      <c r="Q848" s="5">
        <f>I848*'اطلاعات پایه'!$B$7</f>
        <v>0</v>
      </c>
      <c r="R848" s="5">
        <f>ROUND('اطلاعات پایه'!$B$8/30*MIN(30,L848),0)</f>
        <v>9000000</v>
      </c>
      <c r="S848" s="5">
        <f>ROUND('اطلاعات پایه'!$B$9/30*MIN(30,L848),0)</f>
        <v>22000000</v>
      </c>
      <c r="T848" s="5">
        <f t="shared" si="99"/>
        <v>59284</v>
      </c>
      <c r="U848" s="15"/>
      <c r="V848" s="5">
        <f t="shared" si="97"/>
        <v>0</v>
      </c>
      <c r="X848" s="9">
        <f t="shared" si="100"/>
        <v>40316080</v>
      </c>
      <c r="Y848" s="9">
        <f>ROUND(0.07*MIN(7*L848*'اطلاعات پایه'!$B$5,'محاسبه حقوق'!X848),0)</f>
        <v>2822126</v>
      </c>
      <c r="Z848" s="9">
        <f t="shared" si="101"/>
        <v>9272700</v>
      </c>
      <c r="AA848" s="9">
        <f t="shared" si="102"/>
        <v>480702059.14285713</v>
      </c>
      <c r="AB848" s="5">
        <f>IF(AA848&lt;='اطلاعات پایه'!$B$35,'اطلاعات پایه'!$D$35,IF(AA848&lt;='اطلاعات پایه'!$B$36,'اطلاعات پایه'!$E$35+(AA848-'اطلاعات پایه'!$B$35)*'اطلاعات پایه'!$C$36,IF(AA848&lt;='اطلاعات پایه'!$B$37,'اطلاعات پایه'!$E$36+(AA848-'اطلاعات پایه'!$B$36)*'اطلاعات پایه'!$C$37,IF(AA848&lt;='اطلاعات پایه'!$B$38,'اطلاعات پایه'!$E$37+(AA848-'اطلاعات پایه'!$B$37)*'اطلاعات پایه'!$C$38,IF(AA848&lt;='اطلاعات پایه'!$B$39,'اطلاعات پایه'!$E$38+(AA848-'اطلاعات پایه'!$B$38)*'اطلاعات پایه'!$C$39,'اطلاعات پایه'!$E$39+(AA848-'اطلاعات پایه'!$B$39)*'اطلاعات پایه'!$C$40)))))/365*L848</f>
        <v>0</v>
      </c>
      <c r="AC848" s="9">
        <f t="shared" si="103"/>
        <v>37493954</v>
      </c>
      <c r="AE848" s="9">
        <f t="shared" si="98"/>
        <v>49588780</v>
      </c>
    </row>
    <row r="849" spans="1:31" x14ac:dyDescent="0.25">
      <c r="A849" s="13">
        <v>829</v>
      </c>
      <c r="B849" s="13"/>
      <c r="C849" s="13"/>
      <c r="D849" s="13"/>
      <c r="E849" s="13"/>
      <c r="F849" s="13"/>
      <c r="G849" s="6" t="str">
        <f t="shared" si="96"/>
        <v/>
      </c>
      <c r="H849" s="13"/>
      <c r="I849" s="13"/>
      <c r="J849" s="15"/>
      <c r="K849" s="15"/>
      <c r="L849" s="5">
        <f>VLOOKUP($C$15,'اطلاعات پایه'!$A$18:$B$30,2,FALSE)</f>
        <v>30</v>
      </c>
      <c r="M849" s="6">
        <f>VLOOKUP($C$15,'اطلاعات پایه'!$A$18:$C$30,3,FALSE)</f>
        <v>45736</v>
      </c>
      <c r="N849" s="5">
        <f>ROUND((K849*('اطلاعات پایه'!$B$12+1)+'اطلاعات پایه'!$B$13)/30*L849,0)</f>
        <v>9316080</v>
      </c>
      <c r="O849" s="5">
        <f>IF(AND(F849&gt;0,M849-F849&gt;364),'اطلاعات پایه'!$B$10,0)*L849+J849</f>
        <v>0</v>
      </c>
      <c r="P849" s="5">
        <f>IF(H849="متاهل",'اطلاعات پایه'!$B$6,0)</f>
        <v>0</v>
      </c>
      <c r="Q849" s="5">
        <f>I849*'اطلاعات پایه'!$B$7</f>
        <v>0</v>
      </c>
      <c r="R849" s="5">
        <f>ROUND('اطلاعات پایه'!$B$8/30*MIN(30,L849),0)</f>
        <v>9000000</v>
      </c>
      <c r="S849" s="5">
        <f>ROUND('اطلاعات پایه'!$B$9/30*MIN(30,L849),0)</f>
        <v>22000000</v>
      </c>
      <c r="T849" s="5">
        <f t="shared" si="99"/>
        <v>59284</v>
      </c>
      <c r="U849" s="15"/>
      <c r="V849" s="5">
        <f t="shared" si="97"/>
        <v>0</v>
      </c>
      <c r="X849" s="9">
        <f t="shared" si="100"/>
        <v>40316080</v>
      </c>
      <c r="Y849" s="9">
        <f>ROUND(0.07*MIN(7*L849*'اطلاعات پایه'!$B$5,'محاسبه حقوق'!X849),0)</f>
        <v>2822126</v>
      </c>
      <c r="Z849" s="9">
        <f t="shared" si="101"/>
        <v>9272700</v>
      </c>
      <c r="AA849" s="9">
        <f t="shared" si="102"/>
        <v>480702059.14285713</v>
      </c>
      <c r="AB849" s="5">
        <f>IF(AA849&lt;='اطلاعات پایه'!$B$35,'اطلاعات پایه'!$D$35,IF(AA849&lt;='اطلاعات پایه'!$B$36,'اطلاعات پایه'!$E$35+(AA849-'اطلاعات پایه'!$B$35)*'اطلاعات پایه'!$C$36,IF(AA849&lt;='اطلاعات پایه'!$B$37,'اطلاعات پایه'!$E$36+(AA849-'اطلاعات پایه'!$B$36)*'اطلاعات پایه'!$C$37,IF(AA849&lt;='اطلاعات پایه'!$B$38,'اطلاعات پایه'!$E$37+(AA849-'اطلاعات پایه'!$B$37)*'اطلاعات پایه'!$C$38,IF(AA849&lt;='اطلاعات پایه'!$B$39,'اطلاعات پایه'!$E$38+(AA849-'اطلاعات پایه'!$B$38)*'اطلاعات پایه'!$C$39,'اطلاعات پایه'!$E$39+(AA849-'اطلاعات پایه'!$B$39)*'اطلاعات پایه'!$C$40)))))/365*L849</f>
        <v>0</v>
      </c>
      <c r="AC849" s="9">
        <f t="shared" si="103"/>
        <v>37493954</v>
      </c>
      <c r="AE849" s="9">
        <f t="shared" si="98"/>
        <v>49588780</v>
      </c>
    </row>
    <row r="850" spans="1:31" x14ac:dyDescent="0.25">
      <c r="A850" s="13">
        <v>830</v>
      </c>
      <c r="B850" s="13"/>
      <c r="C850" s="13"/>
      <c r="D850" s="13"/>
      <c r="E850" s="13"/>
      <c r="F850" s="13"/>
      <c r="G850" s="6" t="str">
        <f t="shared" si="96"/>
        <v/>
      </c>
      <c r="H850" s="13"/>
      <c r="I850" s="13"/>
      <c r="J850" s="15"/>
      <c r="K850" s="15"/>
      <c r="L850" s="5">
        <f>VLOOKUP($C$15,'اطلاعات پایه'!$A$18:$B$30,2,FALSE)</f>
        <v>30</v>
      </c>
      <c r="M850" s="6">
        <f>VLOOKUP($C$15,'اطلاعات پایه'!$A$18:$C$30,3,FALSE)</f>
        <v>45736</v>
      </c>
      <c r="N850" s="5">
        <f>ROUND((K850*('اطلاعات پایه'!$B$12+1)+'اطلاعات پایه'!$B$13)/30*L850,0)</f>
        <v>9316080</v>
      </c>
      <c r="O850" s="5">
        <f>IF(AND(F850&gt;0,M850-F850&gt;364),'اطلاعات پایه'!$B$10,0)*L850+J850</f>
        <v>0</v>
      </c>
      <c r="P850" s="5">
        <f>IF(H850="متاهل",'اطلاعات پایه'!$B$6,0)</f>
        <v>0</v>
      </c>
      <c r="Q850" s="5">
        <f>I850*'اطلاعات پایه'!$B$7</f>
        <v>0</v>
      </c>
      <c r="R850" s="5">
        <f>ROUND('اطلاعات پایه'!$B$8/30*MIN(30,L850),0)</f>
        <v>9000000</v>
      </c>
      <c r="S850" s="5">
        <f>ROUND('اطلاعات پایه'!$B$9/30*MIN(30,L850),0)</f>
        <v>22000000</v>
      </c>
      <c r="T850" s="5">
        <f t="shared" si="99"/>
        <v>59284</v>
      </c>
      <c r="U850" s="15"/>
      <c r="V850" s="5">
        <f t="shared" si="97"/>
        <v>0</v>
      </c>
      <c r="X850" s="9">
        <f t="shared" si="100"/>
        <v>40316080</v>
      </c>
      <c r="Y850" s="9">
        <f>ROUND(0.07*MIN(7*L850*'اطلاعات پایه'!$B$5,'محاسبه حقوق'!X850),0)</f>
        <v>2822126</v>
      </c>
      <c r="Z850" s="9">
        <f t="shared" si="101"/>
        <v>9272700</v>
      </c>
      <c r="AA850" s="9">
        <f t="shared" si="102"/>
        <v>480702059.14285713</v>
      </c>
      <c r="AB850" s="5">
        <f>IF(AA850&lt;='اطلاعات پایه'!$B$35,'اطلاعات پایه'!$D$35,IF(AA850&lt;='اطلاعات پایه'!$B$36,'اطلاعات پایه'!$E$35+(AA850-'اطلاعات پایه'!$B$35)*'اطلاعات پایه'!$C$36,IF(AA850&lt;='اطلاعات پایه'!$B$37,'اطلاعات پایه'!$E$36+(AA850-'اطلاعات پایه'!$B$36)*'اطلاعات پایه'!$C$37,IF(AA850&lt;='اطلاعات پایه'!$B$38,'اطلاعات پایه'!$E$37+(AA850-'اطلاعات پایه'!$B$37)*'اطلاعات پایه'!$C$38,IF(AA850&lt;='اطلاعات پایه'!$B$39,'اطلاعات پایه'!$E$38+(AA850-'اطلاعات پایه'!$B$38)*'اطلاعات پایه'!$C$39,'اطلاعات پایه'!$E$39+(AA850-'اطلاعات پایه'!$B$39)*'اطلاعات پایه'!$C$40)))))/365*L850</f>
        <v>0</v>
      </c>
      <c r="AC850" s="9">
        <f t="shared" si="103"/>
        <v>37493954</v>
      </c>
      <c r="AE850" s="9">
        <f t="shared" si="98"/>
        <v>49588780</v>
      </c>
    </row>
    <row r="851" spans="1:31" x14ac:dyDescent="0.25">
      <c r="A851" s="13">
        <v>831</v>
      </c>
      <c r="B851" s="13"/>
      <c r="C851" s="13"/>
      <c r="D851" s="13"/>
      <c r="E851" s="13"/>
      <c r="F851" s="13"/>
      <c r="G851" s="6" t="str">
        <f t="shared" si="96"/>
        <v/>
      </c>
      <c r="H851" s="13"/>
      <c r="I851" s="13"/>
      <c r="J851" s="15"/>
      <c r="K851" s="15"/>
      <c r="L851" s="5">
        <f>VLOOKUP($C$15,'اطلاعات پایه'!$A$18:$B$30,2,FALSE)</f>
        <v>30</v>
      </c>
      <c r="M851" s="6">
        <f>VLOOKUP($C$15,'اطلاعات پایه'!$A$18:$C$30,3,FALSE)</f>
        <v>45736</v>
      </c>
      <c r="N851" s="5">
        <f>ROUND((K851*('اطلاعات پایه'!$B$12+1)+'اطلاعات پایه'!$B$13)/30*L851,0)</f>
        <v>9316080</v>
      </c>
      <c r="O851" s="5">
        <f>IF(AND(F851&gt;0,M851-F851&gt;364),'اطلاعات پایه'!$B$10,0)*L851+J851</f>
        <v>0</v>
      </c>
      <c r="P851" s="5">
        <f>IF(H851="متاهل",'اطلاعات پایه'!$B$6,0)</f>
        <v>0</v>
      </c>
      <c r="Q851" s="5">
        <f>I851*'اطلاعات پایه'!$B$7</f>
        <v>0</v>
      </c>
      <c r="R851" s="5">
        <f>ROUND('اطلاعات پایه'!$B$8/30*MIN(30,L851),0)</f>
        <v>9000000</v>
      </c>
      <c r="S851" s="5">
        <f>ROUND('اطلاعات پایه'!$B$9/30*MIN(30,L851),0)</f>
        <v>22000000</v>
      </c>
      <c r="T851" s="5">
        <f t="shared" si="99"/>
        <v>59284</v>
      </c>
      <c r="U851" s="15"/>
      <c r="V851" s="5">
        <f t="shared" si="97"/>
        <v>0</v>
      </c>
      <c r="X851" s="9">
        <f t="shared" si="100"/>
        <v>40316080</v>
      </c>
      <c r="Y851" s="9">
        <f>ROUND(0.07*MIN(7*L851*'اطلاعات پایه'!$B$5,'محاسبه حقوق'!X851),0)</f>
        <v>2822126</v>
      </c>
      <c r="Z851" s="9">
        <f t="shared" si="101"/>
        <v>9272700</v>
      </c>
      <c r="AA851" s="9">
        <f t="shared" si="102"/>
        <v>480702059.14285713</v>
      </c>
      <c r="AB851" s="5">
        <f>IF(AA851&lt;='اطلاعات پایه'!$B$35,'اطلاعات پایه'!$D$35,IF(AA851&lt;='اطلاعات پایه'!$B$36,'اطلاعات پایه'!$E$35+(AA851-'اطلاعات پایه'!$B$35)*'اطلاعات پایه'!$C$36,IF(AA851&lt;='اطلاعات پایه'!$B$37,'اطلاعات پایه'!$E$36+(AA851-'اطلاعات پایه'!$B$36)*'اطلاعات پایه'!$C$37,IF(AA851&lt;='اطلاعات پایه'!$B$38,'اطلاعات پایه'!$E$37+(AA851-'اطلاعات پایه'!$B$37)*'اطلاعات پایه'!$C$38,IF(AA851&lt;='اطلاعات پایه'!$B$39,'اطلاعات پایه'!$E$38+(AA851-'اطلاعات پایه'!$B$38)*'اطلاعات پایه'!$C$39,'اطلاعات پایه'!$E$39+(AA851-'اطلاعات پایه'!$B$39)*'اطلاعات پایه'!$C$40)))))/365*L851</f>
        <v>0</v>
      </c>
      <c r="AC851" s="9">
        <f t="shared" si="103"/>
        <v>37493954</v>
      </c>
      <c r="AE851" s="9">
        <f t="shared" si="98"/>
        <v>49588780</v>
      </c>
    </row>
    <row r="852" spans="1:31" x14ac:dyDescent="0.25">
      <c r="A852" s="13">
        <v>832</v>
      </c>
      <c r="B852" s="13"/>
      <c r="C852" s="13"/>
      <c r="D852" s="13"/>
      <c r="E852" s="13"/>
      <c r="F852" s="13"/>
      <c r="G852" s="6" t="str">
        <f t="shared" si="96"/>
        <v/>
      </c>
      <c r="H852" s="13"/>
      <c r="I852" s="13"/>
      <c r="J852" s="15"/>
      <c r="K852" s="15"/>
      <c r="L852" s="5">
        <f>VLOOKUP($C$15,'اطلاعات پایه'!$A$18:$B$30,2,FALSE)</f>
        <v>30</v>
      </c>
      <c r="M852" s="6">
        <f>VLOOKUP($C$15,'اطلاعات پایه'!$A$18:$C$30,3,FALSE)</f>
        <v>45736</v>
      </c>
      <c r="N852" s="5">
        <f>ROUND((K852*('اطلاعات پایه'!$B$12+1)+'اطلاعات پایه'!$B$13)/30*L852,0)</f>
        <v>9316080</v>
      </c>
      <c r="O852" s="5">
        <f>IF(AND(F852&gt;0,M852-F852&gt;364),'اطلاعات پایه'!$B$10,0)*L852+J852</f>
        <v>0</v>
      </c>
      <c r="P852" s="5">
        <f>IF(H852="متاهل",'اطلاعات پایه'!$B$6,0)</f>
        <v>0</v>
      </c>
      <c r="Q852" s="5">
        <f>I852*'اطلاعات پایه'!$B$7</f>
        <v>0</v>
      </c>
      <c r="R852" s="5">
        <f>ROUND('اطلاعات پایه'!$B$8/30*MIN(30,L852),0)</f>
        <v>9000000</v>
      </c>
      <c r="S852" s="5">
        <f>ROUND('اطلاعات پایه'!$B$9/30*MIN(30,L852),0)</f>
        <v>22000000</v>
      </c>
      <c r="T852" s="5">
        <f t="shared" si="99"/>
        <v>59284</v>
      </c>
      <c r="U852" s="15"/>
      <c r="V852" s="5">
        <f t="shared" si="97"/>
        <v>0</v>
      </c>
      <c r="X852" s="9">
        <f t="shared" si="100"/>
        <v>40316080</v>
      </c>
      <c r="Y852" s="9">
        <f>ROUND(0.07*MIN(7*L852*'اطلاعات پایه'!$B$5,'محاسبه حقوق'!X852),0)</f>
        <v>2822126</v>
      </c>
      <c r="Z852" s="9">
        <f t="shared" si="101"/>
        <v>9272700</v>
      </c>
      <c r="AA852" s="9">
        <f t="shared" si="102"/>
        <v>480702059.14285713</v>
      </c>
      <c r="AB852" s="5">
        <f>IF(AA852&lt;='اطلاعات پایه'!$B$35,'اطلاعات پایه'!$D$35,IF(AA852&lt;='اطلاعات پایه'!$B$36,'اطلاعات پایه'!$E$35+(AA852-'اطلاعات پایه'!$B$35)*'اطلاعات پایه'!$C$36,IF(AA852&lt;='اطلاعات پایه'!$B$37,'اطلاعات پایه'!$E$36+(AA852-'اطلاعات پایه'!$B$36)*'اطلاعات پایه'!$C$37,IF(AA852&lt;='اطلاعات پایه'!$B$38,'اطلاعات پایه'!$E$37+(AA852-'اطلاعات پایه'!$B$37)*'اطلاعات پایه'!$C$38,IF(AA852&lt;='اطلاعات پایه'!$B$39,'اطلاعات پایه'!$E$38+(AA852-'اطلاعات پایه'!$B$38)*'اطلاعات پایه'!$C$39,'اطلاعات پایه'!$E$39+(AA852-'اطلاعات پایه'!$B$39)*'اطلاعات پایه'!$C$40)))))/365*L852</f>
        <v>0</v>
      </c>
      <c r="AC852" s="9">
        <f t="shared" si="103"/>
        <v>37493954</v>
      </c>
      <c r="AE852" s="9">
        <f t="shared" si="98"/>
        <v>49588780</v>
      </c>
    </row>
    <row r="853" spans="1:31" x14ac:dyDescent="0.25">
      <c r="A853" s="13">
        <v>833</v>
      </c>
      <c r="B853" s="13"/>
      <c r="C853" s="13"/>
      <c r="D853" s="13"/>
      <c r="E853" s="13"/>
      <c r="F853" s="13"/>
      <c r="G853" s="6" t="str">
        <f t="shared" si="96"/>
        <v/>
      </c>
      <c r="H853" s="13"/>
      <c r="I853" s="13"/>
      <c r="J853" s="15"/>
      <c r="K853" s="15"/>
      <c r="L853" s="5">
        <f>VLOOKUP($C$15,'اطلاعات پایه'!$A$18:$B$30,2,FALSE)</f>
        <v>30</v>
      </c>
      <c r="M853" s="6">
        <f>VLOOKUP($C$15,'اطلاعات پایه'!$A$18:$C$30,3,FALSE)</f>
        <v>45736</v>
      </c>
      <c r="N853" s="5">
        <f>ROUND((K853*('اطلاعات پایه'!$B$12+1)+'اطلاعات پایه'!$B$13)/30*L853,0)</f>
        <v>9316080</v>
      </c>
      <c r="O853" s="5">
        <f>IF(AND(F853&gt;0,M853-F853&gt;364),'اطلاعات پایه'!$B$10,0)*L853+J853</f>
        <v>0</v>
      </c>
      <c r="P853" s="5">
        <f>IF(H853="متاهل",'اطلاعات پایه'!$B$6,0)</f>
        <v>0</v>
      </c>
      <c r="Q853" s="5">
        <f>I853*'اطلاعات پایه'!$B$7</f>
        <v>0</v>
      </c>
      <c r="R853" s="5">
        <f>ROUND('اطلاعات پایه'!$B$8/30*MIN(30,L853),0)</f>
        <v>9000000</v>
      </c>
      <c r="S853" s="5">
        <f>ROUND('اطلاعات پایه'!$B$9/30*MIN(30,L853),0)</f>
        <v>22000000</v>
      </c>
      <c r="T853" s="5">
        <f t="shared" si="99"/>
        <v>59284</v>
      </c>
      <c r="U853" s="15"/>
      <c r="V853" s="5">
        <f t="shared" si="97"/>
        <v>0</v>
      </c>
      <c r="X853" s="9">
        <f t="shared" si="100"/>
        <v>40316080</v>
      </c>
      <c r="Y853" s="9">
        <f>ROUND(0.07*MIN(7*L853*'اطلاعات پایه'!$B$5,'محاسبه حقوق'!X853),0)</f>
        <v>2822126</v>
      </c>
      <c r="Z853" s="9">
        <f t="shared" si="101"/>
        <v>9272700</v>
      </c>
      <c r="AA853" s="9">
        <f t="shared" si="102"/>
        <v>480702059.14285713</v>
      </c>
      <c r="AB853" s="5">
        <f>IF(AA853&lt;='اطلاعات پایه'!$B$35,'اطلاعات پایه'!$D$35,IF(AA853&lt;='اطلاعات پایه'!$B$36,'اطلاعات پایه'!$E$35+(AA853-'اطلاعات پایه'!$B$35)*'اطلاعات پایه'!$C$36,IF(AA853&lt;='اطلاعات پایه'!$B$37,'اطلاعات پایه'!$E$36+(AA853-'اطلاعات پایه'!$B$36)*'اطلاعات پایه'!$C$37,IF(AA853&lt;='اطلاعات پایه'!$B$38,'اطلاعات پایه'!$E$37+(AA853-'اطلاعات پایه'!$B$37)*'اطلاعات پایه'!$C$38,IF(AA853&lt;='اطلاعات پایه'!$B$39,'اطلاعات پایه'!$E$38+(AA853-'اطلاعات پایه'!$B$38)*'اطلاعات پایه'!$C$39,'اطلاعات پایه'!$E$39+(AA853-'اطلاعات پایه'!$B$39)*'اطلاعات پایه'!$C$40)))))/365*L853</f>
        <v>0</v>
      </c>
      <c r="AC853" s="9">
        <f t="shared" si="103"/>
        <v>37493954</v>
      </c>
      <c r="AE853" s="9">
        <f t="shared" si="98"/>
        <v>49588780</v>
      </c>
    </row>
    <row r="854" spans="1:31" x14ac:dyDescent="0.25">
      <c r="A854" s="13">
        <v>834</v>
      </c>
      <c r="B854" s="13"/>
      <c r="C854" s="13"/>
      <c r="D854" s="13"/>
      <c r="E854" s="13"/>
      <c r="F854" s="13"/>
      <c r="G854" s="6" t="str">
        <f t="shared" ref="G854:G917" si="104">IF(F854=0,"",F854)</f>
        <v/>
      </c>
      <c r="H854" s="13"/>
      <c r="I854" s="13"/>
      <c r="J854" s="15"/>
      <c r="K854" s="15"/>
      <c r="L854" s="5">
        <f>VLOOKUP($C$15,'اطلاعات پایه'!$A$18:$B$30,2,FALSE)</f>
        <v>30</v>
      </c>
      <c r="M854" s="6">
        <f>VLOOKUP($C$15,'اطلاعات پایه'!$A$18:$C$30,3,FALSE)</f>
        <v>45736</v>
      </c>
      <c r="N854" s="5">
        <f>ROUND((K854*('اطلاعات پایه'!$B$12+1)+'اطلاعات پایه'!$B$13)/30*L854,0)</f>
        <v>9316080</v>
      </c>
      <c r="O854" s="5">
        <f>IF(AND(F854&gt;0,M854-F854&gt;364),'اطلاعات پایه'!$B$10,0)*L854+J854</f>
        <v>0</v>
      </c>
      <c r="P854" s="5">
        <f>IF(H854="متاهل",'اطلاعات پایه'!$B$6,0)</f>
        <v>0</v>
      </c>
      <c r="Q854" s="5">
        <f>I854*'اطلاعات پایه'!$B$7</f>
        <v>0</v>
      </c>
      <c r="R854" s="5">
        <f>ROUND('اطلاعات پایه'!$B$8/30*MIN(30,L854),0)</f>
        <v>9000000</v>
      </c>
      <c r="S854" s="5">
        <f>ROUND('اطلاعات پایه'!$B$9/30*MIN(30,L854),0)</f>
        <v>22000000</v>
      </c>
      <c r="T854" s="5">
        <f t="shared" si="99"/>
        <v>59284</v>
      </c>
      <c r="U854" s="15"/>
      <c r="V854" s="5">
        <f t="shared" ref="V854:V917" si="105">U854*T854</f>
        <v>0</v>
      </c>
      <c r="X854" s="9">
        <f t="shared" si="100"/>
        <v>40316080</v>
      </c>
      <c r="Y854" s="9">
        <f>ROUND(0.07*MIN(7*L854*'اطلاعات پایه'!$B$5,'محاسبه حقوق'!X854),0)</f>
        <v>2822126</v>
      </c>
      <c r="Z854" s="9">
        <f t="shared" si="101"/>
        <v>9272700</v>
      </c>
      <c r="AA854" s="9">
        <f t="shared" si="102"/>
        <v>480702059.14285713</v>
      </c>
      <c r="AB854" s="5">
        <f>IF(AA854&lt;='اطلاعات پایه'!$B$35,'اطلاعات پایه'!$D$35,IF(AA854&lt;='اطلاعات پایه'!$B$36,'اطلاعات پایه'!$E$35+(AA854-'اطلاعات پایه'!$B$35)*'اطلاعات پایه'!$C$36,IF(AA854&lt;='اطلاعات پایه'!$B$37,'اطلاعات پایه'!$E$36+(AA854-'اطلاعات پایه'!$B$36)*'اطلاعات پایه'!$C$37,IF(AA854&lt;='اطلاعات پایه'!$B$38,'اطلاعات پایه'!$E$37+(AA854-'اطلاعات پایه'!$B$37)*'اطلاعات پایه'!$C$38,IF(AA854&lt;='اطلاعات پایه'!$B$39,'اطلاعات پایه'!$E$38+(AA854-'اطلاعات پایه'!$B$38)*'اطلاعات پایه'!$C$39,'اطلاعات پایه'!$E$39+(AA854-'اطلاعات پایه'!$B$39)*'اطلاعات پایه'!$C$40)))))/365*L854</f>
        <v>0</v>
      </c>
      <c r="AC854" s="9">
        <f t="shared" si="103"/>
        <v>37493954</v>
      </c>
      <c r="AE854" s="9">
        <f t="shared" ref="AE854:AE917" si="106">X854+Z854</f>
        <v>49588780</v>
      </c>
    </row>
    <row r="855" spans="1:31" x14ac:dyDescent="0.25">
      <c r="A855" s="13">
        <v>835</v>
      </c>
      <c r="B855" s="13"/>
      <c r="C855" s="13"/>
      <c r="D855" s="13"/>
      <c r="E855" s="13"/>
      <c r="F855" s="13"/>
      <c r="G855" s="6" t="str">
        <f t="shared" si="104"/>
        <v/>
      </c>
      <c r="H855" s="13"/>
      <c r="I855" s="13"/>
      <c r="J855" s="15"/>
      <c r="K855" s="15"/>
      <c r="L855" s="5">
        <f>VLOOKUP($C$15,'اطلاعات پایه'!$A$18:$B$30,2,FALSE)</f>
        <v>30</v>
      </c>
      <c r="M855" s="6">
        <f>VLOOKUP($C$15,'اطلاعات پایه'!$A$18:$C$30,3,FALSE)</f>
        <v>45736</v>
      </c>
      <c r="N855" s="5">
        <f>ROUND((K855*('اطلاعات پایه'!$B$12+1)+'اطلاعات پایه'!$B$13)/30*L855,0)</f>
        <v>9316080</v>
      </c>
      <c r="O855" s="5">
        <f>IF(AND(F855&gt;0,M855-F855&gt;364),'اطلاعات پایه'!$B$10,0)*L855+J855</f>
        <v>0</v>
      </c>
      <c r="P855" s="5">
        <f>IF(H855="متاهل",'اطلاعات پایه'!$B$6,0)</f>
        <v>0</v>
      </c>
      <c r="Q855" s="5">
        <f>I855*'اطلاعات پایه'!$B$7</f>
        <v>0</v>
      </c>
      <c r="R855" s="5">
        <f>ROUND('اطلاعات پایه'!$B$8/30*MIN(30,L855),0)</f>
        <v>9000000</v>
      </c>
      <c r="S855" s="5">
        <f>ROUND('اطلاعات پایه'!$B$9/30*MIN(30,L855),0)</f>
        <v>22000000</v>
      </c>
      <c r="T855" s="5">
        <f t="shared" ref="T855:T918" si="107">ROUND((N855+O855)/L855*30/220*1.4,0)</f>
        <v>59284</v>
      </c>
      <c r="U855" s="15"/>
      <c r="V855" s="5">
        <f t="shared" si="105"/>
        <v>0</v>
      </c>
      <c r="X855" s="9">
        <f t="shared" ref="X855:X918" si="108">SUM(N855:S855,V855:W855)</f>
        <v>40316080</v>
      </c>
      <c r="Y855" s="9">
        <f>ROUND(0.07*MIN(7*L855*'اطلاعات پایه'!$B$5,'محاسبه حقوق'!X855),0)</f>
        <v>2822126</v>
      </c>
      <c r="Z855" s="9">
        <f t="shared" ref="Z855:Z918" si="109">ROUND(Y855/7*23,0)</f>
        <v>9272700</v>
      </c>
      <c r="AA855" s="9">
        <f t="shared" ref="AA855:AA918" si="110">(X855-2/7*Y855)/L855*365</f>
        <v>480702059.14285713</v>
      </c>
      <c r="AB855" s="5">
        <f>IF(AA855&lt;='اطلاعات پایه'!$B$35,'اطلاعات پایه'!$D$35,IF(AA855&lt;='اطلاعات پایه'!$B$36,'اطلاعات پایه'!$E$35+(AA855-'اطلاعات پایه'!$B$35)*'اطلاعات پایه'!$C$36,IF(AA855&lt;='اطلاعات پایه'!$B$37,'اطلاعات پایه'!$E$36+(AA855-'اطلاعات پایه'!$B$36)*'اطلاعات پایه'!$C$37,IF(AA855&lt;='اطلاعات پایه'!$B$38,'اطلاعات پایه'!$E$37+(AA855-'اطلاعات پایه'!$B$37)*'اطلاعات پایه'!$C$38,IF(AA855&lt;='اطلاعات پایه'!$B$39,'اطلاعات پایه'!$E$38+(AA855-'اطلاعات پایه'!$B$38)*'اطلاعات پایه'!$C$39,'اطلاعات پایه'!$E$39+(AA855-'اطلاعات پایه'!$B$39)*'اطلاعات پایه'!$C$40)))))/365*L855</f>
        <v>0</v>
      </c>
      <c r="AC855" s="9">
        <f t="shared" ref="AC855:AC918" si="111">X855-Y855-AB855</f>
        <v>37493954</v>
      </c>
      <c r="AE855" s="9">
        <f t="shared" si="106"/>
        <v>49588780</v>
      </c>
    </row>
    <row r="856" spans="1:31" x14ac:dyDescent="0.25">
      <c r="A856" s="13">
        <v>836</v>
      </c>
      <c r="B856" s="13"/>
      <c r="C856" s="13"/>
      <c r="D856" s="13"/>
      <c r="E856" s="13"/>
      <c r="F856" s="13"/>
      <c r="G856" s="6" t="str">
        <f t="shared" si="104"/>
        <v/>
      </c>
      <c r="H856" s="13"/>
      <c r="I856" s="13"/>
      <c r="J856" s="15"/>
      <c r="K856" s="15"/>
      <c r="L856" s="5">
        <f>VLOOKUP($C$15,'اطلاعات پایه'!$A$18:$B$30,2,FALSE)</f>
        <v>30</v>
      </c>
      <c r="M856" s="6">
        <f>VLOOKUP($C$15,'اطلاعات پایه'!$A$18:$C$30,3,FALSE)</f>
        <v>45736</v>
      </c>
      <c r="N856" s="5">
        <f>ROUND((K856*('اطلاعات پایه'!$B$12+1)+'اطلاعات پایه'!$B$13)/30*L856,0)</f>
        <v>9316080</v>
      </c>
      <c r="O856" s="5">
        <f>IF(AND(F856&gt;0,M856-F856&gt;364),'اطلاعات پایه'!$B$10,0)*L856+J856</f>
        <v>0</v>
      </c>
      <c r="P856" s="5">
        <f>IF(H856="متاهل",'اطلاعات پایه'!$B$6,0)</f>
        <v>0</v>
      </c>
      <c r="Q856" s="5">
        <f>I856*'اطلاعات پایه'!$B$7</f>
        <v>0</v>
      </c>
      <c r="R856" s="5">
        <f>ROUND('اطلاعات پایه'!$B$8/30*MIN(30,L856),0)</f>
        <v>9000000</v>
      </c>
      <c r="S856" s="5">
        <f>ROUND('اطلاعات پایه'!$B$9/30*MIN(30,L856),0)</f>
        <v>22000000</v>
      </c>
      <c r="T856" s="5">
        <f t="shared" si="107"/>
        <v>59284</v>
      </c>
      <c r="U856" s="15"/>
      <c r="V856" s="5">
        <f t="shared" si="105"/>
        <v>0</v>
      </c>
      <c r="X856" s="9">
        <f t="shared" si="108"/>
        <v>40316080</v>
      </c>
      <c r="Y856" s="9">
        <f>ROUND(0.07*MIN(7*L856*'اطلاعات پایه'!$B$5,'محاسبه حقوق'!X856),0)</f>
        <v>2822126</v>
      </c>
      <c r="Z856" s="9">
        <f t="shared" si="109"/>
        <v>9272700</v>
      </c>
      <c r="AA856" s="9">
        <f t="shared" si="110"/>
        <v>480702059.14285713</v>
      </c>
      <c r="AB856" s="5">
        <f>IF(AA856&lt;='اطلاعات پایه'!$B$35,'اطلاعات پایه'!$D$35,IF(AA856&lt;='اطلاعات پایه'!$B$36,'اطلاعات پایه'!$E$35+(AA856-'اطلاعات پایه'!$B$35)*'اطلاعات پایه'!$C$36,IF(AA856&lt;='اطلاعات پایه'!$B$37,'اطلاعات پایه'!$E$36+(AA856-'اطلاعات پایه'!$B$36)*'اطلاعات پایه'!$C$37,IF(AA856&lt;='اطلاعات پایه'!$B$38,'اطلاعات پایه'!$E$37+(AA856-'اطلاعات پایه'!$B$37)*'اطلاعات پایه'!$C$38,IF(AA856&lt;='اطلاعات پایه'!$B$39,'اطلاعات پایه'!$E$38+(AA856-'اطلاعات پایه'!$B$38)*'اطلاعات پایه'!$C$39,'اطلاعات پایه'!$E$39+(AA856-'اطلاعات پایه'!$B$39)*'اطلاعات پایه'!$C$40)))))/365*L856</f>
        <v>0</v>
      </c>
      <c r="AC856" s="9">
        <f t="shared" si="111"/>
        <v>37493954</v>
      </c>
      <c r="AE856" s="9">
        <f t="shared" si="106"/>
        <v>49588780</v>
      </c>
    </row>
    <row r="857" spans="1:31" x14ac:dyDescent="0.25">
      <c r="A857" s="13">
        <v>837</v>
      </c>
      <c r="B857" s="13"/>
      <c r="C857" s="13"/>
      <c r="D857" s="13"/>
      <c r="E857" s="13"/>
      <c r="F857" s="13"/>
      <c r="G857" s="6" t="str">
        <f t="shared" si="104"/>
        <v/>
      </c>
      <c r="H857" s="13"/>
      <c r="I857" s="13"/>
      <c r="J857" s="15"/>
      <c r="K857" s="15"/>
      <c r="L857" s="5">
        <f>VLOOKUP($C$15,'اطلاعات پایه'!$A$18:$B$30,2,FALSE)</f>
        <v>30</v>
      </c>
      <c r="M857" s="6">
        <f>VLOOKUP($C$15,'اطلاعات پایه'!$A$18:$C$30,3,FALSE)</f>
        <v>45736</v>
      </c>
      <c r="N857" s="5">
        <f>ROUND((K857*('اطلاعات پایه'!$B$12+1)+'اطلاعات پایه'!$B$13)/30*L857,0)</f>
        <v>9316080</v>
      </c>
      <c r="O857" s="5">
        <f>IF(AND(F857&gt;0,M857-F857&gt;364),'اطلاعات پایه'!$B$10,0)*L857+J857</f>
        <v>0</v>
      </c>
      <c r="P857" s="5">
        <f>IF(H857="متاهل",'اطلاعات پایه'!$B$6,0)</f>
        <v>0</v>
      </c>
      <c r="Q857" s="5">
        <f>I857*'اطلاعات پایه'!$B$7</f>
        <v>0</v>
      </c>
      <c r="R857" s="5">
        <f>ROUND('اطلاعات پایه'!$B$8/30*MIN(30,L857),0)</f>
        <v>9000000</v>
      </c>
      <c r="S857" s="5">
        <f>ROUND('اطلاعات پایه'!$B$9/30*MIN(30,L857),0)</f>
        <v>22000000</v>
      </c>
      <c r="T857" s="5">
        <f t="shared" si="107"/>
        <v>59284</v>
      </c>
      <c r="U857" s="15"/>
      <c r="V857" s="5">
        <f t="shared" si="105"/>
        <v>0</v>
      </c>
      <c r="X857" s="9">
        <f t="shared" si="108"/>
        <v>40316080</v>
      </c>
      <c r="Y857" s="9">
        <f>ROUND(0.07*MIN(7*L857*'اطلاعات پایه'!$B$5,'محاسبه حقوق'!X857),0)</f>
        <v>2822126</v>
      </c>
      <c r="Z857" s="9">
        <f t="shared" si="109"/>
        <v>9272700</v>
      </c>
      <c r="AA857" s="9">
        <f t="shared" si="110"/>
        <v>480702059.14285713</v>
      </c>
      <c r="AB857" s="5">
        <f>IF(AA857&lt;='اطلاعات پایه'!$B$35,'اطلاعات پایه'!$D$35,IF(AA857&lt;='اطلاعات پایه'!$B$36,'اطلاعات پایه'!$E$35+(AA857-'اطلاعات پایه'!$B$35)*'اطلاعات پایه'!$C$36,IF(AA857&lt;='اطلاعات پایه'!$B$37,'اطلاعات پایه'!$E$36+(AA857-'اطلاعات پایه'!$B$36)*'اطلاعات پایه'!$C$37,IF(AA857&lt;='اطلاعات پایه'!$B$38,'اطلاعات پایه'!$E$37+(AA857-'اطلاعات پایه'!$B$37)*'اطلاعات پایه'!$C$38,IF(AA857&lt;='اطلاعات پایه'!$B$39,'اطلاعات پایه'!$E$38+(AA857-'اطلاعات پایه'!$B$38)*'اطلاعات پایه'!$C$39,'اطلاعات پایه'!$E$39+(AA857-'اطلاعات پایه'!$B$39)*'اطلاعات پایه'!$C$40)))))/365*L857</f>
        <v>0</v>
      </c>
      <c r="AC857" s="9">
        <f t="shared" si="111"/>
        <v>37493954</v>
      </c>
      <c r="AE857" s="9">
        <f t="shared" si="106"/>
        <v>49588780</v>
      </c>
    </row>
    <row r="858" spans="1:31" x14ac:dyDescent="0.25">
      <c r="A858" s="13">
        <v>838</v>
      </c>
      <c r="B858" s="13"/>
      <c r="C858" s="13"/>
      <c r="D858" s="13"/>
      <c r="E858" s="13"/>
      <c r="F858" s="13"/>
      <c r="G858" s="6" t="str">
        <f t="shared" si="104"/>
        <v/>
      </c>
      <c r="H858" s="13"/>
      <c r="I858" s="13"/>
      <c r="J858" s="15"/>
      <c r="K858" s="15"/>
      <c r="L858" s="5">
        <f>VLOOKUP($C$15,'اطلاعات پایه'!$A$18:$B$30,2,FALSE)</f>
        <v>30</v>
      </c>
      <c r="M858" s="6">
        <f>VLOOKUP($C$15,'اطلاعات پایه'!$A$18:$C$30,3,FALSE)</f>
        <v>45736</v>
      </c>
      <c r="N858" s="5">
        <f>ROUND((K858*('اطلاعات پایه'!$B$12+1)+'اطلاعات پایه'!$B$13)/30*L858,0)</f>
        <v>9316080</v>
      </c>
      <c r="O858" s="5">
        <f>IF(AND(F858&gt;0,M858-F858&gt;364),'اطلاعات پایه'!$B$10,0)*L858+J858</f>
        <v>0</v>
      </c>
      <c r="P858" s="5">
        <f>IF(H858="متاهل",'اطلاعات پایه'!$B$6,0)</f>
        <v>0</v>
      </c>
      <c r="Q858" s="5">
        <f>I858*'اطلاعات پایه'!$B$7</f>
        <v>0</v>
      </c>
      <c r="R858" s="5">
        <f>ROUND('اطلاعات پایه'!$B$8/30*MIN(30,L858),0)</f>
        <v>9000000</v>
      </c>
      <c r="S858" s="5">
        <f>ROUND('اطلاعات پایه'!$B$9/30*MIN(30,L858),0)</f>
        <v>22000000</v>
      </c>
      <c r="T858" s="5">
        <f t="shared" si="107"/>
        <v>59284</v>
      </c>
      <c r="U858" s="15"/>
      <c r="V858" s="5">
        <f t="shared" si="105"/>
        <v>0</v>
      </c>
      <c r="X858" s="9">
        <f t="shared" si="108"/>
        <v>40316080</v>
      </c>
      <c r="Y858" s="9">
        <f>ROUND(0.07*MIN(7*L858*'اطلاعات پایه'!$B$5,'محاسبه حقوق'!X858),0)</f>
        <v>2822126</v>
      </c>
      <c r="Z858" s="9">
        <f t="shared" si="109"/>
        <v>9272700</v>
      </c>
      <c r="AA858" s="9">
        <f t="shared" si="110"/>
        <v>480702059.14285713</v>
      </c>
      <c r="AB858" s="5">
        <f>IF(AA858&lt;='اطلاعات پایه'!$B$35,'اطلاعات پایه'!$D$35,IF(AA858&lt;='اطلاعات پایه'!$B$36,'اطلاعات پایه'!$E$35+(AA858-'اطلاعات پایه'!$B$35)*'اطلاعات پایه'!$C$36,IF(AA858&lt;='اطلاعات پایه'!$B$37,'اطلاعات پایه'!$E$36+(AA858-'اطلاعات پایه'!$B$36)*'اطلاعات پایه'!$C$37,IF(AA858&lt;='اطلاعات پایه'!$B$38,'اطلاعات پایه'!$E$37+(AA858-'اطلاعات پایه'!$B$37)*'اطلاعات پایه'!$C$38,IF(AA858&lt;='اطلاعات پایه'!$B$39,'اطلاعات پایه'!$E$38+(AA858-'اطلاعات پایه'!$B$38)*'اطلاعات پایه'!$C$39,'اطلاعات پایه'!$E$39+(AA858-'اطلاعات پایه'!$B$39)*'اطلاعات پایه'!$C$40)))))/365*L858</f>
        <v>0</v>
      </c>
      <c r="AC858" s="9">
        <f t="shared" si="111"/>
        <v>37493954</v>
      </c>
      <c r="AE858" s="9">
        <f t="shared" si="106"/>
        <v>49588780</v>
      </c>
    </row>
    <row r="859" spans="1:31" x14ac:dyDescent="0.25">
      <c r="A859" s="13">
        <v>839</v>
      </c>
      <c r="B859" s="13"/>
      <c r="C859" s="13"/>
      <c r="D859" s="13"/>
      <c r="E859" s="13"/>
      <c r="F859" s="13"/>
      <c r="G859" s="6" t="str">
        <f t="shared" si="104"/>
        <v/>
      </c>
      <c r="H859" s="13"/>
      <c r="I859" s="13"/>
      <c r="J859" s="15"/>
      <c r="K859" s="15"/>
      <c r="L859" s="5">
        <f>VLOOKUP($C$15,'اطلاعات پایه'!$A$18:$B$30,2,FALSE)</f>
        <v>30</v>
      </c>
      <c r="M859" s="6">
        <f>VLOOKUP($C$15,'اطلاعات پایه'!$A$18:$C$30,3,FALSE)</f>
        <v>45736</v>
      </c>
      <c r="N859" s="5">
        <f>ROUND((K859*('اطلاعات پایه'!$B$12+1)+'اطلاعات پایه'!$B$13)/30*L859,0)</f>
        <v>9316080</v>
      </c>
      <c r="O859" s="5">
        <f>IF(AND(F859&gt;0,M859-F859&gt;364),'اطلاعات پایه'!$B$10,0)*L859+J859</f>
        <v>0</v>
      </c>
      <c r="P859" s="5">
        <f>IF(H859="متاهل",'اطلاعات پایه'!$B$6,0)</f>
        <v>0</v>
      </c>
      <c r="Q859" s="5">
        <f>I859*'اطلاعات پایه'!$B$7</f>
        <v>0</v>
      </c>
      <c r="R859" s="5">
        <f>ROUND('اطلاعات پایه'!$B$8/30*MIN(30,L859),0)</f>
        <v>9000000</v>
      </c>
      <c r="S859" s="5">
        <f>ROUND('اطلاعات پایه'!$B$9/30*MIN(30,L859),0)</f>
        <v>22000000</v>
      </c>
      <c r="T859" s="5">
        <f t="shared" si="107"/>
        <v>59284</v>
      </c>
      <c r="U859" s="15"/>
      <c r="V859" s="5">
        <f t="shared" si="105"/>
        <v>0</v>
      </c>
      <c r="X859" s="9">
        <f t="shared" si="108"/>
        <v>40316080</v>
      </c>
      <c r="Y859" s="9">
        <f>ROUND(0.07*MIN(7*L859*'اطلاعات پایه'!$B$5,'محاسبه حقوق'!X859),0)</f>
        <v>2822126</v>
      </c>
      <c r="Z859" s="9">
        <f t="shared" si="109"/>
        <v>9272700</v>
      </c>
      <c r="AA859" s="9">
        <f t="shared" si="110"/>
        <v>480702059.14285713</v>
      </c>
      <c r="AB859" s="5">
        <f>IF(AA859&lt;='اطلاعات پایه'!$B$35,'اطلاعات پایه'!$D$35,IF(AA859&lt;='اطلاعات پایه'!$B$36,'اطلاعات پایه'!$E$35+(AA859-'اطلاعات پایه'!$B$35)*'اطلاعات پایه'!$C$36,IF(AA859&lt;='اطلاعات پایه'!$B$37,'اطلاعات پایه'!$E$36+(AA859-'اطلاعات پایه'!$B$36)*'اطلاعات پایه'!$C$37,IF(AA859&lt;='اطلاعات پایه'!$B$38,'اطلاعات پایه'!$E$37+(AA859-'اطلاعات پایه'!$B$37)*'اطلاعات پایه'!$C$38,IF(AA859&lt;='اطلاعات پایه'!$B$39,'اطلاعات پایه'!$E$38+(AA859-'اطلاعات پایه'!$B$38)*'اطلاعات پایه'!$C$39,'اطلاعات پایه'!$E$39+(AA859-'اطلاعات پایه'!$B$39)*'اطلاعات پایه'!$C$40)))))/365*L859</f>
        <v>0</v>
      </c>
      <c r="AC859" s="9">
        <f t="shared" si="111"/>
        <v>37493954</v>
      </c>
      <c r="AE859" s="9">
        <f t="shared" si="106"/>
        <v>49588780</v>
      </c>
    </row>
    <row r="860" spans="1:31" x14ac:dyDescent="0.25">
      <c r="A860" s="13">
        <v>840</v>
      </c>
      <c r="B860" s="13"/>
      <c r="C860" s="13"/>
      <c r="D860" s="13"/>
      <c r="E860" s="13"/>
      <c r="F860" s="13"/>
      <c r="G860" s="6" t="str">
        <f t="shared" si="104"/>
        <v/>
      </c>
      <c r="H860" s="13"/>
      <c r="I860" s="13"/>
      <c r="J860" s="15"/>
      <c r="K860" s="15"/>
      <c r="L860" s="5">
        <f>VLOOKUP($C$15,'اطلاعات پایه'!$A$18:$B$30,2,FALSE)</f>
        <v>30</v>
      </c>
      <c r="M860" s="6">
        <f>VLOOKUP($C$15,'اطلاعات پایه'!$A$18:$C$30,3,FALSE)</f>
        <v>45736</v>
      </c>
      <c r="N860" s="5">
        <f>ROUND((K860*('اطلاعات پایه'!$B$12+1)+'اطلاعات پایه'!$B$13)/30*L860,0)</f>
        <v>9316080</v>
      </c>
      <c r="O860" s="5">
        <f>IF(AND(F860&gt;0,M860-F860&gt;364),'اطلاعات پایه'!$B$10,0)*L860+J860</f>
        <v>0</v>
      </c>
      <c r="P860" s="5">
        <f>IF(H860="متاهل",'اطلاعات پایه'!$B$6,0)</f>
        <v>0</v>
      </c>
      <c r="Q860" s="5">
        <f>I860*'اطلاعات پایه'!$B$7</f>
        <v>0</v>
      </c>
      <c r="R860" s="5">
        <f>ROUND('اطلاعات پایه'!$B$8/30*MIN(30,L860),0)</f>
        <v>9000000</v>
      </c>
      <c r="S860" s="5">
        <f>ROUND('اطلاعات پایه'!$B$9/30*MIN(30,L860),0)</f>
        <v>22000000</v>
      </c>
      <c r="T860" s="5">
        <f t="shared" si="107"/>
        <v>59284</v>
      </c>
      <c r="U860" s="15"/>
      <c r="V860" s="5">
        <f t="shared" si="105"/>
        <v>0</v>
      </c>
      <c r="X860" s="9">
        <f t="shared" si="108"/>
        <v>40316080</v>
      </c>
      <c r="Y860" s="9">
        <f>ROUND(0.07*MIN(7*L860*'اطلاعات پایه'!$B$5,'محاسبه حقوق'!X860),0)</f>
        <v>2822126</v>
      </c>
      <c r="Z860" s="9">
        <f t="shared" si="109"/>
        <v>9272700</v>
      </c>
      <c r="AA860" s="9">
        <f t="shared" si="110"/>
        <v>480702059.14285713</v>
      </c>
      <c r="AB860" s="5">
        <f>IF(AA860&lt;='اطلاعات پایه'!$B$35,'اطلاعات پایه'!$D$35,IF(AA860&lt;='اطلاعات پایه'!$B$36,'اطلاعات پایه'!$E$35+(AA860-'اطلاعات پایه'!$B$35)*'اطلاعات پایه'!$C$36,IF(AA860&lt;='اطلاعات پایه'!$B$37,'اطلاعات پایه'!$E$36+(AA860-'اطلاعات پایه'!$B$36)*'اطلاعات پایه'!$C$37,IF(AA860&lt;='اطلاعات پایه'!$B$38,'اطلاعات پایه'!$E$37+(AA860-'اطلاعات پایه'!$B$37)*'اطلاعات پایه'!$C$38,IF(AA860&lt;='اطلاعات پایه'!$B$39,'اطلاعات پایه'!$E$38+(AA860-'اطلاعات پایه'!$B$38)*'اطلاعات پایه'!$C$39,'اطلاعات پایه'!$E$39+(AA860-'اطلاعات پایه'!$B$39)*'اطلاعات پایه'!$C$40)))))/365*L860</f>
        <v>0</v>
      </c>
      <c r="AC860" s="9">
        <f t="shared" si="111"/>
        <v>37493954</v>
      </c>
      <c r="AE860" s="9">
        <f t="shared" si="106"/>
        <v>49588780</v>
      </c>
    </row>
    <row r="861" spans="1:31" x14ac:dyDescent="0.25">
      <c r="A861" s="13">
        <v>841</v>
      </c>
      <c r="B861" s="13"/>
      <c r="C861" s="13"/>
      <c r="D861" s="13"/>
      <c r="E861" s="13"/>
      <c r="F861" s="13"/>
      <c r="G861" s="6" t="str">
        <f t="shared" si="104"/>
        <v/>
      </c>
      <c r="H861" s="13"/>
      <c r="I861" s="13"/>
      <c r="J861" s="15"/>
      <c r="K861" s="15"/>
      <c r="L861" s="5">
        <f>VLOOKUP($C$15,'اطلاعات پایه'!$A$18:$B$30,2,FALSE)</f>
        <v>30</v>
      </c>
      <c r="M861" s="6">
        <f>VLOOKUP($C$15,'اطلاعات پایه'!$A$18:$C$30,3,FALSE)</f>
        <v>45736</v>
      </c>
      <c r="N861" s="5">
        <f>ROUND((K861*('اطلاعات پایه'!$B$12+1)+'اطلاعات پایه'!$B$13)/30*L861,0)</f>
        <v>9316080</v>
      </c>
      <c r="O861" s="5">
        <f>IF(AND(F861&gt;0,M861-F861&gt;364),'اطلاعات پایه'!$B$10,0)*L861+J861</f>
        <v>0</v>
      </c>
      <c r="P861" s="5">
        <f>IF(H861="متاهل",'اطلاعات پایه'!$B$6,0)</f>
        <v>0</v>
      </c>
      <c r="Q861" s="5">
        <f>I861*'اطلاعات پایه'!$B$7</f>
        <v>0</v>
      </c>
      <c r="R861" s="5">
        <f>ROUND('اطلاعات پایه'!$B$8/30*MIN(30,L861),0)</f>
        <v>9000000</v>
      </c>
      <c r="S861" s="5">
        <f>ROUND('اطلاعات پایه'!$B$9/30*MIN(30,L861),0)</f>
        <v>22000000</v>
      </c>
      <c r="T861" s="5">
        <f t="shared" si="107"/>
        <v>59284</v>
      </c>
      <c r="U861" s="15"/>
      <c r="V861" s="5">
        <f t="shared" si="105"/>
        <v>0</v>
      </c>
      <c r="X861" s="9">
        <f t="shared" si="108"/>
        <v>40316080</v>
      </c>
      <c r="Y861" s="9">
        <f>ROUND(0.07*MIN(7*L861*'اطلاعات پایه'!$B$5,'محاسبه حقوق'!X861),0)</f>
        <v>2822126</v>
      </c>
      <c r="Z861" s="9">
        <f t="shared" si="109"/>
        <v>9272700</v>
      </c>
      <c r="AA861" s="9">
        <f t="shared" si="110"/>
        <v>480702059.14285713</v>
      </c>
      <c r="AB861" s="5">
        <f>IF(AA861&lt;='اطلاعات پایه'!$B$35,'اطلاعات پایه'!$D$35,IF(AA861&lt;='اطلاعات پایه'!$B$36,'اطلاعات پایه'!$E$35+(AA861-'اطلاعات پایه'!$B$35)*'اطلاعات پایه'!$C$36,IF(AA861&lt;='اطلاعات پایه'!$B$37,'اطلاعات پایه'!$E$36+(AA861-'اطلاعات پایه'!$B$36)*'اطلاعات پایه'!$C$37,IF(AA861&lt;='اطلاعات پایه'!$B$38,'اطلاعات پایه'!$E$37+(AA861-'اطلاعات پایه'!$B$37)*'اطلاعات پایه'!$C$38,IF(AA861&lt;='اطلاعات پایه'!$B$39,'اطلاعات پایه'!$E$38+(AA861-'اطلاعات پایه'!$B$38)*'اطلاعات پایه'!$C$39,'اطلاعات پایه'!$E$39+(AA861-'اطلاعات پایه'!$B$39)*'اطلاعات پایه'!$C$40)))))/365*L861</f>
        <v>0</v>
      </c>
      <c r="AC861" s="9">
        <f t="shared" si="111"/>
        <v>37493954</v>
      </c>
      <c r="AE861" s="9">
        <f t="shared" si="106"/>
        <v>49588780</v>
      </c>
    </row>
    <row r="862" spans="1:31" x14ac:dyDescent="0.25">
      <c r="A862" s="13">
        <v>842</v>
      </c>
      <c r="B862" s="13"/>
      <c r="C862" s="13"/>
      <c r="D862" s="13"/>
      <c r="E862" s="13"/>
      <c r="F862" s="13"/>
      <c r="G862" s="6" t="str">
        <f t="shared" si="104"/>
        <v/>
      </c>
      <c r="H862" s="13"/>
      <c r="I862" s="13"/>
      <c r="J862" s="15"/>
      <c r="K862" s="15"/>
      <c r="L862" s="5">
        <f>VLOOKUP($C$15,'اطلاعات پایه'!$A$18:$B$30,2,FALSE)</f>
        <v>30</v>
      </c>
      <c r="M862" s="6">
        <f>VLOOKUP($C$15,'اطلاعات پایه'!$A$18:$C$30,3,FALSE)</f>
        <v>45736</v>
      </c>
      <c r="N862" s="5">
        <f>ROUND((K862*('اطلاعات پایه'!$B$12+1)+'اطلاعات پایه'!$B$13)/30*L862,0)</f>
        <v>9316080</v>
      </c>
      <c r="O862" s="5">
        <f>IF(AND(F862&gt;0,M862-F862&gt;364),'اطلاعات پایه'!$B$10,0)*L862+J862</f>
        <v>0</v>
      </c>
      <c r="P862" s="5">
        <f>IF(H862="متاهل",'اطلاعات پایه'!$B$6,0)</f>
        <v>0</v>
      </c>
      <c r="Q862" s="5">
        <f>I862*'اطلاعات پایه'!$B$7</f>
        <v>0</v>
      </c>
      <c r="R862" s="5">
        <f>ROUND('اطلاعات پایه'!$B$8/30*MIN(30,L862),0)</f>
        <v>9000000</v>
      </c>
      <c r="S862" s="5">
        <f>ROUND('اطلاعات پایه'!$B$9/30*MIN(30,L862),0)</f>
        <v>22000000</v>
      </c>
      <c r="T862" s="5">
        <f t="shared" si="107"/>
        <v>59284</v>
      </c>
      <c r="U862" s="15"/>
      <c r="V862" s="5">
        <f t="shared" si="105"/>
        <v>0</v>
      </c>
      <c r="X862" s="9">
        <f t="shared" si="108"/>
        <v>40316080</v>
      </c>
      <c r="Y862" s="9">
        <f>ROUND(0.07*MIN(7*L862*'اطلاعات پایه'!$B$5,'محاسبه حقوق'!X862),0)</f>
        <v>2822126</v>
      </c>
      <c r="Z862" s="9">
        <f t="shared" si="109"/>
        <v>9272700</v>
      </c>
      <c r="AA862" s="9">
        <f t="shared" si="110"/>
        <v>480702059.14285713</v>
      </c>
      <c r="AB862" s="5">
        <f>IF(AA862&lt;='اطلاعات پایه'!$B$35,'اطلاعات پایه'!$D$35,IF(AA862&lt;='اطلاعات پایه'!$B$36,'اطلاعات پایه'!$E$35+(AA862-'اطلاعات پایه'!$B$35)*'اطلاعات پایه'!$C$36,IF(AA862&lt;='اطلاعات پایه'!$B$37,'اطلاعات پایه'!$E$36+(AA862-'اطلاعات پایه'!$B$36)*'اطلاعات پایه'!$C$37,IF(AA862&lt;='اطلاعات پایه'!$B$38,'اطلاعات پایه'!$E$37+(AA862-'اطلاعات پایه'!$B$37)*'اطلاعات پایه'!$C$38,IF(AA862&lt;='اطلاعات پایه'!$B$39,'اطلاعات پایه'!$E$38+(AA862-'اطلاعات پایه'!$B$38)*'اطلاعات پایه'!$C$39,'اطلاعات پایه'!$E$39+(AA862-'اطلاعات پایه'!$B$39)*'اطلاعات پایه'!$C$40)))))/365*L862</f>
        <v>0</v>
      </c>
      <c r="AC862" s="9">
        <f t="shared" si="111"/>
        <v>37493954</v>
      </c>
      <c r="AE862" s="9">
        <f t="shared" si="106"/>
        <v>49588780</v>
      </c>
    </row>
    <row r="863" spans="1:31" x14ac:dyDescent="0.25">
      <c r="A863" s="13">
        <v>843</v>
      </c>
      <c r="B863" s="13"/>
      <c r="C863" s="13"/>
      <c r="D863" s="13"/>
      <c r="E863" s="13"/>
      <c r="F863" s="13"/>
      <c r="G863" s="6" t="str">
        <f t="shared" si="104"/>
        <v/>
      </c>
      <c r="H863" s="13"/>
      <c r="I863" s="13"/>
      <c r="J863" s="15"/>
      <c r="K863" s="15"/>
      <c r="L863" s="5">
        <f>VLOOKUP($C$15,'اطلاعات پایه'!$A$18:$B$30,2,FALSE)</f>
        <v>30</v>
      </c>
      <c r="M863" s="6">
        <f>VLOOKUP($C$15,'اطلاعات پایه'!$A$18:$C$30,3,FALSE)</f>
        <v>45736</v>
      </c>
      <c r="N863" s="5">
        <f>ROUND((K863*('اطلاعات پایه'!$B$12+1)+'اطلاعات پایه'!$B$13)/30*L863,0)</f>
        <v>9316080</v>
      </c>
      <c r="O863" s="5">
        <f>IF(AND(F863&gt;0,M863-F863&gt;364),'اطلاعات پایه'!$B$10,0)*L863+J863</f>
        <v>0</v>
      </c>
      <c r="P863" s="5">
        <f>IF(H863="متاهل",'اطلاعات پایه'!$B$6,0)</f>
        <v>0</v>
      </c>
      <c r="Q863" s="5">
        <f>I863*'اطلاعات پایه'!$B$7</f>
        <v>0</v>
      </c>
      <c r="R863" s="5">
        <f>ROUND('اطلاعات پایه'!$B$8/30*MIN(30,L863),0)</f>
        <v>9000000</v>
      </c>
      <c r="S863" s="5">
        <f>ROUND('اطلاعات پایه'!$B$9/30*MIN(30,L863),0)</f>
        <v>22000000</v>
      </c>
      <c r="T863" s="5">
        <f t="shared" si="107"/>
        <v>59284</v>
      </c>
      <c r="U863" s="15"/>
      <c r="V863" s="5">
        <f t="shared" si="105"/>
        <v>0</v>
      </c>
      <c r="X863" s="9">
        <f t="shared" si="108"/>
        <v>40316080</v>
      </c>
      <c r="Y863" s="9">
        <f>ROUND(0.07*MIN(7*L863*'اطلاعات پایه'!$B$5,'محاسبه حقوق'!X863),0)</f>
        <v>2822126</v>
      </c>
      <c r="Z863" s="9">
        <f t="shared" si="109"/>
        <v>9272700</v>
      </c>
      <c r="AA863" s="9">
        <f t="shared" si="110"/>
        <v>480702059.14285713</v>
      </c>
      <c r="AB863" s="5">
        <f>IF(AA863&lt;='اطلاعات پایه'!$B$35,'اطلاعات پایه'!$D$35,IF(AA863&lt;='اطلاعات پایه'!$B$36,'اطلاعات پایه'!$E$35+(AA863-'اطلاعات پایه'!$B$35)*'اطلاعات پایه'!$C$36,IF(AA863&lt;='اطلاعات پایه'!$B$37,'اطلاعات پایه'!$E$36+(AA863-'اطلاعات پایه'!$B$36)*'اطلاعات پایه'!$C$37,IF(AA863&lt;='اطلاعات پایه'!$B$38,'اطلاعات پایه'!$E$37+(AA863-'اطلاعات پایه'!$B$37)*'اطلاعات پایه'!$C$38,IF(AA863&lt;='اطلاعات پایه'!$B$39,'اطلاعات پایه'!$E$38+(AA863-'اطلاعات پایه'!$B$38)*'اطلاعات پایه'!$C$39,'اطلاعات پایه'!$E$39+(AA863-'اطلاعات پایه'!$B$39)*'اطلاعات پایه'!$C$40)))))/365*L863</f>
        <v>0</v>
      </c>
      <c r="AC863" s="9">
        <f t="shared" si="111"/>
        <v>37493954</v>
      </c>
      <c r="AE863" s="9">
        <f t="shared" si="106"/>
        <v>49588780</v>
      </c>
    </row>
    <row r="864" spans="1:31" x14ac:dyDescent="0.25">
      <c r="A864" s="13">
        <v>844</v>
      </c>
      <c r="B864" s="13"/>
      <c r="C864" s="13"/>
      <c r="D864" s="13"/>
      <c r="E864" s="13"/>
      <c r="F864" s="13"/>
      <c r="G864" s="6" t="str">
        <f t="shared" si="104"/>
        <v/>
      </c>
      <c r="H864" s="13"/>
      <c r="I864" s="13"/>
      <c r="J864" s="15"/>
      <c r="K864" s="15"/>
      <c r="L864" s="5">
        <f>VLOOKUP($C$15,'اطلاعات پایه'!$A$18:$B$30,2,FALSE)</f>
        <v>30</v>
      </c>
      <c r="M864" s="6">
        <f>VLOOKUP($C$15,'اطلاعات پایه'!$A$18:$C$30,3,FALSE)</f>
        <v>45736</v>
      </c>
      <c r="N864" s="5">
        <f>ROUND((K864*('اطلاعات پایه'!$B$12+1)+'اطلاعات پایه'!$B$13)/30*L864,0)</f>
        <v>9316080</v>
      </c>
      <c r="O864" s="5">
        <f>IF(AND(F864&gt;0,M864-F864&gt;364),'اطلاعات پایه'!$B$10,0)*L864+J864</f>
        <v>0</v>
      </c>
      <c r="P864" s="5">
        <f>IF(H864="متاهل",'اطلاعات پایه'!$B$6,0)</f>
        <v>0</v>
      </c>
      <c r="Q864" s="5">
        <f>I864*'اطلاعات پایه'!$B$7</f>
        <v>0</v>
      </c>
      <c r="R864" s="5">
        <f>ROUND('اطلاعات پایه'!$B$8/30*MIN(30,L864),0)</f>
        <v>9000000</v>
      </c>
      <c r="S864" s="5">
        <f>ROUND('اطلاعات پایه'!$B$9/30*MIN(30,L864),0)</f>
        <v>22000000</v>
      </c>
      <c r="T864" s="5">
        <f t="shared" si="107"/>
        <v>59284</v>
      </c>
      <c r="U864" s="15"/>
      <c r="V864" s="5">
        <f t="shared" si="105"/>
        <v>0</v>
      </c>
      <c r="X864" s="9">
        <f t="shared" si="108"/>
        <v>40316080</v>
      </c>
      <c r="Y864" s="9">
        <f>ROUND(0.07*MIN(7*L864*'اطلاعات پایه'!$B$5,'محاسبه حقوق'!X864),0)</f>
        <v>2822126</v>
      </c>
      <c r="Z864" s="9">
        <f t="shared" si="109"/>
        <v>9272700</v>
      </c>
      <c r="AA864" s="9">
        <f t="shared" si="110"/>
        <v>480702059.14285713</v>
      </c>
      <c r="AB864" s="5">
        <f>IF(AA864&lt;='اطلاعات پایه'!$B$35,'اطلاعات پایه'!$D$35,IF(AA864&lt;='اطلاعات پایه'!$B$36,'اطلاعات پایه'!$E$35+(AA864-'اطلاعات پایه'!$B$35)*'اطلاعات پایه'!$C$36,IF(AA864&lt;='اطلاعات پایه'!$B$37,'اطلاعات پایه'!$E$36+(AA864-'اطلاعات پایه'!$B$36)*'اطلاعات پایه'!$C$37,IF(AA864&lt;='اطلاعات پایه'!$B$38,'اطلاعات پایه'!$E$37+(AA864-'اطلاعات پایه'!$B$37)*'اطلاعات پایه'!$C$38,IF(AA864&lt;='اطلاعات پایه'!$B$39,'اطلاعات پایه'!$E$38+(AA864-'اطلاعات پایه'!$B$38)*'اطلاعات پایه'!$C$39,'اطلاعات پایه'!$E$39+(AA864-'اطلاعات پایه'!$B$39)*'اطلاعات پایه'!$C$40)))))/365*L864</f>
        <v>0</v>
      </c>
      <c r="AC864" s="9">
        <f t="shared" si="111"/>
        <v>37493954</v>
      </c>
      <c r="AE864" s="9">
        <f t="shared" si="106"/>
        <v>49588780</v>
      </c>
    </row>
    <row r="865" spans="1:31" x14ac:dyDescent="0.25">
      <c r="A865" s="13">
        <v>845</v>
      </c>
      <c r="B865" s="13"/>
      <c r="C865" s="13"/>
      <c r="D865" s="13"/>
      <c r="E865" s="13"/>
      <c r="F865" s="13"/>
      <c r="G865" s="6" t="str">
        <f t="shared" si="104"/>
        <v/>
      </c>
      <c r="H865" s="13"/>
      <c r="I865" s="13"/>
      <c r="J865" s="15"/>
      <c r="K865" s="15"/>
      <c r="L865" s="5">
        <f>VLOOKUP($C$15,'اطلاعات پایه'!$A$18:$B$30,2,FALSE)</f>
        <v>30</v>
      </c>
      <c r="M865" s="6">
        <f>VLOOKUP($C$15,'اطلاعات پایه'!$A$18:$C$30,3,FALSE)</f>
        <v>45736</v>
      </c>
      <c r="N865" s="5">
        <f>ROUND((K865*('اطلاعات پایه'!$B$12+1)+'اطلاعات پایه'!$B$13)/30*L865,0)</f>
        <v>9316080</v>
      </c>
      <c r="O865" s="5">
        <f>IF(AND(F865&gt;0,M865-F865&gt;364),'اطلاعات پایه'!$B$10,0)*L865+J865</f>
        <v>0</v>
      </c>
      <c r="P865" s="5">
        <f>IF(H865="متاهل",'اطلاعات پایه'!$B$6,0)</f>
        <v>0</v>
      </c>
      <c r="Q865" s="5">
        <f>I865*'اطلاعات پایه'!$B$7</f>
        <v>0</v>
      </c>
      <c r="R865" s="5">
        <f>ROUND('اطلاعات پایه'!$B$8/30*MIN(30,L865),0)</f>
        <v>9000000</v>
      </c>
      <c r="S865" s="5">
        <f>ROUND('اطلاعات پایه'!$B$9/30*MIN(30,L865),0)</f>
        <v>22000000</v>
      </c>
      <c r="T865" s="5">
        <f t="shared" si="107"/>
        <v>59284</v>
      </c>
      <c r="U865" s="15"/>
      <c r="V865" s="5">
        <f t="shared" si="105"/>
        <v>0</v>
      </c>
      <c r="X865" s="9">
        <f t="shared" si="108"/>
        <v>40316080</v>
      </c>
      <c r="Y865" s="9">
        <f>ROUND(0.07*MIN(7*L865*'اطلاعات پایه'!$B$5,'محاسبه حقوق'!X865),0)</f>
        <v>2822126</v>
      </c>
      <c r="Z865" s="9">
        <f t="shared" si="109"/>
        <v>9272700</v>
      </c>
      <c r="AA865" s="9">
        <f t="shared" si="110"/>
        <v>480702059.14285713</v>
      </c>
      <c r="AB865" s="5">
        <f>IF(AA865&lt;='اطلاعات پایه'!$B$35,'اطلاعات پایه'!$D$35,IF(AA865&lt;='اطلاعات پایه'!$B$36,'اطلاعات پایه'!$E$35+(AA865-'اطلاعات پایه'!$B$35)*'اطلاعات پایه'!$C$36,IF(AA865&lt;='اطلاعات پایه'!$B$37,'اطلاعات پایه'!$E$36+(AA865-'اطلاعات پایه'!$B$36)*'اطلاعات پایه'!$C$37,IF(AA865&lt;='اطلاعات پایه'!$B$38,'اطلاعات پایه'!$E$37+(AA865-'اطلاعات پایه'!$B$37)*'اطلاعات پایه'!$C$38,IF(AA865&lt;='اطلاعات پایه'!$B$39,'اطلاعات پایه'!$E$38+(AA865-'اطلاعات پایه'!$B$38)*'اطلاعات پایه'!$C$39,'اطلاعات پایه'!$E$39+(AA865-'اطلاعات پایه'!$B$39)*'اطلاعات پایه'!$C$40)))))/365*L865</f>
        <v>0</v>
      </c>
      <c r="AC865" s="9">
        <f t="shared" si="111"/>
        <v>37493954</v>
      </c>
      <c r="AE865" s="9">
        <f t="shared" si="106"/>
        <v>49588780</v>
      </c>
    </row>
    <row r="866" spans="1:31" x14ac:dyDescent="0.25">
      <c r="A866" s="13">
        <v>846</v>
      </c>
      <c r="B866" s="13"/>
      <c r="C866" s="13"/>
      <c r="D866" s="13"/>
      <c r="E866" s="13"/>
      <c r="F866" s="13"/>
      <c r="G866" s="6" t="str">
        <f t="shared" si="104"/>
        <v/>
      </c>
      <c r="H866" s="13"/>
      <c r="I866" s="13"/>
      <c r="J866" s="15"/>
      <c r="K866" s="15"/>
      <c r="L866" s="5">
        <f>VLOOKUP($C$15,'اطلاعات پایه'!$A$18:$B$30,2,FALSE)</f>
        <v>30</v>
      </c>
      <c r="M866" s="6">
        <f>VLOOKUP($C$15,'اطلاعات پایه'!$A$18:$C$30,3,FALSE)</f>
        <v>45736</v>
      </c>
      <c r="N866" s="5">
        <f>ROUND((K866*('اطلاعات پایه'!$B$12+1)+'اطلاعات پایه'!$B$13)/30*L866,0)</f>
        <v>9316080</v>
      </c>
      <c r="O866" s="5">
        <f>IF(AND(F866&gt;0,M866-F866&gt;364),'اطلاعات پایه'!$B$10,0)*L866+J866</f>
        <v>0</v>
      </c>
      <c r="P866" s="5">
        <f>IF(H866="متاهل",'اطلاعات پایه'!$B$6,0)</f>
        <v>0</v>
      </c>
      <c r="Q866" s="5">
        <f>I866*'اطلاعات پایه'!$B$7</f>
        <v>0</v>
      </c>
      <c r="R866" s="5">
        <f>ROUND('اطلاعات پایه'!$B$8/30*MIN(30,L866),0)</f>
        <v>9000000</v>
      </c>
      <c r="S866" s="5">
        <f>ROUND('اطلاعات پایه'!$B$9/30*MIN(30,L866),0)</f>
        <v>22000000</v>
      </c>
      <c r="T866" s="5">
        <f t="shared" si="107"/>
        <v>59284</v>
      </c>
      <c r="U866" s="15"/>
      <c r="V866" s="5">
        <f t="shared" si="105"/>
        <v>0</v>
      </c>
      <c r="X866" s="9">
        <f t="shared" si="108"/>
        <v>40316080</v>
      </c>
      <c r="Y866" s="9">
        <f>ROUND(0.07*MIN(7*L866*'اطلاعات پایه'!$B$5,'محاسبه حقوق'!X866),0)</f>
        <v>2822126</v>
      </c>
      <c r="Z866" s="9">
        <f t="shared" si="109"/>
        <v>9272700</v>
      </c>
      <c r="AA866" s="9">
        <f t="shared" si="110"/>
        <v>480702059.14285713</v>
      </c>
      <c r="AB866" s="5">
        <f>IF(AA866&lt;='اطلاعات پایه'!$B$35,'اطلاعات پایه'!$D$35,IF(AA866&lt;='اطلاعات پایه'!$B$36,'اطلاعات پایه'!$E$35+(AA866-'اطلاعات پایه'!$B$35)*'اطلاعات پایه'!$C$36,IF(AA866&lt;='اطلاعات پایه'!$B$37,'اطلاعات پایه'!$E$36+(AA866-'اطلاعات پایه'!$B$36)*'اطلاعات پایه'!$C$37,IF(AA866&lt;='اطلاعات پایه'!$B$38,'اطلاعات پایه'!$E$37+(AA866-'اطلاعات پایه'!$B$37)*'اطلاعات پایه'!$C$38,IF(AA866&lt;='اطلاعات پایه'!$B$39,'اطلاعات پایه'!$E$38+(AA866-'اطلاعات پایه'!$B$38)*'اطلاعات پایه'!$C$39,'اطلاعات پایه'!$E$39+(AA866-'اطلاعات پایه'!$B$39)*'اطلاعات پایه'!$C$40)))))/365*L866</f>
        <v>0</v>
      </c>
      <c r="AC866" s="9">
        <f t="shared" si="111"/>
        <v>37493954</v>
      </c>
      <c r="AE866" s="9">
        <f t="shared" si="106"/>
        <v>49588780</v>
      </c>
    </row>
    <row r="867" spans="1:31" x14ac:dyDescent="0.25">
      <c r="A867" s="13">
        <v>847</v>
      </c>
      <c r="B867" s="13"/>
      <c r="C867" s="13"/>
      <c r="D867" s="13"/>
      <c r="E867" s="13"/>
      <c r="F867" s="13"/>
      <c r="G867" s="6" t="str">
        <f t="shared" si="104"/>
        <v/>
      </c>
      <c r="H867" s="13"/>
      <c r="I867" s="13"/>
      <c r="J867" s="15"/>
      <c r="K867" s="15"/>
      <c r="L867" s="5">
        <f>VLOOKUP($C$15,'اطلاعات پایه'!$A$18:$B$30,2,FALSE)</f>
        <v>30</v>
      </c>
      <c r="M867" s="6">
        <f>VLOOKUP($C$15,'اطلاعات پایه'!$A$18:$C$30,3,FALSE)</f>
        <v>45736</v>
      </c>
      <c r="N867" s="5">
        <f>ROUND((K867*('اطلاعات پایه'!$B$12+1)+'اطلاعات پایه'!$B$13)/30*L867,0)</f>
        <v>9316080</v>
      </c>
      <c r="O867" s="5">
        <f>IF(AND(F867&gt;0,M867-F867&gt;364),'اطلاعات پایه'!$B$10,0)*L867+J867</f>
        <v>0</v>
      </c>
      <c r="P867" s="5">
        <f>IF(H867="متاهل",'اطلاعات پایه'!$B$6,0)</f>
        <v>0</v>
      </c>
      <c r="Q867" s="5">
        <f>I867*'اطلاعات پایه'!$B$7</f>
        <v>0</v>
      </c>
      <c r="R867" s="5">
        <f>ROUND('اطلاعات پایه'!$B$8/30*MIN(30,L867),0)</f>
        <v>9000000</v>
      </c>
      <c r="S867" s="5">
        <f>ROUND('اطلاعات پایه'!$B$9/30*MIN(30,L867),0)</f>
        <v>22000000</v>
      </c>
      <c r="T867" s="5">
        <f t="shared" si="107"/>
        <v>59284</v>
      </c>
      <c r="U867" s="15"/>
      <c r="V867" s="5">
        <f t="shared" si="105"/>
        <v>0</v>
      </c>
      <c r="X867" s="9">
        <f t="shared" si="108"/>
        <v>40316080</v>
      </c>
      <c r="Y867" s="9">
        <f>ROUND(0.07*MIN(7*L867*'اطلاعات پایه'!$B$5,'محاسبه حقوق'!X867),0)</f>
        <v>2822126</v>
      </c>
      <c r="Z867" s="9">
        <f t="shared" si="109"/>
        <v>9272700</v>
      </c>
      <c r="AA867" s="9">
        <f t="shared" si="110"/>
        <v>480702059.14285713</v>
      </c>
      <c r="AB867" s="5">
        <f>IF(AA867&lt;='اطلاعات پایه'!$B$35,'اطلاعات پایه'!$D$35,IF(AA867&lt;='اطلاعات پایه'!$B$36,'اطلاعات پایه'!$E$35+(AA867-'اطلاعات پایه'!$B$35)*'اطلاعات پایه'!$C$36,IF(AA867&lt;='اطلاعات پایه'!$B$37,'اطلاعات پایه'!$E$36+(AA867-'اطلاعات پایه'!$B$36)*'اطلاعات پایه'!$C$37,IF(AA867&lt;='اطلاعات پایه'!$B$38,'اطلاعات پایه'!$E$37+(AA867-'اطلاعات پایه'!$B$37)*'اطلاعات پایه'!$C$38,IF(AA867&lt;='اطلاعات پایه'!$B$39,'اطلاعات پایه'!$E$38+(AA867-'اطلاعات پایه'!$B$38)*'اطلاعات پایه'!$C$39,'اطلاعات پایه'!$E$39+(AA867-'اطلاعات پایه'!$B$39)*'اطلاعات پایه'!$C$40)))))/365*L867</f>
        <v>0</v>
      </c>
      <c r="AC867" s="9">
        <f t="shared" si="111"/>
        <v>37493954</v>
      </c>
      <c r="AE867" s="9">
        <f t="shared" si="106"/>
        <v>49588780</v>
      </c>
    </row>
    <row r="868" spans="1:31" x14ac:dyDescent="0.25">
      <c r="A868" s="13">
        <v>848</v>
      </c>
      <c r="B868" s="13"/>
      <c r="C868" s="13"/>
      <c r="D868" s="13"/>
      <c r="E868" s="13"/>
      <c r="F868" s="13"/>
      <c r="G868" s="6" t="str">
        <f t="shared" si="104"/>
        <v/>
      </c>
      <c r="H868" s="13"/>
      <c r="I868" s="13"/>
      <c r="J868" s="15"/>
      <c r="K868" s="15"/>
      <c r="L868" s="5">
        <f>VLOOKUP($C$15,'اطلاعات پایه'!$A$18:$B$30,2,FALSE)</f>
        <v>30</v>
      </c>
      <c r="M868" s="6">
        <f>VLOOKUP($C$15,'اطلاعات پایه'!$A$18:$C$30,3,FALSE)</f>
        <v>45736</v>
      </c>
      <c r="N868" s="5">
        <f>ROUND((K868*('اطلاعات پایه'!$B$12+1)+'اطلاعات پایه'!$B$13)/30*L868,0)</f>
        <v>9316080</v>
      </c>
      <c r="O868" s="5">
        <f>IF(AND(F868&gt;0,M868-F868&gt;364),'اطلاعات پایه'!$B$10,0)*L868+J868</f>
        <v>0</v>
      </c>
      <c r="P868" s="5">
        <f>IF(H868="متاهل",'اطلاعات پایه'!$B$6,0)</f>
        <v>0</v>
      </c>
      <c r="Q868" s="5">
        <f>I868*'اطلاعات پایه'!$B$7</f>
        <v>0</v>
      </c>
      <c r="R868" s="5">
        <f>ROUND('اطلاعات پایه'!$B$8/30*MIN(30,L868),0)</f>
        <v>9000000</v>
      </c>
      <c r="S868" s="5">
        <f>ROUND('اطلاعات پایه'!$B$9/30*MIN(30,L868),0)</f>
        <v>22000000</v>
      </c>
      <c r="T868" s="5">
        <f t="shared" si="107"/>
        <v>59284</v>
      </c>
      <c r="U868" s="15"/>
      <c r="V868" s="5">
        <f t="shared" si="105"/>
        <v>0</v>
      </c>
      <c r="X868" s="9">
        <f t="shared" si="108"/>
        <v>40316080</v>
      </c>
      <c r="Y868" s="9">
        <f>ROUND(0.07*MIN(7*L868*'اطلاعات پایه'!$B$5,'محاسبه حقوق'!X868),0)</f>
        <v>2822126</v>
      </c>
      <c r="Z868" s="9">
        <f t="shared" si="109"/>
        <v>9272700</v>
      </c>
      <c r="AA868" s="9">
        <f t="shared" si="110"/>
        <v>480702059.14285713</v>
      </c>
      <c r="AB868" s="5">
        <f>IF(AA868&lt;='اطلاعات پایه'!$B$35,'اطلاعات پایه'!$D$35,IF(AA868&lt;='اطلاعات پایه'!$B$36,'اطلاعات پایه'!$E$35+(AA868-'اطلاعات پایه'!$B$35)*'اطلاعات پایه'!$C$36,IF(AA868&lt;='اطلاعات پایه'!$B$37,'اطلاعات پایه'!$E$36+(AA868-'اطلاعات پایه'!$B$36)*'اطلاعات پایه'!$C$37,IF(AA868&lt;='اطلاعات پایه'!$B$38,'اطلاعات پایه'!$E$37+(AA868-'اطلاعات پایه'!$B$37)*'اطلاعات پایه'!$C$38,IF(AA868&lt;='اطلاعات پایه'!$B$39,'اطلاعات پایه'!$E$38+(AA868-'اطلاعات پایه'!$B$38)*'اطلاعات پایه'!$C$39,'اطلاعات پایه'!$E$39+(AA868-'اطلاعات پایه'!$B$39)*'اطلاعات پایه'!$C$40)))))/365*L868</f>
        <v>0</v>
      </c>
      <c r="AC868" s="9">
        <f t="shared" si="111"/>
        <v>37493954</v>
      </c>
      <c r="AE868" s="9">
        <f t="shared" si="106"/>
        <v>49588780</v>
      </c>
    </row>
    <row r="869" spans="1:31" x14ac:dyDescent="0.25">
      <c r="A869" s="13">
        <v>849</v>
      </c>
      <c r="B869" s="13"/>
      <c r="C869" s="13"/>
      <c r="D869" s="13"/>
      <c r="E869" s="13"/>
      <c r="F869" s="13"/>
      <c r="G869" s="6" t="str">
        <f t="shared" si="104"/>
        <v/>
      </c>
      <c r="H869" s="13"/>
      <c r="I869" s="13"/>
      <c r="J869" s="15"/>
      <c r="K869" s="15"/>
      <c r="L869" s="5">
        <f>VLOOKUP($C$15,'اطلاعات پایه'!$A$18:$B$30,2,FALSE)</f>
        <v>30</v>
      </c>
      <c r="M869" s="6">
        <f>VLOOKUP($C$15,'اطلاعات پایه'!$A$18:$C$30,3,FALSE)</f>
        <v>45736</v>
      </c>
      <c r="N869" s="5">
        <f>ROUND((K869*('اطلاعات پایه'!$B$12+1)+'اطلاعات پایه'!$B$13)/30*L869,0)</f>
        <v>9316080</v>
      </c>
      <c r="O869" s="5">
        <f>IF(AND(F869&gt;0,M869-F869&gt;364),'اطلاعات پایه'!$B$10,0)*L869+J869</f>
        <v>0</v>
      </c>
      <c r="P869" s="5">
        <f>IF(H869="متاهل",'اطلاعات پایه'!$B$6,0)</f>
        <v>0</v>
      </c>
      <c r="Q869" s="5">
        <f>I869*'اطلاعات پایه'!$B$7</f>
        <v>0</v>
      </c>
      <c r="R869" s="5">
        <f>ROUND('اطلاعات پایه'!$B$8/30*MIN(30,L869),0)</f>
        <v>9000000</v>
      </c>
      <c r="S869" s="5">
        <f>ROUND('اطلاعات پایه'!$B$9/30*MIN(30,L869),0)</f>
        <v>22000000</v>
      </c>
      <c r="T869" s="5">
        <f t="shared" si="107"/>
        <v>59284</v>
      </c>
      <c r="U869" s="15"/>
      <c r="V869" s="5">
        <f t="shared" si="105"/>
        <v>0</v>
      </c>
      <c r="X869" s="9">
        <f t="shared" si="108"/>
        <v>40316080</v>
      </c>
      <c r="Y869" s="9">
        <f>ROUND(0.07*MIN(7*L869*'اطلاعات پایه'!$B$5,'محاسبه حقوق'!X869),0)</f>
        <v>2822126</v>
      </c>
      <c r="Z869" s="9">
        <f t="shared" si="109"/>
        <v>9272700</v>
      </c>
      <c r="AA869" s="9">
        <f t="shared" si="110"/>
        <v>480702059.14285713</v>
      </c>
      <c r="AB869" s="5">
        <f>IF(AA869&lt;='اطلاعات پایه'!$B$35,'اطلاعات پایه'!$D$35,IF(AA869&lt;='اطلاعات پایه'!$B$36,'اطلاعات پایه'!$E$35+(AA869-'اطلاعات پایه'!$B$35)*'اطلاعات پایه'!$C$36,IF(AA869&lt;='اطلاعات پایه'!$B$37,'اطلاعات پایه'!$E$36+(AA869-'اطلاعات پایه'!$B$36)*'اطلاعات پایه'!$C$37,IF(AA869&lt;='اطلاعات پایه'!$B$38,'اطلاعات پایه'!$E$37+(AA869-'اطلاعات پایه'!$B$37)*'اطلاعات پایه'!$C$38,IF(AA869&lt;='اطلاعات پایه'!$B$39,'اطلاعات پایه'!$E$38+(AA869-'اطلاعات پایه'!$B$38)*'اطلاعات پایه'!$C$39,'اطلاعات پایه'!$E$39+(AA869-'اطلاعات پایه'!$B$39)*'اطلاعات پایه'!$C$40)))))/365*L869</f>
        <v>0</v>
      </c>
      <c r="AC869" s="9">
        <f t="shared" si="111"/>
        <v>37493954</v>
      </c>
      <c r="AE869" s="9">
        <f t="shared" si="106"/>
        <v>49588780</v>
      </c>
    </row>
    <row r="870" spans="1:31" x14ac:dyDescent="0.25">
      <c r="A870" s="13">
        <v>850</v>
      </c>
      <c r="B870" s="13"/>
      <c r="C870" s="13"/>
      <c r="D870" s="13"/>
      <c r="E870" s="13"/>
      <c r="F870" s="13"/>
      <c r="G870" s="6" t="str">
        <f t="shared" si="104"/>
        <v/>
      </c>
      <c r="H870" s="13"/>
      <c r="I870" s="13"/>
      <c r="J870" s="15"/>
      <c r="K870" s="15"/>
      <c r="L870" s="5">
        <f>VLOOKUP($C$15,'اطلاعات پایه'!$A$18:$B$30,2,FALSE)</f>
        <v>30</v>
      </c>
      <c r="M870" s="6">
        <f>VLOOKUP($C$15,'اطلاعات پایه'!$A$18:$C$30,3,FALSE)</f>
        <v>45736</v>
      </c>
      <c r="N870" s="5">
        <f>ROUND((K870*('اطلاعات پایه'!$B$12+1)+'اطلاعات پایه'!$B$13)/30*L870,0)</f>
        <v>9316080</v>
      </c>
      <c r="O870" s="5">
        <f>IF(AND(F870&gt;0,M870-F870&gt;364),'اطلاعات پایه'!$B$10,0)*L870+J870</f>
        <v>0</v>
      </c>
      <c r="P870" s="5">
        <f>IF(H870="متاهل",'اطلاعات پایه'!$B$6,0)</f>
        <v>0</v>
      </c>
      <c r="Q870" s="5">
        <f>I870*'اطلاعات پایه'!$B$7</f>
        <v>0</v>
      </c>
      <c r="R870" s="5">
        <f>ROUND('اطلاعات پایه'!$B$8/30*MIN(30,L870),0)</f>
        <v>9000000</v>
      </c>
      <c r="S870" s="5">
        <f>ROUND('اطلاعات پایه'!$B$9/30*MIN(30,L870),0)</f>
        <v>22000000</v>
      </c>
      <c r="T870" s="5">
        <f t="shared" si="107"/>
        <v>59284</v>
      </c>
      <c r="U870" s="15"/>
      <c r="V870" s="5">
        <f t="shared" si="105"/>
        <v>0</v>
      </c>
      <c r="X870" s="9">
        <f t="shared" si="108"/>
        <v>40316080</v>
      </c>
      <c r="Y870" s="9">
        <f>ROUND(0.07*MIN(7*L870*'اطلاعات پایه'!$B$5,'محاسبه حقوق'!X870),0)</f>
        <v>2822126</v>
      </c>
      <c r="Z870" s="9">
        <f t="shared" si="109"/>
        <v>9272700</v>
      </c>
      <c r="AA870" s="9">
        <f t="shared" si="110"/>
        <v>480702059.14285713</v>
      </c>
      <c r="AB870" s="5">
        <f>IF(AA870&lt;='اطلاعات پایه'!$B$35,'اطلاعات پایه'!$D$35,IF(AA870&lt;='اطلاعات پایه'!$B$36,'اطلاعات پایه'!$E$35+(AA870-'اطلاعات پایه'!$B$35)*'اطلاعات پایه'!$C$36,IF(AA870&lt;='اطلاعات پایه'!$B$37,'اطلاعات پایه'!$E$36+(AA870-'اطلاعات پایه'!$B$36)*'اطلاعات پایه'!$C$37,IF(AA870&lt;='اطلاعات پایه'!$B$38,'اطلاعات پایه'!$E$37+(AA870-'اطلاعات پایه'!$B$37)*'اطلاعات پایه'!$C$38,IF(AA870&lt;='اطلاعات پایه'!$B$39,'اطلاعات پایه'!$E$38+(AA870-'اطلاعات پایه'!$B$38)*'اطلاعات پایه'!$C$39,'اطلاعات پایه'!$E$39+(AA870-'اطلاعات پایه'!$B$39)*'اطلاعات پایه'!$C$40)))))/365*L870</f>
        <v>0</v>
      </c>
      <c r="AC870" s="9">
        <f t="shared" si="111"/>
        <v>37493954</v>
      </c>
      <c r="AE870" s="9">
        <f t="shared" si="106"/>
        <v>49588780</v>
      </c>
    </row>
    <row r="871" spans="1:31" x14ac:dyDescent="0.25">
      <c r="A871" s="13">
        <v>851</v>
      </c>
      <c r="B871" s="13"/>
      <c r="C871" s="13"/>
      <c r="D871" s="13"/>
      <c r="E871" s="13"/>
      <c r="F871" s="13"/>
      <c r="G871" s="6" t="str">
        <f t="shared" si="104"/>
        <v/>
      </c>
      <c r="H871" s="13"/>
      <c r="I871" s="13"/>
      <c r="J871" s="15"/>
      <c r="K871" s="15"/>
      <c r="L871" s="5">
        <f>VLOOKUP($C$15,'اطلاعات پایه'!$A$18:$B$30,2,FALSE)</f>
        <v>30</v>
      </c>
      <c r="M871" s="6">
        <f>VLOOKUP($C$15,'اطلاعات پایه'!$A$18:$C$30,3,FALSE)</f>
        <v>45736</v>
      </c>
      <c r="N871" s="5">
        <f>ROUND((K871*('اطلاعات پایه'!$B$12+1)+'اطلاعات پایه'!$B$13)/30*L871,0)</f>
        <v>9316080</v>
      </c>
      <c r="O871" s="5">
        <f>IF(AND(F871&gt;0,M871-F871&gt;364),'اطلاعات پایه'!$B$10,0)*L871+J871</f>
        <v>0</v>
      </c>
      <c r="P871" s="5">
        <f>IF(H871="متاهل",'اطلاعات پایه'!$B$6,0)</f>
        <v>0</v>
      </c>
      <c r="Q871" s="5">
        <f>I871*'اطلاعات پایه'!$B$7</f>
        <v>0</v>
      </c>
      <c r="R871" s="5">
        <f>ROUND('اطلاعات پایه'!$B$8/30*MIN(30,L871),0)</f>
        <v>9000000</v>
      </c>
      <c r="S871" s="5">
        <f>ROUND('اطلاعات پایه'!$B$9/30*MIN(30,L871),0)</f>
        <v>22000000</v>
      </c>
      <c r="T871" s="5">
        <f t="shared" si="107"/>
        <v>59284</v>
      </c>
      <c r="U871" s="15"/>
      <c r="V871" s="5">
        <f t="shared" si="105"/>
        <v>0</v>
      </c>
      <c r="X871" s="9">
        <f t="shared" si="108"/>
        <v>40316080</v>
      </c>
      <c r="Y871" s="9">
        <f>ROUND(0.07*MIN(7*L871*'اطلاعات پایه'!$B$5,'محاسبه حقوق'!X871),0)</f>
        <v>2822126</v>
      </c>
      <c r="Z871" s="9">
        <f t="shared" si="109"/>
        <v>9272700</v>
      </c>
      <c r="AA871" s="9">
        <f t="shared" si="110"/>
        <v>480702059.14285713</v>
      </c>
      <c r="AB871" s="5">
        <f>IF(AA871&lt;='اطلاعات پایه'!$B$35,'اطلاعات پایه'!$D$35,IF(AA871&lt;='اطلاعات پایه'!$B$36,'اطلاعات پایه'!$E$35+(AA871-'اطلاعات پایه'!$B$35)*'اطلاعات پایه'!$C$36,IF(AA871&lt;='اطلاعات پایه'!$B$37,'اطلاعات پایه'!$E$36+(AA871-'اطلاعات پایه'!$B$36)*'اطلاعات پایه'!$C$37,IF(AA871&lt;='اطلاعات پایه'!$B$38,'اطلاعات پایه'!$E$37+(AA871-'اطلاعات پایه'!$B$37)*'اطلاعات پایه'!$C$38,IF(AA871&lt;='اطلاعات پایه'!$B$39,'اطلاعات پایه'!$E$38+(AA871-'اطلاعات پایه'!$B$38)*'اطلاعات پایه'!$C$39,'اطلاعات پایه'!$E$39+(AA871-'اطلاعات پایه'!$B$39)*'اطلاعات پایه'!$C$40)))))/365*L871</f>
        <v>0</v>
      </c>
      <c r="AC871" s="9">
        <f t="shared" si="111"/>
        <v>37493954</v>
      </c>
      <c r="AE871" s="9">
        <f t="shared" si="106"/>
        <v>49588780</v>
      </c>
    </row>
    <row r="872" spans="1:31" x14ac:dyDescent="0.25">
      <c r="A872" s="13">
        <v>852</v>
      </c>
      <c r="B872" s="13"/>
      <c r="C872" s="13"/>
      <c r="D872" s="13"/>
      <c r="E872" s="13"/>
      <c r="F872" s="13"/>
      <c r="G872" s="6" t="str">
        <f t="shared" si="104"/>
        <v/>
      </c>
      <c r="H872" s="13"/>
      <c r="I872" s="13"/>
      <c r="J872" s="15"/>
      <c r="K872" s="15"/>
      <c r="L872" s="5">
        <f>VLOOKUP($C$15,'اطلاعات پایه'!$A$18:$B$30,2,FALSE)</f>
        <v>30</v>
      </c>
      <c r="M872" s="6">
        <f>VLOOKUP($C$15,'اطلاعات پایه'!$A$18:$C$30,3,FALSE)</f>
        <v>45736</v>
      </c>
      <c r="N872" s="5">
        <f>ROUND((K872*('اطلاعات پایه'!$B$12+1)+'اطلاعات پایه'!$B$13)/30*L872,0)</f>
        <v>9316080</v>
      </c>
      <c r="O872" s="5">
        <f>IF(AND(F872&gt;0,M872-F872&gt;364),'اطلاعات پایه'!$B$10,0)*L872+J872</f>
        <v>0</v>
      </c>
      <c r="P872" s="5">
        <f>IF(H872="متاهل",'اطلاعات پایه'!$B$6,0)</f>
        <v>0</v>
      </c>
      <c r="Q872" s="5">
        <f>I872*'اطلاعات پایه'!$B$7</f>
        <v>0</v>
      </c>
      <c r="R872" s="5">
        <f>ROUND('اطلاعات پایه'!$B$8/30*MIN(30,L872),0)</f>
        <v>9000000</v>
      </c>
      <c r="S872" s="5">
        <f>ROUND('اطلاعات پایه'!$B$9/30*MIN(30,L872),0)</f>
        <v>22000000</v>
      </c>
      <c r="T872" s="5">
        <f t="shared" si="107"/>
        <v>59284</v>
      </c>
      <c r="U872" s="15"/>
      <c r="V872" s="5">
        <f t="shared" si="105"/>
        <v>0</v>
      </c>
      <c r="X872" s="9">
        <f t="shared" si="108"/>
        <v>40316080</v>
      </c>
      <c r="Y872" s="9">
        <f>ROUND(0.07*MIN(7*L872*'اطلاعات پایه'!$B$5,'محاسبه حقوق'!X872),0)</f>
        <v>2822126</v>
      </c>
      <c r="Z872" s="9">
        <f t="shared" si="109"/>
        <v>9272700</v>
      </c>
      <c r="AA872" s="9">
        <f t="shared" si="110"/>
        <v>480702059.14285713</v>
      </c>
      <c r="AB872" s="5">
        <f>IF(AA872&lt;='اطلاعات پایه'!$B$35,'اطلاعات پایه'!$D$35,IF(AA872&lt;='اطلاعات پایه'!$B$36,'اطلاعات پایه'!$E$35+(AA872-'اطلاعات پایه'!$B$35)*'اطلاعات پایه'!$C$36,IF(AA872&lt;='اطلاعات پایه'!$B$37,'اطلاعات پایه'!$E$36+(AA872-'اطلاعات پایه'!$B$36)*'اطلاعات پایه'!$C$37,IF(AA872&lt;='اطلاعات پایه'!$B$38,'اطلاعات پایه'!$E$37+(AA872-'اطلاعات پایه'!$B$37)*'اطلاعات پایه'!$C$38,IF(AA872&lt;='اطلاعات پایه'!$B$39,'اطلاعات پایه'!$E$38+(AA872-'اطلاعات پایه'!$B$38)*'اطلاعات پایه'!$C$39,'اطلاعات پایه'!$E$39+(AA872-'اطلاعات پایه'!$B$39)*'اطلاعات پایه'!$C$40)))))/365*L872</f>
        <v>0</v>
      </c>
      <c r="AC872" s="9">
        <f t="shared" si="111"/>
        <v>37493954</v>
      </c>
      <c r="AE872" s="9">
        <f t="shared" si="106"/>
        <v>49588780</v>
      </c>
    </row>
    <row r="873" spans="1:31" x14ac:dyDescent="0.25">
      <c r="A873" s="13">
        <v>853</v>
      </c>
      <c r="B873" s="13"/>
      <c r="C873" s="13"/>
      <c r="D873" s="13"/>
      <c r="E873" s="13"/>
      <c r="F873" s="13"/>
      <c r="G873" s="6" t="str">
        <f t="shared" si="104"/>
        <v/>
      </c>
      <c r="H873" s="13"/>
      <c r="I873" s="13"/>
      <c r="J873" s="15"/>
      <c r="K873" s="15"/>
      <c r="L873" s="5">
        <f>VLOOKUP($C$15,'اطلاعات پایه'!$A$18:$B$30,2,FALSE)</f>
        <v>30</v>
      </c>
      <c r="M873" s="6">
        <f>VLOOKUP($C$15,'اطلاعات پایه'!$A$18:$C$30,3,FALSE)</f>
        <v>45736</v>
      </c>
      <c r="N873" s="5">
        <f>ROUND((K873*('اطلاعات پایه'!$B$12+1)+'اطلاعات پایه'!$B$13)/30*L873,0)</f>
        <v>9316080</v>
      </c>
      <c r="O873" s="5">
        <f>IF(AND(F873&gt;0,M873-F873&gt;364),'اطلاعات پایه'!$B$10,0)*L873+J873</f>
        <v>0</v>
      </c>
      <c r="P873" s="5">
        <f>IF(H873="متاهل",'اطلاعات پایه'!$B$6,0)</f>
        <v>0</v>
      </c>
      <c r="Q873" s="5">
        <f>I873*'اطلاعات پایه'!$B$7</f>
        <v>0</v>
      </c>
      <c r="R873" s="5">
        <f>ROUND('اطلاعات پایه'!$B$8/30*MIN(30,L873),0)</f>
        <v>9000000</v>
      </c>
      <c r="S873" s="5">
        <f>ROUND('اطلاعات پایه'!$B$9/30*MIN(30,L873),0)</f>
        <v>22000000</v>
      </c>
      <c r="T873" s="5">
        <f t="shared" si="107"/>
        <v>59284</v>
      </c>
      <c r="U873" s="15"/>
      <c r="V873" s="5">
        <f t="shared" si="105"/>
        <v>0</v>
      </c>
      <c r="X873" s="9">
        <f t="shared" si="108"/>
        <v>40316080</v>
      </c>
      <c r="Y873" s="9">
        <f>ROUND(0.07*MIN(7*L873*'اطلاعات پایه'!$B$5,'محاسبه حقوق'!X873),0)</f>
        <v>2822126</v>
      </c>
      <c r="Z873" s="9">
        <f t="shared" si="109"/>
        <v>9272700</v>
      </c>
      <c r="AA873" s="9">
        <f t="shared" si="110"/>
        <v>480702059.14285713</v>
      </c>
      <c r="AB873" s="5">
        <f>IF(AA873&lt;='اطلاعات پایه'!$B$35,'اطلاعات پایه'!$D$35,IF(AA873&lt;='اطلاعات پایه'!$B$36,'اطلاعات پایه'!$E$35+(AA873-'اطلاعات پایه'!$B$35)*'اطلاعات پایه'!$C$36,IF(AA873&lt;='اطلاعات پایه'!$B$37,'اطلاعات پایه'!$E$36+(AA873-'اطلاعات پایه'!$B$36)*'اطلاعات پایه'!$C$37,IF(AA873&lt;='اطلاعات پایه'!$B$38,'اطلاعات پایه'!$E$37+(AA873-'اطلاعات پایه'!$B$37)*'اطلاعات پایه'!$C$38,IF(AA873&lt;='اطلاعات پایه'!$B$39,'اطلاعات پایه'!$E$38+(AA873-'اطلاعات پایه'!$B$38)*'اطلاعات پایه'!$C$39,'اطلاعات پایه'!$E$39+(AA873-'اطلاعات پایه'!$B$39)*'اطلاعات پایه'!$C$40)))))/365*L873</f>
        <v>0</v>
      </c>
      <c r="AC873" s="9">
        <f t="shared" si="111"/>
        <v>37493954</v>
      </c>
      <c r="AE873" s="9">
        <f t="shared" si="106"/>
        <v>49588780</v>
      </c>
    </row>
    <row r="874" spans="1:31" x14ac:dyDescent="0.25">
      <c r="A874" s="13">
        <v>854</v>
      </c>
      <c r="B874" s="13"/>
      <c r="C874" s="13"/>
      <c r="D874" s="13"/>
      <c r="E874" s="13"/>
      <c r="F874" s="13"/>
      <c r="G874" s="6" t="str">
        <f t="shared" si="104"/>
        <v/>
      </c>
      <c r="H874" s="13"/>
      <c r="I874" s="13"/>
      <c r="J874" s="15"/>
      <c r="K874" s="15"/>
      <c r="L874" s="5">
        <f>VLOOKUP($C$15,'اطلاعات پایه'!$A$18:$B$30,2,FALSE)</f>
        <v>30</v>
      </c>
      <c r="M874" s="6">
        <f>VLOOKUP($C$15,'اطلاعات پایه'!$A$18:$C$30,3,FALSE)</f>
        <v>45736</v>
      </c>
      <c r="N874" s="5">
        <f>ROUND((K874*('اطلاعات پایه'!$B$12+1)+'اطلاعات پایه'!$B$13)/30*L874,0)</f>
        <v>9316080</v>
      </c>
      <c r="O874" s="5">
        <f>IF(AND(F874&gt;0,M874-F874&gt;364),'اطلاعات پایه'!$B$10,0)*L874+J874</f>
        <v>0</v>
      </c>
      <c r="P874" s="5">
        <f>IF(H874="متاهل",'اطلاعات پایه'!$B$6,0)</f>
        <v>0</v>
      </c>
      <c r="Q874" s="5">
        <f>I874*'اطلاعات پایه'!$B$7</f>
        <v>0</v>
      </c>
      <c r="R874" s="5">
        <f>ROUND('اطلاعات پایه'!$B$8/30*MIN(30,L874),0)</f>
        <v>9000000</v>
      </c>
      <c r="S874" s="5">
        <f>ROUND('اطلاعات پایه'!$B$9/30*MIN(30,L874),0)</f>
        <v>22000000</v>
      </c>
      <c r="T874" s="5">
        <f t="shared" si="107"/>
        <v>59284</v>
      </c>
      <c r="U874" s="15"/>
      <c r="V874" s="5">
        <f t="shared" si="105"/>
        <v>0</v>
      </c>
      <c r="X874" s="9">
        <f t="shared" si="108"/>
        <v>40316080</v>
      </c>
      <c r="Y874" s="9">
        <f>ROUND(0.07*MIN(7*L874*'اطلاعات پایه'!$B$5,'محاسبه حقوق'!X874),0)</f>
        <v>2822126</v>
      </c>
      <c r="Z874" s="9">
        <f t="shared" si="109"/>
        <v>9272700</v>
      </c>
      <c r="AA874" s="9">
        <f t="shared" si="110"/>
        <v>480702059.14285713</v>
      </c>
      <c r="AB874" s="5">
        <f>IF(AA874&lt;='اطلاعات پایه'!$B$35,'اطلاعات پایه'!$D$35,IF(AA874&lt;='اطلاعات پایه'!$B$36,'اطلاعات پایه'!$E$35+(AA874-'اطلاعات پایه'!$B$35)*'اطلاعات پایه'!$C$36,IF(AA874&lt;='اطلاعات پایه'!$B$37,'اطلاعات پایه'!$E$36+(AA874-'اطلاعات پایه'!$B$36)*'اطلاعات پایه'!$C$37,IF(AA874&lt;='اطلاعات پایه'!$B$38,'اطلاعات پایه'!$E$37+(AA874-'اطلاعات پایه'!$B$37)*'اطلاعات پایه'!$C$38,IF(AA874&lt;='اطلاعات پایه'!$B$39,'اطلاعات پایه'!$E$38+(AA874-'اطلاعات پایه'!$B$38)*'اطلاعات پایه'!$C$39,'اطلاعات پایه'!$E$39+(AA874-'اطلاعات پایه'!$B$39)*'اطلاعات پایه'!$C$40)))))/365*L874</f>
        <v>0</v>
      </c>
      <c r="AC874" s="9">
        <f t="shared" si="111"/>
        <v>37493954</v>
      </c>
      <c r="AE874" s="9">
        <f t="shared" si="106"/>
        <v>49588780</v>
      </c>
    </row>
    <row r="875" spans="1:31" x14ac:dyDescent="0.25">
      <c r="A875" s="13">
        <v>855</v>
      </c>
      <c r="B875" s="13"/>
      <c r="C875" s="13"/>
      <c r="D875" s="13"/>
      <c r="E875" s="13"/>
      <c r="F875" s="13"/>
      <c r="G875" s="6" t="str">
        <f t="shared" si="104"/>
        <v/>
      </c>
      <c r="H875" s="13"/>
      <c r="I875" s="13"/>
      <c r="J875" s="15"/>
      <c r="K875" s="15"/>
      <c r="L875" s="5">
        <f>VLOOKUP($C$15,'اطلاعات پایه'!$A$18:$B$30,2,FALSE)</f>
        <v>30</v>
      </c>
      <c r="M875" s="6">
        <f>VLOOKUP($C$15,'اطلاعات پایه'!$A$18:$C$30,3,FALSE)</f>
        <v>45736</v>
      </c>
      <c r="N875" s="5">
        <f>ROUND((K875*('اطلاعات پایه'!$B$12+1)+'اطلاعات پایه'!$B$13)/30*L875,0)</f>
        <v>9316080</v>
      </c>
      <c r="O875" s="5">
        <f>IF(AND(F875&gt;0,M875-F875&gt;364),'اطلاعات پایه'!$B$10,0)*L875+J875</f>
        <v>0</v>
      </c>
      <c r="P875" s="5">
        <f>IF(H875="متاهل",'اطلاعات پایه'!$B$6,0)</f>
        <v>0</v>
      </c>
      <c r="Q875" s="5">
        <f>I875*'اطلاعات پایه'!$B$7</f>
        <v>0</v>
      </c>
      <c r="R875" s="5">
        <f>ROUND('اطلاعات پایه'!$B$8/30*MIN(30,L875),0)</f>
        <v>9000000</v>
      </c>
      <c r="S875" s="5">
        <f>ROUND('اطلاعات پایه'!$B$9/30*MIN(30,L875),0)</f>
        <v>22000000</v>
      </c>
      <c r="T875" s="5">
        <f t="shared" si="107"/>
        <v>59284</v>
      </c>
      <c r="U875" s="15"/>
      <c r="V875" s="5">
        <f t="shared" si="105"/>
        <v>0</v>
      </c>
      <c r="X875" s="9">
        <f t="shared" si="108"/>
        <v>40316080</v>
      </c>
      <c r="Y875" s="9">
        <f>ROUND(0.07*MIN(7*L875*'اطلاعات پایه'!$B$5,'محاسبه حقوق'!X875),0)</f>
        <v>2822126</v>
      </c>
      <c r="Z875" s="9">
        <f t="shared" si="109"/>
        <v>9272700</v>
      </c>
      <c r="AA875" s="9">
        <f t="shared" si="110"/>
        <v>480702059.14285713</v>
      </c>
      <c r="AB875" s="5">
        <f>IF(AA875&lt;='اطلاعات پایه'!$B$35,'اطلاعات پایه'!$D$35,IF(AA875&lt;='اطلاعات پایه'!$B$36,'اطلاعات پایه'!$E$35+(AA875-'اطلاعات پایه'!$B$35)*'اطلاعات پایه'!$C$36,IF(AA875&lt;='اطلاعات پایه'!$B$37,'اطلاعات پایه'!$E$36+(AA875-'اطلاعات پایه'!$B$36)*'اطلاعات پایه'!$C$37,IF(AA875&lt;='اطلاعات پایه'!$B$38,'اطلاعات پایه'!$E$37+(AA875-'اطلاعات پایه'!$B$37)*'اطلاعات پایه'!$C$38,IF(AA875&lt;='اطلاعات پایه'!$B$39,'اطلاعات پایه'!$E$38+(AA875-'اطلاعات پایه'!$B$38)*'اطلاعات پایه'!$C$39,'اطلاعات پایه'!$E$39+(AA875-'اطلاعات پایه'!$B$39)*'اطلاعات پایه'!$C$40)))))/365*L875</f>
        <v>0</v>
      </c>
      <c r="AC875" s="9">
        <f t="shared" si="111"/>
        <v>37493954</v>
      </c>
      <c r="AE875" s="9">
        <f t="shared" si="106"/>
        <v>49588780</v>
      </c>
    </row>
    <row r="876" spans="1:31" x14ac:dyDescent="0.25">
      <c r="A876" s="13">
        <v>856</v>
      </c>
      <c r="B876" s="13"/>
      <c r="C876" s="13"/>
      <c r="D876" s="13"/>
      <c r="E876" s="13"/>
      <c r="F876" s="13"/>
      <c r="G876" s="6" t="str">
        <f t="shared" si="104"/>
        <v/>
      </c>
      <c r="H876" s="13"/>
      <c r="I876" s="13"/>
      <c r="J876" s="15"/>
      <c r="K876" s="15"/>
      <c r="L876" s="5">
        <f>VLOOKUP($C$15,'اطلاعات پایه'!$A$18:$B$30,2,FALSE)</f>
        <v>30</v>
      </c>
      <c r="M876" s="6">
        <f>VLOOKUP($C$15,'اطلاعات پایه'!$A$18:$C$30,3,FALSE)</f>
        <v>45736</v>
      </c>
      <c r="N876" s="5">
        <f>ROUND((K876*('اطلاعات پایه'!$B$12+1)+'اطلاعات پایه'!$B$13)/30*L876,0)</f>
        <v>9316080</v>
      </c>
      <c r="O876" s="5">
        <f>IF(AND(F876&gt;0,M876-F876&gt;364),'اطلاعات پایه'!$B$10,0)*L876+J876</f>
        <v>0</v>
      </c>
      <c r="P876" s="5">
        <f>IF(H876="متاهل",'اطلاعات پایه'!$B$6,0)</f>
        <v>0</v>
      </c>
      <c r="Q876" s="5">
        <f>I876*'اطلاعات پایه'!$B$7</f>
        <v>0</v>
      </c>
      <c r="R876" s="5">
        <f>ROUND('اطلاعات پایه'!$B$8/30*MIN(30,L876),0)</f>
        <v>9000000</v>
      </c>
      <c r="S876" s="5">
        <f>ROUND('اطلاعات پایه'!$B$9/30*MIN(30,L876),0)</f>
        <v>22000000</v>
      </c>
      <c r="T876" s="5">
        <f t="shared" si="107"/>
        <v>59284</v>
      </c>
      <c r="U876" s="15"/>
      <c r="V876" s="5">
        <f t="shared" si="105"/>
        <v>0</v>
      </c>
      <c r="X876" s="9">
        <f t="shared" si="108"/>
        <v>40316080</v>
      </c>
      <c r="Y876" s="9">
        <f>ROUND(0.07*MIN(7*L876*'اطلاعات پایه'!$B$5,'محاسبه حقوق'!X876),0)</f>
        <v>2822126</v>
      </c>
      <c r="Z876" s="9">
        <f t="shared" si="109"/>
        <v>9272700</v>
      </c>
      <c r="AA876" s="9">
        <f t="shared" si="110"/>
        <v>480702059.14285713</v>
      </c>
      <c r="AB876" s="5">
        <f>IF(AA876&lt;='اطلاعات پایه'!$B$35,'اطلاعات پایه'!$D$35,IF(AA876&lt;='اطلاعات پایه'!$B$36,'اطلاعات پایه'!$E$35+(AA876-'اطلاعات پایه'!$B$35)*'اطلاعات پایه'!$C$36,IF(AA876&lt;='اطلاعات پایه'!$B$37,'اطلاعات پایه'!$E$36+(AA876-'اطلاعات پایه'!$B$36)*'اطلاعات پایه'!$C$37,IF(AA876&lt;='اطلاعات پایه'!$B$38,'اطلاعات پایه'!$E$37+(AA876-'اطلاعات پایه'!$B$37)*'اطلاعات پایه'!$C$38,IF(AA876&lt;='اطلاعات پایه'!$B$39,'اطلاعات پایه'!$E$38+(AA876-'اطلاعات پایه'!$B$38)*'اطلاعات پایه'!$C$39,'اطلاعات پایه'!$E$39+(AA876-'اطلاعات پایه'!$B$39)*'اطلاعات پایه'!$C$40)))))/365*L876</f>
        <v>0</v>
      </c>
      <c r="AC876" s="9">
        <f t="shared" si="111"/>
        <v>37493954</v>
      </c>
      <c r="AE876" s="9">
        <f t="shared" si="106"/>
        <v>49588780</v>
      </c>
    </row>
    <row r="877" spans="1:31" x14ac:dyDescent="0.25">
      <c r="A877" s="13">
        <v>857</v>
      </c>
      <c r="B877" s="13"/>
      <c r="C877" s="13"/>
      <c r="D877" s="13"/>
      <c r="E877" s="13"/>
      <c r="F877" s="13"/>
      <c r="G877" s="6" t="str">
        <f t="shared" si="104"/>
        <v/>
      </c>
      <c r="H877" s="13"/>
      <c r="I877" s="13"/>
      <c r="J877" s="15"/>
      <c r="K877" s="15"/>
      <c r="L877" s="5">
        <f>VLOOKUP($C$15,'اطلاعات پایه'!$A$18:$B$30,2,FALSE)</f>
        <v>30</v>
      </c>
      <c r="M877" s="6">
        <f>VLOOKUP($C$15,'اطلاعات پایه'!$A$18:$C$30,3,FALSE)</f>
        <v>45736</v>
      </c>
      <c r="N877" s="5">
        <f>ROUND((K877*('اطلاعات پایه'!$B$12+1)+'اطلاعات پایه'!$B$13)/30*L877,0)</f>
        <v>9316080</v>
      </c>
      <c r="O877" s="5">
        <f>IF(AND(F877&gt;0,M877-F877&gt;364),'اطلاعات پایه'!$B$10,0)*L877+J877</f>
        <v>0</v>
      </c>
      <c r="P877" s="5">
        <f>IF(H877="متاهل",'اطلاعات پایه'!$B$6,0)</f>
        <v>0</v>
      </c>
      <c r="Q877" s="5">
        <f>I877*'اطلاعات پایه'!$B$7</f>
        <v>0</v>
      </c>
      <c r="R877" s="5">
        <f>ROUND('اطلاعات پایه'!$B$8/30*MIN(30,L877),0)</f>
        <v>9000000</v>
      </c>
      <c r="S877" s="5">
        <f>ROUND('اطلاعات پایه'!$B$9/30*MIN(30,L877),0)</f>
        <v>22000000</v>
      </c>
      <c r="T877" s="5">
        <f t="shared" si="107"/>
        <v>59284</v>
      </c>
      <c r="U877" s="15"/>
      <c r="V877" s="5">
        <f t="shared" si="105"/>
        <v>0</v>
      </c>
      <c r="X877" s="9">
        <f t="shared" si="108"/>
        <v>40316080</v>
      </c>
      <c r="Y877" s="9">
        <f>ROUND(0.07*MIN(7*L877*'اطلاعات پایه'!$B$5,'محاسبه حقوق'!X877),0)</f>
        <v>2822126</v>
      </c>
      <c r="Z877" s="9">
        <f t="shared" si="109"/>
        <v>9272700</v>
      </c>
      <c r="AA877" s="9">
        <f t="shared" si="110"/>
        <v>480702059.14285713</v>
      </c>
      <c r="AB877" s="5">
        <f>IF(AA877&lt;='اطلاعات پایه'!$B$35,'اطلاعات پایه'!$D$35,IF(AA877&lt;='اطلاعات پایه'!$B$36,'اطلاعات پایه'!$E$35+(AA877-'اطلاعات پایه'!$B$35)*'اطلاعات پایه'!$C$36,IF(AA877&lt;='اطلاعات پایه'!$B$37,'اطلاعات پایه'!$E$36+(AA877-'اطلاعات پایه'!$B$36)*'اطلاعات پایه'!$C$37,IF(AA877&lt;='اطلاعات پایه'!$B$38,'اطلاعات پایه'!$E$37+(AA877-'اطلاعات پایه'!$B$37)*'اطلاعات پایه'!$C$38,IF(AA877&lt;='اطلاعات پایه'!$B$39,'اطلاعات پایه'!$E$38+(AA877-'اطلاعات پایه'!$B$38)*'اطلاعات پایه'!$C$39,'اطلاعات پایه'!$E$39+(AA877-'اطلاعات پایه'!$B$39)*'اطلاعات پایه'!$C$40)))))/365*L877</f>
        <v>0</v>
      </c>
      <c r="AC877" s="9">
        <f t="shared" si="111"/>
        <v>37493954</v>
      </c>
      <c r="AE877" s="9">
        <f t="shared" si="106"/>
        <v>49588780</v>
      </c>
    </row>
    <row r="878" spans="1:31" x14ac:dyDescent="0.25">
      <c r="A878" s="13">
        <v>858</v>
      </c>
      <c r="B878" s="13"/>
      <c r="C878" s="13"/>
      <c r="D878" s="13"/>
      <c r="E878" s="13"/>
      <c r="F878" s="13"/>
      <c r="G878" s="6" t="str">
        <f t="shared" si="104"/>
        <v/>
      </c>
      <c r="H878" s="13"/>
      <c r="I878" s="13"/>
      <c r="J878" s="15"/>
      <c r="K878" s="15"/>
      <c r="L878" s="5">
        <f>VLOOKUP($C$15,'اطلاعات پایه'!$A$18:$B$30,2,FALSE)</f>
        <v>30</v>
      </c>
      <c r="M878" s="6">
        <f>VLOOKUP($C$15,'اطلاعات پایه'!$A$18:$C$30,3,FALSE)</f>
        <v>45736</v>
      </c>
      <c r="N878" s="5">
        <f>ROUND((K878*('اطلاعات پایه'!$B$12+1)+'اطلاعات پایه'!$B$13)/30*L878,0)</f>
        <v>9316080</v>
      </c>
      <c r="O878" s="5">
        <f>IF(AND(F878&gt;0,M878-F878&gt;364),'اطلاعات پایه'!$B$10,0)*L878+J878</f>
        <v>0</v>
      </c>
      <c r="P878" s="5">
        <f>IF(H878="متاهل",'اطلاعات پایه'!$B$6,0)</f>
        <v>0</v>
      </c>
      <c r="Q878" s="5">
        <f>I878*'اطلاعات پایه'!$B$7</f>
        <v>0</v>
      </c>
      <c r="R878" s="5">
        <f>ROUND('اطلاعات پایه'!$B$8/30*MIN(30,L878),0)</f>
        <v>9000000</v>
      </c>
      <c r="S878" s="5">
        <f>ROUND('اطلاعات پایه'!$B$9/30*MIN(30,L878),0)</f>
        <v>22000000</v>
      </c>
      <c r="T878" s="5">
        <f t="shared" si="107"/>
        <v>59284</v>
      </c>
      <c r="U878" s="15"/>
      <c r="V878" s="5">
        <f t="shared" si="105"/>
        <v>0</v>
      </c>
      <c r="X878" s="9">
        <f t="shared" si="108"/>
        <v>40316080</v>
      </c>
      <c r="Y878" s="9">
        <f>ROUND(0.07*MIN(7*L878*'اطلاعات پایه'!$B$5,'محاسبه حقوق'!X878),0)</f>
        <v>2822126</v>
      </c>
      <c r="Z878" s="9">
        <f t="shared" si="109"/>
        <v>9272700</v>
      </c>
      <c r="AA878" s="9">
        <f t="shared" si="110"/>
        <v>480702059.14285713</v>
      </c>
      <c r="AB878" s="5">
        <f>IF(AA878&lt;='اطلاعات پایه'!$B$35,'اطلاعات پایه'!$D$35,IF(AA878&lt;='اطلاعات پایه'!$B$36,'اطلاعات پایه'!$E$35+(AA878-'اطلاعات پایه'!$B$35)*'اطلاعات پایه'!$C$36,IF(AA878&lt;='اطلاعات پایه'!$B$37,'اطلاعات پایه'!$E$36+(AA878-'اطلاعات پایه'!$B$36)*'اطلاعات پایه'!$C$37,IF(AA878&lt;='اطلاعات پایه'!$B$38,'اطلاعات پایه'!$E$37+(AA878-'اطلاعات پایه'!$B$37)*'اطلاعات پایه'!$C$38,IF(AA878&lt;='اطلاعات پایه'!$B$39,'اطلاعات پایه'!$E$38+(AA878-'اطلاعات پایه'!$B$38)*'اطلاعات پایه'!$C$39,'اطلاعات پایه'!$E$39+(AA878-'اطلاعات پایه'!$B$39)*'اطلاعات پایه'!$C$40)))))/365*L878</f>
        <v>0</v>
      </c>
      <c r="AC878" s="9">
        <f t="shared" si="111"/>
        <v>37493954</v>
      </c>
      <c r="AE878" s="9">
        <f t="shared" si="106"/>
        <v>49588780</v>
      </c>
    </row>
    <row r="879" spans="1:31" x14ac:dyDescent="0.25">
      <c r="A879" s="13">
        <v>859</v>
      </c>
      <c r="B879" s="13"/>
      <c r="C879" s="13"/>
      <c r="D879" s="13"/>
      <c r="E879" s="13"/>
      <c r="F879" s="13"/>
      <c r="G879" s="6" t="str">
        <f t="shared" si="104"/>
        <v/>
      </c>
      <c r="H879" s="13"/>
      <c r="I879" s="13"/>
      <c r="J879" s="15"/>
      <c r="K879" s="15"/>
      <c r="L879" s="5">
        <f>VLOOKUP($C$15,'اطلاعات پایه'!$A$18:$B$30,2,FALSE)</f>
        <v>30</v>
      </c>
      <c r="M879" s="6">
        <f>VLOOKUP($C$15,'اطلاعات پایه'!$A$18:$C$30,3,FALSE)</f>
        <v>45736</v>
      </c>
      <c r="N879" s="5">
        <f>ROUND((K879*('اطلاعات پایه'!$B$12+1)+'اطلاعات پایه'!$B$13)/30*L879,0)</f>
        <v>9316080</v>
      </c>
      <c r="O879" s="5">
        <f>IF(AND(F879&gt;0,M879-F879&gt;364),'اطلاعات پایه'!$B$10,0)*L879+J879</f>
        <v>0</v>
      </c>
      <c r="P879" s="5">
        <f>IF(H879="متاهل",'اطلاعات پایه'!$B$6,0)</f>
        <v>0</v>
      </c>
      <c r="Q879" s="5">
        <f>I879*'اطلاعات پایه'!$B$7</f>
        <v>0</v>
      </c>
      <c r="R879" s="5">
        <f>ROUND('اطلاعات پایه'!$B$8/30*MIN(30,L879),0)</f>
        <v>9000000</v>
      </c>
      <c r="S879" s="5">
        <f>ROUND('اطلاعات پایه'!$B$9/30*MIN(30,L879),0)</f>
        <v>22000000</v>
      </c>
      <c r="T879" s="5">
        <f t="shared" si="107"/>
        <v>59284</v>
      </c>
      <c r="U879" s="15"/>
      <c r="V879" s="5">
        <f t="shared" si="105"/>
        <v>0</v>
      </c>
      <c r="X879" s="9">
        <f t="shared" si="108"/>
        <v>40316080</v>
      </c>
      <c r="Y879" s="9">
        <f>ROUND(0.07*MIN(7*L879*'اطلاعات پایه'!$B$5,'محاسبه حقوق'!X879),0)</f>
        <v>2822126</v>
      </c>
      <c r="Z879" s="9">
        <f t="shared" si="109"/>
        <v>9272700</v>
      </c>
      <c r="AA879" s="9">
        <f t="shared" si="110"/>
        <v>480702059.14285713</v>
      </c>
      <c r="AB879" s="5">
        <f>IF(AA879&lt;='اطلاعات پایه'!$B$35,'اطلاعات پایه'!$D$35,IF(AA879&lt;='اطلاعات پایه'!$B$36,'اطلاعات پایه'!$E$35+(AA879-'اطلاعات پایه'!$B$35)*'اطلاعات پایه'!$C$36,IF(AA879&lt;='اطلاعات پایه'!$B$37,'اطلاعات پایه'!$E$36+(AA879-'اطلاعات پایه'!$B$36)*'اطلاعات پایه'!$C$37,IF(AA879&lt;='اطلاعات پایه'!$B$38,'اطلاعات پایه'!$E$37+(AA879-'اطلاعات پایه'!$B$37)*'اطلاعات پایه'!$C$38,IF(AA879&lt;='اطلاعات پایه'!$B$39,'اطلاعات پایه'!$E$38+(AA879-'اطلاعات پایه'!$B$38)*'اطلاعات پایه'!$C$39,'اطلاعات پایه'!$E$39+(AA879-'اطلاعات پایه'!$B$39)*'اطلاعات پایه'!$C$40)))))/365*L879</f>
        <v>0</v>
      </c>
      <c r="AC879" s="9">
        <f t="shared" si="111"/>
        <v>37493954</v>
      </c>
      <c r="AE879" s="9">
        <f t="shared" si="106"/>
        <v>49588780</v>
      </c>
    </row>
    <row r="880" spans="1:31" x14ac:dyDescent="0.25">
      <c r="A880" s="13">
        <v>860</v>
      </c>
      <c r="B880" s="13"/>
      <c r="C880" s="13"/>
      <c r="D880" s="13"/>
      <c r="E880" s="13"/>
      <c r="F880" s="13"/>
      <c r="G880" s="6" t="str">
        <f t="shared" si="104"/>
        <v/>
      </c>
      <c r="H880" s="13"/>
      <c r="I880" s="13"/>
      <c r="J880" s="15"/>
      <c r="K880" s="15"/>
      <c r="L880" s="5">
        <f>VLOOKUP($C$15,'اطلاعات پایه'!$A$18:$B$30,2,FALSE)</f>
        <v>30</v>
      </c>
      <c r="M880" s="6">
        <f>VLOOKUP($C$15,'اطلاعات پایه'!$A$18:$C$30,3,FALSE)</f>
        <v>45736</v>
      </c>
      <c r="N880" s="5">
        <f>ROUND((K880*('اطلاعات پایه'!$B$12+1)+'اطلاعات پایه'!$B$13)/30*L880,0)</f>
        <v>9316080</v>
      </c>
      <c r="O880" s="5">
        <f>IF(AND(F880&gt;0,M880-F880&gt;364),'اطلاعات پایه'!$B$10,0)*L880+J880</f>
        <v>0</v>
      </c>
      <c r="P880" s="5">
        <f>IF(H880="متاهل",'اطلاعات پایه'!$B$6,0)</f>
        <v>0</v>
      </c>
      <c r="Q880" s="5">
        <f>I880*'اطلاعات پایه'!$B$7</f>
        <v>0</v>
      </c>
      <c r="R880" s="5">
        <f>ROUND('اطلاعات پایه'!$B$8/30*MIN(30,L880),0)</f>
        <v>9000000</v>
      </c>
      <c r="S880" s="5">
        <f>ROUND('اطلاعات پایه'!$B$9/30*MIN(30,L880),0)</f>
        <v>22000000</v>
      </c>
      <c r="T880" s="5">
        <f t="shared" si="107"/>
        <v>59284</v>
      </c>
      <c r="U880" s="15"/>
      <c r="V880" s="5">
        <f t="shared" si="105"/>
        <v>0</v>
      </c>
      <c r="X880" s="9">
        <f t="shared" si="108"/>
        <v>40316080</v>
      </c>
      <c r="Y880" s="9">
        <f>ROUND(0.07*MIN(7*L880*'اطلاعات پایه'!$B$5,'محاسبه حقوق'!X880),0)</f>
        <v>2822126</v>
      </c>
      <c r="Z880" s="9">
        <f t="shared" si="109"/>
        <v>9272700</v>
      </c>
      <c r="AA880" s="9">
        <f t="shared" si="110"/>
        <v>480702059.14285713</v>
      </c>
      <c r="AB880" s="5">
        <f>IF(AA880&lt;='اطلاعات پایه'!$B$35,'اطلاعات پایه'!$D$35,IF(AA880&lt;='اطلاعات پایه'!$B$36,'اطلاعات پایه'!$E$35+(AA880-'اطلاعات پایه'!$B$35)*'اطلاعات پایه'!$C$36,IF(AA880&lt;='اطلاعات پایه'!$B$37,'اطلاعات پایه'!$E$36+(AA880-'اطلاعات پایه'!$B$36)*'اطلاعات پایه'!$C$37,IF(AA880&lt;='اطلاعات پایه'!$B$38,'اطلاعات پایه'!$E$37+(AA880-'اطلاعات پایه'!$B$37)*'اطلاعات پایه'!$C$38,IF(AA880&lt;='اطلاعات پایه'!$B$39,'اطلاعات پایه'!$E$38+(AA880-'اطلاعات پایه'!$B$38)*'اطلاعات پایه'!$C$39,'اطلاعات پایه'!$E$39+(AA880-'اطلاعات پایه'!$B$39)*'اطلاعات پایه'!$C$40)))))/365*L880</f>
        <v>0</v>
      </c>
      <c r="AC880" s="9">
        <f t="shared" si="111"/>
        <v>37493954</v>
      </c>
      <c r="AE880" s="9">
        <f t="shared" si="106"/>
        <v>49588780</v>
      </c>
    </row>
    <row r="881" spans="1:31" x14ac:dyDescent="0.25">
      <c r="A881" s="13">
        <v>861</v>
      </c>
      <c r="B881" s="13"/>
      <c r="C881" s="13"/>
      <c r="D881" s="13"/>
      <c r="E881" s="13"/>
      <c r="F881" s="13"/>
      <c r="G881" s="6" t="str">
        <f t="shared" si="104"/>
        <v/>
      </c>
      <c r="H881" s="13"/>
      <c r="I881" s="13"/>
      <c r="J881" s="15"/>
      <c r="K881" s="15"/>
      <c r="L881" s="5">
        <f>VLOOKUP($C$15,'اطلاعات پایه'!$A$18:$B$30,2,FALSE)</f>
        <v>30</v>
      </c>
      <c r="M881" s="6">
        <f>VLOOKUP($C$15,'اطلاعات پایه'!$A$18:$C$30,3,FALSE)</f>
        <v>45736</v>
      </c>
      <c r="N881" s="5">
        <f>ROUND((K881*('اطلاعات پایه'!$B$12+1)+'اطلاعات پایه'!$B$13)/30*L881,0)</f>
        <v>9316080</v>
      </c>
      <c r="O881" s="5">
        <f>IF(AND(F881&gt;0,M881-F881&gt;364),'اطلاعات پایه'!$B$10,0)*L881+J881</f>
        <v>0</v>
      </c>
      <c r="P881" s="5">
        <f>IF(H881="متاهل",'اطلاعات پایه'!$B$6,0)</f>
        <v>0</v>
      </c>
      <c r="Q881" s="5">
        <f>I881*'اطلاعات پایه'!$B$7</f>
        <v>0</v>
      </c>
      <c r="R881" s="5">
        <f>ROUND('اطلاعات پایه'!$B$8/30*MIN(30,L881),0)</f>
        <v>9000000</v>
      </c>
      <c r="S881" s="5">
        <f>ROUND('اطلاعات پایه'!$B$9/30*MIN(30,L881),0)</f>
        <v>22000000</v>
      </c>
      <c r="T881" s="5">
        <f t="shared" si="107"/>
        <v>59284</v>
      </c>
      <c r="U881" s="15"/>
      <c r="V881" s="5">
        <f t="shared" si="105"/>
        <v>0</v>
      </c>
      <c r="X881" s="9">
        <f t="shared" si="108"/>
        <v>40316080</v>
      </c>
      <c r="Y881" s="9">
        <f>ROUND(0.07*MIN(7*L881*'اطلاعات پایه'!$B$5,'محاسبه حقوق'!X881),0)</f>
        <v>2822126</v>
      </c>
      <c r="Z881" s="9">
        <f t="shared" si="109"/>
        <v>9272700</v>
      </c>
      <c r="AA881" s="9">
        <f t="shared" si="110"/>
        <v>480702059.14285713</v>
      </c>
      <c r="AB881" s="5">
        <f>IF(AA881&lt;='اطلاعات پایه'!$B$35,'اطلاعات پایه'!$D$35,IF(AA881&lt;='اطلاعات پایه'!$B$36,'اطلاعات پایه'!$E$35+(AA881-'اطلاعات پایه'!$B$35)*'اطلاعات پایه'!$C$36,IF(AA881&lt;='اطلاعات پایه'!$B$37,'اطلاعات پایه'!$E$36+(AA881-'اطلاعات پایه'!$B$36)*'اطلاعات پایه'!$C$37,IF(AA881&lt;='اطلاعات پایه'!$B$38,'اطلاعات پایه'!$E$37+(AA881-'اطلاعات پایه'!$B$37)*'اطلاعات پایه'!$C$38,IF(AA881&lt;='اطلاعات پایه'!$B$39,'اطلاعات پایه'!$E$38+(AA881-'اطلاعات پایه'!$B$38)*'اطلاعات پایه'!$C$39,'اطلاعات پایه'!$E$39+(AA881-'اطلاعات پایه'!$B$39)*'اطلاعات پایه'!$C$40)))))/365*L881</f>
        <v>0</v>
      </c>
      <c r="AC881" s="9">
        <f t="shared" si="111"/>
        <v>37493954</v>
      </c>
      <c r="AE881" s="9">
        <f t="shared" si="106"/>
        <v>49588780</v>
      </c>
    </row>
    <row r="882" spans="1:31" x14ac:dyDescent="0.25">
      <c r="A882" s="13">
        <v>862</v>
      </c>
      <c r="B882" s="13"/>
      <c r="C882" s="13"/>
      <c r="D882" s="13"/>
      <c r="E882" s="13"/>
      <c r="F882" s="13"/>
      <c r="G882" s="6" t="str">
        <f t="shared" si="104"/>
        <v/>
      </c>
      <c r="H882" s="13"/>
      <c r="I882" s="13"/>
      <c r="J882" s="15"/>
      <c r="K882" s="15"/>
      <c r="L882" s="5">
        <f>VLOOKUP($C$15,'اطلاعات پایه'!$A$18:$B$30,2,FALSE)</f>
        <v>30</v>
      </c>
      <c r="M882" s="6">
        <f>VLOOKUP($C$15,'اطلاعات پایه'!$A$18:$C$30,3,FALSE)</f>
        <v>45736</v>
      </c>
      <c r="N882" s="5">
        <f>ROUND((K882*('اطلاعات پایه'!$B$12+1)+'اطلاعات پایه'!$B$13)/30*L882,0)</f>
        <v>9316080</v>
      </c>
      <c r="O882" s="5">
        <f>IF(AND(F882&gt;0,M882-F882&gt;364),'اطلاعات پایه'!$B$10,0)*L882+J882</f>
        <v>0</v>
      </c>
      <c r="P882" s="5">
        <f>IF(H882="متاهل",'اطلاعات پایه'!$B$6,0)</f>
        <v>0</v>
      </c>
      <c r="Q882" s="5">
        <f>I882*'اطلاعات پایه'!$B$7</f>
        <v>0</v>
      </c>
      <c r="R882" s="5">
        <f>ROUND('اطلاعات پایه'!$B$8/30*MIN(30,L882),0)</f>
        <v>9000000</v>
      </c>
      <c r="S882" s="5">
        <f>ROUND('اطلاعات پایه'!$B$9/30*MIN(30,L882),0)</f>
        <v>22000000</v>
      </c>
      <c r="T882" s="5">
        <f t="shared" si="107"/>
        <v>59284</v>
      </c>
      <c r="U882" s="15"/>
      <c r="V882" s="5">
        <f t="shared" si="105"/>
        <v>0</v>
      </c>
      <c r="X882" s="9">
        <f t="shared" si="108"/>
        <v>40316080</v>
      </c>
      <c r="Y882" s="9">
        <f>ROUND(0.07*MIN(7*L882*'اطلاعات پایه'!$B$5,'محاسبه حقوق'!X882),0)</f>
        <v>2822126</v>
      </c>
      <c r="Z882" s="9">
        <f t="shared" si="109"/>
        <v>9272700</v>
      </c>
      <c r="AA882" s="9">
        <f t="shared" si="110"/>
        <v>480702059.14285713</v>
      </c>
      <c r="AB882" s="5">
        <f>IF(AA882&lt;='اطلاعات پایه'!$B$35,'اطلاعات پایه'!$D$35,IF(AA882&lt;='اطلاعات پایه'!$B$36,'اطلاعات پایه'!$E$35+(AA882-'اطلاعات پایه'!$B$35)*'اطلاعات پایه'!$C$36,IF(AA882&lt;='اطلاعات پایه'!$B$37,'اطلاعات پایه'!$E$36+(AA882-'اطلاعات پایه'!$B$36)*'اطلاعات پایه'!$C$37,IF(AA882&lt;='اطلاعات پایه'!$B$38,'اطلاعات پایه'!$E$37+(AA882-'اطلاعات پایه'!$B$37)*'اطلاعات پایه'!$C$38,IF(AA882&lt;='اطلاعات پایه'!$B$39,'اطلاعات پایه'!$E$38+(AA882-'اطلاعات پایه'!$B$38)*'اطلاعات پایه'!$C$39,'اطلاعات پایه'!$E$39+(AA882-'اطلاعات پایه'!$B$39)*'اطلاعات پایه'!$C$40)))))/365*L882</f>
        <v>0</v>
      </c>
      <c r="AC882" s="9">
        <f t="shared" si="111"/>
        <v>37493954</v>
      </c>
      <c r="AE882" s="9">
        <f t="shared" si="106"/>
        <v>49588780</v>
      </c>
    </row>
    <row r="883" spans="1:31" x14ac:dyDescent="0.25">
      <c r="A883" s="13">
        <v>863</v>
      </c>
      <c r="B883" s="13"/>
      <c r="C883" s="13"/>
      <c r="D883" s="13"/>
      <c r="E883" s="13"/>
      <c r="F883" s="13"/>
      <c r="G883" s="6" t="str">
        <f t="shared" si="104"/>
        <v/>
      </c>
      <c r="H883" s="13"/>
      <c r="I883" s="13"/>
      <c r="J883" s="15"/>
      <c r="K883" s="15"/>
      <c r="L883" s="5">
        <f>VLOOKUP($C$15,'اطلاعات پایه'!$A$18:$B$30,2,FALSE)</f>
        <v>30</v>
      </c>
      <c r="M883" s="6">
        <f>VLOOKUP($C$15,'اطلاعات پایه'!$A$18:$C$30,3,FALSE)</f>
        <v>45736</v>
      </c>
      <c r="N883" s="5">
        <f>ROUND((K883*('اطلاعات پایه'!$B$12+1)+'اطلاعات پایه'!$B$13)/30*L883,0)</f>
        <v>9316080</v>
      </c>
      <c r="O883" s="5">
        <f>IF(AND(F883&gt;0,M883-F883&gt;364),'اطلاعات پایه'!$B$10,0)*L883+J883</f>
        <v>0</v>
      </c>
      <c r="P883" s="5">
        <f>IF(H883="متاهل",'اطلاعات پایه'!$B$6,0)</f>
        <v>0</v>
      </c>
      <c r="Q883" s="5">
        <f>I883*'اطلاعات پایه'!$B$7</f>
        <v>0</v>
      </c>
      <c r="R883" s="5">
        <f>ROUND('اطلاعات پایه'!$B$8/30*MIN(30,L883),0)</f>
        <v>9000000</v>
      </c>
      <c r="S883" s="5">
        <f>ROUND('اطلاعات پایه'!$B$9/30*MIN(30,L883),0)</f>
        <v>22000000</v>
      </c>
      <c r="T883" s="5">
        <f t="shared" si="107"/>
        <v>59284</v>
      </c>
      <c r="U883" s="15"/>
      <c r="V883" s="5">
        <f t="shared" si="105"/>
        <v>0</v>
      </c>
      <c r="X883" s="9">
        <f t="shared" si="108"/>
        <v>40316080</v>
      </c>
      <c r="Y883" s="9">
        <f>ROUND(0.07*MIN(7*L883*'اطلاعات پایه'!$B$5,'محاسبه حقوق'!X883),0)</f>
        <v>2822126</v>
      </c>
      <c r="Z883" s="9">
        <f t="shared" si="109"/>
        <v>9272700</v>
      </c>
      <c r="AA883" s="9">
        <f t="shared" si="110"/>
        <v>480702059.14285713</v>
      </c>
      <c r="AB883" s="5">
        <f>IF(AA883&lt;='اطلاعات پایه'!$B$35,'اطلاعات پایه'!$D$35,IF(AA883&lt;='اطلاعات پایه'!$B$36,'اطلاعات پایه'!$E$35+(AA883-'اطلاعات پایه'!$B$35)*'اطلاعات پایه'!$C$36,IF(AA883&lt;='اطلاعات پایه'!$B$37,'اطلاعات پایه'!$E$36+(AA883-'اطلاعات پایه'!$B$36)*'اطلاعات پایه'!$C$37,IF(AA883&lt;='اطلاعات پایه'!$B$38,'اطلاعات پایه'!$E$37+(AA883-'اطلاعات پایه'!$B$37)*'اطلاعات پایه'!$C$38,IF(AA883&lt;='اطلاعات پایه'!$B$39,'اطلاعات پایه'!$E$38+(AA883-'اطلاعات پایه'!$B$38)*'اطلاعات پایه'!$C$39,'اطلاعات پایه'!$E$39+(AA883-'اطلاعات پایه'!$B$39)*'اطلاعات پایه'!$C$40)))))/365*L883</f>
        <v>0</v>
      </c>
      <c r="AC883" s="9">
        <f t="shared" si="111"/>
        <v>37493954</v>
      </c>
      <c r="AE883" s="9">
        <f t="shared" si="106"/>
        <v>49588780</v>
      </c>
    </row>
    <row r="884" spans="1:31" x14ac:dyDescent="0.25">
      <c r="A884" s="13">
        <v>864</v>
      </c>
      <c r="B884" s="13"/>
      <c r="C884" s="13"/>
      <c r="D884" s="13"/>
      <c r="E884" s="13"/>
      <c r="F884" s="13"/>
      <c r="G884" s="6" t="str">
        <f t="shared" si="104"/>
        <v/>
      </c>
      <c r="H884" s="13"/>
      <c r="I884" s="13"/>
      <c r="J884" s="15"/>
      <c r="K884" s="15"/>
      <c r="L884" s="5">
        <f>VLOOKUP($C$15,'اطلاعات پایه'!$A$18:$B$30,2,FALSE)</f>
        <v>30</v>
      </c>
      <c r="M884" s="6">
        <f>VLOOKUP($C$15,'اطلاعات پایه'!$A$18:$C$30,3,FALSE)</f>
        <v>45736</v>
      </c>
      <c r="N884" s="5">
        <f>ROUND((K884*('اطلاعات پایه'!$B$12+1)+'اطلاعات پایه'!$B$13)/30*L884,0)</f>
        <v>9316080</v>
      </c>
      <c r="O884" s="5">
        <f>IF(AND(F884&gt;0,M884-F884&gt;364),'اطلاعات پایه'!$B$10,0)*L884+J884</f>
        <v>0</v>
      </c>
      <c r="P884" s="5">
        <f>IF(H884="متاهل",'اطلاعات پایه'!$B$6,0)</f>
        <v>0</v>
      </c>
      <c r="Q884" s="5">
        <f>I884*'اطلاعات پایه'!$B$7</f>
        <v>0</v>
      </c>
      <c r="R884" s="5">
        <f>ROUND('اطلاعات پایه'!$B$8/30*MIN(30,L884),0)</f>
        <v>9000000</v>
      </c>
      <c r="S884" s="5">
        <f>ROUND('اطلاعات پایه'!$B$9/30*MIN(30,L884),0)</f>
        <v>22000000</v>
      </c>
      <c r="T884" s="5">
        <f t="shared" si="107"/>
        <v>59284</v>
      </c>
      <c r="U884" s="15"/>
      <c r="V884" s="5">
        <f t="shared" si="105"/>
        <v>0</v>
      </c>
      <c r="X884" s="9">
        <f t="shared" si="108"/>
        <v>40316080</v>
      </c>
      <c r="Y884" s="9">
        <f>ROUND(0.07*MIN(7*L884*'اطلاعات پایه'!$B$5,'محاسبه حقوق'!X884),0)</f>
        <v>2822126</v>
      </c>
      <c r="Z884" s="9">
        <f t="shared" si="109"/>
        <v>9272700</v>
      </c>
      <c r="AA884" s="9">
        <f t="shared" si="110"/>
        <v>480702059.14285713</v>
      </c>
      <c r="AB884" s="5">
        <f>IF(AA884&lt;='اطلاعات پایه'!$B$35,'اطلاعات پایه'!$D$35,IF(AA884&lt;='اطلاعات پایه'!$B$36,'اطلاعات پایه'!$E$35+(AA884-'اطلاعات پایه'!$B$35)*'اطلاعات پایه'!$C$36,IF(AA884&lt;='اطلاعات پایه'!$B$37,'اطلاعات پایه'!$E$36+(AA884-'اطلاعات پایه'!$B$36)*'اطلاعات پایه'!$C$37,IF(AA884&lt;='اطلاعات پایه'!$B$38,'اطلاعات پایه'!$E$37+(AA884-'اطلاعات پایه'!$B$37)*'اطلاعات پایه'!$C$38,IF(AA884&lt;='اطلاعات پایه'!$B$39,'اطلاعات پایه'!$E$38+(AA884-'اطلاعات پایه'!$B$38)*'اطلاعات پایه'!$C$39,'اطلاعات پایه'!$E$39+(AA884-'اطلاعات پایه'!$B$39)*'اطلاعات پایه'!$C$40)))))/365*L884</f>
        <v>0</v>
      </c>
      <c r="AC884" s="9">
        <f t="shared" si="111"/>
        <v>37493954</v>
      </c>
      <c r="AE884" s="9">
        <f t="shared" si="106"/>
        <v>49588780</v>
      </c>
    </row>
    <row r="885" spans="1:31" x14ac:dyDescent="0.25">
      <c r="A885" s="13">
        <v>865</v>
      </c>
      <c r="B885" s="13"/>
      <c r="C885" s="13"/>
      <c r="D885" s="13"/>
      <c r="E885" s="13"/>
      <c r="F885" s="13"/>
      <c r="G885" s="6" t="str">
        <f t="shared" si="104"/>
        <v/>
      </c>
      <c r="H885" s="13"/>
      <c r="I885" s="13"/>
      <c r="J885" s="15"/>
      <c r="K885" s="15"/>
      <c r="L885" s="5">
        <f>VLOOKUP($C$15,'اطلاعات پایه'!$A$18:$B$30,2,FALSE)</f>
        <v>30</v>
      </c>
      <c r="M885" s="6">
        <f>VLOOKUP($C$15,'اطلاعات پایه'!$A$18:$C$30,3,FALSE)</f>
        <v>45736</v>
      </c>
      <c r="N885" s="5">
        <f>ROUND((K885*('اطلاعات پایه'!$B$12+1)+'اطلاعات پایه'!$B$13)/30*L885,0)</f>
        <v>9316080</v>
      </c>
      <c r="O885" s="5">
        <f>IF(AND(F885&gt;0,M885-F885&gt;364),'اطلاعات پایه'!$B$10,0)*L885+J885</f>
        <v>0</v>
      </c>
      <c r="P885" s="5">
        <f>IF(H885="متاهل",'اطلاعات پایه'!$B$6,0)</f>
        <v>0</v>
      </c>
      <c r="Q885" s="5">
        <f>I885*'اطلاعات پایه'!$B$7</f>
        <v>0</v>
      </c>
      <c r="R885" s="5">
        <f>ROUND('اطلاعات پایه'!$B$8/30*MIN(30,L885),0)</f>
        <v>9000000</v>
      </c>
      <c r="S885" s="5">
        <f>ROUND('اطلاعات پایه'!$B$9/30*MIN(30,L885),0)</f>
        <v>22000000</v>
      </c>
      <c r="T885" s="5">
        <f t="shared" si="107"/>
        <v>59284</v>
      </c>
      <c r="U885" s="15"/>
      <c r="V885" s="5">
        <f t="shared" si="105"/>
        <v>0</v>
      </c>
      <c r="X885" s="9">
        <f t="shared" si="108"/>
        <v>40316080</v>
      </c>
      <c r="Y885" s="9">
        <f>ROUND(0.07*MIN(7*L885*'اطلاعات پایه'!$B$5,'محاسبه حقوق'!X885),0)</f>
        <v>2822126</v>
      </c>
      <c r="Z885" s="9">
        <f t="shared" si="109"/>
        <v>9272700</v>
      </c>
      <c r="AA885" s="9">
        <f t="shared" si="110"/>
        <v>480702059.14285713</v>
      </c>
      <c r="AB885" s="5">
        <f>IF(AA885&lt;='اطلاعات پایه'!$B$35,'اطلاعات پایه'!$D$35,IF(AA885&lt;='اطلاعات پایه'!$B$36,'اطلاعات پایه'!$E$35+(AA885-'اطلاعات پایه'!$B$35)*'اطلاعات پایه'!$C$36,IF(AA885&lt;='اطلاعات پایه'!$B$37,'اطلاعات پایه'!$E$36+(AA885-'اطلاعات پایه'!$B$36)*'اطلاعات پایه'!$C$37,IF(AA885&lt;='اطلاعات پایه'!$B$38,'اطلاعات پایه'!$E$37+(AA885-'اطلاعات پایه'!$B$37)*'اطلاعات پایه'!$C$38,IF(AA885&lt;='اطلاعات پایه'!$B$39,'اطلاعات پایه'!$E$38+(AA885-'اطلاعات پایه'!$B$38)*'اطلاعات پایه'!$C$39,'اطلاعات پایه'!$E$39+(AA885-'اطلاعات پایه'!$B$39)*'اطلاعات پایه'!$C$40)))))/365*L885</f>
        <v>0</v>
      </c>
      <c r="AC885" s="9">
        <f t="shared" si="111"/>
        <v>37493954</v>
      </c>
      <c r="AE885" s="9">
        <f t="shared" si="106"/>
        <v>49588780</v>
      </c>
    </row>
    <row r="886" spans="1:31" x14ac:dyDescent="0.25">
      <c r="A886" s="13">
        <v>866</v>
      </c>
      <c r="B886" s="13"/>
      <c r="C886" s="13"/>
      <c r="D886" s="13"/>
      <c r="E886" s="13"/>
      <c r="F886" s="13"/>
      <c r="G886" s="6" t="str">
        <f t="shared" si="104"/>
        <v/>
      </c>
      <c r="H886" s="13"/>
      <c r="I886" s="13"/>
      <c r="J886" s="15"/>
      <c r="K886" s="15"/>
      <c r="L886" s="5">
        <f>VLOOKUP($C$15,'اطلاعات پایه'!$A$18:$B$30,2,FALSE)</f>
        <v>30</v>
      </c>
      <c r="M886" s="6">
        <f>VLOOKUP($C$15,'اطلاعات پایه'!$A$18:$C$30,3,FALSE)</f>
        <v>45736</v>
      </c>
      <c r="N886" s="5">
        <f>ROUND((K886*('اطلاعات پایه'!$B$12+1)+'اطلاعات پایه'!$B$13)/30*L886,0)</f>
        <v>9316080</v>
      </c>
      <c r="O886" s="5">
        <f>IF(AND(F886&gt;0,M886-F886&gt;364),'اطلاعات پایه'!$B$10,0)*L886+J886</f>
        <v>0</v>
      </c>
      <c r="P886" s="5">
        <f>IF(H886="متاهل",'اطلاعات پایه'!$B$6,0)</f>
        <v>0</v>
      </c>
      <c r="Q886" s="5">
        <f>I886*'اطلاعات پایه'!$B$7</f>
        <v>0</v>
      </c>
      <c r="R886" s="5">
        <f>ROUND('اطلاعات پایه'!$B$8/30*MIN(30,L886),0)</f>
        <v>9000000</v>
      </c>
      <c r="S886" s="5">
        <f>ROUND('اطلاعات پایه'!$B$9/30*MIN(30,L886),0)</f>
        <v>22000000</v>
      </c>
      <c r="T886" s="5">
        <f t="shared" si="107"/>
        <v>59284</v>
      </c>
      <c r="U886" s="15"/>
      <c r="V886" s="5">
        <f t="shared" si="105"/>
        <v>0</v>
      </c>
      <c r="X886" s="9">
        <f t="shared" si="108"/>
        <v>40316080</v>
      </c>
      <c r="Y886" s="9">
        <f>ROUND(0.07*MIN(7*L886*'اطلاعات پایه'!$B$5,'محاسبه حقوق'!X886),0)</f>
        <v>2822126</v>
      </c>
      <c r="Z886" s="9">
        <f t="shared" si="109"/>
        <v>9272700</v>
      </c>
      <c r="AA886" s="9">
        <f t="shared" si="110"/>
        <v>480702059.14285713</v>
      </c>
      <c r="AB886" s="5">
        <f>IF(AA886&lt;='اطلاعات پایه'!$B$35,'اطلاعات پایه'!$D$35,IF(AA886&lt;='اطلاعات پایه'!$B$36,'اطلاعات پایه'!$E$35+(AA886-'اطلاعات پایه'!$B$35)*'اطلاعات پایه'!$C$36,IF(AA886&lt;='اطلاعات پایه'!$B$37,'اطلاعات پایه'!$E$36+(AA886-'اطلاعات پایه'!$B$36)*'اطلاعات پایه'!$C$37,IF(AA886&lt;='اطلاعات پایه'!$B$38,'اطلاعات پایه'!$E$37+(AA886-'اطلاعات پایه'!$B$37)*'اطلاعات پایه'!$C$38,IF(AA886&lt;='اطلاعات پایه'!$B$39,'اطلاعات پایه'!$E$38+(AA886-'اطلاعات پایه'!$B$38)*'اطلاعات پایه'!$C$39,'اطلاعات پایه'!$E$39+(AA886-'اطلاعات پایه'!$B$39)*'اطلاعات پایه'!$C$40)))))/365*L886</f>
        <v>0</v>
      </c>
      <c r="AC886" s="9">
        <f t="shared" si="111"/>
        <v>37493954</v>
      </c>
      <c r="AE886" s="9">
        <f t="shared" si="106"/>
        <v>49588780</v>
      </c>
    </row>
    <row r="887" spans="1:31" x14ac:dyDescent="0.25">
      <c r="A887" s="13">
        <v>867</v>
      </c>
      <c r="B887" s="13"/>
      <c r="C887" s="13"/>
      <c r="D887" s="13"/>
      <c r="E887" s="13"/>
      <c r="F887" s="13"/>
      <c r="G887" s="6" t="str">
        <f t="shared" si="104"/>
        <v/>
      </c>
      <c r="H887" s="13"/>
      <c r="I887" s="13"/>
      <c r="J887" s="15"/>
      <c r="K887" s="15"/>
      <c r="L887" s="5">
        <f>VLOOKUP($C$15,'اطلاعات پایه'!$A$18:$B$30,2,FALSE)</f>
        <v>30</v>
      </c>
      <c r="M887" s="6">
        <f>VLOOKUP($C$15,'اطلاعات پایه'!$A$18:$C$30,3,FALSE)</f>
        <v>45736</v>
      </c>
      <c r="N887" s="5">
        <f>ROUND((K887*('اطلاعات پایه'!$B$12+1)+'اطلاعات پایه'!$B$13)/30*L887,0)</f>
        <v>9316080</v>
      </c>
      <c r="O887" s="5">
        <f>IF(AND(F887&gt;0,M887-F887&gt;364),'اطلاعات پایه'!$B$10,0)*L887+J887</f>
        <v>0</v>
      </c>
      <c r="P887" s="5">
        <f>IF(H887="متاهل",'اطلاعات پایه'!$B$6,0)</f>
        <v>0</v>
      </c>
      <c r="Q887" s="5">
        <f>I887*'اطلاعات پایه'!$B$7</f>
        <v>0</v>
      </c>
      <c r="R887" s="5">
        <f>ROUND('اطلاعات پایه'!$B$8/30*MIN(30,L887),0)</f>
        <v>9000000</v>
      </c>
      <c r="S887" s="5">
        <f>ROUND('اطلاعات پایه'!$B$9/30*MIN(30,L887),0)</f>
        <v>22000000</v>
      </c>
      <c r="T887" s="5">
        <f t="shared" si="107"/>
        <v>59284</v>
      </c>
      <c r="U887" s="15"/>
      <c r="V887" s="5">
        <f t="shared" si="105"/>
        <v>0</v>
      </c>
      <c r="X887" s="9">
        <f t="shared" si="108"/>
        <v>40316080</v>
      </c>
      <c r="Y887" s="9">
        <f>ROUND(0.07*MIN(7*L887*'اطلاعات پایه'!$B$5,'محاسبه حقوق'!X887),0)</f>
        <v>2822126</v>
      </c>
      <c r="Z887" s="9">
        <f t="shared" si="109"/>
        <v>9272700</v>
      </c>
      <c r="AA887" s="9">
        <f t="shared" si="110"/>
        <v>480702059.14285713</v>
      </c>
      <c r="AB887" s="5">
        <f>IF(AA887&lt;='اطلاعات پایه'!$B$35,'اطلاعات پایه'!$D$35,IF(AA887&lt;='اطلاعات پایه'!$B$36,'اطلاعات پایه'!$E$35+(AA887-'اطلاعات پایه'!$B$35)*'اطلاعات پایه'!$C$36,IF(AA887&lt;='اطلاعات پایه'!$B$37,'اطلاعات پایه'!$E$36+(AA887-'اطلاعات پایه'!$B$36)*'اطلاعات پایه'!$C$37,IF(AA887&lt;='اطلاعات پایه'!$B$38,'اطلاعات پایه'!$E$37+(AA887-'اطلاعات پایه'!$B$37)*'اطلاعات پایه'!$C$38,IF(AA887&lt;='اطلاعات پایه'!$B$39,'اطلاعات پایه'!$E$38+(AA887-'اطلاعات پایه'!$B$38)*'اطلاعات پایه'!$C$39,'اطلاعات پایه'!$E$39+(AA887-'اطلاعات پایه'!$B$39)*'اطلاعات پایه'!$C$40)))))/365*L887</f>
        <v>0</v>
      </c>
      <c r="AC887" s="9">
        <f t="shared" si="111"/>
        <v>37493954</v>
      </c>
      <c r="AE887" s="9">
        <f t="shared" si="106"/>
        <v>49588780</v>
      </c>
    </row>
    <row r="888" spans="1:31" x14ac:dyDescent="0.25">
      <c r="A888" s="13">
        <v>868</v>
      </c>
      <c r="B888" s="13"/>
      <c r="C888" s="13"/>
      <c r="D888" s="13"/>
      <c r="E888" s="13"/>
      <c r="F888" s="13"/>
      <c r="G888" s="6" t="str">
        <f t="shared" si="104"/>
        <v/>
      </c>
      <c r="H888" s="13"/>
      <c r="I888" s="13"/>
      <c r="J888" s="15"/>
      <c r="K888" s="15"/>
      <c r="L888" s="5">
        <f>VLOOKUP($C$15,'اطلاعات پایه'!$A$18:$B$30,2,FALSE)</f>
        <v>30</v>
      </c>
      <c r="M888" s="6">
        <f>VLOOKUP($C$15,'اطلاعات پایه'!$A$18:$C$30,3,FALSE)</f>
        <v>45736</v>
      </c>
      <c r="N888" s="5">
        <f>ROUND((K888*('اطلاعات پایه'!$B$12+1)+'اطلاعات پایه'!$B$13)/30*L888,0)</f>
        <v>9316080</v>
      </c>
      <c r="O888" s="5">
        <f>IF(AND(F888&gt;0,M888-F888&gt;364),'اطلاعات پایه'!$B$10,0)*L888+J888</f>
        <v>0</v>
      </c>
      <c r="P888" s="5">
        <f>IF(H888="متاهل",'اطلاعات پایه'!$B$6,0)</f>
        <v>0</v>
      </c>
      <c r="Q888" s="5">
        <f>I888*'اطلاعات پایه'!$B$7</f>
        <v>0</v>
      </c>
      <c r="R888" s="5">
        <f>ROUND('اطلاعات پایه'!$B$8/30*MIN(30,L888),0)</f>
        <v>9000000</v>
      </c>
      <c r="S888" s="5">
        <f>ROUND('اطلاعات پایه'!$B$9/30*MIN(30,L888),0)</f>
        <v>22000000</v>
      </c>
      <c r="T888" s="5">
        <f t="shared" si="107"/>
        <v>59284</v>
      </c>
      <c r="U888" s="15"/>
      <c r="V888" s="5">
        <f t="shared" si="105"/>
        <v>0</v>
      </c>
      <c r="X888" s="9">
        <f t="shared" si="108"/>
        <v>40316080</v>
      </c>
      <c r="Y888" s="9">
        <f>ROUND(0.07*MIN(7*L888*'اطلاعات پایه'!$B$5,'محاسبه حقوق'!X888),0)</f>
        <v>2822126</v>
      </c>
      <c r="Z888" s="9">
        <f t="shared" si="109"/>
        <v>9272700</v>
      </c>
      <c r="AA888" s="9">
        <f t="shared" si="110"/>
        <v>480702059.14285713</v>
      </c>
      <c r="AB888" s="5">
        <f>IF(AA888&lt;='اطلاعات پایه'!$B$35,'اطلاعات پایه'!$D$35,IF(AA888&lt;='اطلاعات پایه'!$B$36,'اطلاعات پایه'!$E$35+(AA888-'اطلاعات پایه'!$B$35)*'اطلاعات پایه'!$C$36,IF(AA888&lt;='اطلاعات پایه'!$B$37,'اطلاعات پایه'!$E$36+(AA888-'اطلاعات پایه'!$B$36)*'اطلاعات پایه'!$C$37,IF(AA888&lt;='اطلاعات پایه'!$B$38,'اطلاعات پایه'!$E$37+(AA888-'اطلاعات پایه'!$B$37)*'اطلاعات پایه'!$C$38,IF(AA888&lt;='اطلاعات پایه'!$B$39,'اطلاعات پایه'!$E$38+(AA888-'اطلاعات پایه'!$B$38)*'اطلاعات پایه'!$C$39,'اطلاعات پایه'!$E$39+(AA888-'اطلاعات پایه'!$B$39)*'اطلاعات پایه'!$C$40)))))/365*L888</f>
        <v>0</v>
      </c>
      <c r="AC888" s="9">
        <f t="shared" si="111"/>
        <v>37493954</v>
      </c>
      <c r="AE888" s="9">
        <f t="shared" si="106"/>
        <v>49588780</v>
      </c>
    </row>
    <row r="889" spans="1:31" x14ac:dyDescent="0.25">
      <c r="A889" s="13">
        <v>869</v>
      </c>
      <c r="B889" s="13"/>
      <c r="C889" s="13"/>
      <c r="D889" s="13"/>
      <c r="E889" s="13"/>
      <c r="F889" s="13"/>
      <c r="G889" s="6" t="str">
        <f t="shared" si="104"/>
        <v/>
      </c>
      <c r="H889" s="13"/>
      <c r="I889" s="13"/>
      <c r="J889" s="15"/>
      <c r="K889" s="15"/>
      <c r="L889" s="5">
        <f>VLOOKUP($C$15,'اطلاعات پایه'!$A$18:$B$30,2,FALSE)</f>
        <v>30</v>
      </c>
      <c r="M889" s="6">
        <f>VLOOKUP($C$15,'اطلاعات پایه'!$A$18:$C$30,3,FALSE)</f>
        <v>45736</v>
      </c>
      <c r="N889" s="5">
        <f>ROUND((K889*('اطلاعات پایه'!$B$12+1)+'اطلاعات پایه'!$B$13)/30*L889,0)</f>
        <v>9316080</v>
      </c>
      <c r="O889" s="5">
        <f>IF(AND(F889&gt;0,M889-F889&gt;364),'اطلاعات پایه'!$B$10,0)*L889+J889</f>
        <v>0</v>
      </c>
      <c r="P889" s="5">
        <f>IF(H889="متاهل",'اطلاعات پایه'!$B$6,0)</f>
        <v>0</v>
      </c>
      <c r="Q889" s="5">
        <f>I889*'اطلاعات پایه'!$B$7</f>
        <v>0</v>
      </c>
      <c r="R889" s="5">
        <f>ROUND('اطلاعات پایه'!$B$8/30*MIN(30,L889),0)</f>
        <v>9000000</v>
      </c>
      <c r="S889" s="5">
        <f>ROUND('اطلاعات پایه'!$B$9/30*MIN(30,L889),0)</f>
        <v>22000000</v>
      </c>
      <c r="T889" s="5">
        <f t="shared" si="107"/>
        <v>59284</v>
      </c>
      <c r="U889" s="15"/>
      <c r="V889" s="5">
        <f t="shared" si="105"/>
        <v>0</v>
      </c>
      <c r="X889" s="9">
        <f t="shared" si="108"/>
        <v>40316080</v>
      </c>
      <c r="Y889" s="9">
        <f>ROUND(0.07*MIN(7*L889*'اطلاعات پایه'!$B$5,'محاسبه حقوق'!X889),0)</f>
        <v>2822126</v>
      </c>
      <c r="Z889" s="9">
        <f t="shared" si="109"/>
        <v>9272700</v>
      </c>
      <c r="AA889" s="9">
        <f t="shared" si="110"/>
        <v>480702059.14285713</v>
      </c>
      <c r="AB889" s="5">
        <f>IF(AA889&lt;='اطلاعات پایه'!$B$35,'اطلاعات پایه'!$D$35,IF(AA889&lt;='اطلاعات پایه'!$B$36,'اطلاعات پایه'!$E$35+(AA889-'اطلاعات پایه'!$B$35)*'اطلاعات پایه'!$C$36,IF(AA889&lt;='اطلاعات پایه'!$B$37,'اطلاعات پایه'!$E$36+(AA889-'اطلاعات پایه'!$B$36)*'اطلاعات پایه'!$C$37,IF(AA889&lt;='اطلاعات پایه'!$B$38,'اطلاعات پایه'!$E$37+(AA889-'اطلاعات پایه'!$B$37)*'اطلاعات پایه'!$C$38,IF(AA889&lt;='اطلاعات پایه'!$B$39,'اطلاعات پایه'!$E$38+(AA889-'اطلاعات پایه'!$B$38)*'اطلاعات پایه'!$C$39,'اطلاعات پایه'!$E$39+(AA889-'اطلاعات پایه'!$B$39)*'اطلاعات پایه'!$C$40)))))/365*L889</f>
        <v>0</v>
      </c>
      <c r="AC889" s="9">
        <f t="shared" si="111"/>
        <v>37493954</v>
      </c>
      <c r="AE889" s="9">
        <f t="shared" si="106"/>
        <v>49588780</v>
      </c>
    </row>
    <row r="890" spans="1:31" x14ac:dyDescent="0.25">
      <c r="A890" s="13">
        <v>870</v>
      </c>
      <c r="B890" s="13"/>
      <c r="C890" s="13"/>
      <c r="D890" s="13"/>
      <c r="E890" s="13"/>
      <c r="F890" s="13"/>
      <c r="G890" s="6" t="str">
        <f t="shared" si="104"/>
        <v/>
      </c>
      <c r="H890" s="13"/>
      <c r="I890" s="13"/>
      <c r="J890" s="15"/>
      <c r="K890" s="15"/>
      <c r="L890" s="5">
        <f>VLOOKUP($C$15,'اطلاعات پایه'!$A$18:$B$30,2,FALSE)</f>
        <v>30</v>
      </c>
      <c r="M890" s="6">
        <f>VLOOKUP($C$15,'اطلاعات پایه'!$A$18:$C$30,3,FALSE)</f>
        <v>45736</v>
      </c>
      <c r="N890" s="5">
        <f>ROUND((K890*('اطلاعات پایه'!$B$12+1)+'اطلاعات پایه'!$B$13)/30*L890,0)</f>
        <v>9316080</v>
      </c>
      <c r="O890" s="5">
        <f>IF(AND(F890&gt;0,M890-F890&gt;364),'اطلاعات پایه'!$B$10,0)*L890+J890</f>
        <v>0</v>
      </c>
      <c r="P890" s="5">
        <f>IF(H890="متاهل",'اطلاعات پایه'!$B$6,0)</f>
        <v>0</v>
      </c>
      <c r="Q890" s="5">
        <f>I890*'اطلاعات پایه'!$B$7</f>
        <v>0</v>
      </c>
      <c r="R890" s="5">
        <f>ROUND('اطلاعات پایه'!$B$8/30*MIN(30,L890),0)</f>
        <v>9000000</v>
      </c>
      <c r="S890" s="5">
        <f>ROUND('اطلاعات پایه'!$B$9/30*MIN(30,L890),0)</f>
        <v>22000000</v>
      </c>
      <c r="T890" s="5">
        <f t="shared" si="107"/>
        <v>59284</v>
      </c>
      <c r="U890" s="15"/>
      <c r="V890" s="5">
        <f t="shared" si="105"/>
        <v>0</v>
      </c>
      <c r="X890" s="9">
        <f t="shared" si="108"/>
        <v>40316080</v>
      </c>
      <c r="Y890" s="9">
        <f>ROUND(0.07*MIN(7*L890*'اطلاعات پایه'!$B$5,'محاسبه حقوق'!X890),0)</f>
        <v>2822126</v>
      </c>
      <c r="Z890" s="9">
        <f t="shared" si="109"/>
        <v>9272700</v>
      </c>
      <c r="AA890" s="9">
        <f t="shared" si="110"/>
        <v>480702059.14285713</v>
      </c>
      <c r="AB890" s="5">
        <f>IF(AA890&lt;='اطلاعات پایه'!$B$35,'اطلاعات پایه'!$D$35,IF(AA890&lt;='اطلاعات پایه'!$B$36,'اطلاعات پایه'!$E$35+(AA890-'اطلاعات پایه'!$B$35)*'اطلاعات پایه'!$C$36,IF(AA890&lt;='اطلاعات پایه'!$B$37,'اطلاعات پایه'!$E$36+(AA890-'اطلاعات پایه'!$B$36)*'اطلاعات پایه'!$C$37,IF(AA890&lt;='اطلاعات پایه'!$B$38,'اطلاعات پایه'!$E$37+(AA890-'اطلاعات پایه'!$B$37)*'اطلاعات پایه'!$C$38,IF(AA890&lt;='اطلاعات پایه'!$B$39,'اطلاعات پایه'!$E$38+(AA890-'اطلاعات پایه'!$B$38)*'اطلاعات پایه'!$C$39,'اطلاعات پایه'!$E$39+(AA890-'اطلاعات پایه'!$B$39)*'اطلاعات پایه'!$C$40)))))/365*L890</f>
        <v>0</v>
      </c>
      <c r="AC890" s="9">
        <f t="shared" si="111"/>
        <v>37493954</v>
      </c>
      <c r="AE890" s="9">
        <f t="shared" si="106"/>
        <v>49588780</v>
      </c>
    </row>
    <row r="891" spans="1:31" x14ac:dyDescent="0.25">
      <c r="A891" s="13">
        <v>871</v>
      </c>
      <c r="B891" s="13"/>
      <c r="C891" s="13"/>
      <c r="D891" s="13"/>
      <c r="E891" s="13"/>
      <c r="F891" s="13"/>
      <c r="G891" s="6" t="str">
        <f t="shared" si="104"/>
        <v/>
      </c>
      <c r="H891" s="13"/>
      <c r="I891" s="13"/>
      <c r="J891" s="15"/>
      <c r="K891" s="15"/>
      <c r="L891" s="5">
        <f>VLOOKUP($C$15,'اطلاعات پایه'!$A$18:$B$30,2,FALSE)</f>
        <v>30</v>
      </c>
      <c r="M891" s="6">
        <f>VLOOKUP($C$15,'اطلاعات پایه'!$A$18:$C$30,3,FALSE)</f>
        <v>45736</v>
      </c>
      <c r="N891" s="5">
        <f>ROUND((K891*('اطلاعات پایه'!$B$12+1)+'اطلاعات پایه'!$B$13)/30*L891,0)</f>
        <v>9316080</v>
      </c>
      <c r="O891" s="5">
        <f>IF(AND(F891&gt;0,M891-F891&gt;364),'اطلاعات پایه'!$B$10,0)*L891+J891</f>
        <v>0</v>
      </c>
      <c r="P891" s="5">
        <f>IF(H891="متاهل",'اطلاعات پایه'!$B$6,0)</f>
        <v>0</v>
      </c>
      <c r="Q891" s="5">
        <f>I891*'اطلاعات پایه'!$B$7</f>
        <v>0</v>
      </c>
      <c r="R891" s="5">
        <f>ROUND('اطلاعات پایه'!$B$8/30*MIN(30,L891),0)</f>
        <v>9000000</v>
      </c>
      <c r="S891" s="5">
        <f>ROUND('اطلاعات پایه'!$B$9/30*MIN(30,L891),0)</f>
        <v>22000000</v>
      </c>
      <c r="T891" s="5">
        <f t="shared" si="107"/>
        <v>59284</v>
      </c>
      <c r="U891" s="15"/>
      <c r="V891" s="5">
        <f t="shared" si="105"/>
        <v>0</v>
      </c>
      <c r="X891" s="9">
        <f t="shared" si="108"/>
        <v>40316080</v>
      </c>
      <c r="Y891" s="9">
        <f>ROUND(0.07*MIN(7*L891*'اطلاعات پایه'!$B$5,'محاسبه حقوق'!X891),0)</f>
        <v>2822126</v>
      </c>
      <c r="Z891" s="9">
        <f t="shared" si="109"/>
        <v>9272700</v>
      </c>
      <c r="AA891" s="9">
        <f t="shared" si="110"/>
        <v>480702059.14285713</v>
      </c>
      <c r="AB891" s="5">
        <f>IF(AA891&lt;='اطلاعات پایه'!$B$35,'اطلاعات پایه'!$D$35,IF(AA891&lt;='اطلاعات پایه'!$B$36,'اطلاعات پایه'!$E$35+(AA891-'اطلاعات پایه'!$B$35)*'اطلاعات پایه'!$C$36,IF(AA891&lt;='اطلاعات پایه'!$B$37,'اطلاعات پایه'!$E$36+(AA891-'اطلاعات پایه'!$B$36)*'اطلاعات پایه'!$C$37,IF(AA891&lt;='اطلاعات پایه'!$B$38,'اطلاعات پایه'!$E$37+(AA891-'اطلاعات پایه'!$B$37)*'اطلاعات پایه'!$C$38,IF(AA891&lt;='اطلاعات پایه'!$B$39,'اطلاعات پایه'!$E$38+(AA891-'اطلاعات پایه'!$B$38)*'اطلاعات پایه'!$C$39,'اطلاعات پایه'!$E$39+(AA891-'اطلاعات پایه'!$B$39)*'اطلاعات پایه'!$C$40)))))/365*L891</f>
        <v>0</v>
      </c>
      <c r="AC891" s="9">
        <f t="shared" si="111"/>
        <v>37493954</v>
      </c>
      <c r="AE891" s="9">
        <f t="shared" si="106"/>
        <v>49588780</v>
      </c>
    </row>
    <row r="892" spans="1:31" x14ac:dyDescent="0.25">
      <c r="A892" s="13">
        <v>872</v>
      </c>
      <c r="B892" s="13"/>
      <c r="C892" s="13"/>
      <c r="D892" s="13"/>
      <c r="E892" s="13"/>
      <c r="F892" s="13"/>
      <c r="G892" s="6" t="str">
        <f t="shared" si="104"/>
        <v/>
      </c>
      <c r="H892" s="13"/>
      <c r="I892" s="13"/>
      <c r="J892" s="15"/>
      <c r="K892" s="15"/>
      <c r="L892" s="5">
        <f>VLOOKUP($C$15,'اطلاعات پایه'!$A$18:$B$30,2,FALSE)</f>
        <v>30</v>
      </c>
      <c r="M892" s="6">
        <f>VLOOKUP($C$15,'اطلاعات پایه'!$A$18:$C$30,3,FALSE)</f>
        <v>45736</v>
      </c>
      <c r="N892" s="5">
        <f>ROUND((K892*('اطلاعات پایه'!$B$12+1)+'اطلاعات پایه'!$B$13)/30*L892,0)</f>
        <v>9316080</v>
      </c>
      <c r="O892" s="5">
        <f>IF(AND(F892&gt;0,M892-F892&gt;364),'اطلاعات پایه'!$B$10,0)*L892+J892</f>
        <v>0</v>
      </c>
      <c r="P892" s="5">
        <f>IF(H892="متاهل",'اطلاعات پایه'!$B$6,0)</f>
        <v>0</v>
      </c>
      <c r="Q892" s="5">
        <f>I892*'اطلاعات پایه'!$B$7</f>
        <v>0</v>
      </c>
      <c r="R892" s="5">
        <f>ROUND('اطلاعات پایه'!$B$8/30*MIN(30,L892),0)</f>
        <v>9000000</v>
      </c>
      <c r="S892" s="5">
        <f>ROUND('اطلاعات پایه'!$B$9/30*MIN(30,L892),0)</f>
        <v>22000000</v>
      </c>
      <c r="T892" s="5">
        <f t="shared" si="107"/>
        <v>59284</v>
      </c>
      <c r="U892" s="15"/>
      <c r="V892" s="5">
        <f t="shared" si="105"/>
        <v>0</v>
      </c>
      <c r="X892" s="9">
        <f t="shared" si="108"/>
        <v>40316080</v>
      </c>
      <c r="Y892" s="9">
        <f>ROUND(0.07*MIN(7*L892*'اطلاعات پایه'!$B$5,'محاسبه حقوق'!X892),0)</f>
        <v>2822126</v>
      </c>
      <c r="Z892" s="9">
        <f t="shared" si="109"/>
        <v>9272700</v>
      </c>
      <c r="AA892" s="9">
        <f t="shared" si="110"/>
        <v>480702059.14285713</v>
      </c>
      <c r="AB892" s="5">
        <f>IF(AA892&lt;='اطلاعات پایه'!$B$35,'اطلاعات پایه'!$D$35,IF(AA892&lt;='اطلاعات پایه'!$B$36,'اطلاعات پایه'!$E$35+(AA892-'اطلاعات پایه'!$B$35)*'اطلاعات پایه'!$C$36,IF(AA892&lt;='اطلاعات پایه'!$B$37,'اطلاعات پایه'!$E$36+(AA892-'اطلاعات پایه'!$B$36)*'اطلاعات پایه'!$C$37,IF(AA892&lt;='اطلاعات پایه'!$B$38,'اطلاعات پایه'!$E$37+(AA892-'اطلاعات پایه'!$B$37)*'اطلاعات پایه'!$C$38,IF(AA892&lt;='اطلاعات پایه'!$B$39,'اطلاعات پایه'!$E$38+(AA892-'اطلاعات پایه'!$B$38)*'اطلاعات پایه'!$C$39,'اطلاعات پایه'!$E$39+(AA892-'اطلاعات پایه'!$B$39)*'اطلاعات پایه'!$C$40)))))/365*L892</f>
        <v>0</v>
      </c>
      <c r="AC892" s="9">
        <f t="shared" si="111"/>
        <v>37493954</v>
      </c>
      <c r="AE892" s="9">
        <f t="shared" si="106"/>
        <v>49588780</v>
      </c>
    </row>
    <row r="893" spans="1:31" x14ac:dyDescent="0.25">
      <c r="A893" s="13">
        <v>873</v>
      </c>
      <c r="B893" s="13"/>
      <c r="C893" s="13"/>
      <c r="D893" s="13"/>
      <c r="E893" s="13"/>
      <c r="F893" s="13"/>
      <c r="G893" s="6" t="str">
        <f t="shared" si="104"/>
        <v/>
      </c>
      <c r="H893" s="13"/>
      <c r="I893" s="13"/>
      <c r="J893" s="15"/>
      <c r="K893" s="15"/>
      <c r="L893" s="5">
        <f>VLOOKUP($C$15,'اطلاعات پایه'!$A$18:$B$30,2,FALSE)</f>
        <v>30</v>
      </c>
      <c r="M893" s="6">
        <f>VLOOKUP($C$15,'اطلاعات پایه'!$A$18:$C$30,3,FALSE)</f>
        <v>45736</v>
      </c>
      <c r="N893" s="5">
        <f>ROUND((K893*('اطلاعات پایه'!$B$12+1)+'اطلاعات پایه'!$B$13)/30*L893,0)</f>
        <v>9316080</v>
      </c>
      <c r="O893" s="5">
        <f>IF(AND(F893&gt;0,M893-F893&gt;364),'اطلاعات پایه'!$B$10,0)*L893+J893</f>
        <v>0</v>
      </c>
      <c r="P893" s="5">
        <f>IF(H893="متاهل",'اطلاعات پایه'!$B$6,0)</f>
        <v>0</v>
      </c>
      <c r="Q893" s="5">
        <f>I893*'اطلاعات پایه'!$B$7</f>
        <v>0</v>
      </c>
      <c r="R893" s="5">
        <f>ROUND('اطلاعات پایه'!$B$8/30*MIN(30,L893),0)</f>
        <v>9000000</v>
      </c>
      <c r="S893" s="5">
        <f>ROUND('اطلاعات پایه'!$B$9/30*MIN(30,L893),0)</f>
        <v>22000000</v>
      </c>
      <c r="T893" s="5">
        <f t="shared" si="107"/>
        <v>59284</v>
      </c>
      <c r="U893" s="15"/>
      <c r="V893" s="5">
        <f t="shared" si="105"/>
        <v>0</v>
      </c>
      <c r="X893" s="9">
        <f t="shared" si="108"/>
        <v>40316080</v>
      </c>
      <c r="Y893" s="9">
        <f>ROUND(0.07*MIN(7*L893*'اطلاعات پایه'!$B$5,'محاسبه حقوق'!X893),0)</f>
        <v>2822126</v>
      </c>
      <c r="Z893" s="9">
        <f t="shared" si="109"/>
        <v>9272700</v>
      </c>
      <c r="AA893" s="9">
        <f t="shared" si="110"/>
        <v>480702059.14285713</v>
      </c>
      <c r="AB893" s="5">
        <f>IF(AA893&lt;='اطلاعات پایه'!$B$35,'اطلاعات پایه'!$D$35,IF(AA893&lt;='اطلاعات پایه'!$B$36,'اطلاعات پایه'!$E$35+(AA893-'اطلاعات پایه'!$B$35)*'اطلاعات پایه'!$C$36,IF(AA893&lt;='اطلاعات پایه'!$B$37,'اطلاعات پایه'!$E$36+(AA893-'اطلاعات پایه'!$B$36)*'اطلاعات پایه'!$C$37,IF(AA893&lt;='اطلاعات پایه'!$B$38,'اطلاعات پایه'!$E$37+(AA893-'اطلاعات پایه'!$B$37)*'اطلاعات پایه'!$C$38,IF(AA893&lt;='اطلاعات پایه'!$B$39,'اطلاعات پایه'!$E$38+(AA893-'اطلاعات پایه'!$B$38)*'اطلاعات پایه'!$C$39,'اطلاعات پایه'!$E$39+(AA893-'اطلاعات پایه'!$B$39)*'اطلاعات پایه'!$C$40)))))/365*L893</f>
        <v>0</v>
      </c>
      <c r="AC893" s="9">
        <f t="shared" si="111"/>
        <v>37493954</v>
      </c>
      <c r="AE893" s="9">
        <f t="shared" si="106"/>
        <v>49588780</v>
      </c>
    </row>
    <row r="894" spans="1:31" x14ac:dyDescent="0.25">
      <c r="A894" s="13">
        <v>874</v>
      </c>
      <c r="B894" s="13"/>
      <c r="C894" s="13"/>
      <c r="D894" s="13"/>
      <c r="E894" s="13"/>
      <c r="F894" s="13"/>
      <c r="G894" s="6" t="str">
        <f t="shared" si="104"/>
        <v/>
      </c>
      <c r="H894" s="13"/>
      <c r="I894" s="13"/>
      <c r="J894" s="15"/>
      <c r="K894" s="15"/>
      <c r="L894" s="5">
        <f>VLOOKUP($C$15,'اطلاعات پایه'!$A$18:$B$30,2,FALSE)</f>
        <v>30</v>
      </c>
      <c r="M894" s="6">
        <f>VLOOKUP($C$15,'اطلاعات پایه'!$A$18:$C$30,3,FALSE)</f>
        <v>45736</v>
      </c>
      <c r="N894" s="5">
        <f>ROUND((K894*('اطلاعات پایه'!$B$12+1)+'اطلاعات پایه'!$B$13)/30*L894,0)</f>
        <v>9316080</v>
      </c>
      <c r="O894" s="5">
        <f>IF(AND(F894&gt;0,M894-F894&gt;364),'اطلاعات پایه'!$B$10,0)*L894+J894</f>
        <v>0</v>
      </c>
      <c r="P894" s="5">
        <f>IF(H894="متاهل",'اطلاعات پایه'!$B$6,0)</f>
        <v>0</v>
      </c>
      <c r="Q894" s="5">
        <f>I894*'اطلاعات پایه'!$B$7</f>
        <v>0</v>
      </c>
      <c r="R894" s="5">
        <f>ROUND('اطلاعات پایه'!$B$8/30*MIN(30,L894),0)</f>
        <v>9000000</v>
      </c>
      <c r="S894" s="5">
        <f>ROUND('اطلاعات پایه'!$B$9/30*MIN(30,L894),0)</f>
        <v>22000000</v>
      </c>
      <c r="T894" s="5">
        <f t="shared" si="107"/>
        <v>59284</v>
      </c>
      <c r="U894" s="15"/>
      <c r="V894" s="5">
        <f t="shared" si="105"/>
        <v>0</v>
      </c>
      <c r="X894" s="9">
        <f t="shared" si="108"/>
        <v>40316080</v>
      </c>
      <c r="Y894" s="9">
        <f>ROUND(0.07*MIN(7*L894*'اطلاعات پایه'!$B$5,'محاسبه حقوق'!X894),0)</f>
        <v>2822126</v>
      </c>
      <c r="Z894" s="9">
        <f t="shared" si="109"/>
        <v>9272700</v>
      </c>
      <c r="AA894" s="9">
        <f t="shared" si="110"/>
        <v>480702059.14285713</v>
      </c>
      <c r="AB894" s="5">
        <f>IF(AA894&lt;='اطلاعات پایه'!$B$35,'اطلاعات پایه'!$D$35,IF(AA894&lt;='اطلاعات پایه'!$B$36,'اطلاعات پایه'!$E$35+(AA894-'اطلاعات پایه'!$B$35)*'اطلاعات پایه'!$C$36,IF(AA894&lt;='اطلاعات پایه'!$B$37,'اطلاعات پایه'!$E$36+(AA894-'اطلاعات پایه'!$B$36)*'اطلاعات پایه'!$C$37,IF(AA894&lt;='اطلاعات پایه'!$B$38,'اطلاعات پایه'!$E$37+(AA894-'اطلاعات پایه'!$B$37)*'اطلاعات پایه'!$C$38,IF(AA894&lt;='اطلاعات پایه'!$B$39,'اطلاعات پایه'!$E$38+(AA894-'اطلاعات پایه'!$B$38)*'اطلاعات پایه'!$C$39,'اطلاعات پایه'!$E$39+(AA894-'اطلاعات پایه'!$B$39)*'اطلاعات پایه'!$C$40)))))/365*L894</f>
        <v>0</v>
      </c>
      <c r="AC894" s="9">
        <f t="shared" si="111"/>
        <v>37493954</v>
      </c>
      <c r="AE894" s="9">
        <f t="shared" si="106"/>
        <v>49588780</v>
      </c>
    </row>
    <row r="895" spans="1:31" x14ac:dyDescent="0.25">
      <c r="A895" s="13">
        <v>875</v>
      </c>
      <c r="B895" s="13"/>
      <c r="C895" s="13"/>
      <c r="D895" s="13"/>
      <c r="E895" s="13"/>
      <c r="F895" s="13"/>
      <c r="G895" s="6" t="str">
        <f t="shared" si="104"/>
        <v/>
      </c>
      <c r="H895" s="13"/>
      <c r="I895" s="13"/>
      <c r="J895" s="15"/>
      <c r="K895" s="15"/>
      <c r="L895" s="5">
        <f>VLOOKUP($C$15,'اطلاعات پایه'!$A$18:$B$30,2,FALSE)</f>
        <v>30</v>
      </c>
      <c r="M895" s="6">
        <f>VLOOKUP($C$15,'اطلاعات پایه'!$A$18:$C$30,3,FALSE)</f>
        <v>45736</v>
      </c>
      <c r="N895" s="5">
        <f>ROUND((K895*('اطلاعات پایه'!$B$12+1)+'اطلاعات پایه'!$B$13)/30*L895,0)</f>
        <v>9316080</v>
      </c>
      <c r="O895" s="5">
        <f>IF(AND(F895&gt;0,M895-F895&gt;364),'اطلاعات پایه'!$B$10,0)*L895+J895</f>
        <v>0</v>
      </c>
      <c r="P895" s="5">
        <f>IF(H895="متاهل",'اطلاعات پایه'!$B$6,0)</f>
        <v>0</v>
      </c>
      <c r="Q895" s="5">
        <f>I895*'اطلاعات پایه'!$B$7</f>
        <v>0</v>
      </c>
      <c r="R895" s="5">
        <f>ROUND('اطلاعات پایه'!$B$8/30*MIN(30,L895),0)</f>
        <v>9000000</v>
      </c>
      <c r="S895" s="5">
        <f>ROUND('اطلاعات پایه'!$B$9/30*MIN(30,L895),0)</f>
        <v>22000000</v>
      </c>
      <c r="T895" s="5">
        <f t="shared" si="107"/>
        <v>59284</v>
      </c>
      <c r="U895" s="15"/>
      <c r="V895" s="5">
        <f t="shared" si="105"/>
        <v>0</v>
      </c>
      <c r="X895" s="9">
        <f t="shared" si="108"/>
        <v>40316080</v>
      </c>
      <c r="Y895" s="9">
        <f>ROUND(0.07*MIN(7*L895*'اطلاعات پایه'!$B$5,'محاسبه حقوق'!X895),0)</f>
        <v>2822126</v>
      </c>
      <c r="Z895" s="9">
        <f t="shared" si="109"/>
        <v>9272700</v>
      </c>
      <c r="AA895" s="9">
        <f t="shared" si="110"/>
        <v>480702059.14285713</v>
      </c>
      <c r="AB895" s="5">
        <f>IF(AA895&lt;='اطلاعات پایه'!$B$35,'اطلاعات پایه'!$D$35,IF(AA895&lt;='اطلاعات پایه'!$B$36,'اطلاعات پایه'!$E$35+(AA895-'اطلاعات پایه'!$B$35)*'اطلاعات پایه'!$C$36,IF(AA895&lt;='اطلاعات پایه'!$B$37,'اطلاعات پایه'!$E$36+(AA895-'اطلاعات پایه'!$B$36)*'اطلاعات پایه'!$C$37,IF(AA895&lt;='اطلاعات پایه'!$B$38,'اطلاعات پایه'!$E$37+(AA895-'اطلاعات پایه'!$B$37)*'اطلاعات پایه'!$C$38,IF(AA895&lt;='اطلاعات پایه'!$B$39,'اطلاعات پایه'!$E$38+(AA895-'اطلاعات پایه'!$B$38)*'اطلاعات پایه'!$C$39,'اطلاعات پایه'!$E$39+(AA895-'اطلاعات پایه'!$B$39)*'اطلاعات پایه'!$C$40)))))/365*L895</f>
        <v>0</v>
      </c>
      <c r="AC895" s="9">
        <f t="shared" si="111"/>
        <v>37493954</v>
      </c>
      <c r="AE895" s="9">
        <f t="shared" si="106"/>
        <v>49588780</v>
      </c>
    </row>
    <row r="896" spans="1:31" x14ac:dyDescent="0.25">
      <c r="A896" s="13">
        <v>876</v>
      </c>
      <c r="B896" s="13"/>
      <c r="C896" s="13"/>
      <c r="D896" s="13"/>
      <c r="E896" s="13"/>
      <c r="F896" s="13"/>
      <c r="G896" s="6" t="str">
        <f t="shared" si="104"/>
        <v/>
      </c>
      <c r="H896" s="13"/>
      <c r="I896" s="13"/>
      <c r="J896" s="15"/>
      <c r="K896" s="15"/>
      <c r="L896" s="5">
        <f>VLOOKUP($C$15,'اطلاعات پایه'!$A$18:$B$30,2,FALSE)</f>
        <v>30</v>
      </c>
      <c r="M896" s="6">
        <f>VLOOKUP($C$15,'اطلاعات پایه'!$A$18:$C$30,3,FALSE)</f>
        <v>45736</v>
      </c>
      <c r="N896" s="5">
        <f>ROUND((K896*('اطلاعات پایه'!$B$12+1)+'اطلاعات پایه'!$B$13)/30*L896,0)</f>
        <v>9316080</v>
      </c>
      <c r="O896" s="5">
        <f>IF(AND(F896&gt;0,M896-F896&gt;364),'اطلاعات پایه'!$B$10,0)*L896+J896</f>
        <v>0</v>
      </c>
      <c r="P896" s="5">
        <f>IF(H896="متاهل",'اطلاعات پایه'!$B$6,0)</f>
        <v>0</v>
      </c>
      <c r="Q896" s="5">
        <f>I896*'اطلاعات پایه'!$B$7</f>
        <v>0</v>
      </c>
      <c r="R896" s="5">
        <f>ROUND('اطلاعات پایه'!$B$8/30*MIN(30,L896),0)</f>
        <v>9000000</v>
      </c>
      <c r="S896" s="5">
        <f>ROUND('اطلاعات پایه'!$B$9/30*MIN(30,L896),0)</f>
        <v>22000000</v>
      </c>
      <c r="T896" s="5">
        <f t="shared" si="107"/>
        <v>59284</v>
      </c>
      <c r="U896" s="15"/>
      <c r="V896" s="5">
        <f t="shared" si="105"/>
        <v>0</v>
      </c>
      <c r="X896" s="9">
        <f t="shared" si="108"/>
        <v>40316080</v>
      </c>
      <c r="Y896" s="9">
        <f>ROUND(0.07*MIN(7*L896*'اطلاعات پایه'!$B$5,'محاسبه حقوق'!X896),0)</f>
        <v>2822126</v>
      </c>
      <c r="Z896" s="9">
        <f t="shared" si="109"/>
        <v>9272700</v>
      </c>
      <c r="AA896" s="9">
        <f t="shared" si="110"/>
        <v>480702059.14285713</v>
      </c>
      <c r="AB896" s="5">
        <f>IF(AA896&lt;='اطلاعات پایه'!$B$35,'اطلاعات پایه'!$D$35,IF(AA896&lt;='اطلاعات پایه'!$B$36,'اطلاعات پایه'!$E$35+(AA896-'اطلاعات پایه'!$B$35)*'اطلاعات پایه'!$C$36,IF(AA896&lt;='اطلاعات پایه'!$B$37,'اطلاعات پایه'!$E$36+(AA896-'اطلاعات پایه'!$B$36)*'اطلاعات پایه'!$C$37,IF(AA896&lt;='اطلاعات پایه'!$B$38,'اطلاعات پایه'!$E$37+(AA896-'اطلاعات پایه'!$B$37)*'اطلاعات پایه'!$C$38,IF(AA896&lt;='اطلاعات پایه'!$B$39,'اطلاعات پایه'!$E$38+(AA896-'اطلاعات پایه'!$B$38)*'اطلاعات پایه'!$C$39,'اطلاعات پایه'!$E$39+(AA896-'اطلاعات پایه'!$B$39)*'اطلاعات پایه'!$C$40)))))/365*L896</f>
        <v>0</v>
      </c>
      <c r="AC896" s="9">
        <f t="shared" si="111"/>
        <v>37493954</v>
      </c>
      <c r="AE896" s="9">
        <f t="shared" si="106"/>
        <v>49588780</v>
      </c>
    </row>
    <row r="897" spans="1:31" x14ac:dyDescent="0.25">
      <c r="A897" s="13">
        <v>877</v>
      </c>
      <c r="B897" s="13"/>
      <c r="C897" s="13"/>
      <c r="D897" s="13"/>
      <c r="E897" s="13"/>
      <c r="F897" s="13"/>
      <c r="G897" s="6" t="str">
        <f t="shared" si="104"/>
        <v/>
      </c>
      <c r="H897" s="13"/>
      <c r="I897" s="13"/>
      <c r="J897" s="15"/>
      <c r="K897" s="15"/>
      <c r="L897" s="5">
        <f>VLOOKUP($C$15,'اطلاعات پایه'!$A$18:$B$30,2,FALSE)</f>
        <v>30</v>
      </c>
      <c r="M897" s="6">
        <f>VLOOKUP($C$15,'اطلاعات پایه'!$A$18:$C$30,3,FALSE)</f>
        <v>45736</v>
      </c>
      <c r="N897" s="5">
        <f>ROUND((K897*('اطلاعات پایه'!$B$12+1)+'اطلاعات پایه'!$B$13)/30*L897,0)</f>
        <v>9316080</v>
      </c>
      <c r="O897" s="5">
        <f>IF(AND(F897&gt;0,M897-F897&gt;364),'اطلاعات پایه'!$B$10,0)*L897+J897</f>
        <v>0</v>
      </c>
      <c r="P897" s="5">
        <f>IF(H897="متاهل",'اطلاعات پایه'!$B$6,0)</f>
        <v>0</v>
      </c>
      <c r="Q897" s="5">
        <f>I897*'اطلاعات پایه'!$B$7</f>
        <v>0</v>
      </c>
      <c r="R897" s="5">
        <f>ROUND('اطلاعات پایه'!$B$8/30*MIN(30,L897),0)</f>
        <v>9000000</v>
      </c>
      <c r="S897" s="5">
        <f>ROUND('اطلاعات پایه'!$B$9/30*MIN(30,L897),0)</f>
        <v>22000000</v>
      </c>
      <c r="T897" s="5">
        <f t="shared" si="107"/>
        <v>59284</v>
      </c>
      <c r="U897" s="15"/>
      <c r="V897" s="5">
        <f t="shared" si="105"/>
        <v>0</v>
      </c>
      <c r="X897" s="9">
        <f t="shared" si="108"/>
        <v>40316080</v>
      </c>
      <c r="Y897" s="9">
        <f>ROUND(0.07*MIN(7*L897*'اطلاعات پایه'!$B$5,'محاسبه حقوق'!X897),0)</f>
        <v>2822126</v>
      </c>
      <c r="Z897" s="9">
        <f t="shared" si="109"/>
        <v>9272700</v>
      </c>
      <c r="AA897" s="9">
        <f t="shared" si="110"/>
        <v>480702059.14285713</v>
      </c>
      <c r="AB897" s="5">
        <f>IF(AA897&lt;='اطلاعات پایه'!$B$35,'اطلاعات پایه'!$D$35,IF(AA897&lt;='اطلاعات پایه'!$B$36,'اطلاعات پایه'!$E$35+(AA897-'اطلاعات پایه'!$B$35)*'اطلاعات پایه'!$C$36,IF(AA897&lt;='اطلاعات پایه'!$B$37,'اطلاعات پایه'!$E$36+(AA897-'اطلاعات پایه'!$B$36)*'اطلاعات پایه'!$C$37,IF(AA897&lt;='اطلاعات پایه'!$B$38,'اطلاعات پایه'!$E$37+(AA897-'اطلاعات پایه'!$B$37)*'اطلاعات پایه'!$C$38,IF(AA897&lt;='اطلاعات پایه'!$B$39,'اطلاعات پایه'!$E$38+(AA897-'اطلاعات پایه'!$B$38)*'اطلاعات پایه'!$C$39,'اطلاعات پایه'!$E$39+(AA897-'اطلاعات پایه'!$B$39)*'اطلاعات پایه'!$C$40)))))/365*L897</f>
        <v>0</v>
      </c>
      <c r="AC897" s="9">
        <f t="shared" si="111"/>
        <v>37493954</v>
      </c>
      <c r="AE897" s="9">
        <f t="shared" si="106"/>
        <v>49588780</v>
      </c>
    </row>
    <row r="898" spans="1:31" x14ac:dyDescent="0.25">
      <c r="A898" s="13">
        <v>878</v>
      </c>
      <c r="B898" s="13"/>
      <c r="C898" s="13"/>
      <c r="D898" s="13"/>
      <c r="E898" s="13"/>
      <c r="F898" s="13"/>
      <c r="G898" s="6" t="str">
        <f t="shared" si="104"/>
        <v/>
      </c>
      <c r="H898" s="13"/>
      <c r="I898" s="13"/>
      <c r="J898" s="15"/>
      <c r="K898" s="15"/>
      <c r="L898" s="5">
        <f>VLOOKUP($C$15,'اطلاعات پایه'!$A$18:$B$30,2,FALSE)</f>
        <v>30</v>
      </c>
      <c r="M898" s="6">
        <f>VLOOKUP($C$15,'اطلاعات پایه'!$A$18:$C$30,3,FALSE)</f>
        <v>45736</v>
      </c>
      <c r="N898" s="5">
        <f>ROUND((K898*('اطلاعات پایه'!$B$12+1)+'اطلاعات پایه'!$B$13)/30*L898,0)</f>
        <v>9316080</v>
      </c>
      <c r="O898" s="5">
        <f>IF(AND(F898&gt;0,M898-F898&gt;364),'اطلاعات پایه'!$B$10,0)*L898+J898</f>
        <v>0</v>
      </c>
      <c r="P898" s="5">
        <f>IF(H898="متاهل",'اطلاعات پایه'!$B$6,0)</f>
        <v>0</v>
      </c>
      <c r="Q898" s="5">
        <f>I898*'اطلاعات پایه'!$B$7</f>
        <v>0</v>
      </c>
      <c r="R898" s="5">
        <f>ROUND('اطلاعات پایه'!$B$8/30*MIN(30,L898),0)</f>
        <v>9000000</v>
      </c>
      <c r="S898" s="5">
        <f>ROUND('اطلاعات پایه'!$B$9/30*MIN(30,L898),0)</f>
        <v>22000000</v>
      </c>
      <c r="T898" s="5">
        <f t="shared" si="107"/>
        <v>59284</v>
      </c>
      <c r="U898" s="15"/>
      <c r="V898" s="5">
        <f t="shared" si="105"/>
        <v>0</v>
      </c>
      <c r="X898" s="9">
        <f t="shared" si="108"/>
        <v>40316080</v>
      </c>
      <c r="Y898" s="9">
        <f>ROUND(0.07*MIN(7*L898*'اطلاعات پایه'!$B$5,'محاسبه حقوق'!X898),0)</f>
        <v>2822126</v>
      </c>
      <c r="Z898" s="9">
        <f t="shared" si="109"/>
        <v>9272700</v>
      </c>
      <c r="AA898" s="9">
        <f t="shared" si="110"/>
        <v>480702059.14285713</v>
      </c>
      <c r="AB898" s="5">
        <f>IF(AA898&lt;='اطلاعات پایه'!$B$35,'اطلاعات پایه'!$D$35,IF(AA898&lt;='اطلاعات پایه'!$B$36,'اطلاعات پایه'!$E$35+(AA898-'اطلاعات پایه'!$B$35)*'اطلاعات پایه'!$C$36,IF(AA898&lt;='اطلاعات پایه'!$B$37,'اطلاعات پایه'!$E$36+(AA898-'اطلاعات پایه'!$B$36)*'اطلاعات پایه'!$C$37,IF(AA898&lt;='اطلاعات پایه'!$B$38,'اطلاعات پایه'!$E$37+(AA898-'اطلاعات پایه'!$B$37)*'اطلاعات پایه'!$C$38,IF(AA898&lt;='اطلاعات پایه'!$B$39,'اطلاعات پایه'!$E$38+(AA898-'اطلاعات پایه'!$B$38)*'اطلاعات پایه'!$C$39,'اطلاعات پایه'!$E$39+(AA898-'اطلاعات پایه'!$B$39)*'اطلاعات پایه'!$C$40)))))/365*L898</f>
        <v>0</v>
      </c>
      <c r="AC898" s="9">
        <f t="shared" si="111"/>
        <v>37493954</v>
      </c>
      <c r="AE898" s="9">
        <f t="shared" si="106"/>
        <v>49588780</v>
      </c>
    </row>
    <row r="899" spans="1:31" x14ac:dyDescent="0.25">
      <c r="A899" s="13">
        <v>879</v>
      </c>
      <c r="B899" s="13"/>
      <c r="C899" s="13"/>
      <c r="D899" s="13"/>
      <c r="E899" s="13"/>
      <c r="F899" s="13"/>
      <c r="G899" s="6" t="str">
        <f t="shared" si="104"/>
        <v/>
      </c>
      <c r="H899" s="13"/>
      <c r="I899" s="13"/>
      <c r="J899" s="15"/>
      <c r="K899" s="15"/>
      <c r="L899" s="5">
        <f>VLOOKUP($C$15,'اطلاعات پایه'!$A$18:$B$30,2,FALSE)</f>
        <v>30</v>
      </c>
      <c r="M899" s="6">
        <f>VLOOKUP($C$15,'اطلاعات پایه'!$A$18:$C$30,3,FALSE)</f>
        <v>45736</v>
      </c>
      <c r="N899" s="5">
        <f>ROUND((K899*('اطلاعات پایه'!$B$12+1)+'اطلاعات پایه'!$B$13)/30*L899,0)</f>
        <v>9316080</v>
      </c>
      <c r="O899" s="5">
        <f>IF(AND(F899&gt;0,M899-F899&gt;364),'اطلاعات پایه'!$B$10,0)*L899+J899</f>
        <v>0</v>
      </c>
      <c r="P899" s="5">
        <f>IF(H899="متاهل",'اطلاعات پایه'!$B$6,0)</f>
        <v>0</v>
      </c>
      <c r="Q899" s="5">
        <f>I899*'اطلاعات پایه'!$B$7</f>
        <v>0</v>
      </c>
      <c r="R899" s="5">
        <f>ROUND('اطلاعات پایه'!$B$8/30*MIN(30,L899),0)</f>
        <v>9000000</v>
      </c>
      <c r="S899" s="5">
        <f>ROUND('اطلاعات پایه'!$B$9/30*MIN(30,L899),0)</f>
        <v>22000000</v>
      </c>
      <c r="T899" s="5">
        <f t="shared" si="107"/>
        <v>59284</v>
      </c>
      <c r="U899" s="15"/>
      <c r="V899" s="5">
        <f t="shared" si="105"/>
        <v>0</v>
      </c>
      <c r="X899" s="9">
        <f t="shared" si="108"/>
        <v>40316080</v>
      </c>
      <c r="Y899" s="9">
        <f>ROUND(0.07*MIN(7*L899*'اطلاعات پایه'!$B$5,'محاسبه حقوق'!X899),0)</f>
        <v>2822126</v>
      </c>
      <c r="Z899" s="9">
        <f t="shared" si="109"/>
        <v>9272700</v>
      </c>
      <c r="AA899" s="9">
        <f t="shared" si="110"/>
        <v>480702059.14285713</v>
      </c>
      <c r="AB899" s="5">
        <f>IF(AA899&lt;='اطلاعات پایه'!$B$35,'اطلاعات پایه'!$D$35,IF(AA899&lt;='اطلاعات پایه'!$B$36,'اطلاعات پایه'!$E$35+(AA899-'اطلاعات پایه'!$B$35)*'اطلاعات پایه'!$C$36,IF(AA899&lt;='اطلاعات پایه'!$B$37,'اطلاعات پایه'!$E$36+(AA899-'اطلاعات پایه'!$B$36)*'اطلاعات پایه'!$C$37,IF(AA899&lt;='اطلاعات پایه'!$B$38,'اطلاعات پایه'!$E$37+(AA899-'اطلاعات پایه'!$B$37)*'اطلاعات پایه'!$C$38,IF(AA899&lt;='اطلاعات پایه'!$B$39,'اطلاعات پایه'!$E$38+(AA899-'اطلاعات پایه'!$B$38)*'اطلاعات پایه'!$C$39,'اطلاعات پایه'!$E$39+(AA899-'اطلاعات پایه'!$B$39)*'اطلاعات پایه'!$C$40)))))/365*L899</f>
        <v>0</v>
      </c>
      <c r="AC899" s="9">
        <f t="shared" si="111"/>
        <v>37493954</v>
      </c>
      <c r="AE899" s="9">
        <f t="shared" si="106"/>
        <v>49588780</v>
      </c>
    </row>
    <row r="900" spans="1:31" x14ac:dyDescent="0.25">
      <c r="A900" s="13">
        <v>880</v>
      </c>
      <c r="B900" s="13"/>
      <c r="C900" s="13"/>
      <c r="D900" s="13"/>
      <c r="E900" s="13"/>
      <c r="F900" s="13"/>
      <c r="G900" s="6" t="str">
        <f t="shared" si="104"/>
        <v/>
      </c>
      <c r="H900" s="13"/>
      <c r="I900" s="13"/>
      <c r="J900" s="15"/>
      <c r="K900" s="15"/>
      <c r="L900" s="5">
        <f>VLOOKUP($C$15,'اطلاعات پایه'!$A$18:$B$30,2,FALSE)</f>
        <v>30</v>
      </c>
      <c r="M900" s="6">
        <f>VLOOKUP($C$15,'اطلاعات پایه'!$A$18:$C$30,3,FALSE)</f>
        <v>45736</v>
      </c>
      <c r="N900" s="5">
        <f>ROUND((K900*('اطلاعات پایه'!$B$12+1)+'اطلاعات پایه'!$B$13)/30*L900,0)</f>
        <v>9316080</v>
      </c>
      <c r="O900" s="5">
        <f>IF(AND(F900&gt;0,M900-F900&gt;364),'اطلاعات پایه'!$B$10,0)*L900+J900</f>
        <v>0</v>
      </c>
      <c r="P900" s="5">
        <f>IF(H900="متاهل",'اطلاعات پایه'!$B$6,0)</f>
        <v>0</v>
      </c>
      <c r="Q900" s="5">
        <f>I900*'اطلاعات پایه'!$B$7</f>
        <v>0</v>
      </c>
      <c r="R900" s="5">
        <f>ROUND('اطلاعات پایه'!$B$8/30*MIN(30,L900),0)</f>
        <v>9000000</v>
      </c>
      <c r="S900" s="5">
        <f>ROUND('اطلاعات پایه'!$B$9/30*MIN(30,L900),0)</f>
        <v>22000000</v>
      </c>
      <c r="T900" s="5">
        <f t="shared" si="107"/>
        <v>59284</v>
      </c>
      <c r="U900" s="15"/>
      <c r="V900" s="5">
        <f t="shared" si="105"/>
        <v>0</v>
      </c>
      <c r="X900" s="9">
        <f t="shared" si="108"/>
        <v>40316080</v>
      </c>
      <c r="Y900" s="9">
        <f>ROUND(0.07*MIN(7*L900*'اطلاعات پایه'!$B$5,'محاسبه حقوق'!X900),0)</f>
        <v>2822126</v>
      </c>
      <c r="Z900" s="9">
        <f t="shared" si="109"/>
        <v>9272700</v>
      </c>
      <c r="AA900" s="9">
        <f t="shared" si="110"/>
        <v>480702059.14285713</v>
      </c>
      <c r="AB900" s="5">
        <f>IF(AA900&lt;='اطلاعات پایه'!$B$35,'اطلاعات پایه'!$D$35,IF(AA900&lt;='اطلاعات پایه'!$B$36,'اطلاعات پایه'!$E$35+(AA900-'اطلاعات پایه'!$B$35)*'اطلاعات پایه'!$C$36,IF(AA900&lt;='اطلاعات پایه'!$B$37,'اطلاعات پایه'!$E$36+(AA900-'اطلاعات پایه'!$B$36)*'اطلاعات پایه'!$C$37,IF(AA900&lt;='اطلاعات پایه'!$B$38,'اطلاعات پایه'!$E$37+(AA900-'اطلاعات پایه'!$B$37)*'اطلاعات پایه'!$C$38,IF(AA900&lt;='اطلاعات پایه'!$B$39,'اطلاعات پایه'!$E$38+(AA900-'اطلاعات پایه'!$B$38)*'اطلاعات پایه'!$C$39,'اطلاعات پایه'!$E$39+(AA900-'اطلاعات پایه'!$B$39)*'اطلاعات پایه'!$C$40)))))/365*L900</f>
        <v>0</v>
      </c>
      <c r="AC900" s="9">
        <f t="shared" si="111"/>
        <v>37493954</v>
      </c>
      <c r="AE900" s="9">
        <f t="shared" si="106"/>
        <v>49588780</v>
      </c>
    </row>
    <row r="901" spans="1:31" x14ac:dyDescent="0.25">
      <c r="A901" s="13">
        <v>881</v>
      </c>
      <c r="B901" s="13"/>
      <c r="C901" s="13"/>
      <c r="D901" s="13"/>
      <c r="E901" s="13"/>
      <c r="F901" s="13"/>
      <c r="G901" s="6" t="str">
        <f t="shared" si="104"/>
        <v/>
      </c>
      <c r="H901" s="13"/>
      <c r="I901" s="13"/>
      <c r="J901" s="15"/>
      <c r="K901" s="15"/>
      <c r="L901" s="5">
        <f>VLOOKUP($C$15,'اطلاعات پایه'!$A$18:$B$30,2,FALSE)</f>
        <v>30</v>
      </c>
      <c r="M901" s="6">
        <f>VLOOKUP($C$15,'اطلاعات پایه'!$A$18:$C$30,3,FALSE)</f>
        <v>45736</v>
      </c>
      <c r="N901" s="5">
        <f>ROUND((K901*('اطلاعات پایه'!$B$12+1)+'اطلاعات پایه'!$B$13)/30*L901,0)</f>
        <v>9316080</v>
      </c>
      <c r="O901" s="5">
        <f>IF(AND(F901&gt;0,M901-F901&gt;364),'اطلاعات پایه'!$B$10,0)*L901+J901</f>
        <v>0</v>
      </c>
      <c r="P901" s="5">
        <f>IF(H901="متاهل",'اطلاعات پایه'!$B$6,0)</f>
        <v>0</v>
      </c>
      <c r="Q901" s="5">
        <f>I901*'اطلاعات پایه'!$B$7</f>
        <v>0</v>
      </c>
      <c r="R901" s="5">
        <f>ROUND('اطلاعات پایه'!$B$8/30*MIN(30,L901),0)</f>
        <v>9000000</v>
      </c>
      <c r="S901" s="5">
        <f>ROUND('اطلاعات پایه'!$B$9/30*MIN(30,L901),0)</f>
        <v>22000000</v>
      </c>
      <c r="T901" s="5">
        <f t="shared" si="107"/>
        <v>59284</v>
      </c>
      <c r="U901" s="15"/>
      <c r="V901" s="5">
        <f t="shared" si="105"/>
        <v>0</v>
      </c>
      <c r="X901" s="9">
        <f t="shared" si="108"/>
        <v>40316080</v>
      </c>
      <c r="Y901" s="9">
        <f>ROUND(0.07*MIN(7*L901*'اطلاعات پایه'!$B$5,'محاسبه حقوق'!X901),0)</f>
        <v>2822126</v>
      </c>
      <c r="Z901" s="9">
        <f t="shared" si="109"/>
        <v>9272700</v>
      </c>
      <c r="AA901" s="9">
        <f t="shared" si="110"/>
        <v>480702059.14285713</v>
      </c>
      <c r="AB901" s="5">
        <f>IF(AA901&lt;='اطلاعات پایه'!$B$35,'اطلاعات پایه'!$D$35,IF(AA901&lt;='اطلاعات پایه'!$B$36,'اطلاعات پایه'!$E$35+(AA901-'اطلاعات پایه'!$B$35)*'اطلاعات پایه'!$C$36,IF(AA901&lt;='اطلاعات پایه'!$B$37,'اطلاعات پایه'!$E$36+(AA901-'اطلاعات پایه'!$B$36)*'اطلاعات پایه'!$C$37,IF(AA901&lt;='اطلاعات پایه'!$B$38,'اطلاعات پایه'!$E$37+(AA901-'اطلاعات پایه'!$B$37)*'اطلاعات پایه'!$C$38,IF(AA901&lt;='اطلاعات پایه'!$B$39,'اطلاعات پایه'!$E$38+(AA901-'اطلاعات پایه'!$B$38)*'اطلاعات پایه'!$C$39,'اطلاعات پایه'!$E$39+(AA901-'اطلاعات پایه'!$B$39)*'اطلاعات پایه'!$C$40)))))/365*L901</f>
        <v>0</v>
      </c>
      <c r="AC901" s="9">
        <f t="shared" si="111"/>
        <v>37493954</v>
      </c>
      <c r="AE901" s="9">
        <f t="shared" si="106"/>
        <v>49588780</v>
      </c>
    </row>
    <row r="902" spans="1:31" x14ac:dyDescent="0.25">
      <c r="A902" s="13">
        <v>882</v>
      </c>
      <c r="B902" s="13"/>
      <c r="C902" s="13"/>
      <c r="D902" s="13"/>
      <c r="E902" s="13"/>
      <c r="F902" s="13"/>
      <c r="G902" s="6" t="str">
        <f t="shared" si="104"/>
        <v/>
      </c>
      <c r="H902" s="13"/>
      <c r="I902" s="13"/>
      <c r="J902" s="15"/>
      <c r="K902" s="15"/>
      <c r="L902" s="5">
        <f>VLOOKUP($C$15,'اطلاعات پایه'!$A$18:$B$30,2,FALSE)</f>
        <v>30</v>
      </c>
      <c r="M902" s="6">
        <f>VLOOKUP($C$15,'اطلاعات پایه'!$A$18:$C$30,3,FALSE)</f>
        <v>45736</v>
      </c>
      <c r="N902" s="5">
        <f>ROUND((K902*('اطلاعات پایه'!$B$12+1)+'اطلاعات پایه'!$B$13)/30*L902,0)</f>
        <v>9316080</v>
      </c>
      <c r="O902" s="5">
        <f>IF(AND(F902&gt;0,M902-F902&gt;364),'اطلاعات پایه'!$B$10,0)*L902+J902</f>
        <v>0</v>
      </c>
      <c r="P902" s="5">
        <f>IF(H902="متاهل",'اطلاعات پایه'!$B$6,0)</f>
        <v>0</v>
      </c>
      <c r="Q902" s="5">
        <f>I902*'اطلاعات پایه'!$B$7</f>
        <v>0</v>
      </c>
      <c r="R902" s="5">
        <f>ROUND('اطلاعات پایه'!$B$8/30*MIN(30,L902),0)</f>
        <v>9000000</v>
      </c>
      <c r="S902" s="5">
        <f>ROUND('اطلاعات پایه'!$B$9/30*MIN(30,L902),0)</f>
        <v>22000000</v>
      </c>
      <c r="T902" s="5">
        <f t="shared" si="107"/>
        <v>59284</v>
      </c>
      <c r="U902" s="15"/>
      <c r="V902" s="5">
        <f t="shared" si="105"/>
        <v>0</v>
      </c>
      <c r="X902" s="9">
        <f t="shared" si="108"/>
        <v>40316080</v>
      </c>
      <c r="Y902" s="9">
        <f>ROUND(0.07*MIN(7*L902*'اطلاعات پایه'!$B$5,'محاسبه حقوق'!X902),0)</f>
        <v>2822126</v>
      </c>
      <c r="Z902" s="9">
        <f t="shared" si="109"/>
        <v>9272700</v>
      </c>
      <c r="AA902" s="9">
        <f t="shared" si="110"/>
        <v>480702059.14285713</v>
      </c>
      <c r="AB902" s="5">
        <f>IF(AA902&lt;='اطلاعات پایه'!$B$35,'اطلاعات پایه'!$D$35,IF(AA902&lt;='اطلاعات پایه'!$B$36,'اطلاعات پایه'!$E$35+(AA902-'اطلاعات پایه'!$B$35)*'اطلاعات پایه'!$C$36,IF(AA902&lt;='اطلاعات پایه'!$B$37,'اطلاعات پایه'!$E$36+(AA902-'اطلاعات پایه'!$B$36)*'اطلاعات پایه'!$C$37,IF(AA902&lt;='اطلاعات پایه'!$B$38,'اطلاعات پایه'!$E$37+(AA902-'اطلاعات پایه'!$B$37)*'اطلاعات پایه'!$C$38,IF(AA902&lt;='اطلاعات پایه'!$B$39,'اطلاعات پایه'!$E$38+(AA902-'اطلاعات پایه'!$B$38)*'اطلاعات پایه'!$C$39,'اطلاعات پایه'!$E$39+(AA902-'اطلاعات پایه'!$B$39)*'اطلاعات پایه'!$C$40)))))/365*L902</f>
        <v>0</v>
      </c>
      <c r="AC902" s="9">
        <f t="shared" si="111"/>
        <v>37493954</v>
      </c>
      <c r="AE902" s="9">
        <f t="shared" si="106"/>
        <v>49588780</v>
      </c>
    </row>
    <row r="903" spans="1:31" x14ac:dyDescent="0.25">
      <c r="A903" s="13">
        <v>883</v>
      </c>
      <c r="B903" s="13"/>
      <c r="C903" s="13"/>
      <c r="D903" s="13"/>
      <c r="E903" s="13"/>
      <c r="F903" s="13"/>
      <c r="G903" s="6" t="str">
        <f t="shared" si="104"/>
        <v/>
      </c>
      <c r="H903" s="13"/>
      <c r="I903" s="13"/>
      <c r="J903" s="15"/>
      <c r="K903" s="15"/>
      <c r="L903" s="5">
        <f>VLOOKUP($C$15,'اطلاعات پایه'!$A$18:$B$30,2,FALSE)</f>
        <v>30</v>
      </c>
      <c r="M903" s="6">
        <f>VLOOKUP($C$15,'اطلاعات پایه'!$A$18:$C$30,3,FALSE)</f>
        <v>45736</v>
      </c>
      <c r="N903" s="5">
        <f>ROUND((K903*('اطلاعات پایه'!$B$12+1)+'اطلاعات پایه'!$B$13)/30*L903,0)</f>
        <v>9316080</v>
      </c>
      <c r="O903" s="5">
        <f>IF(AND(F903&gt;0,M903-F903&gt;364),'اطلاعات پایه'!$B$10,0)*L903+J903</f>
        <v>0</v>
      </c>
      <c r="P903" s="5">
        <f>IF(H903="متاهل",'اطلاعات پایه'!$B$6,0)</f>
        <v>0</v>
      </c>
      <c r="Q903" s="5">
        <f>I903*'اطلاعات پایه'!$B$7</f>
        <v>0</v>
      </c>
      <c r="R903" s="5">
        <f>ROUND('اطلاعات پایه'!$B$8/30*MIN(30,L903),0)</f>
        <v>9000000</v>
      </c>
      <c r="S903" s="5">
        <f>ROUND('اطلاعات پایه'!$B$9/30*MIN(30,L903),0)</f>
        <v>22000000</v>
      </c>
      <c r="T903" s="5">
        <f t="shared" si="107"/>
        <v>59284</v>
      </c>
      <c r="U903" s="15"/>
      <c r="V903" s="5">
        <f t="shared" si="105"/>
        <v>0</v>
      </c>
      <c r="X903" s="9">
        <f t="shared" si="108"/>
        <v>40316080</v>
      </c>
      <c r="Y903" s="9">
        <f>ROUND(0.07*MIN(7*L903*'اطلاعات پایه'!$B$5,'محاسبه حقوق'!X903),0)</f>
        <v>2822126</v>
      </c>
      <c r="Z903" s="9">
        <f t="shared" si="109"/>
        <v>9272700</v>
      </c>
      <c r="AA903" s="9">
        <f t="shared" si="110"/>
        <v>480702059.14285713</v>
      </c>
      <c r="AB903" s="5">
        <f>IF(AA903&lt;='اطلاعات پایه'!$B$35,'اطلاعات پایه'!$D$35,IF(AA903&lt;='اطلاعات پایه'!$B$36,'اطلاعات پایه'!$E$35+(AA903-'اطلاعات پایه'!$B$35)*'اطلاعات پایه'!$C$36,IF(AA903&lt;='اطلاعات پایه'!$B$37,'اطلاعات پایه'!$E$36+(AA903-'اطلاعات پایه'!$B$36)*'اطلاعات پایه'!$C$37,IF(AA903&lt;='اطلاعات پایه'!$B$38,'اطلاعات پایه'!$E$37+(AA903-'اطلاعات پایه'!$B$37)*'اطلاعات پایه'!$C$38,IF(AA903&lt;='اطلاعات پایه'!$B$39,'اطلاعات پایه'!$E$38+(AA903-'اطلاعات پایه'!$B$38)*'اطلاعات پایه'!$C$39,'اطلاعات پایه'!$E$39+(AA903-'اطلاعات پایه'!$B$39)*'اطلاعات پایه'!$C$40)))))/365*L903</f>
        <v>0</v>
      </c>
      <c r="AC903" s="9">
        <f t="shared" si="111"/>
        <v>37493954</v>
      </c>
      <c r="AE903" s="9">
        <f t="shared" si="106"/>
        <v>49588780</v>
      </c>
    </row>
    <row r="904" spans="1:31" x14ac:dyDescent="0.25">
      <c r="A904" s="13">
        <v>884</v>
      </c>
      <c r="B904" s="13"/>
      <c r="C904" s="13"/>
      <c r="D904" s="13"/>
      <c r="E904" s="13"/>
      <c r="F904" s="13"/>
      <c r="G904" s="6" t="str">
        <f t="shared" si="104"/>
        <v/>
      </c>
      <c r="H904" s="13"/>
      <c r="I904" s="13"/>
      <c r="J904" s="15"/>
      <c r="K904" s="15"/>
      <c r="L904" s="5">
        <f>VLOOKUP($C$15,'اطلاعات پایه'!$A$18:$B$30,2,FALSE)</f>
        <v>30</v>
      </c>
      <c r="M904" s="6">
        <f>VLOOKUP($C$15,'اطلاعات پایه'!$A$18:$C$30,3,FALSE)</f>
        <v>45736</v>
      </c>
      <c r="N904" s="5">
        <f>ROUND((K904*('اطلاعات پایه'!$B$12+1)+'اطلاعات پایه'!$B$13)/30*L904,0)</f>
        <v>9316080</v>
      </c>
      <c r="O904" s="5">
        <f>IF(AND(F904&gt;0,M904-F904&gt;364),'اطلاعات پایه'!$B$10,0)*L904+J904</f>
        <v>0</v>
      </c>
      <c r="P904" s="5">
        <f>IF(H904="متاهل",'اطلاعات پایه'!$B$6,0)</f>
        <v>0</v>
      </c>
      <c r="Q904" s="5">
        <f>I904*'اطلاعات پایه'!$B$7</f>
        <v>0</v>
      </c>
      <c r="R904" s="5">
        <f>ROUND('اطلاعات پایه'!$B$8/30*MIN(30,L904),0)</f>
        <v>9000000</v>
      </c>
      <c r="S904" s="5">
        <f>ROUND('اطلاعات پایه'!$B$9/30*MIN(30,L904),0)</f>
        <v>22000000</v>
      </c>
      <c r="T904" s="5">
        <f t="shared" si="107"/>
        <v>59284</v>
      </c>
      <c r="U904" s="15"/>
      <c r="V904" s="5">
        <f t="shared" si="105"/>
        <v>0</v>
      </c>
      <c r="X904" s="9">
        <f t="shared" si="108"/>
        <v>40316080</v>
      </c>
      <c r="Y904" s="9">
        <f>ROUND(0.07*MIN(7*L904*'اطلاعات پایه'!$B$5,'محاسبه حقوق'!X904),0)</f>
        <v>2822126</v>
      </c>
      <c r="Z904" s="9">
        <f t="shared" si="109"/>
        <v>9272700</v>
      </c>
      <c r="AA904" s="9">
        <f t="shared" si="110"/>
        <v>480702059.14285713</v>
      </c>
      <c r="AB904" s="5">
        <f>IF(AA904&lt;='اطلاعات پایه'!$B$35,'اطلاعات پایه'!$D$35,IF(AA904&lt;='اطلاعات پایه'!$B$36,'اطلاعات پایه'!$E$35+(AA904-'اطلاعات پایه'!$B$35)*'اطلاعات پایه'!$C$36,IF(AA904&lt;='اطلاعات پایه'!$B$37,'اطلاعات پایه'!$E$36+(AA904-'اطلاعات پایه'!$B$36)*'اطلاعات پایه'!$C$37,IF(AA904&lt;='اطلاعات پایه'!$B$38,'اطلاعات پایه'!$E$37+(AA904-'اطلاعات پایه'!$B$37)*'اطلاعات پایه'!$C$38,IF(AA904&lt;='اطلاعات پایه'!$B$39,'اطلاعات پایه'!$E$38+(AA904-'اطلاعات پایه'!$B$38)*'اطلاعات پایه'!$C$39,'اطلاعات پایه'!$E$39+(AA904-'اطلاعات پایه'!$B$39)*'اطلاعات پایه'!$C$40)))))/365*L904</f>
        <v>0</v>
      </c>
      <c r="AC904" s="9">
        <f t="shared" si="111"/>
        <v>37493954</v>
      </c>
      <c r="AE904" s="9">
        <f t="shared" si="106"/>
        <v>49588780</v>
      </c>
    </row>
    <row r="905" spans="1:31" x14ac:dyDescent="0.25">
      <c r="A905" s="13">
        <v>885</v>
      </c>
      <c r="B905" s="13"/>
      <c r="C905" s="13"/>
      <c r="D905" s="13"/>
      <c r="E905" s="13"/>
      <c r="F905" s="13"/>
      <c r="G905" s="6" t="str">
        <f t="shared" si="104"/>
        <v/>
      </c>
      <c r="H905" s="13"/>
      <c r="I905" s="13"/>
      <c r="J905" s="15"/>
      <c r="K905" s="15"/>
      <c r="L905" s="5">
        <f>VLOOKUP($C$15,'اطلاعات پایه'!$A$18:$B$30,2,FALSE)</f>
        <v>30</v>
      </c>
      <c r="M905" s="6">
        <f>VLOOKUP($C$15,'اطلاعات پایه'!$A$18:$C$30,3,FALSE)</f>
        <v>45736</v>
      </c>
      <c r="N905" s="5">
        <f>ROUND((K905*('اطلاعات پایه'!$B$12+1)+'اطلاعات پایه'!$B$13)/30*L905,0)</f>
        <v>9316080</v>
      </c>
      <c r="O905" s="5">
        <f>IF(AND(F905&gt;0,M905-F905&gt;364),'اطلاعات پایه'!$B$10,0)*L905+J905</f>
        <v>0</v>
      </c>
      <c r="P905" s="5">
        <f>IF(H905="متاهل",'اطلاعات پایه'!$B$6,0)</f>
        <v>0</v>
      </c>
      <c r="Q905" s="5">
        <f>I905*'اطلاعات پایه'!$B$7</f>
        <v>0</v>
      </c>
      <c r="R905" s="5">
        <f>ROUND('اطلاعات پایه'!$B$8/30*MIN(30,L905),0)</f>
        <v>9000000</v>
      </c>
      <c r="S905" s="5">
        <f>ROUND('اطلاعات پایه'!$B$9/30*MIN(30,L905),0)</f>
        <v>22000000</v>
      </c>
      <c r="T905" s="5">
        <f t="shared" si="107"/>
        <v>59284</v>
      </c>
      <c r="U905" s="15"/>
      <c r="V905" s="5">
        <f t="shared" si="105"/>
        <v>0</v>
      </c>
      <c r="X905" s="9">
        <f t="shared" si="108"/>
        <v>40316080</v>
      </c>
      <c r="Y905" s="9">
        <f>ROUND(0.07*MIN(7*L905*'اطلاعات پایه'!$B$5,'محاسبه حقوق'!X905),0)</f>
        <v>2822126</v>
      </c>
      <c r="Z905" s="9">
        <f t="shared" si="109"/>
        <v>9272700</v>
      </c>
      <c r="AA905" s="9">
        <f t="shared" si="110"/>
        <v>480702059.14285713</v>
      </c>
      <c r="AB905" s="5">
        <f>IF(AA905&lt;='اطلاعات پایه'!$B$35,'اطلاعات پایه'!$D$35,IF(AA905&lt;='اطلاعات پایه'!$B$36,'اطلاعات پایه'!$E$35+(AA905-'اطلاعات پایه'!$B$35)*'اطلاعات پایه'!$C$36,IF(AA905&lt;='اطلاعات پایه'!$B$37,'اطلاعات پایه'!$E$36+(AA905-'اطلاعات پایه'!$B$36)*'اطلاعات پایه'!$C$37,IF(AA905&lt;='اطلاعات پایه'!$B$38,'اطلاعات پایه'!$E$37+(AA905-'اطلاعات پایه'!$B$37)*'اطلاعات پایه'!$C$38,IF(AA905&lt;='اطلاعات پایه'!$B$39,'اطلاعات پایه'!$E$38+(AA905-'اطلاعات پایه'!$B$38)*'اطلاعات پایه'!$C$39,'اطلاعات پایه'!$E$39+(AA905-'اطلاعات پایه'!$B$39)*'اطلاعات پایه'!$C$40)))))/365*L905</f>
        <v>0</v>
      </c>
      <c r="AC905" s="9">
        <f t="shared" si="111"/>
        <v>37493954</v>
      </c>
      <c r="AE905" s="9">
        <f t="shared" si="106"/>
        <v>49588780</v>
      </c>
    </row>
    <row r="906" spans="1:31" x14ac:dyDescent="0.25">
      <c r="A906" s="13">
        <v>886</v>
      </c>
      <c r="B906" s="13"/>
      <c r="C906" s="13"/>
      <c r="D906" s="13"/>
      <c r="E906" s="13"/>
      <c r="F906" s="13"/>
      <c r="G906" s="6" t="str">
        <f t="shared" si="104"/>
        <v/>
      </c>
      <c r="H906" s="13"/>
      <c r="I906" s="13"/>
      <c r="J906" s="15"/>
      <c r="K906" s="15"/>
      <c r="L906" s="5">
        <f>VLOOKUP($C$15,'اطلاعات پایه'!$A$18:$B$30,2,FALSE)</f>
        <v>30</v>
      </c>
      <c r="M906" s="6">
        <f>VLOOKUP($C$15,'اطلاعات پایه'!$A$18:$C$30,3,FALSE)</f>
        <v>45736</v>
      </c>
      <c r="N906" s="5">
        <f>ROUND((K906*('اطلاعات پایه'!$B$12+1)+'اطلاعات پایه'!$B$13)/30*L906,0)</f>
        <v>9316080</v>
      </c>
      <c r="O906" s="5">
        <f>IF(AND(F906&gt;0,M906-F906&gt;364),'اطلاعات پایه'!$B$10,0)*L906+J906</f>
        <v>0</v>
      </c>
      <c r="P906" s="5">
        <f>IF(H906="متاهل",'اطلاعات پایه'!$B$6,0)</f>
        <v>0</v>
      </c>
      <c r="Q906" s="5">
        <f>I906*'اطلاعات پایه'!$B$7</f>
        <v>0</v>
      </c>
      <c r="R906" s="5">
        <f>ROUND('اطلاعات پایه'!$B$8/30*MIN(30,L906),0)</f>
        <v>9000000</v>
      </c>
      <c r="S906" s="5">
        <f>ROUND('اطلاعات پایه'!$B$9/30*MIN(30,L906),0)</f>
        <v>22000000</v>
      </c>
      <c r="T906" s="5">
        <f t="shared" si="107"/>
        <v>59284</v>
      </c>
      <c r="U906" s="15"/>
      <c r="V906" s="5">
        <f t="shared" si="105"/>
        <v>0</v>
      </c>
      <c r="X906" s="9">
        <f t="shared" si="108"/>
        <v>40316080</v>
      </c>
      <c r="Y906" s="9">
        <f>ROUND(0.07*MIN(7*L906*'اطلاعات پایه'!$B$5,'محاسبه حقوق'!X906),0)</f>
        <v>2822126</v>
      </c>
      <c r="Z906" s="9">
        <f t="shared" si="109"/>
        <v>9272700</v>
      </c>
      <c r="AA906" s="9">
        <f t="shared" si="110"/>
        <v>480702059.14285713</v>
      </c>
      <c r="AB906" s="5">
        <f>IF(AA906&lt;='اطلاعات پایه'!$B$35,'اطلاعات پایه'!$D$35,IF(AA906&lt;='اطلاعات پایه'!$B$36,'اطلاعات پایه'!$E$35+(AA906-'اطلاعات پایه'!$B$35)*'اطلاعات پایه'!$C$36,IF(AA906&lt;='اطلاعات پایه'!$B$37,'اطلاعات پایه'!$E$36+(AA906-'اطلاعات پایه'!$B$36)*'اطلاعات پایه'!$C$37,IF(AA906&lt;='اطلاعات پایه'!$B$38,'اطلاعات پایه'!$E$37+(AA906-'اطلاعات پایه'!$B$37)*'اطلاعات پایه'!$C$38,IF(AA906&lt;='اطلاعات پایه'!$B$39,'اطلاعات پایه'!$E$38+(AA906-'اطلاعات پایه'!$B$38)*'اطلاعات پایه'!$C$39,'اطلاعات پایه'!$E$39+(AA906-'اطلاعات پایه'!$B$39)*'اطلاعات پایه'!$C$40)))))/365*L906</f>
        <v>0</v>
      </c>
      <c r="AC906" s="9">
        <f t="shared" si="111"/>
        <v>37493954</v>
      </c>
      <c r="AE906" s="9">
        <f t="shared" si="106"/>
        <v>49588780</v>
      </c>
    </row>
    <row r="907" spans="1:31" x14ac:dyDescent="0.25">
      <c r="A907" s="13">
        <v>887</v>
      </c>
      <c r="B907" s="13"/>
      <c r="C907" s="13"/>
      <c r="D907" s="13"/>
      <c r="E907" s="13"/>
      <c r="F907" s="13"/>
      <c r="G907" s="6" t="str">
        <f t="shared" si="104"/>
        <v/>
      </c>
      <c r="H907" s="13"/>
      <c r="I907" s="13"/>
      <c r="J907" s="15"/>
      <c r="K907" s="15"/>
      <c r="L907" s="5">
        <f>VLOOKUP($C$15,'اطلاعات پایه'!$A$18:$B$30,2,FALSE)</f>
        <v>30</v>
      </c>
      <c r="M907" s="6">
        <f>VLOOKUP($C$15,'اطلاعات پایه'!$A$18:$C$30,3,FALSE)</f>
        <v>45736</v>
      </c>
      <c r="N907" s="5">
        <f>ROUND((K907*('اطلاعات پایه'!$B$12+1)+'اطلاعات پایه'!$B$13)/30*L907,0)</f>
        <v>9316080</v>
      </c>
      <c r="O907" s="5">
        <f>IF(AND(F907&gt;0,M907-F907&gt;364),'اطلاعات پایه'!$B$10,0)*L907+J907</f>
        <v>0</v>
      </c>
      <c r="P907" s="5">
        <f>IF(H907="متاهل",'اطلاعات پایه'!$B$6,0)</f>
        <v>0</v>
      </c>
      <c r="Q907" s="5">
        <f>I907*'اطلاعات پایه'!$B$7</f>
        <v>0</v>
      </c>
      <c r="R907" s="5">
        <f>ROUND('اطلاعات پایه'!$B$8/30*MIN(30,L907),0)</f>
        <v>9000000</v>
      </c>
      <c r="S907" s="5">
        <f>ROUND('اطلاعات پایه'!$B$9/30*MIN(30,L907),0)</f>
        <v>22000000</v>
      </c>
      <c r="T907" s="5">
        <f t="shared" si="107"/>
        <v>59284</v>
      </c>
      <c r="U907" s="15"/>
      <c r="V907" s="5">
        <f t="shared" si="105"/>
        <v>0</v>
      </c>
      <c r="X907" s="9">
        <f t="shared" si="108"/>
        <v>40316080</v>
      </c>
      <c r="Y907" s="9">
        <f>ROUND(0.07*MIN(7*L907*'اطلاعات پایه'!$B$5,'محاسبه حقوق'!X907),0)</f>
        <v>2822126</v>
      </c>
      <c r="Z907" s="9">
        <f t="shared" si="109"/>
        <v>9272700</v>
      </c>
      <c r="AA907" s="9">
        <f t="shared" si="110"/>
        <v>480702059.14285713</v>
      </c>
      <c r="AB907" s="5">
        <f>IF(AA907&lt;='اطلاعات پایه'!$B$35,'اطلاعات پایه'!$D$35,IF(AA907&lt;='اطلاعات پایه'!$B$36,'اطلاعات پایه'!$E$35+(AA907-'اطلاعات پایه'!$B$35)*'اطلاعات پایه'!$C$36,IF(AA907&lt;='اطلاعات پایه'!$B$37,'اطلاعات پایه'!$E$36+(AA907-'اطلاعات پایه'!$B$36)*'اطلاعات پایه'!$C$37,IF(AA907&lt;='اطلاعات پایه'!$B$38,'اطلاعات پایه'!$E$37+(AA907-'اطلاعات پایه'!$B$37)*'اطلاعات پایه'!$C$38,IF(AA907&lt;='اطلاعات پایه'!$B$39,'اطلاعات پایه'!$E$38+(AA907-'اطلاعات پایه'!$B$38)*'اطلاعات پایه'!$C$39,'اطلاعات پایه'!$E$39+(AA907-'اطلاعات پایه'!$B$39)*'اطلاعات پایه'!$C$40)))))/365*L907</f>
        <v>0</v>
      </c>
      <c r="AC907" s="9">
        <f t="shared" si="111"/>
        <v>37493954</v>
      </c>
      <c r="AE907" s="9">
        <f t="shared" si="106"/>
        <v>49588780</v>
      </c>
    </row>
    <row r="908" spans="1:31" x14ac:dyDescent="0.25">
      <c r="A908" s="13">
        <v>888</v>
      </c>
      <c r="B908" s="13"/>
      <c r="C908" s="13"/>
      <c r="D908" s="13"/>
      <c r="E908" s="13"/>
      <c r="F908" s="13"/>
      <c r="G908" s="6" t="str">
        <f t="shared" si="104"/>
        <v/>
      </c>
      <c r="H908" s="13"/>
      <c r="I908" s="13"/>
      <c r="J908" s="15"/>
      <c r="K908" s="15"/>
      <c r="L908" s="5">
        <f>VLOOKUP($C$15,'اطلاعات پایه'!$A$18:$B$30,2,FALSE)</f>
        <v>30</v>
      </c>
      <c r="M908" s="6">
        <f>VLOOKUP($C$15,'اطلاعات پایه'!$A$18:$C$30,3,FALSE)</f>
        <v>45736</v>
      </c>
      <c r="N908" s="5">
        <f>ROUND((K908*('اطلاعات پایه'!$B$12+1)+'اطلاعات پایه'!$B$13)/30*L908,0)</f>
        <v>9316080</v>
      </c>
      <c r="O908" s="5">
        <f>IF(AND(F908&gt;0,M908-F908&gt;364),'اطلاعات پایه'!$B$10,0)*L908+J908</f>
        <v>0</v>
      </c>
      <c r="P908" s="5">
        <f>IF(H908="متاهل",'اطلاعات پایه'!$B$6,0)</f>
        <v>0</v>
      </c>
      <c r="Q908" s="5">
        <f>I908*'اطلاعات پایه'!$B$7</f>
        <v>0</v>
      </c>
      <c r="R908" s="5">
        <f>ROUND('اطلاعات پایه'!$B$8/30*MIN(30,L908),0)</f>
        <v>9000000</v>
      </c>
      <c r="S908" s="5">
        <f>ROUND('اطلاعات پایه'!$B$9/30*MIN(30,L908),0)</f>
        <v>22000000</v>
      </c>
      <c r="T908" s="5">
        <f t="shared" si="107"/>
        <v>59284</v>
      </c>
      <c r="U908" s="15"/>
      <c r="V908" s="5">
        <f t="shared" si="105"/>
        <v>0</v>
      </c>
      <c r="X908" s="9">
        <f t="shared" si="108"/>
        <v>40316080</v>
      </c>
      <c r="Y908" s="9">
        <f>ROUND(0.07*MIN(7*L908*'اطلاعات پایه'!$B$5,'محاسبه حقوق'!X908),0)</f>
        <v>2822126</v>
      </c>
      <c r="Z908" s="9">
        <f t="shared" si="109"/>
        <v>9272700</v>
      </c>
      <c r="AA908" s="9">
        <f t="shared" si="110"/>
        <v>480702059.14285713</v>
      </c>
      <c r="AB908" s="5">
        <f>IF(AA908&lt;='اطلاعات پایه'!$B$35,'اطلاعات پایه'!$D$35,IF(AA908&lt;='اطلاعات پایه'!$B$36,'اطلاعات پایه'!$E$35+(AA908-'اطلاعات پایه'!$B$35)*'اطلاعات پایه'!$C$36,IF(AA908&lt;='اطلاعات پایه'!$B$37,'اطلاعات پایه'!$E$36+(AA908-'اطلاعات پایه'!$B$36)*'اطلاعات پایه'!$C$37,IF(AA908&lt;='اطلاعات پایه'!$B$38,'اطلاعات پایه'!$E$37+(AA908-'اطلاعات پایه'!$B$37)*'اطلاعات پایه'!$C$38,IF(AA908&lt;='اطلاعات پایه'!$B$39,'اطلاعات پایه'!$E$38+(AA908-'اطلاعات پایه'!$B$38)*'اطلاعات پایه'!$C$39,'اطلاعات پایه'!$E$39+(AA908-'اطلاعات پایه'!$B$39)*'اطلاعات پایه'!$C$40)))))/365*L908</f>
        <v>0</v>
      </c>
      <c r="AC908" s="9">
        <f t="shared" si="111"/>
        <v>37493954</v>
      </c>
      <c r="AE908" s="9">
        <f t="shared" si="106"/>
        <v>49588780</v>
      </c>
    </row>
    <row r="909" spans="1:31" x14ac:dyDescent="0.25">
      <c r="A909" s="13">
        <v>889</v>
      </c>
      <c r="B909" s="13"/>
      <c r="C909" s="13"/>
      <c r="D909" s="13"/>
      <c r="E909" s="13"/>
      <c r="F909" s="13"/>
      <c r="G909" s="6" t="str">
        <f t="shared" si="104"/>
        <v/>
      </c>
      <c r="H909" s="13"/>
      <c r="I909" s="13"/>
      <c r="J909" s="15"/>
      <c r="K909" s="15"/>
      <c r="L909" s="5">
        <f>VLOOKUP($C$15,'اطلاعات پایه'!$A$18:$B$30,2,FALSE)</f>
        <v>30</v>
      </c>
      <c r="M909" s="6">
        <f>VLOOKUP($C$15,'اطلاعات پایه'!$A$18:$C$30,3,FALSE)</f>
        <v>45736</v>
      </c>
      <c r="N909" s="5">
        <f>ROUND((K909*('اطلاعات پایه'!$B$12+1)+'اطلاعات پایه'!$B$13)/30*L909,0)</f>
        <v>9316080</v>
      </c>
      <c r="O909" s="5">
        <f>IF(AND(F909&gt;0,M909-F909&gt;364),'اطلاعات پایه'!$B$10,0)*L909+J909</f>
        <v>0</v>
      </c>
      <c r="P909" s="5">
        <f>IF(H909="متاهل",'اطلاعات پایه'!$B$6,0)</f>
        <v>0</v>
      </c>
      <c r="Q909" s="5">
        <f>I909*'اطلاعات پایه'!$B$7</f>
        <v>0</v>
      </c>
      <c r="R909" s="5">
        <f>ROUND('اطلاعات پایه'!$B$8/30*MIN(30,L909),0)</f>
        <v>9000000</v>
      </c>
      <c r="S909" s="5">
        <f>ROUND('اطلاعات پایه'!$B$9/30*MIN(30,L909),0)</f>
        <v>22000000</v>
      </c>
      <c r="T909" s="5">
        <f t="shared" si="107"/>
        <v>59284</v>
      </c>
      <c r="U909" s="15"/>
      <c r="V909" s="5">
        <f t="shared" si="105"/>
        <v>0</v>
      </c>
      <c r="X909" s="9">
        <f t="shared" si="108"/>
        <v>40316080</v>
      </c>
      <c r="Y909" s="9">
        <f>ROUND(0.07*MIN(7*L909*'اطلاعات پایه'!$B$5,'محاسبه حقوق'!X909),0)</f>
        <v>2822126</v>
      </c>
      <c r="Z909" s="9">
        <f t="shared" si="109"/>
        <v>9272700</v>
      </c>
      <c r="AA909" s="9">
        <f t="shared" si="110"/>
        <v>480702059.14285713</v>
      </c>
      <c r="AB909" s="5">
        <f>IF(AA909&lt;='اطلاعات پایه'!$B$35,'اطلاعات پایه'!$D$35,IF(AA909&lt;='اطلاعات پایه'!$B$36,'اطلاعات پایه'!$E$35+(AA909-'اطلاعات پایه'!$B$35)*'اطلاعات پایه'!$C$36,IF(AA909&lt;='اطلاعات پایه'!$B$37,'اطلاعات پایه'!$E$36+(AA909-'اطلاعات پایه'!$B$36)*'اطلاعات پایه'!$C$37,IF(AA909&lt;='اطلاعات پایه'!$B$38,'اطلاعات پایه'!$E$37+(AA909-'اطلاعات پایه'!$B$37)*'اطلاعات پایه'!$C$38,IF(AA909&lt;='اطلاعات پایه'!$B$39,'اطلاعات پایه'!$E$38+(AA909-'اطلاعات پایه'!$B$38)*'اطلاعات پایه'!$C$39,'اطلاعات پایه'!$E$39+(AA909-'اطلاعات پایه'!$B$39)*'اطلاعات پایه'!$C$40)))))/365*L909</f>
        <v>0</v>
      </c>
      <c r="AC909" s="9">
        <f t="shared" si="111"/>
        <v>37493954</v>
      </c>
      <c r="AE909" s="9">
        <f t="shared" si="106"/>
        <v>49588780</v>
      </c>
    </row>
    <row r="910" spans="1:31" x14ac:dyDescent="0.25">
      <c r="A910" s="13">
        <v>890</v>
      </c>
      <c r="B910" s="13"/>
      <c r="C910" s="13"/>
      <c r="D910" s="13"/>
      <c r="E910" s="13"/>
      <c r="F910" s="13"/>
      <c r="G910" s="6" t="str">
        <f t="shared" si="104"/>
        <v/>
      </c>
      <c r="H910" s="13"/>
      <c r="I910" s="13"/>
      <c r="J910" s="15"/>
      <c r="K910" s="15"/>
      <c r="L910" s="5">
        <f>VLOOKUP($C$15,'اطلاعات پایه'!$A$18:$B$30,2,FALSE)</f>
        <v>30</v>
      </c>
      <c r="M910" s="6">
        <f>VLOOKUP($C$15,'اطلاعات پایه'!$A$18:$C$30,3,FALSE)</f>
        <v>45736</v>
      </c>
      <c r="N910" s="5">
        <f>ROUND((K910*('اطلاعات پایه'!$B$12+1)+'اطلاعات پایه'!$B$13)/30*L910,0)</f>
        <v>9316080</v>
      </c>
      <c r="O910" s="5">
        <f>IF(AND(F910&gt;0,M910-F910&gt;364),'اطلاعات پایه'!$B$10,0)*L910+J910</f>
        <v>0</v>
      </c>
      <c r="P910" s="5">
        <f>IF(H910="متاهل",'اطلاعات پایه'!$B$6,0)</f>
        <v>0</v>
      </c>
      <c r="Q910" s="5">
        <f>I910*'اطلاعات پایه'!$B$7</f>
        <v>0</v>
      </c>
      <c r="R910" s="5">
        <f>ROUND('اطلاعات پایه'!$B$8/30*MIN(30,L910),0)</f>
        <v>9000000</v>
      </c>
      <c r="S910" s="5">
        <f>ROUND('اطلاعات پایه'!$B$9/30*MIN(30,L910),0)</f>
        <v>22000000</v>
      </c>
      <c r="T910" s="5">
        <f t="shared" si="107"/>
        <v>59284</v>
      </c>
      <c r="U910" s="15"/>
      <c r="V910" s="5">
        <f t="shared" si="105"/>
        <v>0</v>
      </c>
      <c r="X910" s="9">
        <f t="shared" si="108"/>
        <v>40316080</v>
      </c>
      <c r="Y910" s="9">
        <f>ROUND(0.07*MIN(7*L910*'اطلاعات پایه'!$B$5,'محاسبه حقوق'!X910),0)</f>
        <v>2822126</v>
      </c>
      <c r="Z910" s="9">
        <f t="shared" si="109"/>
        <v>9272700</v>
      </c>
      <c r="AA910" s="9">
        <f t="shared" si="110"/>
        <v>480702059.14285713</v>
      </c>
      <c r="AB910" s="5">
        <f>IF(AA910&lt;='اطلاعات پایه'!$B$35,'اطلاعات پایه'!$D$35,IF(AA910&lt;='اطلاعات پایه'!$B$36,'اطلاعات پایه'!$E$35+(AA910-'اطلاعات پایه'!$B$35)*'اطلاعات پایه'!$C$36,IF(AA910&lt;='اطلاعات پایه'!$B$37,'اطلاعات پایه'!$E$36+(AA910-'اطلاعات پایه'!$B$36)*'اطلاعات پایه'!$C$37,IF(AA910&lt;='اطلاعات پایه'!$B$38,'اطلاعات پایه'!$E$37+(AA910-'اطلاعات پایه'!$B$37)*'اطلاعات پایه'!$C$38,IF(AA910&lt;='اطلاعات پایه'!$B$39,'اطلاعات پایه'!$E$38+(AA910-'اطلاعات پایه'!$B$38)*'اطلاعات پایه'!$C$39,'اطلاعات پایه'!$E$39+(AA910-'اطلاعات پایه'!$B$39)*'اطلاعات پایه'!$C$40)))))/365*L910</f>
        <v>0</v>
      </c>
      <c r="AC910" s="9">
        <f t="shared" si="111"/>
        <v>37493954</v>
      </c>
      <c r="AE910" s="9">
        <f t="shared" si="106"/>
        <v>49588780</v>
      </c>
    </row>
    <row r="911" spans="1:31" x14ac:dyDescent="0.25">
      <c r="A911" s="13">
        <v>891</v>
      </c>
      <c r="B911" s="13"/>
      <c r="C911" s="13"/>
      <c r="D911" s="13"/>
      <c r="E911" s="13"/>
      <c r="F911" s="13"/>
      <c r="G911" s="6" t="str">
        <f t="shared" si="104"/>
        <v/>
      </c>
      <c r="H911" s="13"/>
      <c r="I911" s="13"/>
      <c r="J911" s="15"/>
      <c r="K911" s="15"/>
      <c r="L911" s="5">
        <f>VLOOKUP($C$15,'اطلاعات پایه'!$A$18:$B$30,2,FALSE)</f>
        <v>30</v>
      </c>
      <c r="M911" s="6">
        <f>VLOOKUP($C$15,'اطلاعات پایه'!$A$18:$C$30,3,FALSE)</f>
        <v>45736</v>
      </c>
      <c r="N911" s="5">
        <f>ROUND((K911*('اطلاعات پایه'!$B$12+1)+'اطلاعات پایه'!$B$13)/30*L911,0)</f>
        <v>9316080</v>
      </c>
      <c r="O911" s="5">
        <f>IF(AND(F911&gt;0,M911-F911&gt;364),'اطلاعات پایه'!$B$10,0)*L911+J911</f>
        <v>0</v>
      </c>
      <c r="P911" s="5">
        <f>IF(H911="متاهل",'اطلاعات پایه'!$B$6,0)</f>
        <v>0</v>
      </c>
      <c r="Q911" s="5">
        <f>I911*'اطلاعات پایه'!$B$7</f>
        <v>0</v>
      </c>
      <c r="R911" s="5">
        <f>ROUND('اطلاعات پایه'!$B$8/30*MIN(30,L911),0)</f>
        <v>9000000</v>
      </c>
      <c r="S911" s="5">
        <f>ROUND('اطلاعات پایه'!$B$9/30*MIN(30,L911),0)</f>
        <v>22000000</v>
      </c>
      <c r="T911" s="5">
        <f t="shared" si="107"/>
        <v>59284</v>
      </c>
      <c r="U911" s="15"/>
      <c r="V911" s="5">
        <f t="shared" si="105"/>
        <v>0</v>
      </c>
      <c r="X911" s="9">
        <f t="shared" si="108"/>
        <v>40316080</v>
      </c>
      <c r="Y911" s="9">
        <f>ROUND(0.07*MIN(7*L911*'اطلاعات پایه'!$B$5,'محاسبه حقوق'!X911),0)</f>
        <v>2822126</v>
      </c>
      <c r="Z911" s="9">
        <f t="shared" si="109"/>
        <v>9272700</v>
      </c>
      <c r="AA911" s="9">
        <f t="shared" si="110"/>
        <v>480702059.14285713</v>
      </c>
      <c r="AB911" s="5">
        <f>IF(AA911&lt;='اطلاعات پایه'!$B$35,'اطلاعات پایه'!$D$35,IF(AA911&lt;='اطلاعات پایه'!$B$36,'اطلاعات پایه'!$E$35+(AA911-'اطلاعات پایه'!$B$35)*'اطلاعات پایه'!$C$36,IF(AA911&lt;='اطلاعات پایه'!$B$37,'اطلاعات پایه'!$E$36+(AA911-'اطلاعات پایه'!$B$36)*'اطلاعات پایه'!$C$37,IF(AA911&lt;='اطلاعات پایه'!$B$38,'اطلاعات پایه'!$E$37+(AA911-'اطلاعات پایه'!$B$37)*'اطلاعات پایه'!$C$38,IF(AA911&lt;='اطلاعات پایه'!$B$39,'اطلاعات پایه'!$E$38+(AA911-'اطلاعات پایه'!$B$38)*'اطلاعات پایه'!$C$39,'اطلاعات پایه'!$E$39+(AA911-'اطلاعات پایه'!$B$39)*'اطلاعات پایه'!$C$40)))))/365*L911</f>
        <v>0</v>
      </c>
      <c r="AC911" s="9">
        <f t="shared" si="111"/>
        <v>37493954</v>
      </c>
      <c r="AE911" s="9">
        <f t="shared" si="106"/>
        <v>49588780</v>
      </c>
    </row>
    <row r="912" spans="1:31" x14ac:dyDescent="0.25">
      <c r="A912" s="13">
        <v>892</v>
      </c>
      <c r="B912" s="13"/>
      <c r="C912" s="13"/>
      <c r="D912" s="13"/>
      <c r="E912" s="13"/>
      <c r="F912" s="13"/>
      <c r="G912" s="6" t="str">
        <f t="shared" si="104"/>
        <v/>
      </c>
      <c r="H912" s="13"/>
      <c r="I912" s="13"/>
      <c r="J912" s="15"/>
      <c r="K912" s="15"/>
      <c r="L912" s="5">
        <f>VLOOKUP($C$15,'اطلاعات پایه'!$A$18:$B$30,2,FALSE)</f>
        <v>30</v>
      </c>
      <c r="M912" s="6">
        <f>VLOOKUP($C$15,'اطلاعات پایه'!$A$18:$C$30,3,FALSE)</f>
        <v>45736</v>
      </c>
      <c r="N912" s="5">
        <f>ROUND((K912*('اطلاعات پایه'!$B$12+1)+'اطلاعات پایه'!$B$13)/30*L912,0)</f>
        <v>9316080</v>
      </c>
      <c r="O912" s="5">
        <f>IF(AND(F912&gt;0,M912-F912&gt;364),'اطلاعات پایه'!$B$10,0)*L912+J912</f>
        <v>0</v>
      </c>
      <c r="P912" s="5">
        <f>IF(H912="متاهل",'اطلاعات پایه'!$B$6,0)</f>
        <v>0</v>
      </c>
      <c r="Q912" s="5">
        <f>I912*'اطلاعات پایه'!$B$7</f>
        <v>0</v>
      </c>
      <c r="R912" s="5">
        <f>ROUND('اطلاعات پایه'!$B$8/30*MIN(30,L912),0)</f>
        <v>9000000</v>
      </c>
      <c r="S912" s="5">
        <f>ROUND('اطلاعات پایه'!$B$9/30*MIN(30,L912),0)</f>
        <v>22000000</v>
      </c>
      <c r="T912" s="5">
        <f t="shared" si="107"/>
        <v>59284</v>
      </c>
      <c r="U912" s="15"/>
      <c r="V912" s="5">
        <f t="shared" si="105"/>
        <v>0</v>
      </c>
      <c r="X912" s="9">
        <f t="shared" si="108"/>
        <v>40316080</v>
      </c>
      <c r="Y912" s="9">
        <f>ROUND(0.07*MIN(7*L912*'اطلاعات پایه'!$B$5,'محاسبه حقوق'!X912),0)</f>
        <v>2822126</v>
      </c>
      <c r="Z912" s="9">
        <f t="shared" si="109"/>
        <v>9272700</v>
      </c>
      <c r="AA912" s="9">
        <f t="shared" si="110"/>
        <v>480702059.14285713</v>
      </c>
      <c r="AB912" s="5">
        <f>IF(AA912&lt;='اطلاعات پایه'!$B$35,'اطلاعات پایه'!$D$35,IF(AA912&lt;='اطلاعات پایه'!$B$36,'اطلاعات پایه'!$E$35+(AA912-'اطلاعات پایه'!$B$35)*'اطلاعات پایه'!$C$36,IF(AA912&lt;='اطلاعات پایه'!$B$37,'اطلاعات پایه'!$E$36+(AA912-'اطلاعات پایه'!$B$36)*'اطلاعات پایه'!$C$37,IF(AA912&lt;='اطلاعات پایه'!$B$38,'اطلاعات پایه'!$E$37+(AA912-'اطلاعات پایه'!$B$37)*'اطلاعات پایه'!$C$38,IF(AA912&lt;='اطلاعات پایه'!$B$39,'اطلاعات پایه'!$E$38+(AA912-'اطلاعات پایه'!$B$38)*'اطلاعات پایه'!$C$39,'اطلاعات پایه'!$E$39+(AA912-'اطلاعات پایه'!$B$39)*'اطلاعات پایه'!$C$40)))))/365*L912</f>
        <v>0</v>
      </c>
      <c r="AC912" s="9">
        <f t="shared" si="111"/>
        <v>37493954</v>
      </c>
      <c r="AE912" s="9">
        <f t="shared" si="106"/>
        <v>49588780</v>
      </c>
    </row>
    <row r="913" spans="1:31" x14ac:dyDescent="0.25">
      <c r="A913" s="13">
        <v>893</v>
      </c>
      <c r="B913" s="13"/>
      <c r="C913" s="13"/>
      <c r="D913" s="13"/>
      <c r="E913" s="13"/>
      <c r="F913" s="13"/>
      <c r="G913" s="6" t="str">
        <f t="shared" si="104"/>
        <v/>
      </c>
      <c r="H913" s="13"/>
      <c r="I913" s="13"/>
      <c r="J913" s="15"/>
      <c r="K913" s="15"/>
      <c r="L913" s="5">
        <f>VLOOKUP($C$15,'اطلاعات پایه'!$A$18:$B$30,2,FALSE)</f>
        <v>30</v>
      </c>
      <c r="M913" s="6">
        <f>VLOOKUP($C$15,'اطلاعات پایه'!$A$18:$C$30,3,FALSE)</f>
        <v>45736</v>
      </c>
      <c r="N913" s="5">
        <f>ROUND((K913*('اطلاعات پایه'!$B$12+1)+'اطلاعات پایه'!$B$13)/30*L913,0)</f>
        <v>9316080</v>
      </c>
      <c r="O913" s="5">
        <f>IF(AND(F913&gt;0,M913-F913&gt;364),'اطلاعات پایه'!$B$10,0)*L913+J913</f>
        <v>0</v>
      </c>
      <c r="P913" s="5">
        <f>IF(H913="متاهل",'اطلاعات پایه'!$B$6,0)</f>
        <v>0</v>
      </c>
      <c r="Q913" s="5">
        <f>I913*'اطلاعات پایه'!$B$7</f>
        <v>0</v>
      </c>
      <c r="R913" s="5">
        <f>ROUND('اطلاعات پایه'!$B$8/30*MIN(30,L913),0)</f>
        <v>9000000</v>
      </c>
      <c r="S913" s="5">
        <f>ROUND('اطلاعات پایه'!$B$9/30*MIN(30,L913),0)</f>
        <v>22000000</v>
      </c>
      <c r="T913" s="5">
        <f t="shared" si="107"/>
        <v>59284</v>
      </c>
      <c r="U913" s="15"/>
      <c r="V913" s="5">
        <f t="shared" si="105"/>
        <v>0</v>
      </c>
      <c r="X913" s="9">
        <f t="shared" si="108"/>
        <v>40316080</v>
      </c>
      <c r="Y913" s="9">
        <f>ROUND(0.07*MIN(7*L913*'اطلاعات پایه'!$B$5,'محاسبه حقوق'!X913),0)</f>
        <v>2822126</v>
      </c>
      <c r="Z913" s="9">
        <f t="shared" si="109"/>
        <v>9272700</v>
      </c>
      <c r="AA913" s="9">
        <f t="shared" si="110"/>
        <v>480702059.14285713</v>
      </c>
      <c r="AB913" s="5">
        <f>IF(AA913&lt;='اطلاعات پایه'!$B$35,'اطلاعات پایه'!$D$35,IF(AA913&lt;='اطلاعات پایه'!$B$36,'اطلاعات پایه'!$E$35+(AA913-'اطلاعات پایه'!$B$35)*'اطلاعات پایه'!$C$36,IF(AA913&lt;='اطلاعات پایه'!$B$37,'اطلاعات پایه'!$E$36+(AA913-'اطلاعات پایه'!$B$36)*'اطلاعات پایه'!$C$37,IF(AA913&lt;='اطلاعات پایه'!$B$38,'اطلاعات پایه'!$E$37+(AA913-'اطلاعات پایه'!$B$37)*'اطلاعات پایه'!$C$38,IF(AA913&lt;='اطلاعات پایه'!$B$39,'اطلاعات پایه'!$E$38+(AA913-'اطلاعات پایه'!$B$38)*'اطلاعات پایه'!$C$39,'اطلاعات پایه'!$E$39+(AA913-'اطلاعات پایه'!$B$39)*'اطلاعات پایه'!$C$40)))))/365*L913</f>
        <v>0</v>
      </c>
      <c r="AC913" s="9">
        <f t="shared" si="111"/>
        <v>37493954</v>
      </c>
      <c r="AE913" s="9">
        <f t="shared" si="106"/>
        <v>49588780</v>
      </c>
    </row>
    <row r="914" spans="1:31" x14ac:dyDescent="0.25">
      <c r="A914" s="13">
        <v>894</v>
      </c>
      <c r="B914" s="13"/>
      <c r="C914" s="13"/>
      <c r="D914" s="13"/>
      <c r="E914" s="13"/>
      <c r="F914" s="13"/>
      <c r="G914" s="6" t="str">
        <f t="shared" si="104"/>
        <v/>
      </c>
      <c r="H914" s="13"/>
      <c r="I914" s="13"/>
      <c r="J914" s="15"/>
      <c r="K914" s="15"/>
      <c r="L914" s="5">
        <f>VLOOKUP($C$15,'اطلاعات پایه'!$A$18:$B$30,2,FALSE)</f>
        <v>30</v>
      </c>
      <c r="M914" s="6">
        <f>VLOOKUP($C$15,'اطلاعات پایه'!$A$18:$C$30,3,FALSE)</f>
        <v>45736</v>
      </c>
      <c r="N914" s="5">
        <f>ROUND((K914*('اطلاعات پایه'!$B$12+1)+'اطلاعات پایه'!$B$13)/30*L914,0)</f>
        <v>9316080</v>
      </c>
      <c r="O914" s="5">
        <f>IF(AND(F914&gt;0,M914-F914&gt;364),'اطلاعات پایه'!$B$10,0)*L914+J914</f>
        <v>0</v>
      </c>
      <c r="P914" s="5">
        <f>IF(H914="متاهل",'اطلاعات پایه'!$B$6,0)</f>
        <v>0</v>
      </c>
      <c r="Q914" s="5">
        <f>I914*'اطلاعات پایه'!$B$7</f>
        <v>0</v>
      </c>
      <c r="R914" s="5">
        <f>ROUND('اطلاعات پایه'!$B$8/30*MIN(30,L914),0)</f>
        <v>9000000</v>
      </c>
      <c r="S914" s="5">
        <f>ROUND('اطلاعات پایه'!$B$9/30*MIN(30,L914),0)</f>
        <v>22000000</v>
      </c>
      <c r="T914" s="5">
        <f t="shared" si="107"/>
        <v>59284</v>
      </c>
      <c r="U914" s="15"/>
      <c r="V914" s="5">
        <f t="shared" si="105"/>
        <v>0</v>
      </c>
      <c r="X914" s="9">
        <f t="shared" si="108"/>
        <v>40316080</v>
      </c>
      <c r="Y914" s="9">
        <f>ROUND(0.07*MIN(7*L914*'اطلاعات پایه'!$B$5,'محاسبه حقوق'!X914),0)</f>
        <v>2822126</v>
      </c>
      <c r="Z914" s="9">
        <f t="shared" si="109"/>
        <v>9272700</v>
      </c>
      <c r="AA914" s="9">
        <f t="shared" si="110"/>
        <v>480702059.14285713</v>
      </c>
      <c r="AB914" s="5">
        <f>IF(AA914&lt;='اطلاعات پایه'!$B$35,'اطلاعات پایه'!$D$35,IF(AA914&lt;='اطلاعات پایه'!$B$36,'اطلاعات پایه'!$E$35+(AA914-'اطلاعات پایه'!$B$35)*'اطلاعات پایه'!$C$36,IF(AA914&lt;='اطلاعات پایه'!$B$37,'اطلاعات پایه'!$E$36+(AA914-'اطلاعات پایه'!$B$36)*'اطلاعات پایه'!$C$37,IF(AA914&lt;='اطلاعات پایه'!$B$38,'اطلاعات پایه'!$E$37+(AA914-'اطلاعات پایه'!$B$37)*'اطلاعات پایه'!$C$38,IF(AA914&lt;='اطلاعات پایه'!$B$39,'اطلاعات پایه'!$E$38+(AA914-'اطلاعات پایه'!$B$38)*'اطلاعات پایه'!$C$39,'اطلاعات پایه'!$E$39+(AA914-'اطلاعات پایه'!$B$39)*'اطلاعات پایه'!$C$40)))))/365*L914</f>
        <v>0</v>
      </c>
      <c r="AC914" s="9">
        <f t="shared" si="111"/>
        <v>37493954</v>
      </c>
      <c r="AE914" s="9">
        <f t="shared" si="106"/>
        <v>49588780</v>
      </c>
    </row>
    <row r="915" spans="1:31" x14ac:dyDescent="0.25">
      <c r="A915" s="13">
        <v>895</v>
      </c>
      <c r="B915" s="13"/>
      <c r="C915" s="13"/>
      <c r="D915" s="13"/>
      <c r="E915" s="13"/>
      <c r="F915" s="13"/>
      <c r="G915" s="6" t="str">
        <f t="shared" si="104"/>
        <v/>
      </c>
      <c r="H915" s="13"/>
      <c r="I915" s="13"/>
      <c r="J915" s="15"/>
      <c r="K915" s="15"/>
      <c r="L915" s="5">
        <f>VLOOKUP($C$15,'اطلاعات پایه'!$A$18:$B$30,2,FALSE)</f>
        <v>30</v>
      </c>
      <c r="M915" s="6">
        <f>VLOOKUP($C$15,'اطلاعات پایه'!$A$18:$C$30,3,FALSE)</f>
        <v>45736</v>
      </c>
      <c r="N915" s="5">
        <f>ROUND((K915*('اطلاعات پایه'!$B$12+1)+'اطلاعات پایه'!$B$13)/30*L915,0)</f>
        <v>9316080</v>
      </c>
      <c r="O915" s="5">
        <f>IF(AND(F915&gt;0,M915-F915&gt;364),'اطلاعات پایه'!$B$10,0)*L915+J915</f>
        <v>0</v>
      </c>
      <c r="P915" s="5">
        <f>IF(H915="متاهل",'اطلاعات پایه'!$B$6,0)</f>
        <v>0</v>
      </c>
      <c r="Q915" s="5">
        <f>I915*'اطلاعات پایه'!$B$7</f>
        <v>0</v>
      </c>
      <c r="R915" s="5">
        <f>ROUND('اطلاعات پایه'!$B$8/30*MIN(30,L915),0)</f>
        <v>9000000</v>
      </c>
      <c r="S915" s="5">
        <f>ROUND('اطلاعات پایه'!$B$9/30*MIN(30,L915),0)</f>
        <v>22000000</v>
      </c>
      <c r="T915" s="5">
        <f t="shared" si="107"/>
        <v>59284</v>
      </c>
      <c r="U915" s="15"/>
      <c r="V915" s="5">
        <f t="shared" si="105"/>
        <v>0</v>
      </c>
      <c r="X915" s="9">
        <f t="shared" si="108"/>
        <v>40316080</v>
      </c>
      <c r="Y915" s="9">
        <f>ROUND(0.07*MIN(7*L915*'اطلاعات پایه'!$B$5,'محاسبه حقوق'!X915),0)</f>
        <v>2822126</v>
      </c>
      <c r="Z915" s="9">
        <f t="shared" si="109"/>
        <v>9272700</v>
      </c>
      <c r="AA915" s="9">
        <f t="shared" si="110"/>
        <v>480702059.14285713</v>
      </c>
      <c r="AB915" s="5">
        <f>IF(AA915&lt;='اطلاعات پایه'!$B$35,'اطلاعات پایه'!$D$35,IF(AA915&lt;='اطلاعات پایه'!$B$36,'اطلاعات پایه'!$E$35+(AA915-'اطلاعات پایه'!$B$35)*'اطلاعات پایه'!$C$36,IF(AA915&lt;='اطلاعات پایه'!$B$37,'اطلاعات پایه'!$E$36+(AA915-'اطلاعات پایه'!$B$36)*'اطلاعات پایه'!$C$37,IF(AA915&lt;='اطلاعات پایه'!$B$38,'اطلاعات پایه'!$E$37+(AA915-'اطلاعات پایه'!$B$37)*'اطلاعات پایه'!$C$38,IF(AA915&lt;='اطلاعات پایه'!$B$39,'اطلاعات پایه'!$E$38+(AA915-'اطلاعات پایه'!$B$38)*'اطلاعات پایه'!$C$39,'اطلاعات پایه'!$E$39+(AA915-'اطلاعات پایه'!$B$39)*'اطلاعات پایه'!$C$40)))))/365*L915</f>
        <v>0</v>
      </c>
      <c r="AC915" s="9">
        <f t="shared" si="111"/>
        <v>37493954</v>
      </c>
      <c r="AE915" s="9">
        <f t="shared" si="106"/>
        <v>49588780</v>
      </c>
    </row>
    <row r="916" spans="1:31" x14ac:dyDescent="0.25">
      <c r="A916" s="13">
        <v>896</v>
      </c>
      <c r="B916" s="13"/>
      <c r="C916" s="13"/>
      <c r="D916" s="13"/>
      <c r="E916" s="13"/>
      <c r="F916" s="13"/>
      <c r="G916" s="6" t="str">
        <f t="shared" si="104"/>
        <v/>
      </c>
      <c r="H916" s="13"/>
      <c r="I916" s="13"/>
      <c r="J916" s="15"/>
      <c r="K916" s="15"/>
      <c r="L916" s="5">
        <f>VLOOKUP($C$15,'اطلاعات پایه'!$A$18:$B$30,2,FALSE)</f>
        <v>30</v>
      </c>
      <c r="M916" s="6">
        <f>VLOOKUP($C$15,'اطلاعات پایه'!$A$18:$C$30,3,FALSE)</f>
        <v>45736</v>
      </c>
      <c r="N916" s="5">
        <f>ROUND((K916*('اطلاعات پایه'!$B$12+1)+'اطلاعات پایه'!$B$13)/30*L916,0)</f>
        <v>9316080</v>
      </c>
      <c r="O916" s="5">
        <f>IF(AND(F916&gt;0,M916-F916&gt;364),'اطلاعات پایه'!$B$10,0)*L916+J916</f>
        <v>0</v>
      </c>
      <c r="P916" s="5">
        <f>IF(H916="متاهل",'اطلاعات پایه'!$B$6,0)</f>
        <v>0</v>
      </c>
      <c r="Q916" s="5">
        <f>I916*'اطلاعات پایه'!$B$7</f>
        <v>0</v>
      </c>
      <c r="R916" s="5">
        <f>ROUND('اطلاعات پایه'!$B$8/30*MIN(30,L916),0)</f>
        <v>9000000</v>
      </c>
      <c r="S916" s="5">
        <f>ROUND('اطلاعات پایه'!$B$9/30*MIN(30,L916),0)</f>
        <v>22000000</v>
      </c>
      <c r="T916" s="5">
        <f t="shared" si="107"/>
        <v>59284</v>
      </c>
      <c r="U916" s="15"/>
      <c r="V916" s="5">
        <f t="shared" si="105"/>
        <v>0</v>
      </c>
      <c r="X916" s="9">
        <f t="shared" si="108"/>
        <v>40316080</v>
      </c>
      <c r="Y916" s="9">
        <f>ROUND(0.07*MIN(7*L916*'اطلاعات پایه'!$B$5,'محاسبه حقوق'!X916),0)</f>
        <v>2822126</v>
      </c>
      <c r="Z916" s="9">
        <f t="shared" si="109"/>
        <v>9272700</v>
      </c>
      <c r="AA916" s="9">
        <f t="shared" si="110"/>
        <v>480702059.14285713</v>
      </c>
      <c r="AB916" s="5">
        <f>IF(AA916&lt;='اطلاعات پایه'!$B$35,'اطلاعات پایه'!$D$35,IF(AA916&lt;='اطلاعات پایه'!$B$36,'اطلاعات پایه'!$E$35+(AA916-'اطلاعات پایه'!$B$35)*'اطلاعات پایه'!$C$36,IF(AA916&lt;='اطلاعات پایه'!$B$37,'اطلاعات پایه'!$E$36+(AA916-'اطلاعات پایه'!$B$36)*'اطلاعات پایه'!$C$37,IF(AA916&lt;='اطلاعات پایه'!$B$38,'اطلاعات پایه'!$E$37+(AA916-'اطلاعات پایه'!$B$37)*'اطلاعات پایه'!$C$38,IF(AA916&lt;='اطلاعات پایه'!$B$39,'اطلاعات پایه'!$E$38+(AA916-'اطلاعات پایه'!$B$38)*'اطلاعات پایه'!$C$39,'اطلاعات پایه'!$E$39+(AA916-'اطلاعات پایه'!$B$39)*'اطلاعات پایه'!$C$40)))))/365*L916</f>
        <v>0</v>
      </c>
      <c r="AC916" s="9">
        <f t="shared" si="111"/>
        <v>37493954</v>
      </c>
      <c r="AE916" s="9">
        <f t="shared" si="106"/>
        <v>49588780</v>
      </c>
    </row>
    <row r="917" spans="1:31" x14ac:dyDescent="0.25">
      <c r="A917" s="13">
        <v>897</v>
      </c>
      <c r="B917" s="13"/>
      <c r="C917" s="13"/>
      <c r="D917" s="13"/>
      <c r="E917" s="13"/>
      <c r="F917" s="13"/>
      <c r="G917" s="6" t="str">
        <f t="shared" si="104"/>
        <v/>
      </c>
      <c r="H917" s="13"/>
      <c r="I917" s="13"/>
      <c r="J917" s="15"/>
      <c r="K917" s="15"/>
      <c r="L917" s="5">
        <f>VLOOKUP($C$15,'اطلاعات پایه'!$A$18:$B$30,2,FALSE)</f>
        <v>30</v>
      </c>
      <c r="M917" s="6">
        <f>VLOOKUP($C$15,'اطلاعات پایه'!$A$18:$C$30,3,FALSE)</f>
        <v>45736</v>
      </c>
      <c r="N917" s="5">
        <f>ROUND((K917*('اطلاعات پایه'!$B$12+1)+'اطلاعات پایه'!$B$13)/30*L917,0)</f>
        <v>9316080</v>
      </c>
      <c r="O917" s="5">
        <f>IF(AND(F917&gt;0,M917-F917&gt;364),'اطلاعات پایه'!$B$10,0)*L917+J917</f>
        <v>0</v>
      </c>
      <c r="P917" s="5">
        <f>IF(H917="متاهل",'اطلاعات پایه'!$B$6,0)</f>
        <v>0</v>
      </c>
      <c r="Q917" s="5">
        <f>I917*'اطلاعات پایه'!$B$7</f>
        <v>0</v>
      </c>
      <c r="R917" s="5">
        <f>ROUND('اطلاعات پایه'!$B$8/30*MIN(30,L917),0)</f>
        <v>9000000</v>
      </c>
      <c r="S917" s="5">
        <f>ROUND('اطلاعات پایه'!$B$9/30*MIN(30,L917),0)</f>
        <v>22000000</v>
      </c>
      <c r="T917" s="5">
        <f t="shared" si="107"/>
        <v>59284</v>
      </c>
      <c r="U917" s="15"/>
      <c r="V917" s="5">
        <f t="shared" si="105"/>
        <v>0</v>
      </c>
      <c r="X917" s="9">
        <f t="shared" si="108"/>
        <v>40316080</v>
      </c>
      <c r="Y917" s="9">
        <f>ROUND(0.07*MIN(7*L917*'اطلاعات پایه'!$B$5,'محاسبه حقوق'!X917),0)</f>
        <v>2822126</v>
      </c>
      <c r="Z917" s="9">
        <f t="shared" si="109"/>
        <v>9272700</v>
      </c>
      <c r="AA917" s="9">
        <f t="shared" si="110"/>
        <v>480702059.14285713</v>
      </c>
      <c r="AB917" s="5">
        <f>IF(AA917&lt;='اطلاعات پایه'!$B$35,'اطلاعات پایه'!$D$35,IF(AA917&lt;='اطلاعات پایه'!$B$36,'اطلاعات پایه'!$E$35+(AA917-'اطلاعات پایه'!$B$35)*'اطلاعات پایه'!$C$36,IF(AA917&lt;='اطلاعات پایه'!$B$37,'اطلاعات پایه'!$E$36+(AA917-'اطلاعات پایه'!$B$36)*'اطلاعات پایه'!$C$37,IF(AA917&lt;='اطلاعات پایه'!$B$38,'اطلاعات پایه'!$E$37+(AA917-'اطلاعات پایه'!$B$37)*'اطلاعات پایه'!$C$38,IF(AA917&lt;='اطلاعات پایه'!$B$39,'اطلاعات پایه'!$E$38+(AA917-'اطلاعات پایه'!$B$38)*'اطلاعات پایه'!$C$39,'اطلاعات پایه'!$E$39+(AA917-'اطلاعات پایه'!$B$39)*'اطلاعات پایه'!$C$40)))))/365*L917</f>
        <v>0</v>
      </c>
      <c r="AC917" s="9">
        <f t="shared" si="111"/>
        <v>37493954</v>
      </c>
      <c r="AE917" s="9">
        <f t="shared" si="106"/>
        <v>49588780</v>
      </c>
    </row>
    <row r="918" spans="1:31" x14ac:dyDescent="0.25">
      <c r="A918" s="13">
        <v>898</v>
      </c>
      <c r="B918" s="13"/>
      <c r="C918" s="13"/>
      <c r="D918" s="13"/>
      <c r="E918" s="13"/>
      <c r="F918" s="13"/>
      <c r="G918" s="6" t="str">
        <f t="shared" ref="G918:G981" si="112">IF(F918=0,"",F918)</f>
        <v/>
      </c>
      <c r="H918" s="13"/>
      <c r="I918" s="13"/>
      <c r="J918" s="15"/>
      <c r="K918" s="15"/>
      <c r="L918" s="5">
        <f>VLOOKUP($C$15,'اطلاعات پایه'!$A$18:$B$30,2,FALSE)</f>
        <v>30</v>
      </c>
      <c r="M918" s="6">
        <f>VLOOKUP($C$15,'اطلاعات پایه'!$A$18:$C$30,3,FALSE)</f>
        <v>45736</v>
      </c>
      <c r="N918" s="5">
        <f>ROUND((K918*('اطلاعات پایه'!$B$12+1)+'اطلاعات پایه'!$B$13)/30*L918,0)</f>
        <v>9316080</v>
      </c>
      <c r="O918" s="5">
        <f>IF(AND(F918&gt;0,M918-F918&gt;364),'اطلاعات پایه'!$B$10,0)*L918+J918</f>
        <v>0</v>
      </c>
      <c r="P918" s="5">
        <f>IF(H918="متاهل",'اطلاعات پایه'!$B$6,0)</f>
        <v>0</v>
      </c>
      <c r="Q918" s="5">
        <f>I918*'اطلاعات پایه'!$B$7</f>
        <v>0</v>
      </c>
      <c r="R918" s="5">
        <f>ROUND('اطلاعات پایه'!$B$8/30*MIN(30,L918),0)</f>
        <v>9000000</v>
      </c>
      <c r="S918" s="5">
        <f>ROUND('اطلاعات پایه'!$B$9/30*MIN(30,L918),0)</f>
        <v>22000000</v>
      </c>
      <c r="T918" s="5">
        <f t="shared" si="107"/>
        <v>59284</v>
      </c>
      <c r="U918" s="15"/>
      <c r="V918" s="5">
        <f t="shared" ref="V918:V981" si="113">U918*T918</f>
        <v>0</v>
      </c>
      <c r="X918" s="9">
        <f t="shared" si="108"/>
        <v>40316080</v>
      </c>
      <c r="Y918" s="9">
        <f>ROUND(0.07*MIN(7*L918*'اطلاعات پایه'!$B$5,'محاسبه حقوق'!X918),0)</f>
        <v>2822126</v>
      </c>
      <c r="Z918" s="9">
        <f t="shared" si="109"/>
        <v>9272700</v>
      </c>
      <c r="AA918" s="9">
        <f t="shared" si="110"/>
        <v>480702059.14285713</v>
      </c>
      <c r="AB918" s="5">
        <f>IF(AA918&lt;='اطلاعات پایه'!$B$35,'اطلاعات پایه'!$D$35,IF(AA918&lt;='اطلاعات پایه'!$B$36,'اطلاعات پایه'!$E$35+(AA918-'اطلاعات پایه'!$B$35)*'اطلاعات پایه'!$C$36,IF(AA918&lt;='اطلاعات پایه'!$B$37,'اطلاعات پایه'!$E$36+(AA918-'اطلاعات پایه'!$B$36)*'اطلاعات پایه'!$C$37,IF(AA918&lt;='اطلاعات پایه'!$B$38,'اطلاعات پایه'!$E$37+(AA918-'اطلاعات پایه'!$B$37)*'اطلاعات پایه'!$C$38,IF(AA918&lt;='اطلاعات پایه'!$B$39,'اطلاعات پایه'!$E$38+(AA918-'اطلاعات پایه'!$B$38)*'اطلاعات پایه'!$C$39,'اطلاعات پایه'!$E$39+(AA918-'اطلاعات پایه'!$B$39)*'اطلاعات پایه'!$C$40)))))/365*L918</f>
        <v>0</v>
      </c>
      <c r="AC918" s="9">
        <f t="shared" si="111"/>
        <v>37493954</v>
      </c>
      <c r="AE918" s="9">
        <f t="shared" ref="AE918:AE981" si="114">X918+Z918</f>
        <v>49588780</v>
      </c>
    </row>
    <row r="919" spans="1:31" x14ac:dyDescent="0.25">
      <c r="A919" s="13">
        <v>899</v>
      </c>
      <c r="B919" s="13"/>
      <c r="C919" s="13"/>
      <c r="D919" s="13"/>
      <c r="E919" s="13"/>
      <c r="F919" s="13"/>
      <c r="G919" s="6" t="str">
        <f t="shared" si="112"/>
        <v/>
      </c>
      <c r="H919" s="13"/>
      <c r="I919" s="13"/>
      <c r="J919" s="15"/>
      <c r="K919" s="15"/>
      <c r="L919" s="5">
        <f>VLOOKUP($C$15,'اطلاعات پایه'!$A$18:$B$30,2,FALSE)</f>
        <v>30</v>
      </c>
      <c r="M919" s="6">
        <f>VLOOKUP($C$15,'اطلاعات پایه'!$A$18:$C$30,3,FALSE)</f>
        <v>45736</v>
      </c>
      <c r="N919" s="5">
        <f>ROUND((K919*('اطلاعات پایه'!$B$12+1)+'اطلاعات پایه'!$B$13)/30*L919,0)</f>
        <v>9316080</v>
      </c>
      <c r="O919" s="5">
        <f>IF(AND(F919&gt;0,M919-F919&gt;364),'اطلاعات پایه'!$B$10,0)*L919+J919</f>
        <v>0</v>
      </c>
      <c r="P919" s="5">
        <f>IF(H919="متاهل",'اطلاعات پایه'!$B$6,0)</f>
        <v>0</v>
      </c>
      <c r="Q919" s="5">
        <f>I919*'اطلاعات پایه'!$B$7</f>
        <v>0</v>
      </c>
      <c r="R919" s="5">
        <f>ROUND('اطلاعات پایه'!$B$8/30*MIN(30,L919),0)</f>
        <v>9000000</v>
      </c>
      <c r="S919" s="5">
        <f>ROUND('اطلاعات پایه'!$B$9/30*MIN(30,L919),0)</f>
        <v>22000000</v>
      </c>
      <c r="T919" s="5">
        <f t="shared" ref="T919:T982" si="115">ROUND((N919+O919)/L919*30/220*1.4,0)</f>
        <v>59284</v>
      </c>
      <c r="U919" s="15"/>
      <c r="V919" s="5">
        <f t="shared" si="113"/>
        <v>0</v>
      </c>
      <c r="X919" s="9">
        <f t="shared" ref="X919:X982" si="116">SUM(N919:S919,V919:W919)</f>
        <v>40316080</v>
      </c>
      <c r="Y919" s="9">
        <f>ROUND(0.07*MIN(7*L919*'اطلاعات پایه'!$B$5,'محاسبه حقوق'!X919),0)</f>
        <v>2822126</v>
      </c>
      <c r="Z919" s="9">
        <f t="shared" ref="Z919:Z982" si="117">ROUND(Y919/7*23,0)</f>
        <v>9272700</v>
      </c>
      <c r="AA919" s="9">
        <f t="shared" ref="AA919:AA982" si="118">(X919-2/7*Y919)/L919*365</f>
        <v>480702059.14285713</v>
      </c>
      <c r="AB919" s="5">
        <f>IF(AA919&lt;='اطلاعات پایه'!$B$35,'اطلاعات پایه'!$D$35,IF(AA919&lt;='اطلاعات پایه'!$B$36,'اطلاعات پایه'!$E$35+(AA919-'اطلاعات پایه'!$B$35)*'اطلاعات پایه'!$C$36,IF(AA919&lt;='اطلاعات پایه'!$B$37,'اطلاعات پایه'!$E$36+(AA919-'اطلاعات پایه'!$B$36)*'اطلاعات پایه'!$C$37,IF(AA919&lt;='اطلاعات پایه'!$B$38,'اطلاعات پایه'!$E$37+(AA919-'اطلاعات پایه'!$B$37)*'اطلاعات پایه'!$C$38,IF(AA919&lt;='اطلاعات پایه'!$B$39,'اطلاعات پایه'!$E$38+(AA919-'اطلاعات پایه'!$B$38)*'اطلاعات پایه'!$C$39,'اطلاعات پایه'!$E$39+(AA919-'اطلاعات پایه'!$B$39)*'اطلاعات پایه'!$C$40)))))/365*L919</f>
        <v>0</v>
      </c>
      <c r="AC919" s="9">
        <f t="shared" ref="AC919:AC982" si="119">X919-Y919-AB919</f>
        <v>37493954</v>
      </c>
      <c r="AE919" s="9">
        <f t="shared" si="114"/>
        <v>49588780</v>
      </c>
    </row>
    <row r="920" spans="1:31" x14ac:dyDescent="0.25">
      <c r="A920" s="13">
        <v>900</v>
      </c>
      <c r="B920" s="13"/>
      <c r="C920" s="13"/>
      <c r="D920" s="13"/>
      <c r="E920" s="13"/>
      <c r="F920" s="13"/>
      <c r="G920" s="6" t="str">
        <f t="shared" si="112"/>
        <v/>
      </c>
      <c r="H920" s="13"/>
      <c r="I920" s="13"/>
      <c r="J920" s="15"/>
      <c r="K920" s="15"/>
      <c r="L920" s="5">
        <f>VLOOKUP($C$15,'اطلاعات پایه'!$A$18:$B$30,2,FALSE)</f>
        <v>30</v>
      </c>
      <c r="M920" s="6">
        <f>VLOOKUP($C$15,'اطلاعات پایه'!$A$18:$C$30,3,FALSE)</f>
        <v>45736</v>
      </c>
      <c r="N920" s="5">
        <f>ROUND((K920*('اطلاعات پایه'!$B$12+1)+'اطلاعات پایه'!$B$13)/30*L920,0)</f>
        <v>9316080</v>
      </c>
      <c r="O920" s="5">
        <f>IF(AND(F920&gt;0,M920-F920&gt;364),'اطلاعات پایه'!$B$10,0)*L920+J920</f>
        <v>0</v>
      </c>
      <c r="P920" s="5">
        <f>IF(H920="متاهل",'اطلاعات پایه'!$B$6,0)</f>
        <v>0</v>
      </c>
      <c r="Q920" s="5">
        <f>I920*'اطلاعات پایه'!$B$7</f>
        <v>0</v>
      </c>
      <c r="R920" s="5">
        <f>ROUND('اطلاعات پایه'!$B$8/30*MIN(30,L920),0)</f>
        <v>9000000</v>
      </c>
      <c r="S920" s="5">
        <f>ROUND('اطلاعات پایه'!$B$9/30*MIN(30,L920),0)</f>
        <v>22000000</v>
      </c>
      <c r="T920" s="5">
        <f t="shared" si="115"/>
        <v>59284</v>
      </c>
      <c r="U920" s="15"/>
      <c r="V920" s="5">
        <f t="shared" si="113"/>
        <v>0</v>
      </c>
      <c r="X920" s="9">
        <f t="shared" si="116"/>
        <v>40316080</v>
      </c>
      <c r="Y920" s="9">
        <f>ROUND(0.07*MIN(7*L920*'اطلاعات پایه'!$B$5,'محاسبه حقوق'!X920),0)</f>
        <v>2822126</v>
      </c>
      <c r="Z920" s="9">
        <f t="shared" si="117"/>
        <v>9272700</v>
      </c>
      <c r="AA920" s="9">
        <f t="shared" si="118"/>
        <v>480702059.14285713</v>
      </c>
      <c r="AB920" s="5">
        <f>IF(AA920&lt;='اطلاعات پایه'!$B$35,'اطلاعات پایه'!$D$35,IF(AA920&lt;='اطلاعات پایه'!$B$36,'اطلاعات پایه'!$E$35+(AA920-'اطلاعات پایه'!$B$35)*'اطلاعات پایه'!$C$36,IF(AA920&lt;='اطلاعات پایه'!$B$37,'اطلاعات پایه'!$E$36+(AA920-'اطلاعات پایه'!$B$36)*'اطلاعات پایه'!$C$37,IF(AA920&lt;='اطلاعات پایه'!$B$38,'اطلاعات پایه'!$E$37+(AA920-'اطلاعات پایه'!$B$37)*'اطلاعات پایه'!$C$38,IF(AA920&lt;='اطلاعات پایه'!$B$39,'اطلاعات پایه'!$E$38+(AA920-'اطلاعات پایه'!$B$38)*'اطلاعات پایه'!$C$39,'اطلاعات پایه'!$E$39+(AA920-'اطلاعات پایه'!$B$39)*'اطلاعات پایه'!$C$40)))))/365*L920</f>
        <v>0</v>
      </c>
      <c r="AC920" s="9">
        <f t="shared" si="119"/>
        <v>37493954</v>
      </c>
      <c r="AE920" s="9">
        <f t="shared" si="114"/>
        <v>49588780</v>
      </c>
    </row>
    <row r="921" spans="1:31" x14ac:dyDescent="0.25">
      <c r="A921" s="13">
        <v>901</v>
      </c>
      <c r="B921" s="13"/>
      <c r="C921" s="13"/>
      <c r="D921" s="13"/>
      <c r="E921" s="13"/>
      <c r="F921" s="13"/>
      <c r="G921" s="6" t="str">
        <f t="shared" si="112"/>
        <v/>
      </c>
      <c r="H921" s="13"/>
      <c r="I921" s="13"/>
      <c r="J921" s="15"/>
      <c r="K921" s="15"/>
      <c r="L921" s="5">
        <f>VLOOKUP($C$15,'اطلاعات پایه'!$A$18:$B$30,2,FALSE)</f>
        <v>30</v>
      </c>
      <c r="M921" s="6">
        <f>VLOOKUP($C$15,'اطلاعات پایه'!$A$18:$C$30,3,FALSE)</f>
        <v>45736</v>
      </c>
      <c r="N921" s="5">
        <f>ROUND((K921*('اطلاعات پایه'!$B$12+1)+'اطلاعات پایه'!$B$13)/30*L921,0)</f>
        <v>9316080</v>
      </c>
      <c r="O921" s="5">
        <f>IF(AND(F921&gt;0,M921-F921&gt;364),'اطلاعات پایه'!$B$10,0)*L921+J921</f>
        <v>0</v>
      </c>
      <c r="P921" s="5">
        <f>IF(H921="متاهل",'اطلاعات پایه'!$B$6,0)</f>
        <v>0</v>
      </c>
      <c r="Q921" s="5">
        <f>I921*'اطلاعات پایه'!$B$7</f>
        <v>0</v>
      </c>
      <c r="R921" s="5">
        <f>ROUND('اطلاعات پایه'!$B$8/30*MIN(30,L921),0)</f>
        <v>9000000</v>
      </c>
      <c r="S921" s="5">
        <f>ROUND('اطلاعات پایه'!$B$9/30*MIN(30,L921),0)</f>
        <v>22000000</v>
      </c>
      <c r="T921" s="5">
        <f t="shared" si="115"/>
        <v>59284</v>
      </c>
      <c r="U921" s="15"/>
      <c r="V921" s="5">
        <f t="shared" si="113"/>
        <v>0</v>
      </c>
      <c r="X921" s="9">
        <f t="shared" si="116"/>
        <v>40316080</v>
      </c>
      <c r="Y921" s="9">
        <f>ROUND(0.07*MIN(7*L921*'اطلاعات پایه'!$B$5,'محاسبه حقوق'!X921),0)</f>
        <v>2822126</v>
      </c>
      <c r="Z921" s="9">
        <f t="shared" si="117"/>
        <v>9272700</v>
      </c>
      <c r="AA921" s="9">
        <f t="shared" si="118"/>
        <v>480702059.14285713</v>
      </c>
      <c r="AB921" s="5">
        <f>IF(AA921&lt;='اطلاعات پایه'!$B$35,'اطلاعات پایه'!$D$35,IF(AA921&lt;='اطلاعات پایه'!$B$36,'اطلاعات پایه'!$E$35+(AA921-'اطلاعات پایه'!$B$35)*'اطلاعات پایه'!$C$36,IF(AA921&lt;='اطلاعات پایه'!$B$37,'اطلاعات پایه'!$E$36+(AA921-'اطلاعات پایه'!$B$36)*'اطلاعات پایه'!$C$37,IF(AA921&lt;='اطلاعات پایه'!$B$38,'اطلاعات پایه'!$E$37+(AA921-'اطلاعات پایه'!$B$37)*'اطلاعات پایه'!$C$38,IF(AA921&lt;='اطلاعات پایه'!$B$39,'اطلاعات پایه'!$E$38+(AA921-'اطلاعات پایه'!$B$38)*'اطلاعات پایه'!$C$39,'اطلاعات پایه'!$E$39+(AA921-'اطلاعات پایه'!$B$39)*'اطلاعات پایه'!$C$40)))))/365*L921</f>
        <v>0</v>
      </c>
      <c r="AC921" s="9">
        <f t="shared" si="119"/>
        <v>37493954</v>
      </c>
      <c r="AE921" s="9">
        <f t="shared" si="114"/>
        <v>49588780</v>
      </c>
    </row>
    <row r="922" spans="1:31" x14ac:dyDescent="0.25">
      <c r="A922" s="13">
        <v>902</v>
      </c>
      <c r="B922" s="13"/>
      <c r="C922" s="13"/>
      <c r="D922" s="13"/>
      <c r="E922" s="13"/>
      <c r="F922" s="13"/>
      <c r="G922" s="6" t="str">
        <f t="shared" si="112"/>
        <v/>
      </c>
      <c r="H922" s="13"/>
      <c r="I922" s="13"/>
      <c r="J922" s="15"/>
      <c r="K922" s="15"/>
      <c r="L922" s="5">
        <f>VLOOKUP($C$15,'اطلاعات پایه'!$A$18:$B$30,2,FALSE)</f>
        <v>30</v>
      </c>
      <c r="M922" s="6">
        <f>VLOOKUP($C$15,'اطلاعات پایه'!$A$18:$C$30,3,FALSE)</f>
        <v>45736</v>
      </c>
      <c r="N922" s="5">
        <f>ROUND((K922*('اطلاعات پایه'!$B$12+1)+'اطلاعات پایه'!$B$13)/30*L922,0)</f>
        <v>9316080</v>
      </c>
      <c r="O922" s="5">
        <f>IF(AND(F922&gt;0,M922-F922&gt;364),'اطلاعات پایه'!$B$10,0)*L922+J922</f>
        <v>0</v>
      </c>
      <c r="P922" s="5">
        <f>IF(H922="متاهل",'اطلاعات پایه'!$B$6,0)</f>
        <v>0</v>
      </c>
      <c r="Q922" s="5">
        <f>I922*'اطلاعات پایه'!$B$7</f>
        <v>0</v>
      </c>
      <c r="R922" s="5">
        <f>ROUND('اطلاعات پایه'!$B$8/30*MIN(30,L922),0)</f>
        <v>9000000</v>
      </c>
      <c r="S922" s="5">
        <f>ROUND('اطلاعات پایه'!$B$9/30*MIN(30,L922),0)</f>
        <v>22000000</v>
      </c>
      <c r="T922" s="5">
        <f t="shared" si="115"/>
        <v>59284</v>
      </c>
      <c r="U922" s="15"/>
      <c r="V922" s="5">
        <f t="shared" si="113"/>
        <v>0</v>
      </c>
      <c r="X922" s="9">
        <f t="shared" si="116"/>
        <v>40316080</v>
      </c>
      <c r="Y922" s="9">
        <f>ROUND(0.07*MIN(7*L922*'اطلاعات پایه'!$B$5,'محاسبه حقوق'!X922),0)</f>
        <v>2822126</v>
      </c>
      <c r="Z922" s="9">
        <f t="shared" si="117"/>
        <v>9272700</v>
      </c>
      <c r="AA922" s="9">
        <f t="shared" si="118"/>
        <v>480702059.14285713</v>
      </c>
      <c r="AB922" s="5">
        <f>IF(AA922&lt;='اطلاعات پایه'!$B$35,'اطلاعات پایه'!$D$35,IF(AA922&lt;='اطلاعات پایه'!$B$36,'اطلاعات پایه'!$E$35+(AA922-'اطلاعات پایه'!$B$35)*'اطلاعات پایه'!$C$36,IF(AA922&lt;='اطلاعات پایه'!$B$37,'اطلاعات پایه'!$E$36+(AA922-'اطلاعات پایه'!$B$36)*'اطلاعات پایه'!$C$37,IF(AA922&lt;='اطلاعات پایه'!$B$38,'اطلاعات پایه'!$E$37+(AA922-'اطلاعات پایه'!$B$37)*'اطلاعات پایه'!$C$38,IF(AA922&lt;='اطلاعات پایه'!$B$39,'اطلاعات پایه'!$E$38+(AA922-'اطلاعات پایه'!$B$38)*'اطلاعات پایه'!$C$39,'اطلاعات پایه'!$E$39+(AA922-'اطلاعات پایه'!$B$39)*'اطلاعات پایه'!$C$40)))))/365*L922</f>
        <v>0</v>
      </c>
      <c r="AC922" s="9">
        <f t="shared" si="119"/>
        <v>37493954</v>
      </c>
      <c r="AE922" s="9">
        <f t="shared" si="114"/>
        <v>49588780</v>
      </c>
    </row>
    <row r="923" spans="1:31" x14ac:dyDescent="0.25">
      <c r="A923" s="13">
        <v>903</v>
      </c>
      <c r="B923" s="13"/>
      <c r="C923" s="13"/>
      <c r="D923" s="13"/>
      <c r="E923" s="13"/>
      <c r="F923" s="13"/>
      <c r="G923" s="6" t="str">
        <f t="shared" si="112"/>
        <v/>
      </c>
      <c r="H923" s="13"/>
      <c r="I923" s="13"/>
      <c r="J923" s="15"/>
      <c r="K923" s="15"/>
      <c r="L923" s="5">
        <f>VLOOKUP($C$15,'اطلاعات پایه'!$A$18:$B$30,2,FALSE)</f>
        <v>30</v>
      </c>
      <c r="M923" s="6">
        <f>VLOOKUP($C$15,'اطلاعات پایه'!$A$18:$C$30,3,FALSE)</f>
        <v>45736</v>
      </c>
      <c r="N923" s="5">
        <f>ROUND((K923*('اطلاعات پایه'!$B$12+1)+'اطلاعات پایه'!$B$13)/30*L923,0)</f>
        <v>9316080</v>
      </c>
      <c r="O923" s="5">
        <f>IF(AND(F923&gt;0,M923-F923&gt;364),'اطلاعات پایه'!$B$10,0)*L923+J923</f>
        <v>0</v>
      </c>
      <c r="P923" s="5">
        <f>IF(H923="متاهل",'اطلاعات پایه'!$B$6,0)</f>
        <v>0</v>
      </c>
      <c r="Q923" s="5">
        <f>I923*'اطلاعات پایه'!$B$7</f>
        <v>0</v>
      </c>
      <c r="R923" s="5">
        <f>ROUND('اطلاعات پایه'!$B$8/30*MIN(30,L923),0)</f>
        <v>9000000</v>
      </c>
      <c r="S923" s="5">
        <f>ROUND('اطلاعات پایه'!$B$9/30*MIN(30,L923),0)</f>
        <v>22000000</v>
      </c>
      <c r="T923" s="5">
        <f t="shared" si="115"/>
        <v>59284</v>
      </c>
      <c r="U923" s="15"/>
      <c r="V923" s="5">
        <f t="shared" si="113"/>
        <v>0</v>
      </c>
      <c r="X923" s="9">
        <f t="shared" si="116"/>
        <v>40316080</v>
      </c>
      <c r="Y923" s="9">
        <f>ROUND(0.07*MIN(7*L923*'اطلاعات پایه'!$B$5,'محاسبه حقوق'!X923),0)</f>
        <v>2822126</v>
      </c>
      <c r="Z923" s="9">
        <f t="shared" si="117"/>
        <v>9272700</v>
      </c>
      <c r="AA923" s="9">
        <f t="shared" si="118"/>
        <v>480702059.14285713</v>
      </c>
      <c r="AB923" s="5">
        <f>IF(AA923&lt;='اطلاعات پایه'!$B$35,'اطلاعات پایه'!$D$35,IF(AA923&lt;='اطلاعات پایه'!$B$36,'اطلاعات پایه'!$E$35+(AA923-'اطلاعات پایه'!$B$35)*'اطلاعات پایه'!$C$36,IF(AA923&lt;='اطلاعات پایه'!$B$37,'اطلاعات پایه'!$E$36+(AA923-'اطلاعات پایه'!$B$36)*'اطلاعات پایه'!$C$37,IF(AA923&lt;='اطلاعات پایه'!$B$38,'اطلاعات پایه'!$E$37+(AA923-'اطلاعات پایه'!$B$37)*'اطلاعات پایه'!$C$38,IF(AA923&lt;='اطلاعات پایه'!$B$39,'اطلاعات پایه'!$E$38+(AA923-'اطلاعات پایه'!$B$38)*'اطلاعات پایه'!$C$39,'اطلاعات پایه'!$E$39+(AA923-'اطلاعات پایه'!$B$39)*'اطلاعات پایه'!$C$40)))))/365*L923</f>
        <v>0</v>
      </c>
      <c r="AC923" s="9">
        <f t="shared" si="119"/>
        <v>37493954</v>
      </c>
      <c r="AE923" s="9">
        <f t="shared" si="114"/>
        <v>49588780</v>
      </c>
    </row>
    <row r="924" spans="1:31" x14ac:dyDescent="0.25">
      <c r="A924" s="13">
        <v>904</v>
      </c>
      <c r="B924" s="13"/>
      <c r="C924" s="13"/>
      <c r="D924" s="13"/>
      <c r="E924" s="13"/>
      <c r="F924" s="13"/>
      <c r="G924" s="6" t="str">
        <f t="shared" si="112"/>
        <v/>
      </c>
      <c r="H924" s="13"/>
      <c r="I924" s="13"/>
      <c r="J924" s="15"/>
      <c r="K924" s="15"/>
      <c r="L924" s="5">
        <f>VLOOKUP($C$15,'اطلاعات پایه'!$A$18:$B$30,2,FALSE)</f>
        <v>30</v>
      </c>
      <c r="M924" s="6">
        <f>VLOOKUP($C$15,'اطلاعات پایه'!$A$18:$C$30,3,FALSE)</f>
        <v>45736</v>
      </c>
      <c r="N924" s="5">
        <f>ROUND((K924*('اطلاعات پایه'!$B$12+1)+'اطلاعات پایه'!$B$13)/30*L924,0)</f>
        <v>9316080</v>
      </c>
      <c r="O924" s="5">
        <f>IF(AND(F924&gt;0,M924-F924&gt;364),'اطلاعات پایه'!$B$10,0)*L924+J924</f>
        <v>0</v>
      </c>
      <c r="P924" s="5">
        <f>IF(H924="متاهل",'اطلاعات پایه'!$B$6,0)</f>
        <v>0</v>
      </c>
      <c r="Q924" s="5">
        <f>I924*'اطلاعات پایه'!$B$7</f>
        <v>0</v>
      </c>
      <c r="R924" s="5">
        <f>ROUND('اطلاعات پایه'!$B$8/30*MIN(30,L924),0)</f>
        <v>9000000</v>
      </c>
      <c r="S924" s="5">
        <f>ROUND('اطلاعات پایه'!$B$9/30*MIN(30,L924),0)</f>
        <v>22000000</v>
      </c>
      <c r="T924" s="5">
        <f t="shared" si="115"/>
        <v>59284</v>
      </c>
      <c r="U924" s="15"/>
      <c r="V924" s="5">
        <f t="shared" si="113"/>
        <v>0</v>
      </c>
      <c r="X924" s="9">
        <f t="shared" si="116"/>
        <v>40316080</v>
      </c>
      <c r="Y924" s="9">
        <f>ROUND(0.07*MIN(7*L924*'اطلاعات پایه'!$B$5,'محاسبه حقوق'!X924),0)</f>
        <v>2822126</v>
      </c>
      <c r="Z924" s="9">
        <f t="shared" si="117"/>
        <v>9272700</v>
      </c>
      <c r="AA924" s="9">
        <f t="shared" si="118"/>
        <v>480702059.14285713</v>
      </c>
      <c r="AB924" s="5">
        <f>IF(AA924&lt;='اطلاعات پایه'!$B$35,'اطلاعات پایه'!$D$35,IF(AA924&lt;='اطلاعات پایه'!$B$36,'اطلاعات پایه'!$E$35+(AA924-'اطلاعات پایه'!$B$35)*'اطلاعات پایه'!$C$36,IF(AA924&lt;='اطلاعات پایه'!$B$37,'اطلاعات پایه'!$E$36+(AA924-'اطلاعات پایه'!$B$36)*'اطلاعات پایه'!$C$37,IF(AA924&lt;='اطلاعات پایه'!$B$38,'اطلاعات پایه'!$E$37+(AA924-'اطلاعات پایه'!$B$37)*'اطلاعات پایه'!$C$38,IF(AA924&lt;='اطلاعات پایه'!$B$39,'اطلاعات پایه'!$E$38+(AA924-'اطلاعات پایه'!$B$38)*'اطلاعات پایه'!$C$39,'اطلاعات پایه'!$E$39+(AA924-'اطلاعات پایه'!$B$39)*'اطلاعات پایه'!$C$40)))))/365*L924</f>
        <v>0</v>
      </c>
      <c r="AC924" s="9">
        <f t="shared" si="119"/>
        <v>37493954</v>
      </c>
      <c r="AE924" s="9">
        <f t="shared" si="114"/>
        <v>49588780</v>
      </c>
    </row>
    <row r="925" spans="1:31" x14ac:dyDescent="0.25">
      <c r="A925" s="13">
        <v>905</v>
      </c>
      <c r="B925" s="13"/>
      <c r="C925" s="13"/>
      <c r="D925" s="13"/>
      <c r="E925" s="13"/>
      <c r="F925" s="13"/>
      <c r="G925" s="6" t="str">
        <f t="shared" si="112"/>
        <v/>
      </c>
      <c r="H925" s="13"/>
      <c r="I925" s="13"/>
      <c r="J925" s="15"/>
      <c r="K925" s="15"/>
      <c r="L925" s="5">
        <f>VLOOKUP($C$15,'اطلاعات پایه'!$A$18:$B$30,2,FALSE)</f>
        <v>30</v>
      </c>
      <c r="M925" s="6">
        <f>VLOOKUP($C$15,'اطلاعات پایه'!$A$18:$C$30,3,FALSE)</f>
        <v>45736</v>
      </c>
      <c r="N925" s="5">
        <f>ROUND((K925*('اطلاعات پایه'!$B$12+1)+'اطلاعات پایه'!$B$13)/30*L925,0)</f>
        <v>9316080</v>
      </c>
      <c r="O925" s="5">
        <f>IF(AND(F925&gt;0,M925-F925&gt;364),'اطلاعات پایه'!$B$10,0)*L925+J925</f>
        <v>0</v>
      </c>
      <c r="P925" s="5">
        <f>IF(H925="متاهل",'اطلاعات پایه'!$B$6,0)</f>
        <v>0</v>
      </c>
      <c r="Q925" s="5">
        <f>I925*'اطلاعات پایه'!$B$7</f>
        <v>0</v>
      </c>
      <c r="R925" s="5">
        <f>ROUND('اطلاعات پایه'!$B$8/30*MIN(30,L925),0)</f>
        <v>9000000</v>
      </c>
      <c r="S925" s="5">
        <f>ROUND('اطلاعات پایه'!$B$9/30*MIN(30,L925),0)</f>
        <v>22000000</v>
      </c>
      <c r="T925" s="5">
        <f t="shared" si="115"/>
        <v>59284</v>
      </c>
      <c r="U925" s="15"/>
      <c r="V925" s="5">
        <f t="shared" si="113"/>
        <v>0</v>
      </c>
      <c r="X925" s="9">
        <f t="shared" si="116"/>
        <v>40316080</v>
      </c>
      <c r="Y925" s="9">
        <f>ROUND(0.07*MIN(7*L925*'اطلاعات پایه'!$B$5,'محاسبه حقوق'!X925),0)</f>
        <v>2822126</v>
      </c>
      <c r="Z925" s="9">
        <f t="shared" si="117"/>
        <v>9272700</v>
      </c>
      <c r="AA925" s="9">
        <f t="shared" si="118"/>
        <v>480702059.14285713</v>
      </c>
      <c r="AB925" s="5">
        <f>IF(AA925&lt;='اطلاعات پایه'!$B$35,'اطلاعات پایه'!$D$35,IF(AA925&lt;='اطلاعات پایه'!$B$36,'اطلاعات پایه'!$E$35+(AA925-'اطلاعات پایه'!$B$35)*'اطلاعات پایه'!$C$36,IF(AA925&lt;='اطلاعات پایه'!$B$37,'اطلاعات پایه'!$E$36+(AA925-'اطلاعات پایه'!$B$36)*'اطلاعات پایه'!$C$37,IF(AA925&lt;='اطلاعات پایه'!$B$38,'اطلاعات پایه'!$E$37+(AA925-'اطلاعات پایه'!$B$37)*'اطلاعات پایه'!$C$38,IF(AA925&lt;='اطلاعات پایه'!$B$39,'اطلاعات پایه'!$E$38+(AA925-'اطلاعات پایه'!$B$38)*'اطلاعات پایه'!$C$39,'اطلاعات پایه'!$E$39+(AA925-'اطلاعات پایه'!$B$39)*'اطلاعات پایه'!$C$40)))))/365*L925</f>
        <v>0</v>
      </c>
      <c r="AC925" s="9">
        <f t="shared" si="119"/>
        <v>37493954</v>
      </c>
      <c r="AE925" s="9">
        <f t="shared" si="114"/>
        <v>49588780</v>
      </c>
    </row>
    <row r="926" spans="1:31" x14ac:dyDescent="0.25">
      <c r="A926" s="13">
        <v>906</v>
      </c>
      <c r="B926" s="13"/>
      <c r="C926" s="13"/>
      <c r="D926" s="13"/>
      <c r="E926" s="13"/>
      <c r="F926" s="13"/>
      <c r="G926" s="6" t="str">
        <f t="shared" si="112"/>
        <v/>
      </c>
      <c r="H926" s="13"/>
      <c r="I926" s="13"/>
      <c r="J926" s="15"/>
      <c r="K926" s="15"/>
      <c r="L926" s="5">
        <f>VLOOKUP($C$15,'اطلاعات پایه'!$A$18:$B$30,2,FALSE)</f>
        <v>30</v>
      </c>
      <c r="M926" s="6">
        <f>VLOOKUP($C$15,'اطلاعات پایه'!$A$18:$C$30,3,FALSE)</f>
        <v>45736</v>
      </c>
      <c r="N926" s="5">
        <f>ROUND((K926*('اطلاعات پایه'!$B$12+1)+'اطلاعات پایه'!$B$13)/30*L926,0)</f>
        <v>9316080</v>
      </c>
      <c r="O926" s="5">
        <f>IF(AND(F926&gt;0,M926-F926&gt;364),'اطلاعات پایه'!$B$10,0)*L926+J926</f>
        <v>0</v>
      </c>
      <c r="P926" s="5">
        <f>IF(H926="متاهل",'اطلاعات پایه'!$B$6,0)</f>
        <v>0</v>
      </c>
      <c r="Q926" s="5">
        <f>I926*'اطلاعات پایه'!$B$7</f>
        <v>0</v>
      </c>
      <c r="R926" s="5">
        <f>ROUND('اطلاعات پایه'!$B$8/30*MIN(30,L926),0)</f>
        <v>9000000</v>
      </c>
      <c r="S926" s="5">
        <f>ROUND('اطلاعات پایه'!$B$9/30*MIN(30,L926),0)</f>
        <v>22000000</v>
      </c>
      <c r="T926" s="5">
        <f t="shared" si="115"/>
        <v>59284</v>
      </c>
      <c r="U926" s="15"/>
      <c r="V926" s="5">
        <f t="shared" si="113"/>
        <v>0</v>
      </c>
      <c r="X926" s="9">
        <f t="shared" si="116"/>
        <v>40316080</v>
      </c>
      <c r="Y926" s="9">
        <f>ROUND(0.07*MIN(7*L926*'اطلاعات پایه'!$B$5,'محاسبه حقوق'!X926),0)</f>
        <v>2822126</v>
      </c>
      <c r="Z926" s="9">
        <f t="shared" si="117"/>
        <v>9272700</v>
      </c>
      <c r="AA926" s="9">
        <f t="shared" si="118"/>
        <v>480702059.14285713</v>
      </c>
      <c r="AB926" s="5">
        <f>IF(AA926&lt;='اطلاعات پایه'!$B$35,'اطلاعات پایه'!$D$35,IF(AA926&lt;='اطلاعات پایه'!$B$36,'اطلاعات پایه'!$E$35+(AA926-'اطلاعات پایه'!$B$35)*'اطلاعات پایه'!$C$36,IF(AA926&lt;='اطلاعات پایه'!$B$37,'اطلاعات پایه'!$E$36+(AA926-'اطلاعات پایه'!$B$36)*'اطلاعات پایه'!$C$37,IF(AA926&lt;='اطلاعات پایه'!$B$38,'اطلاعات پایه'!$E$37+(AA926-'اطلاعات پایه'!$B$37)*'اطلاعات پایه'!$C$38,IF(AA926&lt;='اطلاعات پایه'!$B$39,'اطلاعات پایه'!$E$38+(AA926-'اطلاعات پایه'!$B$38)*'اطلاعات پایه'!$C$39,'اطلاعات پایه'!$E$39+(AA926-'اطلاعات پایه'!$B$39)*'اطلاعات پایه'!$C$40)))))/365*L926</f>
        <v>0</v>
      </c>
      <c r="AC926" s="9">
        <f t="shared" si="119"/>
        <v>37493954</v>
      </c>
      <c r="AE926" s="9">
        <f t="shared" si="114"/>
        <v>49588780</v>
      </c>
    </row>
    <row r="927" spans="1:31" x14ac:dyDescent="0.25">
      <c r="A927" s="13">
        <v>907</v>
      </c>
      <c r="B927" s="13"/>
      <c r="C927" s="13"/>
      <c r="D927" s="13"/>
      <c r="E927" s="13"/>
      <c r="F927" s="13"/>
      <c r="G927" s="6" t="str">
        <f t="shared" si="112"/>
        <v/>
      </c>
      <c r="H927" s="13"/>
      <c r="I927" s="13"/>
      <c r="J927" s="15"/>
      <c r="K927" s="15"/>
      <c r="L927" s="5">
        <f>VLOOKUP($C$15,'اطلاعات پایه'!$A$18:$B$30,2,FALSE)</f>
        <v>30</v>
      </c>
      <c r="M927" s="6">
        <f>VLOOKUP($C$15,'اطلاعات پایه'!$A$18:$C$30,3,FALSE)</f>
        <v>45736</v>
      </c>
      <c r="N927" s="5">
        <f>ROUND((K927*('اطلاعات پایه'!$B$12+1)+'اطلاعات پایه'!$B$13)/30*L927,0)</f>
        <v>9316080</v>
      </c>
      <c r="O927" s="5">
        <f>IF(AND(F927&gt;0,M927-F927&gt;364),'اطلاعات پایه'!$B$10,0)*L927+J927</f>
        <v>0</v>
      </c>
      <c r="P927" s="5">
        <f>IF(H927="متاهل",'اطلاعات پایه'!$B$6,0)</f>
        <v>0</v>
      </c>
      <c r="Q927" s="5">
        <f>I927*'اطلاعات پایه'!$B$7</f>
        <v>0</v>
      </c>
      <c r="R927" s="5">
        <f>ROUND('اطلاعات پایه'!$B$8/30*MIN(30,L927),0)</f>
        <v>9000000</v>
      </c>
      <c r="S927" s="5">
        <f>ROUND('اطلاعات پایه'!$B$9/30*MIN(30,L927),0)</f>
        <v>22000000</v>
      </c>
      <c r="T927" s="5">
        <f t="shared" si="115"/>
        <v>59284</v>
      </c>
      <c r="U927" s="15"/>
      <c r="V927" s="5">
        <f t="shared" si="113"/>
        <v>0</v>
      </c>
      <c r="X927" s="9">
        <f t="shared" si="116"/>
        <v>40316080</v>
      </c>
      <c r="Y927" s="9">
        <f>ROUND(0.07*MIN(7*L927*'اطلاعات پایه'!$B$5,'محاسبه حقوق'!X927),0)</f>
        <v>2822126</v>
      </c>
      <c r="Z927" s="9">
        <f t="shared" si="117"/>
        <v>9272700</v>
      </c>
      <c r="AA927" s="9">
        <f t="shared" si="118"/>
        <v>480702059.14285713</v>
      </c>
      <c r="AB927" s="5">
        <f>IF(AA927&lt;='اطلاعات پایه'!$B$35,'اطلاعات پایه'!$D$35,IF(AA927&lt;='اطلاعات پایه'!$B$36,'اطلاعات پایه'!$E$35+(AA927-'اطلاعات پایه'!$B$35)*'اطلاعات پایه'!$C$36,IF(AA927&lt;='اطلاعات پایه'!$B$37,'اطلاعات پایه'!$E$36+(AA927-'اطلاعات پایه'!$B$36)*'اطلاعات پایه'!$C$37,IF(AA927&lt;='اطلاعات پایه'!$B$38,'اطلاعات پایه'!$E$37+(AA927-'اطلاعات پایه'!$B$37)*'اطلاعات پایه'!$C$38,IF(AA927&lt;='اطلاعات پایه'!$B$39,'اطلاعات پایه'!$E$38+(AA927-'اطلاعات پایه'!$B$38)*'اطلاعات پایه'!$C$39,'اطلاعات پایه'!$E$39+(AA927-'اطلاعات پایه'!$B$39)*'اطلاعات پایه'!$C$40)))))/365*L927</f>
        <v>0</v>
      </c>
      <c r="AC927" s="9">
        <f t="shared" si="119"/>
        <v>37493954</v>
      </c>
      <c r="AE927" s="9">
        <f t="shared" si="114"/>
        <v>49588780</v>
      </c>
    </row>
    <row r="928" spans="1:31" x14ac:dyDescent="0.25">
      <c r="A928" s="13">
        <v>908</v>
      </c>
      <c r="B928" s="13"/>
      <c r="C928" s="13"/>
      <c r="D928" s="13"/>
      <c r="E928" s="13"/>
      <c r="F928" s="13"/>
      <c r="G928" s="6" t="str">
        <f t="shared" si="112"/>
        <v/>
      </c>
      <c r="H928" s="13"/>
      <c r="I928" s="13"/>
      <c r="J928" s="15"/>
      <c r="K928" s="15"/>
      <c r="L928" s="5">
        <f>VLOOKUP($C$15,'اطلاعات پایه'!$A$18:$B$30,2,FALSE)</f>
        <v>30</v>
      </c>
      <c r="M928" s="6">
        <f>VLOOKUP($C$15,'اطلاعات پایه'!$A$18:$C$30,3,FALSE)</f>
        <v>45736</v>
      </c>
      <c r="N928" s="5">
        <f>ROUND((K928*('اطلاعات پایه'!$B$12+1)+'اطلاعات پایه'!$B$13)/30*L928,0)</f>
        <v>9316080</v>
      </c>
      <c r="O928" s="5">
        <f>IF(AND(F928&gt;0,M928-F928&gt;364),'اطلاعات پایه'!$B$10,0)*L928+J928</f>
        <v>0</v>
      </c>
      <c r="P928" s="5">
        <f>IF(H928="متاهل",'اطلاعات پایه'!$B$6,0)</f>
        <v>0</v>
      </c>
      <c r="Q928" s="5">
        <f>I928*'اطلاعات پایه'!$B$7</f>
        <v>0</v>
      </c>
      <c r="R928" s="5">
        <f>ROUND('اطلاعات پایه'!$B$8/30*MIN(30,L928),0)</f>
        <v>9000000</v>
      </c>
      <c r="S928" s="5">
        <f>ROUND('اطلاعات پایه'!$B$9/30*MIN(30,L928),0)</f>
        <v>22000000</v>
      </c>
      <c r="T928" s="5">
        <f t="shared" si="115"/>
        <v>59284</v>
      </c>
      <c r="U928" s="15"/>
      <c r="V928" s="5">
        <f t="shared" si="113"/>
        <v>0</v>
      </c>
      <c r="X928" s="9">
        <f t="shared" si="116"/>
        <v>40316080</v>
      </c>
      <c r="Y928" s="9">
        <f>ROUND(0.07*MIN(7*L928*'اطلاعات پایه'!$B$5,'محاسبه حقوق'!X928),0)</f>
        <v>2822126</v>
      </c>
      <c r="Z928" s="9">
        <f t="shared" si="117"/>
        <v>9272700</v>
      </c>
      <c r="AA928" s="9">
        <f t="shared" si="118"/>
        <v>480702059.14285713</v>
      </c>
      <c r="AB928" s="5">
        <f>IF(AA928&lt;='اطلاعات پایه'!$B$35,'اطلاعات پایه'!$D$35,IF(AA928&lt;='اطلاعات پایه'!$B$36,'اطلاعات پایه'!$E$35+(AA928-'اطلاعات پایه'!$B$35)*'اطلاعات پایه'!$C$36,IF(AA928&lt;='اطلاعات پایه'!$B$37,'اطلاعات پایه'!$E$36+(AA928-'اطلاعات پایه'!$B$36)*'اطلاعات پایه'!$C$37,IF(AA928&lt;='اطلاعات پایه'!$B$38,'اطلاعات پایه'!$E$37+(AA928-'اطلاعات پایه'!$B$37)*'اطلاعات پایه'!$C$38,IF(AA928&lt;='اطلاعات پایه'!$B$39,'اطلاعات پایه'!$E$38+(AA928-'اطلاعات پایه'!$B$38)*'اطلاعات پایه'!$C$39,'اطلاعات پایه'!$E$39+(AA928-'اطلاعات پایه'!$B$39)*'اطلاعات پایه'!$C$40)))))/365*L928</f>
        <v>0</v>
      </c>
      <c r="AC928" s="9">
        <f t="shared" si="119"/>
        <v>37493954</v>
      </c>
      <c r="AE928" s="9">
        <f t="shared" si="114"/>
        <v>49588780</v>
      </c>
    </row>
    <row r="929" spans="1:31" x14ac:dyDescent="0.25">
      <c r="A929" s="13">
        <v>909</v>
      </c>
      <c r="B929" s="13"/>
      <c r="C929" s="13"/>
      <c r="D929" s="13"/>
      <c r="E929" s="13"/>
      <c r="F929" s="13"/>
      <c r="G929" s="6" t="str">
        <f t="shared" si="112"/>
        <v/>
      </c>
      <c r="H929" s="13"/>
      <c r="I929" s="13"/>
      <c r="J929" s="15"/>
      <c r="K929" s="15"/>
      <c r="L929" s="5">
        <f>VLOOKUP($C$15,'اطلاعات پایه'!$A$18:$B$30,2,FALSE)</f>
        <v>30</v>
      </c>
      <c r="M929" s="6">
        <f>VLOOKUP($C$15,'اطلاعات پایه'!$A$18:$C$30,3,FALSE)</f>
        <v>45736</v>
      </c>
      <c r="N929" s="5">
        <f>ROUND((K929*('اطلاعات پایه'!$B$12+1)+'اطلاعات پایه'!$B$13)/30*L929,0)</f>
        <v>9316080</v>
      </c>
      <c r="O929" s="5">
        <f>IF(AND(F929&gt;0,M929-F929&gt;364),'اطلاعات پایه'!$B$10,0)*L929+J929</f>
        <v>0</v>
      </c>
      <c r="P929" s="5">
        <f>IF(H929="متاهل",'اطلاعات پایه'!$B$6,0)</f>
        <v>0</v>
      </c>
      <c r="Q929" s="5">
        <f>I929*'اطلاعات پایه'!$B$7</f>
        <v>0</v>
      </c>
      <c r="R929" s="5">
        <f>ROUND('اطلاعات پایه'!$B$8/30*MIN(30,L929),0)</f>
        <v>9000000</v>
      </c>
      <c r="S929" s="5">
        <f>ROUND('اطلاعات پایه'!$B$9/30*MIN(30,L929),0)</f>
        <v>22000000</v>
      </c>
      <c r="T929" s="5">
        <f t="shared" si="115"/>
        <v>59284</v>
      </c>
      <c r="U929" s="15"/>
      <c r="V929" s="5">
        <f t="shared" si="113"/>
        <v>0</v>
      </c>
      <c r="X929" s="9">
        <f t="shared" si="116"/>
        <v>40316080</v>
      </c>
      <c r="Y929" s="9">
        <f>ROUND(0.07*MIN(7*L929*'اطلاعات پایه'!$B$5,'محاسبه حقوق'!X929),0)</f>
        <v>2822126</v>
      </c>
      <c r="Z929" s="9">
        <f t="shared" si="117"/>
        <v>9272700</v>
      </c>
      <c r="AA929" s="9">
        <f t="shared" si="118"/>
        <v>480702059.14285713</v>
      </c>
      <c r="AB929" s="5">
        <f>IF(AA929&lt;='اطلاعات پایه'!$B$35,'اطلاعات پایه'!$D$35,IF(AA929&lt;='اطلاعات پایه'!$B$36,'اطلاعات پایه'!$E$35+(AA929-'اطلاعات پایه'!$B$35)*'اطلاعات پایه'!$C$36,IF(AA929&lt;='اطلاعات پایه'!$B$37,'اطلاعات پایه'!$E$36+(AA929-'اطلاعات پایه'!$B$36)*'اطلاعات پایه'!$C$37,IF(AA929&lt;='اطلاعات پایه'!$B$38,'اطلاعات پایه'!$E$37+(AA929-'اطلاعات پایه'!$B$37)*'اطلاعات پایه'!$C$38,IF(AA929&lt;='اطلاعات پایه'!$B$39,'اطلاعات پایه'!$E$38+(AA929-'اطلاعات پایه'!$B$38)*'اطلاعات پایه'!$C$39,'اطلاعات پایه'!$E$39+(AA929-'اطلاعات پایه'!$B$39)*'اطلاعات پایه'!$C$40)))))/365*L929</f>
        <v>0</v>
      </c>
      <c r="AC929" s="9">
        <f t="shared" si="119"/>
        <v>37493954</v>
      </c>
      <c r="AE929" s="9">
        <f t="shared" si="114"/>
        <v>49588780</v>
      </c>
    </row>
    <row r="930" spans="1:31" x14ac:dyDescent="0.25">
      <c r="A930" s="13">
        <v>910</v>
      </c>
      <c r="B930" s="13"/>
      <c r="C930" s="13"/>
      <c r="D930" s="13"/>
      <c r="E930" s="13"/>
      <c r="F930" s="13"/>
      <c r="G930" s="6" t="str">
        <f t="shared" si="112"/>
        <v/>
      </c>
      <c r="H930" s="13"/>
      <c r="I930" s="13"/>
      <c r="J930" s="15"/>
      <c r="K930" s="15"/>
      <c r="L930" s="5">
        <f>VLOOKUP($C$15,'اطلاعات پایه'!$A$18:$B$30,2,FALSE)</f>
        <v>30</v>
      </c>
      <c r="M930" s="6">
        <f>VLOOKUP($C$15,'اطلاعات پایه'!$A$18:$C$30,3,FALSE)</f>
        <v>45736</v>
      </c>
      <c r="N930" s="5">
        <f>ROUND((K930*('اطلاعات پایه'!$B$12+1)+'اطلاعات پایه'!$B$13)/30*L930,0)</f>
        <v>9316080</v>
      </c>
      <c r="O930" s="5">
        <f>IF(AND(F930&gt;0,M930-F930&gt;364),'اطلاعات پایه'!$B$10,0)*L930+J930</f>
        <v>0</v>
      </c>
      <c r="P930" s="5">
        <f>IF(H930="متاهل",'اطلاعات پایه'!$B$6,0)</f>
        <v>0</v>
      </c>
      <c r="Q930" s="5">
        <f>I930*'اطلاعات پایه'!$B$7</f>
        <v>0</v>
      </c>
      <c r="R930" s="5">
        <f>ROUND('اطلاعات پایه'!$B$8/30*MIN(30,L930),0)</f>
        <v>9000000</v>
      </c>
      <c r="S930" s="5">
        <f>ROUND('اطلاعات پایه'!$B$9/30*MIN(30,L930),0)</f>
        <v>22000000</v>
      </c>
      <c r="T930" s="5">
        <f t="shared" si="115"/>
        <v>59284</v>
      </c>
      <c r="U930" s="15"/>
      <c r="V930" s="5">
        <f t="shared" si="113"/>
        <v>0</v>
      </c>
      <c r="X930" s="9">
        <f t="shared" si="116"/>
        <v>40316080</v>
      </c>
      <c r="Y930" s="9">
        <f>ROUND(0.07*MIN(7*L930*'اطلاعات پایه'!$B$5,'محاسبه حقوق'!X930),0)</f>
        <v>2822126</v>
      </c>
      <c r="Z930" s="9">
        <f t="shared" si="117"/>
        <v>9272700</v>
      </c>
      <c r="AA930" s="9">
        <f t="shared" si="118"/>
        <v>480702059.14285713</v>
      </c>
      <c r="AB930" s="5">
        <f>IF(AA930&lt;='اطلاعات پایه'!$B$35,'اطلاعات پایه'!$D$35,IF(AA930&lt;='اطلاعات پایه'!$B$36,'اطلاعات پایه'!$E$35+(AA930-'اطلاعات پایه'!$B$35)*'اطلاعات پایه'!$C$36,IF(AA930&lt;='اطلاعات پایه'!$B$37,'اطلاعات پایه'!$E$36+(AA930-'اطلاعات پایه'!$B$36)*'اطلاعات پایه'!$C$37,IF(AA930&lt;='اطلاعات پایه'!$B$38,'اطلاعات پایه'!$E$37+(AA930-'اطلاعات پایه'!$B$37)*'اطلاعات پایه'!$C$38,IF(AA930&lt;='اطلاعات پایه'!$B$39,'اطلاعات پایه'!$E$38+(AA930-'اطلاعات پایه'!$B$38)*'اطلاعات پایه'!$C$39,'اطلاعات پایه'!$E$39+(AA930-'اطلاعات پایه'!$B$39)*'اطلاعات پایه'!$C$40)))))/365*L930</f>
        <v>0</v>
      </c>
      <c r="AC930" s="9">
        <f t="shared" si="119"/>
        <v>37493954</v>
      </c>
      <c r="AE930" s="9">
        <f t="shared" si="114"/>
        <v>49588780</v>
      </c>
    </row>
    <row r="931" spans="1:31" x14ac:dyDescent="0.25">
      <c r="A931" s="13">
        <v>911</v>
      </c>
      <c r="B931" s="13"/>
      <c r="C931" s="13"/>
      <c r="D931" s="13"/>
      <c r="E931" s="13"/>
      <c r="F931" s="13"/>
      <c r="G931" s="6" t="str">
        <f t="shared" si="112"/>
        <v/>
      </c>
      <c r="H931" s="13"/>
      <c r="I931" s="13"/>
      <c r="J931" s="15"/>
      <c r="K931" s="15"/>
      <c r="L931" s="5">
        <f>VLOOKUP($C$15,'اطلاعات پایه'!$A$18:$B$30,2,FALSE)</f>
        <v>30</v>
      </c>
      <c r="M931" s="6">
        <f>VLOOKUP($C$15,'اطلاعات پایه'!$A$18:$C$30,3,FALSE)</f>
        <v>45736</v>
      </c>
      <c r="N931" s="5">
        <f>ROUND((K931*('اطلاعات پایه'!$B$12+1)+'اطلاعات پایه'!$B$13)/30*L931,0)</f>
        <v>9316080</v>
      </c>
      <c r="O931" s="5">
        <f>IF(AND(F931&gt;0,M931-F931&gt;364),'اطلاعات پایه'!$B$10,0)*L931+J931</f>
        <v>0</v>
      </c>
      <c r="P931" s="5">
        <f>IF(H931="متاهل",'اطلاعات پایه'!$B$6,0)</f>
        <v>0</v>
      </c>
      <c r="Q931" s="5">
        <f>I931*'اطلاعات پایه'!$B$7</f>
        <v>0</v>
      </c>
      <c r="R931" s="5">
        <f>ROUND('اطلاعات پایه'!$B$8/30*MIN(30,L931),0)</f>
        <v>9000000</v>
      </c>
      <c r="S931" s="5">
        <f>ROUND('اطلاعات پایه'!$B$9/30*MIN(30,L931),0)</f>
        <v>22000000</v>
      </c>
      <c r="T931" s="5">
        <f t="shared" si="115"/>
        <v>59284</v>
      </c>
      <c r="U931" s="15"/>
      <c r="V931" s="5">
        <f t="shared" si="113"/>
        <v>0</v>
      </c>
      <c r="X931" s="9">
        <f t="shared" si="116"/>
        <v>40316080</v>
      </c>
      <c r="Y931" s="9">
        <f>ROUND(0.07*MIN(7*L931*'اطلاعات پایه'!$B$5,'محاسبه حقوق'!X931),0)</f>
        <v>2822126</v>
      </c>
      <c r="Z931" s="9">
        <f t="shared" si="117"/>
        <v>9272700</v>
      </c>
      <c r="AA931" s="9">
        <f t="shared" si="118"/>
        <v>480702059.14285713</v>
      </c>
      <c r="AB931" s="5">
        <f>IF(AA931&lt;='اطلاعات پایه'!$B$35,'اطلاعات پایه'!$D$35,IF(AA931&lt;='اطلاعات پایه'!$B$36,'اطلاعات پایه'!$E$35+(AA931-'اطلاعات پایه'!$B$35)*'اطلاعات پایه'!$C$36,IF(AA931&lt;='اطلاعات پایه'!$B$37,'اطلاعات پایه'!$E$36+(AA931-'اطلاعات پایه'!$B$36)*'اطلاعات پایه'!$C$37,IF(AA931&lt;='اطلاعات پایه'!$B$38,'اطلاعات پایه'!$E$37+(AA931-'اطلاعات پایه'!$B$37)*'اطلاعات پایه'!$C$38,IF(AA931&lt;='اطلاعات پایه'!$B$39,'اطلاعات پایه'!$E$38+(AA931-'اطلاعات پایه'!$B$38)*'اطلاعات پایه'!$C$39,'اطلاعات پایه'!$E$39+(AA931-'اطلاعات پایه'!$B$39)*'اطلاعات پایه'!$C$40)))))/365*L931</f>
        <v>0</v>
      </c>
      <c r="AC931" s="9">
        <f t="shared" si="119"/>
        <v>37493954</v>
      </c>
      <c r="AE931" s="9">
        <f t="shared" si="114"/>
        <v>49588780</v>
      </c>
    </row>
    <row r="932" spans="1:31" x14ac:dyDescent="0.25">
      <c r="A932" s="13">
        <v>912</v>
      </c>
      <c r="B932" s="13"/>
      <c r="C932" s="13"/>
      <c r="D932" s="13"/>
      <c r="E932" s="13"/>
      <c r="F932" s="13"/>
      <c r="G932" s="6" t="str">
        <f t="shared" si="112"/>
        <v/>
      </c>
      <c r="H932" s="13"/>
      <c r="I932" s="13"/>
      <c r="J932" s="15"/>
      <c r="K932" s="15"/>
      <c r="L932" s="5">
        <f>VLOOKUP($C$15,'اطلاعات پایه'!$A$18:$B$30,2,FALSE)</f>
        <v>30</v>
      </c>
      <c r="M932" s="6">
        <f>VLOOKUP($C$15,'اطلاعات پایه'!$A$18:$C$30,3,FALSE)</f>
        <v>45736</v>
      </c>
      <c r="N932" s="5">
        <f>ROUND((K932*('اطلاعات پایه'!$B$12+1)+'اطلاعات پایه'!$B$13)/30*L932,0)</f>
        <v>9316080</v>
      </c>
      <c r="O932" s="5">
        <f>IF(AND(F932&gt;0,M932-F932&gt;364),'اطلاعات پایه'!$B$10,0)*L932+J932</f>
        <v>0</v>
      </c>
      <c r="P932" s="5">
        <f>IF(H932="متاهل",'اطلاعات پایه'!$B$6,0)</f>
        <v>0</v>
      </c>
      <c r="Q932" s="5">
        <f>I932*'اطلاعات پایه'!$B$7</f>
        <v>0</v>
      </c>
      <c r="R932" s="5">
        <f>ROUND('اطلاعات پایه'!$B$8/30*MIN(30,L932),0)</f>
        <v>9000000</v>
      </c>
      <c r="S932" s="5">
        <f>ROUND('اطلاعات پایه'!$B$9/30*MIN(30,L932),0)</f>
        <v>22000000</v>
      </c>
      <c r="T932" s="5">
        <f t="shared" si="115"/>
        <v>59284</v>
      </c>
      <c r="U932" s="15"/>
      <c r="V932" s="5">
        <f t="shared" si="113"/>
        <v>0</v>
      </c>
      <c r="X932" s="9">
        <f t="shared" si="116"/>
        <v>40316080</v>
      </c>
      <c r="Y932" s="9">
        <f>ROUND(0.07*MIN(7*L932*'اطلاعات پایه'!$B$5,'محاسبه حقوق'!X932),0)</f>
        <v>2822126</v>
      </c>
      <c r="Z932" s="9">
        <f t="shared" si="117"/>
        <v>9272700</v>
      </c>
      <c r="AA932" s="9">
        <f t="shared" si="118"/>
        <v>480702059.14285713</v>
      </c>
      <c r="AB932" s="5">
        <f>IF(AA932&lt;='اطلاعات پایه'!$B$35,'اطلاعات پایه'!$D$35,IF(AA932&lt;='اطلاعات پایه'!$B$36,'اطلاعات پایه'!$E$35+(AA932-'اطلاعات پایه'!$B$35)*'اطلاعات پایه'!$C$36,IF(AA932&lt;='اطلاعات پایه'!$B$37,'اطلاعات پایه'!$E$36+(AA932-'اطلاعات پایه'!$B$36)*'اطلاعات پایه'!$C$37,IF(AA932&lt;='اطلاعات پایه'!$B$38,'اطلاعات پایه'!$E$37+(AA932-'اطلاعات پایه'!$B$37)*'اطلاعات پایه'!$C$38,IF(AA932&lt;='اطلاعات پایه'!$B$39,'اطلاعات پایه'!$E$38+(AA932-'اطلاعات پایه'!$B$38)*'اطلاعات پایه'!$C$39,'اطلاعات پایه'!$E$39+(AA932-'اطلاعات پایه'!$B$39)*'اطلاعات پایه'!$C$40)))))/365*L932</f>
        <v>0</v>
      </c>
      <c r="AC932" s="9">
        <f t="shared" si="119"/>
        <v>37493954</v>
      </c>
      <c r="AE932" s="9">
        <f t="shared" si="114"/>
        <v>49588780</v>
      </c>
    </row>
    <row r="933" spans="1:31" x14ac:dyDescent="0.25">
      <c r="A933" s="13">
        <v>913</v>
      </c>
      <c r="B933" s="13"/>
      <c r="C933" s="13"/>
      <c r="D933" s="13"/>
      <c r="E933" s="13"/>
      <c r="F933" s="13"/>
      <c r="G933" s="6" t="str">
        <f t="shared" si="112"/>
        <v/>
      </c>
      <c r="H933" s="13"/>
      <c r="I933" s="13"/>
      <c r="J933" s="15"/>
      <c r="K933" s="15"/>
      <c r="L933" s="5">
        <f>VLOOKUP($C$15,'اطلاعات پایه'!$A$18:$B$30,2,FALSE)</f>
        <v>30</v>
      </c>
      <c r="M933" s="6">
        <f>VLOOKUP($C$15,'اطلاعات پایه'!$A$18:$C$30,3,FALSE)</f>
        <v>45736</v>
      </c>
      <c r="N933" s="5">
        <f>ROUND((K933*('اطلاعات پایه'!$B$12+1)+'اطلاعات پایه'!$B$13)/30*L933,0)</f>
        <v>9316080</v>
      </c>
      <c r="O933" s="5">
        <f>IF(AND(F933&gt;0,M933-F933&gt;364),'اطلاعات پایه'!$B$10,0)*L933+J933</f>
        <v>0</v>
      </c>
      <c r="P933" s="5">
        <f>IF(H933="متاهل",'اطلاعات پایه'!$B$6,0)</f>
        <v>0</v>
      </c>
      <c r="Q933" s="5">
        <f>I933*'اطلاعات پایه'!$B$7</f>
        <v>0</v>
      </c>
      <c r="R933" s="5">
        <f>ROUND('اطلاعات پایه'!$B$8/30*MIN(30,L933),0)</f>
        <v>9000000</v>
      </c>
      <c r="S933" s="5">
        <f>ROUND('اطلاعات پایه'!$B$9/30*MIN(30,L933),0)</f>
        <v>22000000</v>
      </c>
      <c r="T933" s="5">
        <f t="shared" si="115"/>
        <v>59284</v>
      </c>
      <c r="U933" s="15"/>
      <c r="V933" s="5">
        <f t="shared" si="113"/>
        <v>0</v>
      </c>
      <c r="X933" s="9">
        <f t="shared" si="116"/>
        <v>40316080</v>
      </c>
      <c r="Y933" s="9">
        <f>ROUND(0.07*MIN(7*L933*'اطلاعات پایه'!$B$5,'محاسبه حقوق'!X933),0)</f>
        <v>2822126</v>
      </c>
      <c r="Z933" s="9">
        <f t="shared" si="117"/>
        <v>9272700</v>
      </c>
      <c r="AA933" s="9">
        <f t="shared" si="118"/>
        <v>480702059.14285713</v>
      </c>
      <c r="AB933" s="5">
        <f>IF(AA933&lt;='اطلاعات پایه'!$B$35,'اطلاعات پایه'!$D$35,IF(AA933&lt;='اطلاعات پایه'!$B$36,'اطلاعات پایه'!$E$35+(AA933-'اطلاعات پایه'!$B$35)*'اطلاعات پایه'!$C$36,IF(AA933&lt;='اطلاعات پایه'!$B$37,'اطلاعات پایه'!$E$36+(AA933-'اطلاعات پایه'!$B$36)*'اطلاعات پایه'!$C$37,IF(AA933&lt;='اطلاعات پایه'!$B$38,'اطلاعات پایه'!$E$37+(AA933-'اطلاعات پایه'!$B$37)*'اطلاعات پایه'!$C$38,IF(AA933&lt;='اطلاعات پایه'!$B$39,'اطلاعات پایه'!$E$38+(AA933-'اطلاعات پایه'!$B$38)*'اطلاعات پایه'!$C$39,'اطلاعات پایه'!$E$39+(AA933-'اطلاعات پایه'!$B$39)*'اطلاعات پایه'!$C$40)))))/365*L933</f>
        <v>0</v>
      </c>
      <c r="AC933" s="9">
        <f t="shared" si="119"/>
        <v>37493954</v>
      </c>
      <c r="AE933" s="9">
        <f t="shared" si="114"/>
        <v>49588780</v>
      </c>
    </row>
    <row r="934" spans="1:31" x14ac:dyDescent="0.25">
      <c r="A934" s="13">
        <v>914</v>
      </c>
      <c r="B934" s="13"/>
      <c r="C934" s="13"/>
      <c r="D934" s="13"/>
      <c r="E934" s="13"/>
      <c r="F934" s="13"/>
      <c r="G934" s="6" t="str">
        <f t="shared" si="112"/>
        <v/>
      </c>
      <c r="H934" s="13"/>
      <c r="I934" s="13"/>
      <c r="J934" s="15"/>
      <c r="K934" s="15"/>
      <c r="L934" s="5">
        <f>VLOOKUP($C$15,'اطلاعات پایه'!$A$18:$B$30,2,FALSE)</f>
        <v>30</v>
      </c>
      <c r="M934" s="6">
        <f>VLOOKUP($C$15,'اطلاعات پایه'!$A$18:$C$30,3,FALSE)</f>
        <v>45736</v>
      </c>
      <c r="N934" s="5">
        <f>ROUND((K934*('اطلاعات پایه'!$B$12+1)+'اطلاعات پایه'!$B$13)/30*L934,0)</f>
        <v>9316080</v>
      </c>
      <c r="O934" s="5">
        <f>IF(AND(F934&gt;0,M934-F934&gt;364),'اطلاعات پایه'!$B$10,0)*L934+J934</f>
        <v>0</v>
      </c>
      <c r="P934" s="5">
        <f>IF(H934="متاهل",'اطلاعات پایه'!$B$6,0)</f>
        <v>0</v>
      </c>
      <c r="Q934" s="5">
        <f>I934*'اطلاعات پایه'!$B$7</f>
        <v>0</v>
      </c>
      <c r="R934" s="5">
        <f>ROUND('اطلاعات پایه'!$B$8/30*MIN(30,L934),0)</f>
        <v>9000000</v>
      </c>
      <c r="S934" s="5">
        <f>ROUND('اطلاعات پایه'!$B$9/30*MIN(30,L934),0)</f>
        <v>22000000</v>
      </c>
      <c r="T934" s="5">
        <f t="shared" si="115"/>
        <v>59284</v>
      </c>
      <c r="U934" s="15"/>
      <c r="V934" s="5">
        <f t="shared" si="113"/>
        <v>0</v>
      </c>
      <c r="X934" s="9">
        <f t="shared" si="116"/>
        <v>40316080</v>
      </c>
      <c r="Y934" s="9">
        <f>ROUND(0.07*MIN(7*L934*'اطلاعات پایه'!$B$5,'محاسبه حقوق'!X934),0)</f>
        <v>2822126</v>
      </c>
      <c r="Z934" s="9">
        <f t="shared" si="117"/>
        <v>9272700</v>
      </c>
      <c r="AA934" s="9">
        <f t="shared" si="118"/>
        <v>480702059.14285713</v>
      </c>
      <c r="AB934" s="5">
        <f>IF(AA934&lt;='اطلاعات پایه'!$B$35,'اطلاعات پایه'!$D$35,IF(AA934&lt;='اطلاعات پایه'!$B$36,'اطلاعات پایه'!$E$35+(AA934-'اطلاعات پایه'!$B$35)*'اطلاعات پایه'!$C$36,IF(AA934&lt;='اطلاعات پایه'!$B$37,'اطلاعات پایه'!$E$36+(AA934-'اطلاعات پایه'!$B$36)*'اطلاعات پایه'!$C$37,IF(AA934&lt;='اطلاعات پایه'!$B$38,'اطلاعات پایه'!$E$37+(AA934-'اطلاعات پایه'!$B$37)*'اطلاعات پایه'!$C$38,IF(AA934&lt;='اطلاعات پایه'!$B$39,'اطلاعات پایه'!$E$38+(AA934-'اطلاعات پایه'!$B$38)*'اطلاعات پایه'!$C$39,'اطلاعات پایه'!$E$39+(AA934-'اطلاعات پایه'!$B$39)*'اطلاعات پایه'!$C$40)))))/365*L934</f>
        <v>0</v>
      </c>
      <c r="AC934" s="9">
        <f t="shared" si="119"/>
        <v>37493954</v>
      </c>
      <c r="AE934" s="9">
        <f t="shared" si="114"/>
        <v>49588780</v>
      </c>
    </row>
    <row r="935" spans="1:31" x14ac:dyDescent="0.25">
      <c r="A935" s="13">
        <v>915</v>
      </c>
      <c r="B935" s="13"/>
      <c r="C935" s="13"/>
      <c r="D935" s="13"/>
      <c r="E935" s="13"/>
      <c r="F935" s="13"/>
      <c r="G935" s="6" t="str">
        <f t="shared" si="112"/>
        <v/>
      </c>
      <c r="H935" s="13"/>
      <c r="I935" s="13"/>
      <c r="J935" s="15"/>
      <c r="K935" s="15"/>
      <c r="L935" s="5">
        <f>VLOOKUP($C$15,'اطلاعات پایه'!$A$18:$B$30,2,FALSE)</f>
        <v>30</v>
      </c>
      <c r="M935" s="6">
        <f>VLOOKUP($C$15,'اطلاعات پایه'!$A$18:$C$30,3,FALSE)</f>
        <v>45736</v>
      </c>
      <c r="N935" s="5">
        <f>ROUND((K935*('اطلاعات پایه'!$B$12+1)+'اطلاعات پایه'!$B$13)/30*L935,0)</f>
        <v>9316080</v>
      </c>
      <c r="O935" s="5">
        <f>IF(AND(F935&gt;0,M935-F935&gt;364),'اطلاعات پایه'!$B$10,0)*L935+J935</f>
        <v>0</v>
      </c>
      <c r="P935" s="5">
        <f>IF(H935="متاهل",'اطلاعات پایه'!$B$6,0)</f>
        <v>0</v>
      </c>
      <c r="Q935" s="5">
        <f>I935*'اطلاعات پایه'!$B$7</f>
        <v>0</v>
      </c>
      <c r="R935" s="5">
        <f>ROUND('اطلاعات پایه'!$B$8/30*MIN(30,L935),0)</f>
        <v>9000000</v>
      </c>
      <c r="S935" s="5">
        <f>ROUND('اطلاعات پایه'!$B$9/30*MIN(30,L935),0)</f>
        <v>22000000</v>
      </c>
      <c r="T935" s="5">
        <f t="shared" si="115"/>
        <v>59284</v>
      </c>
      <c r="U935" s="15"/>
      <c r="V935" s="5">
        <f t="shared" si="113"/>
        <v>0</v>
      </c>
      <c r="X935" s="9">
        <f t="shared" si="116"/>
        <v>40316080</v>
      </c>
      <c r="Y935" s="9">
        <f>ROUND(0.07*MIN(7*L935*'اطلاعات پایه'!$B$5,'محاسبه حقوق'!X935),0)</f>
        <v>2822126</v>
      </c>
      <c r="Z935" s="9">
        <f t="shared" si="117"/>
        <v>9272700</v>
      </c>
      <c r="AA935" s="9">
        <f t="shared" si="118"/>
        <v>480702059.14285713</v>
      </c>
      <c r="AB935" s="5">
        <f>IF(AA935&lt;='اطلاعات پایه'!$B$35,'اطلاعات پایه'!$D$35,IF(AA935&lt;='اطلاعات پایه'!$B$36,'اطلاعات پایه'!$E$35+(AA935-'اطلاعات پایه'!$B$35)*'اطلاعات پایه'!$C$36,IF(AA935&lt;='اطلاعات پایه'!$B$37,'اطلاعات پایه'!$E$36+(AA935-'اطلاعات پایه'!$B$36)*'اطلاعات پایه'!$C$37,IF(AA935&lt;='اطلاعات پایه'!$B$38,'اطلاعات پایه'!$E$37+(AA935-'اطلاعات پایه'!$B$37)*'اطلاعات پایه'!$C$38,IF(AA935&lt;='اطلاعات پایه'!$B$39,'اطلاعات پایه'!$E$38+(AA935-'اطلاعات پایه'!$B$38)*'اطلاعات پایه'!$C$39,'اطلاعات پایه'!$E$39+(AA935-'اطلاعات پایه'!$B$39)*'اطلاعات پایه'!$C$40)))))/365*L935</f>
        <v>0</v>
      </c>
      <c r="AC935" s="9">
        <f t="shared" si="119"/>
        <v>37493954</v>
      </c>
      <c r="AE935" s="9">
        <f t="shared" si="114"/>
        <v>49588780</v>
      </c>
    </row>
    <row r="936" spans="1:31" x14ac:dyDescent="0.25">
      <c r="A936" s="13">
        <v>916</v>
      </c>
      <c r="B936" s="13"/>
      <c r="C936" s="13"/>
      <c r="D936" s="13"/>
      <c r="E936" s="13"/>
      <c r="F936" s="13"/>
      <c r="G936" s="6" t="str">
        <f t="shared" si="112"/>
        <v/>
      </c>
      <c r="H936" s="13"/>
      <c r="I936" s="13"/>
      <c r="J936" s="15"/>
      <c r="K936" s="15"/>
      <c r="L936" s="5">
        <f>VLOOKUP($C$15,'اطلاعات پایه'!$A$18:$B$30,2,FALSE)</f>
        <v>30</v>
      </c>
      <c r="M936" s="6">
        <f>VLOOKUP($C$15,'اطلاعات پایه'!$A$18:$C$30,3,FALSE)</f>
        <v>45736</v>
      </c>
      <c r="N936" s="5">
        <f>ROUND((K936*('اطلاعات پایه'!$B$12+1)+'اطلاعات پایه'!$B$13)/30*L936,0)</f>
        <v>9316080</v>
      </c>
      <c r="O936" s="5">
        <f>IF(AND(F936&gt;0,M936-F936&gt;364),'اطلاعات پایه'!$B$10,0)*L936+J936</f>
        <v>0</v>
      </c>
      <c r="P936" s="5">
        <f>IF(H936="متاهل",'اطلاعات پایه'!$B$6,0)</f>
        <v>0</v>
      </c>
      <c r="Q936" s="5">
        <f>I936*'اطلاعات پایه'!$B$7</f>
        <v>0</v>
      </c>
      <c r="R936" s="5">
        <f>ROUND('اطلاعات پایه'!$B$8/30*MIN(30,L936),0)</f>
        <v>9000000</v>
      </c>
      <c r="S936" s="5">
        <f>ROUND('اطلاعات پایه'!$B$9/30*MIN(30,L936),0)</f>
        <v>22000000</v>
      </c>
      <c r="T936" s="5">
        <f t="shared" si="115"/>
        <v>59284</v>
      </c>
      <c r="U936" s="15"/>
      <c r="V936" s="5">
        <f t="shared" si="113"/>
        <v>0</v>
      </c>
      <c r="X936" s="9">
        <f t="shared" si="116"/>
        <v>40316080</v>
      </c>
      <c r="Y936" s="9">
        <f>ROUND(0.07*MIN(7*L936*'اطلاعات پایه'!$B$5,'محاسبه حقوق'!X936),0)</f>
        <v>2822126</v>
      </c>
      <c r="Z936" s="9">
        <f t="shared" si="117"/>
        <v>9272700</v>
      </c>
      <c r="AA936" s="9">
        <f t="shared" si="118"/>
        <v>480702059.14285713</v>
      </c>
      <c r="AB936" s="5">
        <f>IF(AA936&lt;='اطلاعات پایه'!$B$35,'اطلاعات پایه'!$D$35,IF(AA936&lt;='اطلاعات پایه'!$B$36,'اطلاعات پایه'!$E$35+(AA936-'اطلاعات پایه'!$B$35)*'اطلاعات پایه'!$C$36,IF(AA936&lt;='اطلاعات پایه'!$B$37,'اطلاعات پایه'!$E$36+(AA936-'اطلاعات پایه'!$B$36)*'اطلاعات پایه'!$C$37,IF(AA936&lt;='اطلاعات پایه'!$B$38,'اطلاعات پایه'!$E$37+(AA936-'اطلاعات پایه'!$B$37)*'اطلاعات پایه'!$C$38,IF(AA936&lt;='اطلاعات پایه'!$B$39,'اطلاعات پایه'!$E$38+(AA936-'اطلاعات پایه'!$B$38)*'اطلاعات پایه'!$C$39,'اطلاعات پایه'!$E$39+(AA936-'اطلاعات پایه'!$B$39)*'اطلاعات پایه'!$C$40)))))/365*L936</f>
        <v>0</v>
      </c>
      <c r="AC936" s="9">
        <f t="shared" si="119"/>
        <v>37493954</v>
      </c>
      <c r="AE936" s="9">
        <f t="shared" si="114"/>
        <v>49588780</v>
      </c>
    </row>
    <row r="937" spans="1:31" x14ac:dyDescent="0.25">
      <c r="A937" s="13">
        <v>917</v>
      </c>
      <c r="B937" s="13"/>
      <c r="C937" s="13"/>
      <c r="D937" s="13"/>
      <c r="E937" s="13"/>
      <c r="F937" s="13"/>
      <c r="G937" s="6" t="str">
        <f t="shared" si="112"/>
        <v/>
      </c>
      <c r="H937" s="13"/>
      <c r="I937" s="13"/>
      <c r="J937" s="15"/>
      <c r="K937" s="15"/>
      <c r="L937" s="5">
        <f>VLOOKUP($C$15,'اطلاعات پایه'!$A$18:$B$30,2,FALSE)</f>
        <v>30</v>
      </c>
      <c r="M937" s="6">
        <f>VLOOKUP($C$15,'اطلاعات پایه'!$A$18:$C$30,3,FALSE)</f>
        <v>45736</v>
      </c>
      <c r="N937" s="5">
        <f>ROUND((K937*('اطلاعات پایه'!$B$12+1)+'اطلاعات پایه'!$B$13)/30*L937,0)</f>
        <v>9316080</v>
      </c>
      <c r="O937" s="5">
        <f>IF(AND(F937&gt;0,M937-F937&gt;364),'اطلاعات پایه'!$B$10,0)*L937+J937</f>
        <v>0</v>
      </c>
      <c r="P937" s="5">
        <f>IF(H937="متاهل",'اطلاعات پایه'!$B$6,0)</f>
        <v>0</v>
      </c>
      <c r="Q937" s="5">
        <f>I937*'اطلاعات پایه'!$B$7</f>
        <v>0</v>
      </c>
      <c r="R937" s="5">
        <f>ROUND('اطلاعات پایه'!$B$8/30*MIN(30,L937),0)</f>
        <v>9000000</v>
      </c>
      <c r="S937" s="5">
        <f>ROUND('اطلاعات پایه'!$B$9/30*MIN(30,L937),0)</f>
        <v>22000000</v>
      </c>
      <c r="T937" s="5">
        <f t="shared" si="115"/>
        <v>59284</v>
      </c>
      <c r="U937" s="15"/>
      <c r="V937" s="5">
        <f t="shared" si="113"/>
        <v>0</v>
      </c>
      <c r="X937" s="9">
        <f t="shared" si="116"/>
        <v>40316080</v>
      </c>
      <c r="Y937" s="9">
        <f>ROUND(0.07*MIN(7*L937*'اطلاعات پایه'!$B$5,'محاسبه حقوق'!X937),0)</f>
        <v>2822126</v>
      </c>
      <c r="Z937" s="9">
        <f t="shared" si="117"/>
        <v>9272700</v>
      </c>
      <c r="AA937" s="9">
        <f t="shared" si="118"/>
        <v>480702059.14285713</v>
      </c>
      <c r="AB937" s="5">
        <f>IF(AA937&lt;='اطلاعات پایه'!$B$35,'اطلاعات پایه'!$D$35,IF(AA937&lt;='اطلاعات پایه'!$B$36,'اطلاعات پایه'!$E$35+(AA937-'اطلاعات پایه'!$B$35)*'اطلاعات پایه'!$C$36,IF(AA937&lt;='اطلاعات پایه'!$B$37,'اطلاعات پایه'!$E$36+(AA937-'اطلاعات پایه'!$B$36)*'اطلاعات پایه'!$C$37,IF(AA937&lt;='اطلاعات پایه'!$B$38,'اطلاعات پایه'!$E$37+(AA937-'اطلاعات پایه'!$B$37)*'اطلاعات پایه'!$C$38,IF(AA937&lt;='اطلاعات پایه'!$B$39,'اطلاعات پایه'!$E$38+(AA937-'اطلاعات پایه'!$B$38)*'اطلاعات پایه'!$C$39,'اطلاعات پایه'!$E$39+(AA937-'اطلاعات پایه'!$B$39)*'اطلاعات پایه'!$C$40)))))/365*L937</f>
        <v>0</v>
      </c>
      <c r="AC937" s="9">
        <f t="shared" si="119"/>
        <v>37493954</v>
      </c>
      <c r="AE937" s="9">
        <f t="shared" si="114"/>
        <v>49588780</v>
      </c>
    </row>
    <row r="938" spans="1:31" x14ac:dyDescent="0.25">
      <c r="A938" s="13">
        <v>918</v>
      </c>
      <c r="B938" s="13"/>
      <c r="C938" s="13"/>
      <c r="D938" s="13"/>
      <c r="E938" s="13"/>
      <c r="F938" s="13"/>
      <c r="G938" s="6" t="str">
        <f t="shared" si="112"/>
        <v/>
      </c>
      <c r="H938" s="13"/>
      <c r="I938" s="13"/>
      <c r="J938" s="15"/>
      <c r="K938" s="15"/>
      <c r="L938" s="5">
        <f>VLOOKUP($C$15,'اطلاعات پایه'!$A$18:$B$30,2,FALSE)</f>
        <v>30</v>
      </c>
      <c r="M938" s="6">
        <f>VLOOKUP($C$15,'اطلاعات پایه'!$A$18:$C$30,3,FALSE)</f>
        <v>45736</v>
      </c>
      <c r="N938" s="5">
        <f>ROUND((K938*('اطلاعات پایه'!$B$12+1)+'اطلاعات پایه'!$B$13)/30*L938,0)</f>
        <v>9316080</v>
      </c>
      <c r="O938" s="5">
        <f>IF(AND(F938&gt;0,M938-F938&gt;364),'اطلاعات پایه'!$B$10,0)*L938+J938</f>
        <v>0</v>
      </c>
      <c r="P938" s="5">
        <f>IF(H938="متاهل",'اطلاعات پایه'!$B$6,0)</f>
        <v>0</v>
      </c>
      <c r="Q938" s="5">
        <f>I938*'اطلاعات پایه'!$B$7</f>
        <v>0</v>
      </c>
      <c r="R938" s="5">
        <f>ROUND('اطلاعات پایه'!$B$8/30*MIN(30,L938),0)</f>
        <v>9000000</v>
      </c>
      <c r="S938" s="5">
        <f>ROUND('اطلاعات پایه'!$B$9/30*MIN(30,L938),0)</f>
        <v>22000000</v>
      </c>
      <c r="T938" s="5">
        <f t="shared" si="115"/>
        <v>59284</v>
      </c>
      <c r="U938" s="15"/>
      <c r="V938" s="5">
        <f t="shared" si="113"/>
        <v>0</v>
      </c>
      <c r="X938" s="9">
        <f t="shared" si="116"/>
        <v>40316080</v>
      </c>
      <c r="Y938" s="9">
        <f>ROUND(0.07*MIN(7*L938*'اطلاعات پایه'!$B$5,'محاسبه حقوق'!X938),0)</f>
        <v>2822126</v>
      </c>
      <c r="Z938" s="9">
        <f t="shared" si="117"/>
        <v>9272700</v>
      </c>
      <c r="AA938" s="9">
        <f t="shared" si="118"/>
        <v>480702059.14285713</v>
      </c>
      <c r="AB938" s="5">
        <f>IF(AA938&lt;='اطلاعات پایه'!$B$35,'اطلاعات پایه'!$D$35,IF(AA938&lt;='اطلاعات پایه'!$B$36,'اطلاعات پایه'!$E$35+(AA938-'اطلاعات پایه'!$B$35)*'اطلاعات پایه'!$C$36,IF(AA938&lt;='اطلاعات پایه'!$B$37,'اطلاعات پایه'!$E$36+(AA938-'اطلاعات پایه'!$B$36)*'اطلاعات پایه'!$C$37,IF(AA938&lt;='اطلاعات پایه'!$B$38,'اطلاعات پایه'!$E$37+(AA938-'اطلاعات پایه'!$B$37)*'اطلاعات پایه'!$C$38,IF(AA938&lt;='اطلاعات پایه'!$B$39,'اطلاعات پایه'!$E$38+(AA938-'اطلاعات پایه'!$B$38)*'اطلاعات پایه'!$C$39,'اطلاعات پایه'!$E$39+(AA938-'اطلاعات پایه'!$B$39)*'اطلاعات پایه'!$C$40)))))/365*L938</f>
        <v>0</v>
      </c>
      <c r="AC938" s="9">
        <f t="shared" si="119"/>
        <v>37493954</v>
      </c>
      <c r="AE938" s="9">
        <f t="shared" si="114"/>
        <v>49588780</v>
      </c>
    </row>
    <row r="939" spans="1:31" x14ac:dyDescent="0.25">
      <c r="A939" s="13">
        <v>919</v>
      </c>
      <c r="B939" s="13"/>
      <c r="C939" s="13"/>
      <c r="D939" s="13"/>
      <c r="E939" s="13"/>
      <c r="F939" s="13"/>
      <c r="G939" s="6" t="str">
        <f t="shared" si="112"/>
        <v/>
      </c>
      <c r="H939" s="13"/>
      <c r="I939" s="13"/>
      <c r="J939" s="15"/>
      <c r="K939" s="15"/>
      <c r="L939" s="5">
        <f>VLOOKUP($C$15,'اطلاعات پایه'!$A$18:$B$30,2,FALSE)</f>
        <v>30</v>
      </c>
      <c r="M939" s="6">
        <f>VLOOKUP($C$15,'اطلاعات پایه'!$A$18:$C$30,3,FALSE)</f>
        <v>45736</v>
      </c>
      <c r="N939" s="5">
        <f>ROUND((K939*('اطلاعات پایه'!$B$12+1)+'اطلاعات پایه'!$B$13)/30*L939,0)</f>
        <v>9316080</v>
      </c>
      <c r="O939" s="5">
        <f>IF(AND(F939&gt;0,M939-F939&gt;364),'اطلاعات پایه'!$B$10,0)*L939+J939</f>
        <v>0</v>
      </c>
      <c r="P939" s="5">
        <f>IF(H939="متاهل",'اطلاعات پایه'!$B$6,0)</f>
        <v>0</v>
      </c>
      <c r="Q939" s="5">
        <f>I939*'اطلاعات پایه'!$B$7</f>
        <v>0</v>
      </c>
      <c r="R939" s="5">
        <f>ROUND('اطلاعات پایه'!$B$8/30*MIN(30,L939),0)</f>
        <v>9000000</v>
      </c>
      <c r="S939" s="5">
        <f>ROUND('اطلاعات پایه'!$B$9/30*MIN(30,L939),0)</f>
        <v>22000000</v>
      </c>
      <c r="T939" s="5">
        <f t="shared" si="115"/>
        <v>59284</v>
      </c>
      <c r="U939" s="15"/>
      <c r="V939" s="5">
        <f t="shared" si="113"/>
        <v>0</v>
      </c>
      <c r="X939" s="9">
        <f t="shared" si="116"/>
        <v>40316080</v>
      </c>
      <c r="Y939" s="9">
        <f>ROUND(0.07*MIN(7*L939*'اطلاعات پایه'!$B$5,'محاسبه حقوق'!X939),0)</f>
        <v>2822126</v>
      </c>
      <c r="Z939" s="9">
        <f t="shared" si="117"/>
        <v>9272700</v>
      </c>
      <c r="AA939" s="9">
        <f t="shared" si="118"/>
        <v>480702059.14285713</v>
      </c>
      <c r="AB939" s="5">
        <f>IF(AA939&lt;='اطلاعات پایه'!$B$35,'اطلاعات پایه'!$D$35,IF(AA939&lt;='اطلاعات پایه'!$B$36,'اطلاعات پایه'!$E$35+(AA939-'اطلاعات پایه'!$B$35)*'اطلاعات پایه'!$C$36,IF(AA939&lt;='اطلاعات پایه'!$B$37,'اطلاعات پایه'!$E$36+(AA939-'اطلاعات پایه'!$B$36)*'اطلاعات پایه'!$C$37,IF(AA939&lt;='اطلاعات پایه'!$B$38,'اطلاعات پایه'!$E$37+(AA939-'اطلاعات پایه'!$B$37)*'اطلاعات پایه'!$C$38,IF(AA939&lt;='اطلاعات پایه'!$B$39,'اطلاعات پایه'!$E$38+(AA939-'اطلاعات پایه'!$B$38)*'اطلاعات پایه'!$C$39,'اطلاعات پایه'!$E$39+(AA939-'اطلاعات پایه'!$B$39)*'اطلاعات پایه'!$C$40)))))/365*L939</f>
        <v>0</v>
      </c>
      <c r="AC939" s="9">
        <f t="shared" si="119"/>
        <v>37493954</v>
      </c>
      <c r="AE939" s="9">
        <f t="shared" si="114"/>
        <v>49588780</v>
      </c>
    </row>
    <row r="940" spans="1:31" x14ac:dyDescent="0.25">
      <c r="A940" s="13">
        <v>920</v>
      </c>
      <c r="B940" s="13"/>
      <c r="C940" s="13"/>
      <c r="D940" s="13"/>
      <c r="E940" s="13"/>
      <c r="F940" s="13"/>
      <c r="G940" s="6" t="str">
        <f t="shared" si="112"/>
        <v/>
      </c>
      <c r="H940" s="13"/>
      <c r="I940" s="13"/>
      <c r="J940" s="15"/>
      <c r="K940" s="15"/>
      <c r="L940" s="5">
        <f>VLOOKUP($C$15,'اطلاعات پایه'!$A$18:$B$30,2,FALSE)</f>
        <v>30</v>
      </c>
      <c r="M940" s="6">
        <f>VLOOKUP($C$15,'اطلاعات پایه'!$A$18:$C$30,3,FALSE)</f>
        <v>45736</v>
      </c>
      <c r="N940" s="5">
        <f>ROUND((K940*('اطلاعات پایه'!$B$12+1)+'اطلاعات پایه'!$B$13)/30*L940,0)</f>
        <v>9316080</v>
      </c>
      <c r="O940" s="5">
        <f>IF(AND(F940&gt;0,M940-F940&gt;364),'اطلاعات پایه'!$B$10,0)*L940+J940</f>
        <v>0</v>
      </c>
      <c r="P940" s="5">
        <f>IF(H940="متاهل",'اطلاعات پایه'!$B$6,0)</f>
        <v>0</v>
      </c>
      <c r="Q940" s="5">
        <f>I940*'اطلاعات پایه'!$B$7</f>
        <v>0</v>
      </c>
      <c r="R940" s="5">
        <f>ROUND('اطلاعات پایه'!$B$8/30*MIN(30,L940),0)</f>
        <v>9000000</v>
      </c>
      <c r="S940" s="5">
        <f>ROUND('اطلاعات پایه'!$B$9/30*MIN(30,L940),0)</f>
        <v>22000000</v>
      </c>
      <c r="T940" s="5">
        <f t="shared" si="115"/>
        <v>59284</v>
      </c>
      <c r="U940" s="15"/>
      <c r="V940" s="5">
        <f t="shared" si="113"/>
        <v>0</v>
      </c>
      <c r="X940" s="9">
        <f t="shared" si="116"/>
        <v>40316080</v>
      </c>
      <c r="Y940" s="9">
        <f>ROUND(0.07*MIN(7*L940*'اطلاعات پایه'!$B$5,'محاسبه حقوق'!X940),0)</f>
        <v>2822126</v>
      </c>
      <c r="Z940" s="9">
        <f t="shared" si="117"/>
        <v>9272700</v>
      </c>
      <c r="AA940" s="9">
        <f t="shared" si="118"/>
        <v>480702059.14285713</v>
      </c>
      <c r="AB940" s="5">
        <f>IF(AA940&lt;='اطلاعات پایه'!$B$35,'اطلاعات پایه'!$D$35,IF(AA940&lt;='اطلاعات پایه'!$B$36,'اطلاعات پایه'!$E$35+(AA940-'اطلاعات پایه'!$B$35)*'اطلاعات پایه'!$C$36,IF(AA940&lt;='اطلاعات پایه'!$B$37,'اطلاعات پایه'!$E$36+(AA940-'اطلاعات پایه'!$B$36)*'اطلاعات پایه'!$C$37,IF(AA940&lt;='اطلاعات پایه'!$B$38,'اطلاعات پایه'!$E$37+(AA940-'اطلاعات پایه'!$B$37)*'اطلاعات پایه'!$C$38,IF(AA940&lt;='اطلاعات پایه'!$B$39,'اطلاعات پایه'!$E$38+(AA940-'اطلاعات پایه'!$B$38)*'اطلاعات پایه'!$C$39,'اطلاعات پایه'!$E$39+(AA940-'اطلاعات پایه'!$B$39)*'اطلاعات پایه'!$C$40)))))/365*L940</f>
        <v>0</v>
      </c>
      <c r="AC940" s="9">
        <f t="shared" si="119"/>
        <v>37493954</v>
      </c>
      <c r="AE940" s="9">
        <f t="shared" si="114"/>
        <v>49588780</v>
      </c>
    </row>
    <row r="941" spans="1:31" x14ac:dyDescent="0.25">
      <c r="A941" s="13">
        <v>921</v>
      </c>
      <c r="B941" s="13"/>
      <c r="C941" s="13"/>
      <c r="D941" s="13"/>
      <c r="E941" s="13"/>
      <c r="F941" s="13"/>
      <c r="G941" s="6" t="str">
        <f t="shared" si="112"/>
        <v/>
      </c>
      <c r="H941" s="13"/>
      <c r="I941" s="13"/>
      <c r="J941" s="15"/>
      <c r="K941" s="15"/>
      <c r="L941" s="5">
        <f>VLOOKUP($C$15,'اطلاعات پایه'!$A$18:$B$30,2,FALSE)</f>
        <v>30</v>
      </c>
      <c r="M941" s="6">
        <f>VLOOKUP($C$15,'اطلاعات پایه'!$A$18:$C$30,3,FALSE)</f>
        <v>45736</v>
      </c>
      <c r="N941" s="5">
        <f>ROUND((K941*('اطلاعات پایه'!$B$12+1)+'اطلاعات پایه'!$B$13)/30*L941,0)</f>
        <v>9316080</v>
      </c>
      <c r="O941" s="5">
        <f>IF(AND(F941&gt;0,M941-F941&gt;364),'اطلاعات پایه'!$B$10,0)*L941+J941</f>
        <v>0</v>
      </c>
      <c r="P941" s="5">
        <f>IF(H941="متاهل",'اطلاعات پایه'!$B$6,0)</f>
        <v>0</v>
      </c>
      <c r="Q941" s="5">
        <f>I941*'اطلاعات پایه'!$B$7</f>
        <v>0</v>
      </c>
      <c r="R941" s="5">
        <f>ROUND('اطلاعات پایه'!$B$8/30*MIN(30,L941),0)</f>
        <v>9000000</v>
      </c>
      <c r="S941" s="5">
        <f>ROUND('اطلاعات پایه'!$B$9/30*MIN(30,L941),0)</f>
        <v>22000000</v>
      </c>
      <c r="T941" s="5">
        <f t="shared" si="115"/>
        <v>59284</v>
      </c>
      <c r="U941" s="15"/>
      <c r="V941" s="5">
        <f t="shared" si="113"/>
        <v>0</v>
      </c>
      <c r="X941" s="9">
        <f t="shared" si="116"/>
        <v>40316080</v>
      </c>
      <c r="Y941" s="9">
        <f>ROUND(0.07*MIN(7*L941*'اطلاعات پایه'!$B$5,'محاسبه حقوق'!X941),0)</f>
        <v>2822126</v>
      </c>
      <c r="Z941" s="9">
        <f t="shared" si="117"/>
        <v>9272700</v>
      </c>
      <c r="AA941" s="9">
        <f t="shared" si="118"/>
        <v>480702059.14285713</v>
      </c>
      <c r="AB941" s="5">
        <f>IF(AA941&lt;='اطلاعات پایه'!$B$35,'اطلاعات پایه'!$D$35,IF(AA941&lt;='اطلاعات پایه'!$B$36,'اطلاعات پایه'!$E$35+(AA941-'اطلاعات پایه'!$B$35)*'اطلاعات پایه'!$C$36,IF(AA941&lt;='اطلاعات پایه'!$B$37,'اطلاعات پایه'!$E$36+(AA941-'اطلاعات پایه'!$B$36)*'اطلاعات پایه'!$C$37,IF(AA941&lt;='اطلاعات پایه'!$B$38,'اطلاعات پایه'!$E$37+(AA941-'اطلاعات پایه'!$B$37)*'اطلاعات پایه'!$C$38,IF(AA941&lt;='اطلاعات پایه'!$B$39,'اطلاعات پایه'!$E$38+(AA941-'اطلاعات پایه'!$B$38)*'اطلاعات پایه'!$C$39,'اطلاعات پایه'!$E$39+(AA941-'اطلاعات پایه'!$B$39)*'اطلاعات پایه'!$C$40)))))/365*L941</f>
        <v>0</v>
      </c>
      <c r="AC941" s="9">
        <f t="shared" si="119"/>
        <v>37493954</v>
      </c>
      <c r="AE941" s="9">
        <f t="shared" si="114"/>
        <v>49588780</v>
      </c>
    </row>
    <row r="942" spans="1:31" x14ac:dyDescent="0.25">
      <c r="A942" s="13">
        <v>922</v>
      </c>
      <c r="B942" s="13"/>
      <c r="C942" s="13"/>
      <c r="D942" s="13"/>
      <c r="E942" s="13"/>
      <c r="F942" s="13"/>
      <c r="G942" s="6" t="str">
        <f t="shared" si="112"/>
        <v/>
      </c>
      <c r="H942" s="13"/>
      <c r="I942" s="13"/>
      <c r="J942" s="15"/>
      <c r="K942" s="15"/>
      <c r="L942" s="5">
        <f>VLOOKUP($C$15,'اطلاعات پایه'!$A$18:$B$30,2,FALSE)</f>
        <v>30</v>
      </c>
      <c r="M942" s="6">
        <f>VLOOKUP($C$15,'اطلاعات پایه'!$A$18:$C$30,3,FALSE)</f>
        <v>45736</v>
      </c>
      <c r="N942" s="5">
        <f>ROUND((K942*('اطلاعات پایه'!$B$12+1)+'اطلاعات پایه'!$B$13)/30*L942,0)</f>
        <v>9316080</v>
      </c>
      <c r="O942" s="5">
        <f>IF(AND(F942&gt;0,M942-F942&gt;364),'اطلاعات پایه'!$B$10,0)*L942+J942</f>
        <v>0</v>
      </c>
      <c r="P942" s="5">
        <f>IF(H942="متاهل",'اطلاعات پایه'!$B$6,0)</f>
        <v>0</v>
      </c>
      <c r="Q942" s="5">
        <f>I942*'اطلاعات پایه'!$B$7</f>
        <v>0</v>
      </c>
      <c r="R942" s="5">
        <f>ROUND('اطلاعات پایه'!$B$8/30*MIN(30,L942),0)</f>
        <v>9000000</v>
      </c>
      <c r="S942" s="5">
        <f>ROUND('اطلاعات پایه'!$B$9/30*MIN(30,L942),0)</f>
        <v>22000000</v>
      </c>
      <c r="T942" s="5">
        <f t="shared" si="115"/>
        <v>59284</v>
      </c>
      <c r="U942" s="15"/>
      <c r="V942" s="5">
        <f t="shared" si="113"/>
        <v>0</v>
      </c>
      <c r="X942" s="9">
        <f t="shared" si="116"/>
        <v>40316080</v>
      </c>
      <c r="Y942" s="9">
        <f>ROUND(0.07*MIN(7*L942*'اطلاعات پایه'!$B$5,'محاسبه حقوق'!X942),0)</f>
        <v>2822126</v>
      </c>
      <c r="Z942" s="9">
        <f t="shared" si="117"/>
        <v>9272700</v>
      </c>
      <c r="AA942" s="9">
        <f t="shared" si="118"/>
        <v>480702059.14285713</v>
      </c>
      <c r="AB942" s="5">
        <f>IF(AA942&lt;='اطلاعات پایه'!$B$35,'اطلاعات پایه'!$D$35,IF(AA942&lt;='اطلاعات پایه'!$B$36,'اطلاعات پایه'!$E$35+(AA942-'اطلاعات پایه'!$B$35)*'اطلاعات پایه'!$C$36,IF(AA942&lt;='اطلاعات پایه'!$B$37,'اطلاعات پایه'!$E$36+(AA942-'اطلاعات پایه'!$B$36)*'اطلاعات پایه'!$C$37,IF(AA942&lt;='اطلاعات پایه'!$B$38,'اطلاعات پایه'!$E$37+(AA942-'اطلاعات پایه'!$B$37)*'اطلاعات پایه'!$C$38,IF(AA942&lt;='اطلاعات پایه'!$B$39,'اطلاعات پایه'!$E$38+(AA942-'اطلاعات پایه'!$B$38)*'اطلاعات پایه'!$C$39,'اطلاعات پایه'!$E$39+(AA942-'اطلاعات پایه'!$B$39)*'اطلاعات پایه'!$C$40)))))/365*L942</f>
        <v>0</v>
      </c>
      <c r="AC942" s="9">
        <f t="shared" si="119"/>
        <v>37493954</v>
      </c>
      <c r="AE942" s="9">
        <f t="shared" si="114"/>
        <v>49588780</v>
      </c>
    </row>
    <row r="943" spans="1:31" x14ac:dyDescent="0.25">
      <c r="A943" s="13">
        <v>923</v>
      </c>
      <c r="B943" s="13"/>
      <c r="C943" s="13"/>
      <c r="D943" s="13"/>
      <c r="E943" s="13"/>
      <c r="F943" s="13"/>
      <c r="G943" s="6" t="str">
        <f t="shared" si="112"/>
        <v/>
      </c>
      <c r="H943" s="13"/>
      <c r="I943" s="13"/>
      <c r="J943" s="15"/>
      <c r="K943" s="15"/>
      <c r="L943" s="5">
        <f>VLOOKUP($C$15,'اطلاعات پایه'!$A$18:$B$30,2,FALSE)</f>
        <v>30</v>
      </c>
      <c r="M943" s="6">
        <f>VLOOKUP($C$15,'اطلاعات پایه'!$A$18:$C$30,3,FALSE)</f>
        <v>45736</v>
      </c>
      <c r="N943" s="5">
        <f>ROUND((K943*('اطلاعات پایه'!$B$12+1)+'اطلاعات پایه'!$B$13)/30*L943,0)</f>
        <v>9316080</v>
      </c>
      <c r="O943" s="5">
        <f>IF(AND(F943&gt;0,M943-F943&gt;364),'اطلاعات پایه'!$B$10,0)*L943+J943</f>
        <v>0</v>
      </c>
      <c r="P943" s="5">
        <f>IF(H943="متاهل",'اطلاعات پایه'!$B$6,0)</f>
        <v>0</v>
      </c>
      <c r="Q943" s="5">
        <f>I943*'اطلاعات پایه'!$B$7</f>
        <v>0</v>
      </c>
      <c r="R943" s="5">
        <f>ROUND('اطلاعات پایه'!$B$8/30*MIN(30,L943),0)</f>
        <v>9000000</v>
      </c>
      <c r="S943" s="5">
        <f>ROUND('اطلاعات پایه'!$B$9/30*MIN(30,L943),0)</f>
        <v>22000000</v>
      </c>
      <c r="T943" s="5">
        <f t="shared" si="115"/>
        <v>59284</v>
      </c>
      <c r="U943" s="15"/>
      <c r="V943" s="5">
        <f t="shared" si="113"/>
        <v>0</v>
      </c>
      <c r="X943" s="9">
        <f t="shared" si="116"/>
        <v>40316080</v>
      </c>
      <c r="Y943" s="9">
        <f>ROUND(0.07*MIN(7*L943*'اطلاعات پایه'!$B$5,'محاسبه حقوق'!X943),0)</f>
        <v>2822126</v>
      </c>
      <c r="Z943" s="9">
        <f t="shared" si="117"/>
        <v>9272700</v>
      </c>
      <c r="AA943" s="9">
        <f t="shared" si="118"/>
        <v>480702059.14285713</v>
      </c>
      <c r="AB943" s="5">
        <f>IF(AA943&lt;='اطلاعات پایه'!$B$35,'اطلاعات پایه'!$D$35,IF(AA943&lt;='اطلاعات پایه'!$B$36,'اطلاعات پایه'!$E$35+(AA943-'اطلاعات پایه'!$B$35)*'اطلاعات پایه'!$C$36,IF(AA943&lt;='اطلاعات پایه'!$B$37,'اطلاعات پایه'!$E$36+(AA943-'اطلاعات پایه'!$B$36)*'اطلاعات پایه'!$C$37,IF(AA943&lt;='اطلاعات پایه'!$B$38,'اطلاعات پایه'!$E$37+(AA943-'اطلاعات پایه'!$B$37)*'اطلاعات پایه'!$C$38,IF(AA943&lt;='اطلاعات پایه'!$B$39,'اطلاعات پایه'!$E$38+(AA943-'اطلاعات پایه'!$B$38)*'اطلاعات پایه'!$C$39,'اطلاعات پایه'!$E$39+(AA943-'اطلاعات پایه'!$B$39)*'اطلاعات پایه'!$C$40)))))/365*L943</f>
        <v>0</v>
      </c>
      <c r="AC943" s="9">
        <f t="shared" si="119"/>
        <v>37493954</v>
      </c>
      <c r="AE943" s="9">
        <f t="shared" si="114"/>
        <v>49588780</v>
      </c>
    </row>
    <row r="944" spans="1:31" x14ac:dyDescent="0.25">
      <c r="A944" s="13">
        <v>924</v>
      </c>
      <c r="B944" s="13"/>
      <c r="C944" s="13"/>
      <c r="D944" s="13"/>
      <c r="E944" s="13"/>
      <c r="F944" s="13"/>
      <c r="G944" s="6" t="str">
        <f t="shared" si="112"/>
        <v/>
      </c>
      <c r="H944" s="13"/>
      <c r="I944" s="13"/>
      <c r="J944" s="15"/>
      <c r="K944" s="15"/>
      <c r="L944" s="5">
        <f>VLOOKUP($C$15,'اطلاعات پایه'!$A$18:$B$30,2,FALSE)</f>
        <v>30</v>
      </c>
      <c r="M944" s="6">
        <f>VLOOKUP($C$15,'اطلاعات پایه'!$A$18:$C$30,3,FALSE)</f>
        <v>45736</v>
      </c>
      <c r="N944" s="5">
        <f>ROUND((K944*('اطلاعات پایه'!$B$12+1)+'اطلاعات پایه'!$B$13)/30*L944,0)</f>
        <v>9316080</v>
      </c>
      <c r="O944" s="5">
        <f>IF(AND(F944&gt;0,M944-F944&gt;364),'اطلاعات پایه'!$B$10,0)*L944+J944</f>
        <v>0</v>
      </c>
      <c r="P944" s="5">
        <f>IF(H944="متاهل",'اطلاعات پایه'!$B$6,0)</f>
        <v>0</v>
      </c>
      <c r="Q944" s="5">
        <f>I944*'اطلاعات پایه'!$B$7</f>
        <v>0</v>
      </c>
      <c r="R944" s="5">
        <f>ROUND('اطلاعات پایه'!$B$8/30*MIN(30,L944),0)</f>
        <v>9000000</v>
      </c>
      <c r="S944" s="5">
        <f>ROUND('اطلاعات پایه'!$B$9/30*MIN(30,L944),0)</f>
        <v>22000000</v>
      </c>
      <c r="T944" s="5">
        <f t="shared" si="115"/>
        <v>59284</v>
      </c>
      <c r="U944" s="15"/>
      <c r="V944" s="5">
        <f t="shared" si="113"/>
        <v>0</v>
      </c>
      <c r="X944" s="9">
        <f t="shared" si="116"/>
        <v>40316080</v>
      </c>
      <c r="Y944" s="9">
        <f>ROUND(0.07*MIN(7*L944*'اطلاعات پایه'!$B$5,'محاسبه حقوق'!X944),0)</f>
        <v>2822126</v>
      </c>
      <c r="Z944" s="9">
        <f t="shared" si="117"/>
        <v>9272700</v>
      </c>
      <c r="AA944" s="9">
        <f t="shared" si="118"/>
        <v>480702059.14285713</v>
      </c>
      <c r="AB944" s="5">
        <f>IF(AA944&lt;='اطلاعات پایه'!$B$35,'اطلاعات پایه'!$D$35,IF(AA944&lt;='اطلاعات پایه'!$B$36,'اطلاعات پایه'!$E$35+(AA944-'اطلاعات پایه'!$B$35)*'اطلاعات پایه'!$C$36,IF(AA944&lt;='اطلاعات پایه'!$B$37,'اطلاعات پایه'!$E$36+(AA944-'اطلاعات پایه'!$B$36)*'اطلاعات پایه'!$C$37,IF(AA944&lt;='اطلاعات پایه'!$B$38,'اطلاعات پایه'!$E$37+(AA944-'اطلاعات پایه'!$B$37)*'اطلاعات پایه'!$C$38,IF(AA944&lt;='اطلاعات پایه'!$B$39,'اطلاعات پایه'!$E$38+(AA944-'اطلاعات پایه'!$B$38)*'اطلاعات پایه'!$C$39,'اطلاعات پایه'!$E$39+(AA944-'اطلاعات پایه'!$B$39)*'اطلاعات پایه'!$C$40)))))/365*L944</f>
        <v>0</v>
      </c>
      <c r="AC944" s="9">
        <f t="shared" si="119"/>
        <v>37493954</v>
      </c>
      <c r="AE944" s="9">
        <f t="shared" si="114"/>
        <v>49588780</v>
      </c>
    </row>
    <row r="945" spans="1:31" x14ac:dyDescent="0.25">
      <c r="A945" s="13">
        <v>925</v>
      </c>
      <c r="B945" s="13"/>
      <c r="C945" s="13"/>
      <c r="D945" s="13"/>
      <c r="E945" s="13"/>
      <c r="F945" s="13"/>
      <c r="G945" s="6" t="str">
        <f t="shared" si="112"/>
        <v/>
      </c>
      <c r="H945" s="13"/>
      <c r="I945" s="13"/>
      <c r="J945" s="15"/>
      <c r="K945" s="15"/>
      <c r="L945" s="5">
        <f>VLOOKUP($C$15,'اطلاعات پایه'!$A$18:$B$30,2,FALSE)</f>
        <v>30</v>
      </c>
      <c r="M945" s="6">
        <f>VLOOKUP($C$15,'اطلاعات پایه'!$A$18:$C$30,3,FALSE)</f>
        <v>45736</v>
      </c>
      <c r="N945" s="5">
        <f>ROUND((K945*('اطلاعات پایه'!$B$12+1)+'اطلاعات پایه'!$B$13)/30*L945,0)</f>
        <v>9316080</v>
      </c>
      <c r="O945" s="5">
        <f>IF(AND(F945&gt;0,M945-F945&gt;364),'اطلاعات پایه'!$B$10,0)*L945+J945</f>
        <v>0</v>
      </c>
      <c r="P945" s="5">
        <f>IF(H945="متاهل",'اطلاعات پایه'!$B$6,0)</f>
        <v>0</v>
      </c>
      <c r="Q945" s="5">
        <f>I945*'اطلاعات پایه'!$B$7</f>
        <v>0</v>
      </c>
      <c r="R945" s="5">
        <f>ROUND('اطلاعات پایه'!$B$8/30*MIN(30,L945),0)</f>
        <v>9000000</v>
      </c>
      <c r="S945" s="5">
        <f>ROUND('اطلاعات پایه'!$B$9/30*MIN(30,L945),0)</f>
        <v>22000000</v>
      </c>
      <c r="T945" s="5">
        <f t="shared" si="115"/>
        <v>59284</v>
      </c>
      <c r="U945" s="15"/>
      <c r="V945" s="5">
        <f t="shared" si="113"/>
        <v>0</v>
      </c>
      <c r="X945" s="9">
        <f t="shared" si="116"/>
        <v>40316080</v>
      </c>
      <c r="Y945" s="9">
        <f>ROUND(0.07*MIN(7*L945*'اطلاعات پایه'!$B$5,'محاسبه حقوق'!X945),0)</f>
        <v>2822126</v>
      </c>
      <c r="Z945" s="9">
        <f t="shared" si="117"/>
        <v>9272700</v>
      </c>
      <c r="AA945" s="9">
        <f t="shared" si="118"/>
        <v>480702059.14285713</v>
      </c>
      <c r="AB945" s="5">
        <f>IF(AA945&lt;='اطلاعات پایه'!$B$35,'اطلاعات پایه'!$D$35,IF(AA945&lt;='اطلاعات پایه'!$B$36,'اطلاعات پایه'!$E$35+(AA945-'اطلاعات پایه'!$B$35)*'اطلاعات پایه'!$C$36,IF(AA945&lt;='اطلاعات پایه'!$B$37,'اطلاعات پایه'!$E$36+(AA945-'اطلاعات پایه'!$B$36)*'اطلاعات پایه'!$C$37,IF(AA945&lt;='اطلاعات پایه'!$B$38,'اطلاعات پایه'!$E$37+(AA945-'اطلاعات پایه'!$B$37)*'اطلاعات پایه'!$C$38,IF(AA945&lt;='اطلاعات پایه'!$B$39,'اطلاعات پایه'!$E$38+(AA945-'اطلاعات پایه'!$B$38)*'اطلاعات پایه'!$C$39,'اطلاعات پایه'!$E$39+(AA945-'اطلاعات پایه'!$B$39)*'اطلاعات پایه'!$C$40)))))/365*L945</f>
        <v>0</v>
      </c>
      <c r="AC945" s="9">
        <f t="shared" si="119"/>
        <v>37493954</v>
      </c>
      <c r="AE945" s="9">
        <f t="shared" si="114"/>
        <v>49588780</v>
      </c>
    </row>
    <row r="946" spans="1:31" x14ac:dyDescent="0.25">
      <c r="A946" s="13">
        <v>926</v>
      </c>
      <c r="B946" s="13"/>
      <c r="C946" s="13"/>
      <c r="D946" s="13"/>
      <c r="E946" s="13"/>
      <c r="F946" s="13"/>
      <c r="G946" s="6" t="str">
        <f t="shared" si="112"/>
        <v/>
      </c>
      <c r="H946" s="13"/>
      <c r="I946" s="13"/>
      <c r="J946" s="15"/>
      <c r="K946" s="15"/>
      <c r="L946" s="5">
        <f>VLOOKUP($C$15,'اطلاعات پایه'!$A$18:$B$30,2,FALSE)</f>
        <v>30</v>
      </c>
      <c r="M946" s="6">
        <f>VLOOKUP($C$15,'اطلاعات پایه'!$A$18:$C$30,3,FALSE)</f>
        <v>45736</v>
      </c>
      <c r="N946" s="5">
        <f>ROUND((K946*('اطلاعات پایه'!$B$12+1)+'اطلاعات پایه'!$B$13)/30*L946,0)</f>
        <v>9316080</v>
      </c>
      <c r="O946" s="5">
        <f>IF(AND(F946&gt;0,M946-F946&gt;364),'اطلاعات پایه'!$B$10,0)*L946+J946</f>
        <v>0</v>
      </c>
      <c r="P946" s="5">
        <f>IF(H946="متاهل",'اطلاعات پایه'!$B$6,0)</f>
        <v>0</v>
      </c>
      <c r="Q946" s="5">
        <f>I946*'اطلاعات پایه'!$B$7</f>
        <v>0</v>
      </c>
      <c r="R946" s="5">
        <f>ROUND('اطلاعات پایه'!$B$8/30*MIN(30,L946),0)</f>
        <v>9000000</v>
      </c>
      <c r="S946" s="5">
        <f>ROUND('اطلاعات پایه'!$B$9/30*MIN(30,L946),0)</f>
        <v>22000000</v>
      </c>
      <c r="T946" s="5">
        <f t="shared" si="115"/>
        <v>59284</v>
      </c>
      <c r="U946" s="15"/>
      <c r="V946" s="5">
        <f t="shared" si="113"/>
        <v>0</v>
      </c>
      <c r="X946" s="9">
        <f t="shared" si="116"/>
        <v>40316080</v>
      </c>
      <c r="Y946" s="9">
        <f>ROUND(0.07*MIN(7*L946*'اطلاعات پایه'!$B$5,'محاسبه حقوق'!X946),0)</f>
        <v>2822126</v>
      </c>
      <c r="Z946" s="9">
        <f t="shared" si="117"/>
        <v>9272700</v>
      </c>
      <c r="AA946" s="9">
        <f t="shared" si="118"/>
        <v>480702059.14285713</v>
      </c>
      <c r="AB946" s="5">
        <f>IF(AA946&lt;='اطلاعات پایه'!$B$35,'اطلاعات پایه'!$D$35,IF(AA946&lt;='اطلاعات پایه'!$B$36,'اطلاعات پایه'!$E$35+(AA946-'اطلاعات پایه'!$B$35)*'اطلاعات پایه'!$C$36,IF(AA946&lt;='اطلاعات پایه'!$B$37,'اطلاعات پایه'!$E$36+(AA946-'اطلاعات پایه'!$B$36)*'اطلاعات پایه'!$C$37,IF(AA946&lt;='اطلاعات پایه'!$B$38,'اطلاعات پایه'!$E$37+(AA946-'اطلاعات پایه'!$B$37)*'اطلاعات پایه'!$C$38,IF(AA946&lt;='اطلاعات پایه'!$B$39,'اطلاعات پایه'!$E$38+(AA946-'اطلاعات پایه'!$B$38)*'اطلاعات پایه'!$C$39,'اطلاعات پایه'!$E$39+(AA946-'اطلاعات پایه'!$B$39)*'اطلاعات پایه'!$C$40)))))/365*L946</f>
        <v>0</v>
      </c>
      <c r="AC946" s="9">
        <f t="shared" si="119"/>
        <v>37493954</v>
      </c>
      <c r="AE946" s="9">
        <f t="shared" si="114"/>
        <v>49588780</v>
      </c>
    </row>
    <row r="947" spans="1:31" x14ac:dyDescent="0.25">
      <c r="A947" s="13">
        <v>927</v>
      </c>
      <c r="B947" s="13"/>
      <c r="C947" s="13"/>
      <c r="D947" s="13"/>
      <c r="E947" s="13"/>
      <c r="F947" s="13"/>
      <c r="G947" s="6" t="str">
        <f t="shared" si="112"/>
        <v/>
      </c>
      <c r="H947" s="13"/>
      <c r="I947" s="13"/>
      <c r="J947" s="15"/>
      <c r="K947" s="15"/>
      <c r="L947" s="5">
        <f>VLOOKUP($C$15,'اطلاعات پایه'!$A$18:$B$30,2,FALSE)</f>
        <v>30</v>
      </c>
      <c r="M947" s="6">
        <f>VLOOKUP($C$15,'اطلاعات پایه'!$A$18:$C$30,3,FALSE)</f>
        <v>45736</v>
      </c>
      <c r="N947" s="5">
        <f>ROUND((K947*('اطلاعات پایه'!$B$12+1)+'اطلاعات پایه'!$B$13)/30*L947,0)</f>
        <v>9316080</v>
      </c>
      <c r="O947" s="5">
        <f>IF(AND(F947&gt;0,M947-F947&gt;364),'اطلاعات پایه'!$B$10,0)*L947+J947</f>
        <v>0</v>
      </c>
      <c r="P947" s="5">
        <f>IF(H947="متاهل",'اطلاعات پایه'!$B$6,0)</f>
        <v>0</v>
      </c>
      <c r="Q947" s="5">
        <f>I947*'اطلاعات پایه'!$B$7</f>
        <v>0</v>
      </c>
      <c r="R947" s="5">
        <f>ROUND('اطلاعات پایه'!$B$8/30*MIN(30,L947),0)</f>
        <v>9000000</v>
      </c>
      <c r="S947" s="5">
        <f>ROUND('اطلاعات پایه'!$B$9/30*MIN(30,L947),0)</f>
        <v>22000000</v>
      </c>
      <c r="T947" s="5">
        <f t="shared" si="115"/>
        <v>59284</v>
      </c>
      <c r="U947" s="15"/>
      <c r="V947" s="5">
        <f t="shared" si="113"/>
        <v>0</v>
      </c>
      <c r="X947" s="9">
        <f t="shared" si="116"/>
        <v>40316080</v>
      </c>
      <c r="Y947" s="9">
        <f>ROUND(0.07*MIN(7*L947*'اطلاعات پایه'!$B$5,'محاسبه حقوق'!X947),0)</f>
        <v>2822126</v>
      </c>
      <c r="Z947" s="9">
        <f t="shared" si="117"/>
        <v>9272700</v>
      </c>
      <c r="AA947" s="9">
        <f t="shared" si="118"/>
        <v>480702059.14285713</v>
      </c>
      <c r="AB947" s="5">
        <f>IF(AA947&lt;='اطلاعات پایه'!$B$35,'اطلاعات پایه'!$D$35,IF(AA947&lt;='اطلاعات پایه'!$B$36,'اطلاعات پایه'!$E$35+(AA947-'اطلاعات پایه'!$B$35)*'اطلاعات پایه'!$C$36,IF(AA947&lt;='اطلاعات پایه'!$B$37,'اطلاعات پایه'!$E$36+(AA947-'اطلاعات پایه'!$B$36)*'اطلاعات پایه'!$C$37,IF(AA947&lt;='اطلاعات پایه'!$B$38,'اطلاعات پایه'!$E$37+(AA947-'اطلاعات پایه'!$B$37)*'اطلاعات پایه'!$C$38,IF(AA947&lt;='اطلاعات پایه'!$B$39,'اطلاعات پایه'!$E$38+(AA947-'اطلاعات پایه'!$B$38)*'اطلاعات پایه'!$C$39,'اطلاعات پایه'!$E$39+(AA947-'اطلاعات پایه'!$B$39)*'اطلاعات پایه'!$C$40)))))/365*L947</f>
        <v>0</v>
      </c>
      <c r="AC947" s="9">
        <f t="shared" si="119"/>
        <v>37493954</v>
      </c>
      <c r="AE947" s="9">
        <f t="shared" si="114"/>
        <v>49588780</v>
      </c>
    </row>
    <row r="948" spans="1:31" x14ac:dyDescent="0.25">
      <c r="A948" s="13">
        <v>928</v>
      </c>
      <c r="B948" s="13"/>
      <c r="C948" s="13"/>
      <c r="D948" s="13"/>
      <c r="E948" s="13"/>
      <c r="F948" s="13"/>
      <c r="G948" s="6" t="str">
        <f t="shared" si="112"/>
        <v/>
      </c>
      <c r="H948" s="13"/>
      <c r="I948" s="13"/>
      <c r="J948" s="15"/>
      <c r="K948" s="15"/>
      <c r="L948" s="5">
        <f>VLOOKUP($C$15,'اطلاعات پایه'!$A$18:$B$30,2,FALSE)</f>
        <v>30</v>
      </c>
      <c r="M948" s="6">
        <f>VLOOKUP($C$15,'اطلاعات پایه'!$A$18:$C$30,3,FALSE)</f>
        <v>45736</v>
      </c>
      <c r="N948" s="5">
        <f>ROUND((K948*('اطلاعات پایه'!$B$12+1)+'اطلاعات پایه'!$B$13)/30*L948,0)</f>
        <v>9316080</v>
      </c>
      <c r="O948" s="5">
        <f>IF(AND(F948&gt;0,M948-F948&gt;364),'اطلاعات پایه'!$B$10,0)*L948+J948</f>
        <v>0</v>
      </c>
      <c r="P948" s="5">
        <f>IF(H948="متاهل",'اطلاعات پایه'!$B$6,0)</f>
        <v>0</v>
      </c>
      <c r="Q948" s="5">
        <f>I948*'اطلاعات پایه'!$B$7</f>
        <v>0</v>
      </c>
      <c r="R948" s="5">
        <f>ROUND('اطلاعات پایه'!$B$8/30*MIN(30,L948),0)</f>
        <v>9000000</v>
      </c>
      <c r="S948" s="5">
        <f>ROUND('اطلاعات پایه'!$B$9/30*MIN(30,L948),0)</f>
        <v>22000000</v>
      </c>
      <c r="T948" s="5">
        <f t="shared" si="115"/>
        <v>59284</v>
      </c>
      <c r="U948" s="15"/>
      <c r="V948" s="5">
        <f t="shared" si="113"/>
        <v>0</v>
      </c>
      <c r="X948" s="9">
        <f t="shared" si="116"/>
        <v>40316080</v>
      </c>
      <c r="Y948" s="9">
        <f>ROUND(0.07*MIN(7*L948*'اطلاعات پایه'!$B$5,'محاسبه حقوق'!X948),0)</f>
        <v>2822126</v>
      </c>
      <c r="Z948" s="9">
        <f t="shared" si="117"/>
        <v>9272700</v>
      </c>
      <c r="AA948" s="9">
        <f t="shared" si="118"/>
        <v>480702059.14285713</v>
      </c>
      <c r="AB948" s="5">
        <f>IF(AA948&lt;='اطلاعات پایه'!$B$35,'اطلاعات پایه'!$D$35,IF(AA948&lt;='اطلاعات پایه'!$B$36,'اطلاعات پایه'!$E$35+(AA948-'اطلاعات پایه'!$B$35)*'اطلاعات پایه'!$C$36,IF(AA948&lt;='اطلاعات پایه'!$B$37,'اطلاعات پایه'!$E$36+(AA948-'اطلاعات پایه'!$B$36)*'اطلاعات پایه'!$C$37,IF(AA948&lt;='اطلاعات پایه'!$B$38,'اطلاعات پایه'!$E$37+(AA948-'اطلاعات پایه'!$B$37)*'اطلاعات پایه'!$C$38,IF(AA948&lt;='اطلاعات پایه'!$B$39,'اطلاعات پایه'!$E$38+(AA948-'اطلاعات پایه'!$B$38)*'اطلاعات پایه'!$C$39,'اطلاعات پایه'!$E$39+(AA948-'اطلاعات پایه'!$B$39)*'اطلاعات پایه'!$C$40)))))/365*L948</f>
        <v>0</v>
      </c>
      <c r="AC948" s="9">
        <f t="shared" si="119"/>
        <v>37493954</v>
      </c>
      <c r="AE948" s="9">
        <f t="shared" si="114"/>
        <v>49588780</v>
      </c>
    </row>
    <row r="949" spans="1:31" x14ac:dyDescent="0.25">
      <c r="A949" s="13">
        <v>929</v>
      </c>
      <c r="B949" s="13"/>
      <c r="C949" s="13"/>
      <c r="D949" s="13"/>
      <c r="E949" s="13"/>
      <c r="F949" s="13"/>
      <c r="G949" s="6" t="str">
        <f t="shared" si="112"/>
        <v/>
      </c>
      <c r="H949" s="13"/>
      <c r="I949" s="13"/>
      <c r="J949" s="15"/>
      <c r="K949" s="15"/>
      <c r="L949" s="5">
        <f>VLOOKUP($C$15,'اطلاعات پایه'!$A$18:$B$30,2,FALSE)</f>
        <v>30</v>
      </c>
      <c r="M949" s="6">
        <f>VLOOKUP($C$15,'اطلاعات پایه'!$A$18:$C$30,3,FALSE)</f>
        <v>45736</v>
      </c>
      <c r="N949" s="5">
        <f>ROUND((K949*('اطلاعات پایه'!$B$12+1)+'اطلاعات پایه'!$B$13)/30*L949,0)</f>
        <v>9316080</v>
      </c>
      <c r="O949" s="5">
        <f>IF(AND(F949&gt;0,M949-F949&gt;364),'اطلاعات پایه'!$B$10,0)*L949+J949</f>
        <v>0</v>
      </c>
      <c r="P949" s="5">
        <f>IF(H949="متاهل",'اطلاعات پایه'!$B$6,0)</f>
        <v>0</v>
      </c>
      <c r="Q949" s="5">
        <f>I949*'اطلاعات پایه'!$B$7</f>
        <v>0</v>
      </c>
      <c r="R949" s="5">
        <f>ROUND('اطلاعات پایه'!$B$8/30*MIN(30,L949),0)</f>
        <v>9000000</v>
      </c>
      <c r="S949" s="5">
        <f>ROUND('اطلاعات پایه'!$B$9/30*MIN(30,L949),0)</f>
        <v>22000000</v>
      </c>
      <c r="T949" s="5">
        <f t="shared" si="115"/>
        <v>59284</v>
      </c>
      <c r="U949" s="15"/>
      <c r="V949" s="5">
        <f t="shared" si="113"/>
        <v>0</v>
      </c>
      <c r="X949" s="9">
        <f t="shared" si="116"/>
        <v>40316080</v>
      </c>
      <c r="Y949" s="9">
        <f>ROUND(0.07*MIN(7*L949*'اطلاعات پایه'!$B$5,'محاسبه حقوق'!X949),0)</f>
        <v>2822126</v>
      </c>
      <c r="Z949" s="9">
        <f t="shared" si="117"/>
        <v>9272700</v>
      </c>
      <c r="AA949" s="9">
        <f t="shared" si="118"/>
        <v>480702059.14285713</v>
      </c>
      <c r="AB949" s="5">
        <f>IF(AA949&lt;='اطلاعات پایه'!$B$35,'اطلاعات پایه'!$D$35,IF(AA949&lt;='اطلاعات پایه'!$B$36,'اطلاعات پایه'!$E$35+(AA949-'اطلاعات پایه'!$B$35)*'اطلاعات پایه'!$C$36,IF(AA949&lt;='اطلاعات پایه'!$B$37,'اطلاعات پایه'!$E$36+(AA949-'اطلاعات پایه'!$B$36)*'اطلاعات پایه'!$C$37,IF(AA949&lt;='اطلاعات پایه'!$B$38,'اطلاعات پایه'!$E$37+(AA949-'اطلاعات پایه'!$B$37)*'اطلاعات پایه'!$C$38,IF(AA949&lt;='اطلاعات پایه'!$B$39,'اطلاعات پایه'!$E$38+(AA949-'اطلاعات پایه'!$B$38)*'اطلاعات پایه'!$C$39,'اطلاعات پایه'!$E$39+(AA949-'اطلاعات پایه'!$B$39)*'اطلاعات پایه'!$C$40)))))/365*L949</f>
        <v>0</v>
      </c>
      <c r="AC949" s="9">
        <f t="shared" si="119"/>
        <v>37493954</v>
      </c>
      <c r="AE949" s="9">
        <f t="shared" si="114"/>
        <v>49588780</v>
      </c>
    </row>
    <row r="950" spans="1:31" x14ac:dyDescent="0.25">
      <c r="A950" s="13">
        <v>930</v>
      </c>
      <c r="B950" s="13"/>
      <c r="C950" s="13"/>
      <c r="D950" s="13"/>
      <c r="E950" s="13"/>
      <c r="F950" s="13"/>
      <c r="G950" s="6" t="str">
        <f t="shared" si="112"/>
        <v/>
      </c>
      <c r="H950" s="13"/>
      <c r="I950" s="13"/>
      <c r="J950" s="15"/>
      <c r="K950" s="15"/>
      <c r="L950" s="5">
        <f>VLOOKUP($C$15,'اطلاعات پایه'!$A$18:$B$30,2,FALSE)</f>
        <v>30</v>
      </c>
      <c r="M950" s="6">
        <f>VLOOKUP($C$15,'اطلاعات پایه'!$A$18:$C$30,3,FALSE)</f>
        <v>45736</v>
      </c>
      <c r="N950" s="5">
        <f>ROUND((K950*('اطلاعات پایه'!$B$12+1)+'اطلاعات پایه'!$B$13)/30*L950,0)</f>
        <v>9316080</v>
      </c>
      <c r="O950" s="5">
        <f>IF(AND(F950&gt;0,M950-F950&gt;364),'اطلاعات پایه'!$B$10,0)*L950+J950</f>
        <v>0</v>
      </c>
      <c r="P950" s="5">
        <f>IF(H950="متاهل",'اطلاعات پایه'!$B$6,0)</f>
        <v>0</v>
      </c>
      <c r="Q950" s="5">
        <f>I950*'اطلاعات پایه'!$B$7</f>
        <v>0</v>
      </c>
      <c r="R950" s="5">
        <f>ROUND('اطلاعات پایه'!$B$8/30*MIN(30,L950),0)</f>
        <v>9000000</v>
      </c>
      <c r="S950" s="5">
        <f>ROUND('اطلاعات پایه'!$B$9/30*MIN(30,L950),0)</f>
        <v>22000000</v>
      </c>
      <c r="T950" s="5">
        <f t="shared" si="115"/>
        <v>59284</v>
      </c>
      <c r="U950" s="15"/>
      <c r="V950" s="5">
        <f t="shared" si="113"/>
        <v>0</v>
      </c>
      <c r="X950" s="9">
        <f t="shared" si="116"/>
        <v>40316080</v>
      </c>
      <c r="Y950" s="9">
        <f>ROUND(0.07*MIN(7*L950*'اطلاعات پایه'!$B$5,'محاسبه حقوق'!X950),0)</f>
        <v>2822126</v>
      </c>
      <c r="Z950" s="9">
        <f t="shared" si="117"/>
        <v>9272700</v>
      </c>
      <c r="AA950" s="9">
        <f t="shared" si="118"/>
        <v>480702059.14285713</v>
      </c>
      <c r="AB950" s="5">
        <f>IF(AA950&lt;='اطلاعات پایه'!$B$35,'اطلاعات پایه'!$D$35,IF(AA950&lt;='اطلاعات پایه'!$B$36,'اطلاعات پایه'!$E$35+(AA950-'اطلاعات پایه'!$B$35)*'اطلاعات پایه'!$C$36,IF(AA950&lt;='اطلاعات پایه'!$B$37,'اطلاعات پایه'!$E$36+(AA950-'اطلاعات پایه'!$B$36)*'اطلاعات پایه'!$C$37,IF(AA950&lt;='اطلاعات پایه'!$B$38,'اطلاعات پایه'!$E$37+(AA950-'اطلاعات پایه'!$B$37)*'اطلاعات پایه'!$C$38,IF(AA950&lt;='اطلاعات پایه'!$B$39,'اطلاعات پایه'!$E$38+(AA950-'اطلاعات پایه'!$B$38)*'اطلاعات پایه'!$C$39,'اطلاعات پایه'!$E$39+(AA950-'اطلاعات پایه'!$B$39)*'اطلاعات پایه'!$C$40)))))/365*L950</f>
        <v>0</v>
      </c>
      <c r="AC950" s="9">
        <f t="shared" si="119"/>
        <v>37493954</v>
      </c>
      <c r="AE950" s="9">
        <f t="shared" si="114"/>
        <v>49588780</v>
      </c>
    </row>
    <row r="951" spans="1:31" x14ac:dyDescent="0.25">
      <c r="A951" s="13">
        <v>931</v>
      </c>
      <c r="B951" s="13"/>
      <c r="C951" s="13"/>
      <c r="D951" s="13"/>
      <c r="E951" s="13"/>
      <c r="F951" s="13"/>
      <c r="G951" s="6" t="str">
        <f t="shared" si="112"/>
        <v/>
      </c>
      <c r="H951" s="13"/>
      <c r="I951" s="13"/>
      <c r="J951" s="15"/>
      <c r="K951" s="15"/>
      <c r="L951" s="5">
        <f>VLOOKUP($C$15,'اطلاعات پایه'!$A$18:$B$30,2,FALSE)</f>
        <v>30</v>
      </c>
      <c r="M951" s="6">
        <f>VLOOKUP($C$15,'اطلاعات پایه'!$A$18:$C$30,3,FALSE)</f>
        <v>45736</v>
      </c>
      <c r="N951" s="5">
        <f>ROUND((K951*('اطلاعات پایه'!$B$12+1)+'اطلاعات پایه'!$B$13)/30*L951,0)</f>
        <v>9316080</v>
      </c>
      <c r="O951" s="5">
        <f>IF(AND(F951&gt;0,M951-F951&gt;364),'اطلاعات پایه'!$B$10,0)*L951+J951</f>
        <v>0</v>
      </c>
      <c r="P951" s="5">
        <f>IF(H951="متاهل",'اطلاعات پایه'!$B$6,0)</f>
        <v>0</v>
      </c>
      <c r="Q951" s="5">
        <f>I951*'اطلاعات پایه'!$B$7</f>
        <v>0</v>
      </c>
      <c r="R951" s="5">
        <f>ROUND('اطلاعات پایه'!$B$8/30*MIN(30,L951),0)</f>
        <v>9000000</v>
      </c>
      <c r="S951" s="5">
        <f>ROUND('اطلاعات پایه'!$B$9/30*MIN(30,L951),0)</f>
        <v>22000000</v>
      </c>
      <c r="T951" s="5">
        <f t="shared" si="115"/>
        <v>59284</v>
      </c>
      <c r="U951" s="15"/>
      <c r="V951" s="5">
        <f t="shared" si="113"/>
        <v>0</v>
      </c>
      <c r="X951" s="9">
        <f t="shared" si="116"/>
        <v>40316080</v>
      </c>
      <c r="Y951" s="9">
        <f>ROUND(0.07*MIN(7*L951*'اطلاعات پایه'!$B$5,'محاسبه حقوق'!X951),0)</f>
        <v>2822126</v>
      </c>
      <c r="Z951" s="9">
        <f t="shared" si="117"/>
        <v>9272700</v>
      </c>
      <c r="AA951" s="9">
        <f t="shared" si="118"/>
        <v>480702059.14285713</v>
      </c>
      <c r="AB951" s="5">
        <f>IF(AA951&lt;='اطلاعات پایه'!$B$35,'اطلاعات پایه'!$D$35,IF(AA951&lt;='اطلاعات پایه'!$B$36,'اطلاعات پایه'!$E$35+(AA951-'اطلاعات پایه'!$B$35)*'اطلاعات پایه'!$C$36,IF(AA951&lt;='اطلاعات پایه'!$B$37,'اطلاعات پایه'!$E$36+(AA951-'اطلاعات پایه'!$B$36)*'اطلاعات پایه'!$C$37,IF(AA951&lt;='اطلاعات پایه'!$B$38,'اطلاعات پایه'!$E$37+(AA951-'اطلاعات پایه'!$B$37)*'اطلاعات پایه'!$C$38,IF(AA951&lt;='اطلاعات پایه'!$B$39,'اطلاعات پایه'!$E$38+(AA951-'اطلاعات پایه'!$B$38)*'اطلاعات پایه'!$C$39,'اطلاعات پایه'!$E$39+(AA951-'اطلاعات پایه'!$B$39)*'اطلاعات پایه'!$C$40)))))/365*L951</f>
        <v>0</v>
      </c>
      <c r="AC951" s="9">
        <f t="shared" si="119"/>
        <v>37493954</v>
      </c>
      <c r="AE951" s="9">
        <f t="shared" si="114"/>
        <v>49588780</v>
      </c>
    </row>
    <row r="952" spans="1:31" x14ac:dyDescent="0.25">
      <c r="A952" s="13">
        <v>932</v>
      </c>
      <c r="B952" s="13"/>
      <c r="C952" s="13"/>
      <c r="D952" s="13"/>
      <c r="E952" s="13"/>
      <c r="F952" s="13"/>
      <c r="G952" s="6" t="str">
        <f t="shared" si="112"/>
        <v/>
      </c>
      <c r="H952" s="13"/>
      <c r="I952" s="13"/>
      <c r="J952" s="15"/>
      <c r="K952" s="15"/>
      <c r="L952" s="5">
        <f>VLOOKUP($C$15,'اطلاعات پایه'!$A$18:$B$30,2,FALSE)</f>
        <v>30</v>
      </c>
      <c r="M952" s="6">
        <f>VLOOKUP($C$15,'اطلاعات پایه'!$A$18:$C$30,3,FALSE)</f>
        <v>45736</v>
      </c>
      <c r="N952" s="5">
        <f>ROUND((K952*('اطلاعات پایه'!$B$12+1)+'اطلاعات پایه'!$B$13)/30*L952,0)</f>
        <v>9316080</v>
      </c>
      <c r="O952" s="5">
        <f>IF(AND(F952&gt;0,M952-F952&gt;364),'اطلاعات پایه'!$B$10,0)*L952+J952</f>
        <v>0</v>
      </c>
      <c r="P952" s="5">
        <f>IF(H952="متاهل",'اطلاعات پایه'!$B$6,0)</f>
        <v>0</v>
      </c>
      <c r="Q952" s="5">
        <f>I952*'اطلاعات پایه'!$B$7</f>
        <v>0</v>
      </c>
      <c r="R952" s="5">
        <f>ROUND('اطلاعات پایه'!$B$8/30*MIN(30,L952),0)</f>
        <v>9000000</v>
      </c>
      <c r="S952" s="5">
        <f>ROUND('اطلاعات پایه'!$B$9/30*MIN(30,L952),0)</f>
        <v>22000000</v>
      </c>
      <c r="T952" s="5">
        <f t="shared" si="115"/>
        <v>59284</v>
      </c>
      <c r="U952" s="15"/>
      <c r="V952" s="5">
        <f t="shared" si="113"/>
        <v>0</v>
      </c>
      <c r="X952" s="9">
        <f t="shared" si="116"/>
        <v>40316080</v>
      </c>
      <c r="Y952" s="9">
        <f>ROUND(0.07*MIN(7*L952*'اطلاعات پایه'!$B$5,'محاسبه حقوق'!X952),0)</f>
        <v>2822126</v>
      </c>
      <c r="Z952" s="9">
        <f t="shared" si="117"/>
        <v>9272700</v>
      </c>
      <c r="AA952" s="9">
        <f t="shared" si="118"/>
        <v>480702059.14285713</v>
      </c>
      <c r="AB952" s="5">
        <f>IF(AA952&lt;='اطلاعات پایه'!$B$35,'اطلاعات پایه'!$D$35,IF(AA952&lt;='اطلاعات پایه'!$B$36,'اطلاعات پایه'!$E$35+(AA952-'اطلاعات پایه'!$B$35)*'اطلاعات پایه'!$C$36,IF(AA952&lt;='اطلاعات پایه'!$B$37,'اطلاعات پایه'!$E$36+(AA952-'اطلاعات پایه'!$B$36)*'اطلاعات پایه'!$C$37,IF(AA952&lt;='اطلاعات پایه'!$B$38,'اطلاعات پایه'!$E$37+(AA952-'اطلاعات پایه'!$B$37)*'اطلاعات پایه'!$C$38,IF(AA952&lt;='اطلاعات پایه'!$B$39,'اطلاعات پایه'!$E$38+(AA952-'اطلاعات پایه'!$B$38)*'اطلاعات پایه'!$C$39,'اطلاعات پایه'!$E$39+(AA952-'اطلاعات پایه'!$B$39)*'اطلاعات پایه'!$C$40)))))/365*L952</f>
        <v>0</v>
      </c>
      <c r="AC952" s="9">
        <f t="shared" si="119"/>
        <v>37493954</v>
      </c>
      <c r="AE952" s="9">
        <f t="shared" si="114"/>
        <v>49588780</v>
      </c>
    </row>
    <row r="953" spans="1:31" x14ac:dyDescent="0.25">
      <c r="A953" s="13">
        <v>933</v>
      </c>
      <c r="B953" s="13"/>
      <c r="C953" s="13"/>
      <c r="D953" s="13"/>
      <c r="E953" s="13"/>
      <c r="F953" s="13"/>
      <c r="G953" s="6" t="str">
        <f t="shared" si="112"/>
        <v/>
      </c>
      <c r="H953" s="13"/>
      <c r="I953" s="13"/>
      <c r="J953" s="15"/>
      <c r="K953" s="15"/>
      <c r="L953" s="5">
        <f>VLOOKUP($C$15,'اطلاعات پایه'!$A$18:$B$30,2,FALSE)</f>
        <v>30</v>
      </c>
      <c r="M953" s="6">
        <f>VLOOKUP($C$15,'اطلاعات پایه'!$A$18:$C$30,3,FALSE)</f>
        <v>45736</v>
      </c>
      <c r="N953" s="5">
        <f>ROUND((K953*('اطلاعات پایه'!$B$12+1)+'اطلاعات پایه'!$B$13)/30*L953,0)</f>
        <v>9316080</v>
      </c>
      <c r="O953" s="5">
        <f>IF(AND(F953&gt;0,M953-F953&gt;364),'اطلاعات پایه'!$B$10,0)*L953+J953</f>
        <v>0</v>
      </c>
      <c r="P953" s="5">
        <f>IF(H953="متاهل",'اطلاعات پایه'!$B$6,0)</f>
        <v>0</v>
      </c>
      <c r="Q953" s="5">
        <f>I953*'اطلاعات پایه'!$B$7</f>
        <v>0</v>
      </c>
      <c r="R953" s="5">
        <f>ROUND('اطلاعات پایه'!$B$8/30*MIN(30,L953),0)</f>
        <v>9000000</v>
      </c>
      <c r="S953" s="5">
        <f>ROUND('اطلاعات پایه'!$B$9/30*MIN(30,L953),0)</f>
        <v>22000000</v>
      </c>
      <c r="T953" s="5">
        <f t="shared" si="115"/>
        <v>59284</v>
      </c>
      <c r="U953" s="15"/>
      <c r="V953" s="5">
        <f t="shared" si="113"/>
        <v>0</v>
      </c>
      <c r="X953" s="9">
        <f t="shared" si="116"/>
        <v>40316080</v>
      </c>
      <c r="Y953" s="9">
        <f>ROUND(0.07*MIN(7*L953*'اطلاعات پایه'!$B$5,'محاسبه حقوق'!X953),0)</f>
        <v>2822126</v>
      </c>
      <c r="Z953" s="9">
        <f t="shared" si="117"/>
        <v>9272700</v>
      </c>
      <c r="AA953" s="9">
        <f t="shared" si="118"/>
        <v>480702059.14285713</v>
      </c>
      <c r="AB953" s="5">
        <f>IF(AA953&lt;='اطلاعات پایه'!$B$35,'اطلاعات پایه'!$D$35,IF(AA953&lt;='اطلاعات پایه'!$B$36,'اطلاعات پایه'!$E$35+(AA953-'اطلاعات پایه'!$B$35)*'اطلاعات پایه'!$C$36,IF(AA953&lt;='اطلاعات پایه'!$B$37,'اطلاعات پایه'!$E$36+(AA953-'اطلاعات پایه'!$B$36)*'اطلاعات پایه'!$C$37,IF(AA953&lt;='اطلاعات پایه'!$B$38,'اطلاعات پایه'!$E$37+(AA953-'اطلاعات پایه'!$B$37)*'اطلاعات پایه'!$C$38,IF(AA953&lt;='اطلاعات پایه'!$B$39,'اطلاعات پایه'!$E$38+(AA953-'اطلاعات پایه'!$B$38)*'اطلاعات پایه'!$C$39,'اطلاعات پایه'!$E$39+(AA953-'اطلاعات پایه'!$B$39)*'اطلاعات پایه'!$C$40)))))/365*L953</f>
        <v>0</v>
      </c>
      <c r="AC953" s="9">
        <f t="shared" si="119"/>
        <v>37493954</v>
      </c>
      <c r="AE953" s="9">
        <f t="shared" si="114"/>
        <v>49588780</v>
      </c>
    </row>
    <row r="954" spans="1:31" x14ac:dyDescent="0.25">
      <c r="A954" s="13">
        <v>934</v>
      </c>
      <c r="B954" s="13"/>
      <c r="C954" s="13"/>
      <c r="D954" s="13"/>
      <c r="E954" s="13"/>
      <c r="F954" s="13"/>
      <c r="G954" s="6" t="str">
        <f t="shared" si="112"/>
        <v/>
      </c>
      <c r="H954" s="13"/>
      <c r="I954" s="13"/>
      <c r="J954" s="15"/>
      <c r="K954" s="15"/>
      <c r="L954" s="5">
        <f>VLOOKUP($C$15,'اطلاعات پایه'!$A$18:$B$30,2,FALSE)</f>
        <v>30</v>
      </c>
      <c r="M954" s="6">
        <f>VLOOKUP($C$15,'اطلاعات پایه'!$A$18:$C$30,3,FALSE)</f>
        <v>45736</v>
      </c>
      <c r="N954" s="5">
        <f>ROUND((K954*('اطلاعات پایه'!$B$12+1)+'اطلاعات پایه'!$B$13)/30*L954,0)</f>
        <v>9316080</v>
      </c>
      <c r="O954" s="5">
        <f>IF(AND(F954&gt;0,M954-F954&gt;364),'اطلاعات پایه'!$B$10,0)*L954+J954</f>
        <v>0</v>
      </c>
      <c r="P954" s="5">
        <f>IF(H954="متاهل",'اطلاعات پایه'!$B$6,0)</f>
        <v>0</v>
      </c>
      <c r="Q954" s="5">
        <f>I954*'اطلاعات پایه'!$B$7</f>
        <v>0</v>
      </c>
      <c r="R954" s="5">
        <f>ROUND('اطلاعات پایه'!$B$8/30*MIN(30,L954),0)</f>
        <v>9000000</v>
      </c>
      <c r="S954" s="5">
        <f>ROUND('اطلاعات پایه'!$B$9/30*MIN(30,L954),0)</f>
        <v>22000000</v>
      </c>
      <c r="T954" s="5">
        <f t="shared" si="115"/>
        <v>59284</v>
      </c>
      <c r="U954" s="15"/>
      <c r="V954" s="5">
        <f t="shared" si="113"/>
        <v>0</v>
      </c>
      <c r="X954" s="9">
        <f t="shared" si="116"/>
        <v>40316080</v>
      </c>
      <c r="Y954" s="9">
        <f>ROUND(0.07*MIN(7*L954*'اطلاعات پایه'!$B$5,'محاسبه حقوق'!X954),0)</f>
        <v>2822126</v>
      </c>
      <c r="Z954" s="9">
        <f t="shared" si="117"/>
        <v>9272700</v>
      </c>
      <c r="AA954" s="9">
        <f t="shared" si="118"/>
        <v>480702059.14285713</v>
      </c>
      <c r="AB954" s="5">
        <f>IF(AA954&lt;='اطلاعات پایه'!$B$35,'اطلاعات پایه'!$D$35,IF(AA954&lt;='اطلاعات پایه'!$B$36,'اطلاعات پایه'!$E$35+(AA954-'اطلاعات پایه'!$B$35)*'اطلاعات پایه'!$C$36,IF(AA954&lt;='اطلاعات پایه'!$B$37,'اطلاعات پایه'!$E$36+(AA954-'اطلاعات پایه'!$B$36)*'اطلاعات پایه'!$C$37,IF(AA954&lt;='اطلاعات پایه'!$B$38,'اطلاعات پایه'!$E$37+(AA954-'اطلاعات پایه'!$B$37)*'اطلاعات پایه'!$C$38,IF(AA954&lt;='اطلاعات پایه'!$B$39,'اطلاعات پایه'!$E$38+(AA954-'اطلاعات پایه'!$B$38)*'اطلاعات پایه'!$C$39,'اطلاعات پایه'!$E$39+(AA954-'اطلاعات پایه'!$B$39)*'اطلاعات پایه'!$C$40)))))/365*L954</f>
        <v>0</v>
      </c>
      <c r="AC954" s="9">
        <f t="shared" si="119"/>
        <v>37493954</v>
      </c>
      <c r="AE954" s="9">
        <f t="shared" si="114"/>
        <v>49588780</v>
      </c>
    </row>
    <row r="955" spans="1:31" x14ac:dyDescent="0.25">
      <c r="A955" s="13">
        <v>935</v>
      </c>
      <c r="B955" s="13"/>
      <c r="C955" s="13"/>
      <c r="D955" s="13"/>
      <c r="E955" s="13"/>
      <c r="F955" s="13"/>
      <c r="G955" s="6" t="str">
        <f t="shared" si="112"/>
        <v/>
      </c>
      <c r="H955" s="13"/>
      <c r="I955" s="13"/>
      <c r="J955" s="15"/>
      <c r="K955" s="15"/>
      <c r="L955" s="5">
        <f>VLOOKUP($C$15,'اطلاعات پایه'!$A$18:$B$30,2,FALSE)</f>
        <v>30</v>
      </c>
      <c r="M955" s="6">
        <f>VLOOKUP($C$15,'اطلاعات پایه'!$A$18:$C$30,3,FALSE)</f>
        <v>45736</v>
      </c>
      <c r="N955" s="5">
        <f>ROUND((K955*('اطلاعات پایه'!$B$12+1)+'اطلاعات پایه'!$B$13)/30*L955,0)</f>
        <v>9316080</v>
      </c>
      <c r="O955" s="5">
        <f>IF(AND(F955&gt;0,M955-F955&gt;364),'اطلاعات پایه'!$B$10,0)*L955+J955</f>
        <v>0</v>
      </c>
      <c r="P955" s="5">
        <f>IF(H955="متاهل",'اطلاعات پایه'!$B$6,0)</f>
        <v>0</v>
      </c>
      <c r="Q955" s="5">
        <f>I955*'اطلاعات پایه'!$B$7</f>
        <v>0</v>
      </c>
      <c r="R955" s="5">
        <f>ROUND('اطلاعات پایه'!$B$8/30*MIN(30,L955),0)</f>
        <v>9000000</v>
      </c>
      <c r="S955" s="5">
        <f>ROUND('اطلاعات پایه'!$B$9/30*MIN(30,L955),0)</f>
        <v>22000000</v>
      </c>
      <c r="T955" s="5">
        <f t="shared" si="115"/>
        <v>59284</v>
      </c>
      <c r="U955" s="15"/>
      <c r="V955" s="5">
        <f t="shared" si="113"/>
        <v>0</v>
      </c>
      <c r="X955" s="9">
        <f t="shared" si="116"/>
        <v>40316080</v>
      </c>
      <c r="Y955" s="9">
        <f>ROUND(0.07*MIN(7*L955*'اطلاعات پایه'!$B$5,'محاسبه حقوق'!X955),0)</f>
        <v>2822126</v>
      </c>
      <c r="Z955" s="9">
        <f t="shared" si="117"/>
        <v>9272700</v>
      </c>
      <c r="AA955" s="9">
        <f t="shared" si="118"/>
        <v>480702059.14285713</v>
      </c>
      <c r="AB955" s="5">
        <f>IF(AA955&lt;='اطلاعات پایه'!$B$35,'اطلاعات پایه'!$D$35,IF(AA955&lt;='اطلاعات پایه'!$B$36,'اطلاعات پایه'!$E$35+(AA955-'اطلاعات پایه'!$B$35)*'اطلاعات پایه'!$C$36,IF(AA955&lt;='اطلاعات پایه'!$B$37,'اطلاعات پایه'!$E$36+(AA955-'اطلاعات پایه'!$B$36)*'اطلاعات پایه'!$C$37,IF(AA955&lt;='اطلاعات پایه'!$B$38,'اطلاعات پایه'!$E$37+(AA955-'اطلاعات پایه'!$B$37)*'اطلاعات پایه'!$C$38,IF(AA955&lt;='اطلاعات پایه'!$B$39,'اطلاعات پایه'!$E$38+(AA955-'اطلاعات پایه'!$B$38)*'اطلاعات پایه'!$C$39,'اطلاعات پایه'!$E$39+(AA955-'اطلاعات پایه'!$B$39)*'اطلاعات پایه'!$C$40)))))/365*L955</f>
        <v>0</v>
      </c>
      <c r="AC955" s="9">
        <f t="shared" si="119"/>
        <v>37493954</v>
      </c>
      <c r="AE955" s="9">
        <f t="shared" si="114"/>
        <v>49588780</v>
      </c>
    </row>
    <row r="956" spans="1:31" x14ac:dyDescent="0.25">
      <c r="A956" s="13">
        <v>936</v>
      </c>
      <c r="B956" s="13"/>
      <c r="C956" s="13"/>
      <c r="D956" s="13"/>
      <c r="E956" s="13"/>
      <c r="F956" s="13"/>
      <c r="G956" s="6" t="str">
        <f t="shared" si="112"/>
        <v/>
      </c>
      <c r="H956" s="13"/>
      <c r="I956" s="13"/>
      <c r="J956" s="15"/>
      <c r="K956" s="15"/>
      <c r="L956" s="5">
        <f>VLOOKUP($C$15,'اطلاعات پایه'!$A$18:$B$30,2,FALSE)</f>
        <v>30</v>
      </c>
      <c r="M956" s="6">
        <f>VLOOKUP($C$15,'اطلاعات پایه'!$A$18:$C$30,3,FALSE)</f>
        <v>45736</v>
      </c>
      <c r="N956" s="5">
        <f>ROUND((K956*('اطلاعات پایه'!$B$12+1)+'اطلاعات پایه'!$B$13)/30*L956,0)</f>
        <v>9316080</v>
      </c>
      <c r="O956" s="5">
        <f>IF(AND(F956&gt;0,M956-F956&gt;364),'اطلاعات پایه'!$B$10,0)*L956+J956</f>
        <v>0</v>
      </c>
      <c r="P956" s="5">
        <f>IF(H956="متاهل",'اطلاعات پایه'!$B$6,0)</f>
        <v>0</v>
      </c>
      <c r="Q956" s="5">
        <f>I956*'اطلاعات پایه'!$B$7</f>
        <v>0</v>
      </c>
      <c r="R956" s="5">
        <f>ROUND('اطلاعات پایه'!$B$8/30*MIN(30,L956),0)</f>
        <v>9000000</v>
      </c>
      <c r="S956" s="5">
        <f>ROUND('اطلاعات پایه'!$B$9/30*MIN(30,L956),0)</f>
        <v>22000000</v>
      </c>
      <c r="T956" s="5">
        <f t="shared" si="115"/>
        <v>59284</v>
      </c>
      <c r="U956" s="15"/>
      <c r="V956" s="5">
        <f t="shared" si="113"/>
        <v>0</v>
      </c>
      <c r="X956" s="9">
        <f t="shared" si="116"/>
        <v>40316080</v>
      </c>
      <c r="Y956" s="9">
        <f>ROUND(0.07*MIN(7*L956*'اطلاعات پایه'!$B$5,'محاسبه حقوق'!X956),0)</f>
        <v>2822126</v>
      </c>
      <c r="Z956" s="9">
        <f t="shared" si="117"/>
        <v>9272700</v>
      </c>
      <c r="AA956" s="9">
        <f t="shared" si="118"/>
        <v>480702059.14285713</v>
      </c>
      <c r="AB956" s="5">
        <f>IF(AA956&lt;='اطلاعات پایه'!$B$35,'اطلاعات پایه'!$D$35,IF(AA956&lt;='اطلاعات پایه'!$B$36,'اطلاعات پایه'!$E$35+(AA956-'اطلاعات پایه'!$B$35)*'اطلاعات پایه'!$C$36,IF(AA956&lt;='اطلاعات پایه'!$B$37,'اطلاعات پایه'!$E$36+(AA956-'اطلاعات پایه'!$B$36)*'اطلاعات پایه'!$C$37,IF(AA956&lt;='اطلاعات پایه'!$B$38,'اطلاعات پایه'!$E$37+(AA956-'اطلاعات پایه'!$B$37)*'اطلاعات پایه'!$C$38,IF(AA956&lt;='اطلاعات پایه'!$B$39,'اطلاعات پایه'!$E$38+(AA956-'اطلاعات پایه'!$B$38)*'اطلاعات پایه'!$C$39,'اطلاعات پایه'!$E$39+(AA956-'اطلاعات پایه'!$B$39)*'اطلاعات پایه'!$C$40)))))/365*L956</f>
        <v>0</v>
      </c>
      <c r="AC956" s="9">
        <f t="shared" si="119"/>
        <v>37493954</v>
      </c>
      <c r="AE956" s="9">
        <f t="shared" si="114"/>
        <v>49588780</v>
      </c>
    </row>
    <row r="957" spans="1:31" x14ac:dyDescent="0.25">
      <c r="A957" s="13">
        <v>937</v>
      </c>
      <c r="B957" s="13"/>
      <c r="C957" s="13"/>
      <c r="D957" s="13"/>
      <c r="E957" s="13"/>
      <c r="F957" s="13"/>
      <c r="G957" s="6" t="str">
        <f t="shared" si="112"/>
        <v/>
      </c>
      <c r="H957" s="13"/>
      <c r="I957" s="13"/>
      <c r="J957" s="15"/>
      <c r="K957" s="15"/>
      <c r="L957" s="5">
        <f>VLOOKUP($C$15,'اطلاعات پایه'!$A$18:$B$30,2,FALSE)</f>
        <v>30</v>
      </c>
      <c r="M957" s="6">
        <f>VLOOKUP($C$15,'اطلاعات پایه'!$A$18:$C$30,3,FALSE)</f>
        <v>45736</v>
      </c>
      <c r="N957" s="5">
        <f>ROUND((K957*('اطلاعات پایه'!$B$12+1)+'اطلاعات پایه'!$B$13)/30*L957,0)</f>
        <v>9316080</v>
      </c>
      <c r="O957" s="5">
        <f>IF(AND(F957&gt;0,M957-F957&gt;364),'اطلاعات پایه'!$B$10,0)*L957+J957</f>
        <v>0</v>
      </c>
      <c r="P957" s="5">
        <f>IF(H957="متاهل",'اطلاعات پایه'!$B$6,0)</f>
        <v>0</v>
      </c>
      <c r="Q957" s="5">
        <f>I957*'اطلاعات پایه'!$B$7</f>
        <v>0</v>
      </c>
      <c r="R957" s="5">
        <f>ROUND('اطلاعات پایه'!$B$8/30*MIN(30,L957),0)</f>
        <v>9000000</v>
      </c>
      <c r="S957" s="5">
        <f>ROUND('اطلاعات پایه'!$B$9/30*MIN(30,L957),0)</f>
        <v>22000000</v>
      </c>
      <c r="T957" s="5">
        <f t="shared" si="115"/>
        <v>59284</v>
      </c>
      <c r="U957" s="15"/>
      <c r="V957" s="5">
        <f t="shared" si="113"/>
        <v>0</v>
      </c>
      <c r="X957" s="9">
        <f t="shared" si="116"/>
        <v>40316080</v>
      </c>
      <c r="Y957" s="9">
        <f>ROUND(0.07*MIN(7*L957*'اطلاعات پایه'!$B$5,'محاسبه حقوق'!X957),0)</f>
        <v>2822126</v>
      </c>
      <c r="Z957" s="9">
        <f t="shared" si="117"/>
        <v>9272700</v>
      </c>
      <c r="AA957" s="9">
        <f t="shared" si="118"/>
        <v>480702059.14285713</v>
      </c>
      <c r="AB957" s="5">
        <f>IF(AA957&lt;='اطلاعات پایه'!$B$35,'اطلاعات پایه'!$D$35,IF(AA957&lt;='اطلاعات پایه'!$B$36,'اطلاعات پایه'!$E$35+(AA957-'اطلاعات پایه'!$B$35)*'اطلاعات پایه'!$C$36,IF(AA957&lt;='اطلاعات پایه'!$B$37,'اطلاعات پایه'!$E$36+(AA957-'اطلاعات پایه'!$B$36)*'اطلاعات پایه'!$C$37,IF(AA957&lt;='اطلاعات پایه'!$B$38,'اطلاعات پایه'!$E$37+(AA957-'اطلاعات پایه'!$B$37)*'اطلاعات پایه'!$C$38,IF(AA957&lt;='اطلاعات پایه'!$B$39,'اطلاعات پایه'!$E$38+(AA957-'اطلاعات پایه'!$B$38)*'اطلاعات پایه'!$C$39,'اطلاعات پایه'!$E$39+(AA957-'اطلاعات پایه'!$B$39)*'اطلاعات پایه'!$C$40)))))/365*L957</f>
        <v>0</v>
      </c>
      <c r="AC957" s="9">
        <f t="shared" si="119"/>
        <v>37493954</v>
      </c>
      <c r="AE957" s="9">
        <f t="shared" si="114"/>
        <v>49588780</v>
      </c>
    </row>
    <row r="958" spans="1:31" x14ac:dyDescent="0.25">
      <c r="A958" s="13">
        <v>938</v>
      </c>
      <c r="B958" s="13"/>
      <c r="C958" s="13"/>
      <c r="D958" s="13"/>
      <c r="E958" s="13"/>
      <c r="F958" s="13"/>
      <c r="G958" s="6" t="str">
        <f t="shared" si="112"/>
        <v/>
      </c>
      <c r="H958" s="13"/>
      <c r="I958" s="13"/>
      <c r="J958" s="15"/>
      <c r="K958" s="15"/>
      <c r="L958" s="5">
        <f>VLOOKUP($C$15,'اطلاعات پایه'!$A$18:$B$30,2,FALSE)</f>
        <v>30</v>
      </c>
      <c r="M958" s="6">
        <f>VLOOKUP($C$15,'اطلاعات پایه'!$A$18:$C$30,3,FALSE)</f>
        <v>45736</v>
      </c>
      <c r="N958" s="5">
        <f>ROUND((K958*('اطلاعات پایه'!$B$12+1)+'اطلاعات پایه'!$B$13)/30*L958,0)</f>
        <v>9316080</v>
      </c>
      <c r="O958" s="5">
        <f>IF(AND(F958&gt;0,M958-F958&gt;364),'اطلاعات پایه'!$B$10,0)*L958+J958</f>
        <v>0</v>
      </c>
      <c r="P958" s="5">
        <f>IF(H958="متاهل",'اطلاعات پایه'!$B$6,0)</f>
        <v>0</v>
      </c>
      <c r="Q958" s="5">
        <f>I958*'اطلاعات پایه'!$B$7</f>
        <v>0</v>
      </c>
      <c r="R958" s="5">
        <f>ROUND('اطلاعات پایه'!$B$8/30*MIN(30,L958),0)</f>
        <v>9000000</v>
      </c>
      <c r="S958" s="5">
        <f>ROUND('اطلاعات پایه'!$B$9/30*MIN(30,L958),0)</f>
        <v>22000000</v>
      </c>
      <c r="T958" s="5">
        <f t="shared" si="115"/>
        <v>59284</v>
      </c>
      <c r="U958" s="15"/>
      <c r="V958" s="5">
        <f t="shared" si="113"/>
        <v>0</v>
      </c>
      <c r="X958" s="9">
        <f t="shared" si="116"/>
        <v>40316080</v>
      </c>
      <c r="Y958" s="9">
        <f>ROUND(0.07*MIN(7*L958*'اطلاعات پایه'!$B$5,'محاسبه حقوق'!X958),0)</f>
        <v>2822126</v>
      </c>
      <c r="Z958" s="9">
        <f t="shared" si="117"/>
        <v>9272700</v>
      </c>
      <c r="AA958" s="9">
        <f t="shared" si="118"/>
        <v>480702059.14285713</v>
      </c>
      <c r="AB958" s="5">
        <f>IF(AA958&lt;='اطلاعات پایه'!$B$35,'اطلاعات پایه'!$D$35,IF(AA958&lt;='اطلاعات پایه'!$B$36,'اطلاعات پایه'!$E$35+(AA958-'اطلاعات پایه'!$B$35)*'اطلاعات پایه'!$C$36,IF(AA958&lt;='اطلاعات پایه'!$B$37,'اطلاعات پایه'!$E$36+(AA958-'اطلاعات پایه'!$B$36)*'اطلاعات پایه'!$C$37,IF(AA958&lt;='اطلاعات پایه'!$B$38,'اطلاعات پایه'!$E$37+(AA958-'اطلاعات پایه'!$B$37)*'اطلاعات پایه'!$C$38,IF(AA958&lt;='اطلاعات پایه'!$B$39,'اطلاعات پایه'!$E$38+(AA958-'اطلاعات پایه'!$B$38)*'اطلاعات پایه'!$C$39,'اطلاعات پایه'!$E$39+(AA958-'اطلاعات پایه'!$B$39)*'اطلاعات پایه'!$C$40)))))/365*L958</f>
        <v>0</v>
      </c>
      <c r="AC958" s="9">
        <f t="shared" si="119"/>
        <v>37493954</v>
      </c>
      <c r="AE958" s="9">
        <f t="shared" si="114"/>
        <v>49588780</v>
      </c>
    </row>
    <row r="959" spans="1:31" x14ac:dyDescent="0.25">
      <c r="A959" s="13">
        <v>939</v>
      </c>
      <c r="B959" s="13"/>
      <c r="C959" s="13"/>
      <c r="D959" s="13"/>
      <c r="E959" s="13"/>
      <c r="F959" s="13"/>
      <c r="G959" s="6" t="str">
        <f t="shared" si="112"/>
        <v/>
      </c>
      <c r="H959" s="13"/>
      <c r="I959" s="13"/>
      <c r="J959" s="15"/>
      <c r="K959" s="15"/>
      <c r="L959" s="5">
        <f>VLOOKUP($C$15,'اطلاعات پایه'!$A$18:$B$30,2,FALSE)</f>
        <v>30</v>
      </c>
      <c r="M959" s="6">
        <f>VLOOKUP($C$15,'اطلاعات پایه'!$A$18:$C$30,3,FALSE)</f>
        <v>45736</v>
      </c>
      <c r="N959" s="5">
        <f>ROUND((K959*('اطلاعات پایه'!$B$12+1)+'اطلاعات پایه'!$B$13)/30*L959,0)</f>
        <v>9316080</v>
      </c>
      <c r="O959" s="5">
        <f>IF(AND(F959&gt;0,M959-F959&gt;364),'اطلاعات پایه'!$B$10,0)*L959+J959</f>
        <v>0</v>
      </c>
      <c r="P959" s="5">
        <f>IF(H959="متاهل",'اطلاعات پایه'!$B$6,0)</f>
        <v>0</v>
      </c>
      <c r="Q959" s="5">
        <f>I959*'اطلاعات پایه'!$B$7</f>
        <v>0</v>
      </c>
      <c r="R959" s="5">
        <f>ROUND('اطلاعات پایه'!$B$8/30*MIN(30,L959),0)</f>
        <v>9000000</v>
      </c>
      <c r="S959" s="5">
        <f>ROUND('اطلاعات پایه'!$B$9/30*MIN(30,L959),0)</f>
        <v>22000000</v>
      </c>
      <c r="T959" s="5">
        <f t="shared" si="115"/>
        <v>59284</v>
      </c>
      <c r="U959" s="15"/>
      <c r="V959" s="5">
        <f t="shared" si="113"/>
        <v>0</v>
      </c>
      <c r="X959" s="9">
        <f t="shared" si="116"/>
        <v>40316080</v>
      </c>
      <c r="Y959" s="9">
        <f>ROUND(0.07*MIN(7*L959*'اطلاعات پایه'!$B$5,'محاسبه حقوق'!X959),0)</f>
        <v>2822126</v>
      </c>
      <c r="Z959" s="9">
        <f t="shared" si="117"/>
        <v>9272700</v>
      </c>
      <c r="AA959" s="9">
        <f t="shared" si="118"/>
        <v>480702059.14285713</v>
      </c>
      <c r="AB959" s="5">
        <f>IF(AA959&lt;='اطلاعات پایه'!$B$35,'اطلاعات پایه'!$D$35,IF(AA959&lt;='اطلاعات پایه'!$B$36,'اطلاعات پایه'!$E$35+(AA959-'اطلاعات پایه'!$B$35)*'اطلاعات پایه'!$C$36,IF(AA959&lt;='اطلاعات پایه'!$B$37,'اطلاعات پایه'!$E$36+(AA959-'اطلاعات پایه'!$B$36)*'اطلاعات پایه'!$C$37,IF(AA959&lt;='اطلاعات پایه'!$B$38,'اطلاعات پایه'!$E$37+(AA959-'اطلاعات پایه'!$B$37)*'اطلاعات پایه'!$C$38,IF(AA959&lt;='اطلاعات پایه'!$B$39,'اطلاعات پایه'!$E$38+(AA959-'اطلاعات پایه'!$B$38)*'اطلاعات پایه'!$C$39,'اطلاعات پایه'!$E$39+(AA959-'اطلاعات پایه'!$B$39)*'اطلاعات پایه'!$C$40)))))/365*L959</f>
        <v>0</v>
      </c>
      <c r="AC959" s="9">
        <f t="shared" si="119"/>
        <v>37493954</v>
      </c>
      <c r="AE959" s="9">
        <f t="shared" si="114"/>
        <v>49588780</v>
      </c>
    </row>
    <row r="960" spans="1:31" x14ac:dyDescent="0.25">
      <c r="A960" s="13">
        <v>940</v>
      </c>
      <c r="B960" s="13"/>
      <c r="C960" s="13"/>
      <c r="D960" s="13"/>
      <c r="E960" s="13"/>
      <c r="F960" s="13"/>
      <c r="G960" s="6" t="str">
        <f t="shared" si="112"/>
        <v/>
      </c>
      <c r="H960" s="13"/>
      <c r="I960" s="13"/>
      <c r="J960" s="15"/>
      <c r="K960" s="15"/>
      <c r="L960" s="5">
        <f>VLOOKUP($C$15,'اطلاعات پایه'!$A$18:$B$30,2,FALSE)</f>
        <v>30</v>
      </c>
      <c r="M960" s="6">
        <f>VLOOKUP($C$15,'اطلاعات پایه'!$A$18:$C$30,3,FALSE)</f>
        <v>45736</v>
      </c>
      <c r="N960" s="5">
        <f>ROUND((K960*('اطلاعات پایه'!$B$12+1)+'اطلاعات پایه'!$B$13)/30*L960,0)</f>
        <v>9316080</v>
      </c>
      <c r="O960" s="5">
        <f>IF(AND(F960&gt;0,M960-F960&gt;364),'اطلاعات پایه'!$B$10,0)*L960+J960</f>
        <v>0</v>
      </c>
      <c r="P960" s="5">
        <f>IF(H960="متاهل",'اطلاعات پایه'!$B$6,0)</f>
        <v>0</v>
      </c>
      <c r="Q960" s="5">
        <f>I960*'اطلاعات پایه'!$B$7</f>
        <v>0</v>
      </c>
      <c r="R960" s="5">
        <f>ROUND('اطلاعات پایه'!$B$8/30*MIN(30,L960),0)</f>
        <v>9000000</v>
      </c>
      <c r="S960" s="5">
        <f>ROUND('اطلاعات پایه'!$B$9/30*MIN(30,L960),0)</f>
        <v>22000000</v>
      </c>
      <c r="T960" s="5">
        <f t="shared" si="115"/>
        <v>59284</v>
      </c>
      <c r="U960" s="15"/>
      <c r="V960" s="5">
        <f t="shared" si="113"/>
        <v>0</v>
      </c>
      <c r="X960" s="9">
        <f t="shared" si="116"/>
        <v>40316080</v>
      </c>
      <c r="Y960" s="9">
        <f>ROUND(0.07*MIN(7*L960*'اطلاعات پایه'!$B$5,'محاسبه حقوق'!X960),0)</f>
        <v>2822126</v>
      </c>
      <c r="Z960" s="9">
        <f t="shared" si="117"/>
        <v>9272700</v>
      </c>
      <c r="AA960" s="9">
        <f t="shared" si="118"/>
        <v>480702059.14285713</v>
      </c>
      <c r="AB960" s="5">
        <f>IF(AA960&lt;='اطلاعات پایه'!$B$35,'اطلاعات پایه'!$D$35,IF(AA960&lt;='اطلاعات پایه'!$B$36,'اطلاعات پایه'!$E$35+(AA960-'اطلاعات پایه'!$B$35)*'اطلاعات پایه'!$C$36,IF(AA960&lt;='اطلاعات پایه'!$B$37,'اطلاعات پایه'!$E$36+(AA960-'اطلاعات پایه'!$B$36)*'اطلاعات پایه'!$C$37,IF(AA960&lt;='اطلاعات پایه'!$B$38,'اطلاعات پایه'!$E$37+(AA960-'اطلاعات پایه'!$B$37)*'اطلاعات پایه'!$C$38,IF(AA960&lt;='اطلاعات پایه'!$B$39,'اطلاعات پایه'!$E$38+(AA960-'اطلاعات پایه'!$B$38)*'اطلاعات پایه'!$C$39,'اطلاعات پایه'!$E$39+(AA960-'اطلاعات پایه'!$B$39)*'اطلاعات پایه'!$C$40)))))/365*L960</f>
        <v>0</v>
      </c>
      <c r="AC960" s="9">
        <f t="shared" si="119"/>
        <v>37493954</v>
      </c>
      <c r="AE960" s="9">
        <f t="shared" si="114"/>
        <v>49588780</v>
      </c>
    </row>
    <row r="961" spans="1:31" x14ac:dyDescent="0.25">
      <c r="A961" s="13">
        <v>941</v>
      </c>
      <c r="B961" s="13"/>
      <c r="C961" s="13"/>
      <c r="D961" s="13"/>
      <c r="E961" s="13"/>
      <c r="F961" s="13"/>
      <c r="G961" s="6" t="str">
        <f t="shared" si="112"/>
        <v/>
      </c>
      <c r="H961" s="13"/>
      <c r="I961" s="13"/>
      <c r="J961" s="15"/>
      <c r="K961" s="15"/>
      <c r="L961" s="5">
        <f>VLOOKUP($C$15,'اطلاعات پایه'!$A$18:$B$30,2,FALSE)</f>
        <v>30</v>
      </c>
      <c r="M961" s="6">
        <f>VLOOKUP($C$15,'اطلاعات پایه'!$A$18:$C$30,3,FALSE)</f>
        <v>45736</v>
      </c>
      <c r="N961" s="5">
        <f>ROUND((K961*('اطلاعات پایه'!$B$12+1)+'اطلاعات پایه'!$B$13)/30*L961,0)</f>
        <v>9316080</v>
      </c>
      <c r="O961" s="5">
        <f>IF(AND(F961&gt;0,M961-F961&gt;364),'اطلاعات پایه'!$B$10,0)*L961+J961</f>
        <v>0</v>
      </c>
      <c r="P961" s="5">
        <f>IF(H961="متاهل",'اطلاعات پایه'!$B$6,0)</f>
        <v>0</v>
      </c>
      <c r="Q961" s="5">
        <f>I961*'اطلاعات پایه'!$B$7</f>
        <v>0</v>
      </c>
      <c r="R961" s="5">
        <f>ROUND('اطلاعات پایه'!$B$8/30*MIN(30,L961),0)</f>
        <v>9000000</v>
      </c>
      <c r="S961" s="5">
        <f>ROUND('اطلاعات پایه'!$B$9/30*MIN(30,L961),0)</f>
        <v>22000000</v>
      </c>
      <c r="T961" s="5">
        <f t="shared" si="115"/>
        <v>59284</v>
      </c>
      <c r="U961" s="15"/>
      <c r="V961" s="5">
        <f t="shared" si="113"/>
        <v>0</v>
      </c>
      <c r="X961" s="9">
        <f t="shared" si="116"/>
        <v>40316080</v>
      </c>
      <c r="Y961" s="9">
        <f>ROUND(0.07*MIN(7*L961*'اطلاعات پایه'!$B$5,'محاسبه حقوق'!X961),0)</f>
        <v>2822126</v>
      </c>
      <c r="Z961" s="9">
        <f t="shared" si="117"/>
        <v>9272700</v>
      </c>
      <c r="AA961" s="9">
        <f t="shared" si="118"/>
        <v>480702059.14285713</v>
      </c>
      <c r="AB961" s="5">
        <f>IF(AA961&lt;='اطلاعات پایه'!$B$35,'اطلاعات پایه'!$D$35,IF(AA961&lt;='اطلاعات پایه'!$B$36,'اطلاعات پایه'!$E$35+(AA961-'اطلاعات پایه'!$B$35)*'اطلاعات پایه'!$C$36,IF(AA961&lt;='اطلاعات پایه'!$B$37,'اطلاعات پایه'!$E$36+(AA961-'اطلاعات پایه'!$B$36)*'اطلاعات پایه'!$C$37,IF(AA961&lt;='اطلاعات پایه'!$B$38,'اطلاعات پایه'!$E$37+(AA961-'اطلاعات پایه'!$B$37)*'اطلاعات پایه'!$C$38,IF(AA961&lt;='اطلاعات پایه'!$B$39,'اطلاعات پایه'!$E$38+(AA961-'اطلاعات پایه'!$B$38)*'اطلاعات پایه'!$C$39,'اطلاعات پایه'!$E$39+(AA961-'اطلاعات پایه'!$B$39)*'اطلاعات پایه'!$C$40)))))/365*L961</f>
        <v>0</v>
      </c>
      <c r="AC961" s="9">
        <f t="shared" si="119"/>
        <v>37493954</v>
      </c>
      <c r="AE961" s="9">
        <f t="shared" si="114"/>
        <v>49588780</v>
      </c>
    </row>
    <row r="962" spans="1:31" x14ac:dyDescent="0.25">
      <c r="A962" s="13">
        <v>942</v>
      </c>
      <c r="B962" s="13"/>
      <c r="C962" s="13"/>
      <c r="D962" s="13"/>
      <c r="E962" s="13"/>
      <c r="F962" s="13"/>
      <c r="G962" s="6" t="str">
        <f t="shared" si="112"/>
        <v/>
      </c>
      <c r="H962" s="13"/>
      <c r="I962" s="13"/>
      <c r="J962" s="15"/>
      <c r="K962" s="15"/>
      <c r="L962" s="5">
        <f>VLOOKUP($C$15,'اطلاعات پایه'!$A$18:$B$30,2,FALSE)</f>
        <v>30</v>
      </c>
      <c r="M962" s="6">
        <f>VLOOKUP($C$15,'اطلاعات پایه'!$A$18:$C$30,3,FALSE)</f>
        <v>45736</v>
      </c>
      <c r="N962" s="5">
        <f>ROUND((K962*('اطلاعات پایه'!$B$12+1)+'اطلاعات پایه'!$B$13)/30*L962,0)</f>
        <v>9316080</v>
      </c>
      <c r="O962" s="5">
        <f>IF(AND(F962&gt;0,M962-F962&gt;364),'اطلاعات پایه'!$B$10,0)*L962+J962</f>
        <v>0</v>
      </c>
      <c r="P962" s="5">
        <f>IF(H962="متاهل",'اطلاعات پایه'!$B$6,0)</f>
        <v>0</v>
      </c>
      <c r="Q962" s="5">
        <f>I962*'اطلاعات پایه'!$B$7</f>
        <v>0</v>
      </c>
      <c r="R962" s="5">
        <f>ROUND('اطلاعات پایه'!$B$8/30*MIN(30,L962),0)</f>
        <v>9000000</v>
      </c>
      <c r="S962" s="5">
        <f>ROUND('اطلاعات پایه'!$B$9/30*MIN(30,L962),0)</f>
        <v>22000000</v>
      </c>
      <c r="T962" s="5">
        <f t="shared" si="115"/>
        <v>59284</v>
      </c>
      <c r="U962" s="15"/>
      <c r="V962" s="5">
        <f t="shared" si="113"/>
        <v>0</v>
      </c>
      <c r="X962" s="9">
        <f t="shared" si="116"/>
        <v>40316080</v>
      </c>
      <c r="Y962" s="9">
        <f>ROUND(0.07*MIN(7*L962*'اطلاعات پایه'!$B$5,'محاسبه حقوق'!X962),0)</f>
        <v>2822126</v>
      </c>
      <c r="Z962" s="9">
        <f t="shared" si="117"/>
        <v>9272700</v>
      </c>
      <c r="AA962" s="9">
        <f t="shared" si="118"/>
        <v>480702059.14285713</v>
      </c>
      <c r="AB962" s="5">
        <f>IF(AA962&lt;='اطلاعات پایه'!$B$35,'اطلاعات پایه'!$D$35,IF(AA962&lt;='اطلاعات پایه'!$B$36,'اطلاعات پایه'!$E$35+(AA962-'اطلاعات پایه'!$B$35)*'اطلاعات پایه'!$C$36,IF(AA962&lt;='اطلاعات پایه'!$B$37,'اطلاعات پایه'!$E$36+(AA962-'اطلاعات پایه'!$B$36)*'اطلاعات پایه'!$C$37,IF(AA962&lt;='اطلاعات پایه'!$B$38,'اطلاعات پایه'!$E$37+(AA962-'اطلاعات پایه'!$B$37)*'اطلاعات پایه'!$C$38,IF(AA962&lt;='اطلاعات پایه'!$B$39,'اطلاعات پایه'!$E$38+(AA962-'اطلاعات پایه'!$B$38)*'اطلاعات پایه'!$C$39,'اطلاعات پایه'!$E$39+(AA962-'اطلاعات پایه'!$B$39)*'اطلاعات پایه'!$C$40)))))/365*L962</f>
        <v>0</v>
      </c>
      <c r="AC962" s="9">
        <f t="shared" si="119"/>
        <v>37493954</v>
      </c>
      <c r="AE962" s="9">
        <f t="shared" si="114"/>
        <v>49588780</v>
      </c>
    </row>
    <row r="963" spans="1:31" x14ac:dyDescent="0.25">
      <c r="A963" s="13">
        <v>943</v>
      </c>
      <c r="B963" s="13"/>
      <c r="C963" s="13"/>
      <c r="D963" s="13"/>
      <c r="E963" s="13"/>
      <c r="F963" s="13"/>
      <c r="G963" s="6" t="str">
        <f t="shared" si="112"/>
        <v/>
      </c>
      <c r="H963" s="13"/>
      <c r="I963" s="13"/>
      <c r="J963" s="15"/>
      <c r="K963" s="15"/>
      <c r="L963" s="5">
        <f>VLOOKUP($C$15,'اطلاعات پایه'!$A$18:$B$30,2,FALSE)</f>
        <v>30</v>
      </c>
      <c r="M963" s="6">
        <f>VLOOKUP($C$15,'اطلاعات پایه'!$A$18:$C$30,3,FALSE)</f>
        <v>45736</v>
      </c>
      <c r="N963" s="5">
        <f>ROUND((K963*('اطلاعات پایه'!$B$12+1)+'اطلاعات پایه'!$B$13)/30*L963,0)</f>
        <v>9316080</v>
      </c>
      <c r="O963" s="5">
        <f>IF(AND(F963&gt;0,M963-F963&gt;364),'اطلاعات پایه'!$B$10,0)*L963+J963</f>
        <v>0</v>
      </c>
      <c r="P963" s="5">
        <f>IF(H963="متاهل",'اطلاعات پایه'!$B$6,0)</f>
        <v>0</v>
      </c>
      <c r="Q963" s="5">
        <f>I963*'اطلاعات پایه'!$B$7</f>
        <v>0</v>
      </c>
      <c r="R963" s="5">
        <f>ROUND('اطلاعات پایه'!$B$8/30*MIN(30,L963),0)</f>
        <v>9000000</v>
      </c>
      <c r="S963" s="5">
        <f>ROUND('اطلاعات پایه'!$B$9/30*MIN(30,L963),0)</f>
        <v>22000000</v>
      </c>
      <c r="T963" s="5">
        <f t="shared" si="115"/>
        <v>59284</v>
      </c>
      <c r="U963" s="15"/>
      <c r="V963" s="5">
        <f t="shared" si="113"/>
        <v>0</v>
      </c>
      <c r="X963" s="9">
        <f t="shared" si="116"/>
        <v>40316080</v>
      </c>
      <c r="Y963" s="9">
        <f>ROUND(0.07*MIN(7*L963*'اطلاعات پایه'!$B$5,'محاسبه حقوق'!X963),0)</f>
        <v>2822126</v>
      </c>
      <c r="Z963" s="9">
        <f t="shared" si="117"/>
        <v>9272700</v>
      </c>
      <c r="AA963" s="9">
        <f t="shared" si="118"/>
        <v>480702059.14285713</v>
      </c>
      <c r="AB963" s="5">
        <f>IF(AA963&lt;='اطلاعات پایه'!$B$35,'اطلاعات پایه'!$D$35,IF(AA963&lt;='اطلاعات پایه'!$B$36,'اطلاعات پایه'!$E$35+(AA963-'اطلاعات پایه'!$B$35)*'اطلاعات پایه'!$C$36,IF(AA963&lt;='اطلاعات پایه'!$B$37,'اطلاعات پایه'!$E$36+(AA963-'اطلاعات پایه'!$B$36)*'اطلاعات پایه'!$C$37,IF(AA963&lt;='اطلاعات پایه'!$B$38,'اطلاعات پایه'!$E$37+(AA963-'اطلاعات پایه'!$B$37)*'اطلاعات پایه'!$C$38,IF(AA963&lt;='اطلاعات پایه'!$B$39,'اطلاعات پایه'!$E$38+(AA963-'اطلاعات پایه'!$B$38)*'اطلاعات پایه'!$C$39,'اطلاعات پایه'!$E$39+(AA963-'اطلاعات پایه'!$B$39)*'اطلاعات پایه'!$C$40)))))/365*L963</f>
        <v>0</v>
      </c>
      <c r="AC963" s="9">
        <f t="shared" si="119"/>
        <v>37493954</v>
      </c>
      <c r="AE963" s="9">
        <f t="shared" si="114"/>
        <v>49588780</v>
      </c>
    </row>
    <row r="964" spans="1:31" x14ac:dyDescent="0.25">
      <c r="A964" s="13">
        <v>944</v>
      </c>
      <c r="B964" s="13"/>
      <c r="C964" s="13"/>
      <c r="D964" s="13"/>
      <c r="E964" s="13"/>
      <c r="F964" s="13"/>
      <c r="G964" s="6" t="str">
        <f t="shared" si="112"/>
        <v/>
      </c>
      <c r="H964" s="13"/>
      <c r="I964" s="13"/>
      <c r="J964" s="15"/>
      <c r="K964" s="15"/>
      <c r="L964" s="5">
        <f>VLOOKUP($C$15,'اطلاعات پایه'!$A$18:$B$30,2,FALSE)</f>
        <v>30</v>
      </c>
      <c r="M964" s="6">
        <f>VLOOKUP($C$15,'اطلاعات پایه'!$A$18:$C$30,3,FALSE)</f>
        <v>45736</v>
      </c>
      <c r="N964" s="5">
        <f>ROUND((K964*('اطلاعات پایه'!$B$12+1)+'اطلاعات پایه'!$B$13)/30*L964,0)</f>
        <v>9316080</v>
      </c>
      <c r="O964" s="5">
        <f>IF(AND(F964&gt;0,M964-F964&gt;364),'اطلاعات پایه'!$B$10,0)*L964+J964</f>
        <v>0</v>
      </c>
      <c r="P964" s="5">
        <f>IF(H964="متاهل",'اطلاعات پایه'!$B$6,0)</f>
        <v>0</v>
      </c>
      <c r="Q964" s="5">
        <f>I964*'اطلاعات پایه'!$B$7</f>
        <v>0</v>
      </c>
      <c r="R964" s="5">
        <f>ROUND('اطلاعات پایه'!$B$8/30*MIN(30,L964),0)</f>
        <v>9000000</v>
      </c>
      <c r="S964" s="5">
        <f>ROUND('اطلاعات پایه'!$B$9/30*MIN(30,L964),0)</f>
        <v>22000000</v>
      </c>
      <c r="T964" s="5">
        <f t="shared" si="115"/>
        <v>59284</v>
      </c>
      <c r="U964" s="15"/>
      <c r="V964" s="5">
        <f t="shared" si="113"/>
        <v>0</v>
      </c>
      <c r="X964" s="9">
        <f t="shared" si="116"/>
        <v>40316080</v>
      </c>
      <c r="Y964" s="9">
        <f>ROUND(0.07*MIN(7*L964*'اطلاعات پایه'!$B$5,'محاسبه حقوق'!X964),0)</f>
        <v>2822126</v>
      </c>
      <c r="Z964" s="9">
        <f t="shared" si="117"/>
        <v>9272700</v>
      </c>
      <c r="AA964" s="9">
        <f t="shared" si="118"/>
        <v>480702059.14285713</v>
      </c>
      <c r="AB964" s="5">
        <f>IF(AA964&lt;='اطلاعات پایه'!$B$35,'اطلاعات پایه'!$D$35,IF(AA964&lt;='اطلاعات پایه'!$B$36,'اطلاعات پایه'!$E$35+(AA964-'اطلاعات پایه'!$B$35)*'اطلاعات پایه'!$C$36,IF(AA964&lt;='اطلاعات پایه'!$B$37,'اطلاعات پایه'!$E$36+(AA964-'اطلاعات پایه'!$B$36)*'اطلاعات پایه'!$C$37,IF(AA964&lt;='اطلاعات پایه'!$B$38,'اطلاعات پایه'!$E$37+(AA964-'اطلاعات پایه'!$B$37)*'اطلاعات پایه'!$C$38,IF(AA964&lt;='اطلاعات پایه'!$B$39,'اطلاعات پایه'!$E$38+(AA964-'اطلاعات پایه'!$B$38)*'اطلاعات پایه'!$C$39,'اطلاعات پایه'!$E$39+(AA964-'اطلاعات پایه'!$B$39)*'اطلاعات پایه'!$C$40)))))/365*L964</f>
        <v>0</v>
      </c>
      <c r="AC964" s="9">
        <f t="shared" si="119"/>
        <v>37493954</v>
      </c>
      <c r="AE964" s="9">
        <f t="shared" si="114"/>
        <v>49588780</v>
      </c>
    </row>
    <row r="965" spans="1:31" x14ac:dyDescent="0.25">
      <c r="A965" s="13">
        <v>945</v>
      </c>
      <c r="B965" s="13"/>
      <c r="C965" s="13"/>
      <c r="D965" s="13"/>
      <c r="E965" s="13"/>
      <c r="F965" s="13"/>
      <c r="G965" s="6" t="str">
        <f t="shared" si="112"/>
        <v/>
      </c>
      <c r="H965" s="13"/>
      <c r="I965" s="13"/>
      <c r="J965" s="15"/>
      <c r="K965" s="15"/>
      <c r="L965" s="5">
        <f>VLOOKUP($C$15,'اطلاعات پایه'!$A$18:$B$30,2,FALSE)</f>
        <v>30</v>
      </c>
      <c r="M965" s="6">
        <f>VLOOKUP($C$15,'اطلاعات پایه'!$A$18:$C$30,3,FALSE)</f>
        <v>45736</v>
      </c>
      <c r="N965" s="5">
        <f>ROUND((K965*('اطلاعات پایه'!$B$12+1)+'اطلاعات پایه'!$B$13)/30*L965,0)</f>
        <v>9316080</v>
      </c>
      <c r="O965" s="5">
        <f>IF(AND(F965&gt;0,M965-F965&gt;364),'اطلاعات پایه'!$B$10,0)*L965+J965</f>
        <v>0</v>
      </c>
      <c r="P965" s="5">
        <f>IF(H965="متاهل",'اطلاعات پایه'!$B$6,0)</f>
        <v>0</v>
      </c>
      <c r="Q965" s="5">
        <f>I965*'اطلاعات پایه'!$B$7</f>
        <v>0</v>
      </c>
      <c r="R965" s="5">
        <f>ROUND('اطلاعات پایه'!$B$8/30*MIN(30,L965),0)</f>
        <v>9000000</v>
      </c>
      <c r="S965" s="5">
        <f>ROUND('اطلاعات پایه'!$B$9/30*MIN(30,L965),0)</f>
        <v>22000000</v>
      </c>
      <c r="T965" s="5">
        <f t="shared" si="115"/>
        <v>59284</v>
      </c>
      <c r="U965" s="15"/>
      <c r="V965" s="5">
        <f t="shared" si="113"/>
        <v>0</v>
      </c>
      <c r="X965" s="9">
        <f t="shared" si="116"/>
        <v>40316080</v>
      </c>
      <c r="Y965" s="9">
        <f>ROUND(0.07*MIN(7*L965*'اطلاعات پایه'!$B$5,'محاسبه حقوق'!X965),0)</f>
        <v>2822126</v>
      </c>
      <c r="Z965" s="9">
        <f t="shared" si="117"/>
        <v>9272700</v>
      </c>
      <c r="AA965" s="9">
        <f t="shared" si="118"/>
        <v>480702059.14285713</v>
      </c>
      <c r="AB965" s="5">
        <f>IF(AA965&lt;='اطلاعات پایه'!$B$35,'اطلاعات پایه'!$D$35,IF(AA965&lt;='اطلاعات پایه'!$B$36,'اطلاعات پایه'!$E$35+(AA965-'اطلاعات پایه'!$B$35)*'اطلاعات پایه'!$C$36,IF(AA965&lt;='اطلاعات پایه'!$B$37,'اطلاعات پایه'!$E$36+(AA965-'اطلاعات پایه'!$B$36)*'اطلاعات پایه'!$C$37,IF(AA965&lt;='اطلاعات پایه'!$B$38,'اطلاعات پایه'!$E$37+(AA965-'اطلاعات پایه'!$B$37)*'اطلاعات پایه'!$C$38,IF(AA965&lt;='اطلاعات پایه'!$B$39,'اطلاعات پایه'!$E$38+(AA965-'اطلاعات پایه'!$B$38)*'اطلاعات پایه'!$C$39,'اطلاعات پایه'!$E$39+(AA965-'اطلاعات پایه'!$B$39)*'اطلاعات پایه'!$C$40)))))/365*L965</f>
        <v>0</v>
      </c>
      <c r="AC965" s="9">
        <f t="shared" si="119"/>
        <v>37493954</v>
      </c>
      <c r="AE965" s="9">
        <f t="shared" si="114"/>
        <v>49588780</v>
      </c>
    </row>
    <row r="966" spans="1:31" x14ac:dyDescent="0.25">
      <c r="A966" s="13">
        <v>946</v>
      </c>
      <c r="B966" s="13"/>
      <c r="C966" s="13"/>
      <c r="D966" s="13"/>
      <c r="E966" s="13"/>
      <c r="F966" s="13"/>
      <c r="G966" s="6" t="str">
        <f t="shared" si="112"/>
        <v/>
      </c>
      <c r="H966" s="13"/>
      <c r="I966" s="13"/>
      <c r="J966" s="15"/>
      <c r="K966" s="15"/>
      <c r="L966" s="5">
        <f>VLOOKUP($C$15,'اطلاعات پایه'!$A$18:$B$30,2,FALSE)</f>
        <v>30</v>
      </c>
      <c r="M966" s="6">
        <f>VLOOKUP($C$15,'اطلاعات پایه'!$A$18:$C$30,3,FALSE)</f>
        <v>45736</v>
      </c>
      <c r="N966" s="5">
        <f>ROUND((K966*('اطلاعات پایه'!$B$12+1)+'اطلاعات پایه'!$B$13)/30*L966,0)</f>
        <v>9316080</v>
      </c>
      <c r="O966" s="5">
        <f>IF(AND(F966&gt;0,M966-F966&gt;364),'اطلاعات پایه'!$B$10,0)*L966+J966</f>
        <v>0</v>
      </c>
      <c r="P966" s="5">
        <f>IF(H966="متاهل",'اطلاعات پایه'!$B$6,0)</f>
        <v>0</v>
      </c>
      <c r="Q966" s="5">
        <f>I966*'اطلاعات پایه'!$B$7</f>
        <v>0</v>
      </c>
      <c r="R966" s="5">
        <f>ROUND('اطلاعات پایه'!$B$8/30*MIN(30,L966),0)</f>
        <v>9000000</v>
      </c>
      <c r="S966" s="5">
        <f>ROUND('اطلاعات پایه'!$B$9/30*MIN(30,L966),0)</f>
        <v>22000000</v>
      </c>
      <c r="T966" s="5">
        <f t="shared" si="115"/>
        <v>59284</v>
      </c>
      <c r="U966" s="15"/>
      <c r="V966" s="5">
        <f t="shared" si="113"/>
        <v>0</v>
      </c>
      <c r="X966" s="9">
        <f t="shared" si="116"/>
        <v>40316080</v>
      </c>
      <c r="Y966" s="9">
        <f>ROUND(0.07*MIN(7*L966*'اطلاعات پایه'!$B$5,'محاسبه حقوق'!X966),0)</f>
        <v>2822126</v>
      </c>
      <c r="Z966" s="9">
        <f t="shared" si="117"/>
        <v>9272700</v>
      </c>
      <c r="AA966" s="9">
        <f t="shared" si="118"/>
        <v>480702059.14285713</v>
      </c>
      <c r="AB966" s="5">
        <f>IF(AA966&lt;='اطلاعات پایه'!$B$35,'اطلاعات پایه'!$D$35,IF(AA966&lt;='اطلاعات پایه'!$B$36,'اطلاعات پایه'!$E$35+(AA966-'اطلاعات پایه'!$B$35)*'اطلاعات پایه'!$C$36,IF(AA966&lt;='اطلاعات پایه'!$B$37,'اطلاعات پایه'!$E$36+(AA966-'اطلاعات پایه'!$B$36)*'اطلاعات پایه'!$C$37,IF(AA966&lt;='اطلاعات پایه'!$B$38,'اطلاعات پایه'!$E$37+(AA966-'اطلاعات پایه'!$B$37)*'اطلاعات پایه'!$C$38,IF(AA966&lt;='اطلاعات پایه'!$B$39,'اطلاعات پایه'!$E$38+(AA966-'اطلاعات پایه'!$B$38)*'اطلاعات پایه'!$C$39,'اطلاعات پایه'!$E$39+(AA966-'اطلاعات پایه'!$B$39)*'اطلاعات پایه'!$C$40)))))/365*L966</f>
        <v>0</v>
      </c>
      <c r="AC966" s="9">
        <f t="shared" si="119"/>
        <v>37493954</v>
      </c>
      <c r="AE966" s="9">
        <f t="shared" si="114"/>
        <v>49588780</v>
      </c>
    </row>
    <row r="967" spans="1:31" x14ac:dyDescent="0.25">
      <c r="A967" s="13">
        <v>947</v>
      </c>
      <c r="B967" s="13"/>
      <c r="C967" s="13"/>
      <c r="D967" s="13"/>
      <c r="E967" s="13"/>
      <c r="F967" s="13"/>
      <c r="G967" s="6" t="str">
        <f t="shared" si="112"/>
        <v/>
      </c>
      <c r="H967" s="13"/>
      <c r="I967" s="13"/>
      <c r="J967" s="15"/>
      <c r="K967" s="15"/>
      <c r="L967" s="5">
        <f>VLOOKUP($C$15,'اطلاعات پایه'!$A$18:$B$30,2,FALSE)</f>
        <v>30</v>
      </c>
      <c r="M967" s="6">
        <f>VLOOKUP($C$15,'اطلاعات پایه'!$A$18:$C$30,3,FALSE)</f>
        <v>45736</v>
      </c>
      <c r="N967" s="5">
        <f>ROUND((K967*('اطلاعات پایه'!$B$12+1)+'اطلاعات پایه'!$B$13)/30*L967,0)</f>
        <v>9316080</v>
      </c>
      <c r="O967" s="5">
        <f>IF(AND(F967&gt;0,M967-F967&gt;364),'اطلاعات پایه'!$B$10,0)*L967+J967</f>
        <v>0</v>
      </c>
      <c r="P967" s="5">
        <f>IF(H967="متاهل",'اطلاعات پایه'!$B$6,0)</f>
        <v>0</v>
      </c>
      <c r="Q967" s="5">
        <f>I967*'اطلاعات پایه'!$B$7</f>
        <v>0</v>
      </c>
      <c r="R967" s="5">
        <f>ROUND('اطلاعات پایه'!$B$8/30*MIN(30,L967),0)</f>
        <v>9000000</v>
      </c>
      <c r="S967" s="5">
        <f>ROUND('اطلاعات پایه'!$B$9/30*MIN(30,L967),0)</f>
        <v>22000000</v>
      </c>
      <c r="T967" s="5">
        <f t="shared" si="115"/>
        <v>59284</v>
      </c>
      <c r="U967" s="15"/>
      <c r="V967" s="5">
        <f t="shared" si="113"/>
        <v>0</v>
      </c>
      <c r="X967" s="9">
        <f t="shared" si="116"/>
        <v>40316080</v>
      </c>
      <c r="Y967" s="9">
        <f>ROUND(0.07*MIN(7*L967*'اطلاعات پایه'!$B$5,'محاسبه حقوق'!X967),0)</f>
        <v>2822126</v>
      </c>
      <c r="Z967" s="9">
        <f t="shared" si="117"/>
        <v>9272700</v>
      </c>
      <c r="AA967" s="9">
        <f t="shared" si="118"/>
        <v>480702059.14285713</v>
      </c>
      <c r="AB967" s="5">
        <f>IF(AA967&lt;='اطلاعات پایه'!$B$35,'اطلاعات پایه'!$D$35,IF(AA967&lt;='اطلاعات پایه'!$B$36,'اطلاعات پایه'!$E$35+(AA967-'اطلاعات پایه'!$B$35)*'اطلاعات پایه'!$C$36,IF(AA967&lt;='اطلاعات پایه'!$B$37,'اطلاعات پایه'!$E$36+(AA967-'اطلاعات پایه'!$B$36)*'اطلاعات پایه'!$C$37,IF(AA967&lt;='اطلاعات پایه'!$B$38,'اطلاعات پایه'!$E$37+(AA967-'اطلاعات پایه'!$B$37)*'اطلاعات پایه'!$C$38,IF(AA967&lt;='اطلاعات پایه'!$B$39,'اطلاعات پایه'!$E$38+(AA967-'اطلاعات پایه'!$B$38)*'اطلاعات پایه'!$C$39,'اطلاعات پایه'!$E$39+(AA967-'اطلاعات پایه'!$B$39)*'اطلاعات پایه'!$C$40)))))/365*L967</f>
        <v>0</v>
      </c>
      <c r="AC967" s="9">
        <f t="shared" si="119"/>
        <v>37493954</v>
      </c>
      <c r="AE967" s="9">
        <f t="shared" si="114"/>
        <v>49588780</v>
      </c>
    </row>
    <row r="968" spans="1:31" x14ac:dyDescent="0.25">
      <c r="A968" s="13">
        <v>948</v>
      </c>
      <c r="B968" s="13"/>
      <c r="C968" s="13"/>
      <c r="D968" s="13"/>
      <c r="E968" s="13"/>
      <c r="F968" s="13"/>
      <c r="G968" s="6" t="str">
        <f t="shared" si="112"/>
        <v/>
      </c>
      <c r="H968" s="13"/>
      <c r="I968" s="13"/>
      <c r="J968" s="15"/>
      <c r="K968" s="15"/>
      <c r="L968" s="5">
        <f>VLOOKUP($C$15,'اطلاعات پایه'!$A$18:$B$30,2,FALSE)</f>
        <v>30</v>
      </c>
      <c r="M968" s="6">
        <f>VLOOKUP($C$15,'اطلاعات پایه'!$A$18:$C$30,3,FALSE)</f>
        <v>45736</v>
      </c>
      <c r="N968" s="5">
        <f>ROUND((K968*('اطلاعات پایه'!$B$12+1)+'اطلاعات پایه'!$B$13)/30*L968,0)</f>
        <v>9316080</v>
      </c>
      <c r="O968" s="5">
        <f>IF(AND(F968&gt;0,M968-F968&gt;364),'اطلاعات پایه'!$B$10,0)*L968+J968</f>
        <v>0</v>
      </c>
      <c r="P968" s="5">
        <f>IF(H968="متاهل",'اطلاعات پایه'!$B$6,0)</f>
        <v>0</v>
      </c>
      <c r="Q968" s="5">
        <f>I968*'اطلاعات پایه'!$B$7</f>
        <v>0</v>
      </c>
      <c r="R968" s="5">
        <f>ROUND('اطلاعات پایه'!$B$8/30*MIN(30,L968),0)</f>
        <v>9000000</v>
      </c>
      <c r="S968" s="5">
        <f>ROUND('اطلاعات پایه'!$B$9/30*MIN(30,L968),0)</f>
        <v>22000000</v>
      </c>
      <c r="T968" s="5">
        <f t="shared" si="115"/>
        <v>59284</v>
      </c>
      <c r="U968" s="15"/>
      <c r="V968" s="5">
        <f t="shared" si="113"/>
        <v>0</v>
      </c>
      <c r="X968" s="9">
        <f t="shared" si="116"/>
        <v>40316080</v>
      </c>
      <c r="Y968" s="9">
        <f>ROUND(0.07*MIN(7*L968*'اطلاعات پایه'!$B$5,'محاسبه حقوق'!X968),0)</f>
        <v>2822126</v>
      </c>
      <c r="Z968" s="9">
        <f t="shared" si="117"/>
        <v>9272700</v>
      </c>
      <c r="AA968" s="9">
        <f t="shared" si="118"/>
        <v>480702059.14285713</v>
      </c>
      <c r="AB968" s="5">
        <f>IF(AA968&lt;='اطلاعات پایه'!$B$35,'اطلاعات پایه'!$D$35,IF(AA968&lt;='اطلاعات پایه'!$B$36,'اطلاعات پایه'!$E$35+(AA968-'اطلاعات پایه'!$B$35)*'اطلاعات پایه'!$C$36,IF(AA968&lt;='اطلاعات پایه'!$B$37,'اطلاعات پایه'!$E$36+(AA968-'اطلاعات پایه'!$B$36)*'اطلاعات پایه'!$C$37,IF(AA968&lt;='اطلاعات پایه'!$B$38,'اطلاعات پایه'!$E$37+(AA968-'اطلاعات پایه'!$B$37)*'اطلاعات پایه'!$C$38,IF(AA968&lt;='اطلاعات پایه'!$B$39,'اطلاعات پایه'!$E$38+(AA968-'اطلاعات پایه'!$B$38)*'اطلاعات پایه'!$C$39,'اطلاعات پایه'!$E$39+(AA968-'اطلاعات پایه'!$B$39)*'اطلاعات پایه'!$C$40)))))/365*L968</f>
        <v>0</v>
      </c>
      <c r="AC968" s="9">
        <f t="shared" si="119"/>
        <v>37493954</v>
      </c>
      <c r="AE968" s="9">
        <f t="shared" si="114"/>
        <v>49588780</v>
      </c>
    </row>
    <row r="969" spans="1:31" x14ac:dyDescent="0.25">
      <c r="A969" s="13">
        <v>949</v>
      </c>
      <c r="B969" s="13"/>
      <c r="C969" s="13"/>
      <c r="D969" s="13"/>
      <c r="E969" s="13"/>
      <c r="F969" s="13"/>
      <c r="G969" s="6" t="str">
        <f t="shared" si="112"/>
        <v/>
      </c>
      <c r="H969" s="13"/>
      <c r="I969" s="13"/>
      <c r="J969" s="15"/>
      <c r="K969" s="15"/>
      <c r="L969" s="5">
        <f>VLOOKUP($C$15,'اطلاعات پایه'!$A$18:$B$30,2,FALSE)</f>
        <v>30</v>
      </c>
      <c r="M969" s="6">
        <f>VLOOKUP($C$15,'اطلاعات پایه'!$A$18:$C$30,3,FALSE)</f>
        <v>45736</v>
      </c>
      <c r="N969" s="5">
        <f>ROUND((K969*('اطلاعات پایه'!$B$12+1)+'اطلاعات پایه'!$B$13)/30*L969,0)</f>
        <v>9316080</v>
      </c>
      <c r="O969" s="5">
        <f>IF(AND(F969&gt;0,M969-F969&gt;364),'اطلاعات پایه'!$B$10,0)*L969+J969</f>
        <v>0</v>
      </c>
      <c r="P969" s="5">
        <f>IF(H969="متاهل",'اطلاعات پایه'!$B$6,0)</f>
        <v>0</v>
      </c>
      <c r="Q969" s="5">
        <f>I969*'اطلاعات پایه'!$B$7</f>
        <v>0</v>
      </c>
      <c r="R969" s="5">
        <f>ROUND('اطلاعات پایه'!$B$8/30*MIN(30,L969),0)</f>
        <v>9000000</v>
      </c>
      <c r="S969" s="5">
        <f>ROUND('اطلاعات پایه'!$B$9/30*MIN(30,L969),0)</f>
        <v>22000000</v>
      </c>
      <c r="T969" s="5">
        <f t="shared" si="115"/>
        <v>59284</v>
      </c>
      <c r="U969" s="15"/>
      <c r="V969" s="5">
        <f t="shared" si="113"/>
        <v>0</v>
      </c>
      <c r="X969" s="9">
        <f t="shared" si="116"/>
        <v>40316080</v>
      </c>
      <c r="Y969" s="9">
        <f>ROUND(0.07*MIN(7*L969*'اطلاعات پایه'!$B$5,'محاسبه حقوق'!X969),0)</f>
        <v>2822126</v>
      </c>
      <c r="Z969" s="9">
        <f t="shared" si="117"/>
        <v>9272700</v>
      </c>
      <c r="AA969" s="9">
        <f t="shared" si="118"/>
        <v>480702059.14285713</v>
      </c>
      <c r="AB969" s="5">
        <f>IF(AA969&lt;='اطلاعات پایه'!$B$35,'اطلاعات پایه'!$D$35,IF(AA969&lt;='اطلاعات پایه'!$B$36,'اطلاعات پایه'!$E$35+(AA969-'اطلاعات پایه'!$B$35)*'اطلاعات پایه'!$C$36,IF(AA969&lt;='اطلاعات پایه'!$B$37,'اطلاعات پایه'!$E$36+(AA969-'اطلاعات پایه'!$B$36)*'اطلاعات پایه'!$C$37,IF(AA969&lt;='اطلاعات پایه'!$B$38,'اطلاعات پایه'!$E$37+(AA969-'اطلاعات پایه'!$B$37)*'اطلاعات پایه'!$C$38,IF(AA969&lt;='اطلاعات پایه'!$B$39,'اطلاعات پایه'!$E$38+(AA969-'اطلاعات پایه'!$B$38)*'اطلاعات پایه'!$C$39,'اطلاعات پایه'!$E$39+(AA969-'اطلاعات پایه'!$B$39)*'اطلاعات پایه'!$C$40)))))/365*L969</f>
        <v>0</v>
      </c>
      <c r="AC969" s="9">
        <f t="shared" si="119"/>
        <v>37493954</v>
      </c>
      <c r="AE969" s="9">
        <f t="shared" si="114"/>
        <v>49588780</v>
      </c>
    </row>
    <row r="970" spans="1:31" x14ac:dyDescent="0.25">
      <c r="A970" s="13">
        <v>950</v>
      </c>
      <c r="B970" s="13"/>
      <c r="C970" s="13"/>
      <c r="D970" s="13"/>
      <c r="E970" s="13"/>
      <c r="F970" s="13"/>
      <c r="G970" s="6" t="str">
        <f t="shared" si="112"/>
        <v/>
      </c>
      <c r="H970" s="13"/>
      <c r="I970" s="13"/>
      <c r="J970" s="15"/>
      <c r="K970" s="15"/>
      <c r="L970" s="5">
        <f>VLOOKUP($C$15,'اطلاعات پایه'!$A$18:$B$30,2,FALSE)</f>
        <v>30</v>
      </c>
      <c r="M970" s="6">
        <f>VLOOKUP($C$15,'اطلاعات پایه'!$A$18:$C$30,3,FALSE)</f>
        <v>45736</v>
      </c>
      <c r="N970" s="5">
        <f>ROUND((K970*('اطلاعات پایه'!$B$12+1)+'اطلاعات پایه'!$B$13)/30*L970,0)</f>
        <v>9316080</v>
      </c>
      <c r="O970" s="5">
        <f>IF(AND(F970&gt;0,M970-F970&gt;364),'اطلاعات پایه'!$B$10,0)*L970+J970</f>
        <v>0</v>
      </c>
      <c r="P970" s="5">
        <f>IF(H970="متاهل",'اطلاعات پایه'!$B$6,0)</f>
        <v>0</v>
      </c>
      <c r="Q970" s="5">
        <f>I970*'اطلاعات پایه'!$B$7</f>
        <v>0</v>
      </c>
      <c r="R970" s="5">
        <f>ROUND('اطلاعات پایه'!$B$8/30*MIN(30,L970),0)</f>
        <v>9000000</v>
      </c>
      <c r="S970" s="5">
        <f>ROUND('اطلاعات پایه'!$B$9/30*MIN(30,L970),0)</f>
        <v>22000000</v>
      </c>
      <c r="T970" s="5">
        <f t="shared" si="115"/>
        <v>59284</v>
      </c>
      <c r="U970" s="15"/>
      <c r="V970" s="5">
        <f t="shared" si="113"/>
        <v>0</v>
      </c>
      <c r="X970" s="9">
        <f t="shared" si="116"/>
        <v>40316080</v>
      </c>
      <c r="Y970" s="9">
        <f>ROUND(0.07*MIN(7*L970*'اطلاعات پایه'!$B$5,'محاسبه حقوق'!X970),0)</f>
        <v>2822126</v>
      </c>
      <c r="Z970" s="9">
        <f t="shared" si="117"/>
        <v>9272700</v>
      </c>
      <c r="AA970" s="9">
        <f t="shared" si="118"/>
        <v>480702059.14285713</v>
      </c>
      <c r="AB970" s="5">
        <f>IF(AA970&lt;='اطلاعات پایه'!$B$35,'اطلاعات پایه'!$D$35,IF(AA970&lt;='اطلاعات پایه'!$B$36,'اطلاعات پایه'!$E$35+(AA970-'اطلاعات پایه'!$B$35)*'اطلاعات پایه'!$C$36,IF(AA970&lt;='اطلاعات پایه'!$B$37,'اطلاعات پایه'!$E$36+(AA970-'اطلاعات پایه'!$B$36)*'اطلاعات پایه'!$C$37,IF(AA970&lt;='اطلاعات پایه'!$B$38,'اطلاعات پایه'!$E$37+(AA970-'اطلاعات پایه'!$B$37)*'اطلاعات پایه'!$C$38,IF(AA970&lt;='اطلاعات پایه'!$B$39,'اطلاعات پایه'!$E$38+(AA970-'اطلاعات پایه'!$B$38)*'اطلاعات پایه'!$C$39,'اطلاعات پایه'!$E$39+(AA970-'اطلاعات پایه'!$B$39)*'اطلاعات پایه'!$C$40)))))/365*L970</f>
        <v>0</v>
      </c>
      <c r="AC970" s="9">
        <f t="shared" si="119"/>
        <v>37493954</v>
      </c>
      <c r="AE970" s="9">
        <f t="shared" si="114"/>
        <v>49588780</v>
      </c>
    </row>
    <row r="971" spans="1:31" x14ac:dyDescent="0.25">
      <c r="A971" s="13">
        <v>951</v>
      </c>
      <c r="B971" s="13"/>
      <c r="C971" s="13"/>
      <c r="D971" s="13"/>
      <c r="E971" s="13"/>
      <c r="F971" s="13"/>
      <c r="G971" s="6" t="str">
        <f t="shared" si="112"/>
        <v/>
      </c>
      <c r="H971" s="13"/>
      <c r="I971" s="13"/>
      <c r="J971" s="15"/>
      <c r="K971" s="15"/>
      <c r="L971" s="5">
        <f>VLOOKUP($C$15,'اطلاعات پایه'!$A$18:$B$30,2,FALSE)</f>
        <v>30</v>
      </c>
      <c r="M971" s="6">
        <f>VLOOKUP($C$15,'اطلاعات پایه'!$A$18:$C$30,3,FALSE)</f>
        <v>45736</v>
      </c>
      <c r="N971" s="5">
        <f>ROUND((K971*('اطلاعات پایه'!$B$12+1)+'اطلاعات پایه'!$B$13)/30*L971,0)</f>
        <v>9316080</v>
      </c>
      <c r="O971" s="5">
        <f>IF(AND(F971&gt;0,M971-F971&gt;364),'اطلاعات پایه'!$B$10,0)*L971+J971</f>
        <v>0</v>
      </c>
      <c r="P971" s="5">
        <f>IF(H971="متاهل",'اطلاعات پایه'!$B$6,0)</f>
        <v>0</v>
      </c>
      <c r="Q971" s="5">
        <f>I971*'اطلاعات پایه'!$B$7</f>
        <v>0</v>
      </c>
      <c r="R971" s="5">
        <f>ROUND('اطلاعات پایه'!$B$8/30*MIN(30,L971),0)</f>
        <v>9000000</v>
      </c>
      <c r="S971" s="5">
        <f>ROUND('اطلاعات پایه'!$B$9/30*MIN(30,L971),0)</f>
        <v>22000000</v>
      </c>
      <c r="T971" s="5">
        <f t="shared" si="115"/>
        <v>59284</v>
      </c>
      <c r="U971" s="15"/>
      <c r="V971" s="5">
        <f t="shared" si="113"/>
        <v>0</v>
      </c>
      <c r="X971" s="9">
        <f t="shared" si="116"/>
        <v>40316080</v>
      </c>
      <c r="Y971" s="9">
        <f>ROUND(0.07*MIN(7*L971*'اطلاعات پایه'!$B$5,'محاسبه حقوق'!X971),0)</f>
        <v>2822126</v>
      </c>
      <c r="Z971" s="9">
        <f t="shared" si="117"/>
        <v>9272700</v>
      </c>
      <c r="AA971" s="9">
        <f t="shared" si="118"/>
        <v>480702059.14285713</v>
      </c>
      <c r="AB971" s="5">
        <f>IF(AA971&lt;='اطلاعات پایه'!$B$35,'اطلاعات پایه'!$D$35,IF(AA971&lt;='اطلاعات پایه'!$B$36,'اطلاعات پایه'!$E$35+(AA971-'اطلاعات پایه'!$B$35)*'اطلاعات پایه'!$C$36,IF(AA971&lt;='اطلاعات پایه'!$B$37,'اطلاعات پایه'!$E$36+(AA971-'اطلاعات پایه'!$B$36)*'اطلاعات پایه'!$C$37,IF(AA971&lt;='اطلاعات پایه'!$B$38,'اطلاعات پایه'!$E$37+(AA971-'اطلاعات پایه'!$B$37)*'اطلاعات پایه'!$C$38,IF(AA971&lt;='اطلاعات پایه'!$B$39,'اطلاعات پایه'!$E$38+(AA971-'اطلاعات پایه'!$B$38)*'اطلاعات پایه'!$C$39,'اطلاعات پایه'!$E$39+(AA971-'اطلاعات پایه'!$B$39)*'اطلاعات پایه'!$C$40)))))/365*L971</f>
        <v>0</v>
      </c>
      <c r="AC971" s="9">
        <f t="shared" si="119"/>
        <v>37493954</v>
      </c>
      <c r="AE971" s="9">
        <f t="shared" si="114"/>
        <v>49588780</v>
      </c>
    </row>
    <row r="972" spans="1:31" x14ac:dyDescent="0.25">
      <c r="A972" s="13">
        <v>952</v>
      </c>
      <c r="B972" s="13"/>
      <c r="C972" s="13"/>
      <c r="D972" s="13"/>
      <c r="E972" s="13"/>
      <c r="F972" s="13"/>
      <c r="G972" s="6" t="str">
        <f t="shared" si="112"/>
        <v/>
      </c>
      <c r="H972" s="13"/>
      <c r="I972" s="13"/>
      <c r="J972" s="15"/>
      <c r="K972" s="15"/>
      <c r="L972" s="5">
        <f>VLOOKUP($C$15,'اطلاعات پایه'!$A$18:$B$30,2,FALSE)</f>
        <v>30</v>
      </c>
      <c r="M972" s="6">
        <f>VLOOKUP($C$15,'اطلاعات پایه'!$A$18:$C$30,3,FALSE)</f>
        <v>45736</v>
      </c>
      <c r="N972" s="5">
        <f>ROUND((K972*('اطلاعات پایه'!$B$12+1)+'اطلاعات پایه'!$B$13)/30*L972,0)</f>
        <v>9316080</v>
      </c>
      <c r="O972" s="5">
        <f>IF(AND(F972&gt;0,M972-F972&gt;364),'اطلاعات پایه'!$B$10,0)*L972+J972</f>
        <v>0</v>
      </c>
      <c r="P972" s="5">
        <f>IF(H972="متاهل",'اطلاعات پایه'!$B$6,0)</f>
        <v>0</v>
      </c>
      <c r="Q972" s="5">
        <f>I972*'اطلاعات پایه'!$B$7</f>
        <v>0</v>
      </c>
      <c r="R972" s="5">
        <f>ROUND('اطلاعات پایه'!$B$8/30*MIN(30,L972),0)</f>
        <v>9000000</v>
      </c>
      <c r="S972" s="5">
        <f>ROUND('اطلاعات پایه'!$B$9/30*MIN(30,L972),0)</f>
        <v>22000000</v>
      </c>
      <c r="T972" s="5">
        <f t="shared" si="115"/>
        <v>59284</v>
      </c>
      <c r="U972" s="15"/>
      <c r="V972" s="5">
        <f t="shared" si="113"/>
        <v>0</v>
      </c>
      <c r="X972" s="9">
        <f t="shared" si="116"/>
        <v>40316080</v>
      </c>
      <c r="Y972" s="9">
        <f>ROUND(0.07*MIN(7*L972*'اطلاعات پایه'!$B$5,'محاسبه حقوق'!X972),0)</f>
        <v>2822126</v>
      </c>
      <c r="Z972" s="9">
        <f t="shared" si="117"/>
        <v>9272700</v>
      </c>
      <c r="AA972" s="9">
        <f t="shared" si="118"/>
        <v>480702059.14285713</v>
      </c>
      <c r="AB972" s="5">
        <f>IF(AA972&lt;='اطلاعات پایه'!$B$35,'اطلاعات پایه'!$D$35,IF(AA972&lt;='اطلاعات پایه'!$B$36,'اطلاعات پایه'!$E$35+(AA972-'اطلاعات پایه'!$B$35)*'اطلاعات پایه'!$C$36,IF(AA972&lt;='اطلاعات پایه'!$B$37,'اطلاعات پایه'!$E$36+(AA972-'اطلاعات پایه'!$B$36)*'اطلاعات پایه'!$C$37,IF(AA972&lt;='اطلاعات پایه'!$B$38,'اطلاعات پایه'!$E$37+(AA972-'اطلاعات پایه'!$B$37)*'اطلاعات پایه'!$C$38,IF(AA972&lt;='اطلاعات پایه'!$B$39,'اطلاعات پایه'!$E$38+(AA972-'اطلاعات پایه'!$B$38)*'اطلاعات پایه'!$C$39,'اطلاعات پایه'!$E$39+(AA972-'اطلاعات پایه'!$B$39)*'اطلاعات پایه'!$C$40)))))/365*L972</f>
        <v>0</v>
      </c>
      <c r="AC972" s="9">
        <f t="shared" si="119"/>
        <v>37493954</v>
      </c>
      <c r="AE972" s="9">
        <f t="shared" si="114"/>
        <v>49588780</v>
      </c>
    </row>
    <row r="973" spans="1:31" x14ac:dyDescent="0.25">
      <c r="A973" s="13">
        <v>953</v>
      </c>
      <c r="B973" s="13"/>
      <c r="C973" s="13"/>
      <c r="D973" s="13"/>
      <c r="E973" s="13"/>
      <c r="F973" s="13"/>
      <c r="G973" s="6" t="str">
        <f t="shared" si="112"/>
        <v/>
      </c>
      <c r="H973" s="13"/>
      <c r="I973" s="13"/>
      <c r="J973" s="15"/>
      <c r="K973" s="15"/>
      <c r="L973" s="5">
        <f>VLOOKUP($C$15,'اطلاعات پایه'!$A$18:$B$30,2,FALSE)</f>
        <v>30</v>
      </c>
      <c r="M973" s="6">
        <f>VLOOKUP($C$15,'اطلاعات پایه'!$A$18:$C$30,3,FALSE)</f>
        <v>45736</v>
      </c>
      <c r="N973" s="5">
        <f>ROUND((K973*('اطلاعات پایه'!$B$12+1)+'اطلاعات پایه'!$B$13)/30*L973,0)</f>
        <v>9316080</v>
      </c>
      <c r="O973" s="5">
        <f>IF(AND(F973&gt;0,M973-F973&gt;364),'اطلاعات پایه'!$B$10,0)*L973+J973</f>
        <v>0</v>
      </c>
      <c r="P973" s="5">
        <f>IF(H973="متاهل",'اطلاعات پایه'!$B$6,0)</f>
        <v>0</v>
      </c>
      <c r="Q973" s="5">
        <f>I973*'اطلاعات پایه'!$B$7</f>
        <v>0</v>
      </c>
      <c r="R973" s="5">
        <f>ROUND('اطلاعات پایه'!$B$8/30*MIN(30,L973),0)</f>
        <v>9000000</v>
      </c>
      <c r="S973" s="5">
        <f>ROUND('اطلاعات پایه'!$B$9/30*MIN(30,L973),0)</f>
        <v>22000000</v>
      </c>
      <c r="T973" s="5">
        <f t="shared" si="115"/>
        <v>59284</v>
      </c>
      <c r="U973" s="15"/>
      <c r="V973" s="5">
        <f t="shared" si="113"/>
        <v>0</v>
      </c>
      <c r="X973" s="9">
        <f t="shared" si="116"/>
        <v>40316080</v>
      </c>
      <c r="Y973" s="9">
        <f>ROUND(0.07*MIN(7*L973*'اطلاعات پایه'!$B$5,'محاسبه حقوق'!X973),0)</f>
        <v>2822126</v>
      </c>
      <c r="Z973" s="9">
        <f t="shared" si="117"/>
        <v>9272700</v>
      </c>
      <c r="AA973" s="9">
        <f t="shared" si="118"/>
        <v>480702059.14285713</v>
      </c>
      <c r="AB973" s="5">
        <f>IF(AA973&lt;='اطلاعات پایه'!$B$35,'اطلاعات پایه'!$D$35,IF(AA973&lt;='اطلاعات پایه'!$B$36,'اطلاعات پایه'!$E$35+(AA973-'اطلاعات پایه'!$B$35)*'اطلاعات پایه'!$C$36,IF(AA973&lt;='اطلاعات پایه'!$B$37,'اطلاعات پایه'!$E$36+(AA973-'اطلاعات پایه'!$B$36)*'اطلاعات پایه'!$C$37,IF(AA973&lt;='اطلاعات پایه'!$B$38,'اطلاعات پایه'!$E$37+(AA973-'اطلاعات پایه'!$B$37)*'اطلاعات پایه'!$C$38,IF(AA973&lt;='اطلاعات پایه'!$B$39,'اطلاعات پایه'!$E$38+(AA973-'اطلاعات پایه'!$B$38)*'اطلاعات پایه'!$C$39,'اطلاعات پایه'!$E$39+(AA973-'اطلاعات پایه'!$B$39)*'اطلاعات پایه'!$C$40)))))/365*L973</f>
        <v>0</v>
      </c>
      <c r="AC973" s="9">
        <f t="shared" si="119"/>
        <v>37493954</v>
      </c>
      <c r="AE973" s="9">
        <f t="shared" si="114"/>
        <v>49588780</v>
      </c>
    </row>
    <row r="974" spans="1:31" x14ac:dyDescent="0.25">
      <c r="A974" s="13">
        <v>954</v>
      </c>
      <c r="B974" s="13"/>
      <c r="C974" s="13"/>
      <c r="D974" s="13"/>
      <c r="E974" s="13"/>
      <c r="F974" s="13"/>
      <c r="G974" s="6" t="str">
        <f t="shared" si="112"/>
        <v/>
      </c>
      <c r="H974" s="13"/>
      <c r="I974" s="13"/>
      <c r="J974" s="15"/>
      <c r="K974" s="15"/>
      <c r="L974" s="5">
        <f>VLOOKUP($C$15,'اطلاعات پایه'!$A$18:$B$30,2,FALSE)</f>
        <v>30</v>
      </c>
      <c r="M974" s="6">
        <f>VLOOKUP($C$15,'اطلاعات پایه'!$A$18:$C$30,3,FALSE)</f>
        <v>45736</v>
      </c>
      <c r="N974" s="5">
        <f>ROUND((K974*('اطلاعات پایه'!$B$12+1)+'اطلاعات پایه'!$B$13)/30*L974,0)</f>
        <v>9316080</v>
      </c>
      <c r="O974" s="5">
        <f>IF(AND(F974&gt;0,M974-F974&gt;364),'اطلاعات پایه'!$B$10,0)*L974+J974</f>
        <v>0</v>
      </c>
      <c r="P974" s="5">
        <f>IF(H974="متاهل",'اطلاعات پایه'!$B$6,0)</f>
        <v>0</v>
      </c>
      <c r="Q974" s="5">
        <f>I974*'اطلاعات پایه'!$B$7</f>
        <v>0</v>
      </c>
      <c r="R974" s="5">
        <f>ROUND('اطلاعات پایه'!$B$8/30*MIN(30,L974),0)</f>
        <v>9000000</v>
      </c>
      <c r="S974" s="5">
        <f>ROUND('اطلاعات پایه'!$B$9/30*MIN(30,L974),0)</f>
        <v>22000000</v>
      </c>
      <c r="T974" s="5">
        <f t="shared" si="115"/>
        <v>59284</v>
      </c>
      <c r="U974" s="15"/>
      <c r="V974" s="5">
        <f t="shared" si="113"/>
        <v>0</v>
      </c>
      <c r="X974" s="9">
        <f t="shared" si="116"/>
        <v>40316080</v>
      </c>
      <c r="Y974" s="9">
        <f>ROUND(0.07*MIN(7*L974*'اطلاعات پایه'!$B$5,'محاسبه حقوق'!X974),0)</f>
        <v>2822126</v>
      </c>
      <c r="Z974" s="9">
        <f t="shared" si="117"/>
        <v>9272700</v>
      </c>
      <c r="AA974" s="9">
        <f t="shared" si="118"/>
        <v>480702059.14285713</v>
      </c>
      <c r="AB974" s="5">
        <f>IF(AA974&lt;='اطلاعات پایه'!$B$35,'اطلاعات پایه'!$D$35,IF(AA974&lt;='اطلاعات پایه'!$B$36,'اطلاعات پایه'!$E$35+(AA974-'اطلاعات پایه'!$B$35)*'اطلاعات پایه'!$C$36,IF(AA974&lt;='اطلاعات پایه'!$B$37,'اطلاعات پایه'!$E$36+(AA974-'اطلاعات پایه'!$B$36)*'اطلاعات پایه'!$C$37,IF(AA974&lt;='اطلاعات پایه'!$B$38,'اطلاعات پایه'!$E$37+(AA974-'اطلاعات پایه'!$B$37)*'اطلاعات پایه'!$C$38,IF(AA974&lt;='اطلاعات پایه'!$B$39,'اطلاعات پایه'!$E$38+(AA974-'اطلاعات پایه'!$B$38)*'اطلاعات پایه'!$C$39,'اطلاعات پایه'!$E$39+(AA974-'اطلاعات پایه'!$B$39)*'اطلاعات پایه'!$C$40)))))/365*L974</f>
        <v>0</v>
      </c>
      <c r="AC974" s="9">
        <f t="shared" si="119"/>
        <v>37493954</v>
      </c>
      <c r="AE974" s="9">
        <f t="shared" si="114"/>
        <v>49588780</v>
      </c>
    </row>
    <row r="975" spans="1:31" x14ac:dyDescent="0.25">
      <c r="A975" s="13">
        <v>955</v>
      </c>
      <c r="B975" s="13"/>
      <c r="C975" s="13"/>
      <c r="D975" s="13"/>
      <c r="E975" s="13"/>
      <c r="F975" s="13"/>
      <c r="G975" s="6" t="str">
        <f t="shared" si="112"/>
        <v/>
      </c>
      <c r="H975" s="13"/>
      <c r="I975" s="13"/>
      <c r="J975" s="15"/>
      <c r="K975" s="15"/>
      <c r="L975" s="5">
        <f>VLOOKUP($C$15,'اطلاعات پایه'!$A$18:$B$30,2,FALSE)</f>
        <v>30</v>
      </c>
      <c r="M975" s="6">
        <f>VLOOKUP($C$15,'اطلاعات پایه'!$A$18:$C$30,3,FALSE)</f>
        <v>45736</v>
      </c>
      <c r="N975" s="5">
        <f>ROUND((K975*('اطلاعات پایه'!$B$12+1)+'اطلاعات پایه'!$B$13)/30*L975,0)</f>
        <v>9316080</v>
      </c>
      <c r="O975" s="5">
        <f>IF(AND(F975&gt;0,M975-F975&gt;364),'اطلاعات پایه'!$B$10,0)*L975+J975</f>
        <v>0</v>
      </c>
      <c r="P975" s="5">
        <f>IF(H975="متاهل",'اطلاعات پایه'!$B$6,0)</f>
        <v>0</v>
      </c>
      <c r="Q975" s="5">
        <f>I975*'اطلاعات پایه'!$B$7</f>
        <v>0</v>
      </c>
      <c r="R975" s="5">
        <f>ROUND('اطلاعات پایه'!$B$8/30*MIN(30,L975),0)</f>
        <v>9000000</v>
      </c>
      <c r="S975" s="5">
        <f>ROUND('اطلاعات پایه'!$B$9/30*MIN(30,L975),0)</f>
        <v>22000000</v>
      </c>
      <c r="T975" s="5">
        <f t="shared" si="115"/>
        <v>59284</v>
      </c>
      <c r="U975" s="15"/>
      <c r="V975" s="5">
        <f t="shared" si="113"/>
        <v>0</v>
      </c>
      <c r="X975" s="9">
        <f t="shared" si="116"/>
        <v>40316080</v>
      </c>
      <c r="Y975" s="9">
        <f>ROUND(0.07*MIN(7*L975*'اطلاعات پایه'!$B$5,'محاسبه حقوق'!X975),0)</f>
        <v>2822126</v>
      </c>
      <c r="Z975" s="9">
        <f t="shared" si="117"/>
        <v>9272700</v>
      </c>
      <c r="AA975" s="9">
        <f t="shared" si="118"/>
        <v>480702059.14285713</v>
      </c>
      <c r="AB975" s="5">
        <f>IF(AA975&lt;='اطلاعات پایه'!$B$35,'اطلاعات پایه'!$D$35,IF(AA975&lt;='اطلاعات پایه'!$B$36,'اطلاعات پایه'!$E$35+(AA975-'اطلاعات پایه'!$B$35)*'اطلاعات پایه'!$C$36,IF(AA975&lt;='اطلاعات پایه'!$B$37,'اطلاعات پایه'!$E$36+(AA975-'اطلاعات پایه'!$B$36)*'اطلاعات پایه'!$C$37,IF(AA975&lt;='اطلاعات پایه'!$B$38,'اطلاعات پایه'!$E$37+(AA975-'اطلاعات پایه'!$B$37)*'اطلاعات پایه'!$C$38,IF(AA975&lt;='اطلاعات پایه'!$B$39,'اطلاعات پایه'!$E$38+(AA975-'اطلاعات پایه'!$B$38)*'اطلاعات پایه'!$C$39,'اطلاعات پایه'!$E$39+(AA975-'اطلاعات پایه'!$B$39)*'اطلاعات پایه'!$C$40)))))/365*L975</f>
        <v>0</v>
      </c>
      <c r="AC975" s="9">
        <f t="shared" si="119"/>
        <v>37493954</v>
      </c>
      <c r="AE975" s="9">
        <f t="shared" si="114"/>
        <v>49588780</v>
      </c>
    </row>
    <row r="976" spans="1:31" x14ac:dyDescent="0.25">
      <c r="A976" s="13">
        <v>956</v>
      </c>
      <c r="B976" s="13"/>
      <c r="C976" s="13"/>
      <c r="D976" s="13"/>
      <c r="E976" s="13"/>
      <c r="F976" s="13"/>
      <c r="G976" s="6" t="str">
        <f t="shared" si="112"/>
        <v/>
      </c>
      <c r="H976" s="13"/>
      <c r="I976" s="13"/>
      <c r="J976" s="15"/>
      <c r="K976" s="15"/>
      <c r="L976" s="5">
        <f>VLOOKUP($C$15,'اطلاعات پایه'!$A$18:$B$30,2,FALSE)</f>
        <v>30</v>
      </c>
      <c r="M976" s="6">
        <f>VLOOKUP($C$15,'اطلاعات پایه'!$A$18:$C$30,3,FALSE)</f>
        <v>45736</v>
      </c>
      <c r="N976" s="5">
        <f>ROUND((K976*('اطلاعات پایه'!$B$12+1)+'اطلاعات پایه'!$B$13)/30*L976,0)</f>
        <v>9316080</v>
      </c>
      <c r="O976" s="5">
        <f>IF(AND(F976&gt;0,M976-F976&gt;364),'اطلاعات پایه'!$B$10,0)*L976+J976</f>
        <v>0</v>
      </c>
      <c r="P976" s="5">
        <f>IF(H976="متاهل",'اطلاعات پایه'!$B$6,0)</f>
        <v>0</v>
      </c>
      <c r="Q976" s="5">
        <f>I976*'اطلاعات پایه'!$B$7</f>
        <v>0</v>
      </c>
      <c r="R976" s="5">
        <f>ROUND('اطلاعات پایه'!$B$8/30*MIN(30,L976),0)</f>
        <v>9000000</v>
      </c>
      <c r="S976" s="5">
        <f>ROUND('اطلاعات پایه'!$B$9/30*MIN(30,L976),0)</f>
        <v>22000000</v>
      </c>
      <c r="T976" s="5">
        <f t="shared" si="115"/>
        <v>59284</v>
      </c>
      <c r="U976" s="15"/>
      <c r="V976" s="5">
        <f t="shared" si="113"/>
        <v>0</v>
      </c>
      <c r="X976" s="9">
        <f t="shared" si="116"/>
        <v>40316080</v>
      </c>
      <c r="Y976" s="9">
        <f>ROUND(0.07*MIN(7*L976*'اطلاعات پایه'!$B$5,'محاسبه حقوق'!X976),0)</f>
        <v>2822126</v>
      </c>
      <c r="Z976" s="9">
        <f t="shared" si="117"/>
        <v>9272700</v>
      </c>
      <c r="AA976" s="9">
        <f t="shared" si="118"/>
        <v>480702059.14285713</v>
      </c>
      <c r="AB976" s="5">
        <f>IF(AA976&lt;='اطلاعات پایه'!$B$35,'اطلاعات پایه'!$D$35,IF(AA976&lt;='اطلاعات پایه'!$B$36,'اطلاعات پایه'!$E$35+(AA976-'اطلاعات پایه'!$B$35)*'اطلاعات پایه'!$C$36,IF(AA976&lt;='اطلاعات پایه'!$B$37,'اطلاعات پایه'!$E$36+(AA976-'اطلاعات پایه'!$B$36)*'اطلاعات پایه'!$C$37,IF(AA976&lt;='اطلاعات پایه'!$B$38,'اطلاعات پایه'!$E$37+(AA976-'اطلاعات پایه'!$B$37)*'اطلاعات پایه'!$C$38,IF(AA976&lt;='اطلاعات پایه'!$B$39,'اطلاعات پایه'!$E$38+(AA976-'اطلاعات پایه'!$B$38)*'اطلاعات پایه'!$C$39,'اطلاعات پایه'!$E$39+(AA976-'اطلاعات پایه'!$B$39)*'اطلاعات پایه'!$C$40)))))/365*L976</f>
        <v>0</v>
      </c>
      <c r="AC976" s="9">
        <f t="shared" si="119"/>
        <v>37493954</v>
      </c>
      <c r="AE976" s="9">
        <f t="shared" si="114"/>
        <v>49588780</v>
      </c>
    </row>
    <row r="977" spans="1:31" x14ac:dyDescent="0.25">
      <c r="A977" s="13">
        <v>957</v>
      </c>
      <c r="B977" s="13"/>
      <c r="C977" s="13"/>
      <c r="D977" s="13"/>
      <c r="E977" s="13"/>
      <c r="F977" s="13"/>
      <c r="G977" s="6" t="str">
        <f t="shared" si="112"/>
        <v/>
      </c>
      <c r="H977" s="13"/>
      <c r="I977" s="13"/>
      <c r="J977" s="15"/>
      <c r="K977" s="15"/>
      <c r="L977" s="5">
        <f>VLOOKUP($C$15,'اطلاعات پایه'!$A$18:$B$30,2,FALSE)</f>
        <v>30</v>
      </c>
      <c r="M977" s="6">
        <f>VLOOKUP($C$15,'اطلاعات پایه'!$A$18:$C$30,3,FALSE)</f>
        <v>45736</v>
      </c>
      <c r="N977" s="5">
        <f>ROUND((K977*('اطلاعات پایه'!$B$12+1)+'اطلاعات پایه'!$B$13)/30*L977,0)</f>
        <v>9316080</v>
      </c>
      <c r="O977" s="5">
        <f>IF(AND(F977&gt;0,M977-F977&gt;364),'اطلاعات پایه'!$B$10,0)*L977+J977</f>
        <v>0</v>
      </c>
      <c r="P977" s="5">
        <f>IF(H977="متاهل",'اطلاعات پایه'!$B$6,0)</f>
        <v>0</v>
      </c>
      <c r="Q977" s="5">
        <f>I977*'اطلاعات پایه'!$B$7</f>
        <v>0</v>
      </c>
      <c r="R977" s="5">
        <f>ROUND('اطلاعات پایه'!$B$8/30*MIN(30,L977),0)</f>
        <v>9000000</v>
      </c>
      <c r="S977" s="5">
        <f>ROUND('اطلاعات پایه'!$B$9/30*MIN(30,L977),0)</f>
        <v>22000000</v>
      </c>
      <c r="T977" s="5">
        <f t="shared" si="115"/>
        <v>59284</v>
      </c>
      <c r="U977" s="15"/>
      <c r="V977" s="5">
        <f t="shared" si="113"/>
        <v>0</v>
      </c>
      <c r="X977" s="9">
        <f t="shared" si="116"/>
        <v>40316080</v>
      </c>
      <c r="Y977" s="9">
        <f>ROUND(0.07*MIN(7*L977*'اطلاعات پایه'!$B$5,'محاسبه حقوق'!X977),0)</f>
        <v>2822126</v>
      </c>
      <c r="Z977" s="9">
        <f t="shared" si="117"/>
        <v>9272700</v>
      </c>
      <c r="AA977" s="9">
        <f t="shared" si="118"/>
        <v>480702059.14285713</v>
      </c>
      <c r="AB977" s="5">
        <f>IF(AA977&lt;='اطلاعات پایه'!$B$35,'اطلاعات پایه'!$D$35,IF(AA977&lt;='اطلاعات پایه'!$B$36,'اطلاعات پایه'!$E$35+(AA977-'اطلاعات پایه'!$B$35)*'اطلاعات پایه'!$C$36,IF(AA977&lt;='اطلاعات پایه'!$B$37,'اطلاعات پایه'!$E$36+(AA977-'اطلاعات پایه'!$B$36)*'اطلاعات پایه'!$C$37,IF(AA977&lt;='اطلاعات پایه'!$B$38,'اطلاعات پایه'!$E$37+(AA977-'اطلاعات پایه'!$B$37)*'اطلاعات پایه'!$C$38,IF(AA977&lt;='اطلاعات پایه'!$B$39,'اطلاعات پایه'!$E$38+(AA977-'اطلاعات پایه'!$B$38)*'اطلاعات پایه'!$C$39,'اطلاعات پایه'!$E$39+(AA977-'اطلاعات پایه'!$B$39)*'اطلاعات پایه'!$C$40)))))/365*L977</f>
        <v>0</v>
      </c>
      <c r="AC977" s="9">
        <f t="shared" si="119"/>
        <v>37493954</v>
      </c>
      <c r="AE977" s="9">
        <f t="shared" si="114"/>
        <v>49588780</v>
      </c>
    </row>
    <row r="978" spans="1:31" x14ac:dyDescent="0.25">
      <c r="A978" s="13">
        <v>958</v>
      </c>
      <c r="B978" s="13"/>
      <c r="C978" s="13"/>
      <c r="D978" s="13"/>
      <c r="E978" s="13"/>
      <c r="F978" s="13"/>
      <c r="G978" s="6" t="str">
        <f t="shared" si="112"/>
        <v/>
      </c>
      <c r="H978" s="13"/>
      <c r="I978" s="13"/>
      <c r="J978" s="15"/>
      <c r="K978" s="15"/>
      <c r="L978" s="5">
        <f>VLOOKUP($C$15,'اطلاعات پایه'!$A$18:$B$30,2,FALSE)</f>
        <v>30</v>
      </c>
      <c r="M978" s="6">
        <f>VLOOKUP($C$15,'اطلاعات پایه'!$A$18:$C$30,3,FALSE)</f>
        <v>45736</v>
      </c>
      <c r="N978" s="5">
        <f>ROUND((K978*('اطلاعات پایه'!$B$12+1)+'اطلاعات پایه'!$B$13)/30*L978,0)</f>
        <v>9316080</v>
      </c>
      <c r="O978" s="5">
        <f>IF(AND(F978&gt;0,M978-F978&gt;364),'اطلاعات پایه'!$B$10,0)*L978+J978</f>
        <v>0</v>
      </c>
      <c r="P978" s="5">
        <f>IF(H978="متاهل",'اطلاعات پایه'!$B$6,0)</f>
        <v>0</v>
      </c>
      <c r="Q978" s="5">
        <f>I978*'اطلاعات پایه'!$B$7</f>
        <v>0</v>
      </c>
      <c r="R978" s="5">
        <f>ROUND('اطلاعات پایه'!$B$8/30*MIN(30,L978),0)</f>
        <v>9000000</v>
      </c>
      <c r="S978" s="5">
        <f>ROUND('اطلاعات پایه'!$B$9/30*MIN(30,L978),0)</f>
        <v>22000000</v>
      </c>
      <c r="T978" s="5">
        <f t="shared" si="115"/>
        <v>59284</v>
      </c>
      <c r="U978" s="15"/>
      <c r="V978" s="5">
        <f t="shared" si="113"/>
        <v>0</v>
      </c>
      <c r="X978" s="9">
        <f t="shared" si="116"/>
        <v>40316080</v>
      </c>
      <c r="Y978" s="9">
        <f>ROUND(0.07*MIN(7*L978*'اطلاعات پایه'!$B$5,'محاسبه حقوق'!X978),0)</f>
        <v>2822126</v>
      </c>
      <c r="Z978" s="9">
        <f t="shared" si="117"/>
        <v>9272700</v>
      </c>
      <c r="AA978" s="9">
        <f t="shared" si="118"/>
        <v>480702059.14285713</v>
      </c>
      <c r="AB978" s="5">
        <f>IF(AA978&lt;='اطلاعات پایه'!$B$35,'اطلاعات پایه'!$D$35,IF(AA978&lt;='اطلاعات پایه'!$B$36,'اطلاعات پایه'!$E$35+(AA978-'اطلاعات پایه'!$B$35)*'اطلاعات پایه'!$C$36,IF(AA978&lt;='اطلاعات پایه'!$B$37,'اطلاعات پایه'!$E$36+(AA978-'اطلاعات پایه'!$B$36)*'اطلاعات پایه'!$C$37,IF(AA978&lt;='اطلاعات پایه'!$B$38,'اطلاعات پایه'!$E$37+(AA978-'اطلاعات پایه'!$B$37)*'اطلاعات پایه'!$C$38,IF(AA978&lt;='اطلاعات پایه'!$B$39,'اطلاعات پایه'!$E$38+(AA978-'اطلاعات پایه'!$B$38)*'اطلاعات پایه'!$C$39,'اطلاعات پایه'!$E$39+(AA978-'اطلاعات پایه'!$B$39)*'اطلاعات پایه'!$C$40)))))/365*L978</f>
        <v>0</v>
      </c>
      <c r="AC978" s="9">
        <f t="shared" si="119"/>
        <v>37493954</v>
      </c>
      <c r="AE978" s="9">
        <f t="shared" si="114"/>
        <v>49588780</v>
      </c>
    </row>
    <row r="979" spans="1:31" x14ac:dyDescent="0.25">
      <c r="A979" s="13">
        <v>959</v>
      </c>
      <c r="B979" s="13"/>
      <c r="C979" s="13"/>
      <c r="D979" s="13"/>
      <c r="E979" s="13"/>
      <c r="F979" s="13"/>
      <c r="G979" s="6" t="str">
        <f t="shared" si="112"/>
        <v/>
      </c>
      <c r="H979" s="13"/>
      <c r="I979" s="13"/>
      <c r="J979" s="15"/>
      <c r="K979" s="15"/>
      <c r="L979" s="5">
        <f>VLOOKUP($C$15,'اطلاعات پایه'!$A$18:$B$30,2,FALSE)</f>
        <v>30</v>
      </c>
      <c r="M979" s="6">
        <f>VLOOKUP($C$15,'اطلاعات پایه'!$A$18:$C$30,3,FALSE)</f>
        <v>45736</v>
      </c>
      <c r="N979" s="5">
        <f>ROUND((K979*('اطلاعات پایه'!$B$12+1)+'اطلاعات پایه'!$B$13)/30*L979,0)</f>
        <v>9316080</v>
      </c>
      <c r="O979" s="5">
        <f>IF(AND(F979&gt;0,M979-F979&gt;364),'اطلاعات پایه'!$B$10,0)*L979+J979</f>
        <v>0</v>
      </c>
      <c r="P979" s="5">
        <f>IF(H979="متاهل",'اطلاعات پایه'!$B$6,0)</f>
        <v>0</v>
      </c>
      <c r="Q979" s="5">
        <f>I979*'اطلاعات پایه'!$B$7</f>
        <v>0</v>
      </c>
      <c r="R979" s="5">
        <f>ROUND('اطلاعات پایه'!$B$8/30*MIN(30,L979),0)</f>
        <v>9000000</v>
      </c>
      <c r="S979" s="5">
        <f>ROUND('اطلاعات پایه'!$B$9/30*MIN(30,L979),0)</f>
        <v>22000000</v>
      </c>
      <c r="T979" s="5">
        <f t="shared" si="115"/>
        <v>59284</v>
      </c>
      <c r="U979" s="15"/>
      <c r="V979" s="5">
        <f t="shared" si="113"/>
        <v>0</v>
      </c>
      <c r="X979" s="9">
        <f t="shared" si="116"/>
        <v>40316080</v>
      </c>
      <c r="Y979" s="9">
        <f>ROUND(0.07*MIN(7*L979*'اطلاعات پایه'!$B$5,'محاسبه حقوق'!X979),0)</f>
        <v>2822126</v>
      </c>
      <c r="Z979" s="9">
        <f t="shared" si="117"/>
        <v>9272700</v>
      </c>
      <c r="AA979" s="9">
        <f t="shared" si="118"/>
        <v>480702059.14285713</v>
      </c>
      <c r="AB979" s="5">
        <f>IF(AA979&lt;='اطلاعات پایه'!$B$35,'اطلاعات پایه'!$D$35,IF(AA979&lt;='اطلاعات پایه'!$B$36,'اطلاعات پایه'!$E$35+(AA979-'اطلاعات پایه'!$B$35)*'اطلاعات پایه'!$C$36,IF(AA979&lt;='اطلاعات پایه'!$B$37,'اطلاعات پایه'!$E$36+(AA979-'اطلاعات پایه'!$B$36)*'اطلاعات پایه'!$C$37,IF(AA979&lt;='اطلاعات پایه'!$B$38,'اطلاعات پایه'!$E$37+(AA979-'اطلاعات پایه'!$B$37)*'اطلاعات پایه'!$C$38,IF(AA979&lt;='اطلاعات پایه'!$B$39,'اطلاعات پایه'!$E$38+(AA979-'اطلاعات پایه'!$B$38)*'اطلاعات پایه'!$C$39,'اطلاعات پایه'!$E$39+(AA979-'اطلاعات پایه'!$B$39)*'اطلاعات پایه'!$C$40)))))/365*L979</f>
        <v>0</v>
      </c>
      <c r="AC979" s="9">
        <f t="shared" si="119"/>
        <v>37493954</v>
      </c>
      <c r="AE979" s="9">
        <f t="shared" si="114"/>
        <v>49588780</v>
      </c>
    </row>
    <row r="980" spans="1:31" x14ac:dyDescent="0.25">
      <c r="A980" s="13">
        <v>960</v>
      </c>
      <c r="B980" s="13"/>
      <c r="C980" s="13"/>
      <c r="D980" s="13"/>
      <c r="E980" s="13"/>
      <c r="F980" s="13"/>
      <c r="G980" s="6" t="str">
        <f t="shared" si="112"/>
        <v/>
      </c>
      <c r="H980" s="13"/>
      <c r="I980" s="13"/>
      <c r="J980" s="15"/>
      <c r="K980" s="15"/>
      <c r="L980" s="5">
        <f>VLOOKUP($C$15,'اطلاعات پایه'!$A$18:$B$30,2,FALSE)</f>
        <v>30</v>
      </c>
      <c r="M980" s="6">
        <f>VLOOKUP($C$15,'اطلاعات پایه'!$A$18:$C$30,3,FALSE)</f>
        <v>45736</v>
      </c>
      <c r="N980" s="5">
        <f>ROUND((K980*('اطلاعات پایه'!$B$12+1)+'اطلاعات پایه'!$B$13)/30*L980,0)</f>
        <v>9316080</v>
      </c>
      <c r="O980" s="5">
        <f>IF(AND(F980&gt;0,M980-F980&gt;364),'اطلاعات پایه'!$B$10,0)*L980+J980</f>
        <v>0</v>
      </c>
      <c r="P980" s="5">
        <f>IF(H980="متاهل",'اطلاعات پایه'!$B$6,0)</f>
        <v>0</v>
      </c>
      <c r="Q980" s="5">
        <f>I980*'اطلاعات پایه'!$B$7</f>
        <v>0</v>
      </c>
      <c r="R980" s="5">
        <f>ROUND('اطلاعات پایه'!$B$8/30*MIN(30,L980),0)</f>
        <v>9000000</v>
      </c>
      <c r="S980" s="5">
        <f>ROUND('اطلاعات پایه'!$B$9/30*MIN(30,L980),0)</f>
        <v>22000000</v>
      </c>
      <c r="T980" s="5">
        <f t="shared" si="115"/>
        <v>59284</v>
      </c>
      <c r="U980" s="15"/>
      <c r="V980" s="5">
        <f t="shared" si="113"/>
        <v>0</v>
      </c>
      <c r="X980" s="9">
        <f t="shared" si="116"/>
        <v>40316080</v>
      </c>
      <c r="Y980" s="9">
        <f>ROUND(0.07*MIN(7*L980*'اطلاعات پایه'!$B$5,'محاسبه حقوق'!X980),0)</f>
        <v>2822126</v>
      </c>
      <c r="Z980" s="9">
        <f t="shared" si="117"/>
        <v>9272700</v>
      </c>
      <c r="AA980" s="9">
        <f t="shared" si="118"/>
        <v>480702059.14285713</v>
      </c>
      <c r="AB980" s="5">
        <f>IF(AA980&lt;='اطلاعات پایه'!$B$35,'اطلاعات پایه'!$D$35,IF(AA980&lt;='اطلاعات پایه'!$B$36,'اطلاعات پایه'!$E$35+(AA980-'اطلاعات پایه'!$B$35)*'اطلاعات پایه'!$C$36,IF(AA980&lt;='اطلاعات پایه'!$B$37,'اطلاعات پایه'!$E$36+(AA980-'اطلاعات پایه'!$B$36)*'اطلاعات پایه'!$C$37,IF(AA980&lt;='اطلاعات پایه'!$B$38,'اطلاعات پایه'!$E$37+(AA980-'اطلاعات پایه'!$B$37)*'اطلاعات پایه'!$C$38,IF(AA980&lt;='اطلاعات پایه'!$B$39,'اطلاعات پایه'!$E$38+(AA980-'اطلاعات پایه'!$B$38)*'اطلاعات پایه'!$C$39,'اطلاعات پایه'!$E$39+(AA980-'اطلاعات پایه'!$B$39)*'اطلاعات پایه'!$C$40)))))/365*L980</f>
        <v>0</v>
      </c>
      <c r="AC980" s="9">
        <f t="shared" si="119"/>
        <v>37493954</v>
      </c>
      <c r="AE980" s="9">
        <f t="shared" si="114"/>
        <v>49588780</v>
      </c>
    </row>
    <row r="981" spans="1:31" x14ac:dyDescent="0.25">
      <c r="A981" s="13">
        <v>961</v>
      </c>
      <c r="B981" s="13"/>
      <c r="C981" s="13"/>
      <c r="D981" s="13"/>
      <c r="E981" s="13"/>
      <c r="F981" s="13"/>
      <c r="G981" s="6" t="str">
        <f t="shared" si="112"/>
        <v/>
      </c>
      <c r="H981" s="13"/>
      <c r="I981" s="13"/>
      <c r="J981" s="15"/>
      <c r="K981" s="15"/>
      <c r="L981" s="5">
        <f>VLOOKUP($C$15,'اطلاعات پایه'!$A$18:$B$30,2,FALSE)</f>
        <v>30</v>
      </c>
      <c r="M981" s="6">
        <f>VLOOKUP($C$15,'اطلاعات پایه'!$A$18:$C$30,3,FALSE)</f>
        <v>45736</v>
      </c>
      <c r="N981" s="5">
        <f>ROUND((K981*('اطلاعات پایه'!$B$12+1)+'اطلاعات پایه'!$B$13)/30*L981,0)</f>
        <v>9316080</v>
      </c>
      <c r="O981" s="5">
        <f>IF(AND(F981&gt;0,M981-F981&gt;364),'اطلاعات پایه'!$B$10,0)*L981+J981</f>
        <v>0</v>
      </c>
      <c r="P981" s="5">
        <f>IF(H981="متاهل",'اطلاعات پایه'!$B$6,0)</f>
        <v>0</v>
      </c>
      <c r="Q981" s="5">
        <f>I981*'اطلاعات پایه'!$B$7</f>
        <v>0</v>
      </c>
      <c r="R981" s="5">
        <f>ROUND('اطلاعات پایه'!$B$8/30*MIN(30,L981),0)</f>
        <v>9000000</v>
      </c>
      <c r="S981" s="5">
        <f>ROUND('اطلاعات پایه'!$B$9/30*MIN(30,L981),0)</f>
        <v>22000000</v>
      </c>
      <c r="T981" s="5">
        <f t="shared" si="115"/>
        <v>59284</v>
      </c>
      <c r="U981" s="15"/>
      <c r="V981" s="5">
        <f t="shared" si="113"/>
        <v>0</v>
      </c>
      <c r="X981" s="9">
        <f t="shared" si="116"/>
        <v>40316080</v>
      </c>
      <c r="Y981" s="9">
        <f>ROUND(0.07*MIN(7*L981*'اطلاعات پایه'!$B$5,'محاسبه حقوق'!X981),0)</f>
        <v>2822126</v>
      </c>
      <c r="Z981" s="9">
        <f t="shared" si="117"/>
        <v>9272700</v>
      </c>
      <c r="AA981" s="9">
        <f t="shared" si="118"/>
        <v>480702059.14285713</v>
      </c>
      <c r="AB981" s="5">
        <f>IF(AA981&lt;='اطلاعات پایه'!$B$35,'اطلاعات پایه'!$D$35,IF(AA981&lt;='اطلاعات پایه'!$B$36,'اطلاعات پایه'!$E$35+(AA981-'اطلاعات پایه'!$B$35)*'اطلاعات پایه'!$C$36,IF(AA981&lt;='اطلاعات پایه'!$B$37,'اطلاعات پایه'!$E$36+(AA981-'اطلاعات پایه'!$B$36)*'اطلاعات پایه'!$C$37,IF(AA981&lt;='اطلاعات پایه'!$B$38,'اطلاعات پایه'!$E$37+(AA981-'اطلاعات پایه'!$B$37)*'اطلاعات پایه'!$C$38,IF(AA981&lt;='اطلاعات پایه'!$B$39,'اطلاعات پایه'!$E$38+(AA981-'اطلاعات پایه'!$B$38)*'اطلاعات پایه'!$C$39,'اطلاعات پایه'!$E$39+(AA981-'اطلاعات پایه'!$B$39)*'اطلاعات پایه'!$C$40)))))/365*L981</f>
        <v>0</v>
      </c>
      <c r="AC981" s="9">
        <f t="shared" si="119"/>
        <v>37493954</v>
      </c>
      <c r="AE981" s="9">
        <f t="shared" si="114"/>
        <v>49588780</v>
      </c>
    </row>
    <row r="982" spans="1:31" x14ac:dyDescent="0.25">
      <c r="A982" s="13">
        <v>962</v>
      </c>
      <c r="B982" s="13"/>
      <c r="C982" s="13"/>
      <c r="D982" s="13"/>
      <c r="E982" s="13"/>
      <c r="F982" s="13"/>
      <c r="G982" s="6" t="str">
        <f t="shared" ref="G982:G1045" si="120">IF(F982=0,"",F982)</f>
        <v/>
      </c>
      <c r="H982" s="13"/>
      <c r="I982" s="13"/>
      <c r="J982" s="15"/>
      <c r="K982" s="15"/>
      <c r="L982" s="5">
        <f>VLOOKUP($C$15,'اطلاعات پایه'!$A$18:$B$30,2,FALSE)</f>
        <v>30</v>
      </c>
      <c r="M982" s="6">
        <f>VLOOKUP($C$15,'اطلاعات پایه'!$A$18:$C$30,3,FALSE)</f>
        <v>45736</v>
      </c>
      <c r="N982" s="5">
        <f>ROUND((K982*('اطلاعات پایه'!$B$12+1)+'اطلاعات پایه'!$B$13)/30*L982,0)</f>
        <v>9316080</v>
      </c>
      <c r="O982" s="5">
        <f>IF(AND(F982&gt;0,M982-F982&gt;364),'اطلاعات پایه'!$B$10,0)*L982+J982</f>
        <v>0</v>
      </c>
      <c r="P982" s="5">
        <f>IF(H982="متاهل",'اطلاعات پایه'!$B$6,0)</f>
        <v>0</v>
      </c>
      <c r="Q982" s="5">
        <f>I982*'اطلاعات پایه'!$B$7</f>
        <v>0</v>
      </c>
      <c r="R982" s="5">
        <f>ROUND('اطلاعات پایه'!$B$8/30*MIN(30,L982),0)</f>
        <v>9000000</v>
      </c>
      <c r="S982" s="5">
        <f>ROUND('اطلاعات پایه'!$B$9/30*MIN(30,L982),0)</f>
        <v>22000000</v>
      </c>
      <c r="T982" s="5">
        <f t="shared" si="115"/>
        <v>59284</v>
      </c>
      <c r="U982" s="15"/>
      <c r="V982" s="5">
        <f t="shared" ref="V982:V1045" si="121">U982*T982</f>
        <v>0</v>
      </c>
      <c r="X982" s="9">
        <f t="shared" si="116"/>
        <v>40316080</v>
      </c>
      <c r="Y982" s="9">
        <f>ROUND(0.07*MIN(7*L982*'اطلاعات پایه'!$B$5,'محاسبه حقوق'!X982),0)</f>
        <v>2822126</v>
      </c>
      <c r="Z982" s="9">
        <f t="shared" si="117"/>
        <v>9272700</v>
      </c>
      <c r="AA982" s="9">
        <f t="shared" si="118"/>
        <v>480702059.14285713</v>
      </c>
      <c r="AB982" s="5">
        <f>IF(AA982&lt;='اطلاعات پایه'!$B$35,'اطلاعات پایه'!$D$35,IF(AA982&lt;='اطلاعات پایه'!$B$36,'اطلاعات پایه'!$E$35+(AA982-'اطلاعات پایه'!$B$35)*'اطلاعات پایه'!$C$36,IF(AA982&lt;='اطلاعات پایه'!$B$37,'اطلاعات پایه'!$E$36+(AA982-'اطلاعات پایه'!$B$36)*'اطلاعات پایه'!$C$37,IF(AA982&lt;='اطلاعات پایه'!$B$38,'اطلاعات پایه'!$E$37+(AA982-'اطلاعات پایه'!$B$37)*'اطلاعات پایه'!$C$38,IF(AA982&lt;='اطلاعات پایه'!$B$39,'اطلاعات پایه'!$E$38+(AA982-'اطلاعات پایه'!$B$38)*'اطلاعات پایه'!$C$39,'اطلاعات پایه'!$E$39+(AA982-'اطلاعات پایه'!$B$39)*'اطلاعات پایه'!$C$40)))))/365*L982</f>
        <v>0</v>
      </c>
      <c r="AC982" s="9">
        <f t="shared" si="119"/>
        <v>37493954</v>
      </c>
      <c r="AE982" s="9">
        <f t="shared" ref="AE982:AE1045" si="122">X982+Z982</f>
        <v>49588780</v>
      </c>
    </row>
    <row r="983" spans="1:31" x14ac:dyDescent="0.25">
      <c r="A983" s="13">
        <v>963</v>
      </c>
      <c r="B983" s="13"/>
      <c r="C983" s="13"/>
      <c r="D983" s="13"/>
      <c r="E983" s="13"/>
      <c r="F983" s="13"/>
      <c r="G983" s="6" t="str">
        <f t="shared" si="120"/>
        <v/>
      </c>
      <c r="H983" s="13"/>
      <c r="I983" s="13"/>
      <c r="J983" s="15"/>
      <c r="K983" s="15"/>
      <c r="L983" s="5">
        <f>VLOOKUP($C$15,'اطلاعات پایه'!$A$18:$B$30,2,FALSE)</f>
        <v>30</v>
      </c>
      <c r="M983" s="6">
        <f>VLOOKUP($C$15,'اطلاعات پایه'!$A$18:$C$30,3,FALSE)</f>
        <v>45736</v>
      </c>
      <c r="N983" s="5">
        <f>ROUND((K983*('اطلاعات پایه'!$B$12+1)+'اطلاعات پایه'!$B$13)/30*L983,0)</f>
        <v>9316080</v>
      </c>
      <c r="O983" s="5">
        <f>IF(AND(F983&gt;0,M983-F983&gt;364),'اطلاعات پایه'!$B$10,0)*L983+J983</f>
        <v>0</v>
      </c>
      <c r="P983" s="5">
        <f>IF(H983="متاهل",'اطلاعات پایه'!$B$6,0)</f>
        <v>0</v>
      </c>
      <c r="Q983" s="5">
        <f>I983*'اطلاعات پایه'!$B$7</f>
        <v>0</v>
      </c>
      <c r="R983" s="5">
        <f>ROUND('اطلاعات پایه'!$B$8/30*MIN(30,L983),0)</f>
        <v>9000000</v>
      </c>
      <c r="S983" s="5">
        <f>ROUND('اطلاعات پایه'!$B$9/30*MIN(30,L983),0)</f>
        <v>22000000</v>
      </c>
      <c r="T983" s="5">
        <f t="shared" ref="T983:T1046" si="123">ROUND((N983+O983)/L983*30/220*1.4,0)</f>
        <v>59284</v>
      </c>
      <c r="U983" s="15"/>
      <c r="V983" s="5">
        <f t="shared" si="121"/>
        <v>0</v>
      </c>
      <c r="X983" s="9">
        <f t="shared" ref="X983:X1046" si="124">SUM(N983:S983,V983:W983)</f>
        <v>40316080</v>
      </c>
      <c r="Y983" s="9">
        <f>ROUND(0.07*MIN(7*L983*'اطلاعات پایه'!$B$5,'محاسبه حقوق'!X983),0)</f>
        <v>2822126</v>
      </c>
      <c r="Z983" s="9">
        <f t="shared" ref="Z983:Z1046" si="125">ROUND(Y983/7*23,0)</f>
        <v>9272700</v>
      </c>
      <c r="AA983" s="9">
        <f t="shared" ref="AA983:AA1046" si="126">(X983-2/7*Y983)/L983*365</f>
        <v>480702059.14285713</v>
      </c>
      <c r="AB983" s="5">
        <f>IF(AA983&lt;='اطلاعات پایه'!$B$35,'اطلاعات پایه'!$D$35,IF(AA983&lt;='اطلاعات پایه'!$B$36,'اطلاعات پایه'!$E$35+(AA983-'اطلاعات پایه'!$B$35)*'اطلاعات پایه'!$C$36,IF(AA983&lt;='اطلاعات پایه'!$B$37,'اطلاعات پایه'!$E$36+(AA983-'اطلاعات پایه'!$B$36)*'اطلاعات پایه'!$C$37,IF(AA983&lt;='اطلاعات پایه'!$B$38,'اطلاعات پایه'!$E$37+(AA983-'اطلاعات پایه'!$B$37)*'اطلاعات پایه'!$C$38,IF(AA983&lt;='اطلاعات پایه'!$B$39,'اطلاعات پایه'!$E$38+(AA983-'اطلاعات پایه'!$B$38)*'اطلاعات پایه'!$C$39,'اطلاعات پایه'!$E$39+(AA983-'اطلاعات پایه'!$B$39)*'اطلاعات پایه'!$C$40)))))/365*L983</f>
        <v>0</v>
      </c>
      <c r="AC983" s="9">
        <f t="shared" ref="AC983:AC1046" si="127">X983-Y983-AB983</f>
        <v>37493954</v>
      </c>
      <c r="AE983" s="9">
        <f t="shared" si="122"/>
        <v>49588780</v>
      </c>
    </row>
    <row r="984" spans="1:31" x14ac:dyDescent="0.25">
      <c r="A984" s="13">
        <v>964</v>
      </c>
      <c r="B984" s="13"/>
      <c r="C984" s="13"/>
      <c r="D984" s="13"/>
      <c r="E984" s="13"/>
      <c r="F984" s="13"/>
      <c r="G984" s="6" t="str">
        <f t="shared" si="120"/>
        <v/>
      </c>
      <c r="H984" s="13"/>
      <c r="I984" s="13"/>
      <c r="J984" s="15"/>
      <c r="K984" s="15"/>
      <c r="L984" s="5">
        <f>VLOOKUP($C$15,'اطلاعات پایه'!$A$18:$B$30,2,FALSE)</f>
        <v>30</v>
      </c>
      <c r="M984" s="6">
        <f>VLOOKUP($C$15,'اطلاعات پایه'!$A$18:$C$30,3,FALSE)</f>
        <v>45736</v>
      </c>
      <c r="N984" s="5">
        <f>ROUND((K984*('اطلاعات پایه'!$B$12+1)+'اطلاعات پایه'!$B$13)/30*L984,0)</f>
        <v>9316080</v>
      </c>
      <c r="O984" s="5">
        <f>IF(AND(F984&gt;0,M984-F984&gt;364),'اطلاعات پایه'!$B$10,0)*L984+J984</f>
        <v>0</v>
      </c>
      <c r="P984" s="5">
        <f>IF(H984="متاهل",'اطلاعات پایه'!$B$6,0)</f>
        <v>0</v>
      </c>
      <c r="Q984" s="5">
        <f>I984*'اطلاعات پایه'!$B$7</f>
        <v>0</v>
      </c>
      <c r="R984" s="5">
        <f>ROUND('اطلاعات پایه'!$B$8/30*MIN(30,L984),0)</f>
        <v>9000000</v>
      </c>
      <c r="S984" s="5">
        <f>ROUND('اطلاعات پایه'!$B$9/30*MIN(30,L984),0)</f>
        <v>22000000</v>
      </c>
      <c r="T984" s="5">
        <f t="shared" si="123"/>
        <v>59284</v>
      </c>
      <c r="U984" s="15"/>
      <c r="V984" s="5">
        <f t="shared" si="121"/>
        <v>0</v>
      </c>
      <c r="X984" s="9">
        <f t="shared" si="124"/>
        <v>40316080</v>
      </c>
      <c r="Y984" s="9">
        <f>ROUND(0.07*MIN(7*L984*'اطلاعات پایه'!$B$5,'محاسبه حقوق'!X984),0)</f>
        <v>2822126</v>
      </c>
      <c r="Z984" s="9">
        <f t="shared" si="125"/>
        <v>9272700</v>
      </c>
      <c r="AA984" s="9">
        <f t="shared" si="126"/>
        <v>480702059.14285713</v>
      </c>
      <c r="AB984" s="5">
        <f>IF(AA984&lt;='اطلاعات پایه'!$B$35,'اطلاعات پایه'!$D$35,IF(AA984&lt;='اطلاعات پایه'!$B$36,'اطلاعات پایه'!$E$35+(AA984-'اطلاعات پایه'!$B$35)*'اطلاعات پایه'!$C$36,IF(AA984&lt;='اطلاعات پایه'!$B$37,'اطلاعات پایه'!$E$36+(AA984-'اطلاعات پایه'!$B$36)*'اطلاعات پایه'!$C$37,IF(AA984&lt;='اطلاعات پایه'!$B$38,'اطلاعات پایه'!$E$37+(AA984-'اطلاعات پایه'!$B$37)*'اطلاعات پایه'!$C$38,IF(AA984&lt;='اطلاعات پایه'!$B$39,'اطلاعات پایه'!$E$38+(AA984-'اطلاعات پایه'!$B$38)*'اطلاعات پایه'!$C$39,'اطلاعات پایه'!$E$39+(AA984-'اطلاعات پایه'!$B$39)*'اطلاعات پایه'!$C$40)))))/365*L984</f>
        <v>0</v>
      </c>
      <c r="AC984" s="9">
        <f t="shared" si="127"/>
        <v>37493954</v>
      </c>
      <c r="AE984" s="9">
        <f t="shared" si="122"/>
        <v>49588780</v>
      </c>
    </row>
    <row r="985" spans="1:31" x14ac:dyDescent="0.25">
      <c r="A985" s="13">
        <v>965</v>
      </c>
      <c r="B985" s="13"/>
      <c r="C985" s="13"/>
      <c r="D985" s="13"/>
      <c r="E985" s="13"/>
      <c r="F985" s="13"/>
      <c r="G985" s="6" t="str">
        <f t="shared" si="120"/>
        <v/>
      </c>
      <c r="H985" s="13"/>
      <c r="I985" s="13"/>
      <c r="J985" s="15"/>
      <c r="K985" s="15"/>
      <c r="L985" s="5">
        <f>VLOOKUP($C$15,'اطلاعات پایه'!$A$18:$B$30,2,FALSE)</f>
        <v>30</v>
      </c>
      <c r="M985" s="6">
        <f>VLOOKUP($C$15,'اطلاعات پایه'!$A$18:$C$30,3,FALSE)</f>
        <v>45736</v>
      </c>
      <c r="N985" s="5">
        <f>ROUND((K985*('اطلاعات پایه'!$B$12+1)+'اطلاعات پایه'!$B$13)/30*L985,0)</f>
        <v>9316080</v>
      </c>
      <c r="O985" s="5">
        <f>IF(AND(F985&gt;0,M985-F985&gt;364),'اطلاعات پایه'!$B$10,0)*L985+J985</f>
        <v>0</v>
      </c>
      <c r="P985" s="5">
        <f>IF(H985="متاهل",'اطلاعات پایه'!$B$6,0)</f>
        <v>0</v>
      </c>
      <c r="Q985" s="5">
        <f>I985*'اطلاعات پایه'!$B$7</f>
        <v>0</v>
      </c>
      <c r="R985" s="5">
        <f>ROUND('اطلاعات پایه'!$B$8/30*MIN(30,L985),0)</f>
        <v>9000000</v>
      </c>
      <c r="S985" s="5">
        <f>ROUND('اطلاعات پایه'!$B$9/30*MIN(30,L985),0)</f>
        <v>22000000</v>
      </c>
      <c r="T985" s="5">
        <f t="shared" si="123"/>
        <v>59284</v>
      </c>
      <c r="U985" s="15"/>
      <c r="V985" s="5">
        <f t="shared" si="121"/>
        <v>0</v>
      </c>
      <c r="X985" s="9">
        <f t="shared" si="124"/>
        <v>40316080</v>
      </c>
      <c r="Y985" s="9">
        <f>ROUND(0.07*MIN(7*L985*'اطلاعات پایه'!$B$5,'محاسبه حقوق'!X985),0)</f>
        <v>2822126</v>
      </c>
      <c r="Z985" s="9">
        <f t="shared" si="125"/>
        <v>9272700</v>
      </c>
      <c r="AA985" s="9">
        <f t="shared" si="126"/>
        <v>480702059.14285713</v>
      </c>
      <c r="AB985" s="5">
        <f>IF(AA985&lt;='اطلاعات پایه'!$B$35,'اطلاعات پایه'!$D$35,IF(AA985&lt;='اطلاعات پایه'!$B$36,'اطلاعات پایه'!$E$35+(AA985-'اطلاعات پایه'!$B$35)*'اطلاعات پایه'!$C$36,IF(AA985&lt;='اطلاعات پایه'!$B$37,'اطلاعات پایه'!$E$36+(AA985-'اطلاعات پایه'!$B$36)*'اطلاعات پایه'!$C$37,IF(AA985&lt;='اطلاعات پایه'!$B$38,'اطلاعات پایه'!$E$37+(AA985-'اطلاعات پایه'!$B$37)*'اطلاعات پایه'!$C$38,IF(AA985&lt;='اطلاعات پایه'!$B$39,'اطلاعات پایه'!$E$38+(AA985-'اطلاعات پایه'!$B$38)*'اطلاعات پایه'!$C$39,'اطلاعات پایه'!$E$39+(AA985-'اطلاعات پایه'!$B$39)*'اطلاعات پایه'!$C$40)))))/365*L985</f>
        <v>0</v>
      </c>
      <c r="AC985" s="9">
        <f t="shared" si="127"/>
        <v>37493954</v>
      </c>
      <c r="AE985" s="9">
        <f t="shared" si="122"/>
        <v>49588780</v>
      </c>
    </row>
    <row r="986" spans="1:31" x14ac:dyDescent="0.25">
      <c r="A986" s="13">
        <v>966</v>
      </c>
      <c r="B986" s="13"/>
      <c r="C986" s="13"/>
      <c r="D986" s="13"/>
      <c r="E986" s="13"/>
      <c r="F986" s="13"/>
      <c r="G986" s="6" t="str">
        <f t="shared" si="120"/>
        <v/>
      </c>
      <c r="H986" s="13"/>
      <c r="I986" s="13"/>
      <c r="J986" s="15"/>
      <c r="K986" s="15"/>
      <c r="L986" s="5">
        <f>VLOOKUP($C$15,'اطلاعات پایه'!$A$18:$B$30,2,FALSE)</f>
        <v>30</v>
      </c>
      <c r="M986" s="6">
        <f>VLOOKUP($C$15,'اطلاعات پایه'!$A$18:$C$30,3,FALSE)</f>
        <v>45736</v>
      </c>
      <c r="N986" s="5">
        <f>ROUND((K986*('اطلاعات پایه'!$B$12+1)+'اطلاعات پایه'!$B$13)/30*L986,0)</f>
        <v>9316080</v>
      </c>
      <c r="O986" s="5">
        <f>IF(AND(F986&gt;0,M986-F986&gt;364),'اطلاعات پایه'!$B$10,0)*L986+J986</f>
        <v>0</v>
      </c>
      <c r="P986" s="5">
        <f>IF(H986="متاهل",'اطلاعات پایه'!$B$6,0)</f>
        <v>0</v>
      </c>
      <c r="Q986" s="5">
        <f>I986*'اطلاعات پایه'!$B$7</f>
        <v>0</v>
      </c>
      <c r="R986" s="5">
        <f>ROUND('اطلاعات پایه'!$B$8/30*MIN(30,L986),0)</f>
        <v>9000000</v>
      </c>
      <c r="S986" s="5">
        <f>ROUND('اطلاعات پایه'!$B$9/30*MIN(30,L986),0)</f>
        <v>22000000</v>
      </c>
      <c r="T986" s="5">
        <f t="shared" si="123"/>
        <v>59284</v>
      </c>
      <c r="U986" s="15"/>
      <c r="V986" s="5">
        <f t="shared" si="121"/>
        <v>0</v>
      </c>
      <c r="X986" s="9">
        <f t="shared" si="124"/>
        <v>40316080</v>
      </c>
      <c r="Y986" s="9">
        <f>ROUND(0.07*MIN(7*L986*'اطلاعات پایه'!$B$5,'محاسبه حقوق'!X986),0)</f>
        <v>2822126</v>
      </c>
      <c r="Z986" s="9">
        <f t="shared" si="125"/>
        <v>9272700</v>
      </c>
      <c r="AA986" s="9">
        <f t="shared" si="126"/>
        <v>480702059.14285713</v>
      </c>
      <c r="AB986" s="5">
        <f>IF(AA986&lt;='اطلاعات پایه'!$B$35,'اطلاعات پایه'!$D$35,IF(AA986&lt;='اطلاعات پایه'!$B$36,'اطلاعات پایه'!$E$35+(AA986-'اطلاعات پایه'!$B$35)*'اطلاعات پایه'!$C$36,IF(AA986&lt;='اطلاعات پایه'!$B$37,'اطلاعات پایه'!$E$36+(AA986-'اطلاعات پایه'!$B$36)*'اطلاعات پایه'!$C$37,IF(AA986&lt;='اطلاعات پایه'!$B$38,'اطلاعات پایه'!$E$37+(AA986-'اطلاعات پایه'!$B$37)*'اطلاعات پایه'!$C$38,IF(AA986&lt;='اطلاعات پایه'!$B$39,'اطلاعات پایه'!$E$38+(AA986-'اطلاعات پایه'!$B$38)*'اطلاعات پایه'!$C$39,'اطلاعات پایه'!$E$39+(AA986-'اطلاعات پایه'!$B$39)*'اطلاعات پایه'!$C$40)))))/365*L986</f>
        <v>0</v>
      </c>
      <c r="AC986" s="9">
        <f t="shared" si="127"/>
        <v>37493954</v>
      </c>
      <c r="AE986" s="9">
        <f t="shared" si="122"/>
        <v>49588780</v>
      </c>
    </row>
    <row r="987" spans="1:31" x14ac:dyDescent="0.25">
      <c r="A987" s="13">
        <v>967</v>
      </c>
      <c r="B987" s="13"/>
      <c r="C987" s="13"/>
      <c r="D987" s="13"/>
      <c r="E987" s="13"/>
      <c r="F987" s="13"/>
      <c r="G987" s="6" t="str">
        <f t="shared" si="120"/>
        <v/>
      </c>
      <c r="H987" s="13"/>
      <c r="I987" s="13"/>
      <c r="J987" s="15"/>
      <c r="K987" s="15"/>
      <c r="L987" s="5">
        <f>VLOOKUP($C$15,'اطلاعات پایه'!$A$18:$B$30,2,FALSE)</f>
        <v>30</v>
      </c>
      <c r="M987" s="6">
        <f>VLOOKUP($C$15,'اطلاعات پایه'!$A$18:$C$30,3,FALSE)</f>
        <v>45736</v>
      </c>
      <c r="N987" s="5">
        <f>ROUND((K987*('اطلاعات پایه'!$B$12+1)+'اطلاعات پایه'!$B$13)/30*L987,0)</f>
        <v>9316080</v>
      </c>
      <c r="O987" s="5">
        <f>IF(AND(F987&gt;0,M987-F987&gt;364),'اطلاعات پایه'!$B$10,0)*L987+J987</f>
        <v>0</v>
      </c>
      <c r="P987" s="5">
        <f>IF(H987="متاهل",'اطلاعات پایه'!$B$6,0)</f>
        <v>0</v>
      </c>
      <c r="Q987" s="5">
        <f>I987*'اطلاعات پایه'!$B$7</f>
        <v>0</v>
      </c>
      <c r="R987" s="5">
        <f>ROUND('اطلاعات پایه'!$B$8/30*MIN(30,L987),0)</f>
        <v>9000000</v>
      </c>
      <c r="S987" s="5">
        <f>ROUND('اطلاعات پایه'!$B$9/30*MIN(30,L987),0)</f>
        <v>22000000</v>
      </c>
      <c r="T987" s="5">
        <f t="shared" si="123"/>
        <v>59284</v>
      </c>
      <c r="U987" s="15"/>
      <c r="V987" s="5">
        <f t="shared" si="121"/>
        <v>0</v>
      </c>
      <c r="X987" s="9">
        <f t="shared" si="124"/>
        <v>40316080</v>
      </c>
      <c r="Y987" s="9">
        <f>ROUND(0.07*MIN(7*L987*'اطلاعات پایه'!$B$5,'محاسبه حقوق'!X987),0)</f>
        <v>2822126</v>
      </c>
      <c r="Z987" s="9">
        <f t="shared" si="125"/>
        <v>9272700</v>
      </c>
      <c r="AA987" s="9">
        <f t="shared" si="126"/>
        <v>480702059.14285713</v>
      </c>
      <c r="AB987" s="5">
        <f>IF(AA987&lt;='اطلاعات پایه'!$B$35,'اطلاعات پایه'!$D$35,IF(AA987&lt;='اطلاعات پایه'!$B$36,'اطلاعات پایه'!$E$35+(AA987-'اطلاعات پایه'!$B$35)*'اطلاعات پایه'!$C$36,IF(AA987&lt;='اطلاعات پایه'!$B$37,'اطلاعات پایه'!$E$36+(AA987-'اطلاعات پایه'!$B$36)*'اطلاعات پایه'!$C$37,IF(AA987&lt;='اطلاعات پایه'!$B$38,'اطلاعات پایه'!$E$37+(AA987-'اطلاعات پایه'!$B$37)*'اطلاعات پایه'!$C$38,IF(AA987&lt;='اطلاعات پایه'!$B$39,'اطلاعات پایه'!$E$38+(AA987-'اطلاعات پایه'!$B$38)*'اطلاعات پایه'!$C$39,'اطلاعات پایه'!$E$39+(AA987-'اطلاعات پایه'!$B$39)*'اطلاعات پایه'!$C$40)))))/365*L987</f>
        <v>0</v>
      </c>
      <c r="AC987" s="9">
        <f t="shared" si="127"/>
        <v>37493954</v>
      </c>
      <c r="AE987" s="9">
        <f t="shared" si="122"/>
        <v>49588780</v>
      </c>
    </row>
    <row r="988" spans="1:31" x14ac:dyDescent="0.25">
      <c r="A988" s="13">
        <v>968</v>
      </c>
      <c r="B988" s="13"/>
      <c r="C988" s="13"/>
      <c r="D988" s="13"/>
      <c r="E988" s="13"/>
      <c r="F988" s="13"/>
      <c r="G988" s="6" t="str">
        <f t="shared" si="120"/>
        <v/>
      </c>
      <c r="H988" s="13"/>
      <c r="I988" s="13"/>
      <c r="J988" s="15"/>
      <c r="K988" s="15"/>
      <c r="L988" s="5">
        <f>VLOOKUP($C$15,'اطلاعات پایه'!$A$18:$B$30,2,FALSE)</f>
        <v>30</v>
      </c>
      <c r="M988" s="6">
        <f>VLOOKUP($C$15,'اطلاعات پایه'!$A$18:$C$30,3,FALSE)</f>
        <v>45736</v>
      </c>
      <c r="N988" s="5">
        <f>ROUND((K988*('اطلاعات پایه'!$B$12+1)+'اطلاعات پایه'!$B$13)/30*L988,0)</f>
        <v>9316080</v>
      </c>
      <c r="O988" s="5">
        <f>IF(AND(F988&gt;0,M988-F988&gt;364),'اطلاعات پایه'!$B$10,0)*L988+J988</f>
        <v>0</v>
      </c>
      <c r="P988" s="5">
        <f>IF(H988="متاهل",'اطلاعات پایه'!$B$6,0)</f>
        <v>0</v>
      </c>
      <c r="Q988" s="5">
        <f>I988*'اطلاعات پایه'!$B$7</f>
        <v>0</v>
      </c>
      <c r="R988" s="5">
        <f>ROUND('اطلاعات پایه'!$B$8/30*MIN(30,L988),0)</f>
        <v>9000000</v>
      </c>
      <c r="S988" s="5">
        <f>ROUND('اطلاعات پایه'!$B$9/30*MIN(30,L988),0)</f>
        <v>22000000</v>
      </c>
      <c r="T988" s="5">
        <f t="shared" si="123"/>
        <v>59284</v>
      </c>
      <c r="U988" s="15"/>
      <c r="V988" s="5">
        <f t="shared" si="121"/>
        <v>0</v>
      </c>
      <c r="X988" s="9">
        <f t="shared" si="124"/>
        <v>40316080</v>
      </c>
      <c r="Y988" s="9">
        <f>ROUND(0.07*MIN(7*L988*'اطلاعات پایه'!$B$5,'محاسبه حقوق'!X988),0)</f>
        <v>2822126</v>
      </c>
      <c r="Z988" s="9">
        <f t="shared" si="125"/>
        <v>9272700</v>
      </c>
      <c r="AA988" s="9">
        <f t="shared" si="126"/>
        <v>480702059.14285713</v>
      </c>
      <c r="AB988" s="5">
        <f>IF(AA988&lt;='اطلاعات پایه'!$B$35,'اطلاعات پایه'!$D$35,IF(AA988&lt;='اطلاعات پایه'!$B$36,'اطلاعات پایه'!$E$35+(AA988-'اطلاعات پایه'!$B$35)*'اطلاعات پایه'!$C$36,IF(AA988&lt;='اطلاعات پایه'!$B$37,'اطلاعات پایه'!$E$36+(AA988-'اطلاعات پایه'!$B$36)*'اطلاعات پایه'!$C$37,IF(AA988&lt;='اطلاعات پایه'!$B$38,'اطلاعات پایه'!$E$37+(AA988-'اطلاعات پایه'!$B$37)*'اطلاعات پایه'!$C$38,IF(AA988&lt;='اطلاعات پایه'!$B$39,'اطلاعات پایه'!$E$38+(AA988-'اطلاعات پایه'!$B$38)*'اطلاعات پایه'!$C$39,'اطلاعات پایه'!$E$39+(AA988-'اطلاعات پایه'!$B$39)*'اطلاعات پایه'!$C$40)))))/365*L988</f>
        <v>0</v>
      </c>
      <c r="AC988" s="9">
        <f t="shared" si="127"/>
        <v>37493954</v>
      </c>
      <c r="AE988" s="9">
        <f t="shared" si="122"/>
        <v>49588780</v>
      </c>
    </row>
    <row r="989" spans="1:31" x14ac:dyDescent="0.25">
      <c r="A989" s="13">
        <v>969</v>
      </c>
      <c r="B989" s="13"/>
      <c r="C989" s="13"/>
      <c r="D989" s="13"/>
      <c r="E989" s="13"/>
      <c r="F989" s="13"/>
      <c r="G989" s="6" t="str">
        <f t="shared" si="120"/>
        <v/>
      </c>
      <c r="H989" s="13"/>
      <c r="I989" s="13"/>
      <c r="J989" s="15"/>
      <c r="K989" s="15"/>
      <c r="L989" s="5">
        <f>VLOOKUP($C$15,'اطلاعات پایه'!$A$18:$B$30,2,FALSE)</f>
        <v>30</v>
      </c>
      <c r="M989" s="6">
        <f>VLOOKUP($C$15,'اطلاعات پایه'!$A$18:$C$30,3,FALSE)</f>
        <v>45736</v>
      </c>
      <c r="N989" s="5">
        <f>ROUND((K989*('اطلاعات پایه'!$B$12+1)+'اطلاعات پایه'!$B$13)/30*L989,0)</f>
        <v>9316080</v>
      </c>
      <c r="O989" s="5">
        <f>IF(AND(F989&gt;0,M989-F989&gt;364),'اطلاعات پایه'!$B$10,0)*L989+J989</f>
        <v>0</v>
      </c>
      <c r="P989" s="5">
        <f>IF(H989="متاهل",'اطلاعات پایه'!$B$6,0)</f>
        <v>0</v>
      </c>
      <c r="Q989" s="5">
        <f>I989*'اطلاعات پایه'!$B$7</f>
        <v>0</v>
      </c>
      <c r="R989" s="5">
        <f>ROUND('اطلاعات پایه'!$B$8/30*MIN(30,L989),0)</f>
        <v>9000000</v>
      </c>
      <c r="S989" s="5">
        <f>ROUND('اطلاعات پایه'!$B$9/30*MIN(30,L989),0)</f>
        <v>22000000</v>
      </c>
      <c r="T989" s="5">
        <f t="shared" si="123"/>
        <v>59284</v>
      </c>
      <c r="U989" s="15"/>
      <c r="V989" s="5">
        <f t="shared" si="121"/>
        <v>0</v>
      </c>
      <c r="X989" s="9">
        <f t="shared" si="124"/>
        <v>40316080</v>
      </c>
      <c r="Y989" s="9">
        <f>ROUND(0.07*MIN(7*L989*'اطلاعات پایه'!$B$5,'محاسبه حقوق'!X989),0)</f>
        <v>2822126</v>
      </c>
      <c r="Z989" s="9">
        <f t="shared" si="125"/>
        <v>9272700</v>
      </c>
      <c r="AA989" s="9">
        <f t="shared" si="126"/>
        <v>480702059.14285713</v>
      </c>
      <c r="AB989" s="5">
        <f>IF(AA989&lt;='اطلاعات پایه'!$B$35,'اطلاعات پایه'!$D$35,IF(AA989&lt;='اطلاعات پایه'!$B$36,'اطلاعات پایه'!$E$35+(AA989-'اطلاعات پایه'!$B$35)*'اطلاعات پایه'!$C$36,IF(AA989&lt;='اطلاعات پایه'!$B$37,'اطلاعات پایه'!$E$36+(AA989-'اطلاعات پایه'!$B$36)*'اطلاعات پایه'!$C$37,IF(AA989&lt;='اطلاعات پایه'!$B$38,'اطلاعات پایه'!$E$37+(AA989-'اطلاعات پایه'!$B$37)*'اطلاعات پایه'!$C$38,IF(AA989&lt;='اطلاعات پایه'!$B$39,'اطلاعات پایه'!$E$38+(AA989-'اطلاعات پایه'!$B$38)*'اطلاعات پایه'!$C$39,'اطلاعات پایه'!$E$39+(AA989-'اطلاعات پایه'!$B$39)*'اطلاعات پایه'!$C$40)))))/365*L989</f>
        <v>0</v>
      </c>
      <c r="AC989" s="9">
        <f t="shared" si="127"/>
        <v>37493954</v>
      </c>
      <c r="AE989" s="9">
        <f t="shared" si="122"/>
        <v>49588780</v>
      </c>
    </row>
    <row r="990" spans="1:31" x14ac:dyDescent="0.25">
      <c r="A990" s="13">
        <v>970</v>
      </c>
      <c r="B990" s="13"/>
      <c r="C990" s="13"/>
      <c r="D990" s="13"/>
      <c r="E990" s="13"/>
      <c r="F990" s="13"/>
      <c r="G990" s="6" t="str">
        <f t="shared" si="120"/>
        <v/>
      </c>
      <c r="H990" s="13"/>
      <c r="I990" s="13"/>
      <c r="J990" s="15"/>
      <c r="K990" s="15"/>
      <c r="L990" s="5">
        <f>VLOOKUP($C$15,'اطلاعات پایه'!$A$18:$B$30,2,FALSE)</f>
        <v>30</v>
      </c>
      <c r="M990" s="6">
        <f>VLOOKUP($C$15,'اطلاعات پایه'!$A$18:$C$30,3,FALSE)</f>
        <v>45736</v>
      </c>
      <c r="N990" s="5">
        <f>ROUND((K990*('اطلاعات پایه'!$B$12+1)+'اطلاعات پایه'!$B$13)/30*L990,0)</f>
        <v>9316080</v>
      </c>
      <c r="O990" s="5">
        <f>IF(AND(F990&gt;0,M990-F990&gt;364),'اطلاعات پایه'!$B$10,0)*L990+J990</f>
        <v>0</v>
      </c>
      <c r="P990" s="5">
        <f>IF(H990="متاهل",'اطلاعات پایه'!$B$6,0)</f>
        <v>0</v>
      </c>
      <c r="Q990" s="5">
        <f>I990*'اطلاعات پایه'!$B$7</f>
        <v>0</v>
      </c>
      <c r="R990" s="5">
        <f>ROUND('اطلاعات پایه'!$B$8/30*MIN(30,L990),0)</f>
        <v>9000000</v>
      </c>
      <c r="S990" s="5">
        <f>ROUND('اطلاعات پایه'!$B$9/30*MIN(30,L990),0)</f>
        <v>22000000</v>
      </c>
      <c r="T990" s="5">
        <f t="shared" si="123"/>
        <v>59284</v>
      </c>
      <c r="U990" s="15"/>
      <c r="V990" s="5">
        <f t="shared" si="121"/>
        <v>0</v>
      </c>
      <c r="X990" s="9">
        <f t="shared" si="124"/>
        <v>40316080</v>
      </c>
      <c r="Y990" s="9">
        <f>ROUND(0.07*MIN(7*L990*'اطلاعات پایه'!$B$5,'محاسبه حقوق'!X990),0)</f>
        <v>2822126</v>
      </c>
      <c r="Z990" s="9">
        <f t="shared" si="125"/>
        <v>9272700</v>
      </c>
      <c r="AA990" s="9">
        <f t="shared" si="126"/>
        <v>480702059.14285713</v>
      </c>
      <c r="AB990" s="5">
        <f>IF(AA990&lt;='اطلاعات پایه'!$B$35,'اطلاعات پایه'!$D$35,IF(AA990&lt;='اطلاعات پایه'!$B$36,'اطلاعات پایه'!$E$35+(AA990-'اطلاعات پایه'!$B$35)*'اطلاعات پایه'!$C$36,IF(AA990&lt;='اطلاعات پایه'!$B$37,'اطلاعات پایه'!$E$36+(AA990-'اطلاعات پایه'!$B$36)*'اطلاعات پایه'!$C$37,IF(AA990&lt;='اطلاعات پایه'!$B$38,'اطلاعات پایه'!$E$37+(AA990-'اطلاعات پایه'!$B$37)*'اطلاعات پایه'!$C$38,IF(AA990&lt;='اطلاعات پایه'!$B$39,'اطلاعات پایه'!$E$38+(AA990-'اطلاعات پایه'!$B$38)*'اطلاعات پایه'!$C$39,'اطلاعات پایه'!$E$39+(AA990-'اطلاعات پایه'!$B$39)*'اطلاعات پایه'!$C$40)))))/365*L990</f>
        <v>0</v>
      </c>
      <c r="AC990" s="9">
        <f t="shared" si="127"/>
        <v>37493954</v>
      </c>
      <c r="AE990" s="9">
        <f t="shared" si="122"/>
        <v>49588780</v>
      </c>
    </row>
    <row r="991" spans="1:31" x14ac:dyDescent="0.25">
      <c r="A991" s="13">
        <v>971</v>
      </c>
      <c r="B991" s="13"/>
      <c r="C991" s="13"/>
      <c r="D991" s="13"/>
      <c r="E991" s="13"/>
      <c r="F991" s="13"/>
      <c r="G991" s="6" t="str">
        <f t="shared" si="120"/>
        <v/>
      </c>
      <c r="H991" s="13"/>
      <c r="I991" s="13"/>
      <c r="J991" s="15"/>
      <c r="K991" s="15"/>
      <c r="L991" s="5">
        <f>VLOOKUP($C$15,'اطلاعات پایه'!$A$18:$B$30,2,FALSE)</f>
        <v>30</v>
      </c>
      <c r="M991" s="6">
        <f>VLOOKUP($C$15,'اطلاعات پایه'!$A$18:$C$30,3,FALSE)</f>
        <v>45736</v>
      </c>
      <c r="N991" s="5">
        <f>ROUND((K991*('اطلاعات پایه'!$B$12+1)+'اطلاعات پایه'!$B$13)/30*L991,0)</f>
        <v>9316080</v>
      </c>
      <c r="O991" s="5">
        <f>IF(AND(F991&gt;0,M991-F991&gt;364),'اطلاعات پایه'!$B$10,0)*L991+J991</f>
        <v>0</v>
      </c>
      <c r="P991" s="5">
        <f>IF(H991="متاهل",'اطلاعات پایه'!$B$6,0)</f>
        <v>0</v>
      </c>
      <c r="Q991" s="5">
        <f>I991*'اطلاعات پایه'!$B$7</f>
        <v>0</v>
      </c>
      <c r="R991" s="5">
        <f>ROUND('اطلاعات پایه'!$B$8/30*MIN(30,L991),0)</f>
        <v>9000000</v>
      </c>
      <c r="S991" s="5">
        <f>ROUND('اطلاعات پایه'!$B$9/30*MIN(30,L991),0)</f>
        <v>22000000</v>
      </c>
      <c r="T991" s="5">
        <f t="shared" si="123"/>
        <v>59284</v>
      </c>
      <c r="U991" s="15"/>
      <c r="V991" s="5">
        <f t="shared" si="121"/>
        <v>0</v>
      </c>
      <c r="X991" s="9">
        <f t="shared" si="124"/>
        <v>40316080</v>
      </c>
      <c r="Y991" s="9">
        <f>ROUND(0.07*MIN(7*L991*'اطلاعات پایه'!$B$5,'محاسبه حقوق'!X991),0)</f>
        <v>2822126</v>
      </c>
      <c r="Z991" s="9">
        <f t="shared" si="125"/>
        <v>9272700</v>
      </c>
      <c r="AA991" s="9">
        <f t="shared" si="126"/>
        <v>480702059.14285713</v>
      </c>
      <c r="AB991" s="5">
        <f>IF(AA991&lt;='اطلاعات پایه'!$B$35,'اطلاعات پایه'!$D$35,IF(AA991&lt;='اطلاعات پایه'!$B$36,'اطلاعات پایه'!$E$35+(AA991-'اطلاعات پایه'!$B$35)*'اطلاعات پایه'!$C$36,IF(AA991&lt;='اطلاعات پایه'!$B$37,'اطلاعات پایه'!$E$36+(AA991-'اطلاعات پایه'!$B$36)*'اطلاعات پایه'!$C$37,IF(AA991&lt;='اطلاعات پایه'!$B$38,'اطلاعات پایه'!$E$37+(AA991-'اطلاعات پایه'!$B$37)*'اطلاعات پایه'!$C$38,IF(AA991&lt;='اطلاعات پایه'!$B$39,'اطلاعات پایه'!$E$38+(AA991-'اطلاعات پایه'!$B$38)*'اطلاعات پایه'!$C$39,'اطلاعات پایه'!$E$39+(AA991-'اطلاعات پایه'!$B$39)*'اطلاعات پایه'!$C$40)))))/365*L991</f>
        <v>0</v>
      </c>
      <c r="AC991" s="9">
        <f t="shared" si="127"/>
        <v>37493954</v>
      </c>
      <c r="AE991" s="9">
        <f t="shared" si="122"/>
        <v>49588780</v>
      </c>
    </row>
    <row r="992" spans="1:31" x14ac:dyDescent="0.25">
      <c r="A992" s="13">
        <v>972</v>
      </c>
      <c r="B992" s="13"/>
      <c r="C992" s="13"/>
      <c r="D992" s="13"/>
      <c r="E992" s="13"/>
      <c r="F992" s="13"/>
      <c r="G992" s="6" t="str">
        <f t="shared" si="120"/>
        <v/>
      </c>
      <c r="H992" s="13"/>
      <c r="I992" s="13"/>
      <c r="J992" s="15"/>
      <c r="K992" s="15"/>
      <c r="L992" s="5">
        <f>VLOOKUP($C$15,'اطلاعات پایه'!$A$18:$B$30,2,FALSE)</f>
        <v>30</v>
      </c>
      <c r="M992" s="6">
        <f>VLOOKUP($C$15,'اطلاعات پایه'!$A$18:$C$30,3,FALSE)</f>
        <v>45736</v>
      </c>
      <c r="N992" s="5">
        <f>ROUND((K992*('اطلاعات پایه'!$B$12+1)+'اطلاعات پایه'!$B$13)/30*L992,0)</f>
        <v>9316080</v>
      </c>
      <c r="O992" s="5">
        <f>IF(AND(F992&gt;0,M992-F992&gt;364),'اطلاعات پایه'!$B$10,0)*L992+J992</f>
        <v>0</v>
      </c>
      <c r="P992" s="5">
        <f>IF(H992="متاهل",'اطلاعات پایه'!$B$6,0)</f>
        <v>0</v>
      </c>
      <c r="Q992" s="5">
        <f>I992*'اطلاعات پایه'!$B$7</f>
        <v>0</v>
      </c>
      <c r="R992" s="5">
        <f>ROUND('اطلاعات پایه'!$B$8/30*MIN(30,L992),0)</f>
        <v>9000000</v>
      </c>
      <c r="S992" s="5">
        <f>ROUND('اطلاعات پایه'!$B$9/30*MIN(30,L992),0)</f>
        <v>22000000</v>
      </c>
      <c r="T992" s="5">
        <f t="shared" si="123"/>
        <v>59284</v>
      </c>
      <c r="U992" s="15"/>
      <c r="V992" s="5">
        <f t="shared" si="121"/>
        <v>0</v>
      </c>
      <c r="X992" s="9">
        <f t="shared" si="124"/>
        <v>40316080</v>
      </c>
      <c r="Y992" s="9">
        <f>ROUND(0.07*MIN(7*L992*'اطلاعات پایه'!$B$5,'محاسبه حقوق'!X992),0)</f>
        <v>2822126</v>
      </c>
      <c r="Z992" s="9">
        <f t="shared" si="125"/>
        <v>9272700</v>
      </c>
      <c r="AA992" s="9">
        <f t="shared" si="126"/>
        <v>480702059.14285713</v>
      </c>
      <c r="AB992" s="5">
        <f>IF(AA992&lt;='اطلاعات پایه'!$B$35,'اطلاعات پایه'!$D$35,IF(AA992&lt;='اطلاعات پایه'!$B$36,'اطلاعات پایه'!$E$35+(AA992-'اطلاعات پایه'!$B$35)*'اطلاعات پایه'!$C$36,IF(AA992&lt;='اطلاعات پایه'!$B$37,'اطلاعات پایه'!$E$36+(AA992-'اطلاعات پایه'!$B$36)*'اطلاعات پایه'!$C$37,IF(AA992&lt;='اطلاعات پایه'!$B$38,'اطلاعات پایه'!$E$37+(AA992-'اطلاعات پایه'!$B$37)*'اطلاعات پایه'!$C$38,IF(AA992&lt;='اطلاعات پایه'!$B$39,'اطلاعات پایه'!$E$38+(AA992-'اطلاعات پایه'!$B$38)*'اطلاعات پایه'!$C$39,'اطلاعات پایه'!$E$39+(AA992-'اطلاعات پایه'!$B$39)*'اطلاعات پایه'!$C$40)))))/365*L992</f>
        <v>0</v>
      </c>
      <c r="AC992" s="9">
        <f t="shared" si="127"/>
        <v>37493954</v>
      </c>
      <c r="AE992" s="9">
        <f t="shared" si="122"/>
        <v>49588780</v>
      </c>
    </row>
    <row r="993" spans="1:31" x14ac:dyDescent="0.25">
      <c r="A993" s="13">
        <v>973</v>
      </c>
      <c r="B993" s="13"/>
      <c r="C993" s="13"/>
      <c r="D993" s="13"/>
      <c r="E993" s="13"/>
      <c r="F993" s="13"/>
      <c r="G993" s="6" t="str">
        <f t="shared" si="120"/>
        <v/>
      </c>
      <c r="H993" s="13"/>
      <c r="I993" s="13"/>
      <c r="J993" s="15"/>
      <c r="K993" s="15"/>
      <c r="L993" s="5">
        <f>VLOOKUP($C$15,'اطلاعات پایه'!$A$18:$B$30,2,FALSE)</f>
        <v>30</v>
      </c>
      <c r="M993" s="6">
        <f>VLOOKUP($C$15,'اطلاعات پایه'!$A$18:$C$30,3,FALSE)</f>
        <v>45736</v>
      </c>
      <c r="N993" s="5">
        <f>ROUND((K993*('اطلاعات پایه'!$B$12+1)+'اطلاعات پایه'!$B$13)/30*L993,0)</f>
        <v>9316080</v>
      </c>
      <c r="O993" s="5">
        <f>IF(AND(F993&gt;0,M993-F993&gt;364),'اطلاعات پایه'!$B$10,0)*L993+J993</f>
        <v>0</v>
      </c>
      <c r="P993" s="5">
        <f>IF(H993="متاهل",'اطلاعات پایه'!$B$6,0)</f>
        <v>0</v>
      </c>
      <c r="Q993" s="5">
        <f>I993*'اطلاعات پایه'!$B$7</f>
        <v>0</v>
      </c>
      <c r="R993" s="5">
        <f>ROUND('اطلاعات پایه'!$B$8/30*MIN(30,L993),0)</f>
        <v>9000000</v>
      </c>
      <c r="S993" s="5">
        <f>ROUND('اطلاعات پایه'!$B$9/30*MIN(30,L993),0)</f>
        <v>22000000</v>
      </c>
      <c r="T993" s="5">
        <f t="shared" si="123"/>
        <v>59284</v>
      </c>
      <c r="U993" s="15"/>
      <c r="V993" s="5">
        <f t="shared" si="121"/>
        <v>0</v>
      </c>
      <c r="X993" s="9">
        <f t="shared" si="124"/>
        <v>40316080</v>
      </c>
      <c r="Y993" s="9">
        <f>ROUND(0.07*MIN(7*L993*'اطلاعات پایه'!$B$5,'محاسبه حقوق'!X993),0)</f>
        <v>2822126</v>
      </c>
      <c r="Z993" s="9">
        <f t="shared" si="125"/>
        <v>9272700</v>
      </c>
      <c r="AA993" s="9">
        <f t="shared" si="126"/>
        <v>480702059.14285713</v>
      </c>
      <c r="AB993" s="5">
        <f>IF(AA993&lt;='اطلاعات پایه'!$B$35,'اطلاعات پایه'!$D$35,IF(AA993&lt;='اطلاعات پایه'!$B$36,'اطلاعات پایه'!$E$35+(AA993-'اطلاعات پایه'!$B$35)*'اطلاعات پایه'!$C$36,IF(AA993&lt;='اطلاعات پایه'!$B$37,'اطلاعات پایه'!$E$36+(AA993-'اطلاعات پایه'!$B$36)*'اطلاعات پایه'!$C$37,IF(AA993&lt;='اطلاعات پایه'!$B$38,'اطلاعات پایه'!$E$37+(AA993-'اطلاعات پایه'!$B$37)*'اطلاعات پایه'!$C$38,IF(AA993&lt;='اطلاعات پایه'!$B$39,'اطلاعات پایه'!$E$38+(AA993-'اطلاعات پایه'!$B$38)*'اطلاعات پایه'!$C$39,'اطلاعات پایه'!$E$39+(AA993-'اطلاعات پایه'!$B$39)*'اطلاعات پایه'!$C$40)))))/365*L993</f>
        <v>0</v>
      </c>
      <c r="AC993" s="9">
        <f t="shared" si="127"/>
        <v>37493954</v>
      </c>
      <c r="AE993" s="9">
        <f t="shared" si="122"/>
        <v>49588780</v>
      </c>
    </row>
    <row r="994" spans="1:31" x14ac:dyDescent="0.25">
      <c r="A994" s="13">
        <v>974</v>
      </c>
      <c r="B994" s="13"/>
      <c r="C994" s="13"/>
      <c r="D994" s="13"/>
      <c r="E994" s="13"/>
      <c r="F994" s="13"/>
      <c r="G994" s="6" t="str">
        <f t="shared" si="120"/>
        <v/>
      </c>
      <c r="H994" s="13"/>
      <c r="I994" s="13"/>
      <c r="J994" s="15"/>
      <c r="K994" s="15"/>
      <c r="L994" s="5">
        <f>VLOOKUP($C$15,'اطلاعات پایه'!$A$18:$B$30,2,FALSE)</f>
        <v>30</v>
      </c>
      <c r="M994" s="6">
        <f>VLOOKUP($C$15,'اطلاعات پایه'!$A$18:$C$30,3,FALSE)</f>
        <v>45736</v>
      </c>
      <c r="N994" s="5">
        <f>ROUND((K994*('اطلاعات پایه'!$B$12+1)+'اطلاعات پایه'!$B$13)/30*L994,0)</f>
        <v>9316080</v>
      </c>
      <c r="O994" s="5">
        <f>IF(AND(F994&gt;0,M994-F994&gt;364),'اطلاعات پایه'!$B$10,0)*L994+J994</f>
        <v>0</v>
      </c>
      <c r="P994" s="5">
        <f>IF(H994="متاهل",'اطلاعات پایه'!$B$6,0)</f>
        <v>0</v>
      </c>
      <c r="Q994" s="5">
        <f>I994*'اطلاعات پایه'!$B$7</f>
        <v>0</v>
      </c>
      <c r="R994" s="5">
        <f>ROUND('اطلاعات پایه'!$B$8/30*MIN(30,L994),0)</f>
        <v>9000000</v>
      </c>
      <c r="S994" s="5">
        <f>ROUND('اطلاعات پایه'!$B$9/30*MIN(30,L994),0)</f>
        <v>22000000</v>
      </c>
      <c r="T994" s="5">
        <f t="shared" si="123"/>
        <v>59284</v>
      </c>
      <c r="U994" s="15"/>
      <c r="V994" s="5">
        <f t="shared" si="121"/>
        <v>0</v>
      </c>
      <c r="X994" s="9">
        <f t="shared" si="124"/>
        <v>40316080</v>
      </c>
      <c r="Y994" s="9">
        <f>ROUND(0.07*MIN(7*L994*'اطلاعات پایه'!$B$5,'محاسبه حقوق'!X994),0)</f>
        <v>2822126</v>
      </c>
      <c r="Z994" s="9">
        <f t="shared" si="125"/>
        <v>9272700</v>
      </c>
      <c r="AA994" s="9">
        <f t="shared" si="126"/>
        <v>480702059.14285713</v>
      </c>
      <c r="AB994" s="5">
        <f>IF(AA994&lt;='اطلاعات پایه'!$B$35,'اطلاعات پایه'!$D$35,IF(AA994&lt;='اطلاعات پایه'!$B$36,'اطلاعات پایه'!$E$35+(AA994-'اطلاعات پایه'!$B$35)*'اطلاعات پایه'!$C$36,IF(AA994&lt;='اطلاعات پایه'!$B$37,'اطلاعات پایه'!$E$36+(AA994-'اطلاعات پایه'!$B$36)*'اطلاعات پایه'!$C$37,IF(AA994&lt;='اطلاعات پایه'!$B$38,'اطلاعات پایه'!$E$37+(AA994-'اطلاعات پایه'!$B$37)*'اطلاعات پایه'!$C$38,IF(AA994&lt;='اطلاعات پایه'!$B$39,'اطلاعات پایه'!$E$38+(AA994-'اطلاعات پایه'!$B$38)*'اطلاعات پایه'!$C$39,'اطلاعات پایه'!$E$39+(AA994-'اطلاعات پایه'!$B$39)*'اطلاعات پایه'!$C$40)))))/365*L994</f>
        <v>0</v>
      </c>
      <c r="AC994" s="9">
        <f t="shared" si="127"/>
        <v>37493954</v>
      </c>
      <c r="AE994" s="9">
        <f t="shared" si="122"/>
        <v>49588780</v>
      </c>
    </row>
    <row r="995" spans="1:31" x14ac:dyDescent="0.25">
      <c r="A995" s="13">
        <v>975</v>
      </c>
      <c r="B995" s="13"/>
      <c r="C995" s="13"/>
      <c r="D995" s="13"/>
      <c r="E995" s="13"/>
      <c r="F995" s="13"/>
      <c r="G995" s="6" t="str">
        <f t="shared" si="120"/>
        <v/>
      </c>
      <c r="H995" s="13"/>
      <c r="I995" s="13"/>
      <c r="J995" s="15"/>
      <c r="K995" s="15"/>
      <c r="L995" s="5">
        <f>VLOOKUP($C$15,'اطلاعات پایه'!$A$18:$B$30,2,FALSE)</f>
        <v>30</v>
      </c>
      <c r="M995" s="6">
        <f>VLOOKUP($C$15,'اطلاعات پایه'!$A$18:$C$30,3,FALSE)</f>
        <v>45736</v>
      </c>
      <c r="N995" s="5">
        <f>ROUND((K995*('اطلاعات پایه'!$B$12+1)+'اطلاعات پایه'!$B$13)/30*L995,0)</f>
        <v>9316080</v>
      </c>
      <c r="O995" s="5">
        <f>IF(AND(F995&gt;0,M995-F995&gt;364),'اطلاعات پایه'!$B$10,0)*L995+J995</f>
        <v>0</v>
      </c>
      <c r="P995" s="5">
        <f>IF(H995="متاهل",'اطلاعات پایه'!$B$6,0)</f>
        <v>0</v>
      </c>
      <c r="Q995" s="5">
        <f>I995*'اطلاعات پایه'!$B$7</f>
        <v>0</v>
      </c>
      <c r="R995" s="5">
        <f>ROUND('اطلاعات پایه'!$B$8/30*MIN(30,L995),0)</f>
        <v>9000000</v>
      </c>
      <c r="S995" s="5">
        <f>ROUND('اطلاعات پایه'!$B$9/30*MIN(30,L995),0)</f>
        <v>22000000</v>
      </c>
      <c r="T995" s="5">
        <f t="shared" si="123"/>
        <v>59284</v>
      </c>
      <c r="U995" s="15"/>
      <c r="V995" s="5">
        <f t="shared" si="121"/>
        <v>0</v>
      </c>
      <c r="X995" s="9">
        <f t="shared" si="124"/>
        <v>40316080</v>
      </c>
      <c r="Y995" s="9">
        <f>ROUND(0.07*MIN(7*L995*'اطلاعات پایه'!$B$5,'محاسبه حقوق'!X995),0)</f>
        <v>2822126</v>
      </c>
      <c r="Z995" s="9">
        <f t="shared" si="125"/>
        <v>9272700</v>
      </c>
      <c r="AA995" s="9">
        <f t="shared" si="126"/>
        <v>480702059.14285713</v>
      </c>
      <c r="AB995" s="5">
        <f>IF(AA995&lt;='اطلاعات پایه'!$B$35,'اطلاعات پایه'!$D$35,IF(AA995&lt;='اطلاعات پایه'!$B$36,'اطلاعات پایه'!$E$35+(AA995-'اطلاعات پایه'!$B$35)*'اطلاعات پایه'!$C$36,IF(AA995&lt;='اطلاعات پایه'!$B$37,'اطلاعات پایه'!$E$36+(AA995-'اطلاعات پایه'!$B$36)*'اطلاعات پایه'!$C$37,IF(AA995&lt;='اطلاعات پایه'!$B$38,'اطلاعات پایه'!$E$37+(AA995-'اطلاعات پایه'!$B$37)*'اطلاعات پایه'!$C$38,IF(AA995&lt;='اطلاعات پایه'!$B$39,'اطلاعات پایه'!$E$38+(AA995-'اطلاعات پایه'!$B$38)*'اطلاعات پایه'!$C$39,'اطلاعات پایه'!$E$39+(AA995-'اطلاعات پایه'!$B$39)*'اطلاعات پایه'!$C$40)))))/365*L995</f>
        <v>0</v>
      </c>
      <c r="AC995" s="9">
        <f t="shared" si="127"/>
        <v>37493954</v>
      </c>
      <c r="AE995" s="9">
        <f t="shared" si="122"/>
        <v>49588780</v>
      </c>
    </row>
    <row r="996" spans="1:31" x14ac:dyDescent="0.25">
      <c r="A996" s="13">
        <v>976</v>
      </c>
      <c r="B996" s="13"/>
      <c r="C996" s="13"/>
      <c r="D996" s="13"/>
      <c r="E996" s="13"/>
      <c r="F996" s="13"/>
      <c r="G996" s="6" t="str">
        <f t="shared" si="120"/>
        <v/>
      </c>
      <c r="H996" s="13"/>
      <c r="I996" s="13"/>
      <c r="J996" s="15"/>
      <c r="K996" s="15"/>
      <c r="L996" s="5">
        <f>VLOOKUP($C$15,'اطلاعات پایه'!$A$18:$B$30,2,FALSE)</f>
        <v>30</v>
      </c>
      <c r="M996" s="6">
        <f>VLOOKUP($C$15,'اطلاعات پایه'!$A$18:$C$30,3,FALSE)</f>
        <v>45736</v>
      </c>
      <c r="N996" s="5">
        <f>ROUND((K996*('اطلاعات پایه'!$B$12+1)+'اطلاعات پایه'!$B$13)/30*L996,0)</f>
        <v>9316080</v>
      </c>
      <c r="O996" s="5">
        <f>IF(AND(F996&gt;0,M996-F996&gt;364),'اطلاعات پایه'!$B$10,0)*L996+J996</f>
        <v>0</v>
      </c>
      <c r="P996" s="5">
        <f>IF(H996="متاهل",'اطلاعات پایه'!$B$6,0)</f>
        <v>0</v>
      </c>
      <c r="Q996" s="5">
        <f>I996*'اطلاعات پایه'!$B$7</f>
        <v>0</v>
      </c>
      <c r="R996" s="5">
        <f>ROUND('اطلاعات پایه'!$B$8/30*MIN(30,L996),0)</f>
        <v>9000000</v>
      </c>
      <c r="S996" s="5">
        <f>ROUND('اطلاعات پایه'!$B$9/30*MIN(30,L996),0)</f>
        <v>22000000</v>
      </c>
      <c r="T996" s="5">
        <f t="shared" si="123"/>
        <v>59284</v>
      </c>
      <c r="U996" s="15"/>
      <c r="V996" s="5">
        <f t="shared" si="121"/>
        <v>0</v>
      </c>
      <c r="X996" s="9">
        <f t="shared" si="124"/>
        <v>40316080</v>
      </c>
      <c r="Y996" s="9">
        <f>ROUND(0.07*MIN(7*L996*'اطلاعات پایه'!$B$5,'محاسبه حقوق'!X996),0)</f>
        <v>2822126</v>
      </c>
      <c r="Z996" s="9">
        <f t="shared" si="125"/>
        <v>9272700</v>
      </c>
      <c r="AA996" s="9">
        <f t="shared" si="126"/>
        <v>480702059.14285713</v>
      </c>
      <c r="AB996" s="5">
        <f>IF(AA996&lt;='اطلاعات پایه'!$B$35,'اطلاعات پایه'!$D$35,IF(AA996&lt;='اطلاعات پایه'!$B$36,'اطلاعات پایه'!$E$35+(AA996-'اطلاعات پایه'!$B$35)*'اطلاعات پایه'!$C$36,IF(AA996&lt;='اطلاعات پایه'!$B$37,'اطلاعات پایه'!$E$36+(AA996-'اطلاعات پایه'!$B$36)*'اطلاعات پایه'!$C$37,IF(AA996&lt;='اطلاعات پایه'!$B$38,'اطلاعات پایه'!$E$37+(AA996-'اطلاعات پایه'!$B$37)*'اطلاعات پایه'!$C$38,IF(AA996&lt;='اطلاعات پایه'!$B$39,'اطلاعات پایه'!$E$38+(AA996-'اطلاعات پایه'!$B$38)*'اطلاعات پایه'!$C$39,'اطلاعات پایه'!$E$39+(AA996-'اطلاعات پایه'!$B$39)*'اطلاعات پایه'!$C$40)))))/365*L996</f>
        <v>0</v>
      </c>
      <c r="AC996" s="9">
        <f t="shared" si="127"/>
        <v>37493954</v>
      </c>
      <c r="AE996" s="9">
        <f t="shared" si="122"/>
        <v>49588780</v>
      </c>
    </row>
    <row r="997" spans="1:31" x14ac:dyDescent="0.25">
      <c r="A997" s="13">
        <v>977</v>
      </c>
      <c r="B997" s="13"/>
      <c r="C997" s="13"/>
      <c r="D997" s="13"/>
      <c r="E997" s="13"/>
      <c r="F997" s="13"/>
      <c r="G997" s="6" t="str">
        <f t="shared" si="120"/>
        <v/>
      </c>
      <c r="H997" s="13"/>
      <c r="I997" s="13"/>
      <c r="J997" s="15"/>
      <c r="K997" s="15"/>
      <c r="L997" s="5">
        <f>VLOOKUP($C$15,'اطلاعات پایه'!$A$18:$B$30,2,FALSE)</f>
        <v>30</v>
      </c>
      <c r="M997" s="6">
        <f>VLOOKUP($C$15,'اطلاعات پایه'!$A$18:$C$30,3,FALSE)</f>
        <v>45736</v>
      </c>
      <c r="N997" s="5">
        <f>ROUND((K997*('اطلاعات پایه'!$B$12+1)+'اطلاعات پایه'!$B$13)/30*L997,0)</f>
        <v>9316080</v>
      </c>
      <c r="O997" s="5">
        <f>IF(AND(F997&gt;0,M997-F997&gt;364),'اطلاعات پایه'!$B$10,0)*L997+J997</f>
        <v>0</v>
      </c>
      <c r="P997" s="5">
        <f>IF(H997="متاهل",'اطلاعات پایه'!$B$6,0)</f>
        <v>0</v>
      </c>
      <c r="Q997" s="5">
        <f>I997*'اطلاعات پایه'!$B$7</f>
        <v>0</v>
      </c>
      <c r="R997" s="5">
        <f>ROUND('اطلاعات پایه'!$B$8/30*MIN(30,L997),0)</f>
        <v>9000000</v>
      </c>
      <c r="S997" s="5">
        <f>ROUND('اطلاعات پایه'!$B$9/30*MIN(30,L997),0)</f>
        <v>22000000</v>
      </c>
      <c r="T997" s="5">
        <f t="shared" si="123"/>
        <v>59284</v>
      </c>
      <c r="U997" s="15"/>
      <c r="V997" s="5">
        <f t="shared" si="121"/>
        <v>0</v>
      </c>
      <c r="X997" s="9">
        <f t="shared" si="124"/>
        <v>40316080</v>
      </c>
      <c r="Y997" s="9">
        <f>ROUND(0.07*MIN(7*L997*'اطلاعات پایه'!$B$5,'محاسبه حقوق'!X997),0)</f>
        <v>2822126</v>
      </c>
      <c r="Z997" s="9">
        <f t="shared" si="125"/>
        <v>9272700</v>
      </c>
      <c r="AA997" s="9">
        <f t="shared" si="126"/>
        <v>480702059.14285713</v>
      </c>
      <c r="AB997" s="5">
        <f>IF(AA997&lt;='اطلاعات پایه'!$B$35,'اطلاعات پایه'!$D$35,IF(AA997&lt;='اطلاعات پایه'!$B$36,'اطلاعات پایه'!$E$35+(AA997-'اطلاعات پایه'!$B$35)*'اطلاعات پایه'!$C$36,IF(AA997&lt;='اطلاعات پایه'!$B$37,'اطلاعات پایه'!$E$36+(AA997-'اطلاعات پایه'!$B$36)*'اطلاعات پایه'!$C$37,IF(AA997&lt;='اطلاعات پایه'!$B$38,'اطلاعات پایه'!$E$37+(AA997-'اطلاعات پایه'!$B$37)*'اطلاعات پایه'!$C$38,IF(AA997&lt;='اطلاعات پایه'!$B$39,'اطلاعات پایه'!$E$38+(AA997-'اطلاعات پایه'!$B$38)*'اطلاعات پایه'!$C$39,'اطلاعات پایه'!$E$39+(AA997-'اطلاعات پایه'!$B$39)*'اطلاعات پایه'!$C$40)))))/365*L997</f>
        <v>0</v>
      </c>
      <c r="AC997" s="9">
        <f t="shared" si="127"/>
        <v>37493954</v>
      </c>
      <c r="AE997" s="9">
        <f t="shared" si="122"/>
        <v>49588780</v>
      </c>
    </row>
    <row r="998" spans="1:31" x14ac:dyDescent="0.25">
      <c r="A998" s="13">
        <v>978</v>
      </c>
      <c r="B998" s="13"/>
      <c r="C998" s="13"/>
      <c r="D998" s="13"/>
      <c r="E998" s="13"/>
      <c r="F998" s="13"/>
      <c r="G998" s="6" t="str">
        <f t="shared" si="120"/>
        <v/>
      </c>
      <c r="H998" s="13"/>
      <c r="I998" s="13"/>
      <c r="J998" s="15"/>
      <c r="K998" s="15"/>
      <c r="L998" s="5">
        <f>VLOOKUP($C$15,'اطلاعات پایه'!$A$18:$B$30,2,FALSE)</f>
        <v>30</v>
      </c>
      <c r="M998" s="6">
        <f>VLOOKUP($C$15,'اطلاعات پایه'!$A$18:$C$30,3,FALSE)</f>
        <v>45736</v>
      </c>
      <c r="N998" s="5">
        <f>ROUND((K998*('اطلاعات پایه'!$B$12+1)+'اطلاعات پایه'!$B$13)/30*L998,0)</f>
        <v>9316080</v>
      </c>
      <c r="O998" s="5">
        <f>IF(AND(F998&gt;0,M998-F998&gt;364),'اطلاعات پایه'!$B$10,0)*L998+J998</f>
        <v>0</v>
      </c>
      <c r="P998" s="5">
        <f>IF(H998="متاهل",'اطلاعات پایه'!$B$6,0)</f>
        <v>0</v>
      </c>
      <c r="Q998" s="5">
        <f>I998*'اطلاعات پایه'!$B$7</f>
        <v>0</v>
      </c>
      <c r="R998" s="5">
        <f>ROUND('اطلاعات پایه'!$B$8/30*MIN(30,L998),0)</f>
        <v>9000000</v>
      </c>
      <c r="S998" s="5">
        <f>ROUND('اطلاعات پایه'!$B$9/30*MIN(30,L998),0)</f>
        <v>22000000</v>
      </c>
      <c r="T998" s="5">
        <f t="shared" si="123"/>
        <v>59284</v>
      </c>
      <c r="U998" s="15"/>
      <c r="V998" s="5">
        <f t="shared" si="121"/>
        <v>0</v>
      </c>
      <c r="X998" s="9">
        <f t="shared" si="124"/>
        <v>40316080</v>
      </c>
      <c r="Y998" s="9">
        <f>ROUND(0.07*MIN(7*L998*'اطلاعات پایه'!$B$5,'محاسبه حقوق'!X998),0)</f>
        <v>2822126</v>
      </c>
      <c r="Z998" s="9">
        <f t="shared" si="125"/>
        <v>9272700</v>
      </c>
      <c r="AA998" s="9">
        <f t="shared" si="126"/>
        <v>480702059.14285713</v>
      </c>
      <c r="AB998" s="5">
        <f>IF(AA998&lt;='اطلاعات پایه'!$B$35,'اطلاعات پایه'!$D$35,IF(AA998&lt;='اطلاعات پایه'!$B$36,'اطلاعات پایه'!$E$35+(AA998-'اطلاعات پایه'!$B$35)*'اطلاعات پایه'!$C$36,IF(AA998&lt;='اطلاعات پایه'!$B$37,'اطلاعات پایه'!$E$36+(AA998-'اطلاعات پایه'!$B$36)*'اطلاعات پایه'!$C$37,IF(AA998&lt;='اطلاعات پایه'!$B$38,'اطلاعات پایه'!$E$37+(AA998-'اطلاعات پایه'!$B$37)*'اطلاعات پایه'!$C$38,IF(AA998&lt;='اطلاعات پایه'!$B$39,'اطلاعات پایه'!$E$38+(AA998-'اطلاعات پایه'!$B$38)*'اطلاعات پایه'!$C$39,'اطلاعات پایه'!$E$39+(AA998-'اطلاعات پایه'!$B$39)*'اطلاعات پایه'!$C$40)))))/365*L998</f>
        <v>0</v>
      </c>
      <c r="AC998" s="9">
        <f t="shared" si="127"/>
        <v>37493954</v>
      </c>
      <c r="AE998" s="9">
        <f t="shared" si="122"/>
        <v>49588780</v>
      </c>
    </row>
    <row r="999" spans="1:31" x14ac:dyDescent="0.25">
      <c r="A999" s="13">
        <v>979</v>
      </c>
      <c r="B999" s="13"/>
      <c r="C999" s="13"/>
      <c r="D999" s="13"/>
      <c r="E999" s="13"/>
      <c r="F999" s="13"/>
      <c r="G999" s="6" t="str">
        <f t="shared" si="120"/>
        <v/>
      </c>
      <c r="H999" s="13"/>
      <c r="I999" s="13"/>
      <c r="J999" s="15"/>
      <c r="K999" s="15"/>
      <c r="L999" s="5">
        <f>VLOOKUP($C$15,'اطلاعات پایه'!$A$18:$B$30,2,FALSE)</f>
        <v>30</v>
      </c>
      <c r="M999" s="6">
        <f>VLOOKUP($C$15,'اطلاعات پایه'!$A$18:$C$30,3,FALSE)</f>
        <v>45736</v>
      </c>
      <c r="N999" s="5">
        <f>ROUND((K999*('اطلاعات پایه'!$B$12+1)+'اطلاعات پایه'!$B$13)/30*L999,0)</f>
        <v>9316080</v>
      </c>
      <c r="O999" s="5">
        <f>IF(AND(F999&gt;0,M999-F999&gt;364),'اطلاعات پایه'!$B$10,0)*L999+J999</f>
        <v>0</v>
      </c>
      <c r="P999" s="5">
        <f>IF(H999="متاهل",'اطلاعات پایه'!$B$6,0)</f>
        <v>0</v>
      </c>
      <c r="Q999" s="5">
        <f>I999*'اطلاعات پایه'!$B$7</f>
        <v>0</v>
      </c>
      <c r="R999" s="5">
        <f>ROUND('اطلاعات پایه'!$B$8/30*MIN(30,L999),0)</f>
        <v>9000000</v>
      </c>
      <c r="S999" s="5">
        <f>ROUND('اطلاعات پایه'!$B$9/30*MIN(30,L999),0)</f>
        <v>22000000</v>
      </c>
      <c r="T999" s="5">
        <f t="shared" si="123"/>
        <v>59284</v>
      </c>
      <c r="U999" s="15"/>
      <c r="V999" s="5">
        <f t="shared" si="121"/>
        <v>0</v>
      </c>
      <c r="X999" s="9">
        <f t="shared" si="124"/>
        <v>40316080</v>
      </c>
      <c r="Y999" s="9">
        <f>ROUND(0.07*MIN(7*L999*'اطلاعات پایه'!$B$5,'محاسبه حقوق'!X999),0)</f>
        <v>2822126</v>
      </c>
      <c r="Z999" s="9">
        <f t="shared" si="125"/>
        <v>9272700</v>
      </c>
      <c r="AA999" s="9">
        <f t="shared" si="126"/>
        <v>480702059.14285713</v>
      </c>
      <c r="AB999" s="5">
        <f>IF(AA999&lt;='اطلاعات پایه'!$B$35,'اطلاعات پایه'!$D$35,IF(AA999&lt;='اطلاعات پایه'!$B$36,'اطلاعات پایه'!$E$35+(AA999-'اطلاعات پایه'!$B$35)*'اطلاعات پایه'!$C$36,IF(AA999&lt;='اطلاعات پایه'!$B$37,'اطلاعات پایه'!$E$36+(AA999-'اطلاعات پایه'!$B$36)*'اطلاعات پایه'!$C$37,IF(AA999&lt;='اطلاعات پایه'!$B$38,'اطلاعات پایه'!$E$37+(AA999-'اطلاعات پایه'!$B$37)*'اطلاعات پایه'!$C$38,IF(AA999&lt;='اطلاعات پایه'!$B$39,'اطلاعات پایه'!$E$38+(AA999-'اطلاعات پایه'!$B$38)*'اطلاعات پایه'!$C$39,'اطلاعات پایه'!$E$39+(AA999-'اطلاعات پایه'!$B$39)*'اطلاعات پایه'!$C$40)))))/365*L999</f>
        <v>0</v>
      </c>
      <c r="AC999" s="9">
        <f t="shared" si="127"/>
        <v>37493954</v>
      </c>
      <c r="AE999" s="9">
        <f t="shared" si="122"/>
        <v>49588780</v>
      </c>
    </row>
    <row r="1000" spans="1:31" x14ac:dyDescent="0.25">
      <c r="A1000" s="13">
        <v>980</v>
      </c>
      <c r="B1000" s="13"/>
      <c r="C1000" s="13"/>
      <c r="D1000" s="13"/>
      <c r="E1000" s="13"/>
      <c r="F1000" s="13"/>
      <c r="G1000" s="6" t="str">
        <f t="shared" si="120"/>
        <v/>
      </c>
      <c r="H1000" s="13"/>
      <c r="I1000" s="13"/>
      <c r="J1000" s="15"/>
      <c r="K1000" s="15"/>
      <c r="L1000" s="5">
        <f>VLOOKUP($C$15,'اطلاعات پایه'!$A$18:$B$30,2,FALSE)</f>
        <v>30</v>
      </c>
      <c r="M1000" s="6">
        <f>VLOOKUP($C$15,'اطلاعات پایه'!$A$18:$C$30,3,FALSE)</f>
        <v>45736</v>
      </c>
      <c r="N1000" s="5">
        <f>ROUND((K1000*('اطلاعات پایه'!$B$12+1)+'اطلاعات پایه'!$B$13)/30*L1000,0)</f>
        <v>9316080</v>
      </c>
      <c r="O1000" s="5">
        <f>IF(AND(F1000&gt;0,M1000-F1000&gt;364),'اطلاعات پایه'!$B$10,0)*L1000+J1000</f>
        <v>0</v>
      </c>
      <c r="P1000" s="5">
        <f>IF(H1000="متاهل",'اطلاعات پایه'!$B$6,0)</f>
        <v>0</v>
      </c>
      <c r="Q1000" s="5">
        <f>I1000*'اطلاعات پایه'!$B$7</f>
        <v>0</v>
      </c>
      <c r="R1000" s="5">
        <f>ROUND('اطلاعات پایه'!$B$8/30*MIN(30,L1000),0)</f>
        <v>9000000</v>
      </c>
      <c r="S1000" s="5">
        <f>ROUND('اطلاعات پایه'!$B$9/30*MIN(30,L1000),0)</f>
        <v>22000000</v>
      </c>
      <c r="T1000" s="5">
        <f t="shared" si="123"/>
        <v>59284</v>
      </c>
      <c r="U1000" s="15"/>
      <c r="V1000" s="5">
        <f t="shared" si="121"/>
        <v>0</v>
      </c>
      <c r="X1000" s="9">
        <f t="shared" si="124"/>
        <v>40316080</v>
      </c>
      <c r="Y1000" s="9">
        <f>ROUND(0.07*MIN(7*L1000*'اطلاعات پایه'!$B$5,'محاسبه حقوق'!X1000),0)</f>
        <v>2822126</v>
      </c>
      <c r="Z1000" s="9">
        <f t="shared" si="125"/>
        <v>9272700</v>
      </c>
      <c r="AA1000" s="9">
        <f t="shared" si="126"/>
        <v>480702059.14285713</v>
      </c>
      <c r="AB1000" s="5">
        <f>IF(AA1000&lt;='اطلاعات پایه'!$B$35,'اطلاعات پایه'!$D$35,IF(AA1000&lt;='اطلاعات پایه'!$B$36,'اطلاعات پایه'!$E$35+(AA1000-'اطلاعات پایه'!$B$35)*'اطلاعات پایه'!$C$36,IF(AA1000&lt;='اطلاعات پایه'!$B$37,'اطلاعات پایه'!$E$36+(AA1000-'اطلاعات پایه'!$B$36)*'اطلاعات پایه'!$C$37,IF(AA1000&lt;='اطلاعات پایه'!$B$38,'اطلاعات پایه'!$E$37+(AA1000-'اطلاعات پایه'!$B$37)*'اطلاعات پایه'!$C$38,IF(AA1000&lt;='اطلاعات پایه'!$B$39,'اطلاعات پایه'!$E$38+(AA1000-'اطلاعات پایه'!$B$38)*'اطلاعات پایه'!$C$39,'اطلاعات پایه'!$E$39+(AA1000-'اطلاعات پایه'!$B$39)*'اطلاعات پایه'!$C$40)))))/365*L1000</f>
        <v>0</v>
      </c>
      <c r="AC1000" s="9">
        <f t="shared" si="127"/>
        <v>37493954</v>
      </c>
      <c r="AE1000" s="9">
        <f t="shared" si="122"/>
        <v>49588780</v>
      </c>
    </row>
    <row r="1001" spans="1:31" x14ac:dyDescent="0.25">
      <c r="A1001" s="13">
        <v>981</v>
      </c>
      <c r="B1001" s="13"/>
      <c r="C1001" s="13"/>
      <c r="D1001" s="13"/>
      <c r="E1001" s="13"/>
      <c r="F1001" s="13"/>
      <c r="G1001" s="6" t="str">
        <f t="shared" si="120"/>
        <v/>
      </c>
      <c r="H1001" s="13"/>
      <c r="I1001" s="13"/>
      <c r="J1001" s="15"/>
      <c r="K1001" s="15"/>
      <c r="L1001" s="5">
        <f>VLOOKUP($C$15,'اطلاعات پایه'!$A$18:$B$30,2,FALSE)</f>
        <v>30</v>
      </c>
      <c r="M1001" s="6">
        <f>VLOOKUP($C$15,'اطلاعات پایه'!$A$18:$C$30,3,FALSE)</f>
        <v>45736</v>
      </c>
      <c r="N1001" s="5">
        <f>ROUND((K1001*('اطلاعات پایه'!$B$12+1)+'اطلاعات پایه'!$B$13)/30*L1001,0)</f>
        <v>9316080</v>
      </c>
      <c r="O1001" s="5">
        <f>IF(AND(F1001&gt;0,M1001-F1001&gt;364),'اطلاعات پایه'!$B$10,0)*L1001+J1001</f>
        <v>0</v>
      </c>
      <c r="P1001" s="5">
        <f>IF(H1001="متاهل",'اطلاعات پایه'!$B$6,0)</f>
        <v>0</v>
      </c>
      <c r="Q1001" s="5">
        <f>I1001*'اطلاعات پایه'!$B$7</f>
        <v>0</v>
      </c>
      <c r="R1001" s="5">
        <f>ROUND('اطلاعات پایه'!$B$8/30*MIN(30,L1001),0)</f>
        <v>9000000</v>
      </c>
      <c r="S1001" s="5">
        <f>ROUND('اطلاعات پایه'!$B$9/30*MIN(30,L1001),0)</f>
        <v>22000000</v>
      </c>
      <c r="T1001" s="5">
        <f t="shared" si="123"/>
        <v>59284</v>
      </c>
      <c r="U1001" s="15"/>
      <c r="V1001" s="5">
        <f t="shared" si="121"/>
        <v>0</v>
      </c>
      <c r="X1001" s="9">
        <f t="shared" si="124"/>
        <v>40316080</v>
      </c>
      <c r="Y1001" s="9">
        <f>ROUND(0.07*MIN(7*L1001*'اطلاعات پایه'!$B$5,'محاسبه حقوق'!X1001),0)</f>
        <v>2822126</v>
      </c>
      <c r="Z1001" s="9">
        <f t="shared" si="125"/>
        <v>9272700</v>
      </c>
      <c r="AA1001" s="9">
        <f t="shared" si="126"/>
        <v>480702059.14285713</v>
      </c>
      <c r="AB1001" s="5">
        <f>IF(AA1001&lt;='اطلاعات پایه'!$B$35,'اطلاعات پایه'!$D$35,IF(AA1001&lt;='اطلاعات پایه'!$B$36,'اطلاعات پایه'!$E$35+(AA1001-'اطلاعات پایه'!$B$35)*'اطلاعات پایه'!$C$36,IF(AA1001&lt;='اطلاعات پایه'!$B$37,'اطلاعات پایه'!$E$36+(AA1001-'اطلاعات پایه'!$B$36)*'اطلاعات پایه'!$C$37,IF(AA1001&lt;='اطلاعات پایه'!$B$38,'اطلاعات پایه'!$E$37+(AA1001-'اطلاعات پایه'!$B$37)*'اطلاعات پایه'!$C$38,IF(AA1001&lt;='اطلاعات پایه'!$B$39,'اطلاعات پایه'!$E$38+(AA1001-'اطلاعات پایه'!$B$38)*'اطلاعات پایه'!$C$39,'اطلاعات پایه'!$E$39+(AA1001-'اطلاعات پایه'!$B$39)*'اطلاعات پایه'!$C$40)))))/365*L1001</f>
        <v>0</v>
      </c>
      <c r="AC1001" s="9">
        <f t="shared" si="127"/>
        <v>37493954</v>
      </c>
      <c r="AE1001" s="9">
        <f t="shared" si="122"/>
        <v>49588780</v>
      </c>
    </row>
    <row r="1002" spans="1:31" x14ac:dyDescent="0.25">
      <c r="A1002" s="13">
        <v>982</v>
      </c>
      <c r="B1002" s="13"/>
      <c r="C1002" s="13"/>
      <c r="D1002" s="13"/>
      <c r="E1002" s="13"/>
      <c r="F1002" s="13"/>
      <c r="G1002" s="6" t="str">
        <f t="shared" si="120"/>
        <v/>
      </c>
      <c r="H1002" s="13"/>
      <c r="I1002" s="13"/>
      <c r="J1002" s="15"/>
      <c r="K1002" s="15"/>
      <c r="L1002" s="5">
        <f>VLOOKUP($C$15,'اطلاعات پایه'!$A$18:$B$30,2,FALSE)</f>
        <v>30</v>
      </c>
      <c r="M1002" s="6">
        <f>VLOOKUP($C$15,'اطلاعات پایه'!$A$18:$C$30,3,FALSE)</f>
        <v>45736</v>
      </c>
      <c r="N1002" s="5">
        <f>ROUND((K1002*('اطلاعات پایه'!$B$12+1)+'اطلاعات پایه'!$B$13)/30*L1002,0)</f>
        <v>9316080</v>
      </c>
      <c r="O1002" s="5">
        <f>IF(AND(F1002&gt;0,M1002-F1002&gt;364),'اطلاعات پایه'!$B$10,0)*L1002+J1002</f>
        <v>0</v>
      </c>
      <c r="P1002" s="5">
        <f>IF(H1002="متاهل",'اطلاعات پایه'!$B$6,0)</f>
        <v>0</v>
      </c>
      <c r="Q1002" s="5">
        <f>I1002*'اطلاعات پایه'!$B$7</f>
        <v>0</v>
      </c>
      <c r="R1002" s="5">
        <f>ROUND('اطلاعات پایه'!$B$8/30*MIN(30,L1002),0)</f>
        <v>9000000</v>
      </c>
      <c r="S1002" s="5">
        <f>ROUND('اطلاعات پایه'!$B$9/30*MIN(30,L1002),0)</f>
        <v>22000000</v>
      </c>
      <c r="T1002" s="5">
        <f t="shared" si="123"/>
        <v>59284</v>
      </c>
      <c r="U1002" s="15"/>
      <c r="V1002" s="5">
        <f t="shared" si="121"/>
        <v>0</v>
      </c>
      <c r="X1002" s="9">
        <f t="shared" si="124"/>
        <v>40316080</v>
      </c>
      <c r="Y1002" s="9">
        <f>ROUND(0.07*MIN(7*L1002*'اطلاعات پایه'!$B$5,'محاسبه حقوق'!X1002),0)</f>
        <v>2822126</v>
      </c>
      <c r="Z1002" s="9">
        <f t="shared" si="125"/>
        <v>9272700</v>
      </c>
      <c r="AA1002" s="9">
        <f t="shared" si="126"/>
        <v>480702059.14285713</v>
      </c>
      <c r="AB1002" s="5">
        <f>IF(AA1002&lt;='اطلاعات پایه'!$B$35,'اطلاعات پایه'!$D$35,IF(AA1002&lt;='اطلاعات پایه'!$B$36,'اطلاعات پایه'!$E$35+(AA1002-'اطلاعات پایه'!$B$35)*'اطلاعات پایه'!$C$36,IF(AA1002&lt;='اطلاعات پایه'!$B$37,'اطلاعات پایه'!$E$36+(AA1002-'اطلاعات پایه'!$B$36)*'اطلاعات پایه'!$C$37,IF(AA1002&lt;='اطلاعات پایه'!$B$38,'اطلاعات پایه'!$E$37+(AA1002-'اطلاعات پایه'!$B$37)*'اطلاعات پایه'!$C$38,IF(AA1002&lt;='اطلاعات پایه'!$B$39,'اطلاعات پایه'!$E$38+(AA1002-'اطلاعات پایه'!$B$38)*'اطلاعات پایه'!$C$39,'اطلاعات پایه'!$E$39+(AA1002-'اطلاعات پایه'!$B$39)*'اطلاعات پایه'!$C$40)))))/365*L1002</f>
        <v>0</v>
      </c>
      <c r="AC1002" s="9">
        <f t="shared" si="127"/>
        <v>37493954</v>
      </c>
      <c r="AE1002" s="9">
        <f t="shared" si="122"/>
        <v>49588780</v>
      </c>
    </row>
    <row r="1003" spans="1:31" x14ac:dyDescent="0.25">
      <c r="A1003" s="13">
        <v>983</v>
      </c>
      <c r="B1003" s="13"/>
      <c r="C1003" s="13"/>
      <c r="D1003" s="13"/>
      <c r="E1003" s="13"/>
      <c r="F1003" s="13"/>
      <c r="G1003" s="6" t="str">
        <f t="shared" si="120"/>
        <v/>
      </c>
      <c r="H1003" s="13"/>
      <c r="I1003" s="13"/>
      <c r="J1003" s="15"/>
      <c r="K1003" s="15"/>
      <c r="L1003" s="5">
        <f>VLOOKUP($C$15,'اطلاعات پایه'!$A$18:$B$30,2,FALSE)</f>
        <v>30</v>
      </c>
      <c r="M1003" s="6">
        <f>VLOOKUP($C$15,'اطلاعات پایه'!$A$18:$C$30,3,FALSE)</f>
        <v>45736</v>
      </c>
      <c r="N1003" s="5">
        <f>ROUND((K1003*('اطلاعات پایه'!$B$12+1)+'اطلاعات پایه'!$B$13)/30*L1003,0)</f>
        <v>9316080</v>
      </c>
      <c r="O1003" s="5">
        <f>IF(AND(F1003&gt;0,M1003-F1003&gt;364),'اطلاعات پایه'!$B$10,0)*L1003+J1003</f>
        <v>0</v>
      </c>
      <c r="P1003" s="5">
        <f>IF(H1003="متاهل",'اطلاعات پایه'!$B$6,0)</f>
        <v>0</v>
      </c>
      <c r="Q1003" s="5">
        <f>I1003*'اطلاعات پایه'!$B$7</f>
        <v>0</v>
      </c>
      <c r="R1003" s="5">
        <f>ROUND('اطلاعات پایه'!$B$8/30*MIN(30,L1003),0)</f>
        <v>9000000</v>
      </c>
      <c r="S1003" s="5">
        <f>ROUND('اطلاعات پایه'!$B$9/30*MIN(30,L1003),0)</f>
        <v>22000000</v>
      </c>
      <c r="T1003" s="5">
        <f t="shared" si="123"/>
        <v>59284</v>
      </c>
      <c r="U1003" s="15"/>
      <c r="V1003" s="5">
        <f t="shared" si="121"/>
        <v>0</v>
      </c>
      <c r="X1003" s="9">
        <f t="shared" si="124"/>
        <v>40316080</v>
      </c>
      <c r="Y1003" s="9">
        <f>ROUND(0.07*MIN(7*L1003*'اطلاعات پایه'!$B$5,'محاسبه حقوق'!X1003),0)</f>
        <v>2822126</v>
      </c>
      <c r="Z1003" s="9">
        <f t="shared" si="125"/>
        <v>9272700</v>
      </c>
      <c r="AA1003" s="9">
        <f t="shared" si="126"/>
        <v>480702059.14285713</v>
      </c>
      <c r="AB1003" s="5">
        <f>IF(AA1003&lt;='اطلاعات پایه'!$B$35,'اطلاعات پایه'!$D$35,IF(AA1003&lt;='اطلاعات پایه'!$B$36,'اطلاعات پایه'!$E$35+(AA1003-'اطلاعات پایه'!$B$35)*'اطلاعات پایه'!$C$36,IF(AA1003&lt;='اطلاعات پایه'!$B$37,'اطلاعات پایه'!$E$36+(AA1003-'اطلاعات پایه'!$B$36)*'اطلاعات پایه'!$C$37,IF(AA1003&lt;='اطلاعات پایه'!$B$38,'اطلاعات پایه'!$E$37+(AA1003-'اطلاعات پایه'!$B$37)*'اطلاعات پایه'!$C$38,IF(AA1003&lt;='اطلاعات پایه'!$B$39,'اطلاعات پایه'!$E$38+(AA1003-'اطلاعات پایه'!$B$38)*'اطلاعات پایه'!$C$39,'اطلاعات پایه'!$E$39+(AA1003-'اطلاعات پایه'!$B$39)*'اطلاعات پایه'!$C$40)))))/365*L1003</f>
        <v>0</v>
      </c>
      <c r="AC1003" s="9">
        <f t="shared" si="127"/>
        <v>37493954</v>
      </c>
      <c r="AE1003" s="9">
        <f t="shared" si="122"/>
        <v>49588780</v>
      </c>
    </row>
    <row r="1004" spans="1:31" x14ac:dyDescent="0.25">
      <c r="A1004" s="13">
        <v>984</v>
      </c>
      <c r="B1004" s="13"/>
      <c r="C1004" s="13"/>
      <c r="D1004" s="13"/>
      <c r="E1004" s="13"/>
      <c r="F1004" s="13"/>
      <c r="G1004" s="6" t="str">
        <f t="shared" si="120"/>
        <v/>
      </c>
      <c r="H1004" s="13"/>
      <c r="I1004" s="13"/>
      <c r="J1004" s="15"/>
      <c r="K1004" s="15"/>
      <c r="L1004" s="5">
        <f>VLOOKUP($C$15,'اطلاعات پایه'!$A$18:$B$30,2,FALSE)</f>
        <v>30</v>
      </c>
      <c r="M1004" s="6">
        <f>VLOOKUP($C$15,'اطلاعات پایه'!$A$18:$C$30,3,FALSE)</f>
        <v>45736</v>
      </c>
      <c r="N1004" s="5">
        <f>ROUND((K1004*('اطلاعات پایه'!$B$12+1)+'اطلاعات پایه'!$B$13)/30*L1004,0)</f>
        <v>9316080</v>
      </c>
      <c r="O1004" s="5">
        <f>IF(AND(F1004&gt;0,M1004-F1004&gt;364),'اطلاعات پایه'!$B$10,0)*L1004+J1004</f>
        <v>0</v>
      </c>
      <c r="P1004" s="5">
        <f>IF(H1004="متاهل",'اطلاعات پایه'!$B$6,0)</f>
        <v>0</v>
      </c>
      <c r="Q1004" s="5">
        <f>I1004*'اطلاعات پایه'!$B$7</f>
        <v>0</v>
      </c>
      <c r="R1004" s="5">
        <f>ROUND('اطلاعات پایه'!$B$8/30*MIN(30,L1004),0)</f>
        <v>9000000</v>
      </c>
      <c r="S1004" s="5">
        <f>ROUND('اطلاعات پایه'!$B$9/30*MIN(30,L1004),0)</f>
        <v>22000000</v>
      </c>
      <c r="T1004" s="5">
        <f t="shared" si="123"/>
        <v>59284</v>
      </c>
      <c r="U1004" s="15"/>
      <c r="V1004" s="5">
        <f t="shared" si="121"/>
        <v>0</v>
      </c>
      <c r="X1004" s="9">
        <f t="shared" si="124"/>
        <v>40316080</v>
      </c>
      <c r="Y1004" s="9">
        <f>ROUND(0.07*MIN(7*L1004*'اطلاعات پایه'!$B$5,'محاسبه حقوق'!X1004),0)</f>
        <v>2822126</v>
      </c>
      <c r="Z1004" s="9">
        <f t="shared" si="125"/>
        <v>9272700</v>
      </c>
      <c r="AA1004" s="9">
        <f t="shared" si="126"/>
        <v>480702059.14285713</v>
      </c>
      <c r="AB1004" s="5">
        <f>IF(AA1004&lt;='اطلاعات پایه'!$B$35,'اطلاعات پایه'!$D$35,IF(AA1004&lt;='اطلاعات پایه'!$B$36,'اطلاعات پایه'!$E$35+(AA1004-'اطلاعات پایه'!$B$35)*'اطلاعات پایه'!$C$36,IF(AA1004&lt;='اطلاعات پایه'!$B$37,'اطلاعات پایه'!$E$36+(AA1004-'اطلاعات پایه'!$B$36)*'اطلاعات پایه'!$C$37,IF(AA1004&lt;='اطلاعات پایه'!$B$38,'اطلاعات پایه'!$E$37+(AA1004-'اطلاعات پایه'!$B$37)*'اطلاعات پایه'!$C$38,IF(AA1004&lt;='اطلاعات پایه'!$B$39,'اطلاعات پایه'!$E$38+(AA1004-'اطلاعات پایه'!$B$38)*'اطلاعات پایه'!$C$39,'اطلاعات پایه'!$E$39+(AA1004-'اطلاعات پایه'!$B$39)*'اطلاعات پایه'!$C$40)))))/365*L1004</f>
        <v>0</v>
      </c>
      <c r="AC1004" s="9">
        <f t="shared" si="127"/>
        <v>37493954</v>
      </c>
      <c r="AE1004" s="9">
        <f t="shared" si="122"/>
        <v>49588780</v>
      </c>
    </row>
    <row r="1005" spans="1:31" x14ac:dyDescent="0.25">
      <c r="A1005" s="13">
        <v>985</v>
      </c>
      <c r="B1005" s="13"/>
      <c r="C1005" s="13"/>
      <c r="D1005" s="13"/>
      <c r="E1005" s="13"/>
      <c r="F1005" s="13"/>
      <c r="G1005" s="6" t="str">
        <f t="shared" si="120"/>
        <v/>
      </c>
      <c r="H1005" s="13"/>
      <c r="I1005" s="13"/>
      <c r="J1005" s="15"/>
      <c r="K1005" s="15"/>
      <c r="L1005" s="5">
        <f>VLOOKUP($C$15,'اطلاعات پایه'!$A$18:$B$30,2,FALSE)</f>
        <v>30</v>
      </c>
      <c r="M1005" s="6">
        <f>VLOOKUP($C$15,'اطلاعات پایه'!$A$18:$C$30,3,FALSE)</f>
        <v>45736</v>
      </c>
      <c r="N1005" s="5">
        <f>ROUND((K1005*('اطلاعات پایه'!$B$12+1)+'اطلاعات پایه'!$B$13)/30*L1005,0)</f>
        <v>9316080</v>
      </c>
      <c r="O1005" s="5">
        <f>IF(AND(F1005&gt;0,M1005-F1005&gt;364),'اطلاعات پایه'!$B$10,0)*L1005+J1005</f>
        <v>0</v>
      </c>
      <c r="P1005" s="5">
        <f>IF(H1005="متاهل",'اطلاعات پایه'!$B$6,0)</f>
        <v>0</v>
      </c>
      <c r="Q1005" s="5">
        <f>I1005*'اطلاعات پایه'!$B$7</f>
        <v>0</v>
      </c>
      <c r="R1005" s="5">
        <f>ROUND('اطلاعات پایه'!$B$8/30*MIN(30,L1005),0)</f>
        <v>9000000</v>
      </c>
      <c r="S1005" s="5">
        <f>ROUND('اطلاعات پایه'!$B$9/30*MIN(30,L1005),0)</f>
        <v>22000000</v>
      </c>
      <c r="T1005" s="5">
        <f t="shared" si="123"/>
        <v>59284</v>
      </c>
      <c r="U1005" s="15"/>
      <c r="V1005" s="5">
        <f t="shared" si="121"/>
        <v>0</v>
      </c>
      <c r="X1005" s="9">
        <f t="shared" si="124"/>
        <v>40316080</v>
      </c>
      <c r="Y1005" s="9">
        <f>ROUND(0.07*MIN(7*L1005*'اطلاعات پایه'!$B$5,'محاسبه حقوق'!X1005),0)</f>
        <v>2822126</v>
      </c>
      <c r="Z1005" s="9">
        <f t="shared" si="125"/>
        <v>9272700</v>
      </c>
      <c r="AA1005" s="9">
        <f t="shared" si="126"/>
        <v>480702059.14285713</v>
      </c>
      <c r="AB1005" s="5">
        <f>IF(AA1005&lt;='اطلاعات پایه'!$B$35,'اطلاعات پایه'!$D$35,IF(AA1005&lt;='اطلاعات پایه'!$B$36,'اطلاعات پایه'!$E$35+(AA1005-'اطلاعات پایه'!$B$35)*'اطلاعات پایه'!$C$36,IF(AA1005&lt;='اطلاعات پایه'!$B$37,'اطلاعات پایه'!$E$36+(AA1005-'اطلاعات پایه'!$B$36)*'اطلاعات پایه'!$C$37,IF(AA1005&lt;='اطلاعات پایه'!$B$38,'اطلاعات پایه'!$E$37+(AA1005-'اطلاعات پایه'!$B$37)*'اطلاعات پایه'!$C$38,IF(AA1005&lt;='اطلاعات پایه'!$B$39,'اطلاعات پایه'!$E$38+(AA1005-'اطلاعات پایه'!$B$38)*'اطلاعات پایه'!$C$39,'اطلاعات پایه'!$E$39+(AA1005-'اطلاعات پایه'!$B$39)*'اطلاعات پایه'!$C$40)))))/365*L1005</f>
        <v>0</v>
      </c>
      <c r="AC1005" s="9">
        <f t="shared" si="127"/>
        <v>37493954</v>
      </c>
      <c r="AE1005" s="9">
        <f t="shared" si="122"/>
        <v>49588780</v>
      </c>
    </row>
    <row r="1006" spans="1:31" x14ac:dyDescent="0.25">
      <c r="A1006" s="13">
        <v>986</v>
      </c>
      <c r="B1006" s="13"/>
      <c r="C1006" s="13"/>
      <c r="D1006" s="13"/>
      <c r="E1006" s="13"/>
      <c r="F1006" s="13"/>
      <c r="G1006" s="6" t="str">
        <f t="shared" si="120"/>
        <v/>
      </c>
      <c r="H1006" s="13"/>
      <c r="I1006" s="13"/>
      <c r="J1006" s="15"/>
      <c r="K1006" s="15"/>
      <c r="L1006" s="5">
        <f>VLOOKUP($C$15,'اطلاعات پایه'!$A$18:$B$30,2,FALSE)</f>
        <v>30</v>
      </c>
      <c r="M1006" s="6">
        <f>VLOOKUP($C$15,'اطلاعات پایه'!$A$18:$C$30,3,FALSE)</f>
        <v>45736</v>
      </c>
      <c r="N1006" s="5">
        <f>ROUND((K1006*('اطلاعات پایه'!$B$12+1)+'اطلاعات پایه'!$B$13)/30*L1006,0)</f>
        <v>9316080</v>
      </c>
      <c r="O1006" s="5">
        <f>IF(AND(F1006&gt;0,M1006-F1006&gt;364),'اطلاعات پایه'!$B$10,0)*L1006+J1006</f>
        <v>0</v>
      </c>
      <c r="P1006" s="5">
        <f>IF(H1006="متاهل",'اطلاعات پایه'!$B$6,0)</f>
        <v>0</v>
      </c>
      <c r="Q1006" s="5">
        <f>I1006*'اطلاعات پایه'!$B$7</f>
        <v>0</v>
      </c>
      <c r="R1006" s="5">
        <f>ROUND('اطلاعات پایه'!$B$8/30*MIN(30,L1006),0)</f>
        <v>9000000</v>
      </c>
      <c r="S1006" s="5">
        <f>ROUND('اطلاعات پایه'!$B$9/30*MIN(30,L1006),0)</f>
        <v>22000000</v>
      </c>
      <c r="T1006" s="5">
        <f t="shared" si="123"/>
        <v>59284</v>
      </c>
      <c r="U1006" s="15"/>
      <c r="V1006" s="5">
        <f t="shared" si="121"/>
        <v>0</v>
      </c>
      <c r="X1006" s="9">
        <f t="shared" si="124"/>
        <v>40316080</v>
      </c>
      <c r="Y1006" s="9">
        <f>ROUND(0.07*MIN(7*L1006*'اطلاعات پایه'!$B$5,'محاسبه حقوق'!X1006),0)</f>
        <v>2822126</v>
      </c>
      <c r="Z1006" s="9">
        <f t="shared" si="125"/>
        <v>9272700</v>
      </c>
      <c r="AA1006" s="9">
        <f t="shared" si="126"/>
        <v>480702059.14285713</v>
      </c>
      <c r="AB1006" s="5">
        <f>IF(AA1006&lt;='اطلاعات پایه'!$B$35,'اطلاعات پایه'!$D$35,IF(AA1006&lt;='اطلاعات پایه'!$B$36,'اطلاعات پایه'!$E$35+(AA1006-'اطلاعات پایه'!$B$35)*'اطلاعات پایه'!$C$36,IF(AA1006&lt;='اطلاعات پایه'!$B$37,'اطلاعات پایه'!$E$36+(AA1006-'اطلاعات پایه'!$B$36)*'اطلاعات پایه'!$C$37,IF(AA1006&lt;='اطلاعات پایه'!$B$38,'اطلاعات پایه'!$E$37+(AA1006-'اطلاعات پایه'!$B$37)*'اطلاعات پایه'!$C$38,IF(AA1006&lt;='اطلاعات پایه'!$B$39,'اطلاعات پایه'!$E$38+(AA1006-'اطلاعات پایه'!$B$38)*'اطلاعات پایه'!$C$39,'اطلاعات پایه'!$E$39+(AA1006-'اطلاعات پایه'!$B$39)*'اطلاعات پایه'!$C$40)))))/365*L1006</f>
        <v>0</v>
      </c>
      <c r="AC1006" s="9">
        <f t="shared" si="127"/>
        <v>37493954</v>
      </c>
      <c r="AE1006" s="9">
        <f t="shared" si="122"/>
        <v>49588780</v>
      </c>
    </row>
    <row r="1007" spans="1:31" x14ac:dyDescent="0.25">
      <c r="A1007" s="13">
        <v>987</v>
      </c>
      <c r="B1007" s="13"/>
      <c r="C1007" s="13"/>
      <c r="D1007" s="13"/>
      <c r="E1007" s="13"/>
      <c r="F1007" s="13"/>
      <c r="G1007" s="6" t="str">
        <f t="shared" si="120"/>
        <v/>
      </c>
      <c r="H1007" s="13"/>
      <c r="I1007" s="13"/>
      <c r="J1007" s="15"/>
      <c r="K1007" s="15"/>
      <c r="L1007" s="5">
        <f>VLOOKUP($C$15,'اطلاعات پایه'!$A$18:$B$30,2,FALSE)</f>
        <v>30</v>
      </c>
      <c r="M1007" s="6">
        <f>VLOOKUP($C$15,'اطلاعات پایه'!$A$18:$C$30,3,FALSE)</f>
        <v>45736</v>
      </c>
      <c r="N1007" s="5">
        <f>ROUND((K1007*('اطلاعات پایه'!$B$12+1)+'اطلاعات پایه'!$B$13)/30*L1007,0)</f>
        <v>9316080</v>
      </c>
      <c r="O1007" s="5">
        <f>IF(AND(F1007&gt;0,M1007-F1007&gt;364),'اطلاعات پایه'!$B$10,0)*L1007+J1007</f>
        <v>0</v>
      </c>
      <c r="P1007" s="5">
        <f>IF(H1007="متاهل",'اطلاعات پایه'!$B$6,0)</f>
        <v>0</v>
      </c>
      <c r="Q1007" s="5">
        <f>I1007*'اطلاعات پایه'!$B$7</f>
        <v>0</v>
      </c>
      <c r="R1007" s="5">
        <f>ROUND('اطلاعات پایه'!$B$8/30*MIN(30,L1007),0)</f>
        <v>9000000</v>
      </c>
      <c r="S1007" s="5">
        <f>ROUND('اطلاعات پایه'!$B$9/30*MIN(30,L1007),0)</f>
        <v>22000000</v>
      </c>
      <c r="T1007" s="5">
        <f t="shared" si="123"/>
        <v>59284</v>
      </c>
      <c r="U1007" s="15"/>
      <c r="V1007" s="5">
        <f t="shared" si="121"/>
        <v>0</v>
      </c>
      <c r="X1007" s="9">
        <f t="shared" si="124"/>
        <v>40316080</v>
      </c>
      <c r="Y1007" s="9">
        <f>ROUND(0.07*MIN(7*L1007*'اطلاعات پایه'!$B$5,'محاسبه حقوق'!X1007),0)</f>
        <v>2822126</v>
      </c>
      <c r="Z1007" s="9">
        <f t="shared" si="125"/>
        <v>9272700</v>
      </c>
      <c r="AA1007" s="9">
        <f t="shared" si="126"/>
        <v>480702059.14285713</v>
      </c>
      <c r="AB1007" s="5">
        <f>IF(AA1007&lt;='اطلاعات پایه'!$B$35,'اطلاعات پایه'!$D$35,IF(AA1007&lt;='اطلاعات پایه'!$B$36,'اطلاعات پایه'!$E$35+(AA1007-'اطلاعات پایه'!$B$35)*'اطلاعات پایه'!$C$36,IF(AA1007&lt;='اطلاعات پایه'!$B$37,'اطلاعات پایه'!$E$36+(AA1007-'اطلاعات پایه'!$B$36)*'اطلاعات پایه'!$C$37,IF(AA1007&lt;='اطلاعات پایه'!$B$38,'اطلاعات پایه'!$E$37+(AA1007-'اطلاعات پایه'!$B$37)*'اطلاعات پایه'!$C$38,IF(AA1007&lt;='اطلاعات پایه'!$B$39,'اطلاعات پایه'!$E$38+(AA1007-'اطلاعات پایه'!$B$38)*'اطلاعات پایه'!$C$39,'اطلاعات پایه'!$E$39+(AA1007-'اطلاعات پایه'!$B$39)*'اطلاعات پایه'!$C$40)))))/365*L1007</f>
        <v>0</v>
      </c>
      <c r="AC1007" s="9">
        <f t="shared" si="127"/>
        <v>37493954</v>
      </c>
      <c r="AE1007" s="9">
        <f t="shared" si="122"/>
        <v>49588780</v>
      </c>
    </row>
    <row r="1008" spans="1:31" x14ac:dyDescent="0.25">
      <c r="A1008" s="13">
        <v>988</v>
      </c>
      <c r="B1008" s="13"/>
      <c r="C1008" s="13"/>
      <c r="D1008" s="13"/>
      <c r="E1008" s="13"/>
      <c r="F1008" s="13"/>
      <c r="G1008" s="6" t="str">
        <f t="shared" si="120"/>
        <v/>
      </c>
      <c r="H1008" s="13"/>
      <c r="I1008" s="13"/>
      <c r="J1008" s="15"/>
      <c r="K1008" s="15"/>
      <c r="L1008" s="5">
        <f>VLOOKUP($C$15,'اطلاعات پایه'!$A$18:$B$30,2,FALSE)</f>
        <v>30</v>
      </c>
      <c r="M1008" s="6">
        <f>VLOOKUP($C$15,'اطلاعات پایه'!$A$18:$C$30,3,FALSE)</f>
        <v>45736</v>
      </c>
      <c r="N1008" s="5">
        <f>ROUND((K1008*('اطلاعات پایه'!$B$12+1)+'اطلاعات پایه'!$B$13)/30*L1008,0)</f>
        <v>9316080</v>
      </c>
      <c r="O1008" s="5">
        <f>IF(AND(F1008&gt;0,M1008-F1008&gt;364),'اطلاعات پایه'!$B$10,0)*L1008+J1008</f>
        <v>0</v>
      </c>
      <c r="P1008" s="5">
        <f>IF(H1008="متاهل",'اطلاعات پایه'!$B$6,0)</f>
        <v>0</v>
      </c>
      <c r="Q1008" s="5">
        <f>I1008*'اطلاعات پایه'!$B$7</f>
        <v>0</v>
      </c>
      <c r="R1008" s="5">
        <f>ROUND('اطلاعات پایه'!$B$8/30*MIN(30,L1008),0)</f>
        <v>9000000</v>
      </c>
      <c r="S1008" s="5">
        <f>ROUND('اطلاعات پایه'!$B$9/30*MIN(30,L1008),0)</f>
        <v>22000000</v>
      </c>
      <c r="T1008" s="5">
        <f t="shared" si="123"/>
        <v>59284</v>
      </c>
      <c r="U1008" s="15"/>
      <c r="V1008" s="5">
        <f t="shared" si="121"/>
        <v>0</v>
      </c>
      <c r="X1008" s="9">
        <f t="shared" si="124"/>
        <v>40316080</v>
      </c>
      <c r="Y1008" s="9">
        <f>ROUND(0.07*MIN(7*L1008*'اطلاعات پایه'!$B$5,'محاسبه حقوق'!X1008),0)</f>
        <v>2822126</v>
      </c>
      <c r="Z1008" s="9">
        <f t="shared" si="125"/>
        <v>9272700</v>
      </c>
      <c r="AA1008" s="9">
        <f t="shared" si="126"/>
        <v>480702059.14285713</v>
      </c>
      <c r="AB1008" s="5">
        <f>IF(AA1008&lt;='اطلاعات پایه'!$B$35,'اطلاعات پایه'!$D$35,IF(AA1008&lt;='اطلاعات پایه'!$B$36,'اطلاعات پایه'!$E$35+(AA1008-'اطلاعات پایه'!$B$35)*'اطلاعات پایه'!$C$36,IF(AA1008&lt;='اطلاعات پایه'!$B$37,'اطلاعات پایه'!$E$36+(AA1008-'اطلاعات پایه'!$B$36)*'اطلاعات پایه'!$C$37,IF(AA1008&lt;='اطلاعات پایه'!$B$38,'اطلاعات پایه'!$E$37+(AA1008-'اطلاعات پایه'!$B$37)*'اطلاعات پایه'!$C$38,IF(AA1008&lt;='اطلاعات پایه'!$B$39,'اطلاعات پایه'!$E$38+(AA1008-'اطلاعات پایه'!$B$38)*'اطلاعات پایه'!$C$39,'اطلاعات پایه'!$E$39+(AA1008-'اطلاعات پایه'!$B$39)*'اطلاعات پایه'!$C$40)))))/365*L1008</f>
        <v>0</v>
      </c>
      <c r="AC1008" s="9">
        <f t="shared" si="127"/>
        <v>37493954</v>
      </c>
      <c r="AE1008" s="9">
        <f t="shared" si="122"/>
        <v>49588780</v>
      </c>
    </row>
    <row r="1009" spans="1:31" x14ac:dyDescent="0.25">
      <c r="A1009" s="13">
        <v>989</v>
      </c>
      <c r="B1009" s="13"/>
      <c r="C1009" s="13"/>
      <c r="D1009" s="13"/>
      <c r="E1009" s="13"/>
      <c r="F1009" s="13"/>
      <c r="G1009" s="6" t="str">
        <f t="shared" si="120"/>
        <v/>
      </c>
      <c r="H1009" s="13"/>
      <c r="I1009" s="13"/>
      <c r="J1009" s="15"/>
      <c r="K1009" s="15"/>
      <c r="L1009" s="5">
        <f>VLOOKUP($C$15,'اطلاعات پایه'!$A$18:$B$30,2,FALSE)</f>
        <v>30</v>
      </c>
      <c r="M1009" s="6">
        <f>VLOOKUP($C$15,'اطلاعات پایه'!$A$18:$C$30,3,FALSE)</f>
        <v>45736</v>
      </c>
      <c r="N1009" s="5">
        <f>ROUND((K1009*('اطلاعات پایه'!$B$12+1)+'اطلاعات پایه'!$B$13)/30*L1009,0)</f>
        <v>9316080</v>
      </c>
      <c r="O1009" s="5">
        <f>IF(AND(F1009&gt;0,M1009-F1009&gt;364),'اطلاعات پایه'!$B$10,0)*L1009+J1009</f>
        <v>0</v>
      </c>
      <c r="P1009" s="5">
        <f>IF(H1009="متاهل",'اطلاعات پایه'!$B$6,0)</f>
        <v>0</v>
      </c>
      <c r="Q1009" s="5">
        <f>I1009*'اطلاعات پایه'!$B$7</f>
        <v>0</v>
      </c>
      <c r="R1009" s="5">
        <f>ROUND('اطلاعات پایه'!$B$8/30*MIN(30,L1009),0)</f>
        <v>9000000</v>
      </c>
      <c r="S1009" s="5">
        <f>ROUND('اطلاعات پایه'!$B$9/30*MIN(30,L1009),0)</f>
        <v>22000000</v>
      </c>
      <c r="T1009" s="5">
        <f t="shared" si="123"/>
        <v>59284</v>
      </c>
      <c r="U1009" s="15"/>
      <c r="V1009" s="5">
        <f t="shared" si="121"/>
        <v>0</v>
      </c>
      <c r="X1009" s="9">
        <f t="shared" si="124"/>
        <v>40316080</v>
      </c>
      <c r="Y1009" s="9">
        <f>ROUND(0.07*MIN(7*L1009*'اطلاعات پایه'!$B$5,'محاسبه حقوق'!X1009),0)</f>
        <v>2822126</v>
      </c>
      <c r="Z1009" s="9">
        <f t="shared" si="125"/>
        <v>9272700</v>
      </c>
      <c r="AA1009" s="9">
        <f t="shared" si="126"/>
        <v>480702059.14285713</v>
      </c>
      <c r="AB1009" s="5">
        <f>IF(AA1009&lt;='اطلاعات پایه'!$B$35,'اطلاعات پایه'!$D$35,IF(AA1009&lt;='اطلاعات پایه'!$B$36,'اطلاعات پایه'!$E$35+(AA1009-'اطلاعات پایه'!$B$35)*'اطلاعات پایه'!$C$36,IF(AA1009&lt;='اطلاعات پایه'!$B$37,'اطلاعات پایه'!$E$36+(AA1009-'اطلاعات پایه'!$B$36)*'اطلاعات پایه'!$C$37,IF(AA1009&lt;='اطلاعات پایه'!$B$38,'اطلاعات پایه'!$E$37+(AA1009-'اطلاعات پایه'!$B$37)*'اطلاعات پایه'!$C$38,IF(AA1009&lt;='اطلاعات پایه'!$B$39,'اطلاعات پایه'!$E$38+(AA1009-'اطلاعات پایه'!$B$38)*'اطلاعات پایه'!$C$39,'اطلاعات پایه'!$E$39+(AA1009-'اطلاعات پایه'!$B$39)*'اطلاعات پایه'!$C$40)))))/365*L1009</f>
        <v>0</v>
      </c>
      <c r="AC1009" s="9">
        <f t="shared" si="127"/>
        <v>37493954</v>
      </c>
      <c r="AE1009" s="9">
        <f t="shared" si="122"/>
        <v>49588780</v>
      </c>
    </row>
    <row r="1010" spans="1:31" x14ac:dyDescent="0.25">
      <c r="A1010" s="13">
        <v>990</v>
      </c>
      <c r="B1010" s="13"/>
      <c r="C1010" s="13"/>
      <c r="D1010" s="13"/>
      <c r="E1010" s="13"/>
      <c r="F1010" s="13"/>
      <c r="G1010" s="6" t="str">
        <f t="shared" si="120"/>
        <v/>
      </c>
      <c r="H1010" s="13"/>
      <c r="I1010" s="13"/>
      <c r="J1010" s="15"/>
      <c r="K1010" s="15"/>
      <c r="L1010" s="5">
        <f>VLOOKUP($C$15,'اطلاعات پایه'!$A$18:$B$30,2,FALSE)</f>
        <v>30</v>
      </c>
      <c r="M1010" s="6">
        <f>VLOOKUP($C$15,'اطلاعات پایه'!$A$18:$C$30,3,FALSE)</f>
        <v>45736</v>
      </c>
      <c r="N1010" s="5">
        <f>ROUND((K1010*('اطلاعات پایه'!$B$12+1)+'اطلاعات پایه'!$B$13)/30*L1010,0)</f>
        <v>9316080</v>
      </c>
      <c r="O1010" s="5">
        <f>IF(AND(F1010&gt;0,M1010-F1010&gt;364),'اطلاعات پایه'!$B$10,0)*L1010+J1010</f>
        <v>0</v>
      </c>
      <c r="P1010" s="5">
        <f>IF(H1010="متاهل",'اطلاعات پایه'!$B$6,0)</f>
        <v>0</v>
      </c>
      <c r="Q1010" s="5">
        <f>I1010*'اطلاعات پایه'!$B$7</f>
        <v>0</v>
      </c>
      <c r="R1010" s="5">
        <f>ROUND('اطلاعات پایه'!$B$8/30*MIN(30,L1010),0)</f>
        <v>9000000</v>
      </c>
      <c r="S1010" s="5">
        <f>ROUND('اطلاعات پایه'!$B$9/30*MIN(30,L1010),0)</f>
        <v>22000000</v>
      </c>
      <c r="T1010" s="5">
        <f t="shared" si="123"/>
        <v>59284</v>
      </c>
      <c r="U1010" s="15"/>
      <c r="V1010" s="5">
        <f t="shared" si="121"/>
        <v>0</v>
      </c>
      <c r="X1010" s="9">
        <f t="shared" si="124"/>
        <v>40316080</v>
      </c>
      <c r="Y1010" s="9">
        <f>ROUND(0.07*MIN(7*L1010*'اطلاعات پایه'!$B$5,'محاسبه حقوق'!X1010),0)</f>
        <v>2822126</v>
      </c>
      <c r="Z1010" s="9">
        <f t="shared" si="125"/>
        <v>9272700</v>
      </c>
      <c r="AA1010" s="9">
        <f t="shared" si="126"/>
        <v>480702059.14285713</v>
      </c>
      <c r="AB1010" s="5">
        <f>IF(AA1010&lt;='اطلاعات پایه'!$B$35,'اطلاعات پایه'!$D$35,IF(AA1010&lt;='اطلاعات پایه'!$B$36,'اطلاعات پایه'!$E$35+(AA1010-'اطلاعات پایه'!$B$35)*'اطلاعات پایه'!$C$36,IF(AA1010&lt;='اطلاعات پایه'!$B$37,'اطلاعات پایه'!$E$36+(AA1010-'اطلاعات پایه'!$B$36)*'اطلاعات پایه'!$C$37,IF(AA1010&lt;='اطلاعات پایه'!$B$38,'اطلاعات پایه'!$E$37+(AA1010-'اطلاعات پایه'!$B$37)*'اطلاعات پایه'!$C$38,IF(AA1010&lt;='اطلاعات پایه'!$B$39,'اطلاعات پایه'!$E$38+(AA1010-'اطلاعات پایه'!$B$38)*'اطلاعات پایه'!$C$39,'اطلاعات پایه'!$E$39+(AA1010-'اطلاعات پایه'!$B$39)*'اطلاعات پایه'!$C$40)))))/365*L1010</f>
        <v>0</v>
      </c>
      <c r="AC1010" s="9">
        <f t="shared" si="127"/>
        <v>37493954</v>
      </c>
      <c r="AE1010" s="9">
        <f t="shared" si="122"/>
        <v>49588780</v>
      </c>
    </row>
    <row r="1011" spans="1:31" x14ac:dyDescent="0.25">
      <c r="A1011" s="13">
        <v>991</v>
      </c>
      <c r="B1011" s="13"/>
      <c r="C1011" s="13"/>
      <c r="D1011" s="13"/>
      <c r="E1011" s="13"/>
      <c r="F1011" s="13"/>
      <c r="G1011" s="6" t="str">
        <f t="shared" si="120"/>
        <v/>
      </c>
      <c r="H1011" s="13"/>
      <c r="I1011" s="13"/>
      <c r="J1011" s="15"/>
      <c r="K1011" s="15"/>
      <c r="L1011" s="5">
        <f>VLOOKUP($C$15,'اطلاعات پایه'!$A$18:$B$30,2,FALSE)</f>
        <v>30</v>
      </c>
      <c r="M1011" s="6">
        <f>VLOOKUP($C$15,'اطلاعات پایه'!$A$18:$C$30,3,FALSE)</f>
        <v>45736</v>
      </c>
      <c r="N1011" s="5">
        <f>ROUND((K1011*('اطلاعات پایه'!$B$12+1)+'اطلاعات پایه'!$B$13)/30*L1011,0)</f>
        <v>9316080</v>
      </c>
      <c r="O1011" s="5">
        <f>IF(AND(F1011&gt;0,M1011-F1011&gt;364),'اطلاعات پایه'!$B$10,0)*L1011+J1011</f>
        <v>0</v>
      </c>
      <c r="P1011" s="5">
        <f>IF(H1011="متاهل",'اطلاعات پایه'!$B$6,0)</f>
        <v>0</v>
      </c>
      <c r="Q1011" s="5">
        <f>I1011*'اطلاعات پایه'!$B$7</f>
        <v>0</v>
      </c>
      <c r="R1011" s="5">
        <f>ROUND('اطلاعات پایه'!$B$8/30*MIN(30,L1011),0)</f>
        <v>9000000</v>
      </c>
      <c r="S1011" s="5">
        <f>ROUND('اطلاعات پایه'!$B$9/30*MIN(30,L1011),0)</f>
        <v>22000000</v>
      </c>
      <c r="T1011" s="5">
        <f t="shared" si="123"/>
        <v>59284</v>
      </c>
      <c r="U1011" s="15"/>
      <c r="V1011" s="5">
        <f t="shared" si="121"/>
        <v>0</v>
      </c>
      <c r="X1011" s="9">
        <f t="shared" si="124"/>
        <v>40316080</v>
      </c>
      <c r="Y1011" s="9">
        <f>ROUND(0.07*MIN(7*L1011*'اطلاعات پایه'!$B$5,'محاسبه حقوق'!X1011),0)</f>
        <v>2822126</v>
      </c>
      <c r="Z1011" s="9">
        <f t="shared" si="125"/>
        <v>9272700</v>
      </c>
      <c r="AA1011" s="9">
        <f t="shared" si="126"/>
        <v>480702059.14285713</v>
      </c>
      <c r="AB1011" s="5">
        <f>IF(AA1011&lt;='اطلاعات پایه'!$B$35,'اطلاعات پایه'!$D$35,IF(AA1011&lt;='اطلاعات پایه'!$B$36,'اطلاعات پایه'!$E$35+(AA1011-'اطلاعات پایه'!$B$35)*'اطلاعات پایه'!$C$36,IF(AA1011&lt;='اطلاعات پایه'!$B$37,'اطلاعات پایه'!$E$36+(AA1011-'اطلاعات پایه'!$B$36)*'اطلاعات پایه'!$C$37,IF(AA1011&lt;='اطلاعات پایه'!$B$38,'اطلاعات پایه'!$E$37+(AA1011-'اطلاعات پایه'!$B$37)*'اطلاعات پایه'!$C$38,IF(AA1011&lt;='اطلاعات پایه'!$B$39,'اطلاعات پایه'!$E$38+(AA1011-'اطلاعات پایه'!$B$38)*'اطلاعات پایه'!$C$39,'اطلاعات پایه'!$E$39+(AA1011-'اطلاعات پایه'!$B$39)*'اطلاعات پایه'!$C$40)))))/365*L1011</f>
        <v>0</v>
      </c>
      <c r="AC1011" s="9">
        <f t="shared" si="127"/>
        <v>37493954</v>
      </c>
      <c r="AE1011" s="9">
        <f t="shared" si="122"/>
        <v>49588780</v>
      </c>
    </row>
    <row r="1012" spans="1:31" x14ac:dyDescent="0.25">
      <c r="A1012" s="13">
        <v>992</v>
      </c>
      <c r="B1012" s="13"/>
      <c r="C1012" s="13"/>
      <c r="D1012" s="13"/>
      <c r="E1012" s="13"/>
      <c r="F1012" s="13"/>
      <c r="G1012" s="6" t="str">
        <f t="shared" si="120"/>
        <v/>
      </c>
      <c r="H1012" s="13"/>
      <c r="I1012" s="13"/>
      <c r="J1012" s="15"/>
      <c r="K1012" s="15"/>
      <c r="L1012" s="5">
        <f>VLOOKUP($C$15,'اطلاعات پایه'!$A$18:$B$30,2,FALSE)</f>
        <v>30</v>
      </c>
      <c r="M1012" s="6">
        <f>VLOOKUP($C$15,'اطلاعات پایه'!$A$18:$C$30,3,FALSE)</f>
        <v>45736</v>
      </c>
      <c r="N1012" s="5">
        <f>ROUND((K1012*('اطلاعات پایه'!$B$12+1)+'اطلاعات پایه'!$B$13)/30*L1012,0)</f>
        <v>9316080</v>
      </c>
      <c r="O1012" s="5">
        <f>IF(AND(F1012&gt;0,M1012-F1012&gt;364),'اطلاعات پایه'!$B$10,0)*L1012+J1012</f>
        <v>0</v>
      </c>
      <c r="P1012" s="5">
        <f>IF(H1012="متاهل",'اطلاعات پایه'!$B$6,0)</f>
        <v>0</v>
      </c>
      <c r="Q1012" s="5">
        <f>I1012*'اطلاعات پایه'!$B$7</f>
        <v>0</v>
      </c>
      <c r="R1012" s="5">
        <f>ROUND('اطلاعات پایه'!$B$8/30*MIN(30,L1012),0)</f>
        <v>9000000</v>
      </c>
      <c r="S1012" s="5">
        <f>ROUND('اطلاعات پایه'!$B$9/30*MIN(30,L1012),0)</f>
        <v>22000000</v>
      </c>
      <c r="T1012" s="5">
        <f t="shared" si="123"/>
        <v>59284</v>
      </c>
      <c r="U1012" s="15"/>
      <c r="V1012" s="5">
        <f t="shared" si="121"/>
        <v>0</v>
      </c>
      <c r="X1012" s="9">
        <f t="shared" si="124"/>
        <v>40316080</v>
      </c>
      <c r="Y1012" s="9">
        <f>ROUND(0.07*MIN(7*L1012*'اطلاعات پایه'!$B$5,'محاسبه حقوق'!X1012),0)</f>
        <v>2822126</v>
      </c>
      <c r="Z1012" s="9">
        <f t="shared" si="125"/>
        <v>9272700</v>
      </c>
      <c r="AA1012" s="9">
        <f t="shared" si="126"/>
        <v>480702059.14285713</v>
      </c>
      <c r="AB1012" s="5">
        <f>IF(AA1012&lt;='اطلاعات پایه'!$B$35,'اطلاعات پایه'!$D$35,IF(AA1012&lt;='اطلاعات پایه'!$B$36,'اطلاعات پایه'!$E$35+(AA1012-'اطلاعات پایه'!$B$35)*'اطلاعات پایه'!$C$36,IF(AA1012&lt;='اطلاعات پایه'!$B$37,'اطلاعات پایه'!$E$36+(AA1012-'اطلاعات پایه'!$B$36)*'اطلاعات پایه'!$C$37,IF(AA1012&lt;='اطلاعات پایه'!$B$38,'اطلاعات پایه'!$E$37+(AA1012-'اطلاعات پایه'!$B$37)*'اطلاعات پایه'!$C$38,IF(AA1012&lt;='اطلاعات پایه'!$B$39,'اطلاعات پایه'!$E$38+(AA1012-'اطلاعات پایه'!$B$38)*'اطلاعات پایه'!$C$39,'اطلاعات پایه'!$E$39+(AA1012-'اطلاعات پایه'!$B$39)*'اطلاعات پایه'!$C$40)))))/365*L1012</f>
        <v>0</v>
      </c>
      <c r="AC1012" s="9">
        <f t="shared" si="127"/>
        <v>37493954</v>
      </c>
      <c r="AE1012" s="9">
        <f t="shared" si="122"/>
        <v>49588780</v>
      </c>
    </row>
    <row r="1013" spans="1:31" x14ac:dyDescent="0.25">
      <c r="A1013" s="13">
        <v>993</v>
      </c>
      <c r="B1013" s="13"/>
      <c r="C1013" s="13"/>
      <c r="D1013" s="13"/>
      <c r="E1013" s="13"/>
      <c r="F1013" s="13"/>
      <c r="G1013" s="6" t="str">
        <f t="shared" si="120"/>
        <v/>
      </c>
      <c r="H1013" s="13"/>
      <c r="I1013" s="13"/>
      <c r="J1013" s="15"/>
      <c r="K1013" s="15"/>
      <c r="L1013" s="5">
        <f>VLOOKUP($C$15,'اطلاعات پایه'!$A$18:$B$30,2,FALSE)</f>
        <v>30</v>
      </c>
      <c r="M1013" s="6">
        <f>VLOOKUP($C$15,'اطلاعات پایه'!$A$18:$C$30,3,FALSE)</f>
        <v>45736</v>
      </c>
      <c r="N1013" s="5">
        <f>ROUND((K1013*('اطلاعات پایه'!$B$12+1)+'اطلاعات پایه'!$B$13)/30*L1013,0)</f>
        <v>9316080</v>
      </c>
      <c r="O1013" s="5">
        <f>IF(AND(F1013&gt;0,M1013-F1013&gt;364),'اطلاعات پایه'!$B$10,0)*L1013+J1013</f>
        <v>0</v>
      </c>
      <c r="P1013" s="5">
        <f>IF(H1013="متاهل",'اطلاعات پایه'!$B$6,0)</f>
        <v>0</v>
      </c>
      <c r="Q1013" s="5">
        <f>I1013*'اطلاعات پایه'!$B$7</f>
        <v>0</v>
      </c>
      <c r="R1013" s="5">
        <f>ROUND('اطلاعات پایه'!$B$8/30*MIN(30,L1013),0)</f>
        <v>9000000</v>
      </c>
      <c r="S1013" s="5">
        <f>ROUND('اطلاعات پایه'!$B$9/30*MIN(30,L1013),0)</f>
        <v>22000000</v>
      </c>
      <c r="T1013" s="5">
        <f t="shared" si="123"/>
        <v>59284</v>
      </c>
      <c r="U1013" s="15"/>
      <c r="V1013" s="5">
        <f t="shared" si="121"/>
        <v>0</v>
      </c>
      <c r="X1013" s="9">
        <f t="shared" si="124"/>
        <v>40316080</v>
      </c>
      <c r="Y1013" s="9">
        <f>ROUND(0.07*MIN(7*L1013*'اطلاعات پایه'!$B$5,'محاسبه حقوق'!X1013),0)</f>
        <v>2822126</v>
      </c>
      <c r="Z1013" s="9">
        <f t="shared" si="125"/>
        <v>9272700</v>
      </c>
      <c r="AA1013" s="9">
        <f t="shared" si="126"/>
        <v>480702059.14285713</v>
      </c>
      <c r="AB1013" s="5">
        <f>IF(AA1013&lt;='اطلاعات پایه'!$B$35,'اطلاعات پایه'!$D$35,IF(AA1013&lt;='اطلاعات پایه'!$B$36,'اطلاعات پایه'!$E$35+(AA1013-'اطلاعات پایه'!$B$35)*'اطلاعات پایه'!$C$36,IF(AA1013&lt;='اطلاعات پایه'!$B$37,'اطلاعات پایه'!$E$36+(AA1013-'اطلاعات پایه'!$B$36)*'اطلاعات پایه'!$C$37,IF(AA1013&lt;='اطلاعات پایه'!$B$38,'اطلاعات پایه'!$E$37+(AA1013-'اطلاعات پایه'!$B$37)*'اطلاعات پایه'!$C$38,IF(AA1013&lt;='اطلاعات پایه'!$B$39,'اطلاعات پایه'!$E$38+(AA1013-'اطلاعات پایه'!$B$38)*'اطلاعات پایه'!$C$39,'اطلاعات پایه'!$E$39+(AA1013-'اطلاعات پایه'!$B$39)*'اطلاعات پایه'!$C$40)))))/365*L1013</f>
        <v>0</v>
      </c>
      <c r="AC1013" s="9">
        <f t="shared" si="127"/>
        <v>37493954</v>
      </c>
      <c r="AE1013" s="9">
        <f t="shared" si="122"/>
        <v>49588780</v>
      </c>
    </row>
    <row r="1014" spans="1:31" x14ac:dyDescent="0.25">
      <c r="A1014" s="13">
        <v>994</v>
      </c>
      <c r="B1014" s="13"/>
      <c r="C1014" s="13"/>
      <c r="D1014" s="13"/>
      <c r="E1014" s="13"/>
      <c r="F1014" s="13"/>
      <c r="G1014" s="6" t="str">
        <f t="shared" si="120"/>
        <v/>
      </c>
      <c r="H1014" s="13"/>
      <c r="I1014" s="13"/>
      <c r="J1014" s="15"/>
      <c r="K1014" s="15"/>
      <c r="L1014" s="5">
        <f>VLOOKUP($C$15,'اطلاعات پایه'!$A$18:$B$30,2,FALSE)</f>
        <v>30</v>
      </c>
      <c r="M1014" s="6">
        <f>VLOOKUP($C$15,'اطلاعات پایه'!$A$18:$C$30,3,FALSE)</f>
        <v>45736</v>
      </c>
      <c r="N1014" s="5">
        <f>ROUND((K1014*('اطلاعات پایه'!$B$12+1)+'اطلاعات پایه'!$B$13)/30*L1014,0)</f>
        <v>9316080</v>
      </c>
      <c r="O1014" s="5">
        <f>IF(AND(F1014&gt;0,M1014-F1014&gt;364),'اطلاعات پایه'!$B$10,0)*L1014+J1014</f>
        <v>0</v>
      </c>
      <c r="P1014" s="5">
        <f>IF(H1014="متاهل",'اطلاعات پایه'!$B$6,0)</f>
        <v>0</v>
      </c>
      <c r="Q1014" s="5">
        <f>I1014*'اطلاعات پایه'!$B$7</f>
        <v>0</v>
      </c>
      <c r="R1014" s="5">
        <f>ROUND('اطلاعات پایه'!$B$8/30*MIN(30,L1014),0)</f>
        <v>9000000</v>
      </c>
      <c r="S1014" s="5">
        <f>ROUND('اطلاعات پایه'!$B$9/30*MIN(30,L1014),0)</f>
        <v>22000000</v>
      </c>
      <c r="T1014" s="5">
        <f t="shared" si="123"/>
        <v>59284</v>
      </c>
      <c r="U1014" s="15"/>
      <c r="V1014" s="5">
        <f t="shared" si="121"/>
        <v>0</v>
      </c>
      <c r="X1014" s="9">
        <f t="shared" si="124"/>
        <v>40316080</v>
      </c>
      <c r="Y1014" s="9">
        <f>ROUND(0.07*MIN(7*L1014*'اطلاعات پایه'!$B$5,'محاسبه حقوق'!X1014),0)</f>
        <v>2822126</v>
      </c>
      <c r="Z1014" s="9">
        <f t="shared" si="125"/>
        <v>9272700</v>
      </c>
      <c r="AA1014" s="9">
        <f t="shared" si="126"/>
        <v>480702059.14285713</v>
      </c>
      <c r="AB1014" s="5">
        <f>IF(AA1014&lt;='اطلاعات پایه'!$B$35,'اطلاعات پایه'!$D$35,IF(AA1014&lt;='اطلاعات پایه'!$B$36,'اطلاعات پایه'!$E$35+(AA1014-'اطلاعات پایه'!$B$35)*'اطلاعات پایه'!$C$36,IF(AA1014&lt;='اطلاعات پایه'!$B$37,'اطلاعات پایه'!$E$36+(AA1014-'اطلاعات پایه'!$B$36)*'اطلاعات پایه'!$C$37,IF(AA1014&lt;='اطلاعات پایه'!$B$38,'اطلاعات پایه'!$E$37+(AA1014-'اطلاعات پایه'!$B$37)*'اطلاعات پایه'!$C$38,IF(AA1014&lt;='اطلاعات پایه'!$B$39,'اطلاعات پایه'!$E$38+(AA1014-'اطلاعات پایه'!$B$38)*'اطلاعات پایه'!$C$39,'اطلاعات پایه'!$E$39+(AA1014-'اطلاعات پایه'!$B$39)*'اطلاعات پایه'!$C$40)))))/365*L1014</f>
        <v>0</v>
      </c>
      <c r="AC1014" s="9">
        <f t="shared" si="127"/>
        <v>37493954</v>
      </c>
      <c r="AE1014" s="9">
        <f t="shared" si="122"/>
        <v>49588780</v>
      </c>
    </row>
    <row r="1015" spans="1:31" x14ac:dyDescent="0.25">
      <c r="A1015" s="13">
        <v>995</v>
      </c>
      <c r="B1015" s="13"/>
      <c r="C1015" s="13"/>
      <c r="D1015" s="13"/>
      <c r="E1015" s="13"/>
      <c r="F1015" s="13"/>
      <c r="G1015" s="6" t="str">
        <f t="shared" si="120"/>
        <v/>
      </c>
      <c r="H1015" s="13"/>
      <c r="I1015" s="13"/>
      <c r="J1015" s="15"/>
      <c r="K1015" s="15"/>
      <c r="L1015" s="5">
        <f>VLOOKUP($C$15,'اطلاعات پایه'!$A$18:$B$30,2,FALSE)</f>
        <v>30</v>
      </c>
      <c r="M1015" s="6">
        <f>VLOOKUP($C$15,'اطلاعات پایه'!$A$18:$C$30,3,FALSE)</f>
        <v>45736</v>
      </c>
      <c r="N1015" s="5">
        <f>ROUND((K1015*('اطلاعات پایه'!$B$12+1)+'اطلاعات پایه'!$B$13)/30*L1015,0)</f>
        <v>9316080</v>
      </c>
      <c r="O1015" s="5">
        <f>IF(AND(F1015&gt;0,M1015-F1015&gt;364),'اطلاعات پایه'!$B$10,0)*L1015+J1015</f>
        <v>0</v>
      </c>
      <c r="P1015" s="5">
        <f>IF(H1015="متاهل",'اطلاعات پایه'!$B$6,0)</f>
        <v>0</v>
      </c>
      <c r="Q1015" s="5">
        <f>I1015*'اطلاعات پایه'!$B$7</f>
        <v>0</v>
      </c>
      <c r="R1015" s="5">
        <f>ROUND('اطلاعات پایه'!$B$8/30*MIN(30,L1015),0)</f>
        <v>9000000</v>
      </c>
      <c r="S1015" s="5">
        <f>ROUND('اطلاعات پایه'!$B$9/30*MIN(30,L1015),0)</f>
        <v>22000000</v>
      </c>
      <c r="T1015" s="5">
        <f t="shared" si="123"/>
        <v>59284</v>
      </c>
      <c r="U1015" s="15"/>
      <c r="V1015" s="5">
        <f t="shared" si="121"/>
        <v>0</v>
      </c>
      <c r="X1015" s="9">
        <f t="shared" si="124"/>
        <v>40316080</v>
      </c>
      <c r="Y1015" s="9">
        <f>ROUND(0.07*MIN(7*L1015*'اطلاعات پایه'!$B$5,'محاسبه حقوق'!X1015),0)</f>
        <v>2822126</v>
      </c>
      <c r="Z1015" s="9">
        <f t="shared" si="125"/>
        <v>9272700</v>
      </c>
      <c r="AA1015" s="9">
        <f t="shared" si="126"/>
        <v>480702059.14285713</v>
      </c>
      <c r="AB1015" s="5">
        <f>IF(AA1015&lt;='اطلاعات پایه'!$B$35,'اطلاعات پایه'!$D$35,IF(AA1015&lt;='اطلاعات پایه'!$B$36,'اطلاعات پایه'!$E$35+(AA1015-'اطلاعات پایه'!$B$35)*'اطلاعات پایه'!$C$36,IF(AA1015&lt;='اطلاعات پایه'!$B$37,'اطلاعات پایه'!$E$36+(AA1015-'اطلاعات پایه'!$B$36)*'اطلاعات پایه'!$C$37,IF(AA1015&lt;='اطلاعات پایه'!$B$38,'اطلاعات پایه'!$E$37+(AA1015-'اطلاعات پایه'!$B$37)*'اطلاعات پایه'!$C$38,IF(AA1015&lt;='اطلاعات پایه'!$B$39,'اطلاعات پایه'!$E$38+(AA1015-'اطلاعات پایه'!$B$38)*'اطلاعات پایه'!$C$39,'اطلاعات پایه'!$E$39+(AA1015-'اطلاعات پایه'!$B$39)*'اطلاعات پایه'!$C$40)))))/365*L1015</f>
        <v>0</v>
      </c>
      <c r="AC1015" s="9">
        <f t="shared" si="127"/>
        <v>37493954</v>
      </c>
      <c r="AE1015" s="9">
        <f t="shared" si="122"/>
        <v>49588780</v>
      </c>
    </row>
    <row r="1016" spans="1:31" x14ac:dyDescent="0.25">
      <c r="A1016" s="13">
        <v>996</v>
      </c>
      <c r="B1016" s="13"/>
      <c r="C1016" s="13"/>
      <c r="D1016" s="13"/>
      <c r="E1016" s="13"/>
      <c r="F1016" s="13"/>
      <c r="G1016" s="6" t="str">
        <f t="shared" si="120"/>
        <v/>
      </c>
      <c r="H1016" s="13"/>
      <c r="I1016" s="13"/>
      <c r="J1016" s="15"/>
      <c r="K1016" s="15"/>
      <c r="L1016" s="5">
        <f>VLOOKUP($C$15,'اطلاعات پایه'!$A$18:$B$30,2,FALSE)</f>
        <v>30</v>
      </c>
      <c r="M1016" s="6">
        <f>VLOOKUP($C$15,'اطلاعات پایه'!$A$18:$C$30,3,FALSE)</f>
        <v>45736</v>
      </c>
      <c r="N1016" s="5">
        <f>ROUND((K1016*('اطلاعات پایه'!$B$12+1)+'اطلاعات پایه'!$B$13)/30*L1016,0)</f>
        <v>9316080</v>
      </c>
      <c r="O1016" s="5">
        <f>IF(AND(F1016&gt;0,M1016-F1016&gt;364),'اطلاعات پایه'!$B$10,0)*L1016+J1016</f>
        <v>0</v>
      </c>
      <c r="P1016" s="5">
        <f>IF(H1016="متاهل",'اطلاعات پایه'!$B$6,0)</f>
        <v>0</v>
      </c>
      <c r="Q1016" s="5">
        <f>I1016*'اطلاعات پایه'!$B$7</f>
        <v>0</v>
      </c>
      <c r="R1016" s="5">
        <f>ROUND('اطلاعات پایه'!$B$8/30*MIN(30,L1016),0)</f>
        <v>9000000</v>
      </c>
      <c r="S1016" s="5">
        <f>ROUND('اطلاعات پایه'!$B$9/30*MIN(30,L1016),0)</f>
        <v>22000000</v>
      </c>
      <c r="T1016" s="5">
        <f t="shared" si="123"/>
        <v>59284</v>
      </c>
      <c r="U1016" s="15"/>
      <c r="V1016" s="5">
        <f t="shared" si="121"/>
        <v>0</v>
      </c>
      <c r="X1016" s="9">
        <f t="shared" si="124"/>
        <v>40316080</v>
      </c>
      <c r="Y1016" s="9">
        <f>ROUND(0.07*MIN(7*L1016*'اطلاعات پایه'!$B$5,'محاسبه حقوق'!X1016),0)</f>
        <v>2822126</v>
      </c>
      <c r="Z1016" s="9">
        <f t="shared" si="125"/>
        <v>9272700</v>
      </c>
      <c r="AA1016" s="9">
        <f t="shared" si="126"/>
        <v>480702059.14285713</v>
      </c>
      <c r="AB1016" s="5">
        <f>IF(AA1016&lt;='اطلاعات پایه'!$B$35,'اطلاعات پایه'!$D$35,IF(AA1016&lt;='اطلاعات پایه'!$B$36,'اطلاعات پایه'!$E$35+(AA1016-'اطلاعات پایه'!$B$35)*'اطلاعات پایه'!$C$36,IF(AA1016&lt;='اطلاعات پایه'!$B$37,'اطلاعات پایه'!$E$36+(AA1016-'اطلاعات پایه'!$B$36)*'اطلاعات پایه'!$C$37,IF(AA1016&lt;='اطلاعات پایه'!$B$38,'اطلاعات پایه'!$E$37+(AA1016-'اطلاعات پایه'!$B$37)*'اطلاعات پایه'!$C$38,IF(AA1016&lt;='اطلاعات پایه'!$B$39,'اطلاعات پایه'!$E$38+(AA1016-'اطلاعات پایه'!$B$38)*'اطلاعات پایه'!$C$39,'اطلاعات پایه'!$E$39+(AA1016-'اطلاعات پایه'!$B$39)*'اطلاعات پایه'!$C$40)))))/365*L1016</f>
        <v>0</v>
      </c>
      <c r="AC1016" s="9">
        <f t="shared" si="127"/>
        <v>37493954</v>
      </c>
      <c r="AE1016" s="9">
        <f t="shared" si="122"/>
        <v>49588780</v>
      </c>
    </row>
    <row r="1017" spans="1:31" x14ac:dyDescent="0.25">
      <c r="A1017" s="13">
        <v>997</v>
      </c>
      <c r="B1017" s="13"/>
      <c r="C1017" s="13"/>
      <c r="D1017" s="13"/>
      <c r="E1017" s="13"/>
      <c r="F1017" s="13"/>
      <c r="G1017" s="6" t="str">
        <f t="shared" si="120"/>
        <v/>
      </c>
      <c r="H1017" s="13"/>
      <c r="I1017" s="13"/>
      <c r="J1017" s="15"/>
      <c r="K1017" s="15"/>
      <c r="L1017" s="5">
        <f>VLOOKUP($C$15,'اطلاعات پایه'!$A$18:$B$30,2,FALSE)</f>
        <v>30</v>
      </c>
      <c r="M1017" s="6">
        <f>VLOOKUP($C$15,'اطلاعات پایه'!$A$18:$C$30,3,FALSE)</f>
        <v>45736</v>
      </c>
      <c r="N1017" s="5">
        <f>ROUND((K1017*('اطلاعات پایه'!$B$12+1)+'اطلاعات پایه'!$B$13)/30*L1017,0)</f>
        <v>9316080</v>
      </c>
      <c r="O1017" s="5">
        <f>IF(AND(F1017&gt;0,M1017-F1017&gt;364),'اطلاعات پایه'!$B$10,0)*L1017+J1017</f>
        <v>0</v>
      </c>
      <c r="P1017" s="5">
        <f>IF(H1017="متاهل",'اطلاعات پایه'!$B$6,0)</f>
        <v>0</v>
      </c>
      <c r="Q1017" s="5">
        <f>I1017*'اطلاعات پایه'!$B$7</f>
        <v>0</v>
      </c>
      <c r="R1017" s="5">
        <f>ROUND('اطلاعات پایه'!$B$8/30*MIN(30,L1017),0)</f>
        <v>9000000</v>
      </c>
      <c r="S1017" s="5">
        <f>ROUND('اطلاعات پایه'!$B$9/30*MIN(30,L1017),0)</f>
        <v>22000000</v>
      </c>
      <c r="T1017" s="5">
        <f t="shared" si="123"/>
        <v>59284</v>
      </c>
      <c r="U1017" s="15"/>
      <c r="V1017" s="5">
        <f t="shared" si="121"/>
        <v>0</v>
      </c>
      <c r="X1017" s="9">
        <f t="shared" si="124"/>
        <v>40316080</v>
      </c>
      <c r="Y1017" s="9">
        <f>ROUND(0.07*MIN(7*L1017*'اطلاعات پایه'!$B$5,'محاسبه حقوق'!X1017),0)</f>
        <v>2822126</v>
      </c>
      <c r="Z1017" s="9">
        <f t="shared" si="125"/>
        <v>9272700</v>
      </c>
      <c r="AA1017" s="9">
        <f t="shared" si="126"/>
        <v>480702059.14285713</v>
      </c>
      <c r="AB1017" s="5">
        <f>IF(AA1017&lt;='اطلاعات پایه'!$B$35,'اطلاعات پایه'!$D$35,IF(AA1017&lt;='اطلاعات پایه'!$B$36,'اطلاعات پایه'!$E$35+(AA1017-'اطلاعات پایه'!$B$35)*'اطلاعات پایه'!$C$36,IF(AA1017&lt;='اطلاعات پایه'!$B$37,'اطلاعات پایه'!$E$36+(AA1017-'اطلاعات پایه'!$B$36)*'اطلاعات پایه'!$C$37,IF(AA1017&lt;='اطلاعات پایه'!$B$38,'اطلاعات پایه'!$E$37+(AA1017-'اطلاعات پایه'!$B$37)*'اطلاعات پایه'!$C$38,IF(AA1017&lt;='اطلاعات پایه'!$B$39,'اطلاعات پایه'!$E$38+(AA1017-'اطلاعات پایه'!$B$38)*'اطلاعات پایه'!$C$39,'اطلاعات پایه'!$E$39+(AA1017-'اطلاعات پایه'!$B$39)*'اطلاعات پایه'!$C$40)))))/365*L1017</f>
        <v>0</v>
      </c>
      <c r="AC1017" s="9">
        <f t="shared" si="127"/>
        <v>37493954</v>
      </c>
      <c r="AE1017" s="9">
        <f t="shared" si="122"/>
        <v>49588780</v>
      </c>
    </row>
    <row r="1018" spans="1:31" x14ac:dyDescent="0.25">
      <c r="A1018" s="13">
        <v>998</v>
      </c>
      <c r="B1018" s="13"/>
      <c r="C1018" s="13"/>
      <c r="D1018" s="13"/>
      <c r="E1018" s="13"/>
      <c r="F1018" s="13"/>
      <c r="G1018" s="6" t="str">
        <f t="shared" si="120"/>
        <v/>
      </c>
      <c r="H1018" s="13"/>
      <c r="I1018" s="13"/>
      <c r="J1018" s="15"/>
      <c r="K1018" s="15"/>
      <c r="L1018" s="5">
        <f>VLOOKUP($C$15,'اطلاعات پایه'!$A$18:$B$30,2,FALSE)</f>
        <v>30</v>
      </c>
      <c r="M1018" s="6">
        <f>VLOOKUP($C$15,'اطلاعات پایه'!$A$18:$C$30,3,FALSE)</f>
        <v>45736</v>
      </c>
      <c r="N1018" s="5">
        <f>ROUND((K1018*('اطلاعات پایه'!$B$12+1)+'اطلاعات پایه'!$B$13)/30*L1018,0)</f>
        <v>9316080</v>
      </c>
      <c r="O1018" s="5">
        <f>IF(AND(F1018&gt;0,M1018-F1018&gt;364),'اطلاعات پایه'!$B$10,0)*L1018+J1018</f>
        <v>0</v>
      </c>
      <c r="P1018" s="5">
        <f>IF(H1018="متاهل",'اطلاعات پایه'!$B$6,0)</f>
        <v>0</v>
      </c>
      <c r="Q1018" s="5">
        <f>I1018*'اطلاعات پایه'!$B$7</f>
        <v>0</v>
      </c>
      <c r="R1018" s="5">
        <f>ROUND('اطلاعات پایه'!$B$8/30*MIN(30,L1018),0)</f>
        <v>9000000</v>
      </c>
      <c r="S1018" s="5">
        <f>ROUND('اطلاعات پایه'!$B$9/30*MIN(30,L1018),0)</f>
        <v>22000000</v>
      </c>
      <c r="T1018" s="5">
        <f t="shared" si="123"/>
        <v>59284</v>
      </c>
      <c r="U1018" s="15"/>
      <c r="V1018" s="5">
        <f t="shared" si="121"/>
        <v>0</v>
      </c>
      <c r="X1018" s="9">
        <f t="shared" si="124"/>
        <v>40316080</v>
      </c>
      <c r="Y1018" s="9">
        <f>ROUND(0.07*MIN(7*L1018*'اطلاعات پایه'!$B$5,'محاسبه حقوق'!X1018),0)</f>
        <v>2822126</v>
      </c>
      <c r="Z1018" s="9">
        <f t="shared" si="125"/>
        <v>9272700</v>
      </c>
      <c r="AA1018" s="9">
        <f t="shared" si="126"/>
        <v>480702059.14285713</v>
      </c>
      <c r="AB1018" s="5">
        <f>IF(AA1018&lt;='اطلاعات پایه'!$B$35,'اطلاعات پایه'!$D$35,IF(AA1018&lt;='اطلاعات پایه'!$B$36,'اطلاعات پایه'!$E$35+(AA1018-'اطلاعات پایه'!$B$35)*'اطلاعات پایه'!$C$36,IF(AA1018&lt;='اطلاعات پایه'!$B$37,'اطلاعات پایه'!$E$36+(AA1018-'اطلاعات پایه'!$B$36)*'اطلاعات پایه'!$C$37,IF(AA1018&lt;='اطلاعات پایه'!$B$38,'اطلاعات پایه'!$E$37+(AA1018-'اطلاعات پایه'!$B$37)*'اطلاعات پایه'!$C$38,IF(AA1018&lt;='اطلاعات پایه'!$B$39,'اطلاعات پایه'!$E$38+(AA1018-'اطلاعات پایه'!$B$38)*'اطلاعات پایه'!$C$39,'اطلاعات پایه'!$E$39+(AA1018-'اطلاعات پایه'!$B$39)*'اطلاعات پایه'!$C$40)))))/365*L1018</f>
        <v>0</v>
      </c>
      <c r="AC1018" s="9">
        <f t="shared" si="127"/>
        <v>37493954</v>
      </c>
      <c r="AE1018" s="9">
        <f t="shared" si="122"/>
        <v>49588780</v>
      </c>
    </row>
    <row r="1019" spans="1:31" x14ac:dyDescent="0.25">
      <c r="A1019" s="13">
        <v>999</v>
      </c>
      <c r="B1019" s="13"/>
      <c r="C1019" s="13"/>
      <c r="D1019" s="13"/>
      <c r="E1019" s="13"/>
      <c r="F1019" s="13"/>
      <c r="G1019" s="6" t="str">
        <f t="shared" si="120"/>
        <v/>
      </c>
      <c r="H1019" s="13"/>
      <c r="I1019" s="13"/>
      <c r="J1019" s="15"/>
      <c r="K1019" s="15"/>
      <c r="L1019" s="5">
        <f>VLOOKUP($C$15,'اطلاعات پایه'!$A$18:$B$30,2,FALSE)</f>
        <v>30</v>
      </c>
      <c r="M1019" s="6">
        <f>VLOOKUP($C$15,'اطلاعات پایه'!$A$18:$C$30,3,FALSE)</f>
        <v>45736</v>
      </c>
      <c r="N1019" s="5">
        <f>ROUND((K1019*('اطلاعات پایه'!$B$12+1)+'اطلاعات پایه'!$B$13)/30*L1019,0)</f>
        <v>9316080</v>
      </c>
      <c r="O1019" s="5">
        <f>IF(AND(F1019&gt;0,M1019-F1019&gt;364),'اطلاعات پایه'!$B$10,0)*L1019+J1019</f>
        <v>0</v>
      </c>
      <c r="P1019" s="5">
        <f>IF(H1019="متاهل",'اطلاعات پایه'!$B$6,0)</f>
        <v>0</v>
      </c>
      <c r="Q1019" s="5">
        <f>I1019*'اطلاعات پایه'!$B$7</f>
        <v>0</v>
      </c>
      <c r="R1019" s="5">
        <f>ROUND('اطلاعات پایه'!$B$8/30*MIN(30,L1019),0)</f>
        <v>9000000</v>
      </c>
      <c r="S1019" s="5">
        <f>ROUND('اطلاعات پایه'!$B$9/30*MIN(30,L1019),0)</f>
        <v>22000000</v>
      </c>
      <c r="T1019" s="5">
        <f t="shared" si="123"/>
        <v>59284</v>
      </c>
      <c r="U1019" s="15"/>
      <c r="V1019" s="5">
        <f t="shared" si="121"/>
        <v>0</v>
      </c>
      <c r="X1019" s="9">
        <f t="shared" si="124"/>
        <v>40316080</v>
      </c>
      <c r="Y1019" s="9">
        <f>ROUND(0.07*MIN(7*L1019*'اطلاعات پایه'!$B$5,'محاسبه حقوق'!X1019),0)</f>
        <v>2822126</v>
      </c>
      <c r="Z1019" s="9">
        <f t="shared" si="125"/>
        <v>9272700</v>
      </c>
      <c r="AA1019" s="9">
        <f t="shared" si="126"/>
        <v>480702059.14285713</v>
      </c>
      <c r="AB1019" s="5">
        <f>IF(AA1019&lt;='اطلاعات پایه'!$B$35,'اطلاعات پایه'!$D$35,IF(AA1019&lt;='اطلاعات پایه'!$B$36,'اطلاعات پایه'!$E$35+(AA1019-'اطلاعات پایه'!$B$35)*'اطلاعات پایه'!$C$36,IF(AA1019&lt;='اطلاعات پایه'!$B$37,'اطلاعات پایه'!$E$36+(AA1019-'اطلاعات پایه'!$B$36)*'اطلاعات پایه'!$C$37,IF(AA1019&lt;='اطلاعات پایه'!$B$38,'اطلاعات پایه'!$E$37+(AA1019-'اطلاعات پایه'!$B$37)*'اطلاعات پایه'!$C$38,IF(AA1019&lt;='اطلاعات پایه'!$B$39,'اطلاعات پایه'!$E$38+(AA1019-'اطلاعات پایه'!$B$38)*'اطلاعات پایه'!$C$39,'اطلاعات پایه'!$E$39+(AA1019-'اطلاعات پایه'!$B$39)*'اطلاعات پایه'!$C$40)))))/365*L1019</f>
        <v>0</v>
      </c>
      <c r="AC1019" s="9">
        <f t="shared" si="127"/>
        <v>37493954</v>
      </c>
      <c r="AE1019" s="9">
        <f t="shared" si="122"/>
        <v>49588780</v>
      </c>
    </row>
    <row r="1020" spans="1:31" x14ac:dyDescent="0.25">
      <c r="A1020" s="13">
        <v>1000</v>
      </c>
      <c r="B1020" s="13"/>
      <c r="C1020" s="13"/>
      <c r="D1020" s="13"/>
      <c r="E1020" s="13"/>
      <c r="F1020" s="13"/>
      <c r="G1020" s="6" t="str">
        <f t="shared" si="120"/>
        <v/>
      </c>
      <c r="H1020" s="13"/>
      <c r="I1020" s="13"/>
      <c r="J1020" s="15"/>
      <c r="K1020" s="15"/>
      <c r="L1020" s="5">
        <f>VLOOKUP($C$15,'اطلاعات پایه'!$A$18:$B$30,2,FALSE)</f>
        <v>30</v>
      </c>
      <c r="M1020" s="6">
        <f>VLOOKUP($C$15,'اطلاعات پایه'!$A$18:$C$30,3,FALSE)</f>
        <v>45736</v>
      </c>
      <c r="N1020" s="5">
        <f>ROUND((K1020*('اطلاعات پایه'!$B$12+1)+'اطلاعات پایه'!$B$13)/30*L1020,0)</f>
        <v>9316080</v>
      </c>
      <c r="O1020" s="5">
        <f>IF(AND(F1020&gt;0,M1020-F1020&gt;364),'اطلاعات پایه'!$B$10,0)*L1020+J1020</f>
        <v>0</v>
      </c>
      <c r="P1020" s="5">
        <f>IF(H1020="متاهل",'اطلاعات پایه'!$B$6,0)</f>
        <v>0</v>
      </c>
      <c r="Q1020" s="5">
        <f>I1020*'اطلاعات پایه'!$B$7</f>
        <v>0</v>
      </c>
      <c r="R1020" s="5">
        <f>ROUND('اطلاعات پایه'!$B$8/30*MIN(30,L1020),0)</f>
        <v>9000000</v>
      </c>
      <c r="S1020" s="5">
        <f>ROUND('اطلاعات پایه'!$B$9/30*MIN(30,L1020),0)</f>
        <v>22000000</v>
      </c>
      <c r="T1020" s="5">
        <f t="shared" si="123"/>
        <v>59284</v>
      </c>
      <c r="U1020" s="15"/>
      <c r="V1020" s="5">
        <f t="shared" si="121"/>
        <v>0</v>
      </c>
      <c r="X1020" s="9">
        <f t="shared" si="124"/>
        <v>40316080</v>
      </c>
      <c r="Y1020" s="9">
        <f>ROUND(0.07*MIN(7*L1020*'اطلاعات پایه'!$B$5,'محاسبه حقوق'!X1020),0)</f>
        <v>2822126</v>
      </c>
      <c r="Z1020" s="9">
        <f t="shared" si="125"/>
        <v>9272700</v>
      </c>
      <c r="AA1020" s="9">
        <f t="shared" si="126"/>
        <v>480702059.14285713</v>
      </c>
      <c r="AB1020" s="5">
        <f>IF(AA1020&lt;='اطلاعات پایه'!$B$35,'اطلاعات پایه'!$D$35,IF(AA1020&lt;='اطلاعات پایه'!$B$36,'اطلاعات پایه'!$E$35+(AA1020-'اطلاعات پایه'!$B$35)*'اطلاعات پایه'!$C$36,IF(AA1020&lt;='اطلاعات پایه'!$B$37,'اطلاعات پایه'!$E$36+(AA1020-'اطلاعات پایه'!$B$36)*'اطلاعات پایه'!$C$37,IF(AA1020&lt;='اطلاعات پایه'!$B$38,'اطلاعات پایه'!$E$37+(AA1020-'اطلاعات پایه'!$B$37)*'اطلاعات پایه'!$C$38,IF(AA1020&lt;='اطلاعات پایه'!$B$39,'اطلاعات پایه'!$E$38+(AA1020-'اطلاعات پایه'!$B$38)*'اطلاعات پایه'!$C$39,'اطلاعات پایه'!$E$39+(AA1020-'اطلاعات پایه'!$B$39)*'اطلاعات پایه'!$C$40)))))/365*L1020</f>
        <v>0</v>
      </c>
      <c r="AC1020" s="9">
        <f t="shared" si="127"/>
        <v>37493954</v>
      </c>
      <c r="AE1020" s="9">
        <f t="shared" si="122"/>
        <v>49588780</v>
      </c>
    </row>
    <row r="1021" spans="1:31" x14ac:dyDescent="0.25">
      <c r="A1021" s="13">
        <v>1001</v>
      </c>
      <c r="B1021" s="13"/>
      <c r="C1021" s="13"/>
      <c r="D1021" s="13"/>
      <c r="E1021" s="13"/>
      <c r="F1021" s="13"/>
      <c r="G1021" s="6" t="str">
        <f t="shared" si="120"/>
        <v/>
      </c>
      <c r="H1021" s="13"/>
      <c r="I1021" s="13"/>
      <c r="J1021" s="15"/>
      <c r="K1021" s="15"/>
      <c r="L1021" s="5">
        <f>VLOOKUP($C$15,'اطلاعات پایه'!$A$18:$B$30,2,FALSE)</f>
        <v>30</v>
      </c>
      <c r="M1021" s="6">
        <f>VLOOKUP($C$15,'اطلاعات پایه'!$A$18:$C$30,3,FALSE)</f>
        <v>45736</v>
      </c>
      <c r="N1021" s="5">
        <f>ROUND((K1021*('اطلاعات پایه'!$B$12+1)+'اطلاعات پایه'!$B$13)/30*L1021,0)</f>
        <v>9316080</v>
      </c>
      <c r="O1021" s="5">
        <f>IF(AND(F1021&gt;0,M1021-F1021&gt;364),'اطلاعات پایه'!$B$10,0)*L1021+J1021</f>
        <v>0</v>
      </c>
      <c r="P1021" s="5">
        <f>IF(H1021="متاهل",'اطلاعات پایه'!$B$6,0)</f>
        <v>0</v>
      </c>
      <c r="Q1021" s="5">
        <f>I1021*'اطلاعات پایه'!$B$7</f>
        <v>0</v>
      </c>
      <c r="R1021" s="5">
        <f>ROUND('اطلاعات پایه'!$B$8/30*MIN(30,L1021),0)</f>
        <v>9000000</v>
      </c>
      <c r="S1021" s="5">
        <f>ROUND('اطلاعات پایه'!$B$9/30*MIN(30,L1021),0)</f>
        <v>22000000</v>
      </c>
      <c r="T1021" s="5">
        <f t="shared" si="123"/>
        <v>59284</v>
      </c>
      <c r="U1021" s="15"/>
      <c r="V1021" s="5">
        <f t="shared" si="121"/>
        <v>0</v>
      </c>
      <c r="X1021" s="9">
        <f t="shared" si="124"/>
        <v>40316080</v>
      </c>
      <c r="Y1021" s="9">
        <f>ROUND(0.07*MIN(7*L1021*'اطلاعات پایه'!$B$5,'محاسبه حقوق'!X1021),0)</f>
        <v>2822126</v>
      </c>
      <c r="Z1021" s="9">
        <f t="shared" si="125"/>
        <v>9272700</v>
      </c>
      <c r="AA1021" s="9">
        <f t="shared" si="126"/>
        <v>480702059.14285713</v>
      </c>
      <c r="AB1021" s="5">
        <f>IF(AA1021&lt;='اطلاعات پایه'!$B$35,'اطلاعات پایه'!$D$35,IF(AA1021&lt;='اطلاعات پایه'!$B$36,'اطلاعات پایه'!$E$35+(AA1021-'اطلاعات پایه'!$B$35)*'اطلاعات پایه'!$C$36,IF(AA1021&lt;='اطلاعات پایه'!$B$37,'اطلاعات پایه'!$E$36+(AA1021-'اطلاعات پایه'!$B$36)*'اطلاعات پایه'!$C$37,IF(AA1021&lt;='اطلاعات پایه'!$B$38,'اطلاعات پایه'!$E$37+(AA1021-'اطلاعات پایه'!$B$37)*'اطلاعات پایه'!$C$38,IF(AA1021&lt;='اطلاعات پایه'!$B$39,'اطلاعات پایه'!$E$38+(AA1021-'اطلاعات پایه'!$B$38)*'اطلاعات پایه'!$C$39,'اطلاعات پایه'!$E$39+(AA1021-'اطلاعات پایه'!$B$39)*'اطلاعات پایه'!$C$40)))))/365*L1021</f>
        <v>0</v>
      </c>
      <c r="AC1021" s="9">
        <f t="shared" si="127"/>
        <v>37493954</v>
      </c>
      <c r="AE1021" s="9">
        <f t="shared" si="122"/>
        <v>49588780</v>
      </c>
    </row>
    <row r="1022" spans="1:31" x14ac:dyDescent="0.25">
      <c r="A1022" s="13">
        <v>1002</v>
      </c>
      <c r="B1022" s="13"/>
      <c r="C1022" s="13"/>
      <c r="D1022" s="13"/>
      <c r="E1022" s="13"/>
      <c r="F1022" s="13"/>
      <c r="G1022" s="6" t="str">
        <f t="shared" si="120"/>
        <v/>
      </c>
      <c r="H1022" s="13"/>
      <c r="I1022" s="13"/>
      <c r="J1022" s="15"/>
      <c r="K1022" s="15"/>
      <c r="L1022" s="5">
        <f>VLOOKUP($C$15,'اطلاعات پایه'!$A$18:$B$30,2,FALSE)</f>
        <v>30</v>
      </c>
      <c r="M1022" s="6">
        <f>VLOOKUP($C$15,'اطلاعات پایه'!$A$18:$C$30,3,FALSE)</f>
        <v>45736</v>
      </c>
      <c r="N1022" s="5">
        <f>ROUND((K1022*('اطلاعات پایه'!$B$12+1)+'اطلاعات پایه'!$B$13)/30*L1022,0)</f>
        <v>9316080</v>
      </c>
      <c r="O1022" s="5">
        <f>IF(AND(F1022&gt;0,M1022-F1022&gt;364),'اطلاعات پایه'!$B$10,0)*L1022+J1022</f>
        <v>0</v>
      </c>
      <c r="P1022" s="5">
        <f>IF(H1022="متاهل",'اطلاعات پایه'!$B$6,0)</f>
        <v>0</v>
      </c>
      <c r="Q1022" s="5">
        <f>I1022*'اطلاعات پایه'!$B$7</f>
        <v>0</v>
      </c>
      <c r="R1022" s="5">
        <f>ROUND('اطلاعات پایه'!$B$8/30*MIN(30,L1022),0)</f>
        <v>9000000</v>
      </c>
      <c r="S1022" s="5">
        <f>ROUND('اطلاعات پایه'!$B$9/30*MIN(30,L1022),0)</f>
        <v>22000000</v>
      </c>
      <c r="T1022" s="5">
        <f t="shared" si="123"/>
        <v>59284</v>
      </c>
      <c r="U1022" s="15"/>
      <c r="V1022" s="5">
        <f t="shared" si="121"/>
        <v>0</v>
      </c>
      <c r="X1022" s="9">
        <f t="shared" si="124"/>
        <v>40316080</v>
      </c>
      <c r="Y1022" s="9">
        <f>ROUND(0.07*MIN(7*L1022*'اطلاعات پایه'!$B$5,'محاسبه حقوق'!X1022),0)</f>
        <v>2822126</v>
      </c>
      <c r="Z1022" s="9">
        <f t="shared" si="125"/>
        <v>9272700</v>
      </c>
      <c r="AA1022" s="9">
        <f t="shared" si="126"/>
        <v>480702059.14285713</v>
      </c>
      <c r="AB1022" s="5">
        <f>IF(AA1022&lt;='اطلاعات پایه'!$B$35,'اطلاعات پایه'!$D$35,IF(AA1022&lt;='اطلاعات پایه'!$B$36,'اطلاعات پایه'!$E$35+(AA1022-'اطلاعات پایه'!$B$35)*'اطلاعات پایه'!$C$36,IF(AA1022&lt;='اطلاعات پایه'!$B$37,'اطلاعات پایه'!$E$36+(AA1022-'اطلاعات پایه'!$B$36)*'اطلاعات پایه'!$C$37,IF(AA1022&lt;='اطلاعات پایه'!$B$38,'اطلاعات پایه'!$E$37+(AA1022-'اطلاعات پایه'!$B$37)*'اطلاعات پایه'!$C$38,IF(AA1022&lt;='اطلاعات پایه'!$B$39,'اطلاعات پایه'!$E$38+(AA1022-'اطلاعات پایه'!$B$38)*'اطلاعات پایه'!$C$39,'اطلاعات پایه'!$E$39+(AA1022-'اطلاعات پایه'!$B$39)*'اطلاعات پایه'!$C$40)))))/365*L1022</f>
        <v>0</v>
      </c>
      <c r="AC1022" s="9">
        <f t="shared" si="127"/>
        <v>37493954</v>
      </c>
      <c r="AE1022" s="9">
        <f t="shared" si="122"/>
        <v>49588780</v>
      </c>
    </row>
    <row r="1023" spans="1:31" x14ac:dyDescent="0.25">
      <c r="A1023" s="13">
        <v>1003</v>
      </c>
      <c r="B1023" s="13"/>
      <c r="C1023" s="13"/>
      <c r="D1023" s="13"/>
      <c r="E1023" s="13"/>
      <c r="F1023" s="13"/>
      <c r="G1023" s="6" t="str">
        <f t="shared" si="120"/>
        <v/>
      </c>
      <c r="H1023" s="13"/>
      <c r="I1023" s="13"/>
      <c r="J1023" s="15"/>
      <c r="K1023" s="15"/>
      <c r="L1023" s="5">
        <f>VLOOKUP($C$15,'اطلاعات پایه'!$A$18:$B$30,2,FALSE)</f>
        <v>30</v>
      </c>
      <c r="M1023" s="6">
        <f>VLOOKUP($C$15,'اطلاعات پایه'!$A$18:$C$30,3,FALSE)</f>
        <v>45736</v>
      </c>
      <c r="N1023" s="5">
        <f>ROUND((K1023*('اطلاعات پایه'!$B$12+1)+'اطلاعات پایه'!$B$13)/30*L1023,0)</f>
        <v>9316080</v>
      </c>
      <c r="O1023" s="5">
        <f>IF(AND(F1023&gt;0,M1023-F1023&gt;364),'اطلاعات پایه'!$B$10,0)*L1023+J1023</f>
        <v>0</v>
      </c>
      <c r="P1023" s="5">
        <f>IF(H1023="متاهل",'اطلاعات پایه'!$B$6,0)</f>
        <v>0</v>
      </c>
      <c r="Q1023" s="5">
        <f>I1023*'اطلاعات پایه'!$B$7</f>
        <v>0</v>
      </c>
      <c r="R1023" s="5">
        <f>ROUND('اطلاعات پایه'!$B$8/30*MIN(30,L1023),0)</f>
        <v>9000000</v>
      </c>
      <c r="S1023" s="5">
        <f>ROUND('اطلاعات پایه'!$B$9/30*MIN(30,L1023),0)</f>
        <v>22000000</v>
      </c>
      <c r="T1023" s="5">
        <f t="shared" si="123"/>
        <v>59284</v>
      </c>
      <c r="U1023" s="15"/>
      <c r="V1023" s="5">
        <f t="shared" si="121"/>
        <v>0</v>
      </c>
      <c r="X1023" s="9">
        <f t="shared" si="124"/>
        <v>40316080</v>
      </c>
      <c r="Y1023" s="9">
        <f>ROUND(0.07*MIN(7*L1023*'اطلاعات پایه'!$B$5,'محاسبه حقوق'!X1023),0)</f>
        <v>2822126</v>
      </c>
      <c r="Z1023" s="9">
        <f t="shared" si="125"/>
        <v>9272700</v>
      </c>
      <c r="AA1023" s="9">
        <f t="shared" si="126"/>
        <v>480702059.14285713</v>
      </c>
      <c r="AB1023" s="5">
        <f>IF(AA1023&lt;='اطلاعات پایه'!$B$35,'اطلاعات پایه'!$D$35,IF(AA1023&lt;='اطلاعات پایه'!$B$36,'اطلاعات پایه'!$E$35+(AA1023-'اطلاعات پایه'!$B$35)*'اطلاعات پایه'!$C$36,IF(AA1023&lt;='اطلاعات پایه'!$B$37,'اطلاعات پایه'!$E$36+(AA1023-'اطلاعات پایه'!$B$36)*'اطلاعات پایه'!$C$37,IF(AA1023&lt;='اطلاعات پایه'!$B$38,'اطلاعات پایه'!$E$37+(AA1023-'اطلاعات پایه'!$B$37)*'اطلاعات پایه'!$C$38,IF(AA1023&lt;='اطلاعات پایه'!$B$39,'اطلاعات پایه'!$E$38+(AA1023-'اطلاعات پایه'!$B$38)*'اطلاعات پایه'!$C$39,'اطلاعات پایه'!$E$39+(AA1023-'اطلاعات پایه'!$B$39)*'اطلاعات پایه'!$C$40)))))/365*L1023</f>
        <v>0</v>
      </c>
      <c r="AC1023" s="9">
        <f t="shared" si="127"/>
        <v>37493954</v>
      </c>
      <c r="AE1023" s="9">
        <f t="shared" si="122"/>
        <v>49588780</v>
      </c>
    </row>
    <row r="1024" spans="1:31" x14ac:dyDescent="0.25">
      <c r="A1024" s="13">
        <v>1004</v>
      </c>
      <c r="B1024" s="13"/>
      <c r="C1024" s="13"/>
      <c r="D1024" s="13"/>
      <c r="E1024" s="13"/>
      <c r="F1024" s="13"/>
      <c r="G1024" s="6" t="str">
        <f t="shared" si="120"/>
        <v/>
      </c>
      <c r="H1024" s="13"/>
      <c r="I1024" s="13"/>
      <c r="J1024" s="15"/>
      <c r="K1024" s="15"/>
      <c r="L1024" s="5">
        <f>VLOOKUP($C$15,'اطلاعات پایه'!$A$18:$B$30,2,FALSE)</f>
        <v>30</v>
      </c>
      <c r="M1024" s="6">
        <f>VLOOKUP($C$15,'اطلاعات پایه'!$A$18:$C$30,3,FALSE)</f>
        <v>45736</v>
      </c>
      <c r="N1024" s="5">
        <f>ROUND((K1024*('اطلاعات پایه'!$B$12+1)+'اطلاعات پایه'!$B$13)/30*L1024,0)</f>
        <v>9316080</v>
      </c>
      <c r="O1024" s="5">
        <f>IF(AND(F1024&gt;0,M1024-F1024&gt;364),'اطلاعات پایه'!$B$10,0)*L1024+J1024</f>
        <v>0</v>
      </c>
      <c r="P1024" s="5">
        <f>IF(H1024="متاهل",'اطلاعات پایه'!$B$6,0)</f>
        <v>0</v>
      </c>
      <c r="Q1024" s="5">
        <f>I1024*'اطلاعات پایه'!$B$7</f>
        <v>0</v>
      </c>
      <c r="R1024" s="5">
        <f>ROUND('اطلاعات پایه'!$B$8/30*MIN(30,L1024),0)</f>
        <v>9000000</v>
      </c>
      <c r="S1024" s="5">
        <f>ROUND('اطلاعات پایه'!$B$9/30*MIN(30,L1024),0)</f>
        <v>22000000</v>
      </c>
      <c r="T1024" s="5">
        <f t="shared" si="123"/>
        <v>59284</v>
      </c>
      <c r="U1024" s="15"/>
      <c r="V1024" s="5">
        <f t="shared" si="121"/>
        <v>0</v>
      </c>
      <c r="X1024" s="9">
        <f t="shared" si="124"/>
        <v>40316080</v>
      </c>
      <c r="Y1024" s="9">
        <f>ROUND(0.07*MIN(7*L1024*'اطلاعات پایه'!$B$5,'محاسبه حقوق'!X1024),0)</f>
        <v>2822126</v>
      </c>
      <c r="Z1024" s="9">
        <f t="shared" si="125"/>
        <v>9272700</v>
      </c>
      <c r="AA1024" s="9">
        <f t="shared" si="126"/>
        <v>480702059.14285713</v>
      </c>
      <c r="AB1024" s="5">
        <f>IF(AA1024&lt;='اطلاعات پایه'!$B$35,'اطلاعات پایه'!$D$35,IF(AA1024&lt;='اطلاعات پایه'!$B$36,'اطلاعات پایه'!$E$35+(AA1024-'اطلاعات پایه'!$B$35)*'اطلاعات پایه'!$C$36,IF(AA1024&lt;='اطلاعات پایه'!$B$37,'اطلاعات پایه'!$E$36+(AA1024-'اطلاعات پایه'!$B$36)*'اطلاعات پایه'!$C$37,IF(AA1024&lt;='اطلاعات پایه'!$B$38,'اطلاعات پایه'!$E$37+(AA1024-'اطلاعات پایه'!$B$37)*'اطلاعات پایه'!$C$38,IF(AA1024&lt;='اطلاعات پایه'!$B$39,'اطلاعات پایه'!$E$38+(AA1024-'اطلاعات پایه'!$B$38)*'اطلاعات پایه'!$C$39,'اطلاعات پایه'!$E$39+(AA1024-'اطلاعات پایه'!$B$39)*'اطلاعات پایه'!$C$40)))))/365*L1024</f>
        <v>0</v>
      </c>
      <c r="AC1024" s="9">
        <f t="shared" si="127"/>
        <v>37493954</v>
      </c>
      <c r="AE1024" s="9">
        <f t="shared" si="122"/>
        <v>49588780</v>
      </c>
    </row>
    <row r="1025" spans="1:31" x14ac:dyDescent="0.25">
      <c r="A1025" s="13">
        <v>1005</v>
      </c>
      <c r="B1025" s="13"/>
      <c r="C1025" s="13"/>
      <c r="D1025" s="13"/>
      <c r="E1025" s="13"/>
      <c r="F1025" s="13"/>
      <c r="G1025" s="6" t="str">
        <f t="shared" si="120"/>
        <v/>
      </c>
      <c r="H1025" s="13"/>
      <c r="I1025" s="13"/>
      <c r="J1025" s="15"/>
      <c r="K1025" s="15"/>
      <c r="L1025" s="5">
        <f>VLOOKUP($C$15,'اطلاعات پایه'!$A$18:$B$30,2,FALSE)</f>
        <v>30</v>
      </c>
      <c r="M1025" s="6">
        <f>VLOOKUP($C$15,'اطلاعات پایه'!$A$18:$C$30,3,FALSE)</f>
        <v>45736</v>
      </c>
      <c r="N1025" s="5">
        <f>ROUND((K1025*('اطلاعات پایه'!$B$12+1)+'اطلاعات پایه'!$B$13)/30*L1025,0)</f>
        <v>9316080</v>
      </c>
      <c r="O1025" s="5">
        <f>IF(AND(F1025&gt;0,M1025-F1025&gt;364),'اطلاعات پایه'!$B$10,0)*L1025+J1025</f>
        <v>0</v>
      </c>
      <c r="P1025" s="5">
        <f>IF(H1025="متاهل",'اطلاعات پایه'!$B$6,0)</f>
        <v>0</v>
      </c>
      <c r="Q1025" s="5">
        <f>I1025*'اطلاعات پایه'!$B$7</f>
        <v>0</v>
      </c>
      <c r="R1025" s="5">
        <f>ROUND('اطلاعات پایه'!$B$8/30*MIN(30,L1025),0)</f>
        <v>9000000</v>
      </c>
      <c r="S1025" s="5">
        <f>ROUND('اطلاعات پایه'!$B$9/30*MIN(30,L1025),0)</f>
        <v>22000000</v>
      </c>
      <c r="T1025" s="5">
        <f t="shared" si="123"/>
        <v>59284</v>
      </c>
      <c r="U1025" s="15"/>
      <c r="V1025" s="5">
        <f t="shared" si="121"/>
        <v>0</v>
      </c>
      <c r="X1025" s="9">
        <f t="shared" si="124"/>
        <v>40316080</v>
      </c>
      <c r="Y1025" s="9">
        <f>ROUND(0.07*MIN(7*L1025*'اطلاعات پایه'!$B$5,'محاسبه حقوق'!X1025),0)</f>
        <v>2822126</v>
      </c>
      <c r="Z1025" s="9">
        <f t="shared" si="125"/>
        <v>9272700</v>
      </c>
      <c r="AA1025" s="9">
        <f t="shared" si="126"/>
        <v>480702059.14285713</v>
      </c>
      <c r="AB1025" s="5">
        <f>IF(AA1025&lt;='اطلاعات پایه'!$B$35,'اطلاعات پایه'!$D$35,IF(AA1025&lt;='اطلاعات پایه'!$B$36,'اطلاعات پایه'!$E$35+(AA1025-'اطلاعات پایه'!$B$35)*'اطلاعات پایه'!$C$36,IF(AA1025&lt;='اطلاعات پایه'!$B$37,'اطلاعات پایه'!$E$36+(AA1025-'اطلاعات پایه'!$B$36)*'اطلاعات پایه'!$C$37,IF(AA1025&lt;='اطلاعات پایه'!$B$38,'اطلاعات پایه'!$E$37+(AA1025-'اطلاعات پایه'!$B$37)*'اطلاعات پایه'!$C$38,IF(AA1025&lt;='اطلاعات پایه'!$B$39,'اطلاعات پایه'!$E$38+(AA1025-'اطلاعات پایه'!$B$38)*'اطلاعات پایه'!$C$39,'اطلاعات پایه'!$E$39+(AA1025-'اطلاعات پایه'!$B$39)*'اطلاعات پایه'!$C$40)))))/365*L1025</f>
        <v>0</v>
      </c>
      <c r="AC1025" s="9">
        <f t="shared" si="127"/>
        <v>37493954</v>
      </c>
      <c r="AE1025" s="9">
        <f t="shared" si="122"/>
        <v>49588780</v>
      </c>
    </row>
    <row r="1026" spans="1:31" x14ac:dyDescent="0.25">
      <c r="A1026" s="13">
        <v>1006</v>
      </c>
      <c r="B1026" s="13"/>
      <c r="C1026" s="13"/>
      <c r="D1026" s="13"/>
      <c r="E1026" s="13"/>
      <c r="F1026" s="13"/>
      <c r="G1026" s="6" t="str">
        <f t="shared" si="120"/>
        <v/>
      </c>
      <c r="H1026" s="13"/>
      <c r="I1026" s="13"/>
      <c r="J1026" s="15"/>
      <c r="K1026" s="15"/>
      <c r="L1026" s="5">
        <f>VLOOKUP($C$15,'اطلاعات پایه'!$A$18:$B$30,2,FALSE)</f>
        <v>30</v>
      </c>
      <c r="M1026" s="6">
        <f>VLOOKUP($C$15,'اطلاعات پایه'!$A$18:$C$30,3,FALSE)</f>
        <v>45736</v>
      </c>
      <c r="N1026" s="5">
        <f>ROUND((K1026*('اطلاعات پایه'!$B$12+1)+'اطلاعات پایه'!$B$13)/30*L1026,0)</f>
        <v>9316080</v>
      </c>
      <c r="O1026" s="5">
        <f>IF(AND(F1026&gt;0,M1026-F1026&gt;364),'اطلاعات پایه'!$B$10,0)*L1026+J1026</f>
        <v>0</v>
      </c>
      <c r="P1026" s="5">
        <f>IF(H1026="متاهل",'اطلاعات پایه'!$B$6,0)</f>
        <v>0</v>
      </c>
      <c r="Q1026" s="5">
        <f>I1026*'اطلاعات پایه'!$B$7</f>
        <v>0</v>
      </c>
      <c r="R1026" s="5">
        <f>ROUND('اطلاعات پایه'!$B$8/30*MIN(30,L1026),0)</f>
        <v>9000000</v>
      </c>
      <c r="S1026" s="5">
        <f>ROUND('اطلاعات پایه'!$B$9/30*MIN(30,L1026),0)</f>
        <v>22000000</v>
      </c>
      <c r="T1026" s="5">
        <f t="shared" si="123"/>
        <v>59284</v>
      </c>
      <c r="U1026" s="15"/>
      <c r="V1026" s="5">
        <f t="shared" si="121"/>
        <v>0</v>
      </c>
      <c r="X1026" s="9">
        <f t="shared" si="124"/>
        <v>40316080</v>
      </c>
      <c r="Y1026" s="9">
        <f>ROUND(0.07*MIN(7*L1026*'اطلاعات پایه'!$B$5,'محاسبه حقوق'!X1026),0)</f>
        <v>2822126</v>
      </c>
      <c r="Z1026" s="9">
        <f t="shared" si="125"/>
        <v>9272700</v>
      </c>
      <c r="AA1026" s="9">
        <f t="shared" si="126"/>
        <v>480702059.14285713</v>
      </c>
      <c r="AB1026" s="5">
        <f>IF(AA1026&lt;='اطلاعات پایه'!$B$35,'اطلاعات پایه'!$D$35,IF(AA1026&lt;='اطلاعات پایه'!$B$36,'اطلاعات پایه'!$E$35+(AA1026-'اطلاعات پایه'!$B$35)*'اطلاعات پایه'!$C$36,IF(AA1026&lt;='اطلاعات پایه'!$B$37,'اطلاعات پایه'!$E$36+(AA1026-'اطلاعات پایه'!$B$36)*'اطلاعات پایه'!$C$37,IF(AA1026&lt;='اطلاعات پایه'!$B$38,'اطلاعات پایه'!$E$37+(AA1026-'اطلاعات پایه'!$B$37)*'اطلاعات پایه'!$C$38,IF(AA1026&lt;='اطلاعات پایه'!$B$39,'اطلاعات پایه'!$E$38+(AA1026-'اطلاعات پایه'!$B$38)*'اطلاعات پایه'!$C$39,'اطلاعات پایه'!$E$39+(AA1026-'اطلاعات پایه'!$B$39)*'اطلاعات پایه'!$C$40)))))/365*L1026</f>
        <v>0</v>
      </c>
      <c r="AC1026" s="9">
        <f t="shared" si="127"/>
        <v>37493954</v>
      </c>
      <c r="AE1026" s="9">
        <f t="shared" si="122"/>
        <v>49588780</v>
      </c>
    </row>
    <row r="1027" spans="1:31" x14ac:dyDescent="0.25">
      <c r="A1027" s="13">
        <v>1007</v>
      </c>
      <c r="B1027" s="13"/>
      <c r="C1027" s="13"/>
      <c r="D1027" s="13"/>
      <c r="E1027" s="13"/>
      <c r="F1027" s="13"/>
      <c r="G1027" s="6" t="str">
        <f t="shared" si="120"/>
        <v/>
      </c>
      <c r="H1027" s="13"/>
      <c r="I1027" s="13"/>
      <c r="J1027" s="15"/>
      <c r="K1027" s="15"/>
      <c r="L1027" s="5">
        <f>VLOOKUP($C$15,'اطلاعات پایه'!$A$18:$B$30,2,FALSE)</f>
        <v>30</v>
      </c>
      <c r="M1027" s="6">
        <f>VLOOKUP($C$15,'اطلاعات پایه'!$A$18:$C$30,3,FALSE)</f>
        <v>45736</v>
      </c>
      <c r="N1027" s="5">
        <f>ROUND((K1027*('اطلاعات پایه'!$B$12+1)+'اطلاعات پایه'!$B$13)/30*L1027,0)</f>
        <v>9316080</v>
      </c>
      <c r="O1027" s="5">
        <f>IF(AND(F1027&gt;0,M1027-F1027&gt;364),'اطلاعات پایه'!$B$10,0)*L1027+J1027</f>
        <v>0</v>
      </c>
      <c r="P1027" s="5">
        <f>IF(H1027="متاهل",'اطلاعات پایه'!$B$6,0)</f>
        <v>0</v>
      </c>
      <c r="Q1027" s="5">
        <f>I1027*'اطلاعات پایه'!$B$7</f>
        <v>0</v>
      </c>
      <c r="R1027" s="5">
        <f>ROUND('اطلاعات پایه'!$B$8/30*MIN(30,L1027),0)</f>
        <v>9000000</v>
      </c>
      <c r="S1027" s="5">
        <f>ROUND('اطلاعات پایه'!$B$9/30*MIN(30,L1027),0)</f>
        <v>22000000</v>
      </c>
      <c r="T1027" s="5">
        <f t="shared" si="123"/>
        <v>59284</v>
      </c>
      <c r="U1027" s="15"/>
      <c r="V1027" s="5">
        <f t="shared" si="121"/>
        <v>0</v>
      </c>
      <c r="X1027" s="9">
        <f t="shared" si="124"/>
        <v>40316080</v>
      </c>
      <c r="Y1027" s="9">
        <f>ROUND(0.07*MIN(7*L1027*'اطلاعات پایه'!$B$5,'محاسبه حقوق'!X1027),0)</f>
        <v>2822126</v>
      </c>
      <c r="Z1027" s="9">
        <f t="shared" si="125"/>
        <v>9272700</v>
      </c>
      <c r="AA1027" s="9">
        <f t="shared" si="126"/>
        <v>480702059.14285713</v>
      </c>
      <c r="AB1027" s="5">
        <f>IF(AA1027&lt;='اطلاعات پایه'!$B$35,'اطلاعات پایه'!$D$35,IF(AA1027&lt;='اطلاعات پایه'!$B$36,'اطلاعات پایه'!$E$35+(AA1027-'اطلاعات پایه'!$B$35)*'اطلاعات پایه'!$C$36,IF(AA1027&lt;='اطلاعات پایه'!$B$37,'اطلاعات پایه'!$E$36+(AA1027-'اطلاعات پایه'!$B$36)*'اطلاعات پایه'!$C$37,IF(AA1027&lt;='اطلاعات پایه'!$B$38,'اطلاعات پایه'!$E$37+(AA1027-'اطلاعات پایه'!$B$37)*'اطلاعات پایه'!$C$38,IF(AA1027&lt;='اطلاعات پایه'!$B$39,'اطلاعات پایه'!$E$38+(AA1027-'اطلاعات پایه'!$B$38)*'اطلاعات پایه'!$C$39,'اطلاعات پایه'!$E$39+(AA1027-'اطلاعات پایه'!$B$39)*'اطلاعات پایه'!$C$40)))))/365*L1027</f>
        <v>0</v>
      </c>
      <c r="AC1027" s="9">
        <f t="shared" si="127"/>
        <v>37493954</v>
      </c>
      <c r="AE1027" s="9">
        <f t="shared" si="122"/>
        <v>49588780</v>
      </c>
    </row>
    <row r="1028" spans="1:31" x14ac:dyDescent="0.25">
      <c r="A1028" s="13">
        <v>1008</v>
      </c>
      <c r="B1028" s="13"/>
      <c r="C1028" s="13"/>
      <c r="D1028" s="13"/>
      <c r="E1028" s="13"/>
      <c r="F1028" s="13"/>
      <c r="G1028" s="6" t="str">
        <f t="shared" si="120"/>
        <v/>
      </c>
      <c r="H1028" s="13"/>
      <c r="I1028" s="13"/>
      <c r="J1028" s="15"/>
      <c r="K1028" s="15"/>
      <c r="L1028" s="5">
        <f>VLOOKUP($C$15,'اطلاعات پایه'!$A$18:$B$30,2,FALSE)</f>
        <v>30</v>
      </c>
      <c r="M1028" s="6">
        <f>VLOOKUP($C$15,'اطلاعات پایه'!$A$18:$C$30,3,FALSE)</f>
        <v>45736</v>
      </c>
      <c r="N1028" s="5">
        <f>ROUND((K1028*('اطلاعات پایه'!$B$12+1)+'اطلاعات پایه'!$B$13)/30*L1028,0)</f>
        <v>9316080</v>
      </c>
      <c r="O1028" s="5">
        <f>IF(AND(F1028&gt;0,M1028-F1028&gt;364),'اطلاعات پایه'!$B$10,0)*L1028+J1028</f>
        <v>0</v>
      </c>
      <c r="P1028" s="5">
        <f>IF(H1028="متاهل",'اطلاعات پایه'!$B$6,0)</f>
        <v>0</v>
      </c>
      <c r="Q1028" s="5">
        <f>I1028*'اطلاعات پایه'!$B$7</f>
        <v>0</v>
      </c>
      <c r="R1028" s="5">
        <f>ROUND('اطلاعات پایه'!$B$8/30*MIN(30,L1028),0)</f>
        <v>9000000</v>
      </c>
      <c r="S1028" s="5">
        <f>ROUND('اطلاعات پایه'!$B$9/30*MIN(30,L1028),0)</f>
        <v>22000000</v>
      </c>
      <c r="T1028" s="5">
        <f t="shared" si="123"/>
        <v>59284</v>
      </c>
      <c r="U1028" s="15"/>
      <c r="V1028" s="5">
        <f t="shared" si="121"/>
        <v>0</v>
      </c>
      <c r="X1028" s="9">
        <f t="shared" si="124"/>
        <v>40316080</v>
      </c>
      <c r="Y1028" s="9">
        <f>ROUND(0.07*MIN(7*L1028*'اطلاعات پایه'!$B$5,'محاسبه حقوق'!X1028),0)</f>
        <v>2822126</v>
      </c>
      <c r="Z1028" s="9">
        <f t="shared" si="125"/>
        <v>9272700</v>
      </c>
      <c r="AA1028" s="9">
        <f t="shared" si="126"/>
        <v>480702059.14285713</v>
      </c>
      <c r="AB1028" s="5">
        <f>IF(AA1028&lt;='اطلاعات پایه'!$B$35,'اطلاعات پایه'!$D$35,IF(AA1028&lt;='اطلاعات پایه'!$B$36,'اطلاعات پایه'!$E$35+(AA1028-'اطلاعات پایه'!$B$35)*'اطلاعات پایه'!$C$36,IF(AA1028&lt;='اطلاعات پایه'!$B$37,'اطلاعات پایه'!$E$36+(AA1028-'اطلاعات پایه'!$B$36)*'اطلاعات پایه'!$C$37,IF(AA1028&lt;='اطلاعات پایه'!$B$38,'اطلاعات پایه'!$E$37+(AA1028-'اطلاعات پایه'!$B$37)*'اطلاعات پایه'!$C$38,IF(AA1028&lt;='اطلاعات پایه'!$B$39,'اطلاعات پایه'!$E$38+(AA1028-'اطلاعات پایه'!$B$38)*'اطلاعات پایه'!$C$39,'اطلاعات پایه'!$E$39+(AA1028-'اطلاعات پایه'!$B$39)*'اطلاعات پایه'!$C$40)))))/365*L1028</f>
        <v>0</v>
      </c>
      <c r="AC1028" s="9">
        <f t="shared" si="127"/>
        <v>37493954</v>
      </c>
      <c r="AE1028" s="9">
        <f t="shared" si="122"/>
        <v>49588780</v>
      </c>
    </row>
    <row r="1029" spans="1:31" x14ac:dyDescent="0.25">
      <c r="A1029" s="13">
        <v>1009</v>
      </c>
      <c r="B1029" s="13"/>
      <c r="C1029" s="13"/>
      <c r="D1029" s="13"/>
      <c r="E1029" s="13"/>
      <c r="F1029" s="13"/>
      <c r="G1029" s="6" t="str">
        <f t="shared" si="120"/>
        <v/>
      </c>
      <c r="H1029" s="13"/>
      <c r="I1029" s="13"/>
      <c r="J1029" s="15"/>
      <c r="K1029" s="15"/>
      <c r="L1029" s="5">
        <f>VLOOKUP($C$15,'اطلاعات پایه'!$A$18:$B$30,2,FALSE)</f>
        <v>30</v>
      </c>
      <c r="M1029" s="6">
        <f>VLOOKUP($C$15,'اطلاعات پایه'!$A$18:$C$30,3,FALSE)</f>
        <v>45736</v>
      </c>
      <c r="N1029" s="5">
        <f>ROUND((K1029*('اطلاعات پایه'!$B$12+1)+'اطلاعات پایه'!$B$13)/30*L1029,0)</f>
        <v>9316080</v>
      </c>
      <c r="O1029" s="5">
        <f>IF(AND(F1029&gt;0,M1029-F1029&gt;364),'اطلاعات پایه'!$B$10,0)*L1029+J1029</f>
        <v>0</v>
      </c>
      <c r="P1029" s="5">
        <f>IF(H1029="متاهل",'اطلاعات پایه'!$B$6,0)</f>
        <v>0</v>
      </c>
      <c r="Q1029" s="5">
        <f>I1029*'اطلاعات پایه'!$B$7</f>
        <v>0</v>
      </c>
      <c r="R1029" s="5">
        <f>ROUND('اطلاعات پایه'!$B$8/30*MIN(30,L1029),0)</f>
        <v>9000000</v>
      </c>
      <c r="S1029" s="5">
        <f>ROUND('اطلاعات پایه'!$B$9/30*MIN(30,L1029),0)</f>
        <v>22000000</v>
      </c>
      <c r="T1029" s="5">
        <f t="shared" si="123"/>
        <v>59284</v>
      </c>
      <c r="U1029" s="15"/>
      <c r="V1029" s="5">
        <f t="shared" si="121"/>
        <v>0</v>
      </c>
      <c r="X1029" s="9">
        <f t="shared" si="124"/>
        <v>40316080</v>
      </c>
      <c r="Y1029" s="9">
        <f>ROUND(0.07*MIN(7*L1029*'اطلاعات پایه'!$B$5,'محاسبه حقوق'!X1029),0)</f>
        <v>2822126</v>
      </c>
      <c r="Z1029" s="9">
        <f t="shared" si="125"/>
        <v>9272700</v>
      </c>
      <c r="AA1029" s="9">
        <f t="shared" si="126"/>
        <v>480702059.14285713</v>
      </c>
      <c r="AB1029" s="5">
        <f>IF(AA1029&lt;='اطلاعات پایه'!$B$35,'اطلاعات پایه'!$D$35,IF(AA1029&lt;='اطلاعات پایه'!$B$36,'اطلاعات پایه'!$E$35+(AA1029-'اطلاعات پایه'!$B$35)*'اطلاعات پایه'!$C$36,IF(AA1029&lt;='اطلاعات پایه'!$B$37,'اطلاعات پایه'!$E$36+(AA1029-'اطلاعات پایه'!$B$36)*'اطلاعات پایه'!$C$37,IF(AA1029&lt;='اطلاعات پایه'!$B$38,'اطلاعات پایه'!$E$37+(AA1029-'اطلاعات پایه'!$B$37)*'اطلاعات پایه'!$C$38,IF(AA1029&lt;='اطلاعات پایه'!$B$39,'اطلاعات پایه'!$E$38+(AA1029-'اطلاعات پایه'!$B$38)*'اطلاعات پایه'!$C$39,'اطلاعات پایه'!$E$39+(AA1029-'اطلاعات پایه'!$B$39)*'اطلاعات پایه'!$C$40)))))/365*L1029</f>
        <v>0</v>
      </c>
      <c r="AC1029" s="9">
        <f t="shared" si="127"/>
        <v>37493954</v>
      </c>
      <c r="AE1029" s="9">
        <f t="shared" si="122"/>
        <v>49588780</v>
      </c>
    </row>
    <row r="1030" spans="1:31" x14ac:dyDescent="0.25">
      <c r="A1030" s="13">
        <v>1010</v>
      </c>
      <c r="B1030" s="13"/>
      <c r="C1030" s="13"/>
      <c r="D1030" s="13"/>
      <c r="E1030" s="13"/>
      <c r="F1030" s="13"/>
      <c r="G1030" s="6" t="str">
        <f t="shared" si="120"/>
        <v/>
      </c>
      <c r="H1030" s="13"/>
      <c r="I1030" s="13"/>
      <c r="J1030" s="15"/>
      <c r="K1030" s="15"/>
      <c r="L1030" s="5">
        <f>VLOOKUP($C$15,'اطلاعات پایه'!$A$18:$B$30,2,FALSE)</f>
        <v>30</v>
      </c>
      <c r="M1030" s="6">
        <f>VLOOKUP($C$15,'اطلاعات پایه'!$A$18:$C$30,3,FALSE)</f>
        <v>45736</v>
      </c>
      <c r="N1030" s="5">
        <f>ROUND((K1030*('اطلاعات پایه'!$B$12+1)+'اطلاعات پایه'!$B$13)/30*L1030,0)</f>
        <v>9316080</v>
      </c>
      <c r="O1030" s="5">
        <f>IF(AND(F1030&gt;0,M1030-F1030&gt;364),'اطلاعات پایه'!$B$10,0)*L1030+J1030</f>
        <v>0</v>
      </c>
      <c r="P1030" s="5">
        <f>IF(H1030="متاهل",'اطلاعات پایه'!$B$6,0)</f>
        <v>0</v>
      </c>
      <c r="Q1030" s="5">
        <f>I1030*'اطلاعات پایه'!$B$7</f>
        <v>0</v>
      </c>
      <c r="R1030" s="5">
        <f>ROUND('اطلاعات پایه'!$B$8/30*MIN(30,L1030),0)</f>
        <v>9000000</v>
      </c>
      <c r="S1030" s="5">
        <f>ROUND('اطلاعات پایه'!$B$9/30*MIN(30,L1030),0)</f>
        <v>22000000</v>
      </c>
      <c r="T1030" s="5">
        <f t="shared" si="123"/>
        <v>59284</v>
      </c>
      <c r="U1030" s="15"/>
      <c r="V1030" s="5">
        <f t="shared" si="121"/>
        <v>0</v>
      </c>
      <c r="X1030" s="9">
        <f t="shared" si="124"/>
        <v>40316080</v>
      </c>
      <c r="Y1030" s="9">
        <f>ROUND(0.07*MIN(7*L1030*'اطلاعات پایه'!$B$5,'محاسبه حقوق'!X1030),0)</f>
        <v>2822126</v>
      </c>
      <c r="Z1030" s="9">
        <f t="shared" si="125"/>
        <v>9272700</v>
      </c>
      <c r="AA1030" s="9">
        <f t="shared" si="126"/>
        <v>480702059.14285713</v>
      </c>
      <c r="AB1030" s="5">
        <f>IF(AA1030&lt;='اطلاعات پایه'!$B$35,'اطلاعات پایه'!$D$35,IF(AA1030&lt;='اطلاعات پایه'!$B$36,'اطلاعات پایه'!$E$35+(AA1030-'اطلاعات پایه'!$B$35)*'اطلاعات پایه'!$C$36,IF(AA1030&lt;='اطلاعات پایه'!$B$37,'اطلاعات پایه'!$E$36+(AA1030-'اطلاعات پایه'!$B$36)*'اطلاعات پایه'!$C$37,IF(AA1030&lt;='اطلاعات پایه'!$B$38,'اطلاعات پایه'!$E$37+(AA1030-'اطلاعات پایه'!$B$37)*'اطلاعات پایه'!$C$38,IF(AA1030&lt;='اطلاعات پایه'!$B$39,'اطلاعات پایه'!$E$38+(AA1030-'اطلاعات پایه'!$B$38)*'اطلاعات پایه'!$C$39,'اطلاعات پایه'!$E$39+(AA1030-'اطلاعات پایه'!$B$39)*'اطلاعات پایه'!$C$40)))))/365*L1030</f>
        <v>0</v>
      </c>
      <c r="AC1030" s="9">
        <f t="shared" si="127"/>
        <v>37493954</v>
      </c>
      <c r="AE1030" s="9">
        <f t="shared" si="122"/>
        <v>49588780</v>
      </c>
    </row>
    <row r="1031" spans="1:31" x14ac:dyDescent="0.25">
      <c r="A1031" s="13">
        <v>1011</v>
      </c>
      <c r="B1031" s="13"/>
      <c r="C1031" s="13"/>
      <c r="D1031" s="13"/>
      <c r="E1031" s="13"/>
      <c r="F1031" s="13"/>
      <c r="G1031" s="6" t="str">
        <f t="shared" si="120"/>
        <v/>
      </c>
      <c r="H1031" s="13"/>
      <c r="I1031" s="13"/>
      <c r="J1031" s="15"/>
      <c r="K1031" s="15"/>
      <c r="L1031" s="5">
        <f>VLOOKUP($C$15,'اطلاعات پایه'!$A$18:$B$30,2,FALSE)</f>
        <v>30</v>
      </c>
      <c r="M1031" s="6">
        <f>VLOOKUP($C$15,'اطلاعات پایه'!$A$18:$C$30,3,FALSE)</f>
        <v>45736</v>
      </c>
      <c r="N1031" s="5">
        <f>ROUND((K1031*('اطلاعات پایه'!$B$12+1)+'اطلاعات پایه'!$B$13)/30*L1031,0)</f>
        <v>9316080</v>
      </c>
      <c r="O1031" s="5">
        <f>IF(AND(F1031&gt;0,M1031-F1031&gt;364),'اطلاعات پایه'!$B$10,0)*L1031+J1031</f>
        <v>0</v>
      </c>
      <c r="P1031" s="5">
        <f>IF(H1031="متاهل",'اطلاعات پایه'!$B$6,0)</f>
        <v>0</v>
      </c>
      <c r="Q1031" s="5">
        <f>I1031*'اطلاعات پایه'!$B$7</f>
        <v>0</v>
      </c>
      <c r="R1031" s="5">
        <f>ROUND('اطلاعات پایه'!$B$8/30*MIN(30,L1031),0)</f>
        <v>9000000</v>
      </c>
      <c r="S1031" s="5">
        <f>ROUND('اطلاعات پایه'!$B$9/30*MIN(30,L1031),0)</f>
        <v>22000000</v>
      </c>
      <c r="T1031" s="5">
        <f t="shared" si="123"/>
        <v>59284</v>
      </c>
      <c r="U1031" s="15"/>
      <c r="V1031" s="5">
        <f t="shared" si="121"/>
        <v>0</v>
      </c>
      <c r="X1031" s="9">
        <f t="shared" si="124"/>
        <v>40316080</v>
      </c>
      <c r="Y1031" s="9">
        <f>ROUND(0.07*MIN(7*L1031*'اطلاعات پایه'!$B$5,'محاسبه حقوق'!X1031),0)</f>
        <v>2822126</v>
      </c>
      <c r="Z1031" s="9">
        <f t="shared" si="125"/>
        <v>9272700</v>
      </c>
      <c r="AA1031" s="9">
        <f t="shared" si="126"/>
        <v>480702059.14285713</v>
      </c>
      <c r="AB1031" s="5">
        <f>IF(AA1031&lt;='اطلاعات پایه'!$B$35,'اطلاعات پایه'!$D$35,IF(AA1031&lt;='اطلاعات پایه'!$B$36,'اطلاعات پایه'!$E$35+(AA1031-'اطلاعات پایه'!$B$35)*'اطلاعات پایه'!$C$36,IF(AA1031&lt;='اطلاعات پایه'!$B$37,'اطلاعات پایه'!$E$36+(AA1031-'اطلاعات پایه'!$B$36)*'اطلاعات پایه'!$C$37,IF(AA1031&lt;='اطلاعات پایه'!$B$38,'اطلاعات پایه'!$E$37+(AA1031-'اطلاعات پایه'!$B$37)*'اطلاعات پایه'!$C$38,IF(AA1031&lt;='اطلاعات پایه'!$B$39,'اطلاعات پایه'!$E$38+(AA1031-'اطلاعات پایه'!$B$38)*'اطلاعات پایه'!$C$39,'اطلاعات پایه'!$E$39+(AA1031-'اطلاعات پایه'!$B$39)*'اطلاعات پایه'!$C$40)))))/365*L1031</f>
        <v>0</v>
      </c>
      <c r="AC1031" s="9">
        <f t="shared" si="127"/>
        <v>37493954</v>
      </c>
      <c r="AE1031" s="9">
        <f t="shared" si="122"/>
        <v>49588780</v>
      </c>
    </row>
    <row r="1032" spans="1:31" x14ac:dyDescent="0.25">
      <c r="A1032" s="13">
        <v>1012</v>
      </c>
      <c r="B1032" s="13"/>
      <c r="C1032" s="13"/>
      <c r="D1032" s="13"/>
      <c r="E1032" s="13"/>
      <c r="F1032" s="13"/>
      <c r="G1032" s="6" t="str">
        <f t="shared" si="120"/>
        <v/>
      </c>
      <c r="H1032" s="13"/>
      <c r="I1032" s="13"/>
      <c r="J1032" s="15"/>
      <c r="K1032" s="15"/>
      <c r="L1032" s="5">
        <f>VLOOKUP($C$15,'اطلاعات پایه'!$A$18:$B$30,2,FALSE)</f>
        <v>30</v>
      </c>
      <c r="M1032" s="6">
        <f>VLOOKUP($C$15,'اطلاعات پایه'!$A$18:$C$30,3,FALSE)</f>
        <v>45736</v>
      </c>
      <c r="N1032" s="5">
        <f>ROUND((K1032*('اطلاعات پایه'!$B$12+1)+'اطلاعات پایه'!$B$13)/30*L1032,0)</f>
        <v>9316080</v>
      </c>
      <c r="O1032" s="5">
        <f>IF(AND(F1032&gt;0,M1032-F1032&gt;364),'اطلاعات پایه'!$B$10,0)*L1032+J1032</f>
        <v>0</v>
      </c>
      <c r="P1032" s="5">
        <f>IF(H1032="متاهل",'اطلاعات پایه'!$B$6,0)</f>
        <v>0</v>
      </c>
      <c r="Q1032" s="5">
        <f>I1032*'اطلاعات پایه'!$B$7</f>
        <v>0</v>
      </c>
      <c r="R1032" s="5">
        <f>ROUND('اطلاعات پایه'!$B$8/30*MIN(30,L1032),0)</f>
        <v>9000000</v>
      </c>
      <c r="S1032" s="5">
        <f>ROUND('اطلاعات پایه'!$B$9/30*MIN(30,L1032),0)</f>
        <v>22000000</v>
      </c>
      <c r="T1032" s="5">
        <f t="shared" si="123"/>
        <v>59284</v>
      </c>
      <c r="U1032" s="15"/>
      <c r="V1032" s="5">
        <f t="shared" si="121"/>
        <v>0</v>
      </c>
      <c r="X1032" s="9">
        <f t="shared" si="124"/>
        <v>40316080</v>
      </c>
      <c r="Y1032" s="9">
        <f>ROUND(0.07*MIN(7*L1032*'اطلاعات پایه'!$B$5,'محاسبه حقوق'!X1032),0)</f>
        <v>2822126</v>
      </c>
      <c r="Z1032" s="9">
        <f t="shared" si="125"/>
        <v>9272700</v>
      </c>
      <c r="AA1032" s="9">
        <f t="shared" si="126"/>
        <v>480702059.14285713</v>
      </c>
      <c r="AB1032" s="5">
        <f>IF(AA1032&lt;='اطلاعات پایه'!$B$35,'اطلاعات پایه'!$D$35,IF(AA1032&lt;='اطلاعات پایه'!$B$36,'اطلاعات پایه'!$E$35+(AA1032-'اطلاعات پایه'!$B$35)*'اطلاعات پایه'!$C$36,IF(AA1032&lt;='اطلاعات پایه'!$B$37,'اطلاعات پایه'!$E$36+(AA1032-'اطلاعات پایه'!$B$36)*'اطلاعات پایه'!$C$37,IF(AA1032&lt;='اطلاعات پایه'!$B$38,'اطلاعات پایه'!$E$37+(AA1032-'اطلاعات پایه'!$B$37)*'اطلاعات پایه'!$C$38,IF(AA1032&lt;='اطلاعات پایه'!$B$39,'اطلاعات پایه'!$E$38+(AA1032-'اطلاعات پایه'!$B$38)*'اطلاعات پایه'!$C$39,'اطلاعات پایه'!$E$39+(AA1032-'اطلاعات پایه'!$B$39)*'اطلاعات پایه'!$C$40)))))/365*L1032</f>
        <v>0</v>
      </c>
      <c r="AC1032" s="9">
        <f t="shared" si="127"/>
        <v>37493954</v>
      </c>
      <c r="AE1032" s="9">
        <f t="shared" si="122"/>
        <v>49588780</v>
      </c>
    </row>
    <row r="1033" spans="1:31" x14ac:dyDescent="0.25">
      <c r="A1033" s="13">
        <v>1013</v>
      </c>
      <c r="B1033" s="13"/>
      <c r="C1033" s="13"/>
      <c r="D1033" s="13"/>
      <c r="E1033" s="13"/>
      <c r="F1033" s="13"/>
      <c r="G1033" s="6" t="str">
        <f t="shared" si="120"/>
        <v/>
      </c>
      <c r="H1033" s="13"/>
      <c r="I1033" s="13"/>
      <c r="J1033" s="15"/>
      <c r="K1033" s="15"/>
      <c r="L1033" s="5">
        <f>VLOOKUP($C$15,'اطلاعات پایه'!$A$18:$B$30,2,FALSE)</f>
        <v>30</v>
      </c>
      <c r="M1033" s="6">
        <f>VLOOKUP($C$15,'اطلاعات پایه'!$A$18:$C$30,3,FALSE)</f>
        <v>45736</v>
      </c>
      <c r="N1033" s="5">
        <f>ROUND((K1033*('اطلاعات پایه'!$B$12+1)+'اطلاعات پایه'!$B$13)/30*L1033,0)</f>
        <v>9316080</v>
      </c>
      <c r="O1033" s="5">
        <f>IF(AND(F1033&gt;0,M1033-F1033&gt;364),'اطلاعات پایه'!$B$10,0)*L1033+J1033</f>
        <v>0</v>
      </c>
      <c r="P1033" s="5">
        <f>IF(H1033="متاهل",'اطلاعات پایه'!$B$6,0)</f>
        <v>0</v>
      </c>
      <c r="Q1033" s="5">
        <f>I1033*'اطلاعات پایه'!$B$7</f>
        <v>0</v>
      </c>
      <c r="R1033" s="5">
        <f>ROUND('اطلاعات پایه'!$B$8/30*MIN(30,L1033),0)</f>
        <v>9000000</v>
      </c>
      <c r="S1033" s="5">
        <f>ROUND('اطلاعات پایه'!$B$9/30*MIN(30,L1033),0)</f>
        <v>22000000</v>
      </c>
      <c r="T1033" s="5">
        <f t="shared" si="123"/>
        <v>59284</v>
      </c>
      <c r="U1033" s="15"/>
      <c r="V1033" s="5">
        <f t="shared" si="121"/>
        <v>0</v>
      </c>
      <c r="X1033" s="9">
        <f t="shared" si="124"/>
        <v>40316080</v>
      </c>
      <c r="Y1033" s="9">
        <f>ROUND(0.07*MIN(7*L1033*'اطلاعات پایه'!$B$5,'محاسبه حقوق'!X1033),0)</f>
        <v>2822126</v>
      </c>
      <c r="Z1033" s="9">
        <f t="shared" si="125"/>
        <v>9272700</v>
      </c>
      <c r="AA1033" s="9">
        <f t="shared" si="126"/>
        <v>480702059.14285713</v>
      </c>
      <c r="AB1033" s="5">
        <f>IF(AA1033&lt;='اطلاعات پایه'!$B$35,'اطلاعات پایه'!$D$35,IF(AA1033&lt;='اطلاعات پایه'!$B$36,'اطلاعات پایه'!$E$35+(AA1033-'اطلاعات پایه'!$B$35)*'اطلاعات پایه'!$C$36,IF(AA1033&lt;='اطلاعات پایه'!$B$37,'اطلاعات پایه'!$E$36+(AA1033-'اطلاعات پایه'!$B$36)*'اطلاعات پایه'!$C$37,IF(AA1033&lt;='اطلاعات پایه'!$B$38,'اطلاعات پایه'!$E$37+(AA1033-'اطلاعات پایه'!$B$37)*'اطلاعات پایه'!$C$38,IF(AA1033&lt;='اطلاعات پایه'!$B$39,'اطلاعات پایه'!$E$38+(AA1033-'اطلاعات پایه'!$B$38)*'اطلاعات پایه'!$C$39,'اطلاعات پایه'!$E$39+(AA1033-'اطلاعات پایه'!$B$39)*'اطلاعات پایه'!$C$40)))))/365*L1033</f>
        <v>0</v>
      </c>
      <c r="AC1033" s="9">
        <f t="shared" si="127"/>
        <v>37493954</v>
      </c>
      <c r="AE1033" s="9">
        <f t="shared" si="122"/>
        <v>49588780</v>
      </c>
    </row>
    <row r="1034" spans="1:31" x14ac:dyDescent="0.25">
      <c r="A1034" s="13">
        <v>1014</v>
      </c>
      <c r="B1034" s="13"/>
      <c r="C1034" s="13"/>
      <c r="D1034" s="13"/>
      <c r="E1034" s="13"/>
      <c r="F1034" s="13"/>
      <c r="G1034" s="6" t="str">
        <f t="shared" si="120"/>
        <v/>
      </c>
      <c r="H1034" s="13"/>
      <c r="I1034" s="13"/>
      <c r="J1034" s="15"/>
      <c r="K1034" s="15"/>
      <c r="L1034" s="5">
        <f>VLOOKUP($C$15,'اطلاعات پایه'!$A$18:$B$30,2,FALSE)</f>
        <v>30</v>
      </c>
      <c r="M1034" s="6">
        <f>VLOOKUP($C$15,'اطلاعات پایه'!$A$18:$C$30,3,FALSE)</f>
        <v>45736</v>
      </c>
      <c r="N1034" s="5">
        <f>ROUND((K1034*('اطلاعات پایه'!$B$12+1)+'اطلاعات پایه'!$B$13)/30*L1034,0)</f>
        <v>9316080</v>
      </c>
      <c r="O1034" s="5">
        <f>IF(AND(F1034&gt;0,M1034-F1034&gt;364),'اطلاعات پایه'!$B$10,0)*L1034+J1034</f>
        <v>0</v>
      </c>
      <c r="P1034" s="5">
        <f>IF(H1034="متاهل",'اطلاعات پایه'!$B$6,0)</f>
        <v>0</v>
      </c>
      <c r="Q1034" s="5">
        <f>I1034*'اطلاعات پایه'!$B$7</f>
        <v>0</v>
      </c>
      <c r="R1034" s="5">
        <f>ROUND('اطلاعات پایه'!$B$8/30*MIN(30,L1034),0)</f>
        <v>9000000</v>
      </c>
      <c r="S1034" s="5">
        <f>ROUND('اطلاعات پایه'!$B$9/30*MIN(30,L1034),0)</f>
        <v>22000000</v>
      </c>
      <c r="T1034" s="5">
        <f t="shared" si="123"/>
        <v>59284</v>
      </c>
      <c r="U1034" s="15"/>
      <c r="V1034" s="5">
        <f t="shared" si="121"/>
        <v>0</v>
      </c>
      <c r="X1034" s="9">
        <f t="shared" si="124"/>
        <v>40316080</v>
      </c>
      <c r="Y1034" s="9">
        <f>ROUND(0.07*MIN(7*L1034*'اطلاعات پایه'!$B$5,'محاسبه حقوق'!X1034),0)</f>
        <v>2822126</v>
      </c>
      <c r="Z1034" s="9">
        <f t="shared" si="125"/>
        <v>9272700</v>
      </c>
      <c r="AA1034" s="9">
        <f t="shared" si="126"/>
        <v>480702059.14285713</v>
      </c>
      <c r="AB1034" s="5">
        <f>IF(AA1034&lt;='اطلاعات پایه'!$B$35,'اطلاعات پایه'!$D$35,IF(AA1034&lt;='اطلاعات پایه'!$B$36,'اطلاعات پایه'!$E$35+(AA1034-'اطلاعات پایه'!$B$35)*'اطلاعات پایه'!$C$36,IF(AA1034&lt;='اطلاعات پایه'!$B$37,'اطلاعات پایه'!$E$36+(AA1034-'اطلاعات پایه'!$B$36)*'اطلاعات پایه'!$C$37,IF(AA1034&lt;='اطلاعات پایه'!$B$38,'اطلاعات پایه'!$E$37+(AA1034-'اطلاعات پایه'!$B$37)*'اطلاعات پایه'!$C$38,IF(AA1034&lt;='اطلاعات پایه'!$B$39,'اطلاعات پایه'!$E$38+(AA1034-'اطلاعات پایه'!$B$38)*'اطلاعات پایه'!$C$39,'اطلاعات پایه'!$E$39+(AA1034-'اطلاعات پایه'!$B$39)*'اطلاعات پایه'!$C$40)))))/365*L1034</f>
        <v>0</v>
      </c>
      <c r="AC1034" s="9">
        <f t="shared" si="127"/>
        <v>37493954</v>
      </c>
      <c r="AE1034" s="9">
        <f t="shared" si="122"/>
        <v>49588780</v>
      </c>
    </row>
    <row r="1035" spans="1:31" x14ac:dyDescent="0.25">
      <c r="A1035" s="13">
        <v>1015</v>
      </c>
      <c r="B1035" s="13"/>
      <c r="C1035" s="13"/>
      <c r="D1035" s="13"/>
      <c r="E1035" s="13"/>
      <c r="F1035" s="13"/>
      <c r="G1035" s="6" t="str">
        <f t="shared" si="120"/>
        <v/>
      </c>
      <c r="H1035" s="13"/>
      <c r="I1035" s="13"/>
      <c r="J1035" s="15"/>
      <c r="K1035" s="15"/>
      <c r="L1035" s="5">
        <f>VLOOKUP($C$15,'اطلاعات پایه'!$A$18:$B$30,2,FALSE)</f>
        <v>30</v>
      </c>
      <c r="M1035" s="6">
        <f>VLOOKUP($C$15,'اطلاعات پایه'!$A$18:$C$30,3,FALSE)</f>
        <v>45736</v>
      </c>
      <c r="N1035" s="5">
        <f>ROUND((K1035*('اطلاعات پایه'!$B$12+1)+'اطلاعات پایه'!$B$13)/30*L1035,0)</f>
        <v>9316080</v>
      </c>
      <c r="O1035" s="5">
        <f>IF(AND(F1035&gt;0,M1035-F1035&gt;364),'اطلاعات پایه'!$B$10,0)*L1035+J1035</f>
        <v>0</v>
      </c>
      <c r="P1035" s="5">
        <f>IF(H1035="متاهل",'اطلاعات پایه'!$B$6,0)</f>
        <v>0</v>
      </c>
      <c r="Q1035" s="5">
        <f>I1035*'اطلاعات پایه'!$B$7</f>
        <v>0</v>
      </c>
      <c r="R1035" s="5">
        <f>ROUND('اطلاعات پایه'!$B$8/30*MIN(30,L1035),0)</f>
        <v>9000000</v>
      </c>
      <c r="S1035" s="5">
        <f>ROUND('اطلاعات پایه'!$B$9/30*MIN(30,L1035),0)</f>
        <v>22000000</v>
      </c>
      <c r="T1035" s="5">
        <f t="shared" si="123"/>
        <v>59284</v>
      </c>
      <c r="U1035" s="15"/>
      <c r="V1035" s="5">
        <f t="shared" si="121"/>
        <v>0</v>
      </c>
      <c r="X1035" s="9">
        <f t="shared" si="124"/>
        <v>40316080</v>
      </c>
      <c r="Y1035" s="9">
        <f>ROUND(0.07*MIN(7*L1035*'اطلاعات پایه'!$B$5,'محاسبه حقوق'!X1035),0)</f>
        <v>2822126</v>
      </c>
      <c r="Z1035" s="9">
        <f t="shared" si="125"/>
        <v>9272700</v>
      </c>
      <c r="AA1035" s="9">
        <f t="shared" si="126"/>
        <v>480702059.14285713</v>
      </c>
      <c r="AB1035" s="5">
        <f>IF(AA1035&lt;='اطلاعات پایه'!$B$35,'اطلاعات پایه'!$D$35,IF(AA1035&lt;='اطلاعات پایه'!$B$36,'اطلاعات پایه'!$E$35+(AA1035-'اطلاعات پایه'!$B$35)*'اطلاعات پایه'!$C$36,IF(AA1035&lt;='اطلاعات پایه'!$B$37,'اطلاعات پایه'!$E$36+(AA1035-'اطلاعات پایه'!$B$36)*'اطلاعات پایه'!$C$37,IF(AA1035&lt;='اطلاعات پایه'!$B$38,'اطلاعات پایه'!$E$37+(AA1035-'اطلاعات پایه'!$B$37)*'اطلاعات پایه'!$C$38,IF(AA1035&lt;='اطلاعات پایه'!$B$39,'اطلاعات پایه'!$E$38+(AA1035-'اطلاعات پایه'!$B$38)*'اطلاعات پایه'!$C$39,'اطلاعات پایه'!$E$39+(AA1035-'اطلاعات پایه'!$B$39)*'اطلاعات پایه'!$C$40)))))/365*L1035</f>
        <v>0</v>
      </c>
      <c r="AC1035" s="9">
        <f t="shared" si="127"/>
        <v>37493954</v>
      </c>
      <c r="AE1035" s="9">
        <f t="shared" si="122"/>
        <v>49588780</v>
      </c>
    </row>
    <row r="1036" spans="1:31" x14ac:dyDescent="0.25">
      <c r="A1036" s="13">
        <v>1016</v>
      </c>
      <c r="B1036" s="13"/>
      <c r="C1036" s="13"/>
      <c r="D1036" s="13"/>
      <c r="E1036" s="13"/>
      <c r="F1036" s="13"/>
      <c r="G1036" s="6" t="str">
        <f t="shared" si="120"/>
        <v/>
      </c>
      <c r="H1036" s="13"/>
      <c r="I1036" s="13"/>
      <c r="J1036" s="15"/>
      <c r="K1036" s="15"/>
      <c r="L1036" s="5">
        <f>VLOOKUP($C$15,'اطلاعات پایه'!$A$18:$B$30,2,FALSE)</f>
        <v>30</v>
      </c>
      <c r="M1036" s="6">
        <f>VLOOKUP($C$15,'اطلاعات پایه'!$A$18:$C$30,3,FALSE)</f>
        <v>45736</v>
      </c>
      <c r="N1036" s="5">
        <f>ROUND((K1036*('اطلاعات پایه'!$B$12+1)+'اطلاعات پایه'!$B$13)/30*L1036,0)</f>
        <v>9316080</v>
      </c>
      <c r="O1036" s="5">
        <f>IF(AND(F1036&gt;0,M1036-F1036&gt;364),'اطلاعات پایه'!$B$10,0)*L1036+J1036</f>
        <v>0</v>
      </c>
      <c r="P1036" s="5">
        <f>IF(H1036="متاهل",'اطلاعات پایه'!$B$6,0)</f>
        <v>0</v>
      </c>
      <c r="Q1036" s="5">
        <f>I1036*'اطلاعات پایه'!$B$7</f>
        <v>0</v>
      </c>
      <c r="R1036" s="5">
        <f>ROUND('اطلاعات پایه'!$B$8/30*MIN(30,L1036),0)</f>
        <v>9000000</v>
      </c>
      <c r="S1036" s="5">
        <f>ROUND('اطلاعات پایه'!$B$9/30*MIN(30,L1036),0)</f>
        <v>22000000</v>
      </c>
      <c r="T1036" s="5">
        <f t="shared" si="123"/>
        <v>59284</v>
      </c>
      <c r="U1036" s="15"/>
      <c r="V1036" s="5">
        <f t="shared" si="121"/>
        <v>0</v>
      </c>
      <c r="X1036" s="9">
        <f t="shared" si="124"/>
        <v>40316080</v>
      </c>
      <c r="Y1036" s="9">
        <f>ROUND(0.07*MIN(7*L1036*'اطلاعات پایه'!$B$5,'محاسبه حقوق'!X1036),0)</f>
        <v>2822126</v>
      </c>
      <c r="Z1036" s="9">
        <f t="shared" si="125"/>
        <v>9272700</v>
      </c>
      <c r="AA1036" s="9">
        <f t="shared" si="126"/>
        <v>480702059.14285713</v>
      </c>
      <c r="AB1036" s="5">
        <f>IF(AA1036&lt;='اطلاعات پایه'!$B$35,'اطلاعات پایه'!$D$35,IF(AA1036&lt;='اطلاعات پایه'!$B$36,'اطلاعات پایه'!$E$35+(AA1036-'اطلاعات پایه'!$B$35)*'اطلاعات پایه'!$C$36,IF(AA1036&lt;='اطلاعات پایه'!$B$37,'اطلاعات پایه'!$E$36+(AA1036-'اطلاعات پایه'!$B$36)*'اطلاعات پایه'!$C$37,IF(AA1036&lt;='اطلاعات پایه'!$B$38,'اطلاعات پایه'!$E$37+(AA1036-'اطلاعات پایه'!$B$37)*'اطلاعات پایه'!$C$38,IF(AA1036&lt;='اطلاعات پایه'!$B$39,'اطلاعات پایه'!$E$38+(AA1036-'اطلاعات پایه'!$B$38)*'اطلاعات پایه'!$C$39,'اطلاعات پایه'!$E$39+(AA1036-'اطلاعات پایه'!$B$39)*'اطلاعات پایه'!$C$40)))))/365*L1036</f>
        <v>0</v>
      </c>
      <c r="AC1036" s="9">
        <f t="shared" si="127"/>
        <v>37493954</v>
      </c>
      <c r="AE1036" s="9">
        <f t="shared" si="122"/>
        <v>49588780</v>
      </c>
    </row>
    <row r="1037" spans="1:31" x14ac:dyDescent="0.25">
      <c r="A1037" s="13">
        <v>1017</v>
      </c>
      <c r="B1037" s="13"/>
      <c r="C1037" s="13"/>
      <c r="D1037" s="13"/>
      <c r="E1037" s="13"/>
      <c r="F1037" s="13"/>
      <c r="G1037" s="6" t="str">
        <f t="shared" si="120"/>
        <v/>
      </c>
      <c r="H1037" s="13"/>
      <c r="I1037" s="13"/>
      <c r="J1037" s="15"/>
      <c r="K1037" s="15"/>
      <c r="L1037" s="5">
        <f>VLOOKUP($C$15,'اطلاعات پایه'!$A$18:$B$30,2,FALSE)</f>
        <v>30</v>
      </c>
      <c r="M1037" s="6">
        <f>VLOOKUP($C$15,'اطلاعات پایه'!$A$18:$C$30,3,FALSE)</f>
        <v>45736</v>
      </c>
      <c r="N1037" s="5">
        <f>ROUND((K1037*('اطلاعات پایه'!$B$12+1)+'اطلاعات پایه'!$B$13)/30*L1037,0)</f>
        <v>9316080</v>
      </c>
      <c r="O1037" s="5">
        <f>IF(AND(F1037&gt;0,M1037-F1037&gt;364),'اطلاعات پایه'!$B$10,0)*L1037+J1037</f>
        <v>0</v>
      </c>
      <c r="P1037" s="5">
        <f>IF(H1037="متاهل",'اطلاعات پایه'!$B$6,0)</f>
        <v>0</v>
      </c>
      <c r="Q1037" s="5">
        <f>I1037*'اطلاعات پایه'!$B$7</f>
        <v>0</v>
      </c>
      <c r="R1037" s="5">
        <f>ROUND('اطلاعات پایه'!$B$8/30*MIN(30,L1037),0)</f>
        <v>9000000</v>
      </c>
      <c r="S1037" s="5">
        <f>ROUND('اطلاعات پایه'!$B$9/30*MIN(30,L1037),0)</f>
        <v>22000000</v>
      </c>
      <c r="T1037" s="5">
        <f t="shared" si="123"/>
        <v>59284</v>
      </c>
      <c r="U1037" s="15"/>
      <c r="V1037" s="5">
        <f t="shared" si="121"/>
        <v>0</v>
      </c>
      <c r="X1037" s="9">
        <f t="shared" si="124"/>
        <v>40316080</v>
      </c>
      <c r="Y1037" s="9">
        <f>ROUND(0.07*MIN(7*L1037*'اطلاعات پایه'!$B$5,'محاسبه حقوق'!X1037),0)</f>
        <v>2822126</v>
      </c>
      <c r="Z1037" s="9">
        <f t="shared" si="125"/>
        <v>9272700</v>
      </c>
      <c r="AA1037" s="9">
        <f t="shared" si="126"/>
        <v>480702059.14285713</v>
      </c>
      <c r="AB1037" s="5">
        <f>IF(AA1037&lt;='اطلاعات پایه'!$B$35,'اطلاعات پایه'!$D$35,IF(AA1037&lt;='اطلاعات پایه'!$B$36,'اطلاعات پایه'!$E$35+(AA1037-'اطلاعات پایه'!$B$35)*'اطلاعات پایه'!$C$36,IF(AA1037&lt;='اطلاعات پایه'!$B$37,'اطلاعات پایه'!$E$36+(AA1037-'اطلاعات پایه'!$B$36)*'اطلاعات پایه'!$C$37,IF(AA1037&lt;='اطلاعات پایه'!$B$38,'اطلاعات پایه'!$E$37+(AA1037-'اطلاعات پایه'!$B$37)*'اطلاعات پایه'!$C$38,IF(AA1037&lt;='اطلاعات پایه'!$B$39,'اطلاعات پایه'!$E$38+(AA1037-'اطلاعات پایه'!$B$38)*'اطلاعات پایه'!$C$39,'اطلاعات پایه'!$E$39+(AA1037-'اطلاعات پایه'!$B$39)*'اطلاعات پایه'!$C$40)))))/365*L1037</f>
        <v>0</v>
      </c>
      <c r="AC1037" s="9">
        <f t="shared" si="127"/>
        <v>37493954</v>
      </c>
      <c r="AE1037" s="9">
        <f t="shared" si="122"/>
        <v>49588780</v>
      </c>
    </row>
    <row r="1038" spans="1:31" x14ac:dyDescent="0.25">
      <c r="A1038" s="13">
        <v>1018</v>
      </c>
      <c r="B1038" s="13"/>
      <c r="C1038" s="13"/>
      <c r="D1038" s="13"/>
      <c r="E1038" s="13"/>
      <c r="F1038" s="13"/>
      <c r="G1038" s="6" t="str">
        <f t="shared" si="120"/>
        <v/>
      </c>
      <c r="H1038" s="13"/>
      <c r="I1038" s="13"/>
      <c r="J1038" s="15"/>
      <c r="K1038" s="15"/>
      <c r="L1038" s="5">
        <f>VLOOKUP($C$15,'اطلاعات پایه'!$A$18:$B$30,2,FALSE)</f>
        <v>30</v>
      </c>
      <c r="M1038" s="6">
        <f>VLOOKUP($C$15,'اطلاعات پایه'!$A$18:$C$30,3,FALSE)</f>
        <v>45736</v>
      </c>
      <c r="N1038" s="5">
        <f>ROUND((K1038*('اطلاعات پایه'!$B$12+1)+'اطلاعات پایه'!$B$13)/30*L1038,0)</f>
        <v>9316080</v>
      </c>
      <c r="O1038" s="5">
        <f>IF(AND(F1038&gt;0,M1038-F1038&gt;364),'اطلاعات پایه'!$B$10,0)*L1038+J1038</f>
        <v>0</v>
      </c>
      <c r="P1038" s="5">
        <f>IF(H1038="متاهل",'اطلاعات پایه'!$B$6,0)</f>
        <v>0</v>
      </c>
      <c r="Q1038" s="5">
        <f>I1038*'اطلاعات پایه'!$B$7</f>
        <v>0</v>
      </c>
      <c r="R1038" s="5">
        <f>ROUND('اطلاعات پایه'!$B$8/30*MIN(30,L1038),0)</f>
        <v>9000000</v>
      </c>
      <c r="S1038" s="5">
        <f>ROUND('اطلاعات پایه'!$B$9/30*MIN(30,L1038),0)</f>
        <v>22000000</v>
      </c>
      <c r="T1038" s="5">
        <f t="shared" si="123"/>
        <v>59284</v>
      </c>
      <c r="U1038" s="15"/>
      <c r="V1038" s="5">
        <f t="shared" si="121"/>
        <v>0</v>
      </c>
      <c r="X1038" s="9">
        <f t="shared" si="124"/>
        <v>40316080</v>
      </c>
      <c r="Y1038" s="9">
        <f>ROUND(0.07*MIN(7*L1038*'اطلاعات پایه'!$B$5,'محاسبه حقوق'!X1038),0)</f>
        <v>2822126</v>
      </c>
      <c r="Z1038" s="9">
        <f t="shared" si="125"/>
        <v>9272700</v>
      </c>
      <c r="AA1038" s="9">
        <f t="shared" si="126"/>
        <v>480702059.14285713</v>
      </c>
      <c r="AB1038" s="5">
        <f>IF(AA1038&lt;='اطلاعات پایه'!$B$35,'اطلاعات پایه'!$D$35,IF(AA1038&lt;='اطلاعات پایه'!$B$36,'اطلاعات پایه'!$E$35+(AA1038-'اطلاعات پایه'!$B$35)*'اطلاعات پایه'!$C$36,IF(AA1038&lt;='اطلاعات پایه'!$B$37,'اطلاعات پایه'!$E$36+(AA1038-'اطلاعات پایه'!$B$36)*'اطلاعات پایه'!$C$37,IF(AA1038&lt;='اطلاعات پایه'!$B$38,'اطلاعات پایه'!$E$37+(AA1038-'اطلاعات پایه'!$B$37)*'اطلاعات پایه'!$C$38,IF(AA1038&lt;='اطلاعات پایه'!$B$39,'اطلاعات پایه'!$E$38+(AA1038-'اطلاعات پایه'!$B$38)*'اطلاعات پایه'!$C$39,'اطلاعات پایه'!$E$39+(AA1038-'اطلاعات پایه'!$B$39)*'اطلاعات پایه'!$C$40)))))/365*L1038</f>
        <v>0</v>
      </c>
      <c r="AC1038" s="9">
        <f t="shared" si="127"/>
        <v>37493954</v>
      </c>
      <c r="AE1038" s="9">
        <f t="shared" si="122"/>
        <v>49588780</v>
      </c>
    </row>
    <row r="1039" spans="1:31" x14ac:dyDescent="0.25">
      <c r="A1039" s="13">
        <v>1019</v>
      </c>
      <c r="B1039" s="13"/>
      <c r="C1039" s="13"/>
      <c r="D1039" s="13"/>
      <c r="E1039" s="13"/>
      <c r="F1039" s="13"/>
      <c r="G1039" s="6" t="str">
        <f t="shared" si="120"/>
        <v/>
      </c>
      <c r="H1039" s="13"/>
      <c r="I1039" s="13"/>
      <c r="J1039" s="15"/>
      <c r="K1039" s="15"/>
      <c r="L1039" s="5">
        <f>VLOOKUP($C$15,'اطلاعات پایه'!$A$18:$B$30,2,FALSE)</f>
        <v>30</v>
      </c>
      <c r="M1039" s="6">
        <f>VLOOKUP($C$15,'اطلاعات پایه'!$A$18:$C$30,3,FALSE)</f>
        <v>45736</v>
      </c>
      <c r="N1039" s="5">
        <f>ROUND((K1039*('اطلاعات پایه'!$B$12+1)+'اطلاعات پایه'!$B$13)/30*L1039,0)</f>
        <v>9316080</v>
      </c>
      <c r="O1039" s="5">
        <f>IF(AND(F1039&gt;0,M1039-F1039&gt;364),'اطلاعات پایه'!$B$10,0)*L1039+J1039</f>
        <v>0</v>
      </c>
      <c r="P1039" s="5">
        <f>IF(H1039="متاهل",'اطلاعات پایه'!$B$6,0)</f>
        <v>0</v>
      </c>
      <c r="Q1039" s="5">
        <f>I1039*'اطلاعات پایه'!$B$7</f>
        <v>0</v>
      </c>
      <c r="R1039" s="5">
        <f>ROUND('اطلاعات پایه'!$B$8/30*MIN(30,L1039),0)</f>
        <v>9000000</v>
      </c>
      <c r="S1039" s="5">
        <f>ROUND('اطلاعات پایه'!$B$9/30*MIN(30,L1039),0)</f>
        <v>22000000</v>
      </c>
      <c r="T1039" s="5">
        <f t="shared" si="123"/>
        <v>59284</v>
      </c>
      <c r="U1039" s="15"/>
      <c r="V1039" s="5">
        <f t="shared" si="121"/>
        <v>0</v>
      </c>
      <c r="X1039" s="9">
        <f t="shared" si="124"/>
        <v>40316080</v>
      </c>
      <c r="Y1039" s="9">
        <f>ROUND(0.07*MIN(7*L1039*'اطلاعات پایه'!$B$5,'محاسبه حقوق'!X1039),0)</f>
        <v>2822126</v>
      </c>
      <c r="Z1039" s="9">
        <f t="shared" si="125"/>
        <v>9272700</v>
      </c>
      <c r="AA1039" s="9">
        <f t="shared" si="126"/>
        <v>480702059.14285713</v>
      </c>
      <c r="AB1039" s="5">
        <f>IF(AA1039&lt;='اطلاعات پایه'!$B$35,'اطلاعات پایه'!$D$35,IF(AA1039&lt;='اطلاعات پایه'!$B$36,'اطلاعات پایه'!$E$35+(AA1039-'اطلاعات پایه'!$B$35)*'اطلاعات پایه'!$C$36,IF(AA1039&lt;='اطلاعات پایه'!$B$37,'اطلاعات پایه'!$E$36+(AA1039-'اطلاعات پایه'!$B$36)*'اطلاعات پایه'!$C$37,IF(AA1039&lt;='اطلاعات پایه'!$B$38,'اطلاعات پایه'!$E$37+(AA1039-'اطلاعات پایه'!$B$37)*'اطلاعات پایه'!$C$38,IF(AA1039&lt;='اطلاعات پایه'!$B$39,'اطلاعات پایه'!$E$38+(AA1039-'اطلاعات پایه'!$B$38)*'اطلاعات پایه'!$C$39,'اطلاعات پایه'!$E$39+(AA1039-'اطلاعات پایه'!$B$39)*'اطلاعات پایه'!$C$40)))))/365*L1039</f>
        <v>0</v>
      </c>
      <c r="AC1039" s="9">
        <f t="shared" si="127"/>
        <v>37493954</v>
      </c>
      <c r="AE1039" s="9">
        <f t="shared" si="122"/>
        <v>49588780</v>
      </c>
    </row>
    <row r="1040" spans="1:31" x14ac:dyDescent="0.25">
      <c r="A1040" s="13">
        <v>1020</v>
      </c>
      <c r="B1040" s="13"/>
      <c r="C1040" s="13"/>
      <c r="D1040" s="13"/>
      <c r="E1040" s="13"/>
      <c r="F1040" s="13"/>
      <c r="G1040" s="6" t="str">
        <f t="shared" si="120"/>
        <v/>
      </c>
      <c r="H1040" s="13"/>
      <c r="I1040" s="13"/>
      <c r="J1040" s="15"/>
      <c r="K1040" s="15"/>
      <c r="L1040" s="5">
        <f>VLOOKUP($C$15,'اطلاعات پایه'!$A$18:$B$30,2,FALSE)</f>
        <v>30</v>
      </c>
      <c r="M1040" s="6">
        <f>VLOOKUP($C$15,'اطلاعات پایه'!$A$18:$C$30,3,FALSE)</f>
        <v>45736</v>
      </c>
      <c r="N1040" s="5">
        <f>ROUND((K1040*('اطلاعات پایه'!$B$12+1)+'اطلاعات پایه'!$B$13)/30*L1040,0)</f>
        <v>9316080</v>
      </c>
      <c r="O1040" s="5">
        <f>IF(AND(F1040&gt;0,M1040-F1040&gt;364),'اطلاعات پایه'!$B$10,0)*L1040+J1040</f>
        <v>0</v>
      </c>
      <c r="P1040" s="5">
        <f>IF(H1040="متاهل",'اطلاعات پایه'!$B$6,0)</f>
        <v>0</v>
      </c>
      <c r="Q1040" s="5">
        <f>I1040*'اطلاعات پایه'!$B$7</f>
        <v>0</v>
      </c>
      <c r="R1040" s="5">
        <f>ROUND('اطلاعات پایه'!$B$8/30*MIN(30,L1040),0)</f>
        <v>9000000</v>
      </c>
      <c r="S1040" s="5">
        <f>ROUND('اطلاعات پایه'!$B$9/30*MIN(30,L1040),0)</f>
        <v>22000000</v>
      </c>
      <c r="T1040" s="5">
        <f t="shared" si="123"/>
        <v>59284</v>
      </c>
      <c r="U1040" s="15"/>
      <c r="V1040" s="5">
        <f t="shared" si="121"/>
        <v>0</v>
      </c>
      <c r="X1040" s="9">
        <f t="shared" si="124"/>
        <v>40316080</v>
      </c>
      <c r="Y1040" s="9">
        <f>ROUND(0.07*MIN(7*L1040*'اطلاعات پایه'!$B$5,'محاسبه حقوق'!X1040),0)</f>
        <v>2822126</v>
      </c>
      <c r="Z1040" s="9">
        <f t="shared" si="125"/>
        <v>9272700</v>
      </c>
      <c r="AA1040" s="9">
        <f t="shared" si="126"/>
        <v>480702059.14285713</v>
      </c>
      <c r="AB1040" s="5">
        <f>IF(AA1040&lt;='اطلاعات پایه'!$B$35,'اطلاعات پایه'!$D$35,IF(AA1040&lt;='اطلاعات پایه'!$B$36,'اطلاعات پایه'!$E$35+(AA1040-'اطلاعات پایه'!$B$35)*'اطلاعات پایه'!$C$36,IF(AA1040&lt;='اطلاعات پایه'!$B$37,'اطلاعات پایه'!$E$36+(AA1040-'اطلاعات پایه'!$B$36)*'اطلاعات پایه'!$C$37,IF(AA1040&lt;='اطلاعات پایه'!$B$38,'اطلاعات پایه'!$E$37+(AA1040-'اطلاعات پایه'!$B$37)*'اطلاعات پایه'!$C$38,IF(AA1040&lt;='اطلاعات پایه'!$B$39,'اطلاعات پایه'!$E$38+(AA1040-'اطلاعات پایه'!$B$38)*'اطلاعات پایه'!$C$39,'اطلاعات پایه'!$E$39+(AA1040-'اطلاعات پایه'!$B$39)*'اطلاعات پایه'!$C$40)))))/365*L1040</f>
        <v>0</v>
      </c>
      <c r="AC1040" s="9">
        <f t="shared" si="127"/>
        <v>37493954</v>
      </c>
      <c r="AE1040" s="9">
        <f t="shared" si="122"/>
        <v>49588780</v>
      </c>
    </row>
    <row r="1041" spans="1:31" x14ac:dyDescent="0.25">
      <c r="A1041" s="13">
        <v>1021</v>
      </c>
      <c r="B1041" s="13"/>
      <c r="C1041" s="13"/>
      <c r="D1041" s="13"/>
      <c r="E1041" s="13"/>
      <c r="F1041" s="13"/>
      <c r="G1041" s="6" t="str">
        <f t="shared" si="120"/>
        <v/>
      </c>
      <c r="H1041" s="13"/>
      <c r="I1041" s="13"/>
      <c r="J1041" s="15"/>
      <c r="K1041" s="15"/>
      <c r="L1041" s="5">
        <f>VLOOKUP($C$15,'اطلاعات پایه'!$A$18:$B$30,2,FALSE)</f>
        <v>30</v>
      </c>
      <c r="M1041" s="6">
        <f>VLOOKUP($C$15,'اطلاعات پایه'!$A$18:$C$30,3,FALSE)</f>
        <v>45736</v>
      </c>
      <c r="N1041" s="5">
        <f>ROUND((K1041*('اطلاعات پایه'!$B$12+1)+'اطلاعات پایه'!$B$13)/30*L1041,0)</f>
        <v>9316080</v>
      </c>
      <c r="O1041" s="5">
        <f>IF(AND(F1041&gt;0,M1041-F1041&gt;364),'اطلاعات پایه'!$B$10,0)*L1041+J1041</f>
        <v>0</v>
      </c>
      <c r="P1041" s="5">
        <f>IF(H1041="متاهل",'اطلاعات پایه'!$B$6,0)</f>
        <v>0</v>
      </c>
      <c r="Q1041" s="5">
        <f>I1041*'اطلاعات پایه'!$B$7</f>
        <v>0</v>
      </c>
      <c r="R1041" s="5">
        <f>ROUND('اطلاعات پایه'!$B$8/30*MIN(30,L1041),0)</f>
        <v>9000000</v>
      </c>
      <c r="S1041" s="5">
        <f>ROUND('اطلاعات پایه'!$B$9/30*MIN(30,L1041),0)</f>
        <v>22000000</v>
      </c>
      <c r="T1041" s="5">
        <f t="shared" si="123"/>
        <v>59284</v>
      </c>
      <c r="U1041" s="15"/>
      <c r="V1041" s="5">
        <f t="shared" si="121"/>
        <v>0</v>
      </c>
      <c r="X1041" s="9">
        <f t="shared" si="124"/>
        <v>40316080</v>
      </c>
      <c r="Y1041" s="9">
        <f>ROUND(0.07*MIN(7*L1041*'اطلاعات پایه'!$B$5,'محاسبه حقوق'!X1041),0)</f>
        <v>2822126</v>
      </c>
      <c r="Z1041" s="9">
        <f t="shared" si="125"/>
        <v>9272700</v>
      </c>
      <c r="AA1041" s="9">
        <f t="shared" si="126"/>
        <v>480702059.14285713</v>
      </c>
      <c r="AB1041" s="5">
        <f>IF(AA1041&lt;='اطلاعات پایه'!$B$35,'اطلاعات پایه'!$D$35,IF(AA1041&lt;='اطلاعات پایه'!$B$36,'اطلاعات پایه'!$E$35+(AA1041-'اطلاعات پایه'!$B$35)*'اطلاعات پایه'!$C$36,IF(AA1041&lt;='اطلاعات پایه'!$B$37,'اطلاعات پایه'!$E$36+(AA1041-'اطلاعات پایه'!$B$36)*'اطلاعات پایه'!$C$37,IF(AA1041&lt;='اطلاعات پایه'!$B$38,'اطلاعات پایه'!$E$37+(AA1041-'اطلاعات پایه'!$B$37)*'اطلاعات پایه'!$C$38,IF(AA1041&lt;='اطلاعات پایه'!$B$39,'اطلاعات پایه'!$E$38+(AA1041-'اطلاعات پایه'!$B$38)*'اطلاعات پایه'!$C$39,'اطلاعات پایه'!$E$39+(AA1041-'اطلاعات پایه'!$B$39)*'اطلاعات پایه'!$C$40)))))/365*L1041</f>
        <v>0</v>
      </c>
      <c r="AC1041" s="9">
        <f t="shared" si="127"/>
        <v>37493954</v>
      </c>
      <c r="AE1041" s="9">
        <f t="shared" si="122"/>
        <v>49588780</v>
      </c>
    </row>
    <row r="1042" spans="1:31" x14ac:dyDescent="0.25">
      <c r="A1042" s="13">
        <v>1022</v>
      </c>
      <c r="B1042" s="13"/>
      <c r="C1042" s="13"/>
      <c r="D1042" s="13"/>
      <c r="E1042" s="13"/>
      <c r="F1042" s="13"/>
      <c r="G1042" s="6" t="str">
        <f t="shared" si="120"/>
        <v/>
      </c>
      <c r="H1042" s="13"/>
      <c r="I1042" s="13"/>
      <c r="J1042" s="15"/>
      <c r="K1042" s="15"/>
      <c r="L1042" s="5">
        <f>VLOOKUP($C$15,'اطلاعات پایه'!$A$18:$B$30,2,FALSE)</f>
        <v>30</v>
      </c>
      <c r="M1042" s="6">
        <f>VLOOKUP($C$15,'اطلاعات پایه'!$A$18:$C$30,3,FALSE)</f>
        <v>45736</v>
      </c>
      <c r="N1042" s="5">
        <f>ROUND((K1042*('اطلاعات پایه'!$B$12+1)+'اطلاعات پایه'!$B$13)/30*L1042,0)</f>
        <v>9316080</v>
      </c>
      <c r="O1042" s="5">
        <f>IF(AND(F1042&gt;0,M1042-F1042&gt;364),'اطلاعات پایه'!$B$10,0)*L1042+J1042</f>
        <v>0</v>
      </c>
      <c r="P1042" s="5">
        <f>IF(H1042="متاهل",'اطلاعات پایه'!$B$6,0)</f>
        <v>0</v>
      </c>
      <c r="Q1042" s="5">
        <f>I1042*'اطلاعات پایه'!$B$7</f>
        <v>0</v>
      </c>
      <c r="R1042" s="5">
        <f>ROUND('اطلاعات پایه'!$B$8/30*MIN(30,L1042),0)</f>
        <v>9000000</v>
      </c>
      <c r="S1042" s="5">
        <f>ROUND('اطلاعات پایه'!$B$9/30*MIN(30,L1042),0)</f>
        <v>22000000</v>
      </c>
      <c r="T1042" s="5">
        <f t="shared" si="123"/>
        <v>59284</v>
      </c>
      <c r="U1042" s="15"/>
      <c r="V1042" s="5">
        <f t="shared" si="121"/>
        <v>0</v>
      </c>
      <c r="X1042" s="9">
        <f t="shared" si="124"/>
        <v>40316080</v>
      </c>
      <c r="Y1042" s="9">
        <f>ROUND(0.07*MIN(7*L1042*'اطلاعات پایه'!$B$5,'محاسبه حقوق'!X1042),0)</f>
        <v>2822126</v>
      </c>
      <c r="Z1042" s="9">
        <f t="shared" si="125"/>
        <v>9272700</v>
      </c>
      <c r="AA1042" s="9">
        <f t="shared" si="126"/>
        <v>480702059.14285713</v>
      </c>
      <c r="AB1042" s="5">
        <f>IF(AA1042&lt;='اطلاعات پایه'!$B$35,'اطلاعات پایه'!$D$35,IF(AA1042&lt;='اطلاعات پایه'!$B$36,'اطلاعات پایه'!$E$35+(AA1042-'اطلاعات پایه'!$B$35)*'اطلاعات پایه'!$C$36,IF(AA1042&lt;='اطلاعات پایه'!$B$37,'اطلاعات پایه'!$E$36+(AA1042-'اطلاعات پایه'!$B$36)*'اطلاعات پایه'!$C$37,IF(AA1042&lt;='اطلاعات پایه'!$B$38,'اطلاعات پایه'!$E$37+(AA1042-'اطلاعات پایه'!$B$37)*'اطلاعات پایه'!$C$38,IF(AA1042&lt;='اطلاعات پایه'!$B$39,'اطلاعات پایه'!$E$38+(AA1042-'اطلاعات پایه'!$B$38)*'اطلاعات پایه'!$C$39,'اطلاعات پایه'!$E$39+(AA1042-'اطلاعات پایه'!$B$39)*'اطلاعات پایه'!$C$40)))))/365*L1042</f>
        <v>0</v>
      </c>
      <c r="AC1042" s="9">
        <f t="shared" si="127"/>
        <v>37493954</v>
      </c>
      <c r="AE1042" s="9">
        <f t="shared" si="122"/>
        <v>49588780</v>
      </c>
    </row>
    <row r="1043" spans="1:31" x14ac:dyDescent="0.25">
      <c r="A1043" s="13">
        <v>1023</v>
      </c>
      <c r="B1043" s="13"/>
      <c r="C1043" s="13"/>
      <c r="D1043" s="13"/>
      <c r="E1043" s="13"/>
      <c r="F1043" s="13"/>
      <c r="G1043" s="6" t="str">
        <f t="shared" si="120"/>
        <v/>
      </c>
      <c r="H1043" s="13"/>
      <c r="I1043" s="13"/>
      <c r="J1043" s="15"/>
      <c r="K1043" s="15"/>
      <c r="L1043" s="5">
        <f>VLOOKUP($C$15,'اطلاعات پایه'!$A$18:$B$30,2,FALSE)</f>
        <v>30</v>
      </c>
      <c r="M1043" s="6">
        <f>VLOOKUP($C$15,'اطلاعات پایه'!$A$18:$C$30,3,FALSE)</f>
        <v>45736</v>
      </c>
      <c r="N1043" s="5">
        <f>ROUND((K1043*('اطلاعات پایه'!$B$12+1)+'اطلاعات پایه'!$B$13)/30*L1043,0)</f>
        <v>9316080</v>
      </c>
      <c r="O1043" s="5">
        <f>IF(AND(F1043&gt;0,M1043-F1043&gt;364),'اطلاعات پایه'!$B$10,0)*L1043+J1043</f>
        <v>0</v>
      </c>
      <c r="P1043" s="5">
        <f>IF(H1043="متاهل",'اطلاعات پایه'!$B$6,0)</f>
        <v>0</v>
      </c>
      <c r="Q1043" s="5">
        <f>I1043*'اطلاعات پایه'!$B$7</f>
        <v>0</v>
      </c>
      <c r="R1043" s="5">
        <f>ROUND('اطلاعات پایه'!$B$8/30*MIN(30,L1043),0)</f>
        <v>9000000</v>
      </c>
      <c r="S1043" s="5">
        <f>ROUND('اطلاعات پایه'!$B$9/30*MIN(30,L1043),0)</f>
        <v>22000000</v>
      </c>
      <c r="T1043" s="5">
        <f t="shared" si="123"/>
        <v>59284</v>
      </c>
      <c r="U1043" s="15"/>
      <c r="V1043" s="5">
        <f t="shared" si="121"/>
        <v>0</v>
      </c>
      <c r="X1043" s="9">
        <f t="shared" si="124"/>
        <v>40316080</v>
      </c>
      <c r="Y1043" s="9">
        <f>ROUND(0.07*MIN(7*L1043*'اطلاعات پایه'!$B$5,'محاسبه حقوق'!X1043),0)</f>
        <v>2822126</v>
      </c>
      <c r="Z1043" s="9">
        <f t="shared" si="125"/>
        <v>9272700</v>
      </c>
      <c r="AA1043" s="9">
        <f t="shared" si="126"/>
        <v>480702059.14285713</v>
      </c>
      <c r="AB1043" s="5">
        <f>IF(AA1043&lt;='اطلاعات پایه'!$B$35,'اطلاعات پایه'!$D$35,IF(AA1043&lt;='اطلاعات پایه'!$B$36,'اطلاعات پایه'!$E$35+(AA1043-'اطلاعات پایه'!$B$35)*'اطلاعات پایه'!$C$36,IF(AA1043&lt;='اطلاعات پایه'!$B$37,'اطلاعات پایه'!$E$36+(AA1043-'اطلاعات پایه'!$B$36)*'اطلاعات پایه'!$C$37,IF(AA1043&lt;='اطلاعات پایه'!$B$38,'اطلاعات پایه'!$E$37+(AA1043-'اطلاعات پایه'!$B$37)*'اطلاعات پایه'!$C$38,IF(AA1043&lt;='اطلاعات پایه'!$B$39,'اطلاعات پایه'!$E$38+(AA1043-'اطلاعات پایه'!$B$38)*'اطلاعات پایه'!$C$39,'اطلاعات پایه'!$E$39+(AA1043-'اطلاعات پایه'!$B$39)*'اطلاعات پایه'!$C$40)))))/365*L1043</f>
        <v>0</v>
      </c>
      <c r="AC1043" s="9">
        <f t="shared" si="127"/>
        <v>37493954</v>
      </c>
      <c r="AE1043" s="9">
        <f t="shared" si="122"/>
        <v>49588780</v>
      </c>
    </row>
    <row r="1044" spans="1:31" x14ac:dyDescent="0.25">
      <c r="A1044" s="13">
        <v>1024</v>
      </c>
      <c r="B1044" s="13"/>
      <c r="C1044" s="13"/>
      <c r="D1044" s="13"/>
      <c r="E1044" s="13"/>
      <c r="F1044" s="13"/>
      <c r="G1044" s="6" t="str">
        <f t="shared" si="120"/>
        <v/>
      </c>
      <c r="H1044" s="13"/>
      <c r="I1044" s="13"/>
      <c r="J1044" s="15"/>
      <c r="K1044" s="15"/>
      <c r="L1044" s="5">
        <f>VLOOKUP($C$15,'اطلاعات پایه'!$A$18:$B$30,2,FALSE)</f>
        <v>30</v>
      </c>
      <c r="M1044" s="6">
        <f>VLOOKUP($C$15,'اطلاعات پایه'!$A$18:$C$30,3,FALSE)</f>
        <v>45736</v>
      </c>
      <c r="N1044" s="5">
        <f>ROUND((K1044*('اطلاعات پایه'!$B$12+1)+'اطلاعات پایه'!$B$13)/30*L1044,0)</f>
        <v>9316080</v>
      </c>
      <c r="O1044" s="5">
        <f>IF(AND(F1044&gt;0,M1044-F1044&gt;364),'اطلاعات پایه'!$B$10,0)*L1044+J1044</f>
        <v>0</v>
      </c>
      <c r="P1044" s="5">
        <f>IF(H1044="متاهل",'اطلاعات پایه'!$B$6,0)</f>
        <v>0</v>
      </c>
      <c r="Q1044" s="5">
        <f>I1044*'اطلاعات پایه'!$B$7</f>
        <v>0</v>
      </c>
      <c r="R1044" s="5">
        <f>ROUND('اطلاعات پایه'!$B$8/30*MIN(30,L1044),0)</f>
        <v>9000000</v>
      </c>
      <c r="S1044" s="5">
        <f>ROUND('اطلاعات پایه'!$B$9/30*MIN(30,L1044),0)</f>
        <v>22000000</v>
      </c>
      <c r="T1044" s="5">
        <f t="shared" si="123"/>
        <v>59284</v>
      </c>
      <c r="U1044" s="15"/>
      <c r="V1044" s="5">
        <f t="shared" si="121"/>
        <v>0</v>
      </c>
      <c r="X1044" s="9">
        <f t="shared" si="124"/>
        <v>40316080</v>
      </c>
      <c r="Y1044" s="9">
        <f>ROUND(0.07*MIN(7*L1044*'اطلاعات پایه'!$B$5,'محاسبه حقوق'!X1044),0)</f>
        <v>2822126</v>
      </c>
      <c r="Z1044" s="9">
        <f t="shared" si="125"/>
        <v>9272700</v>
      </c>
      <c r="AA1044" s="9">
        <f t="shared" si="126"/>
        <v>480702059.14285713</v>
      </c>
      <c r="AB1044" s="5">
        <f>IF(AA1044&lt;='اطلاعات پایه'!$B$35,'اطلاعات پایه'!$D$35,IF(AA1044&lt;='اطلاعات پایه'!$B$36,'اطلاعات پایه'!$E$35+(AA1044-'اطلاعات پایه'!$B$35)*'اطلاعات پایه'!$C$36,IF(AA1044&lt;='اطلاعات پایه'!$B$37,'اطلاعات پایه'!$E$36+(AA1044-'اطلاعات پایه'!$B$36)*'اطلاعات پایه'!$C$37,IF(AA1044&lt;='اطلاعات پایه'!$B$38,'اطلاعات پایه'!$E$37+(AA1044-'اطلاعات پایه'!$B$37)*'اطلاعات پایه'!$C$38,IF(AA1044&lt;='اطلاعات پایه'!$B$39,'اطلاعات پایه'!$E$38+(AA1044-'اطلاعات پایه'!$B$38)*'اطلاعات پایه'!$C$39,'اطلاعات پایه'!$E$39+(AA1044-'اطلاعات پایه'!$B$39)*'اطلاعات پایه'!$C$40)))))/365*L1044</f>
        <v>0</v>
      </c>
      <c r="AC1044" s="9">
        <f t="shared" si="127"/>
        <v>37493954</v>
      </c>
      <c r="AE1044" s="9">
        <f t="shared" si="122"/>
        <v>49588780</v>
      </c>
    </row>
    <row r="1045" spans="1:31" x14ac:dyDescent="0.25">
      <c r="A1045" s="13">
        <v>1025</v>
      </c>
      <c r="B1045" s="13"/>
      <c r="C1045" s="13"/>
      <c r="D1045" s="13"/>
      <c r="E1045" s="13"/>
      <c r="F1045" s="13"/>
      <c r="G1045" s="6" t="str">
        <f t="shared" si="120"/>
        <v/>
      </c>
      <c r="H1045" s="13"/>
      <c r="I1045" s="13"/>
      <c r="J1045" s="15"/>
      <c r="K1045" s="15"/>
      <c r="L1045" s="5">
        <f>VLOOKUP($C$15,'اطلاعات پایه'!$A$18:$B$30,2,FALSE)</f>
        <v>30</v>
      </c>
      <c r="M1045" s="6">
        <f>VLOOKUP($C$15,'اطلاعات پایه'!$A$18:$C$30,3,FALSE)</f>
        <v>45736</v>
      </c>
      <c r="N1045" s="5">
        <f>ROUND((K1045*('اطلاعات پایه'!$B$12+1)+'اطلاعات پایه'!$B$13)/30*L1045,0)</f>
        <v>9316080</v>
      </c>
      <c r="O1045" s="5">
        <f>IF(AND(F1045&gt;0,M1045-F1045&gt;364),'اطلاعات پایه'!$B$10,0)*L1045+J1045</f>
        <v>0</v>
      </c>
      <c r="P1045" s="5">
        <f>IF(H1045="متاهل",'اطلاعات پایه'!$B$6,0)</f>
        <v>0</v>
      </c>
      <c r="Q1045" s="5">
        <f>I1045*'اطلاعات پایه'!$B$7</f>
        <v>0</v>
      </c>
      <c r="R1045" s="5">
        <f>ROUND('اطلاعات پایه'!$B$8/30*MIN(30,L1045),0)</f>
        <v>9000000</v>
      </c>
      <c r="S1045" s="5">
        <f>ROUND('اطلاعات پایه'!$B$9/30*MIN(30,L1045),0)</f>
        <v>22000000</v>
      </c>
      <c r="T1045" s="5">
        <f t="shared" si="123"/>
        <v>59284</v>
      </c>
      <c r="U1045" s="15"/>
      <c r="V1045" s="5">
        <f t="shared" si="121"/>
        <v>0</v>
      </c>
      <c r="X1045" s="9">
        <f t="shared" si="124"/>
        <v>40316080</v>
      </c>
      <c r="Y1045" s="9">
        <f>ROUND(0.07*MIN(7*L1045*'اطلاعات پایه'!$B$5,'محاسبه حقوق'!X1045),0)</f>
        <v>2822126</v>
      </c>
      <c r="Z1045" s="9">
        <f t="shared" si="125"/>
        <v>9272700</v>
      </c>
      <c r="AA1045" s="9">
        <f t="shared" si="126"/>
        <v>480702059.14285713</v>
      </c>
      <c r="AB1045" s="5">
        <f>IF(AA1045&lt;='اطلاعات پایه'!$B$35,'اطلاعات پایه'!$D$35,IF(AA1045&lt;='اطلاعات پایه'!$B$36,'اطلاعات پایه'!$E$35+(AA1045-'اطلاعات پایه'!$B$35)*'اطلاعات پایه'!$C$36,IF(AA1045&lt;='اطلاعات پایه'!$B$37,'اطلاعات پایه'!$E$36+(AA1045-'اطلاعات پایه'!$B$36)*'اطلاعات پایه'!$C$37,IF(AA1045&lt;='اطلاعات پایه'!$B$38,'اطلاعات پایه'!$E$37+(AA1045-'اطلاعات پایه'!$B$37)*'اطلاعات پایه'!$C$38,IF(AA1045&lt;='اطلاعات پایه'!$B$39,'اطلاعات پایه'!$E$38+(AA1045-'اطلاعات پایه'!$B$38)*'اطلاعات پایه'!$C$39,'اطلاعات پایه'!$E$39+(AA1045-'اطلاعات پایه'!$B$39)*'اطلاعات پایه'!$C$40)))))/365*L1045</f>
        <v>0</v>
      </c>
      <c r="AC1045" s="9">
        <f t="shared" si="127"/>
        <v>37493954</v>
      </c>
      <c r="AE1045" s="9">
        <f t="shared" si="122"/>
        <v>49588780</v>
      </c>
    </row>
    <row r="1046" spans="1:31" x14ac:dyDescent="0.25">
      <c r="A1046" s="13">
        <v>1026</v>
      </c>
      <c r="B1046" s="13"/>
      <c r="C1046" s="13"/>
      <c r="D1046" s="13"/>
      <c r="E1046" s="13"/>
      <c r="F1046" s="13"/>
      <c r="G1046" s="6" t="str">
        <f t="shared" ref="G1046:G1109" si="128">IF(F1046=0,"",F1046)</f>
        <v/>
      </c>
      <c r="H1046" s="13"/>
      <c r="I1046" s="13"/>
      <c r="J1046" s="15"/>
      <c r="K1046" s="15"/>
      <c r="L1046" s="5">
        <f>VLOOKUP($C$15,'اطلاعات پایه'!$A$18:$B$30,2,FALSE)</f>
        <v>30</v>
      </c>
      <c r="M1046" s="6">
        <f>VLOOKUP($C$15,'اطلاعات پایه'!$A$18:$C$30,3,FALSE)</f>
        <v>45736</v>
      </c>
      <c r="N1046" s="5">
        <f>ROUND((K1046*('اطلاعات پایه'!$B$12+1)+'اطلاعات پایه'!$B$13)/30*L1046,0)</f>
        <v>9316080</v>
      </c>
      <c r="O1046" s="5">
        <f>IF(AND(F1046&gt;0,M1046-F1046&gt;364),'اطلاعات پایه'!$B$10,0)*L1046+J1046</f>
        <v>0</v>
      </c>
      <c r="P1046" s="5">
        <f>IF(H1046="متاهل",'اطلاعات پایه'!$B$6,0)</f>
        <v>0</v>
      </c>
      <c r="Q1046" s="5">
        <f>I1046*'اطلاعات پایه'!$B$7</f>
        <v>0</v>
      </c>
      <c r="R1046" s="5">
        <f>ROUND('اطلاعات پایه'!$B$8/30*MIN(30,L1046),0)</f>
        <v>9000000</v>
      </c>
      <c r="S1046" s="5">
        <f>ROUND('اطلاعات پایه'!$B$9/30*MIN(30,L1046),0)</f>
        <v>22000000</v>
      </c>
      <c r="T1046" s="5">
        <f t="shared" si="123"/>
        <v>59284</v>
      </c>
      <c r="U1046" s="15"/>
      <c r="V1046" s="5">
        <f t="shared" ref="V1046:V1109" si="129">U1046*T1046</f>
        <v>0</v>
      </c>
      <c r="X1046" s="9">
        <f t="shared" si="124"/>
        <v>40316080</v>
      </c>
      <c r="Y1046" s="9">
        <f>ROUND(0.07*MIN(7*L1046*'اطلاعات پایه'!$B$5,'محاسبه حقوق'!X1046),0)</f>
        <v>2822126</v>
      </c>
      <c r="Z1046" s="9">
        <f t="shared" si="125"/>
        <v>9272700</v>
      </c>
      <c r="AA1046" s="9">
        <f t="shared" si="126"/>
        <v>480702059.14285713</v>
      </c>
      <c r="AB1046" s="5">
        <f>IF(AA1046&lt;='اطلاعات پایه'!$B$35,'اطلاعات پایه'!$D$35,IF(AA1046&lt;='اطلاعات پایه'!$B$36,'اطلاعات پایه'!$E$35+(AA1046-'اطلاعات پایه'!$B$35)*'اطلاعات پایه'!$C$36,IF(AA1046&lt;='اطلاعات پایه'!$B$37,'اطلاعات پایه'!$E$36+(AA1046-'اطلاعات پایه'!$B$36)*'اطلاعات پایه'!$C$37,IF(AA1046&lt;='اطلاعات پایه'!$B$38,'اطلاعات پایه'!$E$37+(AA1046-'اطلاعات پایه'!$B$37)*'اطلاعات پایه'!$C$38,IF(AA1046&lt;='اطلاعات پایه'!$B$39,'اطلاعات پایه'!$E$38+(AA1046-'اطلاعات پایه'!$B$38)*'اطلاعات پایه'!$C$39,'اطلاعات پایه'!$E$39+(AA1046-'اطلاعات پایه'!$B$39)*'اطلاعات پایه'!$C$40)))))/365*L1046</f>
        <v>0</v>
      </c>
      <c r="AC1046" s="9">
        <f t="shared" si="127"/>
        <v>37493954</v>
      </c>
      <c r="AE1046" s="9">
        <f t="shared" ref="AE1046:AE1109" si="130">X1046+Z1046</f>
        <v>49588780</v>
      </c>
    </row>
    <row r="1047" spans="1:31" x14ac:dyDescent="0.25">
      <c r="A1047" s="13">
        <v>1027</v>
      </c>
      <c r="B1047" s="13"/>
      <c r="C1047" s="13"/>
      <c r="D1047" s="13"/>
      <c r="E1047" s="13"/>
      <c r="F1047" s="13"/>
      <c r="G1047" s="6" t="str">
        <f t="shared" si="128"/>
        <v/>
      </c>
      <c r="H1047" s="13"/>
      <c r="I1047" s="13"/>
      <c r="J1047" s="15"/>
      <c r="K1047" s="15"/>
      <c r="L1047" s="5">
        <f>VLOOKUP($C$15,'اطلاعات پایه'!$A$18:$B$30,2,FALSE)</f>
        <v>30</v>
      </c>
      <c r="M1047" s="6">
        <f>VLOOKUP($C$15,'اطلاعات پایه'!$A$18:$C$30,3,FALSE)</f>
        <v>45736</v>
      </c>
      <c r="N1047" s="5">
        <f>ROUND((K1047*('اطلاعات پایه'!$B$12+1)+'اطلاعات پایه'!$B$13)/30*L1047,0)</f>
        <v>9316080</v>
      </c>
      <c r="O1047" s="5">
        <f>IF(AND(F1047&gt;0,M1047-F1047&gt;364),'اطلاعات پایه'!$B$10,0)*L1047+J1047</f>
        <v>0</v>
      </c>
      <c r="P1047" s="5">
        <f>IF(H1047="متاهل",'اطلاعات پایه'!$B$6,0)</f>
        <v>0</v>
      </c>
      <c r="Q1047" s="5">
        <f>I1047*'اطلاعات پایه'!$B$7</f>
        <v>0</v>
      </c>
      <c r="R1047" s="5">
        <f>ROUND('اطلاعات پایه'!$B$8/30*MIN(30,L1047),0)</f>
        <v>9000000</v>
      </c>
      <c r="S1047" s="5">
        <f>ROUND('اطلاعات پایه'!$B$9/30*MIN(30,L1047),0)</f>
        <v>22000000</v>
      </c>
      <c r="T1047" s="5">
        <f t="shared" ref="T1047:T1110" si="131">ROUND((N1047+O1047)/L1047*30/220*1.4,0)</f>
        <v>59284</v>
      </c>
      <c r="U1047" s="15"/>
      <c r="V1047" s="5">
        <f t="shared" si="129"/>
        <v>0</v>
      </c>
      <c r="X1047" s="9">
        <f t="shared" ref="X1047:X1110" si="132">SUM(N1047:S1047,V1047:W1047)</f>
        <v>40316080</v>
      </c>
      <c r="Y1047" s="9">
        <f>ROUND(0.07*MIN(7*L1047*'اطلاعات پایه'!$B$5,'محاسبه حقوق'!X1047),0)</f>
        <v>2822126</v>
      </c>
      <c r="Z1047" s="9">
        <f t="shared" ref="Z1047:Z1110" si="133">ROUND(Y1047/7*23,0)</f>
        <v>9272700</v>
      </c>
      <c r="AA1047" s="9">
        <f t="shared" ref="AA1047:AA1110" si="134">(X1047-2/7*Y1047)/L1047*365</f>
        <v>480702059.14285713</v>
      </c>
      <c r="AB1047" s="5">
        <f>IF(AA1047&lt;='اطلاعات پایه'!$B$35,'اطلاعات پایه'!$D$35,IF(AA1047&lt;='اطلاعات پایه'!$B$36,'اطلاعات پایه'!$E$35+(AA1047-'اطلاعات پایه'!$B$35)*'اطلاعات پایه'!$C$36,IF(AA1047&lt;='اطلاعات پایه'!$B$37,'اطلاعات پایه'!$E$36+(AA1047-'اطلاعات پایه'!$B$36)*'اطلاعات پایه'!$C$37,IF(AA1047&lt;='اطلاعات پایه'!$B$38,'اطلاعات پایه'!$E$37+(AA1047-'اطلاعات پایه'!$B$37)*'اطلاعات پایه'!$C$38,IF(AA1047&lt;='اطلاعات پایه'!$B$39,'اطلاعات پایه'!$E$38+(AA1047-'اطلاعات پایه'!$B$38)*'اطلاعات پایه'!$C$39,'اطلاعات پایه'!$E$39+(AA1047-'اطلاعات پایه'!$B$39)*'اطلاعات پایه'!$C$40)))))/365*L1047</f>
        <v>0</v>
      </c>
      <c r="AC1047" s="9">
        <f t="shared" ref="AC1047:AC1110" si="135">X1047-Y1047-AB1047</f>
        <v>37493954</v>
      </c>
      <c r="AE1047" s="9">
        <f t="shared" si="130"/>
        <v>49588780</v>
      </c>
    </row>
    <row r="1048" spans="1:31" x14ac:dyDescent="0.25">
      <c r="A1048" s="13">
        <v>1028</v>
      </c>
      <c r="B1048" s="13"/>
      <c r="C1048" s="13"/>
      <c r="D1048" s="13"/>
      <c r="E1048" s="13"/>
      <c r="F1048" s="13"/>
      <c r="G1048" s="6" t="str">
        <f t="shared" si="128"/>
        <v/>
      </c>
      <c r="H1048" s="13"/>
      <c r="I1048" s="13"/>
      <c r="J1048" s="15"/>
      <c r="K1048" s="15"/>
      <c r="L1048" s="5">
        <f>VLOOKUP($C$15,'اطلاعات پایه'!$A$18:$B$30,2,FALSE)</f>
        <v>30</v>
      </c>
      <c r="M1048" s="6">
        <f>VLOOKUP($C$15,'اطلاعات پایه'!$A$18:$C$30,3,FALSE)</f>
        <v>45736</v>
      </c>
      <c r="N1048" s="5">
        <f>ROUND((K1048*('اطلاعات پایه'!$B$12+1)+'اطلاعات پایه'!$B$13)/30*L1048,0)</f>
        <v>9316080</v>
      </c>
      <c r="O1048" s="5">
        <f>IF(AND(F1048&gt;0,M1048-F1048&gt;364),'اطلاعات پایه'!$B$10,0)*L1048+J1048</f>
        <v>0</v>
      </c>
      <c r="P1048" s="5">
        <f>IF(H1048="متاهل",'اطلاعات پایه'!$B$6,0)</f>
        <v>0</v>
      </c>
      <c r="Q1048" s="5">
        <f>I1048*'اطلاعات پایه'!$B$7</f>
        <v>0</v>
      </c>
      <c r="R1048" s="5">
        <f>ROUND('اطلاعات پایه'!$B$8/30*MIN(30,L1048),0)</f>
        <v>9000000</v>
      </c>
      <c r="S1048" s="5">
        <f>ROUND('اطلاعات پایه'!$B$9/30*MIN(30,L1048),0)</f>
        <v>22000000</v>
      </c>
      <c r="T1048" s="5">
        <f t="shared" si="131"/>
        <v>59284</v>
      </c>
      <c r="U1048" s="15"/>
      <c r="V1048" s="5">
        <f t="shared" si="129"/>
        <v>0</v>
      </c>
      <c r="X1048" s="9">
        <f t="shared" si="132"/>
        <v>40316080</v>
      </c>
      <c r="Y1048" s="9">
        <f>ROUND(0.07*MIN(7*L1048*'اطلاعات پایه'!$B$5,'محاسبه حقوق'!X1048),0)</f>
        <v>2822126</v>
      </c>
      <c r="Z1048" s="9">
        <f t="shared" si="133"/>
        <v>9272700</v>
      </c>
      <c r="AA1048" s="9">
        <f t="shared" si="134"/>
        <v>480702059.14285713</v>
      </c>
      <c r="AB1048" s="5">
        <f>IF(AA1048&lt;='اطلاعات پایه'!$B$35,'اطلاعات پایه'!$D$35,IF(AA1048&lt;='اطلاعات پایه'!$B$36,'اطلاعات پایه'!$E$35+(AA1048-'اطلاعات پایه'!$B$35)*'اطلاعات پایه'!$C$36,IF(AA1048&lt;='اطلاعات پایه'!$B$37,'اطلاعات پایه'!$E$36+(AA1048-'اطلاعات پایه'!$B$36)*'اطلاعات پایه'!$C$37,IF(AA1048&lt;='اطلاعات پایه'!$B$38,'اطلاعات پایه'!$E$37+(AA1048-'اطلاعات پایه'!$B$37)*'اطلاعات پایه'!$C$38,IF(AA1048&lt;='اطلاعات پایه'!$B$39,'اطلاعات پایه'!$E$38+(AA1048-'اطلاعات پایه'!$B$38)*'اطلاعات پایه'!$C$39,'اطلاعات پایه'!$E$39+(AA1048-'اطلاعات پایه'!$B$39)*'اطلاعات پایه'!$C$40)))))/365*L1048</f>
        <v>0</v>
      </c>
      <c r="AC1048" s="9">
        <f t="shared" si="135"/>
        <v>37493954</v>
      </c>
      <c r="AE1048" s="9">
        <f t="shared" si="130"/>
        <v>49588780</v>
      </c>
    </row>
    <row r="1049" spans="1:31" x14ac:dyDescent="0.25">
      <c r="A1049" s="13">
        <v>1029</v>
      </c>
      <c r="B1049" s="13"/>
      <c r="C1049" s="13"/>
      <c r="D1049" s="13"/>
      <c r="E1049" s="13"/>
      <c r="F1049" s="13"/>
      <c r="G1049" s="6" t="str">
        <f t="shared" si="128"/>
        <v/>
      </c>
      <c r="H1049" s="13"/>
      <c r="I1049" s="13"/>
      <c r="J1049" s="15"/>
      <c r="K1049" s="15"/>
      <c r="L1049" s="5">
        <f>VLOOKUP($C$15,'اطلاعات پایه'!$A$18:$B$30,2,FALSE)</f>
        <v>30</v>
      </c>
      <c r="M1049" s="6">
        <f>VLOOKUP($C$15,'اطلاعات پایه'!$A$18:$C$30,3,FALSE)</f>
        <v>45736</v>
      </c>
      <c r="N1049" s="5">
        <f>ROUND((K1049*('اطلاعات پایه'!$B$12+1)+'اطلاعات پایه'!$B$13)/30*L1049,0)</f>
        <v>9316080</v>
      </c>
      <c r="O1049" s="5">
        <f>IF(AND(F1049&gt;0,M1049-F1049&gt;364),'اطلاعات پایه'!$B$10,0)*L1049+J1049</f>
        <v>0</v>
      </c>
      <c r="P1049" s="5">
        <f>IF(H1049="متاهل",'اطلاعات پایه'!$B$6,0)</f>
        <v>0</v>
      </c>
      <c r="Q1049" s="5">
        <f>I1049*'اطلاعات پایه'!$B$7</f>
        <v>0</v>
      </c>
      <c r="R1049" s="5">
        <f>ROUND('اطلاعات پایه'!$B$8/30*MIN(30,L1049),0)</f>
        <v>9000000</v>
      </c>
      <c r="S1049" s="5">
        <f>ROUND('اطلاعات پایه'!$B$9/30*MIN(30,L1049),0)</f>
        <v>22000000</v>
      </c>
      <c r="T1049" s="5">
        <f t="shared" si="131"/>
        <v>59284</v>
      </c>
      <c r="U1049" s="15"/>
      <c r="V1049" s="5">
        <f t="shared" si="129"/>
        <v>0</v>
      </c>
      <c r="X1049" s="9">
        <f t="shared" si="132"/>
        <v>40316080</v>
      </c>
      <c r="Y1049" s="9">
        <f>ROUND(0.07*MIN(7*L1049*'اطلاعات پایه'!$B$5,'محاسبه حقوق'!X1049),0)</f>
        <v>2822126</v>
      </c>
      <c r="Z1049" s="9">
        <f t="shared" si="133"/>
        <v>9272700</v>
      </c>
      <c r="AA1049" s="9">
        <f t="shared" si="134"/>
        <v>480702059.14285713</v>
      </c>
      <c r="AB1049" s="5">
        <f>IF(AA1049&lt;='اطلاعات پایه'!$B$35,'اطلاعات پایه'!$D$35,IF(AA1049&lt;='اطلاعات پایه'!$B$36,'اطلاعات پایه'!$E$35+(AA1049-'اطلاعات پایه'!$B$35)*'اطلاعات پایه'!$C$36,IF(AA1049&lt;='اطلاعات پایه'!$B$37,'اطلاعات پایه'!$E$36+(AA1049-'اطلاعات پایه'!$B$36)*'اطلاعات پایه'!$C$37,IF(AA1049&lt;='اطلاعات پایه'!$B$38,'اطلاعات پایه'!$E$37+(AA1049-'اطلاعات پایه'!$B$37)*'اطلاعات پایه'!$C$38,IF(AA1049&lt;='اطلاعات پایه'!$B$39,'اطلاعات پایه'!$E$38+(AA1049-'اطلاعات پایه'!$B$38)*'اطلاعات پایه'!$C$39,'اطلاعات پایه'!$E$39+(AA1049-'اطلاعات پایه'!$B$39)*'اطلاعات پایه'!$C$40)))))/365*L1049</f>
        <v>0</v>
      </c>
      <c r="AC1049" s="9">
        <f t="shared" si="135"/>
        <v>37493954</v>
      </c>
      <c r="AE1049" s="9">
        <f t="shared" si="130"/>
        <v>49588780</v>
      </c>
    </row>
    <row r="1050" spans="1:31" x14ac:dyDescent="0.25">
      <c r="A1050" s="13">
        <v>1030</v>
      </c>
      <c r="B1050" s="13"/>
      <c r="C1050" s="13"/>
      <c r="D1050" s="13"/>
      <c r="E1050" s="13"/>
      <c r="F1050" s="13"/>
      <c r="G1050" s="6" t="str">
        <f t="shared" si="128"/>
        <v/>
      </c>
      <c r="H1050" s="13"/>
      <c r="I1050" s="13"/>
      <c r="J1050" s="15"/>
      <c r="K1050" s="15"/>
      <c r="L1050" s="5">
        <f>VLOOKUP($C$15,'اطلاعات پایه'!$A$18:$B$30,2,FALSE)</f>
        <v>30</v>
      </c>
      <c r="M1050" s="6">
        <f>VLOOKUP($C$15,'اطلاعات پایه'!$A$18:$C$30,3,FALSE)</f>
        <v>45736</v>
      </c>
      <c r="N1050" s="5">
        <f>ROUND((K1050*('اطلاعات پایه'!$B$12+1)+'اطلاعات پایه'!$B$13)/30*L1050,0)</f>
        <v>9316080</v>
      </c>
      <c r="O1050" s="5">
        <f>IF(AND(F1050&gt;0,M1050-F1050&gt;364),'اطلاعات پایه'!$B$10,0)*L1050+J1050</f>
        <v>0</v>
      </c>
      <c r="P1050" s="5">
        <f>IF(H1050="متاهل",'اطلاعات پایه'!$B$6,0)</f>
        <v>0</v>
      </c>
      <c r="Q1050" s="5">
        <f>I1050*'اطلاعات پایه'!$B$7</f>
        <v>0</v>
      </c>
      <c r="R1050" s="5">
        <f>ROUND('اطلاعات پایه'!$B$8/30*MIN(30,L1050),0)</f>
        <v>9000000</v>
      </c>
      <c r="S1050" s="5">
        <f>ROUND('اطلاعات پایه'!$B$9/30*MIN(30,L1050),0)</f>
        <v>22000000</v>
      </c>
      <c r="T1050" s="5">
        <f t="shared" si="131"/>
        <v>59284</v>
      </c>
      <c r="U1050" s="15"/>
      <c r="V1050" s="5">
        <f t="shared" si="129"/>
        <v>0</v>
      </c>
      <c r="X1050" s="9">
        <f t="shared" si="132"/>
        <v>40316080</v>
      </c>
      <c r="Y1050" s="9">
        <f>ROUND(0.07*MIN(7*L1050*'اطلاعات پایه'!$B$5,'محاسبه حقوق'!X1050),0)</f>
        <v>2822126</v>
      </c>
      <c r="Z1050" s="9">
        <f t="shared" si="133"/>
        <v>9272700</v>
      </c>
      <c r="AA1050" s="9">
        <f t="shared" si="134"/>
        <v>480702059.14285713</v>
      </c>
      <c r="AB1050" s="5">
        <f>IF(AA1050&lt;='اطلاعات پایه'!$B$35,'اطلاعات پایه'!$D$35,IF(AA1050&lt;='اطلاعات پایه'!$B$36,'اطلاعات پایه'!$E$35+(AA1050-'اطلاعات پایه'!$B$35)*'اطلاعات پایه'!$C$36,IF(AA1050&lt;='اطلاعات پایه'!$B$37,'اطلاعات پایه'!$E$36+(AA1050-'اطلاعات پایه'!$B$36)*'اطلاعات پایه'!$C$37,IF(AA1050&lt;='اطلاعات پایه'!$B$38,'اطلاعات پایه'!$E$37+(AA1050-'اطلاعات پایه'!$B$37)*'اطلاعات پایه'!$C$38,IF(AA1050&lt;='اطلاعات پایه'!$B$39,'اطلاعات پایه'!$E$38+(AA1050-'اطلاعات پایه'!$B$38)*'اطلاعات پایه'!$C$39,'اطلاعات پایه'!$E$39+(AA1050-'اطلاعات پایه'!$B$39)*'اطلاعات پایه'!$C$40)))))/365*L1050</f>
        <v>0</v>
      </c>
      <c r="AC1050" s="9">
        <f t="shared" si="135"/>
        <v>37493954</v>
      </c>
      <c r="AE1050" s="9">
        <f t="shared" si="130"/>
        <v>49588780</v>
      </c>
    </row>
    <row r="1051" spans="1:31" x14ac:dyDescent="0.25">
      <c r="A1051" s="13">
        <v>1031</v>
      </c>
      <c r="B1051" s="13"/>
      <c r="C1051" s="13"/>
      <c r="D1051" s="13"/>
      <c r="E1051" s="13"/>
      <c r="F1051" s="13"/>
      <c r="G1051" s="6" t="str">
        <f t="shared" si="128"/>
        <v/>
      </c>
      <c r="H1051" s="13"/>
      <c r="I1051" s="13"/>
      <c r="J1051" s="15"/>
      <c r="K1051" s="15"/>
      <c r="L1051" s="5">
        <f>VLOOKUP($C$15,'اطلاعات پایه'!$A$18:$B$30,2,FALSE)</f>
        <v>30</v>
      </c>
      <c r="M1051" s="6">
        <f>VLOOKUP($C$15,'اطلاعات پایه'!$A$18:$C$30,3,FALSE)</f>
        <v>45736</v>
      </c>
      <c r="N1051" s="5">
        <f>ROUND((K1051*('اطلاعات پایه'!$B$12+1)+'اطلاعات پایه'!$B$13)/30*L1051,0)</f>
        <v>9316080</v>
      </c>
      <c r="O1051" s="5">
        <f>IF(AND(F1051&gt;0,M1051-F1051&gt;364),'اطلاعات پایه'!$B$10,0)*L1051+J1051</f>
        <v>0</v>
      </c>
      <c r="P1051" s="5">
        <f>IF(H1051="متاهل",'اطلاعات پایه'!$B$6,0)</f>
        <v>0</v>
      </c>
      <c r="Q1051" s="5">
        <f>I1051*'اطلاعات پایه'!$B$7</f>
        <v>0</v>
      </c>
      <c r="R1051" s="5">
        <f>ROUND('اطلاعات پایه'!$B$8/30*MIN(30,L1051),0)</f>
        <v>9000000</v>
      </c>
      <c r="S1051" s="5">
        <f>ROUND('اطلاعات پایه'!$B$9/30*MIN(30,L1051),0)</f>
        <v>22000000</v>
      </c>
      <c r="T1051" s="5">
        <f t="shared" si="131"/>
        <v>59284</v>
      </c>
      <c r="U1051" s="15"/>
      <c r="V1051" s="5">
        <f t="shared" si="129"/>
        <v>0</v>
      </c>
      <c r="X1051" s="9">
        <f t="shared" si="132"/>
        <v>40316080</v>
      </c>
      <c r="Y1051" s="9">
        <f>ROUND(0.07*MIN(7*L1051*'اطلاعات پایه'!$B$5,'محاسبه حقوق'!X1051),0)</f>
        <v>2822126</v>
      </c>
      <c r="Z1051" s="9">
        <f t="shared" si="133"/>
        <v>9272700</v>
      </c>
      <c r="AA1051" s="9">
        <f t="shared" si="134"/>
        <v>480702059.14285713</v>
      </c>
      <c r="AB1051" s="5">
        <f>IF(AA1051&lt;='اطلاعات پایه'!$B$35,'اطلاعات پایه'!$D$35,IF(AA1051&lt;='اطلاعات پایه'!$B$36,'اطلاعات پایه'!$E$35+(AA1051-'اطلاعات پایه'!$B$35)*'اطلاعات پایه'!$C$36,IF(AA1051&lt;='اطلاعات پایه'!$B$37,'اطلاعات پایه'!$E$36+(AA1051-'اطلاعات پایه'!$B$36)*'اطلاعات پایه'!$C$37,IF(AA1051&lt;='اطلاعات پایه'!$B$38,'اطلاعات پایه'!$E$37+(AA1051-'اطلاعات پایه'!$B$37)*'اطلاعات پایه'!$C$38,IF(AA1051&lt;='اطلاعات پایه'!$B$39,'اطلاعات پایه'!$E$38+(AA1051-'اطلاعات پایه'!$B$38)*'اطلاعات پایه'!$C$39,'اطلاعات پایه'!$E$39+(AA1051-'اطلاعات پایه'!$B$39)*'اطلاعات پایه'!$C$40)))))/365*L1051</f>
        <v>0</v>
      </c>
      <c r="AC1051" s="9">
        <f t="shared" si="135"/>
        <v>37493954</v>
      </c>
      <c r="AE1051" s="9">
        <f t="shared" si="130"/>
        <v>49588780</v>
      </c>
    </row>
    <row r="1052" spans="1:31" x14ac:dyDescent="0.25">
      <c r="A1052" s="13">
        <v>1032</v>
      </c>
      <c r="B1052" s="13"/>
      <c r="C1052" s="13"/>
      <c r="D1052" s="13"/>
      <c r="E1052" s="13"/>
      <c r="F1052" s="13"/>
      <c r="G1052" s="6" t="str">
        <f t="shared" si="128"/>
        <v/>
      </c>
      <c r="H1052" s="13"/>
      <c r="I1052" s="13"/>
      <c r="J1052" s="15"/>
      <c r="K1052" s="15"/>
      <c r="L1052" s="5">
        <f>VLOOKUP($C$15,'اطلاعات پایه'!$A$18:$B$30,2,FALSE)</f>
        <v>30</v>
      </c>
      <c r="M1052" s="6">
        <f>VLOOKUP($C$15,'اطلاعات پایه'!$A$18:$C$30,3,FALSE)</f>
        <v>45736</v>
      </c>
      <c r="N1052" s="5">
        <f>ROUND((K1052*('اطلاعات پایه'!$B$12+1)+'اطلاعات پایه'!$B$13)/30*L1052,0)</f>
        <v>9316080</v>
      </c>
      <c r="O1052" s="5">
        <f>IF(AND(F1052&gt;0,M1052-F1052&gt;364),'اطلاعات پایه'!$B$10,0)*L1052+J1052</f>
        <v>0</v>
      </c>
      <c r="P1052" s="5">
        <f>IF(H1052="متاهل",'اطلاعات پایه'!$B$6,0)</f>
        <v>0</v>
      </c>
      <c r="Q1052" s="5">
        <f>I1052*'اطلاعات پایه'!$B$7</f>
        <v>0</v>
      </c>
      <c r="R1052" s="5">
        <f>ROUND('اطلاعات پایه'!$B$8/30*MIN(30,L1052),0)</f>
        <v>9000000</v>
      </c>
      <c r="S1052" s="5">
        <f>ROUND('اطلاعات پایه'!$B$9/30*MIN(30,L1052),0)</f>
        <v>22000000</v>
      </c>
      <c r="T1052" s="5">
        <f t="shared" si="131"/>
        <v>59284</v>
      </c>
      <c r="U1052" s="15"/>
      <c r="V1052" s="5">
        <f t="shared" si="129"/>
        <v>0</v>
      </c>
      <c r="X1052" s="9">
        <f t="shared" si="132"/>
        <v>40316080</v>
      </c>
      <c r="Y1052" s="9">
        <f>ROUND(0.07*MIN(7*L1052*'اطلاعات پایه'!$B$5,'محاسبه حقوق'!X1052),0)</f>
        <v>2822126</v>
      </c>
      <c r="Z1052" s="9">
        <f t="shared" si="133"/>
        <v>9272700</v>
      </c>
      <c r="AA1052" s="9">
        <f t="shared" si="134"/>
        <v>480702059.14285713</v>
      </c>
      <c r="AB1052" s="5">
        <f>IF(AA1052&lt;='اطلاعات پایه'!$B$35,'اطلاعات پایه'!$D$35,IF(AA1052&lt;='اطلاعات پایه'!$B$36,'اطلاعات پایه'!$E$35+(AA1052-'اطلاعات پایه'!$B$35)*'اطلاعات پایه'!$C$36,IF(AA1052&lt;='اطلاعات پایه'!$B$37,'اطلاعات پایه'!$E$36+(AA1052-'اطلاعات پایه'!$B$36)*'اطلاعات پایه'!$C$37,IF(AA1052&lt;='اطلاعات پایه'!$B$38,'اطلاعات پایه'!$E$37+(AA1052-'اطلاعات پایه'!$B$37)*'اطلاعات پایه'!$C$38,IF(AA1052&lt;='اطلاعات پایه'!$B$39,'اطلاعات پایه'!$E$38+(AA1052-'اطلاعات پایه'!$B$38)*'اطلاعات پایه'!$C$39,'اطلاعات پایه'!$E$39+(AA1052-'اطلاعات پایه'!$B$39)*'اطلاعات پایه'!$C$40)))))/365*L1052</f>
        <v>0</v>
      </c>
      <c r="AC1052" s="9">
        <f t="shared" si="135"/>
        <v>37493954</v>
      </c>
      <c r="AE1052" s="9">
        <f t="shared" si="130"/>
        <v>49588780</v>
      </c>
    </row>
    <row r="1053" spans="1:31" x14ac:dyDescent="0.25">
      <c r="A1053" s="13">
        <v>1033</v>
      </c>
      <c r="B1053" s="13"/>
      <c r="C1053" s="13"/>
      <c r="D1053" s="13"/>
      <c r="E1053" s="13"/>
      <c r="F1053" s="13"/>
      <c r="G1053" s="6" t="str">
        <f t="shared" si="128"/>
        <v/>
      </c>
      <c r="H1053" s="13"/>
      <c r="I1053" s="13"/>
      <c r="J1053" s="15"/>
      <c r="K1053" s="15"/>
      <c r="L1053" s="5">
        <f>VLOOKUP($C$15,'اطلاعات پایه'!$A$18:$B$30,2,FALSE)</f>
        <v>30</v>
      </c>
      <c r="M1053" s="6">
        <f>VLOOKUP($C$15,'اطلاعات پایه'!$A$18:$C$30,3,FALSE)</f>
        <v>45736</v>
      </c>
      <c r="N1053" s="5">
        <f>ROUND((K1053*('اطلاعات پایه'!$B$12+1)+'اطلاعات پایه'!$B$13)/30*L1053,0)</f>
        <v>9316080</v>
      </c>
      <c r="O1053" s="5">
        <f>IF(AND(F1053&gt;0,M1053-F1053&gt;364),'اطلاعات پایه'!$B$10,0)*L1053+J1053</f>
        <v>0</v>
      </c>
      <c r="P1053" s="5">
        <f>IF(H1053="متاهل",'اطلاعات پایه'!$B$6,0)</f>
        <v>0</v>
      </c>
      <c r="Q1053" s="5">
        <f>I1053*'اطلاعات پایه'!$B$7</f>
        <v>0</v>
      </c>
      <c r="R1053" s="5">
        <f>ROUND('اطلاعات پایه'!$B$8/30*MIN(30,L1053),0)</f>
        <v>9000000</v>
      </c>
      <c r="S1053" s="5">
        <f>ROUND('اطلاعات پایه'!$B$9/30*MIN(30,L1053),0)</f>
        <v>22000000</v>
      </c>
      <c r="T1053" s="5">
        <f t="shared" si="131"/>
        <v>59284</v>
      </c>
      <c r="U1053" s="15"/>
      <c r="V1053" s="5">
        <f t="shared" si="129"/>
        <v>0</v>
      </c>
      <c r="X1053" s="9">
        <f t="shared" si="132"/>
        <v>40316080</v>
      </c>
      <c r="Y1053" s="9">
        <f>ROUND(0.07*MIN(7*L1053*'اطلاعات پایه'!$B$5,'محاسبه حقوق'!X1053),0)</f>
        <v>2822126</v>
      </c>
      <c r="Z1053" s="9">
        <f t="shared" si="133"/>
        <v>9272700</v>
      </c>
      <c r="AA1053" s="9">
        <f t="shared" si="134"/>
        <v>480702059.14285713</v>
      </c>
      <c r="AB1053" s="5">
        <f>IF(AA1053&lt;='اطلاعات پایه'!$B$35,'اطلاعات پایه'!$D$35,IF(AA1053&lt;='اطلاعات پایه'!$B$36,'اطلاعات پایه'!$E$35+(AA1053-'اطلاعات پایه'!$B$35)*'اطلاعات پایه'!$C$36,IF(AA1053&lt;='اطلاعات پایه'!$B$37,'اطلاعات پایه'!$E$36+(AA1053-'اطلاعات پایه'!$B$36)*'اطلاعات پایه'!$C$37,IF(AA1053&lt;='اطلاعات پایه'!$B$38,'اطلاعات پایه'!$E$37+(AA1053-'اطلاعات پایه'!$B$37)*'اطلاعات پایه'!$C$38,IF(AA1053&lt;='اطلاعات پایه'!$B$39,'اطلاعات پایه'!$E$38+(AA1053-'اطلاعات پایه'!$B$38)*'اطلاعات پایه'!$C$39,'اطلاعات پایه'!$E$39+(AA1053-'اطلاعات پایه'!$B$39)*'اطلاعات پایه'!$C$40)))))/365*L1053</f>
        <v>0</v>
      </c>
      <c r="AC1053" s="9">
        <f t="shared" si="135"/>
        <v>37493954</v>
      </c>
      <c r="AE1053" s="9">
        <f t="shared" si="130"/>
        <v>49588780</v>
      </c>
    </row>
    <row r="1054" spans="1:31" x14ac:dyDescent="0.25">
      <c r="A1054" s="13">
        <v>1034</v>
      </c>
      <c r="B1054" s="13"/>
      <c r="C1054" s="13"/>
      <c r="D1054" s="13"/>
      <c r="E1054" s="13"/>
      <c r="F1054" s="13"/>
      <c r="G1054" s="6" t="str">
        <f t="shared" si="128"/>
        <v/>
      </c>
      <c r="H1054" s="13"/>
      <c r="I1054" s="13"/>
      <c r="J1054" s="15"/>
      <c r="K1054" s="15"/>
      <c r="L1054" s="5">
        <f>VLOOKUP($C$15,'اطلاعات پایه'!$A$18:$B$30,2,FALSE)</f>
        <v>30</v>
      </c>
      <c r="M1054" s="6">
        <f>VLOOKUP($C$15,'اطلاعات پایه'!$A$18:$C$30,3,FALSE)</f>
        <v>45736</v>
      </c>
      <c r="N1054" s="5">
        <f>ROUND((K1054*('اطلاعات پایه'!$B$12+1)+'اطلاعات پایه'!$B$13)/30*L1054,0)</f>
        <v>9316080</v>
      </c>
      <c r="O1054" s="5">
        <f>IF(AND(F1054&gt;0,M1054-F1054&gt;364),'اطلاعات پایه'!$B$10,0)*L1054+J1054</f>
        <v>0</v>
      </c>
      <c r="P1054" s="5">
        <f>IF(H1054="متاهل",'اطلاعات پایه'!$B$6,0)</f>
        <v>0</v>
      </c>
      <c r="Q1054" s="5">
        <f>I1054*'اطلاعات پایه'!$B$7</f>
        <v>0</v>
      </c>
      <c r="R1054" s="5">
        <f>ROUND('اطلاعات پایه'!$B$8/30*MIN(30,L1054),0)</f>
        <v>9000000</v>
      </c>
      <c r="S1054" s="5">
        <f>ROUND('اطلاعات پایه'!$B$9/30*MIN(30,L1054),0)</f>
        <v>22000000</v>
      </c>
      <c r="T1054" s="5">
        <f t="shared" si="131"/>
        <v>59284</v>
      </c>
      <c r="U1054" s="15"/>
      <c r="V1054" s="5">
        <f t="shared" si="129"/>
        <v>0</v>
      </c>
      <c r="X1054" s="9">
        <f t="shared" si="132"/>
        <v>40316080</v>
      </c>
      <c r="Y1054" s="9">
        <f>ROUND(0.07*MIN(7*L1054*'اطلاعات پایه'!$B$5,'محاسبه حقوق'!X1054),0)</f>
        <v>2822126</v>
      </c>
      <c r="Z1054" s="9">
        <f t="shared" si="133"/>
        <v>9272700</v>
      </c>
      <c r="AA1054" s="9">
        <f t="shared" si="134"/>
        <v>480702059.14285713</v>
      </c>
      <c r="AB1054" s="5">
        <f>IF(AA1054&lt;='اطلاعات پایه'!$B$35,'اطلاعات پایه'!$D$35,IF(AA1054&lt;='اطلاعات پایه'!$B$36,'اطلاعات پایه'!$E$35+(AA1054-'اطلاعات پایه'!$B$35)*'اطلاعات پایه'!$C$36,IF(AA1054&lt;='اطلاعات پایه'!$B$37,'اطلاعات پایه'!$E$36+(AA1054-'اطلاعات پایه'!$B$36)*'اطلاعات پایه'!$C$37,IF(AA1054&lt;='اطلاعات پایه'!$B$38,'اطلاعات پایه'!$E$37+(AA1054-'اطلاعات پایه'!$B$37)*'اطلاعات پایه'!$C$38,IF(AA1054&lt;='اطلاعات پایه'!$B$39,'اطلاعات پایه'!$E$38+(AA1054-'اطلاعات پایه'!$B$38)*'اطلاعات پایه'!$C$39,'اطلاعات پایه'!$E$39+(AA1054-'اطلاعات پایه'!$B$39)*'اطلاعات پایه'!$C$40)))))/365*L1054</f>
        <v>0</v>
      </c>
      <c r="AC1054" s="9">
        <f t="shared" si="135"/>
        <v>37493954</v>
      </c>
      <c r="AE1054" s="9">
        <f t="shared" si="130"/>
        <v>49588780</v>
      </c>
    </row>
    <row r="1055" spans="1:31" x14ac:dyDescent="0.25">
      <c r="A1055" s="13">
        <v>1035</v>
      </c>
      <c r="B1055" s="13"/>
      <c r="C1055" s="13"/>
      <c r="D1055" s="13"/>
      <c r="E1055" s="13"/>
      <c r="F1055" s="13"/>
      <c r="G1055" s="6" t="str">
        <f t="shared" si="128"/>
        <v/>
      </c>
      <c r="H1055" s="13"/>
      <c r="I1055" s="13"/>
      <c r="J1055" s="15"/>
      <c r="K1055" s="15"/>
      <c r="L1055" s="5">
        <f>VLOOKUP($C$15,'اطلاعات پایه'!$A$18:$B$30,2,FALSE)</f>
        <v>30</v>
      </c>
      <c r="M1055" s="6">
        <f>VLOOKUP($C$15,'اطلاعات پایه'!$A$18:$C$30,3,FALSE)</f>
        <v>45736</v>
      </c>
      <c r="N1055" s="5">
        <f>ROUND((K1055*('اطلاعات پایه'!$B$12+1)+'اطلاعات پایه'!$B$13)/30*L1055,0)</f>
        <v>9316080</v>
      </c>
      <c r="O1055" s="5">
        <f>IF(AND(F1055&gt;0,M1055-F1055&gt;364),'اطلاعات پایه'!$B$10,0)*L1055+J1055</f>
        <v>0</v>
      </c>
      <c r="P1055" s="5">
        <f>IF(H1055="متاهل",'اطلاعات پایه'!$B$6,0)</f>
        <v>0</v>
      </c>
      <c r="Q1055" s="5">
        <f>I1055*'اطلاعات پایه'!$B$7</f>
        <v>0</v>
      </c>
      <c r="R1055" s="5">
        <f>ROUND('اطلاعات پایه'!$B$8/30*MIN(30,L1055),0)</f>
        <v>9000000</v>
      </c>
      <c r="S1055" s="5">
        <f>ROUND('اطلاعات پایه'!$B$9/30*MIN(30,L1055),0)</f>
        <v>22000000</v>
      </c>
      <c r="T1055" s="5">
        <f t="shared" si="131"/>
        <v>59284</v>
      </c>
      <c r="U1055" s="15"/>
      <c r="V1055" s="5">
        <f t="shared" si="129"/>
        <v>0</v>
      </c>
      <c r="X1055" s="9">
        <f t="shared" si="132"/>
        <v>40316080</v>
      </c>
      <c r="Y1055" s="9">
        <f>ROUND(0.07*MIN(7*L1055*'اطلاعات پایه'!$B$5,'محاسبه حقوق'!X1055),0)</f>
        <v>2822126</v>
      </c>
      <c r="Z1055" s="9">
        <f t="shared" si="133"/>
        <v>9272700</v>
      </c>
      <c r="AA1055" s="9">
        <f t="shared" si="134"/>
        <v>480702059.14285713</v>
      </c>
      <c r="AB1055" s="5">
        <f>IF(AA1055&lt;='اطلاعات پایه'!$B$35,'اطلاعات پایه'!$D$35,IF(AA1055&lt;='اطلاعات پایه'!$B$36,'اطلاعات پایه'!$E$35+(AA1055-'اطلاعات پایه'!$B$35)*'اطلاعات پایه'!$C$36,IF(AA1055&lt;='اطلاعات پایه'!$B$37,'اطلاعات پایه'!$E$36+(AA1055-'اطلاعات پایه'!$B$36)*'اطلاعات پایه'!$C$37,IF(AA1055&lt;='اطلاعات پایه'!$B$38,'اطلاعات پایه'!$E$37+(AA1055-'اطلاعات پایه'!$B$37)*'اطلاعات پایه'!$C$38,IF(AA1055&lt;='اطلاعات پایه'!$B$39,'اطلاعات پایه'!$E$38+(AA1055-'اطلاعات پایه'!$B$38)*'اطلاعات پایه'!$C$39,'اطلاعات پایه'!$E$39+(AA1055-'اطلاعات پایه'!$B$39)*'اطلاعات پایه'!$C$40)))))/365*L1055</f>
        <v>0</v>
      </c>
      <c r="AC1055" s="9">
        <f t="shared" si="135"/>
        <v>37493954</v>
      </c>
      <c r="AE1055" s="9">
        <f t="shared" si="130"/>
        <v>49588780</v>
      </c>
    </row>
    <row r="1056" spans="1:31" x14ac:dyDescent="0.25">
      <c r="A1056" s="13">
        <v>1036</v>
      </c>
      <c r="B1056" s="13"/>
      <c r="C1056" s="13"/>
      <c r="D1056" s="13"/>
      <c r="E1056" s="13"/>
      <c r="F1056" s="13"/>
      <c r="G1056" s="6" t="str">
        <f t="shared" si="128"/>
        <v/>
      </c>
      <c r="H1056" s="13"/>
      <c r="I1056" s="13"/>
      <c r="J1056" s="15"/>
      <c r="K1056" s="15"/>
      <c r="L1056" s="5">
        <f>VLOOKUP($C$15,'اطلاعات پایه'!$A$18:$B$30,2,FALSE)</f>
        <v>30</v>
      </c>
      <c r="M1056" s="6">
        <f>VLOOKUP($C$15,'اطلاعات پایه'!$A$18:$C$30,3,FALSE)</f>
        <v>45736</v>
      </c>
      <c r="N1056" s="5">
        <f>ROUND((K1056*('اطلاعات پایه'!$B$12+1)+'اطلاعات پایه'!$B$13)/30*L1056,0)</f>
        <v>9316080</v>
      </c>
      <c r="O1056" s="5">
        <f>IF(AND(F1056&gt;0,M1056-F1056&gt;364),'اطلاعات پایه'!$B$10,0)*L1056+J1056</f>
        <v>0</v>
      </c>
      <c r="P1056" s="5">
        <f>IF(H1056="متاهل",'اطلاعات پایه'!$B$6,0)</f>
        <v>0</v>
      </c>
      <c r="Q1056" s="5">
        <f>I1056*'اطلاعات پایه'!$B$7</f>
        <v>0</v>
      </c>
      <c r="R1056" s="5">
        <f>ROUND('اطلاعات پایه'!$B$8/30*MIN(30,L1056),0)</f>
        <v>9000000</v>
      </c>
      <c r="S1056" s="5">
        <f>ROUND('اطلاعات پایه'!$B$9/30*MIN(30,L1056),0)</f>
        <v>22000000</v>
      </c>
      <c r="T1056" s="5">
        <f t="shared" si="131"/>
        <v>59284</v>
      </c>
      <c r="U1056" s="15"/>
      <c r="V1056" s="5">
        <f t="shared" si="129"/>
        <v>0</v>
      </c>
      <c r="X1056" s="9">
        <f t="shared" si="132"/>
        <v>40316080</v>
      </c>
      <c r="Y1056" s="9">
        <f>ROUND(0.07*MIN(7*L1056*'اطلاعات پایه'!$B$5,'محاسبه حقوق'!X1056),0)</f>
        <v>2822126</v>
      </c>
      <c r="Z1056" s="9">
        <f t="shared" si="133"/>
        <v>9272700</v>
      </c>
      <c r="AA1056" s="9">
        <f t="shared" si="134"/>
        <v>480702059.14285713</v>
      </c>
      <c r="AB1056" s="5">
        <f>IF(AA1056&lt;='اطلاعات پایه'!$B$35,'اطلاعات پایه'!$D$35,IF(AA1056&lt;='اطلاعات پایه'!$B$36,'اطلاعات پایه'!$E$35+(AA1056-'اطلاعات پایه'!$B$35)*'اطلاعات پایه'!$C$36,IF(AA1056&lt;='اطلاعات پایه'!$B$37,'اطلاعات پایه'!$E$36+(AA1056-'اطلاعات پایه'!$B$36)*'اطلاعات پایه'!$C$37,IF(AA1056&lt;='اطلاعات پایه'!$B$38,'اطلاعات پایه'!$E$37+(AA1056-'اطلاعات پایه'!$B$37)*'اطلاعات پایه'!$C$38,IF(AA1056&lt;='اطلاعات پایه'!$B$39,'اطلاعات پایه'!$E$38+(AA1056-'اطلاعات پایه'!$B$38)*'اطلاعات پایه'!$C$39,'اطلاعات پایه'!$E$39+(AA1056-'اطلاعات پایه'!$B$39)*'اطلاعات پایه'!$C$40)))))/365*L1056</f>
        <v>0</v>
      </c>
      <c r="AC1056" s="9">
        <f t="shared" si="135"/>
        <v>37493954</v>
      </c>
      <c r="AE1056" s="9">
        <f t="shared" si="130"/>
        <v>49588780</v>
      </c>
    </row>
    <row r="1057" spans="1:31" x14ac:dyDescent="0.25">
      <c r="A1057" s="13">
        <v>1037</v>
      </c>
      <c r="B1057" s="13"/>
      <c r="C1057" s="13"/>
      <c r="D1057" s="13"/>
      <c r="E1057" s="13"/>
      <c r="F1057" s="13"/>
      <c r="G1057" s="6" t="str">
        <f t="shared" si="128"/>
        <v/>
      </c>
      <c r="H1057" s="13"/>
      <c r="I1057" s="13"/>
      <c r="J1057" s="15"/>
      <c r="K1057" s="15"/>
      <c r="L1057" s="5">
        <f>VLOOKUP($C$15,'اطلاعات پایه'!$A$18:$B$30,2,FALSE)</f>
        <v>30</v>
      </c>
      <c r="M1057" s="6">
        <f>VLOOKUP($C$15,'اطلاعات پایه'!$A$18:$C$30,3,FALSE)</f>
        <v>45736</v>
      </c>
      <c r="N1057" s="5">
        <f>ROUND((K1057*('اطلاعات پایه'!$B$12+1)+'اطلاعات پایه'!$B$13)/30*L1057,0)</f>
        <v>9316080</v>
      </c>
      <c r="O1057" s="5">
        <f>IF(AND(F1057&gt;0,M1057-F1057&gt;364),'اطلاعات پایه'!$B$10,0)*L1057+J1057</f>
        <v>0</v>
      </c>
      <c r="P1057" s="5">
        <f>IF(H1057="متاهل",'اطلاعات پایه'!$B$6,0)</f>
        <v>0</v>
      </c>
      <c r="Q1057" s="5">
        <f>I1057*'اطلاعات پایه'!$B$7</f>
        <v>0</v>
      </c>
      <c r="R1057" s="5">
        <f>ROUND('اطلاعات پایه'!$B$8/30*MIN(30,L1057),0)</f>
        <v>9000000</v>
      </c>
      <c r="S1057" s="5">
        <f>ROUND('اطلاعات پایه'!$B$9/30*MIN(30,L1057),0)</f>
        <v>22000000</v>
      </c>
      <c r="T1057" s="5">
        <f t="shared" si="131"/>
        <v>59284</v>
      </c>
      <c r="U1057" s="15"/>
      <c r="V1057" s="5">
        <f t="shared" si="129"/>
        <v>0</v>
      </c>
      <c r="X1057" s="9">
        <f t="shared" si="132"/>
        <v>40316080</v>
      </c>
      <c r="Y1057" s="9">
        <f>ROUND(0.07*MIN(7*L1057*'اطلاعات پایه'!$B$5,'محاسبه حقوق'!X1057),0)</f>
        <v>2822126</v>
      </c>
      <c r="Z1057" s="9">
        <f t="shared" si="133"/>
        <v>9272700</v>
      </c>
      <c r="AA1057" s="9">
        <f t="shared" si="134"/>
        <v>480702059.14285713</v>
      </c>
      <c r="AB1057" s="5">
        <f>IF(AA1057&lt;='اطلاعات پایه'!$B$35,'اطلاعات پایه'!$D$35,IF(AA1057&lt;='اطلاعات پایه'!$B$36,'اطلاعات پایه'!$E$35+(AA1057-'اطلاعات پایه'!$B$35)*'اطلاعات پایه'!$C$36,IF(AA1057&lt;='اطلاعات پایه'!$B$37,'اطلاعات پایه'!$E$36+(AA1057-'اطلاعات پایه'!$B$36)*'اطلاعات پایه'!$C$37,IF(AA1057&lt;='اطلاعات پایه'!$B$38,'اطلاعات پایه'!$E$37+(AA1057-'اطلاعات پایه'!$B$37)*'اطلاعات پایه'!$C$38,IF(AA1057&lt;='اطلاعات پایه'!$B$39,'اطلاعات پایه'!$E$38+(AA1057-'اطلاعات پایه'!$B$38)*'اطلاعات پایه'!$C$39,'اطلاعات پایه'!$E$39+(AA1057-'اطلاعات پایه'!$B$39)*'اطلاعات پایه'!$C$40)))))/365*L1057</f>
        <v>0</v>
      </c>
      <c r="AC1057" s="9">
        <f t="shared" si="135"/>
        <v>37493954</v>
      </c>
      <c r="AE1057" s="9">
        <f t="shared" si="130"/>
        <v>49588780</v>
      </c>
    </row>
    <row r="1058" spans="1:31" x14ac:dyDescent="0.25">
      <c r="A1058" s="13">
        <v>1038</v>
      </c>
      <c r="B1058" s="13"/>
      <c r="C1058" s="13"/>
      <c r="D1058" s="13"/>
      <c r="E1058" s="13"/>
      <c r="F1058" s="13"/>
      <c r="G1058" s="6" t="str">
        <f t="shared" si="128"/>
        <v/>
      </c>
      <c r="H1058" s="13"/>
      <c r="I1058" s="13"/>
      <c r="J1058" s="15"/>
      <c r="K1058" s="15"/>
      <c r="L1058" s="5">
        <f>VLOOKUP($C$15,'اطلاعات پایه'!$A$18:$B$30,2,FALSE)</f>
        <v>30</v>
      </c>
      <c r="M1058" s="6">
        <f>VLOOKUP($C$15,'اطلاعات پایه'!$A$18:$C$30,3,FALSE)</f>
        <v>45736</v>
      </c>
      <c r="N1058" s="5">
        <f>ROUND((K1058*('اطلاعات پایه'!$B$12+1)+'اطلاعات پایه'!$B$13)/30*L1058,0)</f>
        <v>9316080</v>
      </c>
      <c r="O1058" s="5">
        <f>IF(AND(F1058&gt;0,M1058-F1058&gt;364),'اطلاعات پایه'!$B$10,0)*L1058+J1058</f>
        <v>0</v>
      </c>
      <c r="P1058" s="5">
        <f>IF(H1058="متاهل",'اطلاعات پایه'!$B$6,0)</f>
        <v>0</v>
      </c>
      <c r="Q1058" s="5">
        <f>I1058*'اطلاعات پایه'!$B$7</f>
        <v>0</v>
      </c>
      <c r="R1058" s="5">
        <f>ROUND('اطلاعات پایه'!$B$8/30*MIN(30,L1058),0)</f>
        <v>9000000</v>
      </c>
      <c r="S1058" s="5">
        <f>ROUND('اطلاعات پایه'!$B$9/30*MIN(30,L1058),0)</f>
        <v>22000000</v>
      </c>
      <c r="T1058" s="5">
        <f t="shared" si="131"/>
        <v>59284</v>
      </c>
      <c r="U1058" s="15"/>
      <c r="V1058" s="5">
        <f t="shared" si="129"/>
        <v>0</v>
      </c>
      <c r="X1058" s="9">
        <f t="shared" si="132"/>
        <v>40316080</v>
      </c>
      <c r="Y1058" s="9">
        <f>ROUND(0.07*MIN(7*L1058*'اطلاعات پایه'!$B$5,'محاسبه حقوق'!X1058),0)</f>
        <v>2822126</v>
      </c>
      <c r="Z1058" s="9">
        <f t="shared" si="133"/>
        <v>9272700</v>
      </c>
      <c r="AA1058" s="9">
        <f t="shared" si="134"/>
        <v>480702059.14285713</v>
      </c>
      <c r="AB1058" s="5">
        <f>IF(AA1058&lt;='اطلاعات پایه'!$B$35,'اطلاعات پایه'!$D$35,IF(AA1058&lt;='اطلاعات پایه'!$B$36,'اطلاعات پایه'!$E$35+(AA1058-'اطلاعات پایه'!$B$35)*'اطلاعات پایه'!$C$36,IF(AA1058&lt;='اطلاعات پایه'!$B$37,'اطلاعات پایه'!$E$36+(AA1058-'اطلاعات پایه'!$B$36)*'اطلاعات پایه'!$C$37,IF(AA1058&lt;='اطلاعات پایه'!$B$38,'اطلاعات پایه'!$E$37+(AA1058-'اطلاعات پایه'!$B$37)*'اطلاعات پایه'!$C$38,IF(AA1058&lt;='اطلاعات پایه'!$B$39,'اطلاعات پایه'!$E$38+(AA1058-'اطلاعات پایه'!$B$38)*'اطلاعات پایه'!$C$39,'اطلاعات پایه'!$E$39+(AA1058-'اطلاعات پایه'!$B$39)*'اطلاعات پایه'!$C$40)))))/365*L1058</f>
        <v>0</v>
      </c>
      <c r="AC1058" s="9">
        <f t="shared" si="135"/>
        <v>37493954</v>
      </c>
      <c r="AE1058" s="9">
        <f t="shared" si="130"/>
        <v>49588780</v>
      </c>
    </row>
    <row r="1059" spans="1:31" x14ac:dyDescent="0.25">
      <c r="A1059" s="13">
        <v>1039</v>
      </c>
      <c r="B1059" s="13"/>
      <c r="C1059" s="13"/>
      <c r="D1059" s="13"/>
      <c r="E1059" s="13"/>
      <c r="F1059" s="13"/>
      <c r="G1059" s="6" t="str">
        <f t="shared" si="128"/>
        <v/>
      </c>
      <c r="H1059" s="13"/>
      <c r="I1059" s="13"/>
      <c r="J1059" s="15"/>
      <c r="K1059" s="15"/>
      <c r="L1059" s="5">
        <f>VLOOKUP($C$15,'اطلاعات پایه'!$A$18:$B$30,2,FALSE)</f>
        <v>30</v>
      </c>
      <c r="M1059" s="6">
        <f>VLOOKUP($C$15,'اطلاعات پایه'!$A$18:$C$30,3,FALSE)</f>
        <v>45736</v>
      </c>
      <c r="N1059" s="5">
        <f>ROUND((K1059*('اطلاعات پایه'!$B$12+1)+'اطلاعات پایه'!$B$13)/30*L1059,0)</f>
        <v>9316080</v>
      </c>
      <c r="O1059" s="5">
        <f>IF(AND(F1059&gt;0,M1059-F1059&gt;364),'اطلاعات پایه'!$B$10,0)*L1059+J1059</f>
        <v>0</v>
      </c>
      <c r="P1059" s="5">
        <f>IF(H1059="متاهل",'اطلاعات پایه'!$B$6,0)</f>
        <v>0</v>
      </c>
      <c r="Q1059" s="5">
        <f>I1059*'اطلاعات پایه'!$B$7</f>
        <v>0</v>
      </c>
      <c r="R1059" s="5">
        <f>ROUND('اطلاعات پایه'!$B$8/30*MIN(30,L1059),0)</f>
        <v>9000000</v>
      </c>
      <c r="S1059" s="5">
        <f>ROUND('اطلاعات پایه'!$B$9/30*MIN(30,L1059),0)</f>
        <v>22000000</v>
      </c>
      <c r="T1059" s="5">
        <f t="shared" si="131"/>
        <v>59284</v>
      </c>
      <c r="U1059" s="15"/>
      <c r="V1059" s="5">
        <f t="shared" si="129"/>
        <v>0</v>
      </c>
      <c r="X1059" s="9">
        <f t="shared" si="132"/>
        <v>40316080</v>
      </c>
      <c r="Y1059" s="9">
        <f>ROUND(0.07*MIN(7*L1059*'اطلاعات پایه'!$B$5,'محاسبه حقوق'!X1059),0)</f>
        <v>2822126</v>
      </c>
      <c r="Z1059" s="9">
        <f t="shared" si="133"/>
        <v>9272700</v>
      </c>
      <c r="AA1059" s="9">
        <f t="shared" si="134"/>
        <v>480702059.14285713</v>
      </c>
      <c r="AB1059" s="5">
        <f>IF(AA1059&lt;='اطلاعات پایه'!$B$35,'اطلاعات پایه'!$D$35,IF(AA1059&lt;='اطلاعات پایه'!$B$36,'اطلاعات پایه'!$E$35+(AA1059-'اطلاعات پایه'!$B$35)*'اطلاعات پایه'!$C$36,IF(AA1059&lt;='اطلاعات پایه'!$B$37,'اطلاعات پایه'!$E$36+(AA1059-'اطلاعات پایه'!$B$36)*'اطلاعات پایه'!$C$37,IF(AA1059&lt;='اطلاعات پایه'!$B$38,'اطلاعات پایه'!$E$37+(AA1059-'اطلاعات پایه'!$B$37)*'اطلاعات پایه'!$C$38,IF(AA1059&lt;='اطلاعات پایه'!$B$39,'اطلاعات پایه'!$E$38+(AA1059-'اطلاعات پایه'!$B$38)*'اطلاعات پایه'!$C$39,'اطلاعات پایه'!$E$39+(AA1059-'اطلاعات پایه'!$B$39)*'اطلاعات پایه'!$C$40)))))/365*L1059</f>
        <v>0</v>
      </c>
      <c r="AC1059" s="9">
        <f t="shared" si="135"/>
        <v>37493954</v>
      </c>
      <c r="AE1059" s="9">
        <f t="shared" si="130"/>
        <v>49588780</v>
      </c>
    </row>
    <row r="1060" spans="1:31" x14ac:dyDescent="0.25">
      <c r="A1060" s="13">
        <v>1040</v>
      </c>
      <c r="B1060" s="13"/>
      <c r="C1060" s="13"/>
      <c r="D1060" s="13"/>
      <c r="E1060" s="13"/>
      <c r="F1060" s="13"/>
      <c r="G1060" s="6" t="str">
        <f t="shared" si="128"/>
        <v/>
      </c>
      <c r="H1060" s="13"/>
      <c r="I1060" s="13"/>
      <c r="J1060" s="15"/>
      <c r="K1060" s="15"/>
      <c r="L1060" s="5">
        <f>VLOOKUP($C$15,'اطلاعات پایه'!$A$18:$B$30,2,FALSE)</f>
        <v>30</v>
      </c>
      <c r="M1060" s="6">
        <f>VLOOKUP($C$15,'اطلاعات پایه'!$A$18:$C$30,3,FALSE)</f>
        <v>45736</v>
      </c>
      <c r="N1060" s="5">
        <f>ROUND((K1060*('اطلاعات پایه'!$B$12+1)+'اطلاعات پایه'!$B$13)/30*L1060,0)</f>
        <v>9316080</v>
      </c>
      <c r="O1060" s="5">
        <f>IF(AND(F1060&gt;0,M1060-F1060&gt;364),'اطلاعات پایه'!$B$10,0)*L1060+J1060</f>
        <v>0</v>
      </c>
      <c r="P1060" s="5">
        <f>IF(H1060="متاهل",'اطلاعات پایه'!$B$6,0)</f>
        <v>0</v>
      </c>
      <c r="Q1060" s="5">
        <f>I1060*'اطلاعات پایه'!$B$7</f>
        <v>0</v>
      </c>
      <c r="R1060" s="5">
        <f>ROUND('اطلاعات پایه'!$B$8/30*MIN(30,L1060),0)</f>
        <v>9000000</v>
      </c>
      <c r="S1060" s="5">
        <f>ROUND('اطلاعات پایه'!$B$9/30*MIN(30,L1060),0)</f>
        <v>22000000</v>
      </c>
      <c r="T1060" s="5">
        <f t="shared" si="131"/>
        <v>59284</v>
      </c>
      <c r="U1060" s="15"/>
      <c r="V1060" s="5">
        <f t="shared" si="129"/>
        <v>0</v>
      </c>
      <c r="X1060" s="9">
        <f t="shared" si="132"/>
        <v>40316080</v>
      </c>
      <c r="Y1060" s="9">
        <f>ROUND(0.07*MIN(7*L1060*'اطلاعات پایه'!$B$5,'محاسبه حقوق'!X1060),0)</f>
        <v>2822126</v>
      </c>
      <c r="Z1060" s="9">
        <f t="shared" si="133"/>
        <v>9272700</v>
      </c>
      <c r="AA1060" s="9">
        <f t="shared" si="134"/>
        <v>480702059.14285713</v>
      </c>
      <c r="AB1060" s="5">
        <f>IF(AA1060&lt;='اطلاعات پایه'!$B$35,'اطلاعات پایه'!$D$35,IF(AA1060&lt;='اطلاعات پایه'!$B$36,'اطلاعات پایه'!$E$35+(AA1060-'اطلاعات پایه'!$B$35)*'اطلاعات پایه'!$C$36,IF(AA1060&lt;='اطلاعات پایه'!$B$37,'اطلاعات پایه'!$E$36+(AA1060-'اطلاعات پایه'!$B$36)*'اطلاعات پایه'!$C$37,IF(AA1060&lt;='اطلاعات پایه'!$B$38,'اطلاعات پایه'!$E$37+(AA1060-'اطلاعات پایه'!$B$37)*'اطلاعات پایه'!$C$38,IF(AA1060&lt;='اطلاعات پایه'!$B$39,'اطلاعات پایه'!$E$38+(AA1060-'اطلاعات پایه'!$B$38)*'اطلاعات پایه'!$C$39,'اطلاعات پایه'!$E$39+(AA1060-'اطلاعات پایه'!$B$39)*'اطلاعات پایه'!$C$40)))))/365*L1060</f>
        <v>0</v>
      </c>
      <c r="AC1060" s="9">
        <f t="shared" si="135"/>
        <v>37493954</v>
      </c>
      <c r="AE1060" s="9">
        <f t="shared" si="130"/>
        <v>49588780</v>
      </c>
    </row>
    <row r="1061" spans="1:31" x14ac:dyDescent="0.25">
      <c r="A1061" s="13">
        <v>1041</v>
      </c>
      <c r="B1061" s="13"/>
      <c r="C1061" s="13"/>
      <c r="D1061" s="13"/>
      <c r="E1061" s="13"/>
      <c r="F1061" s="13"/>
      <c r="G1061" s="6" t="str">
        <f t="shared" si="128"/>
        <v/>
      </c>
      <c r="H1061" s="13"/>
      <c r="I1061" s="13"/>
      <c r="J1061" s="15"/>
      <c r="K1061" s="15"/>
      <c r="L1061" s="5">
        <f>VLOOKUP($C$15,'اطلاعات پایه'!$A$18:$B$30,2,FALSE)</f>
        <v>30</v>
      </c>
      <c r="M1061" s="6">
        <f>VLOOKUP($C$15,'اطلاعات پایه'!$A$18:$C$30,3,FALSE)</f>
        <v>45736</v>
      </c>
      <c r="N1061" s="5">
        <f>ROUND((K1061*('اطلاعات پایه'!$B$12+1)+'اطلاعات پایه'!$B$13)/30*L1061,0)</f>
        <v>9316080</v>
      </c>
      <c r="O1061" s="5">
        <f>IF(AND(F1061&gt;0,M1061-F1061&gt;364),'اطلاعات پایه'!$B$10,0)*L1061+J1061</f>
        <v>0</v>
      </c>
      <c r="P1061" s="5">
        <f>IF(H1061="متاهل",'اطلاعات پایه'!$B$6,0)</f>
        <v>0</v>
      </c>
      <c r="Q1061" s="5">
        <f>I1061*'اطلاعات پایه'!$B$7</f>
        <v>0</v>
      </c>
      <c r="R1061" s="5">
        <f>ROUND('اطلاعات پایه'!$B$8/30*MIN(30,L1061),0)</f>
        <v>9000000</v>
      </c>
      <c r="S1061" s="5">
        <f>ROUND('اطلاعات پایه'!$B$9/30*MIN(30,L1061),0)</f>
        <v>22000000</v>
      </c>
      <c r="T1061" s="5">
        <f t="shared" si="131"/>
        <v>59284</v>
      </c>
      <c r="U1061" s="15"/>
      <c r="V1061" s="5">
        <f t="shared" si="129"/>
        <v>0</v>
      </c>
      <c r="X1061" s="9">
        <f t="shared" si="132"/>
        <v>40316080</v>
      </c>
      <c r="Y1061" s="9">
        <f>ROUND(0.07*MIN(7*L1061*'اطلاعات پایه'!$B$5,'محاسبه حقوق'!X1061),0)</f>
        <v>2822126</v>
      </c>
      <c r="Z1061" s="9">
        <f t="shared" si="133"/>
        <v>9272700</v>
      </c>
      <c r="AA1061" s="9">
        <f t="shared" si="134"/>
        <v>480702059.14285713</v>
      </c>
      <c r="AB1061" s="5">
        <f>IF(AA1061&lt;='اطلاعات پایه'!$B$35,'اطلاعات پایه'!$D$35,IF(AA1061&lt;='اطلاعات پایه'!$B$36,'اطلاعات پایه'!$E$35+(AA1061-'اطلاعات پایه'!$B$35)*'اطلاعات پایه'!$C$36,IF(AA1061&lt;='اطلاعات پایه'!$B$37,'اطلاعات پایه'!$E$36+(AA1061-'اطلاعات پایه'!$B$36)*'اطلاعات پایه'!$C$37,IF(AA1061&lt;='اطلاعات پایه'!$B$38,'اطلاعات پایه'!$E$37+(AA1061-'اطلاعات پایه'!$B$37)*'اطلاعات پایه'!$C$38,IF(AA1061&lt;='اطلاعات پایه'!$B$39,'اطلاعات پایه'!$E$38+(AA1061-'اطلاعات پایه'!$B$38)*'اطلاعات پایه'!$C$39,'اطلاعات پایه'!$E$39+(AA1061-'اطلاعات پایه'!$B$39)*'اطلاعات پایه'!$C$40)))))/365*L1061</f>
        <v>0</v>
      </c>
      <c r="AC1061" s="9">
        <f t="shared" si="135"/>
        <v>37493954</v>
      </c>
      <c r="AE1061" s="9">
        <f t="shared" si="130"/>
        <v>49588780</v>
      </c>
    </row>
    <row r="1062" spans="1:31" x14ac:dyDescent="0.25">
      <c r="A1062" s="13">
        <v>1042</v>
      </c>
      <c r="B1062" s="13"/>
      <c r="C1062" s="13"/>
      <c r="D1062" s="13"/>
      <c r="E1062" s="13"/>
      <c r="F1062" s="13"/>
      <c r="G1062" s="6" t="str">
        <f t="shared" si="128"/>
        <v/>
      </c>
      <c r="H1062" s="13"/>
      <c r="I1062" s="13"/>
      <c r="J1062" s="15"/>
      <c r="K1062" s="15"/>
      <c r="L1062" s="5">
        <f>VLOOKUP($C$15,'اطلاعات پایه'!$A$18:$B$30,2,FALSE)</f>
        <v>30</v>
      </c>
      <c r="M1062" s="6">
        <f>VLOOKUP($C$15,'اطلاعات پایه'!$A$18:$C$30,3,FALSE)</f>
        <v>45736</v>
      </c>
      <c r="N1062" s="5">
        <f>ROUND((K1062*('اطلاعات پایه'!$B$12+1)+'اطلاعات پایه'!$B$13)/30*L1062,0)</f>
        <v>9316080</v>
      </c>
      <c r="O1062" s="5">
        <f>IF(AND(F1062&gt;0,M1062-F1062&gt;364),'اطلاعات پایه'!$B$10,0)*L1062+J1062</f>
        <v>0</v>
      </c>
      <c r="P1062" s="5">
        <f>IF(H1062="متاهل",'اطلاعات پایه'!$B$6,0)</f>
        <v>0</v>
      </c>
      <c r="Q1062" s="5">
        <f>I1062*'اطلاعات پایه'!$B$7</f>
        <v>0</v>
      </c>
      <c r="R1062" s="5">
        <f>ROUND('اطلاعات پایه'!$B$8/30*MIN(30,L1062),0)</f>
        <v>9000000</v>
      </c>
      <c r="S1062" s="5">
        <f>ROUND('اطلاعات پایه'!$B$9/30*MIN(30,L1062),0)</f>
        <v>22000000</v>
      </c>
      <c r="T1062" s="5">
        <f t="shared" si="131"/>
        <v>59284</v>
      </c>
      <c r="U1062" s="15"/>
      <c r="V1062" s="5">
        <f t="shared" si="129"/>
        <v>0</v>
      </c>
      <c r="X1062" s="9">
        <f t="shared" si="132"/>
        <v>40316080</v>
      </c>
      <c r="Y1062" s="9">
        <f>ROUND(0.07*MIN(7*L1062*'اطلاعات پایه'!$B$5,'محاسبه حقوق'!X1062),0)</f>
        <v>2822126</v>
      </c>
      <c r="Z1062" s="9">
        <f t="shared" si="133"/>
        <v>9272700</v>
      </c>
      <c r="AA1062" s="9">
        <f t="shared" si="134"/>
        <v>480702059.14285713</v>
      </c>
      <c r="AB1062" s="5">
        <f>IF(AA1062&lt;='اطلاعات پایه'!$B$35,'اطلاعات پایه'!$D$35,IF(AA1062&lt;='اطلاعات پایه'!$B$36,'اطلاعات پایه'!$E$35+(AA1062-'اطلاعات پایه'!$B$35)*'اطلاعات پایه'!$C$36,IF(AA1062&lt;='اطلاعات پایه'!$B$37,'اطلاعات پایه'!$E$36+(AA1062-'اطلاعات پایه'!$B$36)*'اطلاعات پایه'!$C$37,IF(AA1062&lt;='اطلاعات پایه'!$B$38,'اطلاعات پایه'!$E$37+(AA1062-'اطلاعات پایه'!$B$37)*'اطلاعات پایه'!$C$38,IF(AA1062&lt;='اطلاعات پایه'!$B$39,'اطلاعات پایه'!$E$38+(AA1062-'اطلاعات پایه'!$B$38)*'اطلاعات پایه'!$C$39,'اطلاعات پایه'!$E$39+(AA1062-'اطلاعات پایه'!$B$39)*'اطلاعات پایه'!$C$40)))))/365*L1062</f>
        <v>0</v>
      </c>
      <c r="AC1062" s="9">
        <f t="shared" si="135"/>
        <v>37493954</v>
      </c>
      <c r="AE1062" s="9">
        <f t="shared" si="130"/>
        <v>49588780</v>
      </c>
    </row>
    <row r="1063" spans="1:31" x14ac:dyDescent="0.25">
      <c r="A1063" s="13">
        <v>1043</v>
      </c>
      <c r="B1063" s="13"/>
      <c r="C1063" s="13"/>
      <c r="D1063" s="13"/>
      <c r="E1063" s="13"/>
      <c r="F1063" s="13"/>
      <c r="G1063" s="6" t="str">
        <f t="shared" si="128"/>
        <v/>
      </c>
      <c r="H1063" s="13"/>
      <c r="I1063" s="13"/>
      <c r="J1063" s="15"/>
      <c r="K1063" s="15"/>
      <c r="L1063" s="5">
        <f>VLOOKUP($C$15,'اطلاعات پایه'!$A$18:$B$30,2,FALSE)</f>
        <v>30</v>
      </c>
      <c r="M1063" s="6">
        <f>VLOOKUP($C$15,'اطلاعات پایه'!$A$18:$C$30,3,FALSE)</f>
        <v>45736</v>
      </c>
      <c r="N1063" s="5">
        <f>ROUND((K1063*('اطلاعات پایه'!$B$12+1)+'اطلاعات پایه'!$B$13)/30*L1063,0)</f>
        <v>9316080</v>
      </c>
      <c r="O1063" s="5">
        <f>IF(AND(F1063&gt;0,M1063-F1063&gt;364),'اطلاعات پایه'!$B$10,0)*L1063+J1063</f>
        <v>0</v>
      </c>
      <c r="P1063" s="5">
        <f>IF(H1063="متاهل",'اطلاعات پایه'!$B$6,0)</f>
        <v>0</v>
      </c>
      <c r="Q1063" s="5">
        <f>I1063*'اطلاعات پایه'!$B$7</f>
        <v>0</v>
      </c>
      <c r="R1063" s="5">
        <f>ROUND('اطلاعات پایه'!$B$8/30*MIN(30,L1063),0)</f>
        <v>9000000</v>
      </c>
      <c r="S1063" s="5">
        <f>ROUND('اطلاعات پایه'!$B$9/30*MIN(30,L1063),0)</f>
        <v>22000000</v>
      </c>
      <c r="T1063" s="5">
        <f t="shared" si="131"/>
        <v>59284</v>
      </c>
      <c r="U1063" s="15"/>
      <c r="V1063" s="5">
        <f t="shared" si="129"/>
        <v>0</v>
      </c>
      <c r="X1063" s="9">
        <f t="shared" si="132"/>
        <v>40316080</v>
      </c>
      <c r="Y1063" s="9">
        <f>ROUND(0.07*MIN(7*L1063*'اطلاعات پایه'!$B$5,'محاسبه حقوق'!X1063),0)</f>
        <v>2822126</v>
      </c>
      <c r="Z1063" s="9">
        <f t="shared" si="133"/>
        <v>9272700</v>
      </c>
      <c r="AA1063" s="9">
        <f t="shared" si="134"/>
        <v>480702059.14285713</v>
      </c>
      <c r="AB1063" s="5">
        <f>IF(AA1063&lt;='اطلاعات پایه'!$B$35,'اطلاعات پایه'!$D$35,IF(AA1063&lt;='اطلاعات پایه'!$B$36,'اطلاعات پایه'!$E$35+(AA1063-'اطلاعات پایه'!$B$35)*'اطلاعات پایه'!$C$36,IF(AA1063&lt;='اطلاعات پایه'!$B$37,'اطلاعات پایه'!$E$36+(AA1063-'اطلاعات پایه'!$B$36)*'اطلاعات پایه'!$C$37,IF(AA1063&lt;='اطلاعات پایه'!$B$38,'اطلاعات پایه'!$E$37+(AA1063-'اطلاعات پایه'!$B$37)*'اطلاعات پایه'!$C$38,IF(AA1063&lt;='اطلاعات پایه'!$B$39,'اطلاعات پایه'!$E$38+(AA1063-'اطلاعات پایه'!$B$38)*'اطلاعات پایه'!$C$39,'اطلاعات پایه'!$E$39+(AA1063-'اطلاعات پایه'!$B$39)*'اطلاعات پایه'!$C$40)))))/365*L1063</f>
        <v>0</v>
      </c>
      <c r="AC1063" s="9">
        <f t="shared" si="135"/>
        <v>37493954</v>
      </c>
      <c r="AE1063" s="9">
        <f t="shared" si="130"/>
        <v>49588780</v>
      </c>
    </row>
    <row r="1064" spans="1:31" x14ac:dyDescent="0.25">
      <c r="A1064" s="13">
        <v>1044</v>
      </c>
      <c r="B1064" s="13"/>
      <c r="C1064" s="13"/>
      <c r="D1064" s="13"/>
      <c r="E1064" s="13"/>
      <c r="F1064" s="13"/>
      <c r="G1064" s="6" t="str">
        <f t="shared" si="128"/>
        <v/>
      </c>
      <c r="H1064" s="13"/>
      <c r="I1064" s="13"/>
      <c r="J1064" s="15"/>
      <c r="K1064" s="15"/>
      <c r="L1064" s="5">
        <f>VLOOKUP($C$15,'اطلاعات پایه'!$A$18:$B$30,2,FALSE)</f>
        <v>30</v>
      </c>
      <c r="M1064" s="6">
        <f>VLOOKUP($C$15,'اطلاعات پایه'!$A$18:$C$30,3,FALSE)</f>
        <v>45736</v>
      </c>
      <c r="N1064" s="5">
        <f>ROUND((K1064*('اطلاعات پایه'!$B$12+1)+'اطلاعات پایه'!$B$13)/30*L1064,0)</f>
        <v>9316080</v>
      </c>
      <c r="O1064" s="5">
        <f>IF(AND(F1064&gt;0,M1064-F1064&gt;364),'اطلاعات پایه'!$B$10,0)*L1064+J1064</f>
        <v>0</v>
      </c>
      <c r="P1064" s="5">
        <f>IF(H1064="متاهل",'اطلاعات پایه'!$B$6,0)</f>
        <v>0</v>
      </c>
      <c r="Q1064" s="5">
        <f>I1064*'اطلاعات پایه'!$B$7</f>
        <v>0</v>
      </c>
      <c r="R1064" s="5">
        <f>ROUND('اطلاعات پایه'!$B$8/30*MIN(30,L1064),0)</f>
        <v>9000000</v>
      </c>
      <c r="S1064" s="5">
        <f>ROUND('اطلاعات پایه'!$B$9/30*MIN(30,L1064),0)</f>
        <v>22000000</v>
      </c>
      <c r="T1064" s="5">
        <f t="shared" si="131"/>
        <v>59284</v>
      </c>
      <c r="U1064" s="15"/>
      <c r="V1064" s="5">
        <f t="shared" si="129"/>
        <v>0</v>
      </c>
      <c r="X1064" s="9">
        <f t="shared" si="132"/>
        <v>40316080</v>
      </c>
      <c r="Y1064" s="9">
        <f>ROUND(0.07*MIN(7*L1064*'اطلاعات پایه'!$B$5,'محاسبه حقوق'!X1064),0)</f>
        <v>2822126</v>
      </c>
      <c r="Z1064" s="9">
        <f t="shared" si="133"/>
        <v>9272700</v>
      </c>
      <c r="AA1064" s="9">
        <f t="shared" si="134"/>
        <v>480702059.14285713</v>
      </c>
      <c r="AB1064" s="5">
        <f>IF(AA1064&lt;='اطلاعات پایه'!$B$35,'اطلاعات پایه'!$D$35,IF(AA1064&lt;='اطلاعات پایه'!$B$36,'اطلاعات پایه'!$E$35+(AA1064-'اطلاعات پایه'!$B$35)*'اطلاعات پایه'!$C$36,IF(AA1064&lt;='اطلاعات پایه'!$B$37,'اطلاعات پایه'!$E$36+(AA1064-'اطلاعات پایه'!$B$36)*'اطلاعات پایه'!$C$37,IF(AA1064&lt;='اطلاعات پایه'!$B$38,'اطلاعات پایه'!$E$37+(AA1064-'اطلاعات پایه'!$B$37)*'اطلاعات پایه'!$C$38,IF(AA1064&lt;='اطلاعات پایه'!$B$39,'اطلاعات پایه'!$E$38+(AA1064-'اطلاعات پایه'!$B$38)*'اطلاعات پایه'!$C$39,'اطلاعات پایه'!$E$39+(AA1064-'اطلاعات پایه'!$B$39)*'اطلاعات پایه'!$C$40)))))/365*L1064</f>
        <v>0</v>
      </c>
      <c r="AC1064" s="9">
        <f t="shared" si="135"/>
        <v>37493954</v>
      </c>
      <c r="AE1064" s="9">
        <f t="shared" si="130"/>
        <v>49588780</v>
      </c>
    </row>
    <row r="1065" spans="1:31" x14ac:dyDescent="0.25">
      <c r="A1065" s="13">
        <v>1045</v>
      </c>
      <c r="B1065" s="13"/>
      <c r="C1065" s="13"/>
      <c r="D1065" s="13"/>
      <c r="E1065" s="13"/>
      <c r="F1065" s="13"/>
      <c r="G1065" s="6" t="str">
        <f t="shared" si="128"/>
        <v/>
      </c>
      <c r="H1065" s="13"/>
      <c r="I1065" s="13"/>
      <c r="J1065" s="15"/>
      <c r="K1065" s="15"/>
      <c r="L1065" s="5">
        <f>VLOOKUP($C$15,'اطلاعات پایه'!$A$18:$B$30,2,FALSE)</f>
        <v>30</v>
      </c>
      <c r="M1065" s="6">
        <f>VLOOKUP($C$15,'اطلاعات پایه'!$A$18:$C$30,3,FALSE)</f>
        <v>45736</v>
      </c>
      <c r="N1065" s="5">
        <f>ROUND((K1065*('اطلاعات پایه'!$B$12+1)+'اطلاعات پایه'!$B$13)/30*L1065,0)</f>
        <v>9316080</v>
      </c>
      <c r="O1065" s="5">
        <f>IF(AND(F1065&gt;0,M1065-F1065&gt;364),'اطلاعات پایه'!$B$10,0)*L1065+J1065</f>
        <v>0</v>
      </c>
      <c r="P1065" s="5">
        <f>IF(H1065="متاهل",'اطلاعات پایه'!$B$6,0)</f>
        <v>0</v>
      </c>
      <c r="Q1065" s="5">
        <f>I1065*'اطلاعات پایه'!$B$7</f>
        <v>0</v>
      </c>
      <c r="R1065" s="5">
        <f>ROUND('اطلاعات پایه'!$B$8/30*MIN(30,L1065),0)</f>
        <v>9000000</v>
      </c>
      <c r="S1065" s="5">
        <f>ROUND('اطلاعات پایه'!$B$9/30*MIN(30,L1065),0)</f>
        <v>22000000</v>
      </c>
      <c r="T1065" s="5">
        <f t="shared" si="131"/>
        <v>59284</v>
      </c>
      <c r="U1065" s="15"/>
      <c r="V1065" s="5">
        <f t="shared" si="129"/>
        <v>0</v>
      </c>
      <c r="X1065" s="9">
        <f t="shared" si="132"/>
        <v>40316080</v>
      </c>
      <c r="Y1065" s="9">
        <f>ROUND(0.07*MIN(7*L1065*'اطلاعات پایه'!$B$5,'محاسبه حقوق'!X1065),0)</f>
        <v>2822126</v>
      </c>
      <c r="Z1065" s="9">
        <f t="shared" si="133"/>
        <v>9272700</v>
      </c>
      <c r="AA1065" s="9">
        <f t="shared" si="134"/>
        <v>480702059.14285713</v>
      </c>
      <c r="AB1065" s="5">
        <f>IF(AA1065&lt;='اطلاعات پایه'!$B$35,'اطلاعات پایه'!$D$35,IF(AA1065&lt;='اطلاعات پایه'!$B$36,'اطلاعات پایه'!$E$35+(AA1065-'اطلاعات پایه'!$B$35)*'اطلاعات پایه'!$C$36,IF(AA1065&lt;='اطلاعات پایه'!$B$37,'اطلاعات پایه'!$E$36+(AA1065-'اطلاعات پایه'!$B$36)*'اطلاعات پایه'!$C$37,IF(AA1065&lt;='اطلاعات پایه'!$B$38,'اطلاعات پایه'!$E$37+(AA1065-'اطلاعات پایه'!$B$37)*'اطلاعات پایه'!$C$38,IF(AA1065&lt;='اطلاعات پایه'!$B$39,'اطلاعات پایه'!$E$38+(AA1065-'اطلاعات پایه'!$B$38)*'اطلاعات پایه'!$C$39,'اطلاعات پایه'!$E$39+(AA1065-'اطلاعات پایه'!$B$39)*'اطلاعات پایه'!$C$40)))))/365*L1065</f>
        <v>0</v>
      </c>
      <c r="AC1065" s="9">
        <f t="shared" si="135"/>
        <v>37493954</v>
      </c>
      <c r="AE1065" s="9">
        <f t="shared" si="130"/>
        <v>49588780</v>
      </c>
    </row>
    <row r="1066" spans="1:31" x14ac:dyDescent="0.25">
      <c r="A1066" s="13">
        <v>1046</v>
      </c>
      <c r="B1066" s="13"/>
      <c r="C1066" s="13"/>
      <c r="D1066" s="13"/>
      <c r="E1066" s="13"/>
      <c r="F1066" s="13"/>
      <c r="G1066" s="6" t="str">
        <f t="shared" si="128"/>
        <v/>
      </c>
      <c r="H1066" s="13"/>
      <c r="I1066" s="13"/>
      <c r="J1066" s="15"/>
      <c r="K1066" s="15"/>
      <c r="L1066" s="5">
        <f>VLOOKUP($C$15,'اطلاعات پایه'!$A$18:$B$30,2,FALSE)</f>
        <v>30</v>
      </c>
      <c r="M1066" s="6">
        <f>VLOOKUP($C$15,'اطلاعات پایه'!$A$18:$C$30,3,FALSE)</f>
        <v>45736</v>
      </c>
      <c r="N1066" s="5">
        <f>ROUND((K1066*('اطلاعات پایه'!$B$12+1)+'اطلاعات پایه'!$B$13)/30*L1066,0)</f>
        <v>9316080</v>
      </c>
      <c r="O1066" s="5">
        <f>IF(AND(F1066&gt;0,M1066-F1066&gt;364),'اطلاعات پایه'!$B$10,0)*L1066+J1066</f>
        <v>0</v>
      </c>
      <c r="P1066" s="5">
        <f>IF(H1066="متاهل",'اطلاعات پایه'!$B$6,0)</f>
        <v>0</v>
      </c>
      <c r="Q1066" s="5">
        <f>I1066*'اطلاعات پایه'!$B$7</f>
        <v>0</v>
      </c>
      <c r="R1066" s="5">
        <f>ROUND('اطلاعات پایه'!$B$8/30*MIN(30,L1066),0)</f>
        <v>9000000</v>
      </c>
      <c r="S1066" s="5">
        <f>ROUND('اطلاعات پایه'!$B$9/30*MIN(30,L1066),0)</f>
        <v>22000000</v>
      </c>
      <c r="T1066" s="5">
        <f t="shared" si="131"/>
        <v>59284</v>
      </c>
      <c r="U1066" s="15"/>
      <c r="V1066" s="5">
        <f t="shared" si="129"/>
        <v>0</v>
      </c>
      <c r="X1066" s="9">
        <f t="shared" si="132"/>
        <v>40316080</v>
      </c>
      <c r="Y1066" s="9">
        <f>ROUND(0.07*MIN(7*L1066*'اطلاعات پایه'!$B$5,'محاسبه حقوق'!X1066),0)</f>
        <v>2822126</v>
      </c>
      <c r="Z1066" s="9">
        <f t="shared" si="133"/>
        <v>9272700</v>
      </c>
      <c r="AA1066" s="9">
        <f t="shared" si="134"/>
        <v>480702059.14285713</v>
      </c>
      <c r="AB1066" s="5">
        <f>IF(AA1066&lt;='اطلاعات پایه'!$B$35,'اطلاعات پایه'!$D$35,IF(AA1066&lt;='اطلاعات پایه'!$B$36,'اطلاعات پایه'!$E$35+(AA1066-'اطلاعات پایه'!$B$35)*'اطلاعات پایه'!$C$36,IF(AA1066&lt;='اطلاعات پایه'!$B$37,'اطلاعات پایه'!$E$36+(AA1066-'اطلاعات پایه'!$B$36)*'اطلاعات پایه'!$C$37,IF(AA1066&lt;='اطلاعات پایه'!$B$38,'اطلاعات پایه'!$E$37+(AA1066-'اطلاعات پایه'!$B$37)*'اطلاعات پایه'!$C$38,IF(AA1066&lt;='اطلاعات پایه'!$B$39,'اطلاعات پایه'!$E$38+(AA1066-'اطلاعات پایه'!$B$38)*'اطلاعات پایه'!$C$39,'اطلاعات پایه'!$E$39+(AA1066-'اطلاعات پایه'!$B$39)*'اطلاعات پایه'!$C$40)))))/365*L1066</f>
        <v>0</v>
      </c>
      <c r="AC1066" s="9">
        <f t="shared" si="135"/>
        <v>37493954</v>
      </c>
      <c r="AE1066" s="9">
        <f t="shared" si="130"/>
        <v>49588780</v>
      </c>
    </row>
    <row r="1067" spans="1:31" x14ac:dyDescent="0.25">
      <c r="A1067" s="13">
        <v>1047</v>
      </c>
      <c r="B1067" s="13"/>
      <c r="C1067" s="13"/>
      <c r="D1067" s="13"/>
      <c r="E1067" s="13"/>
      <c r="F1067" s="13"/>
      <c r="G1067" s="6" t="str">
        <f t="shared" si="128"/>
        <v/>
      </c>
      <c r="H1067" s="13"/>
      <c r="I1067" s="13"/>
      <c r="J1067" s="15"/>
      <c r="K1067" s="15"/>
      <c r="L1067" s="5">
        <f>VLOOKUP($C$15,'اطلاعات پایه'!$A$18:$B$30,2,FALSE)</f>
        <v>30</v>
      </c>
      <c r="M1067" s="6">
        <f>VLOOKUP($C$15,'اطلاعات پایه'!$A$18:$C$30,3,FALSE)</f>
        <v>45736</v>
      </c>
      <c r="N1067" s="5">
        <f>ROUND((K1067*('اطلاعات پایه'!$B$12+1)+'اطلاعات پایه'!$B$13)/30*L1067,0)</f>
        <v>9316080</v>
      </c>
      <c r="O1067" s="5">
        <f>IF(AND(F1067&gt;0,M1067-F1067&gt;364),'اطلاعات پایه'!$B$10,0)*L1067+J1067</f>
        <v>0</v>
      </c>
      <c r="P1067" s="5">
        <f>IF(H1067="متاهل",'اطلاعات پایه'!$B$6,0)</f>
        <v>0</v>
      </c>
      <c r="Q1067" s="5">
        <f>I1067*'اطلاعات پایه'!$B$7</f>
        <v>0</v>
      </c>
      <c r="R1067" s="5">
        <f>ROUND('اطلاعات پایه'!$B$8/30*MIN(30,L1067),0)</f>
        <v>9000000</v>
      </c>
      <c r="S1067" s="5">
        <f>ROUND('اطلاعات پایه'!$B$9/30*MIN(30,L1067),0)</f>
        <v>22000000</v>
      </c>
      <c r="T1067" s="5">
        <f t="shared" si="131"/>
        <v>59284</v>
      </c>
      <c r="U1067" s="15"/>
      <c r="V1067" s="5">
        <f t="shared" si="129"/>
        <v>0</v>
      </c>
      <c r="X1067" s="9">
        <f t="shared" si="132"/>
        <v>40316080</v>
      </c>
      <c r="Y1067" s="9">
        <f>ROUND(0.07*MIN(7*L1067*'اطلاعات پایه'!$B$5,'محاسبه حقوق'!X1067),0)</f>
        <v>2822126</v>
      </c>
      <c r="Z1067" s="9">
        <f t="shared" si="133"/>
        <v>9272700</v>
      </c>
      <c r="AA1067" s="9">
        <f t="shared" si="134"/>
        <v>480702059.14285713</v>
      </c>
      <c r="AB1067" s="5">
        <f>IF(AA1067&lt;='اطلاعات پایه'!$B$35,'اطلاعات پایه'!$D$35,IF(AA1067&lt;='اطلاعات پایه'!$B$36,'اطلاعات پایه'!$E$35+(AA1067-'اطلاعات پایه'!$B$35)*'اطلاعات پایه'!$C$36,IF(AA1067&lt;='اطلاعات پایه'!$B$37,'اطلاعات پایه'!$E$36+(AA1067-'اطلاعات پایه'!$B$36)*'اطلاعات پایه'!$C$37,IF(AA1067&lt;='اطلاعات پایه'!$B$38,'اطلاعات پایه'!$E$37+(AA1067-'اطلاعات پایه'!$B$37)*'اطلاعات پایه'!$C$38,IF(AA1067&lt;='اطلاعات پایه'!$B$39,'اطلاعات پایه'!$E$38+(AA1067-'اطلاعات پایه'!$B$38)*'اطلاعات پایه'!$C$39,'اطلاعات پایه'!$E$39+(AA1067-'اطلاعات پایه'!$B$39)*'اطلاعات پایه'!$C$40)))))/365*L1067</f>
        <v>0</v>
      </c>
      <c r="AC1067" s="9">
        <f t="shared" si="135"/>
        <v>37493954</v>
      </c>
      <c r="AE1067" s="9">
        <f t="shared" si="130"/>
        <v>49588780</v>
      </c>
    </row>
    <row r="1068" spans="1:31" x14ac:dyDescent="0.25">
      <c r="A1068" s="13">
        <v>1048</v>
      </c>
      <c r="B1068" s="13"/>
      <c r="C1068" s="13"/>
      <c r="D1068" s="13"/>
      <c r="E1068" s="13"/>
      <c r="F1068" s="13"/>
      <c r="G1068" s="6" t="str">
        <f t="shared" si="128"/>
        <v/>
      </c>
      <c r="H1068" s="13"/>
      <c r="I1068" s="13"/>
      <c r="J1068" s="15"/>
      <c r="K1068" s="15"/>
      <c r="L1068" s="5">
        <f>VLOOKUP($C$15,'اطلاعات پایه'!$A$18:$B$30,2,FALSE)</f>
        <v>30</v>
      </c>
      <c r="M1068" s="6">
        <f>VLOOKUP($C$15,'اطلاعات پایه'!$A$18:$C$30,3,FALSE)</f>
        <v>45736</v>
      </c>
      <c r="N1068" s="5">
        <f>ROUND((K1068*('اطلاعات پایه'!$B$12+1)+'اطلاعات پایه'!$B$13)/30*L1068,0)</f>
        <v>9316080</v>
      </c>
      <c r="O1068" s="5">
        <f>IF(AND(F1068&gt;0,M1068-F1068&gt;364),'اطلاعات پایه'!$B$10,0)*L1068+J1068</f>
        <v>0</v>
      </c>
      <c r="P1068" s="5">
        <f>IF(H1068="متاهل",'اطلاعات پایه'!$B$6,0)</f>
        <v>0</v>
      </c>
      <c r="Q1068" s="5">
        <f>I1068*'اطلاعات پایه'!$B$7</f>
        <v>0</v>
      </c>
      <c r="R1068" s="5">
        <f>ROUND('اطلاعات پایه'!$B$8/30*MIN(30,L1068),0)</f>
        <v>9000000</v>
      </c>
      <c r="S1068" s="5">
        <f>ROUND('اطلاعات پایه'!$B$9/30*MIN(30,L1068),0)</f>
        <v>22000000</v>
      </c>
      <c r="T1068" s="5">
        <f t="shared" si="131"/>
        <v>59284</v>
      </c>
      <c r="U1068" s="15"/>
      <c r="V1068" s="5">
        <f t="shared" si="129"/>
        <v>0</v>
      </c>
      <c r="X1068" s="9">
        <f t="shared" si="132"/>
        <v>40316080</v>
      </c>
      <c r="Y1068" s="9">
        <f>ROUND(0.07*MIN(7*L1068*'اطلاعات پایه'!$B$5,'محاسبه حقوق'!X1068),0)</f>
        <v>2822126</v>
      </c>
      <c r="Z1068" s="9">
        <f t="shared" si="133"/>
        <v>9272700</v>
      </c>
      <c r="AA1068" s="9">
        <f t="shared" si="134"/>
        <v>480702059.14285713</v>
      </c>
      <c r="AB1068" s="5">
        <f>IF(AA1068&lt;='اطلاعات پایه'!$B$35,'اطلاعات پایه'!$D$35,IF(AA1068&lt;='اطلاعات پایه'!$B$36,'اطلاعات پایه'!$E$35+(AA1068-'اطلاعات پایه'!$B$35)*'اطلاعات پایه'!$C$36,IF(AA1068&lt;='اطلاعات پایه'!$B$37,'اطلاعات پایه'!$E$36+(AA1068-'اطلاعات پایه'!$B$36)*'اطلاعات پایه'!$C$37,IF(AA1068&lt;='اطلاعات پایه'!$B$38,'اطلاعات پایه'!$E$37+(AA1068-'اطلاعات پایه'!$B$37)*'اطلاعات پایه'!$C$38,IF(AA1068&lt;='اطلاعات پایه'!$B$39,'اطلاعات پایه'!$E$38+(AA1068-'اطلاعات پایه'!$B$38)*'اطلاعات پایه'!$C$39,'اطلاعات پایه'!$E$39+(AA1068-'اطلاعات پایه'!$B$39)*'اطلاعات پایه'!$C$40)))))/365*L1068</f>
        <v>0</v>
      </c>
      <c r="AC1068" s="9">
        <f t="shared" si="135"/>
        <v>37493954</v>
      </c>
      <c r="AE1068" s="9">
        <f t="shared" si="130"/>
        <v>49588780</v>
      </c>
    </row>
    <row r="1069" spans="1:31" x14ac:dyDescent="0.25">
      <c r="A1069" s="13">
        <v>1049</v>
      </c>
      <c r="B1069" s="13"/>
      <c r="C1069" s="13"/>
      <c r="D1069" s="13"/>
      <c r="E1069" s="13"/>
      <c r="F1069" s="13"/>
      <c r="G1069" s="6" t="str">
        <f t="shared" si="128"/>
        <v/>
      </c>
      <c r="H1069" s="13"/>
      <c r="I1069" s="13"/>
      <c r="J1069" s="15"/>
      <c r="K1069" s="15"/>
      <c r="L1069" s="5">
        <f>VLOOKUP($C$15,'اطلاعات پایه'!$A$18:$B$30,2,FALSE)</f>
        <v>30</v>
      </c>
      <c r="M1069" s="6">
        <f>VLOOKUP($C$15,'اطلاعات پایه'!$A$18:$C$30,3,FALSE)</f>
        <v>45736</v>
      </c>
      <c r="N1069" s="5">
        <f>ROUND((K1069*('اطلاعات پایه'!$B$12+1)+'اطلاعات پایه'!$B$13)/30*L1069,0)</f>
        <v>9316080</v>
      </c>
      <c r="O1069" s="5">
        <f>IF(AND(F1069&gt;0,M1069-F1069&gt;364),'اطلاعات پایه'!$B$10,0)*L1069+J1069</f>
        <v>0</v>
      </c>
      <c r="P1069" s="5">
        <f>IF(H1069="متاهل",'اطلاعات پایه'!$B$6,0)</f>
        <v>0</v>
      </c>
      <c r="Q1069" s="5">
        <f>I1069*'اطلاعات پایه'!$B$7</f>
        <v>0</v>
      </c>
      <c r="R1069" s="5">
        <f>ROUND('اطلاعات پایه'!$B$8/30*MIN(30,L1069),0)</f>
        <v>9000000</v>
      </c>
      <c r="S1069" s="5">
        <f>ROUND('اطلاعات پایه'!$B$9/30*MIN(30,L1069),0)</f>
        <v>22000000</v>
      </c>
      <c r="T1069" s="5">
        <f t="shared" si="131"/>
        <v>59284</v>
      </c>
      <c r="U1069" s="15"/>
      <c r="V1069" s="5">
        <f t="shared" si="129"/>
        <v>0</v>
      </c>
      <c r="X1069" s="9">
        <f t="shared" si="132"/>
        <v>40316080</v>
      </c>
      <c r="Y1069" s="9">
        <f>ROUND(0.07*MIN(7*L1069*'اطلاعات پایه'!$B$5,'محاسبه حقوق'!X1069),0)</f>
        <v>2822126</v>
      </c>
      <c r="Z1069" s="9">
        <f t="shared" si="133"/>
        <v>9272700</v>
      </c>
      <c r="AA1069" s="9">
        <f t="shared" si="134"/>
        <v>480702059.14285713</v>
      </c>
      <c r="AB1069" s="5">
        <f>IF(AA1069&lt;='اطلاعات پایه'!$B$35,'اطلاعات پایه'!$D$35,IF(AA1069&lt;='اطلاعات پایه'!$B$36,'اطلاعات پایه'!$E$35+(AA1069-'اطلاعات پایه'!$B$35)*'اطلاعات پایه'!$C$36,IF(AA1069&lt;='اطلاعات پایه'!$B$37,'اطلاعات پایه'!$E$36+(AA1069-'اطلاعات پایه'!$B$36)*'اطلاعات پایه'!$C$37,IF(AA1069&lt;='اطلاعات پایه'!$B$38,'اطلاعات پایه'!$E$37+(AA1069-'اطلاعات پایه'!$B$37)*'اطلاعات پایه'!$C$38,IF(AA1069&lt;='اطلاعات پایه'!$B$39,'اطلاعات پایه'!$E$38+(AA1069-'اطلاعات پایه'!$B$38)*'اطلاعات پایه'!$C$39,'اطلاعات پایه'!$E$39+(AA1069-'اطلاعات پایه'!$B$39)*'اطلاعات پایه'!$C$40)))))/365*L1069</f>
        <v>0</v>
      </c>
      <c r="AC1069" s="9">
        <f t="shared" si="135"/>
        <v>37493954</v>
      </c>
      <c r="AE1069" s="9">
        <f t="shared" si="130"/>
        <v>49588780</v>
      </c>
    </row>
    <row r="1070" spans="1:31" x14ac:dyDescent="0.25">
      <c r="A1070" s="13">
        <v>1050</v>
      </c>
      <c r="B1070" s="13"/>
      <c r="C1070" s="13"/>
      <c r="D1070" s="13"/>
      <c r="E1070" s="13"/>
      <c r="F1070" s="13"/>
      <c r="G1070" s="6" t="str">
        <f t="shared" si="128"/>
        <v/>
      </c>
      <c r="H1070" s="13"/>
      <c r="I1070" s="13"/>
      <c r="J1070" s="15"/>
      <c r="K1070" s="15"/>
      <c r="L1070" s="5">
        <f>VLOOKUP($C$15,'اطلاعات پایه'!$A$18:$B$30,2,FALSE)</f>
        <v>30</v>
      </c>
      <c r="M1070" s="6">
        <f>VLOOKUP($C$15,'اطلاعات پایه'!$A$18:$C$30,3,FALSE)</f>
        <v>45736</v>
      </c>
      <c r="N1070" s="5">
        <f>ROUND((K1070*('اطلاعات پایه'!$B$12+1)+'اطلاعات پایه'!$B$13)/30*L1070,0)</f>
        <v>9316080</v>
      </c>
      <c r="O1070" s="5">
        <f>IF(AND(F1070&gt;0,M1070-F1070&gt;364),'اطلاعات پایه'!$B$10,0)*L1070+J1070</f>
        <v>0</v>
      </c>
      <c r="P1070" s="5">
        <f>IF(H1070="متاهل",'اطلاعات پایه'!$B$6,0)</f>
        <v>0</v>
      </c>
      <c r="Q1070" s="5">
        <f>I1070*'اطلاعات پایه'!$B$7</f>
        <v>0</v>
      </c>
      <c r="R1070" s="5">
        <f>ROUND('اطلاعات پایه'!$B$8/30*MIN(30,L1070),0)</f>
        <v>9000000</v>
      </c>
      <c r="S1070" s="5">
        <f>ROUND('اطلاعات پایه'!$B$9/30*MIN(30,L1070),0)</f>
        <v>22000000</v>
      </c>
      <c r="T1070" s="5">
        <f t="shared" si="131"/>
        <v>59284</v>
      </c>
      <c r="U1070" s="15"/>
      <c r="V1070" s="5">
        <f t="shared" si="129"/>
        <v>0</v>
      </c>
      <c r="X1070" s="9">
        <f t="shared" si="132"/>
        <v>40316080</v>
      </c>
      <c r="Y1070" s="9">
        <f>ROUND(0.07*MIN(7*L1070*'اطلاعات پایه'!$B$5,'محاسبه حقوق'!X1070),0)</f>
        <v>2822126</v>
      </c>
      <c r="Z1070" s="9">
        <f t="shared" si="133"/>
        <v>9272700</v>
      </c>
      <c r="AA1070" s="9">
        <f t="shared" si="134"/>
        <v>480702059.14285713</v>
      </c>
      <c r="AB1070" s="5">
        <f>IF(AA1070&lt;='اطلاعات پایه'!$B$35,'اطلاعات پایه'!$D$35,IF(AA1070&lt;='اطلاعات پایه'!$B$36,'اطلاعات پایه'!$E$35+(AA1070-'اطلاعات پایه'!$B$35)*'اطلاعات پایه'!$C$36,IF(AA1070&lt;='اطلاعات پایه'!$B$37,'اطلاعات پایه'!$E$36+(AA1070-'اطلاعات پایه'!$B$36)*'اطلاعات پایه'!$C$37,IF(AA1070&lt;='اطلاعات پایه'!$B$38,'اطلاعات پایه'!$E$37+(AA1070-'اطلاعات پایه'!$B$37)*'اطلاعات پایه'!$C$38,IF(AA1070&lt;='اطلاعات پایه'!$B$39,'اطلاعات پایه'!$E$38+(AA1070-'اطلاعات پایه'!$B$38)*'اطلاعات پایه'!$C$39,'اطلاعات پایه'!$E$39+(AA1070-'اطلاعات پایه'!$B$39)*'اطلاعات پایه'!$C$40)))))/365*L1070</f>
        <v>0</v>
      </c>
      <c r="AC1070" s="9">
        <f t="shared" si="135"/>
        <v>37493954</v>
      </c>
      <c r="AE1070" s="9">
        <f t="shared" si="130"/>
        <v>49588780</v>
      </c>
    </row>
    <row r="1071" spans="1:31" x14ac:dyDescent="0.25">
      <c r="A1071" s="13">
        <v>1051</v>
      </c>
      <c r="B1071" s="13"/>
      <c r="C1071" s="13"/>
      <c r="D1071" s="13"/>
      <c r="E1071" s="13"/>
      <c r="F1071" s="13"/>
      <c r="G1071" s="6" t="str">
        <f t="shared" si="128"/>
        <v/>
      </c>
      <c r="H1071" s="13"/>
      <c r="I1071" s="13"/>
      <c r="J1071" s="15"/>
      <c r="K1071" s="15"/>
      <c r="L1071" s="5">
        <f>VLOOKUP($C$15,'اطلاعات پایه'!$A$18:$B$30,2,FALSE)</f>
        <v>30</v>
      </c>
      <c r="M1071" s="6">
        <f>VLOOKUP($C$15,'اطلاعات پایه'!$A$18:$C$30,3,FALSE)</f>
        <v>45736</v>
      </c>
      <c r="N1071" s="5">
        <f>ROUND((K1071*('اطلاعات پایه'!$B$12+1)+'اطلاعات پایه'!$B$13)/30*L1071,0)</f>
        <v>9316080</v>
      </c>
      <c r="O1071" s="5">
        <f>IF(AND(F1071&gt;0,M1071-F1071&gt;364),'اطلاعات پایه'!$B$10,0)*L1071+J1071</f>
        <v>0</v>
      </c>
      <c r="P1071" s="5">
        <f>IF(H1071="متاهل",'اطلاعات پایه'!$B$6,0)</f>
        <v>0</v>
      </c>
      <c r="Q1071" s="5">
        <f>I1071*'اطلاعات پایه'!$B$7</f>
        <v>0</v>
      </c>
      <c r="R1071" s="5">
        <f>ROUND('اطلاعات پایه'!$B$8/30*MIN(30,L1071),0)</f>
        <v>9000000</v>
      </c>
      <c r="S1071" s="5">
        <f>ROUND('اطلاعات پایه'!$B$9/30*MIN(30,L1071),0)</f>
        <v>22000000</v>
      </c>
      <c r="T1071" s="5">
        <f t="shared" si="131"/>
        <v>59284</v>
      </c>
      <c r="U1071" s="15"/>
      <c r="V1071" s="5">
        <f t="shared" si="129"/>
        <v>0</v>
      </c>
      <c r="X1071" s="9">
        <f t="shared" si="132"/>
        <v>40316080</v>
      </c>
      <c r="Y1071" s="9">
        <f>ROUND(0.07*MIN(7*L1071*'اطلاعات پایه'!$B$5,'محاسبه حقوق'!X1071),0)</f>
        <v>2822126</v>
      </c>
      <c r="Z1071" s="9">
        <f t="shared" si="133"/>
        <v>9272700</v>
      </c>
      <c r="AA1071" s="9">
        <f t="shared" si="134"/>
        <v>480702059.14285713</v>
      </c>
      <c r="AB1071" s="5">
        <f>IF(AA1071&lt;='اطلاعات پایه'!$B$35,'اطلاعات پایه'!$D$35,IF(AA1071&lt;='اطلاعات پایه'!$B$36,'اطلاعات پایه'!$E$35+(AA1071-'اطلاعات پایه'!$B$35)*'اطلاعات پایه'!$C$36,IF(AA1071&lt;='اطلاعات پایه'!$B$37,'اطلاعات پایه'!$E$36+(AA1071-'اطلاعات پایه'!$B$36)*'اطلاعات پایه'!$C$37,IF(AA1071&lt;='اطلاعات پایه'!$B$38,'اطلاعات پایه'!$E$37+(AA1071-'اطلاعات پایه'!$B$37)*'اطلاعات پایه'!$C$38,IF(AA1071&lt;='اطلاعات پایه'!$B$39,'اطلاعات پایه'!$E$38+(AA1071-'اطلاعات پایه'!$B$38)*'اطلاعات پایه'!$C$39,'اطلاعات پایه'!$E$39+(AA1071-'اطلاعات پایه'!$B$39)*'اطلاعات پایه'!$C$40)))))/365*L1071</f>
        <v>0</v>
      </c>
      <c r="AC1071" s="9">
        <f t="shared" si="135"/>
        <v>37493954</v>
      </c>
      <c r="AE1071" s="9">
        <f t="shared" si="130"/>
        <v>49588780</v>
      </c>
    </row>
    <row r="1072" spans="1:31" x14ac:dyDescent="0.25">
      <c r="A1072" s="13">
        <v>1052</v>
      </c>
      <c r="B1072" s="13"/>
      <c r="C1072" s="13"/>
      <c r="D1072" s="13"/>
      <c r="E1072" s="13"/>
      <c r="F1072" s="13"/>
      <c r="G1072" s="6" t="str">
        <f t="shared" si="128"/>
        <v/>
      </c>
      <c r="H1072" s="13"/>
      <c r="I1072" s="13"/>
      <c r="J1072" s="15"/>
      <c r="K1072" s="15"/>
      <c r="L1072" s="5">
        <f>VLOOKUP($C$15,'اطلاعات پایه'!$A$18:$B$30,2,FALSE)</f>
        <v>30</v>
      </c>
      <c r="M1072" s="6">
        <f>VLOOKUP($C$15,'اطلاعات پایه'!$A$18:$C$30,3,FALSE)</f>
        <v>45736</v>
      </c>
      <c r="N1072" s="5">
        <f>ROUND((K1072*('اطلاعات پایه'!$B$12+1)+'اطلاعات پایه'!$B$13)/30*L1072,0)</f>
        <v>9316080</v>
      </c>
      <c r="O1072" s="5">
        <f>IF(AND(F1072&gt;0,M1072-F1072&gt;364),'اطلاعات پایه'!$B$10,0)*L1072+J1072</f>
        <v>0</v>
      </c>
      <c r="P1072" s="5">
        <f>IF(H1072="متاهل",'اطلاعات پایه'!$B$6,0)</f>
        <v>0</v>
      </c>
      <c r="Q1072" s="5">
        <f>I1072*'اطلاعات پایه'!$B$7</f>
        <v>0</v>
      </c>
      <c r="R1072" s="5">
        <f>ROUND('اطلاعات پایه'!$B$8/30*MIN(30,L1072),0)</f>
        <v>9000000</v>
      </c>
      <c r="S1072" s="5">
        <f>ROUND('اطلاعات پایه'!$B$9/30*MIN(30,L1072),0)</f>
        <v>22000000</v>
      </c>
      <c r="T1072" s="5">
        <f t="shared" si="131"/>
        <v>59284</v>
      </c>
      <c r="U1072" s="15"/>
      <c r="V1072" s="5">
        <f t="shared" si="129"/>
        <v>0</v>
      </c>
      <c r="X1072" s="9">
        <f t="shared" si="132"/>
        <v>40316080</v>
      </c>
      <c r="Y1072" s="9">
        <f>ROUND(0.07*MIN(7*L1072*'اطلاعات پایه'!$B$5,'محاسبه حقوق'!X1072),0)</f>
        <v>2822126</v>
      </c>
      <c r="Z1072" s="9">
        <f t="shared" si="133"/>
        <v>9272700</v>
      </c>
      <c r="AA1072" s="9">
        <f t="shared" si="134"/>
        <v>480702059.14285713</v>
      </c>
      <c r="AB1072" s="5">
        <f>IF(AA1072&lt;='اطلاعات پایه'!$B$35,'اطلاعات پایه'!$D$35,IF(AA1072&lt;='اطلاعات پایه'!$B$36,'اطلاعات پایه'!$E$35+(AA1072-'اطلاعات پایه'!$B$35)*'اطلاعات پایه'!$C$36,IF(AA1072&lt;='اطلاعات پایه'!$B$37,'اطلاعات پایه'!$E$36+(AA1072-'اطلاعات پایه'!$B$36)*'اطلاعات پایه'!$C$37,IF(AA1072&lt;='اطلاعات پایه'!$B$38,'اطلاعات پایه'!$E$37+(AA1072-'اطلاعات پایه'!$B$37)*'اطلاعات پایه'!$C$38,IF(AA1072&lt;='اطلاعات پایه'!$B$39,'اطلاعات پایه'!$E$38+(AA1072-'اطلاعات پایه'!$B$38)*'اطلاعات پایه'!$C$39,'اطلاعات پایه'!$E$39+(AA1072-'اطلاعات پایه'!$B$39)*'اطلاعات پایه'!$C$40)))))/365*L1072</f>
        <v>0</v>
      </c>
      <c r="AC1072" s="9">
        <f t="shared" si="135"/>
        <v>37493954</v>
      </c>
      <c r="AE1072" s="9">
        <f t="shared" si="130"/>
        <v>49588780</v>
      </c>
    </row>
    <row r="1073" spans="1:31" x14ac:dyDescent="0.25">
      <c r="A1073" s="13">
        <v>1053</v>
      </c>
      <c r="B1073" s="13"/>
      <c r="C1073" s="13"/>
      <c r="D1073" s="13"/>
      <c r="E1073" s="13"/>
      <c r="F1073" s="13"/>
      <c r="G1073" s="6" t="str">
        <f t="shared" si="128"/>
        <v/>
      </c>
      <c r="H1073" s="13"/>
      <c r="I1073" s="13"/>
      <c r="J1073" s="15"/>
      <c r="K1073" s="15"/>
      <c r="L1073" s="5">
        <f>VLOOKUP($C$15,'اطلاعات پایه'!$A$18:$B$30,2,FALSE)</f>
        <v>30</v>
      </c>
      <c r="M1073" s="6">
        <f>VLOOKUP($C$15,'اطلاعات پایه'!$A$18:$C$30,3,FALSE)</f>
        <v>45736</v>
      </c>
      <c r="N1073" s="5">
        <f>ROUND((K1073*('اطلاعات پایه'!$B$12+1)+'اطلاعات پایه'!$B$13)/30*L1073,0)</f>
        <v>9316080</v>
      </c>
      <c r="O1073" s="5">
        <f>IF(AND(F1073&gt;0,M1073-F1073&gt;364),'اطلاعات پایه'!$B$10,0)*L1073+J1073</f>
        <v>0</v>
      </c>
      <c r="P1073" s="5">
        <f>IF(H1073="متاهل",'اطلاعات پایه'!$B$6,0)</f>
        <v>0</v>
      </c>
      <c r="Q1073" s="5">
        <f>I1073*'اطلاعات پایه'!$B$7</f>
        <v>0</v>
      </c>
      <c r="R1073" s="5">
        <f>ROUND('اطلاعات پایه'!$B$8/30*MIN(30,L1073),0)</f>
        <v>9000000</v>
      </c>
      <c r="S1073" s="5">
        <f>ROUND('اطلاعات پایه'!$B$9/30*MIN(30,L1073),0)</f>
        <v>22000000</v>
      </c>
      <c r="T1073" s="5">
        <f t="shared" si="131"/>
        <v>59284</v>
      </c>
      <c r="U1073" s="15"/>
      <c r="V1073" s="5">
        <f t="shared" si="129"/>
        <v>0</v>
      </c>
      <c r="X1073" s="9">
        <f t="shared" si="132"/>
        <v>40316080</v>
      </c>
      <c r="Y1073" s="9">
        <f>ROUND(0.07*MIN(7*L1073*'اطلاعات پایه'!$B$5,'محاسبه حقوق'!X1073),0)</f>
        <v>2822126</v>
      </c>
      <c r="Z1073" s="9">
        <f t="shared" si="133"/>
        <v>9272700</v>
      </c>
      <c r="AA1073" s="9">
        <f t="shared" si="134"/>
        <v>480702059.14285713</v>
      </c>
      <c r="AB1073" s="5">
        <f>IF(AA1073&lt;='اطلاعات پایه'!$B$35,'اطلاعات پایه'!$D$35,IF(AA1073&lt;='اطلاعات پایه'!$B$36,'اطلاعات پایه'!$E$35+(AA1073-'اطلاعات پایه'!$B$35)*'اطلاعات پایه'!$C$36,IF(AA1073&lt;='اطلاعات پایه'!$B$37,'اطلاعات پایه'!$E$36+(AA1073-'اطلاعات پایه'!$B$36)*'اطلاعات پایه'!$C$37,IF(AA1073&lt;='اطلاعات پایه'!$B$38,'اطلاعات پایه'!$E$37+(AA1073-'اطلاعات پایه'!$B$37)*'اطلاعات پایه'!$C$38,IF(AA1073&lt;='اطلاعات پایه'!$B$39,'اطلاعات پایه'!$E$38+(AA1073-'اطلاعات پایه'!$B$38)*'اطلاعات پایه'!$C$39,'اطلاعات پایه'!$E$39+(AA1073-'اطلاعات پایه'!$B$39)*'اطلاعات پایه'!$C$40)))))/365*L1073</f>
        <v>0</v>
      </c>
      <c r="AC1073" s="9">
        <f t="shared" si="135"/>
        <v>37493954</v>
      </c>
      <c r="AE1073" s="9">
        <f t="shared" si="130"/>
        <v>49588780</v>
      </c>
    </row>
    <row r="1074" spans="1:31" x14ac:dyDescent="0.25">
      <c r="A1074" s="13">
        <v>1054</v>
      </c>
      <c r="B1074" s="13"/>
      <c r="C1074" s="13"/>
      <c r="D1074" s="13"/>
      <c r="E1074" s="13"/>
      <c r="F1074" s="13"/>
      <c r="G1074" s="6" t="str">
        <f t="shared" si="128"/>
        <v/>
      </c>
      <c r="H1074" s="13"/>
      <c r="I1074" s="13"/>
      <c r="J1074" s="15"/>
      <c r="K1074" s="15"/>
      <c r="L1074" s="5">
        <f>VLOOKUP($C$15,'اطلاعات پایه'!$A$18:$B$30,2,FALSE)</f>
        <v>30</v>
      </c>
      <c r="M1074" s="6">
        <f>VLOOKUP($C$15,'اطلاعات پایه'!$A$18:$C$30,3,FALSE)</f>
        <v>45736</v>
      </c>
      <c r="N1074" s="5">
        <f>ROUND((K1074*('اطلاعات پایه'!$B$12+1)+'اطلاعات پایه'!$B$13)/30*L1074,0)</f>
        <v>9316080</v>
      </c>
      <c r="O1074" s="5">
        <f>IF(AND(F1074&gt;0,M1074-F1074&gt;364),'اطلاعات پایه'!$B$10,0)*L1074+J1074</f>
        <v>0</v>
      </c>
      <c r="P1074" s="5">
        <f>IF(H1074="متاهل",'اطلاعات پایه'!$B$6,0)</f>
        <v>0</v>
      </c>
      <c r="Q1074" s="5">
        <f>I1074*'اطلاعات پایه'!$B$7</f>
        <v>0</v>
      </c>
      <c r="R1074" s="5">
        <f>ROUND('اطلاعات پایه'!$B$8/30*MIN(30,L1074),0)</f>
        <v>9000000</v>
      </c>
      <c r="S1074" s="5">
        <f>ROUND('اطلاعات پایه'!$B$9/30*MIN(30,L1074),0)</f>
        <v>22000000</v>
      </c>
      <c r="T1074" s="5">
        <f t="shared" si="131"/>
        <v>59284</v>
      </c>
      <c r="U1074" s="15"/>
      <c r="V1074" s="5">
        <f t="shared" si="129"/>
        <v>0</v>
      </c>
      <c r="X1074" s="9">
        <f t="shared" si="132"/>
        <v>40316080</v>
      </c>
      <c r="Y1074" s="9">
        <f>ROUND(0.07*MIN(7*L1074*'اطلاعات پایه'!$B$5,'محاسبه حقوق'!X1074),0)</f>
        <v>2822126</v>
      </c>
      <c r="Z1074" s="9">
        <f t="shared" si="133"/>
        <v>9272700</v>
      </c>
      <c r="AA1074" s="9">
        <f t="shared" si="134"/>
        <v>480702059.14285713</v>
      </c>
      <c r="AB1074" s="5">
        <f>IF(AA1074&lt;='اطلاعات پایه'!$B$35,'اطلاعات پایه'!$D$35,IF(AA1074&lt;='اطلاعات پایه'!$B$36,'اطلاعات پایه'!$E$35+(AA1074-'اطلاعات پایه'!$B$35)*'اطلاعات پایه'!$C$36,IF(AA1074&lt;='اطلاعات پایه'!$B$37,'اطلاعات پایه'!$E$36+(AA1074-'اطلاعات پایه'!$B$36)*'اطلاعات پایه'!$C$37,IF(AA1074&lt;='اطلاعات پایه'!$B$38,'اطلاعات پایه'!$E$37+(AA1074-'اطلاعات پایه'!$B$37)*'اطلاعات پایه'!$C$38,IF(AA1074&lt;='اطلاعات پایه'!$B$39,'اطلاعات پایه'!$E$38+(AA1074-'اطلاعات پایه'!$B$38)*'اطلاعات پایه'!$C$39,'اطلاعات پایه'!$E$39+(AA1074-'اطلاعات پایه'!$B$39)*'اطلاعات پایه'!$C$40)))))/365*L1074</f>
        <v>0</v>
      </c>
      <c r="AC1074" s="9">
        <f t="shared" si="135"/>
        <v>37493954</v>
      </c>
      <c r="AE1074" s="9">
        <f t="shared" si="130"/>
        <v>49588780</v>
      </c>
    </row>
    <row r="1075" spans="1:31" x14ac:dyDescent="0.25">
      <c r="A1075" s="13">
        <v>1055</v>
      </c>
      <c r="B1075" s="13"/>
      <c r="C1075" s="13"/>
      <c r="D1075" s="13"/>
      <c r="E1075" s="13"/>
      <c r="F1075" s="13"/>
      <c r="G1075" s="6" t="str">
        <f t="shared" si="128"/>
        <v/>
      </c>
      <c r="H1075" s="13"/>
      <c r="I1075" s="13"/>
      <c r="J1075" s="15"/>
      <c r="K1075" s="15"/>
      <c r="L1075" s="5">
        <f>VLOOKUP($C$15,'اطلاعات پایه'!$A$18:$B$30,2,FALSE)</f>
        <v>30</v>
      </c>
      <c r="M1075" s="6">
        <f>VLOOKUP($C$15,'اطلاعات پایه'!$A$18:$C$30,3,FALSE)</f>
        <v>45736</v>
      </c>
      <c r="N1075" s="5">
        <f>ROUND((K1075*('اطلاعات پایه'!$B$12+1)+'اطلاعات پایه'!$B$13)/30*L1075,0)</f>
        <v>9316080</v>
      </c>
      <c r="O1075" s="5">
        <f>IF(AND(F1075&gt;0,M1075-F1075&gt;364),'اطلاعات پایه'!$B$10,0)*L1075+J1075</f>
        <v>0</v>
      </c>
      <c r="P1075" s="5">
        <f>IF(H1075="متاهل",'اطلاعات پایه'!$B$6,0)</f>
        <v>0</v>
      </c>
      <c r="Q1075" s="5">
        <f>I1075*'اطلاعات پایه'!$B$7</f>
        <v>0</v>
      </c>
      <c r="R1075" s="5">
        <f>ROUND('اطلاعات پایه'!$B$8/30*MIN(30,L1075),0)</f>
        <v>9000000</v>
      </c>
      <c r="S1075" s="5">
        <f>ROUND('اطلاعات پایه'!$B$9/30*MIN(30,L1075),0)</f>
        <v>22000000</v>
      </c>
      <c r="T1075" s="5">
        <f t="shared" si="131"/>
        <v>59284</v>
      </c>
      <c r="U1075" s="15"/>
      <c r="V1075" s="5">
        <f t="shared" si="129"/>
        <v>0</v>
      </c>
      <c r="X1075" s="9">
        <f t="shared" si="132"/>
        <v>40316080</v>
      </c>
      <c r="Y1075" s="9">
        <f>ROUND(0.07*MIN(7*L1075*'اطلاعات پایه'!$B$5,'محاسبه حقوق'!X1075),0)</f>
        <v>2822126</v>
      </c>
      <c r="Z1075" s="9">
        <f t="shared" si="133"/>
        <v>9272700</v>
      </c>
      <c r="AA1075" s="9">
        <f t="shared" si="134"/>
        <v>480702059.14285713</v>
      </c>
      <c r="AB1075" s="5">
        <f>IF(AA1075&lt;='اطلاعات پایه'!$B$35,'اطلاعات پایه'!$D$35,IF(AA1075&lt;='اطلاعات پایه'!$B$36,'اطلاعات پایه'!$E$35+(AA1075-'اطلاعات پایه'!$B$35)*'اطلاعات پایه'!$C$36,IF(AA1075&lt;='اطلاعات پایه'!$B$37,'اطلاعات پایه'!$E$36+(AA1075-'اطلاعات پایه'!$B$36)*'اطلاعات پایه'!$C$37,IF(AA1075&lt;='اطلاعات پایه'!$B$38,'اطلاعات پایه'!$E$37+(AA1075-'اطلاعات پایه'!$B$37)*'اطلاعات پایه'!$C$38,IF(AA1075&lt;='اطلاعات پایه'!$B$39,'اطلاعات پایه'!$E$38+(AA1075-'اطلاعات پایه'!$B$38)*'اطلاعات پایه'!$C$39,'اطلاعات پایه'!$E$39+(AA1075-'اطلاعات پایه'!$B$39)*'اطلاعات پایه'!$C$40)))))/365*L1075</f>
        <v>0</v>
      </c>
      <c r="AC1075" s="9">
        <f t="shared" si="135"/>
        <v>37493954</v>
      </c>
      <c r="AE1075" s="9">
        <f t="shared" si="130"/>
        <v>49588780</v>
      </c>
    </row>
    <row r="1076" spans="1:31" x14ac:dyDescent="0.25">
      <c r="A1076" s="13">
        <v>1056</v>
      </c>
      <c r="B1076" s="13"/>
      <c r="C1076" s="13"/>
      <c r="D1076" s="13"/>
      <c r="E1076" s="13"/>
      <c r="F1076" s="13"/>
      <c r="G1076" s="6" t="str">
        <f t="shared" si="128"/>
        <v/>
      </c>
      <c r="H1076" s="13"/>
      <c r="I1076" s="13"/>
      <c r="J1076" s="15"/>
      <c r="K1076" s="15"/>
      <c r="L1076" s="5">
        <f>VLOOKUP($C$15,'اطلاعات پایه'!$A$18:$B$30,2,FALSE)</f>
        <v>30</v>
      </c>
      <c r="M1076" s="6">
        <f>VLOOKUP($C$15,'اطلاعات پایه'!$A$18:$C$30,3,FALSE)</f>
        <v>45736</v>
      </c>
      <c r="N1076" s="5">
        <f>ROUND((K1076*('اطلاعات پایه'!$B$12+1)+'اطلاعات پایه'!$B$13)/30*L1076,0)</f>
        <v>9316080</v>
      </c>
      <c r="O1076" s="5">
        <f>IF(AND(F1076&gt;0,M1076-F1076&gt;364),'اطلاعات پایه'!$B$10,0)*L1076+J1076</f>
        <v>0</v>
      </c>
      <c r="P1076" s="5">
        <f>IF(H1076="متاهل",'اطلاعات پایه'!$B$6,0)</f>
        <v>0</v>
      </c>
      <c r="Q1076" s="5">
        <f>I1076*'اطلاعات پایه'!$B$7</f>
        <v>0</v>
      </c>
      <c r="R1076" s="5">
        <f>ROUND('اطلاعات پایه'!$B$8/30*MIN(30,L1076),0)</f>
        <v>9000000</v>
      </c>
      <c r="S1076" s="5">
        <f>ROUND('اطلاعات پایه'!$B$9/30*MIN(30,L1076),0)</f>
        <v>22000000</v>
      </c>
      <c r="T1076" s="5">
        <f t="shared" si="131"/>
        <v>59284</v>
      </c>
      <c r="U1076" s="15"/>
      <c r="V1076" s="5">
        <f t="shared" si="129"/>
        <v>0</v>
      </c>
      <c r="X1076" s="9">
        <f t="shared" si="132"/>
        <v>40316080</v>
      </c>
      <c r="Y1076" s="9">
        <f>ROUND(0.07*MIN(7*L1076*'اطلاعات پایه'!$B$5,'محاسبه حقوق'!X1076),0)</f>
        <v>2822126</v>
      </c>
      <c r="Z1076" s="9">
        <f t="shared" si="133"/>
        <v>9272700</v>
      </c>
      <c r="AA1076" s="9">
        <f t="shared" si="134"/>
        <v>480702059.14285713</v>
      </c>
      <c r="AB1076" s="5">
        <f>IF(AA1076&lt;='اطلاعات پایه'!$B$35,'اطلاعات پایه'!$D$35,IF(AA1076&lt;='اطلاعات پایه'!$B$36,'اطلاعات پایه'!$E$35+(AA1076-'اطلاعات پایه'!$B$35)*'اطلاعات پایه'!$C$36,IF(AA1076&lt;='اطلاعات پایه'!$B$37,'اطلاعات پایه'!$E$36+(AA1076-'اطلاعات پایه'!$B$36)*'اطلاعات پایه'!$C$37,IF(AA1076&lt;='اطلاعات پایه'!$B$38,'اطلاعات پایه'!$E$37+(AA1076-'اطلاعات پایه'!$B$37)*'اطلاعات پایه'!$C$38,IF(AA1076&lt;='اطلاعات پایه'!$B$39,'اطلاعات پایه'!$E$38+(AA1076-'اطلاعات پایه'!$B$38)*'اطلاعات پایه'!$C$39,'اطلاعات پایه'!$E$39+(AA1076-'اطلاعات پایه'!$B$39)*'اطلاعات پایه'!$C$40)))))/365*L1076</f>
        <v>0</v>
      </c>
      <c r="AC1076" s="9">
        <f t="shared" si="135"/>
        <v>37493954</v>
      </c>
      <c r="AE1076" s="9">
        <f t="shared" si="130"/>
        <v>49588780</v>
      </c>
    </row>
    <row r="1077" spans="1:31" x14ac:dyDescent="0.25">
      <c r="A1077" s="13">
        <v>1057</v>
      </c>
      <c r="B1077" s="13"/>
      <c r="C1077" s="13"/>
      <c r="D1077" s="13"/>
      <c r="E1077" s="13"/>
      <c r="F1077" s="13"/>
      <c r="G1077" s="6" t="str">
        <f t="shared" si="128"/>
        <v/>
      </c>
      <c r="H1077" s="13"/>
      <c r="I1077" s="13"/>
      <c r="J1077" s="15"/>
      <c r="K1077" s="15"/>
      <c r="L1077" s="5">
        <f>VLOOKUP($C$15,'اطلاعات پایه'!$A$18:$B$30,2,FALSE)</f>
        <v>30</v>
      </c>
      <c r="M1077" s="6">
        <f>VLOOKUP($C$15,'اطلاعات پایه'!$A$18:$C$30,3,FALSE)</f>
        <v>45736</v>
      </c>
      <c r="N1077" s="5">
        <f>ROUND((K1077*('اطلاعات پایه'!$B$12+1)+'اطلاعات پایه'!$B$13)/30*L1077,0)</f>
        <v>9316080</v>
      </c>
      <c r="O1077" s="5">
        <f>IF(AND(F1077&gt;0,M1077-F1077&gt;364),'اطلاعات پایه'!$B$10,0)*L1077+J1077</f>
        <v>0</v>
      </c>
      <c r="P1077" s="5">
        <f>IF(H1077="متاهل",'اطلاعات پایه'!$B$6,0)</f>
        <v>0</v>
      </c>
      <c r="Q1077" s="5">
        <f>I1077*'اطلاعات پایه'!$B$7</f>
        <v>0</v>
      </c>
      <c r="R1077" s="5">
        <f>ROUND('اطلاعات پایه'!$B$8/30*MIN(30,L1077),0)</f>
        <v>9000000</v>
      </c>
      <c r="S1077" s="5">
        <f>ROUND('اطلاعات پایه'!$B$9/30*MIN(30,L1077),0)</f>
        <v>22000000</v>
      </c>
      <c r="T1077" s="5">
        <f t="shared" si="131"/>
        <v>59284</v>
      </c>
      <c r="U1077" s="15"/>
      <c r="V1077" s="5">
        <f t="shared" si="129"/>
        <v>0</v>
      </c>
      <c r="X1077" s="9">
        <f t="shared" si="132"/>
        <v>40316080</v>
      </c>
      <c r="Y1077" s="9">
        <f>ROUND(0.07*MIN(7*L1077*'اطلاعات پایه'!$B$5,'محاسبه حقوق'!X1077),0)</f>
        <v>2822126</v>
      </c>
      <c r="Z1077" s="9">
        <f t="shared" si="133"/>
        <v>9272700</v>
      </c>
      <c r="AA1077" s="9">
        <f t="shared" si="134"/>
        <v>480702059.14285713</v>
      </c>
      <c r="AB1077" s="5">
        <f>IF(AA1077&lt;='اطلاعات پایه'!$B$35,'اطلاعات پایه'!$D$35,IF(AA1077&lt;='اطلاعات پایه'!$B$36,'اطلاعات پایه'!$E$35+(AA1077-'اطلاعات پایه'!$B$35)*'اطلاعات پایه'!$C$36,IF(AA1077&lt;='اطلاعات پایه'!$B$37,'اطلاعات پایه'!$E$36+(AA1077-'اطلاعات پایه'!$B$36)*'اطلاعات پایه'!$C$37,IF(AA1077&lt;='اطلاعات پایه'!$B$38,'اطلاعات پایه'!$E$37+(AA1077-'اطلاعات پایه'!$B$37)*'اطلاعات پایه'!$C$38,IF(AA1077&lt;='اطلاعات پایه'!$B$39,'اطلاعات پایه'!$E$38+(AA1077-'اطلاعات پایه'!$B$38)*'اطلاعات پایه'!$C$39,'اطلاعات پایه'!$E$39+(AA1077-'اطلاعات پایه'!$B$39)*'اطلاعات پایه'!$C$40)))))/365*L1077</f>
        <v>0</v>
      </c>
      <c r="AC1077" s="9">
        <f t="shared" si="135"/>
        <v>37493954</v>
      </c>
      <c r="AE1077" s="9">
        <f t="shared" si="130"/>
        <v>49588780</v>
      </c>
    </row>
    <row r="1078" spans="1:31" x14ac:dyDescent="0.25">
      <c r="A1078" s="13">
        <v>1058</v>
      </c>
      <c r="B1078" s="13"/>
      <c r="C1078" s="13"/>
      <c r="D1078" s="13"/>
      <c r="E1078" s="13"/>
      <c r="F1078" s="13"/>
      <c r="G1078" s="6" t="str">
        <f t="shared" si="128"/>
        <v/>
      </c>
      <c r="H1078" s="13"/>
      <c r="I1078" s="13"/>
      <c r="J1078" s="15"/>
      <c r="K1078" s="15"/>
      <c r="L1078" s="5">
        <f>VLOOKUP($C$15,'اطلاعات پایه'!$A$18:$B$30,2,FALSE)</f>
        <v>30</v>
      </c>
      <c r="M1078" s="6">
        <f>VLOOKUP($C$15,'اطلاعات پایه'!$A$18:$C$30,3,FALSE)</f>
        <v>45736</v>
      </c>
      <c r="N1078" s="5">
        <f>ROUND((K1078*('اطلاعات پایه'!$B$12+1)+'اطلاعات پایه'!$B$13)/30*L1078,0)</f>
        <v>9316080</v>
      </c>
      <c r="O1078" s="5">
        <f>IF(AND(F1078&gt;0,M1078-F1078&gt;364),'اطلاعات پایه'!$B$10,0)*L1078+J1078</f>
        <v>0</v>
      </c>
      <c r="P1078" s="5">
        <f>IF(H1078="متاهل",'اطلاعات پایه'!$B$6,0)</f>
        <v>0</v>
      </c>
      <c r="Q1078" s="5">
        <f>I1078*'اطلاعات پایه'!$B$7</f>
        <v>0</v>
      </c>
      <c r="R1078" s="5">
        <f>ROUND('اطلاعات پایه'!$B$8/30*MIN(30,L1078),0)</f>
        <v>9000000</v>
      </c>
      <c r="S1078" s="5">
        <f>ROUND('اطلاعات پایه'!$B$9/30*MIN(30,L1078),0)</f>
        <v>22000000</v>
      </c>
      <c r="T1078" s="5">
        <f t="shared" si="131"/>
        <v>59284</v>
      </c>
      <c r="U1078" s="15"/>
      <c r="V1078" s="5">
        <f t="shared" si="129"/>
        <v>0</v>
      </c>
      <c r="X1078" s="9">
        <f t="shared" si="132"/>
        <v>40316080</v>
      </c>
      <c r="Y1078" s="9">
        <f>ROUND(0.07*MIN(7*L1078*'اطلاعات پایه'!$B$5,'محاسبه حقوق'!X1078),0)</f>
        <v>2822126</v>
      </c>
      <c r="Z1078" s="9">
        <f t="shared" si="133"/>
        <v>9272700</v>
      </c>
      <c r="AA1078" s="9">
        <f t="shared" si="134"/>
        <v>480702059.14285713</v>
      </c>
      <c r="AB1078" s="5">
        <f>IF(AA1078&lt;='اطلاعات پایه'!$B$35,'اطلاعات پایه'!$D$35,IF(AA1078&lt;='اطلاعات پایه'!$B$36,'اطلاعات پایه'!$E$35+(AA1078-'اطلاعات پایه'!$B$35)*'اطلاعات پایه'!$C$36,IF(AA1078&lt;='اطلاعات پایه'!$B$37,'اطلاعات پایه'!$E$36+(AA1078-'اطلاعات پایه'!$B$36)*'اطلاعات پایه'!$C$37,IF(AA1078&lt;='اطلاعات پایه'!$B$38,'اطلاعات پایه'!$E$37+(AA1078-'اطلاعات پایه'!$B$37)*'اطلاعات پایه'!$C$38,IF(AA1078&lt;='اطلاعات پایه'!$B$39,'اطلاعات پایه'!$E$38+(AA1078-'اطلاعات پایه'!$B$38)*'اطلاعات پایه'!$C$39,'اطلاعات پایه'!$E$39+(AA1078-'اطلاعات پایه'!$B$39)*'اطلاعات پایه'!$C$40)))))/365*L1078</f>
        <v>0</v>
      </c>
      <c r="AC1078" s="9">
        <f t="shared" si="135"/>
        <v>37493954</v>
      </c>
      <c r="AE1078" s="9">
        <f t="shared" si="130"/>
        <v>49588780</v>
      </c>
    </row>
    <row r="1079" spans="1:31" x14ac:dyDescent="0.25">
      <c r="A1079" s="13">
        <v>1059</v>
      </c>
      <c r="B1079" s="13"/>
      <c r="C1079" s="13"/>
      <c r="D1079" s="13"/>
      <c r="E1079" s="13"/>
      <c r="F1079" s="13"/>
      <c r="G1079" s="6" t="str">
        <f t="shared" si="128"/>
        <v/>
      </c>
      <c r="H1079" s="13"/>
      <c r="I1079" s="13"/>
      <c r="J1079" s="15"/>
      <c r="K1079" s="15"/>
      <c r="L1079" s="5">
        <f>VLOOKUP($C$15,'اطلاعات پایه'!$A$18:$B$30,2,FALSE)</f>
        <v>30</v>
      </c>
      <c r="M1079" s="6">
        <f>VLOOKUP($C$15,'اطلاعات پایه'!$A$18:$C$30,3,FALSE)</f>
        <v>45736</v>
      </c>
      <c r="N1079" s="5">
        <f>ROUND((K1079*('اطلاعات پایه'!$B$12+1)+'اطلاعات پایه'!$B$13)/30*L1079,0)</f>
        <v>9316080</v>
      </c>
      <c r="O1079" s="5">
        <f>IF(AND(F1079&gt;0,M1079-F1079&gt;364),'اطلاعات پایه'!$B$10,0)*L1079+J1079</f>
        <v>0</v>
      </c>
      <c r="P1079" s="5">
        <f>IF(H1079="متاهل",'اطلاعات پایه'!$B$6,0)</f>
        <v>0</v>
      </c>
      <c r="Q1079" s="5">
        <f>I1079*'اطلاعات پایه'!$B$7</f>
        <v>0</v>
      </c>
      <c r="R1079" s="5">
        <f>ROUND('اطلاعات پایه'!$B$8/30*MIN(30,L1079),0)</f>
        <v>9000000</v>
      </c>
      <c r="S1079" s="5">
        <f>ROUND('اطلاعات پایه'!$B$9/30*MIN(30,L1079),0)</f>
        <v>22000000</v>
      </c>
      <c r="T1079" s="5">
        <f t="shared" si="131"/>
        <v>59284</v>
      </c>
      <c r="U1079" s="15"/>
      <c r="V1079" s="5">
        <f t="shared" si="129"/>
        <v>0</v>
      </c>
      <c r="X1079" s="9">
        <f t="shared" si="132"/>
        <v>40316080</v>
      </c>
      <c r="Y1079" s="9">
        <f>ROUND(0.07*MIN(7*L1079*'اطلاعات پایه'!$B$5,'محاسبه حقوق'!X1079),0)</f>
        <v>2822126</v>
      </c>
      <c r="Z1079" s="9">
        <f t="shared" si="133"/>
        <v>9272700</v>
      </c>
      <c r="AA1079" s="9">
        <f t="shared" si="134"/>
        <v>480702059.14285713</v>
      </c>
      <c r="AB1079" s="5">
        <f>IF(AA1079&lt;='اطلاعات پایه'!$B$35,'اطلاعات پایه'!$D$35,IF(AA1079&lt;='اطلاعات پایه'!$B$36,'اطلاعات پایه'!$E$35+(AA1079-'اطلاعات پایه'!$B$35)*'اطلاعات پایه'!$C$36,IF(AA1079&lt;='اطلاعات پایه'!$B$37,'اطلاعات پایه'!$E$36+(AA1079-'اطلاعات پایه'!$B$36)*'اطلاعات پایه'!$C$37,IF(AA1079&lt;='اطلاعات پایه'!$B$38,'اطلاعات پایه'!$E$37+(AA1079-'اطلاعات پایه'!$B$37)*'اطلاعات پایه'!$C$38,IF(AA1079&lt;='اطلاعات پایه'!$B$39,'اطلاعات پایه'!$E$38+(AA1079-'اطلاعات پایه'!$B$38)*'اطلاعات پایه'!$C$39,'اطلاعات پایه'!$E$39+(AA1079-'اطلاعات پایه'!$B$39)*'اطلاعات پایه'!$C$40)))))/365*L1079</f>
        <v>0</v>
      </c>
      <c r="AC1079" s="9">
        <f t="shared" si="135"/>
        <v>37493954</v>
      </c>
      <c r="AE1079" s="9">
        <f t="shared" si="130"/>
        <v>49588780</v>
      </c>
    </row>
    <row r="1080" spans="1:31" x14ac:dyDescent="0.25">
      <c r="A1080" s="13">
        <v>1060</v>
      </c>
      <c r="B1080" s="13"/>
      <c r="C1080" s="13"/>
      <c r="D1080" s="13"/>
      <c r="E1080" s="13"/>
      <c r="F1080" s="13"/>
      <c r="G1080" s="6" t="str">
        <f t="shared" si="128"/>
        <v/>
      </c>
      <c r="H1080" s="13"/>
      <c r="I1080" s="13"/>
      <c r="J1080" s="15"/>
      <c r="K1080" s="15"/>
      <c r="L1080" s="5">
        <f>VLOOKUP($C$15,'اطلاعات پایه'!$A$18:$B$30,2,FALSE)</f>
        <v>30</v>
      </c>
      <c r="M1080" s="6">
        <f>VLOOKUP($C$15,'اطلاعات پایه'!$A$18:$C$30,3,FALSE)</f>
        <v>45736</v>
      </c>
      <c r="N1080" s="5">
        <f>ROUND((K1080*('اطلاعات پایه'!$B$12+1)+'اطلاعات پایه'!$B$13)/30*L1080,0)</f>
        <v>9316080</v>
      </c>
      <c r="O1080" s="5">
        <f>IF(AND(F1080&gt;0,M1080-F1080&gt;364),'اطلاعات پایه'!$B$10,0)*L1080+J1080</f>
        <v>0</v>
      </c>
      <c r="P1080" s="5">
        <f>IF(H1080="متاهل",'اطلاعات پایه'!$B$6,0)</f>
        <v>0</v>
      </c>
      <c r="Q1080" s="5">
        <f>I1080*'اطلاعات پایه'!$B$7</f>
        <v>0</v>
      </c>
      <c r="R1080" s="5">
        <f>ROUND('اطلاعات پایه'!$B$8/30*MIN(30,L1080),0)</f>
        <v>9000000</v>
      </c>
      <c r="S1080" s="5">
        <f>ROUND('اطلاعات پایه'!$B$9/30*MIN(30,L1080),0)</f>
        <v>22000000</v>
      </c>
      <c r="T1080" s="5">
        <f t="shared" si="131"/>
        <v>59284</v>
      </c>
      <c r="U1080" s="15"/>
      <c r="V1080" s="5">
        <f t="shared" si="129"/>
        <v>0</v>
      </c>
      <c r="X1080" s="9">
        <f t="shared" si="132"/>
        <v>40316080</v>
      </c>
      <c r="Y1080" s="9">
        <f>ROUND(0.07*MIN(7*L1080*'اطلاعات پایه'!$B$5,'محاسبه حقوق'!X1080),0)</f>
        <v>2822126</v>
      </c>
      <c r="Z1080" s="9">
        <f t="shared" si="133"/>
        <v>9272700</v>
      </c>
      <c r="AA1080" s="9">
        <f t="shared" si="134"/>
        <v>480702059.14285713</v>
      </c>
      <c r="AB1080" s="5">
        <f>IF(AA1080&lt;='اطلاعات پایه'!$B$35,'اطلاعات پایه'!$D$35,IF(AA1080&lt;='اطلاعات پایه'!$B$36,'اطلاعات پایه'!$E$35+(AA1080-'اطلاعات پایه'!$B$35)*'اطلاعات پایه'!$C$36,IF(AA1080&lt;='اطلاعات پایه'!$B$37,'اطلاعات پایه'!$E$36+(AA1080-'اطلاعات پایه'!$B$36)*'اطلاعات پایه'!$C$37,IF(AA1080&lt;='اطلاعات پایه'!$B$38,'اطلاعات پایه'!$E$37+(AA1080-'اطلاعات پایه'!$B$37)*'اطلاعات پایه'!$C$38,IF(AA1080&lt;='اطلاعات پایه'!$B$39,'اطلاعات پایه'!$E$38+(AA1080-'اطلاعات پایه'!$B$38)*'اطلاعات پایه'!$C$39,'اطلاعات پایه'!$E$39+(AA1080-'اطلاعات پایه'!$B$39)*'اطلاعات پایه'!$C$40)))))/365*L1080</f>
        <v>0</v>
      </c>
      <c r="AC1080" s="9">
        <f t="shared" si="135"/>
        <v>37493954</v>
      </c>
      <c r="AE1080" s="9">
        <f t="shared" si="130"/>
        <v>49588780</v>
      </c>
    </row>
    <row r="1081" spans="1:31" x14ac:dyDescent="0.25">
      <c r="A1081" s="13">
        <v>1061</v>
      </c>
      <c r="B1081" s="13"/>
      <c r="C1081" s="13"/>
      <c r="D1081" s="13"/>
      <c r="E1081" s="13"/>
      <c r="F1081" s="13"/>
      <c r="G1081" s="6" t="str">
        <f t="shared" si="128"/>
        <v/>
      </c>
      <c r="H1081" s="13"/>
      <c r="I1081" s="13"/>
      <c r="J1081" s="15"/>
      <c r="K1081" s="15"/>
      <c r="L1081" s="5">
        <f>VLOOKUP($C$15,'اطلاعات پایه'!$A$18:$B$30,2,FALSE)</f>
        <v>30</v>
      </c>
      <c r="M1081" s="6">
        <f>VLOOKUP($C$15,'اطلاعات پایه'!$A$18:$C$30,3,FALSE)</f>
        <v>45736</v>
      </c>
      <c r="N1081" s="5">
        <f>ROUND((K1081*('اطلاعات پایه'!$B$12+1)+'اطلاعات پایه'!$B$13)/30*L1081,0)</f>
        <v>9316080</v>
      </c>
      <c r="O1081" s="5">
        <f>IF(AND(F1081&gt;0,M1081-F1081&gt;364),'اطلاعات پایه'!$B$10,0)*L1081+J1081</f>
        <v>0</v>
      </c>
      <c r="P1081" s="5">
        <f>IF(H1081="متاهل",'اطلاعات پایه'!$B$6,0)</f>
        <v>0</v>
      </c>
      <c r="Q1081" s="5">
        <f>I1081*'اطلاعات پایه'!$B$7</f>
        <v>0</v>
      </c>
      <c r="R1081" s="5">
        <f>ROUND('اطلاعات پایه'!$B$8/30*MIN(30,L1081),0)</f>
        <v>9000000</v>
      </c>
      <c r="S1081" s="5">
        <f>ROUND('اطلاعات پایه'!$B$9/30*MIN(30,L1081),0)</f>
        <v>22000000</v>
      </c>
      <c r="T1081" s="5">
        <f t="shared" si="131"/>
        <v>59284</v>
      </c>
      <c r="U1081" s="15"/>
      <c r="V1081" s="5">
        <f t="shared" si="129"/>
        <v>0</v>
      </c>
      <c r="X1081" s="9">
        <f t="shared" si="132"/>
        <v>40316080</v>
      </c>
      <c r="Y1081" s="9">
        <f>ROUND(0.07*MIN(7*L1081*'اطلاعات پایه'!$B$5,'محاسبه حقوق'!X1081),0)</f>
        <v>2822126</v>
      </c>
      <c r="Z1081" s="9">
        <f t="shared" si="133"/>
        <v>9272700</v>
      </c>
      <c r="AA1081" s="9">
        <f t="shared" si="134"/>
        <v>480702059.14285713</v>
      </c>
      <c r="AB1081" s="5">
        <f>IF(AA1081&lt;='اطلاعات پایه'!$B$35,'اطلاعات پایه'!$D$35,IF(AA1081&lt;='اطلاعات پایه'!$B$36,'اطلاعات پایه'!$E$35+(AA1081-'اطلاعات پایه'!$B$35)*'اطلاعات پایه'!$C$36,IF(AA1081&lt;='اطلاعات پایه'!$B$37,'اطلاعات پایه'!$E$36+(AA1081-'اطلاعات پایه'!$B$36)*'اطلاعات پایه'!$C$37,IF(AA1081&lt;='اطلاعات پایه'!$B$38,'اطلاعات پایه'!$E$37+(AA1081-'اطلاعات پایه'!$B$37)*'اطلاعات پایه'!$C$38,IF(AA1081&lt;='اطلاعات پایه'!$B$39,'اطلاعات پایه'!$E$38+(AA1081-'اطلاعات پایه'!$B$38)*'اطلاعات پایه'!$C$39,'اطلاعات پایه'!$E$39+(AA1081-'اطلاعات پایه'!$B$39)*'اطلاعات پایه'!$C$40)))))/365*L1081</f>
        <v>0</v>
      </c>
      <c r="AC1081" s="9">
        <f t="shared" si="135"/>
        <v>37493954</v>
      </c>
      <c r="AE1081" s="9">
        <f t="shared" si="130"/>
        <v>49588780</v>
      </c>
    </row>
    <row r="1082" spans="1:31" x14ac:dyDescent="0.25">
      <c r="A1082" s="13">
        <v>1062</v>
      </c>
      <c r="B1082" s="13"/>
      <c r="C1082" s="13"/>
      <c r="D1082" s="13"/>
      <c r="E1082" s="13"/>
      <c r="F1082" s="13"/>
      <c r="G1082" s="6" t="str">
        <f t="shared" si="128"/>
        <v/>
      </c>
      <c r="H1082" s="13"/>
      <c r="I1082" s="13"/>
      <c r="J1082" s="15"/>
      <c r="K1082" s="15"/>
      <c r="L1082" s="5">
        <f>VLOOKUP($C$15,'اطلاعات پایه'!$A$18:$B$30,2,FALSE)</f>
        <v>30</v>
      </c>
      <c r="M1082" s="6">
        <f>VLOOKUP($C$15,'اطلاعات پایه'!$A$18:$C$30,3,FALSE)</f>
        <v>45736</v>
      </c>
      <c r="N1082" s="5">
        <f>ROUND((K1082*('اطلاعات پایه'!$B$12+1)+'اطلاعات پایه'!$B$13)/30*L1082,0)</f>
        <v>9316080</v>
      </c>
      <c r="O1082" s="5">
        <f>IF(AND(F1082&gt;0,M1082-F1082&gt;364),'اطلاعات پایه'!$B$10,0)*L1082+J1082</f>
        <v>0</v>
      </c>
      <c r="P1082" s="5">
        <f>IF(H1082="متاهل",'اطلاعات پایه'!$B$6,0)</f>
        <v>0</v>
      </c>
      <c r="Q1082" s="5">
        <f>I1082*'اطلاعات پایه'!$B$7</f>
        <v>0</v>
      </c>
      <c r="R1082" s="5">
        <f>ROUND('اطلاعات پایه'!$B$8/30*MIN(30,L1082),0)</f>
        <v>9000000</v>
      </c>
      <c r="S1082" s="5">
        <f>ROUND('اطلاعات پایه'!$B$9/30*MIN(30,L1082),0)</f>
        <v>22000000</v>
      </c>
      <c r="T1082" s="5">
        <f t="shared" si="131"/>
        <v>59284</v>
      </c>
      <c r="U1082" s="15"/>
      <c r="V1082" s="5">
        <f t="shared" si="129"/>
        <v>0</v>
      </c>
      <c r="X1082" s="9">
        <f t="shared" si="132"/>
        <v>40316080</v>
      </c>
      <c r="Y1082" s="9">
        <f>ROUND(0.07*MIN(7*L1082*'اطلاعات پایه'!$B$5,'محاسبه حقوق'!X1082),0)</f>
        <v>2822126</v>
      </c>
      <c r="Z1082" s="9">
        <f t="shared" si="133"/>
        <v>9272700</v>
      </c>
      <c r="AA1082" s="9">
        <f t="shared" si="134"/>
        <v>480702059.14285713</v>
      </c>
      <c r="AB1082" s="5">
        <f>IF(AA1082&lt;='اطلاعات پایه'!$B$35,'اطلاعات پایه'!$D$35,IF(AA1082&lt;='اطلاعات پایه'!$B$36,'اطلاعات پایه'!$E$35+(AA1082-'اطلاعات پایه'!$B$35)*'اطلاعات پایه'!$C$36,IF(AA1082&lt;='اطلاعات پایه'!$B$37,'اطلاعات پایه'!$E$36+(AA1082-'اطلاعات پایه'!$B$36)*'اطلاعات پایه'!$C$37,IF(AA1082&lt;='اطلاعات پایه'!$B$38,'اطلاعات پایه'!$E$37+(AA1082-'اطلاعات پایه'!$B$37)*'اطلاعات پایه'!$C$38,IF(AA1082&lt;='اطلاعات پایه'!$B$39,'اطلاعات پایه'!$E$38+(AA1082-'اطلاعات پایه'!$B$38)*'اطلاعات پایه'!$C$39,'اطلاعات پایه'!$E$39+(AA1082-'اطلاعات پایه'!$B$39)*'اطلاعات پایه'!$C$40)))))/365*L1082</f>
        <v>0</v>
      </c>
      <c r="AC1082" s="9">
        <f t="shared" si="135"/>
        <v>37493954</v>
      </c>
      <c r="AE1082" s="9">
        <f t="shared" si="130"/>
        <v>49588780</v>
      </c>
    </row>
    <row r="1083" spans="1:31" x14ac:dyDescent="0.25">
      <c r="A1083" s="13">
        <v>1063</v>
      </c>
      <c r="B1083" s="13"/>
      <c r="C1083" s="13"/>
      <c r="D1083" s="13"/>
      <c r="E1083" s="13"/>
      <c r="F1083" s="13"/>
      <c r="G1083" s="6" t="str">
        <f t="shared" si="128"/>
        <v/>
      </c>
      <c r="H1083" s="13"/>
      <c r="I1083" s="13"/>
      <c r="J1083" s="15"/>
      <c r="K1083" s="15"/>
      <c r="L1083" s="5">
        <f>VLOOKUP($C$15,'اطلاعات پایه'!$A$18:$B$30,2,FALSE)</f>
        <v>30</v>
      </c>
      <c r="M1083" s="6">
        <f>VLOOKUP($C$15,'اطلاعات پایه'!$A$18:$C$30,3,FALSE)</f>
        <v>45736</v>
      </c>
      <c r="N1083" s="5">
        <f>ROUND((K1083*('اطلاعات پایه'!$B$12+1)+'اطلاعات پایه'!$B$13)/30*L1083,0)</f>
        <v>9316080</v>
      </c>
      <c r="O1083" s="5">
        <f>IF(AND(F1083&gt;0,M1083-F1083&gt;364),'اطلاعات پایه'!$B$10,0)*L1083+J1083</f>
        <v>0</v>
      </c>
      <c r="P1083" s="5">
        <f>IF(H1083="متاهل",'اطلاعات پایه'!$B$6,0)</f>
        <v>0</v>
      </c>
      <c r="Q1083" s="5">
        <f>I1083*'اطلاعات پایه'!$B$7</f>
        <v>0</v>
      </c>
      <c r="R1083" s="5">
        <f>ROUND('اطلاعات پایه'!$B$8/30*MIN(30,L1083),0)</f>
        <v>9000000</v>
      </c>
      <c r="S1083" s="5">
        <f>ROUND('اطلاعات پایه'!$B$9/30*MIN(30,L1083),0)</f>
        <v>22000000</v>
      </c>
      <c r="T1083" s="5">
        <f t="shared" si="131"/>
        <v>59284</v>
      </c>
      <c r="U1083" s="15"/>
      <c r="V1083" s="5">
        <f t="shared" si="129"/>
        <v>0</v>
      </c>
      <c r="X1083" s="9">
        <f t="shared" si="132"/>
        <v>40316080</v>
      </c>
      <c r="Y1083" s="9">
        <f>ROUND(0.07*MIN(7*L1083*'اطلاعات پایه'!$B$5,'محاسبه حقوق'!X1083),0)</f>
        <v>2822126</v>
      </c>
      <c r="Z1083" s="9">
        <f t="shared" si="133"/>
        <v>9272700</v>
      </c>
      <c r="AA1083" s="9">
        <f t="shared" si="134"/>
        <v>480702059.14285713</v>
      </c>
      <c r="AB1083" s="5">
        <f>IF(AA1083&lt;='اطلاعات پایه'!$B$35,'اطلاعات پایه'!$D$35,IF(AA1083&lt;='اطلاعات پایه'!$B$36,'اطلاعات پایه'!$E$35+(AA1083-'اطلاعات پایه'!$B$35)*'اطلاعات پایه'!$C$36,IF(AA1083&lt;='اطلاعات پایه'!$B$37,'اطلاعات پایه'!$E$36+(AA1083-'اطلاعات پایه'!$B$36)*'اطلاعات پایه'!$C$37,IF(AA1083&lt;='اطلاعات پایه'!$B$38,'اطلاعات پایه'!$E$37+(AA1083-'اطلاعات پایه'!$B$37)*'اطلاعات پایه'!$C$38,IF(AA1083&lt;='اطلاعات پایه'!$B$39,'اطلاعات پایه'!$E$38+(AA1083-'اطلاعات پایه'!$B$38)*'اطلاعات پایه'!$C$39,'اطلاعات پایه'!$E$39+(AA1083-'اطلاعات پایه'!$B$39)*'اطلاعات پایه'!$C$40)))))/365*L1083</f>
        <v>0</v>
      </c>
      <c r="AC1083" s="9">
        <f t="shared" si="135"/>
        <v>37493954</v>
      </c>
      <c r="AE1083" s="9">
        <f t="shared" si="130"/>
        <v>49588780</v>
      </c>
    </row>
    <row r="1084" spans="1:31" x14ac:dyDescent="0.25">
      <c r="A1084" s="13">
        <v>1064</v>
      </c>
      <c r="B1084" s="13"/>
      <c r="C1084" s="13"/>
      <c r="D1084" s="13"/>
      <c r="E1084" s="13"/>
      <c r="F1084" s="13"/>
      <c r="G1084" s="6" t="str">
        <f t="shared" si="128"/>
        <v/>
      </c>
      <c r="H1084" s="13"/>
      <c r="I1084" s="13"/>
      <c r="J1084" s="15"/>
      <c r="K1084" s="15"/>
      <c r="L1084" s="5">
        <f>VLOOKUP($C$15,'اطلاعات پایه'!$A$18:$B$30,2,FALSE)</f>
        <v>30</v>
      </c>
      <c r="M1084" s="6">
        <f>VLOOKUP($C$15,'اطلاعات پایه'!$A$18:$C$30,3,FALSE)</f>
        <v>45736</v>
      </c>
      <c r="N1084" s="5">
        <f>ROUND((K1084*('اطلاعات پایه'!$B$12+1)+'اطلاعات پایه'!$B$13)/30*L1084,0)</f>
        <v>9316080</v>
      </c>
      <c r="O1084" s="5">
        <f>IF(AND(F1084&gt;0,M1084-F1084&gt;364),'اطلاعات پایه'!$B$10,0)*L1084+J1084</f>
        <v>0</v>
      </c>
      <c r="P1084" s="5">
        <f>IF(H1084="متاهل",'اطلاعات پایه'!$B$6,0)</f>
        <v>0</v>
      </c>
      <c r="Q1084" s="5">
        <f>I1084*'اطلاعات پایه'!$B$7</f>
        <v>0</v>
      </c>
      <c r="R1084" s="5">
        <f>ROUND('اطلاعات پایه'!$B$8/30*MIN(30,L1084),0)</f>
        <v>9000000</v>
      </c>
      <c r="S1084" s="5">
        <f>ROUND('اطلاعات پایه'!$B$9/30*MIN(30,L1084),0)</f>
        <v>22000000</v>
      </c>
      <c r="T1084" s="5">
        <f t="shared" si="131"/>
        <v>59284</v>
      </c>
      <c r="U1084" s="15"/>
      <c r="V1084" s="5">
        <f t="shared" si="129"/>
        <v>0</v>
      </c>
      <c r="X1084" s="9">
        <f t="shared" si="132"/>
        <v>40316080</v>
      </c>
      <c r="Y1084" s="9">
        <f>ROUND(0.07*MIN(7*L1084*'اطلاعات پایه'!$B$5,'محاسبه حقوق'!X1084),0)</f>
        <v>2822126</v>
      </c>
      <c r="Z1084" s="9">
        <f t="shared" si="133"/>
        <v>9272700</v>
      </c>
      <c r="AA1084" s="9">
        <f t="shared" si="134"/>
        <v>480702059.14285713</v>
      </c>
      <c r="AB1084" s="5">
        <f>IF(AA1084&lt;='اطلاعات پایه'!$B$35,'اطلاعات پایه'!$D$35,IF(AA1084&lt;='اطلاعات پایه'!$B$36,'اطلاعات پایه'!$E$35+(AA1084-'اطلاعات پایه'!$B$35)*'اطلاعات پایه'!$C$36,IF(AA1084&lt;='اطلاعات پایه'!$B$37,'اطلاعات پایه'!$E$36+(AA1084-'اطلاعات پایه'!$B$36)*'اطلاعات پایه'!$C$37,IF(AA1084&lt;='اطلاعات پایه'!$B$38,'اطلاعات پایه'!$E$37+(AA1084-'اطلاعات پایه'!$B$37)*'اطلاعات پایه'!$C$38,IF(AA1084&lt;='اطلاعات پایه'!$B$39,'اطلاعات پایه'!$E$38+(AA1084-'اطلاعات پایه'!$B$38)*'اطلاعات پایه'!$C$39,'اطلاعات پایه'!$E$39+(AA1084-'اطلاعات پایه'!$B$39)*'اطلاعات پایه'!$C$40)))))/365*L1084</f>
        <v>0</v>
      </c>
      <c r="AC1084" s="9">
        <f t="shared" si="135"/>
        <v>37493954</v>
      </c>
      <c r="AE1084" s="9">
        <f t="shared" si="130"/>
        <v>49588780</v>
      </c>
    </row>
    <row r="1085" spans="1:31" x14ac:dyDescent="0.25">
      <c r="A1085" s="13">
        <v>1065</v>
      </c>
      <c r="B1085" s="13"/>
      <c r="C1085" s="13"/>
      <c r="D1085" s="13"/>
      <c r="E1085" s="13"/>
      <c r="F1085" s="13"/>
      <c r="G1085" s="6" t="str">
        <f t="shared" si="128"/>
        <v/>
      </c>
      <c r="H1085" s="13"/>
      <c r="I1085" s="13"/>
      <c r="J1085" s="15"/>
      <c r="K1085" s="15"/>
      <c r="L1085" s="5">
        <f>VLOOKUP($C$15,'اطلاعات پایه'!$A$18:$B$30,2,FALSE)</f>
        <v>30</v>
      </c>
      <c r="M1085" s="6">
        <f>VLOOKUP($C$15,'اطلاعات پایه'!$A$18:$C$30,3,FALSE)</f>
        <v>45736</v>
      </c>
      <c r="N1085" s="5">
        <f>ROUND((K1085*('اطلاعات پایه'!$B$12+1)+'اطلاعات پایه'!$B$13)/30*L1085,0)</f>
        <v>9316080</v>
      </c>
      <c r="O1085" s="5">
        <f>IF(AND(F1085&gt;0,M1085-F1085&gt;364),'اطلاعات پایه'!$B$10,0)*L1085+J1085</f>
        <v>0</v>
      </c>
      <c r="P1085" s="5">
        <f>IF(H1085="متاهل",'اطلاعات پایه'!$B$6,0)</f>
        <v>0</v>
      </c>
      <c r="Q1085" s="5">
        <f>I1085*'اطلاعات پایه'!$B$7</f>
        <v>0</v>
      </c>
      <c r="R1085" s="5">
        <f>ROUND('اطلاعات پایه'!$B$8/30*MIN(30,L1085),0)</f>
        <v>9000000</v>
      </c>
      <c r="S1085" s="5">
        <f>ROUND('اطلاعات پایه'!$B$9/30*MIN(30,L1085),0)</f>
        <v>22000000</v>
      </c>
      <c r="T1085" s="5">
        <f t="shared" si="131"/>
        <v>59284</v>
      </c>
      <c r="U1085" s="15"/>
      <c r="V1085" s="5">
        <f t="shared" si="129"/>
        <v>0</v>
      </c>
      <c r="X1085" s="9">
        <f t="shared" si="132"/>
        <v>40316080</v>
      </c>
      <c r="Y1085" s="9">
        <f>ROUND(0.07*MIN(7*L1085*'اطلاعات پایه'!$B$5,'محاسبه حقوق'!X1085),0)</f>
        <v>2822126</v>
      </c>
      <c r="Z1085" s="9">
        <f t="shared" si="133"/>
        <v>9272700</v>
      </c>
      <c r="AA1085" s="9">
        <f t="shared" si="134"/>
        <v>480702059.14285713</v>
      </c>
      <c r="AB1085" s="5">
        <f>IF(AA1085&lt;='اطلاعات پایه'!$B$35,'اطلاعات پایه'!$D$35,IF(AA1085&lt;='اطلاعات پایه'!$B$36,'اطلاعات پایه'!$E$35+(AA1085-'اطلاعات پایه'!$B$35)*'اطلاعات پایه'!$C$36,IF(AA1085&lt;='اطلاعات پایه'!$B$37,'اطلاعات پایه'!$E$36+(AA1085-'اطلاعات پایه'!$B$36)*'اطلاعات پایه'!$C$37,IF(AA1085&lt;='اطلاعات پایه'!$B$38,'اطلاعات پایه'!$E$37+(AA1085-'اطلاعات پایه'!$B$37)*'اطلاعات پایه'!$C$38,IF(AA1085&lt;='اطلاعات پایه'!$B$39,'اطلاعات پایه'!$E$38+(AA1085-'اطلاعات پایه'!$B$38)*'اطلاعات پایه'!$C$39,'اطلاعات پایه'!$E$39+(AA1085-'اطلاعات پایه'!$B$39)*'اطلاعات پایه'!$C$40)))))/365*L1085</f>
        <v>0</v>
      </c>
      <c r="AC1085" s="9">
        <f t="shared" si="135"/>
        <v>37493954</v>
      </c>
      <c r="AE1085" s="9">
        <f t="shared" si="130"/>
        <v>49588780</v>
      </c>
    </row>
    <row r="1086" spans="1:31" x14ac:dyDescent="0.25">
      <c r="A1086" s="13">
        <v>1066</v>
      </c>
      <c r="B1086" s="13"/>
      <c r="C1086" s="13"/>
      <c r="D1086" s="13"/>
      <c r="E1086" s="13"/>
      <c r="F1086" s="13"/>
      <c r="G1086" s="6" t="str">
        <f t="shared" si="128"/>
        <v/>
      </c>
      <c r="H1086" s="13"/>
      <c r="I1086" s="13"/>
      <c r="J1086" s="15"/>
      <c r="K1086" s="15"/>
      <c r="L1086" s="5">
        <f>VLOOKUP($C$15,'اطلاعات پایه'!$A$18:$B$30,2,FALSE)</f>
        <v>30</v>
      </c>
      <c r="M1086" s="6">
        <f>VLOOKUP($C$15,'اطلاعات پایه'!$A$18:$C$30,3,FALSE)</f>
        <v>45736</v>
      </c>
      <c r="N1086" s="5">
        <f>ROUND((K1086*('اطلاعات پایه'!$B$12+1)+'اطلاعات پایه'!$B$13)/30*L1086,0)</f>
        <v>9316080</v>
      </c>
      <c r="O1086" s="5">
        <f>IF(AND(F1086&gt;0,M1086-F1086&gt;364),'اطلاعات پایه'!$B$10,0)*L1086+J1086</f>
        <v>0</v>
      </c>
      <c r="P1086" s="5">
        <f>IF(H1086="متاهل",'اطلاعات پایه'!$B$6,0)</f>
        <v>0</v>
      </c>
      <c r="Q1086" s="5">
        <f>I1086*'اطلاعات پایه'!$B$7</f>
        <v>0</v>
      </c>
      <c r="R1086" s="5">
        <f>ROUND('اطلاعات پایه'!$B$8/30*MIN(30,L1086),0)</f>
        <v>9000000</v>
      </c>
      <c r="S1086" s="5">
        <f>ROUND('اطلاعات پایه'!$B$9/30*MIN(30,L1086),0)</f>
        <v>22000000</v>
      </c>
      <c r="T1086" s="5">
        <f t="shared" si="131"/>
        <v>59284</v>
      </c>
      <c r="U1086" s="15"/>
      <c r="V1086" s="5">
        <f t="shared" si="129"/>
        <v>0</v>
      </c>
      <c r="X1086" s="9">
        <f t="shared" si="132"/>
        <v>40316080</v>
      </c>
      <c r="Y1086" s="9">
        <f>ROUND(0.07*MIN(7*L1086*'اطلاعات پایه'!$B$5,'محاسبه حقوق'!X1086),0)</f>
        <v>2822126</v>
      </c>
      <c r="Z1086" s="9">
        <f t="shared" si="133"/>
        <v>9272700</v>
      </c>
      <c r="AA1086" s="9">
        <f t="shared" si="134"/>
        <v>480702059.14285713</v>
      </c>
      <c r="AB1086" s="5">
        <f>IF(AA1086&lt;='اطلاعات پایه'!$B$35,'اطلاعات پایه'!$D$35,IF(AA1086&lt;='اطلاعات پایه'!$B$36,'اطلاعات پایه'!$E$35+(AA1086-'اطلاعات پایه'!$B$35)*'اطلاعات پایه'!$C$36,IF(AA1086&lt;='اطلاعات پایه'!$B$37,'اطلاعات پایه'!$E$36+(AA1086-'اطلاعات پایه'!$B$36)*'اطلاعات پایه'!$C$37,IF(AA1086&lt;='اطلاعات پایه'!$B$38,'اطلاعات پایه'!$E$37+(AA1086-'اطلاعات پایه'!$B$37)*'اطلاعات پایه'!$C$38,IF(AA1086&lt;='اطلاعات پایه'!$B$39,'اطلاعات پایه'!$E$38+(AA1086-'اطلاعات پایه'!$B$38)*'اطلاعات پایه'!$C$39,'اطلاعات پایه'!$E$39+(AA1086-'اطلاعات پایه'!$B$39)*'اطلاعات پایه'!$C$40)))))/365*L1086</f>
        <v>0</v>
      </c>
      <c r="AC1086" s="9">
        <f t="shared" si="135"/>
        <v>37493954</v>
      </c>
      <c r="AE1086" s="9">
        <f t="shared" si="130"/>
        <v>49588780</v>
      </c>
    </row>
    <row r="1087" spans="1:31" x14ac:dyDescent="0.25">
      <c r="A1087" s="13">
        <v>1067</v>
      </c>
      <c r="B1087" s="13"/>
      <c r="C1087" s="13"/>
      <c r="D1087" s="13"/>
      <c r="E1087" s="13"/>
      <c r="F1087" s="13"/>
      <c r="G1087" s="6" t="str">
        <f t="shared" si="128"/>
        <v/>
      </c>
      <c r="H1087" s="13"/>
      <c r="I1087" s="13"/>
      <c r="J1087" s="15"/>
      <c r="K1087" s="15"/>
      <c r="L1087" s="5">
        <f>VLOOKUP($C$15,'اطلاعات پایه'!$A$18:$B$30,2,FALSE)</f>
        <v>30</v>
      </c>
      <c r="M1087" s="6">
        <f>VLOOKUP($C$15,'اطلاعات پایه'!$A$18:$C$30,3,FALSE)</f>
        <v>45736</v>
      </c>
      <c r="N1087" s="5">
        <f>ROUND((K1087*('اطلاعات پایه'!$B$12+1)+'اطلاعات پایه'!$B$13)/30*L1087,0)</f>
        <v>9316080</v>
      </c>
      <c r="O1087" s="5">
        <f>IF(AND(F1087&gt;0,M1087-F1087&gt;364),'اطلاعات پایه'!$B$10,0)*L1087+J1087</f>
        <v>0</v>
      </c>
      <c r="P1087" s="5">
        <f>IF(H1087="متاهل",'اطلاعات پایه'!$B$6,0)</f>
        <v>0</v>
      </c>
      <c r="Q1087" s="5">
        <f>I1087*'اطلاعات پایه'!$B$7</f>
        <v>0</v>
      </c>
      <c r="R1087" s="5">
        <f>ROUND('اطلاعات پایه'!$B$8/30*MIN(30,L1087),0)</f>
        <v>9000000</v>
      </c>
      <c r="S1087" s="5">
        <f>ROUND('اطلاعات پایه'!$B$9/30*MIN(30,L1087),0)</f>
        <v>22000000</v>
      </c>
      <c r="T1087" s="5">
        <f t="shared" si="131"/>
        <v>59284</v>
      </c>
      <c r="U1087" s="15"/>
      <c r="V1087" s="5">
        <f t="shared" si="129"/>
        <v>0</v>
      </c>
      <c r="X1087" s="9">
        <f t="shared" si="132"/>
        <v>40316080</v>
      </c>
      <c r="Y1087" s="9">
        <f>ROUND(0.07*MIN(7*L1087*'اطلاعات پایه'!$B$5,'محاسبه حقوق'!X1087),0)</f>
        <v>2822126</v>
      </c>
      <c r="Z1087" s="9">
        <f t="shared" si="133"/>
        <v>9272700</v>
      </c>
      <c r="AA1087" s="9">
        <f t="shared" si="134"/>
        <v>480702059.14285713</v>
      </c>
      <c r="AB1087" s="5">
        <f>IF(AA1087&lt;='اطلاعات پایه'!$B$35,'اطلاعات پایه'!$D$35,IF(AA1087&lt;='اطلاعات پایه'!$B$36,'اطلاعات پایه'!$E$35+(AA1087-'اطلاعات پایه'!$B$35)*'اطلاعات پایه'!$C$36,IF(AA1087&lt;='اطلاعات پایه'!$B$37,'اطلاعات پایه'!$E$36+(AA1087-'اطلاعات پایه'!$B$36)*'اطلاعات پایه'!$C$37,IF(AA1087&lt;='اطلاعات پایه'!$B$38,'اطلاعات پایه'!$E$37+(AA1087-'اطلاعات پایه'!$B$37)*'اطلاعات پایه'!$C$38,IF(AA1087&lt;='اطلاعات پایه'!$B$39,'اطلاعات پایه'!$E$38+(AA1087-'اطلاعات پایه'!$B$38)*'اطلاعات پایه'!$C$39,'اطلاعات پایه'!$E$39+(AA1087-'اطلاعات پایه'!$B$39)*'اطلاعات پایه'!$C$40)))))/365*L1087</f>
        <v>0</v>
      </c>
      <c r="AC1087" s="9">
        <f t="shared" si="135"/>
        <v>37493954</v>
      </c>
      <c r="AE1087" s="9">
        <f t="shared" si="130"/>
        <v>49588780</v>
      </c>
    </row>
    <row r="1088" spans="1:31" x14ac:dyDescent="0.25">
      <c r="A1088" s="13">
        <v>1068</v>
      </c>
      <c r="B1088" s="13"/>
      <c r="C1088" s="13"/>
      <c r="D1088" s="13"/>
      <c r="E1088" s="13"/>
      <c r="F1088" s="13"/>
      <c r="G1088" s="6" t="str">
        <f t="shared" si="128"/>
        <v/>
      </c>
      <c r="H1088" s="13"/>
      <c r="I1088" s="13"/>
      <c r="J1088" s="15"/>
      <c r="K1088" s="15"/>
      <c r="L1088" s="5">
        <f>VLOOKUP($C$15,'اطلاعات پایه'!$A$18:$B$30,2,FALSE)</f>
        <v>30</v>
      </c>
      <c r="M1088" s="6">
        <f>VLOOKUP($C$15,'اطلاعات پایه'!$A$18:$C$30,3,FALSE)</f>
        <v>45736</v>
      </c>
      <c r="N1088" s="5">
        <f>ROUND((K1088*('اطلاعات پایه'!$B$12+1)+'اطلاعات پایه'!$B$13)/30*L1088,0)</f>
        <v>9316080</v>
      </c>
      <c r="O1088" s="5">
        <f>IF(AND(F1088&gt;0,M1088-F1088&gt;364),'اطلاعات پایه'!$B$10,0)*L1088+J1088</f>
        <v>0</v>
      </c>
      <c r="P1088" s="5">
        <f>IF(H1088="متاهل",'اطلاعات پایه'!$B$6,0)</f>
        <v>0</v>
      </c>
      <c r="Q1088" s="5">
        <f>I1088*'اطلاعات پایه'!$B$7</f>
        <v>0</v>
      </c>
      <c r="R1088" s="5">
        <f>ROUND('اطلاعات پایه'!$B$8/30*MIN(30,L1088),0)</f>
        <v>9000000</v>
      </c>
      <c r="S1088" s="5">
        <f>ROUND('اطلاعات پایه'!$B$9/30*MIN(30,L1088),0)</f>
        <v>22000000</v>
      </c>
      <c r="T1088" s="5">
        <f t="shared" si="131"/>
        <v>59284</v>
      </c>
      <c r="U1088" s="15"/>
      <c r="V1088" s="5">
        <f t="shared" si="129"/>
        <v>0</v>
      </c>
      <c r="X1088" s="9">
        <f t="shared" si="132"/>
        <v>40316080</v>
      </c>
      <c r="Y1088" s="9">
        <f>ROUND(0.07*MIN(7*L1088*'اطلاعات پایه'!$B$5,'محاسبه حقوق'!X1088),0)</f>
        <v>2822126</v>
      </c>
      <c r="Z1088" s="9">
        <f t="shared" si="133"/>
        <v>9272700</v>
      </c>
      <c r="AA1088" s="9">
        <f t="shared" si="134"/>
        <v>480702059.14285713</v>
      </c>
      <c r="AB1088" s="5">
        <f>IF(AA1088&lt;='اطلاعات پایه'!$B$35,'اطلاعات پایه'!$D$35,IF(AA1088&lt;='اطلاعات پایه'!$B$36,'اطلاعات پایه'!$E$35+(AA1088-'اطلاعات پایه'!$B$35)*'اطلاعات پایه'!$C$36,IF(AA1088&lt;='اطلاعات پایه'!$B$37,'اطلاعات پایه'!$E$36+(AA1088-'اطلاعات پایه'!$B$36)*'اطلاعات پایه'!$C$37,IF(AA1088&lt;='اطلاعات پایه'!$B$38,'اطلاعات پایه'!$E$37+(AA1088-'اطلاعات پایه'!$B$37)*'اطلاعات پایه'!$C$38,IF(AA1088&lt;='اطلاعات پایه'!$B$39,'اطلاعات پایه'!$E$38+(AA1088-'اطلاعات پایه'!$B$38)*'اطلاعات پایه'!$C$39,'اطلاعات پایه'!$E$39+(AA1088-'اطلاعات پایه'!$B$39)*'اطلاعات پایه'!$C$40)))))/365*L1088</f>
        <v>0</v>
      </c>
      <c r="AC1088" s="9">
        <f t="shared" si="135"/>
        <v>37493954</v>
      </c>
      <c r="AE1088" s="9">
        <f t="shared" si="130"/>
        <v>49588780</v>
      </c>
    </row>
    <row r="1089" spans="1:31" x14ac:dyDescent="0.25">
      <c r="A1089" s="13">
        <v>1069</v>
      </c>
      <c r="B1089" s="13"/>
      <c r="C1089" s="13"/>
      <c r="D1089" s="13"/>
      <c r="E1089" s="13"/>
      <c r="F1089" s="13"/>
      <c r="G1089" s="6" t="str">
        <f t="shared" si="128"/>
        <v/>
      </c>
      <c r="H1089" s="13"/>
      <c r="I1089" s="13"/>
      <c r="J1089" s="15"/>
      <c r="K1089" s="15"/>
      <c r="L1089" s="5">
        <f>VLOOKUP($C$15,'اطلاعات پایه'!$A$18:$B$30,2,FALSE)</f>
        <v>30</v>
      </c>
      <c r="M1089" s="6">
        <f>VLOOKUP($C$15,'اطلاعات پایه'!$A$18:$C$30,3,FALSE)</f>
        <v>45736</v>
      </c>
      <c r="N1089" s="5">
        <f>ROUND((K1089*('اطلاعات پایه'!$B$12+1)+'اطلاعات پایه'!$B$13)/30*L1089,0)</f>
        <v>9316080</v>
      </c>
      <c r="O1089" s="5">
        <f>IF(AND(F1089&gt;0,M1089-F1089&gt;364),'اطلاعات پایه'!$B$10,0)*L1089+J1089</f>
        <v>0</v>
      </c>
      <c r="P1089" s="5">
        <f>IF(H1089="متاهل",'اطلاعات پایه'!$B$6,0)</f>
        <v>0</v>
      </c>
      <c r="Q1089" s="5">
        <f>I1089*'اطلاعات پایه'!$B$7</f>
        <v>0</v>
      </c>
      <c r="R1089" s="5">
        <f>ROUND('اطلاعات پایه'!$B$8/30*MIN(30,L1089),0)</f>
        <v>9000000</v>
      </c>
      <c r="S1089" s="5">
        <f>ROUND('اطلاعات پایه'!$B$9/30*MIN(30,L1089),0)</f>
        <v>22000000</v>
      </c>
      <c r="T1089" s="5">
        <f t="shared" si="131"/>
        <v>59284</v>
      </c>
      <c r="U1089" s="15"/>
      <c r="V1089" s="5">
        <f t="shared" si="129"/>
        <v>0</v>
      </c>
      <c r="X1089" s="9">
        <f t="shared" si="132"/>
        <v>40316080</v>
      </c>
      <c r="Y1089" s="9">
        <f>ROUND(0.07*MIN(7*L1089*'اطلاعات پایه'!$B$5,'محاسبه حقوق'!X1089),0)</f>
        <v>2822126</v>
      </c>
      <c r="Z1089" s="9">
        <f t="shared" si="133"/>
        <v>9272700</v>
      </c>
      <c r="AA1089" s="9">
        <f t="shared" si="134"/>
        <v>480702059.14285713</v>
      </c>
      <c r="AB1089" s="5">
        <f>IF(AA1089&lt;='اطلاعات پایه'!$B$35,'اطلاعات پایه'!$D$35,IF(AA1089&lt;='اطلاعات پایه'!$B$36,'اطلاعات پایه'!$E$35+(AA1089-'اطلاعات پایه'!$B$35)*'اطلاعات پایه'!$C$36,IF(AA1089&lt;='اطلاعات پایه'!$B$37,'اطلاعات پایه'!$E$36+(AA1089-'اطلاعات پایه'!$B$36)*'اطلاعات پایه'!$C$37,IF(AA1089&lt;='اطلاعات پایه'!$B$38,'اطلاعات پایه'!$E$37+(AA1089-'اطلاعات پایه'!$B$37)*'اطلاعات پایه'!$C$38,IF(AA1089&lt;='اطلاعات پایه'!$B$39,'اطلاعات پایه'!$E$38+(AA1089-'اطلاعات پایه'!$B$38)*'اطلاعات پایه'!$C$39,'اطلاعات پایه'!$E$39+(AA1089-'اطلاعات پایه'!$B$39)*'اطلاعات پایه'!$C$40)))))/365*L1089</f>
        <v>0</v>
      </c>
      <c r="AC1089" s="9">
        <f t="shared" si="135"/>
        <v>37493954</v>
      </c>
      <c r="AE1089" s="9">
        <f t="shared" si="130"/>
        <v>49588780</v>
      </c>
    </row>
    <row r="1090" spans="1:31" x14ac:dyDescent="0.25">
      <c r="A1090" s="13">
        <v>1070</v>
      </c>
      <c r="B1090" s="13"/>
      <c r="C1090" s="13"/>
      <c r="D1090" s="13"/>
      <c r="E1090" s="13"/>
      <c r="F1090" s="13"/>
      <c r="G1090" s="6" t="str">
        <f t="shared" si="128"/>
        <v/>
      </c>
      <c r="H1090" s="13"/>
      <c r="I1090" s="13"/>
      <c r="J1090" s="15"/>
      <c r="K1090" s="15"/>
      <c r="L1090" s="5">
        <f>VLOOKUP($C$15,'اطلاعات پایه'!$A$18:$B$30,2,FALSE)</f>
        <v>30</v>
      </c>
      <c r="M1090" s="6">
        <f>VLOOKUP($C$15,'اطلاعات پایه'!$A$18:$C$30,3,FALSE)</f>
        <v>45736</v>
      </c>
      <c r="N1090" s="5">
        <f>ROUND((K1090*('اطلاعات پایه'!$B$12+1)+'اطلاعات پایه'!$B$13)/30*L1090,0)</f>
        <v>9316080</v>
      </c>
      <c r="O1090" s="5">
        <f>IF(AND(F1090&gt;0,M1090-F1090&gt;364),'اطلاعات پایه'!$B$10,0)*L1090+J1090</f>
        <v>0</v>
      </c>
      <c r="P1090" s="5">
        <f>IF(H1090="متاهل",'اطلاعات پایه'!$B$6,0)</f>
        <v>0</v>
      </c>
      <c r="Q1090" s="5">
        <f>I1090*'اطلاعات پایه'!$B$7</f>
        <v>0</v>
      </c>
      <c r="R1090" s="5">
        <f>ROUND('اطلاعات پایه'!$B$8/30*MIN(30,L1090),0)</f>
        <v>9000000</v>
      </c>
      <c r="S1090" s="5">
        <f>ROUND('اطلاعات پایه'!$B$9/30*MIN(30,L1090),0)</f>
        <v>22000000</v>
      </c>
      <c r="T1090" s="5">
        <f t="shared" si="131"/>
        <v>59284</v>
      </c>
      <c r="U1090" s="15"/>
      <c r="V1090" s="5">
        <f t="shared" si="129"/>
        <v>0</v>
      </c>
      <c r="X1090" s="9">
        <f t="shared" si="132"/>
        <v>40316080</v>
      </c>
      <c r="Y1090" s="9">
        <f>ROUND(0.07*MIN(7*L1090*'اطلاعات پایه'!$B$5,'محاسبه حقوق'!X1090),0)</f>
        <v>2822126</v>
      </c>
      <c r="Z1090" s="9">
        <f t="shared" si="133"/>
        <v>9272700</v>
      </c>
      <c r="AA1090" s="9">
        <f t="shared" si="134"/>
        <v>480702059.14285713</v>
      </c>
      <c r="AB1090" s="5">
        <f>IF(AA1090&lt;='اطلاعات پایه'!$B$35,'اطلاعات پایه'!$D$35,IF(AA1090&lt;='اطلاعات پایه'!$B$36,'اطلاعات پایه'!$E$35+(AA1090-'اطلاعات پایه'!$B$35)*'اطلاعات پایه'!$C$36,IF(AA1090&lt;='اطلاعات پایه'!$B$37,'اطلاعات پایه'!$E$36+(AA1090-'اطلاعات پایه'!$B$36)*'اطلاعات پایه'!$C$37,IF(AA1090&lt;='اطلاعات پایه'!$B$38,'اطلاعات پایه'!$E$37+(AA1090-'اطلاعات پایه'!$B$37)*'اطلاعات پایه'!$C$38,IF(AA1090&lt;='اطلاعات پایه'!$B$39,'اطلاعات پایه'!$E$38+(AA1090-'اطلاعات پایه'!$B$38)*'اطلاعات پایه'!$C$39,'اطلاعات پایه'!$E$39+(AA1090-'اطلاعات پایه'!$B$39)*'اطلاعات پایه'!$C$40)))))/365*L1090</f>
        <v>0</v>
      </c>
      <c r="AC1090" s="9">
        <f t="shared" si="135"/>
        <v>37493954</v>
      </c>
      <c r="AE1090" s="9">
        <f t="shared" si="130"/>
        <v>49588780</v>
      </c>
    </row>
    <row r="1091" spans="1:31" x14ac:dyDescent="0.25">
      <c r="A1091" s="13">
        <v>1071</v>
      </c>
      <c r="B1091" s="13"/>
      <c r="C1091" s="13"/>
      <c r="D1091" s="13"/>
      <c r="E1091" s="13"/>
      <c r="F1091" s="13"/>
      <c r="G1091" s="6" t="str">
        <f t="shared" si="128"/>
        <v/>
      </c>
      <c r="H1091" s="13"/>
      <c r="I1091" s="13"/>
      <c r="J1091" s="15"/>
      <c r="K1091" s="15"/>
      <c r="L1091" s="5">
        <f>VLOOKUP($C$15,'اطلاعات پایه'!$A$18:$B$30,2,FALSE)</f>
        <v>30</v>
      </c>
      <c r="M1091" s="6">
        <f>VLOOKUP($C$15,'اطلاعات پایه'!$A$18:$C$30,3,FALSE)</f>
        <v>45736</v>
      </c>
      <c r="N1091" s="5">
        <f>ROUND((K1091*('اطلاعات پایه'!$B$12+1)+'اطلاعات پایه'!$B$13)/30*L1091,0)</f>
        <v>9316080</v>
      </c>
      <c r="O1091" s="5">
        <f>IF(AND(F1091&gt;0,M1091-F1091&gt;364),'اطلاعات پایه'!$B$10,0)*L1091+J1091</f>
        <v>0</v>
      </c>
      <c r="P1091" s="5">
        <f>IF(H1091="متاهل",'اطلاعات پایه'!$B$6,0)</f>
        <v>0</v>
      </c>
      <c r="Q1091" s="5">
        <f>I1091*'اطلاعات پایه'!$B$7</f>
        <v>0</v>
      </c>
      <c r="R1091" s="5">
        <f>ROUND('اطلاعات پایه'!$B$8/30*MIN(30,L1091),0)</f>
        <v>9000000</v>
      </c>
      <c r="S1091" s="5">
        <f>ROUND('اطلاعات پایه'!$B$9/30*MIN(30,L1091),0)</f>
        <v>22000000</v>
      </c>
      <c r="T1091" s="5">
        <f t="shared" si="131"/>
        <v>59284</v>
      </c>
      <c r="U1091" s="15"/>
      <c r="V1091" s="5">
        <f t="shared" si="129"/>
        <v>0</v>
      </c>
      <c r="X1091" s="9">
        <f t="shared" si="132"/>
        <v>40316080</v>
      </c>
      <c r="Y1091" s="9">
        <f>ROUND(0.07*MIN(7*L1091*'اطلاعات پایه'!$B$5,'محاسبه حقوق'!X1091),0)</f>
        <v>2822126</v>
      </c>
      <c r="Z1091" s="9">
        <f t="shared" si="133"/>
        <v>9272700</v>
      </c>
      <c r="AA1091" s="9">
        <f t="shared" si="134"/>
        <v>480702059.14285713</v>
      </c>
      <c r="AB1091" s="5">
        <f>IF(AA1091&lt;='اطلاعات پایه'!$B$35,'اطلاعات پایه'!$D$35,IF(AA1091&lt;='اطلاعات پایه'!$B$36,'اطلاعات پایه'!$E$35+(AA1091-'اطلاعات پایه'!$B$35)*'اطلاعات پایه'!$C$36,IF(AA1091&lt;='اطلاعات پایه'!$B$37,'اطلاعات پایه'!$E$36+(AA1091-'اطلاعات پایه'!$B$36)*'اطلاعات پایه'!$C$37,IF(AA1091&lt;='اطلاعات پایه'!$B$38,'اطلاعات پایه'!$E$37+(AA1091-'اطلاعات پایه'!$B$37)*'اطلاعات پایه'!$C$38,IF(AA1091&lt;='اطلاعات پایه'!$B$39,'اطلاعات پایه'!$E$38+(AA1091-'اطلاعات پایه'!$B$38)*'اطلاعات پایه'!$C$39,'اطلاعات پایه'!$E$39+(AA1091-'اطلاعات پایه'!$B$39)*'اطلاعات پایه'!$C$40)))))/365*L1091</f>
        <v>0</v>
      </c>
      <c r="AC1091" s="9">
        <f t="shared" si="135"/>
        <v>37493954</v>
      </c>
      <c r="AE1091" s="9">
        <f t="shared" si="130"/>
        <v>49588780</v>
      </c>
    </row>
    <row r="1092" spans="1:31" x14ac:dyDescent="0.25">
      <c r="A1092" s="13">
        <v>1072</v>
      </c>
      <c r="B1092" s="13"/>
      <c r="C1092" s="13"/>
      <c r="D1092" s="13"/>
      <c r="E1092" s="13"/>
      <c r="F1092" s="13"/>
      <c r="G1092" s="6" t="str">
        <f t="shared" si="128"/>
        <v/>
      </c>
      <c r="H1092" s="13"/>
      <c r="I1092" s="13"/>
      <c r="J1092" s="15"/>
      <c r="K1092" s="15"/>
      <c r="L1092" s="5">
        <f>VLOOKUP($C$15,'اطلاعات پایه'!$A$18:$B$30,2,FALSE)</f>
        <v>30</v>
      </c>
      <c r="M1092" s="6">
        <f>VLOOKUP($C$15,'اطلاعات پایه'!$A$18:$C$30,3,FALSE)</f>
        <v>45736</v>
      </c>
      <c r="N1092" s="5">
        <f>ROUND((K1092*('اطلاعات پایه'!$B$12+1)+'اطلاعات پایه'!$B$13)/30*L1092,0)</f>
        <v>9316080</v>
      </c>
      <c r="O1092" s="5">
        <f>IF(AND(F1092&gt;0,M1092-F1092&gt;364),'اطلاعات پایه'!$B$10,0)*L1092+J1092</f>
        <v>0</v>
      </c>
      <c r="P1092" s="5">
        <f>IF(H1092="متاهل",'اطلاعات پایه'!$B$6,0)</f>
        <v>0</v>
      </c>
      <c r="Q1092" s="5">
        <f>I1092*'اطلاعات پایه'!$B$7</f>
        <v>0</v>
      </c>
      <c r="R1092" s="5">
        <f>ROUND('اطلاعات پایه'!$B$8/30*MIN(30,L1092),0)</f>
        <v>9000000</v>
      </c>
      <c r="S1092" s="5">
        <f>ROUND('اطلاعات پایه'!$B$9/30*MIN(30,L1092),0)</f>
        <v>22000000</v>
      </c>
      <c r="T1092" s="5">
        <f t="shared" si="131"/>
        <v>59284</v>
      </c>
      <c r="U1092" s="15"/>
      <c r="V1092" s="5">
        <f t="shared" si="129"/>
        <v>0</v>
      </c>
      <c r="X1092" s="9">
        <f t="shared" si="132"/>
        <v>40316080</v>
      </c>
      <c r="Y1092" s="9">
        <f>ROUND(0.07*MIN(7*L1092*'اطلاعات پایه'!$B$5,'محاسبه حقوق'!X1092),0)</f>
        <v>2822126</v>
      </c>
      <c r="Z1092" s="9">
        <f t="shared" si="133"/>
        <v>9272700</v>
      </c>
      <c r="AA1092" s="9">
        <f t="shared" si="134"/>
        <v>480702059.14285713</v>
      </c>
      <c r="AB1092" s="5">
        <f>IF(AA1092&lt;='اطلاعات پایه'!$B$35,'اطلاعات پایه'!$D$35,IF(AA1092&lt;='اطلاعات پایه'!$B$36,'اطلاعات پایه'!$E$35+(AA1092-'اطلاعات پایه'!$B$35)*'اطلاعات پایه'!$C$36,IF(AA1092&lt;='اطلاعات پایه'!$B$37,'اطلاعات پایه'!$E$36+(AA1092-'اطلاعات پایه'!$B$36)*'اطلاعات پایه'!$C$37,IF(AA1092&lt;='اطلاعات پایه'!$B$38,'اطلاعات پایه'!$E$37+(AA1092-'اطلاعات پایه'!$B$37)*'اطلاعات پایه'!$C$38,IF(AA1092&lt;='اطلاعات پایه'!$B$39,'اطلاعات پایه'!$E$38+(AA1092-'اطلاعات پایه'!$B$38)*'اطلاعات پایه'!$C$39,'اطلاعات پایه'!$E$39+(AA1092-'اطلاعات پایه'!$B$39)*'اطلاعات پایه'!$C$40)))))/365*L1092</f>
        <v>0</v>
      </c>
      <c r="AC1092" s="9">
        <f t="shared" si="135"/>
        <v>37493954</v>
      </c>
      <c r="AE1092" s="9">
        <f t="shared" si="130"/>
        <v>49588780</v>
      </c>
    </row>
    <row r="1093" spans="1:31" x14ac:dyDescent="0.25">
      <c r="A1093" s="13">
        <v>1073</v>
      </c>
      <c r="B1093" s="13"/>
      <c r="C1093" s="13"/>
      <c r="D1093" s="13"/>
      <c r="E1093" s="13"/>
      <c r="F1093" s="13"/>
      <c r="G1093" s="6" t="str">
        <f t="shared" si="128"/>
        <v/>
      </c>
      <c r="H1093" s="13"/>
      <c r="I1093" s="13"/>
      <c r="J1093" s="15"/>
      <c r="K1093" s="15"/>
      <c r="L1093" s="5">
        <f>VLOOKUP($C$15,'اطلاعات پایه'!$A$18:$B$30,2,FALSE)</f>
        <v>30</v>
      </c>
      <c r="M1093" s="6">
        <f>VLOOKUP($C$15,'اطلاعات پایه'!$A$18:$C$30,3,FALSE)</f>
        <v>45736</v>
      </c>
      <c r="N1093" s="5">
        <f>ROUND((K1093*('اطلاعات پایه'!$B$12+1)+'اطلاعات پایه'!$B$13)/30*L1093,0)</f>
        <v>9316080</v>
      </c>
      <c r="O1093" s="5">
        <f>IF(AND(F1093&gt;0,M1093-F1093&gt;364),'اطلاعات پایه'!$B$10,0)*L1093+J1093</f>
        <v>0</v>
      </c>
      <c r="P1093" s="5">
        <f>IF(H1093="متاهل",'اطلاعات پایه'!$B$6,0)</f>
        <v>0</v>
      </c>
      <c r="Q1093" s="5">
        <f>I1093*'اطلاعات پایه'!$B$7</f>
        <v>0</v>
      </c>
      <c r="R1093" s="5">
        <f>ROUND('اطلاعات پایه'!$B$8/30*MIN(30,L1093),0)</f>
        <v>9000000</v>
      </c>
      <c r="S1093" s="5">
        <f>ROUND('اطلاعات پایه'!$B$9/30*MIN(30,L1093),0)</f>
        <v>22000000</v>
      </c>
      <c r="T1093" s="5">
        <f t="shared" si="131"/>
        <v>59284</v>
      </c>
      <c r="U1093" s="15"/>
      <c r="V1093" s="5">
        <f t="shared" si="129"/>
        <v>0</v>
      </c>
      <c r="X1093" s="9">
        <f t="shared" si="132"/>
        <v>40316080</v>
      </c>
      <c r="Y1093" s="9">
        <f>ROUND(0.07*MIN(7*L1093*'اطلاعات پایه'!$B$5,'محاسبه حقوق'!X1093),0)</f>
        <v>2822126</v>
      </c>
      <c r="Z1093" s="9">
        <f t="shared" si="133"/>
        <v>9272700</v>
      </c>
      <c r="AA1093" s="9">
        <f t="shared" si="134"/>
        <v>480702059.14285713</v>
      </c>
      <c r="AB1093" s="5">
        <f>IF(AA1093&lt;='اطلاعات پایه'!$B$35,'اطلاعات پایه'!$D$35,IF(AA1093&lt;='اطلاعات پایه'!$B$36,'اطلاعات پایه'!$E$35+(AA1093-'اطلاعات پایه'!$B$35)*'اطلاعات پایه'!$C$36,IF(AA1093&lt;='اطلاعات پایه'!$B$37,'اطلاعات پایه'!$E$36+(AA1093-'اطلاعات پایه'!$B$36)*'اطلاعات پایه'!$C$37,IF(AA1093&lt;='اطلاعات پایه'!$B$38,'اطلاعات پایه'!$E$37+(AA1093-'اطلاعات پایه'!$B$37)*'اطلاعات پایه'!$C$38,IF(AA1093&lt;='اطلاعات پایه'!$B$39,'اطلاعات پایه'!$E$38+(AA1093-'اطلاعات پایه'!$B$38)*'اطلاعات پایه'!$C$39,'اطلاعات پایه'!$E$39+(AA1093-'اطلاعات پایه'!$B$39)*'اطلاعات پایه'!$C$40)))))/365*L1093</f>
        <v>0</v>
      </c>
      <c r="AC1093" s="9">
        <f t="shared" si="135"/>
        <v>37493954</v>
      </c>
      <c r="AE1093" s="9">
        <f t="shared" si="130"/>
        <v>49588780</v>
      </c>
    </row>
    <row r="1094" spans="1:31" x14ac:dyDescent="0.25">
      <c r="A1094" s="13">
        <v>1074</v>
      </c>
      <c r="B1094" s="13"/>
      <c r="C1094" s="13"/>
      <c r="D1094" s="13"/>
      <c r="E1094" s="13"/>
      <c r="F1094" s="13"/>
      <c r="G1094" s="6" t="str">
        <f t="shared" si="128"/>
        <v/>
      </c>
      <c r="H1094" s="13"/>
      <c r="I1094" s="13"/>
      <c r="J1094" s="15"/>
      <c r="K1094" s="15"/>
      <c r="L1094" s="5">
        <f>VLOOKUP($C$15,'اطلاعات پایه'!$A$18:$B$30,2,FALSE)</f>
        <v>30</v>
      </c>
      <c r="M1094" s="6">
        <f>VLOOKUP($C$15,'اطلاعات پایه'!$A$18:$C$30,3,FALSE)</f>
        <v>45736</v>
      </c>
      <c r="N1094" s="5">
        <f>ROUND((K1094*('اطلاعات پایه'!$B$12+1)+'اطلاعات پایه'!$B$13)/30*L1094,0)</f>
        <v>9316080</v>
      </c>
      <c r="O1094" s="5">
        <f>IF(AND(F1094&gt;0,M1094-F1094&gt;364),'اطلاعات پایه'!$B$10,0)*L1094+J1094</f>
        <v>0</v>
      </c>
      <c r="P1094" s="5">
        <f>IF(H1094="متاهل",'اطلاعات پایه'!$B$6,0)</f>
        <v>0</v>
      </c>
      <c r="Q1094" s="5">
        <f>I1094*'اطلاعات پایه'!$B$7</f>
        <v>0</v>
      </c>
      <c r="R1094" s="5">
        <f>ROUND('اطلاعات پایه'!$B$8/30*MIN(30,L1094),0)</f>
        <v>9000000</v>
      </c>
      <c r="S1094" s="5">
        <f>ROUND('اطلاعات پایه'!$B$9/30*MIN(30,L1094),0)</f>
        <v>22000000</v>
      </c>
      <c r="T1094" s="5">
        <f t="shared" si="131"/>
        <v>59284</v>
      </c>
      <c r="U1094" s="15"/>
      <c r="V1094" s="5">
        <f t="shared" si="129"/>
        <v>0</v>
      </c>
      <c r="X1094" s="9">
        <f t="shared" si="132"/>
        <v>40316080</v>
      </c>
      <c r="Y1094" s="9">
        <f>ROUND(0.07*MIN(7*L1094*'اطلاعات پایه'!$B$5,'محاسبه حقوق'!X1094),0)</f>
        <v>2822126</v>
      </c>
      <c r="Z1094" s="9">
        <f t="shared" si="133"/>
        <v>9272700</v>
      </c>
      <c r="AA1094" s="9">
        <f t="shared" si="134"/>
        <v>480702059.14285713</v>
      </c>
      <c r="AB1094" s="5">
        <f>IF(AA1094&lt;='اطلاعات پایه'!$B$35,'اطلاعات پایه'!$D$35,IF(AA1094&lt;='اطلاعات پایه'!$B$36,'اطلاعات پایه'!$E$35+(AA1094-'اطلاعات پایه'!$B$35)*'اطلاعات پایه'!$C$36,IF(AA1094&lt;='اطلاعات پایه'!$B$37,'اطلاعات پایه'!$E$36+(AA1094-'اطلاعات پایه'!$B$36)*'اطلاعات پایه'!$C$37,IF(AA1094&lt;='اطلاعات پایه'!$B$38,'اطلاعات پایه'!$E$37+(AA1094-'اطلاعات پایه'!$B$37)*'اطلاعات پایه'!$C$38,IF(AA1094&lt;='اطلاعات پایه'!$B$39,'اطلاعات پایه'!$E$38+(AA1094-'اطلاعات پایه'!$B$38)*'اطلاعات پایه'!$C$39,'اطلاعات پایه'!$E$39+(AA1094-'اطلاعات پایه'!$B$39)*'اطلاعات پایه'!$C$40)))))/365*L1094</f>
        <v>0</v>
      </c>
      <c r="AC1094" s="9">
        <f t="shared" si="135"/>
        <v>37493954</v>
      </c>
      <c r="AE1094" s="9">
        <f t="shared" si="130"/>
        <v>49588780</v>
      </c>
    </row>
    <row r="1095" spans="1:31" x14ac:dyDescent="0.25">
      <c r="A1095" s="13">
        <v>1075</v>
      </c>
      <c r="B1095" s="13"/>
      <c r="C1095" s="13"/>
      <c r="D1095" s="13"/>
      <c r="E1095" s="13"/>
      <c r="F1095" s="13"/>
      <c r="G1095" s="6" t="str">
        <f t="shared" si="128"/>
        <v/>
      </c>
      <c r="H1095" s="13"/>
      <c r="I1095" s="13"/>
      <c r="J1095" s="15"/>
      <c r="K1095" s="15"/>
      <c r="L1095" s="5">
        <f>VLOOKUP($C$15,'اطلاعات پایه'!$A$18:$B$30,2,FALSE)</f>
        <v>30</v>
      </c>
      <c r="M1095" s="6">
        <f>VLOOKUP($C$15,'اطلاعات پایه'!$A$18:$C$30,3,FALSE)</f>
        <v>45736</v>
      </c>
      <c r="N1095" s="5">
        <f>ROUND((K1095*('اطلاعات پایه'!$B$12+1)+'اطلاعات پایه'!$B$13)/30*L1095,0)</f>
        <v>9316080</v>
      </c>
      <c r="O1095" s="5">
        <f>IF(AND(F1095&gt;0,M1095-F1095&gt;364),'اطلاعات پایه'!$B$10,0)*L1095+J1095</f>
        <v>0</v>
      </c>
      <c r="P1095" s="5">
        <f>IF(H1095="متاهل",'اطلاعات پایه'!$B$6,0)</f>
        <v>0</v>
      </c>
      <c r="Q1095" s="5">
        <f>I1095*'اطلاعات پایه'!$B$7</f>
        <v>0</v>
      </c>
      <c r="R1095" s="5">
        <f>ROUND('اطلاعات پایه'!$B$8/30*MIN(30,L1095),0)</f>
        <v>9000000</v>
      </c>
      <c r="S1095" s="5">
        <f>ROUND('اطلاعات پایه'!$B$9/30*MIN(30,L1095),0)</f>
        <v>22000000</v>
      </c>
      <c r="T1095" s="5">
        <f t="shared" si="131"/>
        <v>59284</v>
      </c>
      <c r="U1095" s="15"/>
      <c r="V1095" s="5">
        <f t="shared" si="129"/>
        <v>0</v>
      </c>
      <c r="X1095" s="9">
        <f t="shared" si="132"/>
        <v>40316080</v>
      </c>
      <c r="Y1095" s="9">
        <f>ROUND(0.07*MIN(7*L1095*'اطلاعات پایه'!$B$5,'محاسبه حقوق'!X1095),0)</f>
        <v>2822126</v>
      </c>
      <c r="Z1095" s="9">
        <f t="shared" si="133"/>
        <v>9272700</v>
      </c>
      <c r="AA1095" s="9">
        <f t="shared" si="134"/>
        <v>480702059.14285713</v>
      </c>
      <c r="AB1095" s="5">
        <f>IF(AA1095&lt;='اطلاعات پایه'!$B$35,'اطلاعات پایه'!$D$35,IF(AA1095&lt;='اطلاعات پایه'!$B$36,'اطلاعات پایه'!$E$35+(AA1095-'اطلاعات پایه'!$B$35)*'اطلاعات پایه'!$C$36,IF(AA1095&lt;='اطلاعات پایه'!$B$37,'اطلاعات پایه'!$E$36+(AA1095-'اطلاعات پایه'!$B$36)*'اطلاعات پایه'!$C$37,IF(AA1095&lt;='اطلاعات پایه'!$B$38,'اطلاعات پایه'!$E$37+(AA1095-'اطلاعات پایه'!$B$37)*'اطلاعات پایه'!$C$38,IF(AA1095&lt;='اطلاعات پایه'!$B$39,'اطلاعات پایه'!$E$38+(AA1095-'اطلاعات پایه'!$B$38)*'اطلاعات پایه'!$C$39,'اطلاعات پایه'!$E$39+(AA1095-'اطلاعات پایه'!$B$39)*'اطلاعات پایه'!$C$40)))))/365*L1095</f>
        <v>0</v>
      </c>
      <c r="AC1095" s="9">
        <f t="shared" si="135"/>
        <v>37493954</v>
      </c>
      <c r="AE1095" s="9">
        <f t="shared" si="130"/>
        <v>49588780</v>
      </c>
    </row>
    <row r="1096" spans="1:31" x14ac:dyDescent="0.25">
      <c r="A1096" s="13">
        <v>1076</v>
      </c>
      <c r="B1096" s="13"/>
      <c r="C1096" s="13"/>
      <c r="D1096" s="13"/>
      <c r="E1096" s="13"/>
      <c r="F1096" s="13"/>
      <c r="G1096" s="6" t="str">
        <f t="shared" si="128"/>
        <v/>
      </c>
      <c r="H1096" s="13"/>
      <c r="I1096" s="13"/>
      <c r="J1096" s="15"/>
      <c r="K1096" s="15"/>
      <c r="L1096" s="5">
        <f>VLOOKUP($C$15,'اطلاعات پایه'!$A$18:$B$30,2,FALSE)</f>
        <v>30</v>
      </c>
      <c r="M1096" s="6">
        <f>VLOOKUP($C$15,'اطلاعات پایه'!$A$18:$C$30,3,FALSE)</f>
        <v>45736</v>
      </c>
      <c r="N1096" s="5">
        <f>ROUND((K1096*('اطلاعات پایه'!$B$12+1)+'اطلاعات پایه'!$B$13)/30*L1096,0)</f>
        <v>9316080</v>
      </c>
      <c r="O1096" s="5">
        <f>IF(AND(F1096&gt;0,M1096-F1096&gt;364),'اطلاعات پایه'!$B$10,0)*L1096+J1096</f>
        <v>0</v>
      </c>
      <c r="P1096" s="5">
        <f>IF(H1096="متاهل",'اطلاعات پایه'!$B$6,0)</f>
        <v>0</v>
      </c>
      <c r="Q1096" s="5">
        <f>I1096*'اطلاعات پایه'!$B$7</f>
        <v>0</v>
      </c>
      <c r="R1096" s="5">
        <f>ROUND('اطلاعات پایه'!$B$8/30*MIN(30,L1096),0)</f>
        <v>9000000</v>
      </c>
      <c r="S1096" s="5">
        <f>ROUND('اطلاعات پایه'!$B$9/30*MIN(30,L1096),0)</f>
        <v>22000000</v>
      </c>
      <c r="T1096" s="5">
        <f t="shared" si="131"/>
        <v>59284</v>
      </c>
      <c r="U1096" s="15"/>
      <c r="V1096" s="5">
        <f t="shared" si="129"/>
        <v>0</v>
      </c>
      <c r="X1096" s="9">
        <f t="shared" si="132"/>
        <v>40316080</v>
      </c>
      <c r="Y1096" s="9">
        <f>ROUND(0.07*MIN(7*L1096*'اطلاعات پایه'!$B$5,'محاسبه حقوق'!X1096),0)</f>
        <v>2822126</v>
      </c>
      <c r="Z1096" s="9">
        <f t="shared" si="133"/>
        <v>9272700</v>
      </c>
      <c r="AA1096" s="9">
        <f t="shared" si="134"/>
        <v>480702059.14285713</v>
      </c>
      <c r="AB1096" s="5">
        <f>IF(AA1096&lt;='اطلاعات پایه'!$B$35,'اطلاعات پایه'!$D$35,IF(AA1096&lt;='اطلاعات پایه'!$B$36,'اطلاعات پایه'!$E$35+(AA1096-'اطلاعات پایه'!$B$35)*'اطلاعات پایه'!$C$36,IF(AA1096&lt;='اطلاعات پایه'!$B$37,'اطلاعات پایه'!$E$36+(AA1096-'اطلاعات پایه'!$B$36)*'اطلاعات پایه'!$C$37,IF(AA1096&lt;='اطلاعات پایه'!$B$38,'اطلاعات پایه'!$E$37+(AA1096-'اطلاعات پایه'!$B$37)*'اطلاعات پایه'!$C$38,IF(AA1096&lt;='اطلاعات پایه'!$B$39,'اطلاعات پایه'!$E$38+(AA1096-'اطلاعات پایه'!$B$38)*'اطلاعات پایه'!$C$39,'اطلاعات پایه'!$E$39+(AA1096-'اطلاعات پایه'!$B$39)*'اطلاعات پایه'!$C$40)))))/365*L1096</f>
        <v>0</v>
      </c>
      <c r="AC1096" s="9">
        <f t="shared" si="135"/>
        <v>37493954</v>
      </c>
      <c r="AE1096" s="9">
        <f t="shared" si="130"/>
        <v>49588780</v>
      </c>
    </row>
    <row r="1097" spans="1:31" x14ac:dyDescent="0.25">
      <c r="A1097" s="13">
        <v>1077</v>
      </c>
      <c r="B1097" s="13"/>
      <c r="C1097" s="13"/>
      <c r="D1097" s="13"/>
      <c r="E1097" s="13"/>
      <c r="F1097" s="13"/>
      <c r="G1097" s="6" t="str">
        <f t="shared" si="128"/>
        <v/>
      </c>
      <c r="H1097" s="13"/>
      <c r="I1097" s="13"/>
      <c r="J1097" s="15"/>
      <c r="K1097" s="15"/>
      <c r="L1097" s="5">
        <f>VLOOKUP($C$15,'اطلاعات پایه'!$A$18:$B$30,2,FALSE)</f>
        <v>30</v>
      </c>
      <c r="M1097" s="6">
        <f>VLOOKUP($C$15,'اطلاعات پایه'!$A$18:$C$30,3,FALSE)</f>
        <v>45736</v>
      </c>
      <c r="N1097" s="5">
        <f>ROUND((K1097*('اطلاعات پایه'!$B$12+1)+'اطلاعات پایه'!$B$13)/30*L1097,0)</f>
        <v>9316080</v>
      </c>
      <c r="O1097" s="5">
        <f>IF(AND(F1097&gt;0,M1097-F1097&gt;364),'اطلاعات پایه'!$B$10,0)*L1097+J1097</f>
        <v>0</v>
      </c>
      <c r="P1097" s="5">
        <f>IF(H1097="متاهل",'اطلاعات پایه'!$B$6,0)</f>
        <v>0</v>
      </c>
      <c r="Q1097" s="5">
        <f>I1097*'اطلاعات پایه'!$B$7</f>
        <v>0</v>
      </c>
      <c r="R1097" s="5">
        <f>ROUND('اطلاعات پایه'!$B$8/30*MIN(30,L1097),0)</f>
        <v>9000000</v>
      </c>
      <c r="S1097" s="5">
        <f>ROUND('اطلاعات پایه'!$B$9/30*MIN(30,L1097),0)</f>
        <v>22000000</v>
      </c>
      <c r="T1097" s="5">
        <f t="shared" si="131"/>
        <v>59284</v>
      </c>
      <c r="U1097" s="15"/>
      <c r="V1097" s="5">
        <f t="shared" si="129"/>
        <v>0</v>
      </c>
      <c r="X1097" s="9">
        <f t="shared" si="132"/>
        <v>40316080</v>
      </c>
      <c r="Y1097" s="9">
        <f>ROUND(0.07*MIN(7*L1097*'اطلاعات پایه'!$B$5,'محاسبه حقوق'!X1097),0)</f>
        <v>2822126</v>
      </c>
      <c r="Z1097" s="9">
        <f t="shared" si="133"/>
        <v>9272700</v>
      </c>
      <c r="AA1097" s="9">
        <f t="shared" si="134"/>
        <v>480702059.14285713</v>
      </c>
      <c r="AB1097" s="5">
        <f>IF(AA1097&lt;='اطلاعات پایه'!$B$35,'اطلاعات پایه'!$D$35,IF(AA1097&lt;='اطلاعات پایه'!$B$36,'اطلاعات پایه'!$E$35+(AA1097-'اطلاعات پایه'!$B$35)*'اطلاعات پایه'!$C$36,IF(AA1097&lt;='اطلاعات پایه'!$B$37,'اطلاعات پایه'!$E$36+(AA1097-'اطلاعات پایه'!$B$36)*'اطلاعات پایه'!$C$37,IF(AA1097&lt;='اطلاعات پایه'!$B$38,'اطلاعات پایه'!$E$37+(AA1097-'اطلاعات پایه'!$B$37)*'اطلاعات پایه'!$C$38,IF(AA1097&lt;='اطلاعات پایه'!$B$39,'اطلاعات پایه'!$E$38+(AA1097-'اطلاعات پایه'!$B$38)*'اطلاعات پایه'!$C$39,'اطلاعات پایه'!$E$39+(AA1097-'اطلاعات پایه'!$B$39)*'اطلاعات پایه'!$C$40)))))/365*L1097</f>
        <v>0</v>
      </c>
      <c r="AC1097" s="9">
        <f t="shared" si="135"/>
        <v>37493954</v>
      </c>
      <c r="AE1097" s="9">
        <f t="shared" si="130"/>
        <v>49588780</v>
      </c>
    </row>
    <row r="1098" spans="1:31" x14ac:dyDescent="0.25">
      <c r="A1098" s="13">
        <v>1078</v>
      </c>
      <c r="B1098" s="13"/>
      <c r="C1098" s="13"/>
      <c r="D1098" s="13"/>
      <c r="E1098" s="13"/>
      <c r="F1098" s="13"/>
      <c r="G1098" s="6" t="str">
        <f t="shared" si="128"/>
        <v/>
      </c>
      <c r="H1098" s="13"/>
      <c r="I1098" s="13"/>
      <c r="J1098" s="15"/>
      <c r="K1098" s="15"/>
      <c r="L1098" s="5">
        <f>VLOOKUP($C$15,'اطلاعات پایه'!$A$18:$B$30,2,FALSE)</f>
        <v>30</v>
      </c>
      <c r="M1098" s="6">
        <f>VLOOKUP($C$15,'اطلاعات پایه'!$A$18:$C$30,3,FALSE)</f>
        <v>45736</v>
      </c>
      <c r="N1098" s="5">
        <f>ROUND((K1098*('اطلاعات پایه'!$B$12+1)+'اطلاعات پایه'!$B$13)/30*L1098,0)</f>
        <v>9316080</v>
      </c>
      <c r="O1098" s="5">
        <f>IF(AND(F1098&gt;0,M1098-F1098&gt;364),'اطلاعات پایه'!$B$10,0)*L1098+J1098</f>
        <v>0</v>
      </c>
      <c r="P1098" s="5">
        <f>IF(H1098="متاهل",'اطلاعات پایه'!$B$6,0)</f>
        <v>0</v>
      </c>
      <c r="Q1098" s="5">
        <f>I1098*'اطلاعات پایه'!$B$7</f>
        <v>0</v>
      </c>
      <c r="R1098" s="5">
        <f>ROUND('اطلاعات پایه'!$B$8/30*MIN(30,L1098),0)</f>
        <v>9000000</v>
      </c>
      <c r="S1098" s="5">
        <f>ROUND('اطلاعات پایه'!$B$9/30*MIN(30,L1098),0)</f>
        <v>22000000</v>
      </c>
      <c r="T1098" s="5">
        <f t="shared" si="131"/>
        <v>59284</v>
      </c>
      <c r="U1098" s="15"/>
      <c r="V1098" s="5">
        <f t="shared" si="129"/>
        <v>0</v>
      </c>
      <c r="X1098" s="9">
        <f t="shared" si="132"/>
        <v>40316080</v>
      </c>
      <c r="Y1098" s="9">
        <f>ROUND(0.07*MIN(7*L1098*'اطلاعات پایه'!$B$5,'محاسبه حقوق'!X1098),0)</f>
        <v>2822126</v>
      </c>
      <c r="Z1098" s="9">
        <f t="shared" si="133"/>
        <v>9272700</v>
      </c>
      <c r="AA1098" s="9">
        <f t="shared" si="134"/>
        <v>480702059.14285713</v>
      </c>
      <c r="AB1098" s="5">
        <f>IF(AA1098&lt;='اطلاعات پایه'!$B$35,'اطلاعات پایه'!$D$35,IF(AA1098&lt;='اطلاعات پایه'!$B$36,'اطلاعات پایه'!$E$35+(AA1098-'اطلاعات پایه'!$B$35)*'اطلاعات پایه'!$C$36,IF(AA1098&lt;='اطلاعات پایه'!$B$37,'اطلاعات پایه'!$E$36+(AA1098-'اطلاعات پایه'!$B$36)*'اطلاعات پایه'!$C$37,IF(AA1098&lt;='اطلاعات پایه'!$B$38,'اطلاعات پایه'!$E$37+(AA1098-'اطلاعات پایه'!$B$37)*'اطلاعات پایه'!$C$38,IF(AA1098&lt;='اطلاعات پایه'!$B$39,'اطلاعات پایه'!$E$38+(AA1098-'اطلاعات پایه'!$B$38)*'اطلاعات پایه'!$C$39,'اطلاعات پایه'!$E$39+(AA1098-'اطلاعات پایه'!$B$39)*'اطلاعات پایه'!$C$40)))))/365*L1098</f>
        <v>0</v>
      </c>
      <c r="AC1098" s="9">
        <f t="shared" si="135"/>
        <v>37493954</v>
      </c>
      <c r="AE1098" s="9">
        <f t="shared" si="130"/>
        <v>49588780</v>
      </c>
    </row>
    <row r="1099" spans="1:31" x14ac:dyDescent="0.25">
      <c r="A1099" s="13">
        <v>1079</v>
      </c>
      <c r="B1099" s="13"/>
      <c r="C1099" s="13"/>
      <c r="D1099" s="13"/>
      <c r="E1099" s="13"/>
      <c r="F1099" s="13"/>
      <c r="G1099" s="6" t="str">
        <f t="shared" si="128"/>
        <v/>
      </c>
      <c r="H1099" s="13"/>
      <c r="I1099" s="13"/>
      <c r="J1099" s="15"/>
      <c r="K1099" s="15"/>
      <c r="L1099" s="5">
        <f>VLOOKUP($C$15,'اطلاعات پایه'!$A$18:$B$30,2,FALSE)</f>
        <v>30</v>
      </c>
      <c r="M1099" s="6">
        <f>VLOOKUP($C$15,'اطلاعات پایه'!$A$18:$C$30,3,FALSE)</f>
        <v>45736</v>
      </c>
      <c r="N1099" s="5">
        <f>ROUND((K1099*('اطلاعات پایه'!$B$12+1)+'اطلاعات پایه'!$B$13)/30*L1099,0)</f>
        <v>9316080</v>
      </c>
      <c r="O1099" s="5">
        <f>IF(AND(F1099&gt;0,M1099-F1099&gt;364),'اطلاعات پایه'!$B$10,0)*L1099+J1099</f>
        <v>0</v>
      </c>
      <c r="P1099" s="5">
        <f>IF(H1099="متاهل",'اطلاعات پایه'!$B$6,0)</f>
        <v>0</v>
      </c>
      <c r="Q1099" s="5">
        <f>I1099*'اطلاعات پایه'!$B$7</f>
        <v>0</v>
      </c>
      <c r="R1099" s="5">
        <f>ROUND('اطلاعات پایه'!$B$8/30*MIN(30,L1099),0)</f>
        <v>9000000</v>
      </c>
      <c r="S1099" s="5">
        <f>ROUND('اطلاعات پایه'!$B$9/30*MIN(30,L1099),0)</f>
        <v>22000000</v>
      </c>
      <c r="T1099" s="5">
        <f t="shared" si="131"/>
        <v>59284</v>
      </c>
      <c r="U1099" s="15"/>
      <c r="V1099" s="5">
        <f t="shared" si="129"/>
        <v>0</v>
      </c>
      <c r="X1099" s="9">
        <f t="shared" si="132"/>
        <v>40316080</v>
      </c>
      <c r="Y1099" s="9">
        <f>ROUND(0.07*MIN(7*L1099*'اطلاعات پایه'!$B$5,'محاسبه حقوق'!X1099),0)</f>
        <v>2822126</v>
      </c>
      <c r="Z1099" s="9">
        <f t="shared" si="133"/>
        <v>9272700</v>
      </c>
      <c r="AA1099" s="9">
        <f t="shared" si="134"/>
        <v>480702059.14285713</v>
      </c>
      <c r="AB1099" s="5">
        <f>IF(AA1099&lt;='اطلاعات پایه'!$B$35,'اطلاعات پایه'!$D$35,IF(AA1099&lt;='اطلاعات پایه'!$B$36,'اطلاعات پایه'!$E$35+(AA1099-'اطلاعات پایه'!$B$35)*'اطلاعات پایه'!$C$36,IF(AA1099&lt;='اطلاعات پایه'!$B$37,'اطلاعات پایه'!$E$36+(AA1099-'اطلاعات پایه'!$B$36)*'اطلاعات پایه'!$C$37,IF(AA1099&lt;='اطلاعات پایه'!$B$38,'اطلاعات پایه'!$E$37+(AA1099-'اطلاعات پایه'!$B$37)*'اطلاعات پایه'!$C$38,IF(AA1099&lt;='اطلاعات پایه'!$B$39,'اطلاعات پایه'!$E$38+(AA1099-'اطلاعات پایه'!$B$38)*'اطلاعات پایه'!$C$39,'اطلاعات پایه'!$E$39+(AA1099-'اطلاعات پایه'!$B$39)*'اطلاعات پایه'!$C$40)))))/365*L1099</f>
        <v>0</v>
      </c>
      <c r="AC1099" s="9">
        <f t="shared" si="135"/>
        <v>37493954</v>
      </c>
      <c r="AE1099" s="9">
        <f t="shared" si="130"/>
        <v>49588780</v>
      </c>
    </row>
    <row r="1100" spans="1:31" x14ac:dyDescent="0.25">
      <c r="A1100" s="13">
        <v>1080</v>
      </c>
      <c r="B1100" s="13"/>
      <c r="C1100" s="13"/>
      <c r="D1100" s="13"/>
      <c r="E1100" s="13"/>
      <c r="F1100" s="13"/>
      <c r="G1100" s="6" t="str">
        <f t="shared" si="128"/>
        <v/>
      </c>
      <c r="H1100" s="13"/>
      <c r="I1100" s="13"/>
      <c r="J1100" s="15"/>
      <c r="K1100" s="15"/>
      <c r="L1100" s="5">
        <f>VLOOKUP($C$15,'اطلاعات پایه'!$A$18:$B$30,2,FALSE)</f>
        <v>30</v>
      </c>
      <c r="M1100" s="6">
        <f>VLOOKUP($C$15,'اطلاعات پایه'!$A$18:$C$30,3,FALSE)</f>
        <v>45736</v>
      </c>
      <c r="N1100" s="5">
        <f>ROUND((K1100*('اطلاعات پایه'!$B$12+1)+'اطلاعات پایه'!$B$13)/30*L1100,0)</f>
        <v>9316080</v>
      </c>
      <c r="O1100" s="5">
        <f>IF(AND(F1100&gt;0,M1100-F1100&gt;364),'اطلاعات پایه'!$B$10,0)*L1100+J1100</f>
        <v>0</v>
      </c>
      <c r="P1100" s="5">
        <f>IF(H1100="متاهل",'اطلاعات پایه'!$B$6,0)</f>
        <v>0</v>
      </c>
      <c r="Q1100" s="5">
        <f>I1100*'اطلاعات پایه'!$B$7</f>
        <v>0</v>
      </c>
      <c r="R1100" s="5">
        <f>ROUND('اطلاعات پایه'!$B$8/30*MIN(30,L1100),0)</f>
        <v>9000000</v>
      </c>
      <c r="S1100" s="5">
        <f>ROUND('اطلاعات پایه'!$B$9/30*MIN(30,L1100),0)</f>
        <v>22000000</v>
      </c>
      <c r="T1100" s="5">
        <f t="shared" si="131"/>
        <v>59284</v>
      </c>
      <c r="U1100" s="15"/>
      <c r="V1100" s="5">
        <f t="shared" si="129"/>
        <v>0</v>
      </c>
      <c r="X1100" s="9">
        <f t="shared" si="132"/>
        <v>40316080</v>
      </c>
      <c r="Y1100" s="9">
        <f>ROUND(0.07*MIN(7*L1100*'اطلاعات پایه'!$B$5,'محاسبه حقوق'!X1100),0)</f>
        <v>2822126</v>
      </c>
      <c r="Z1100" s="9">
        <f t="shared" si="133"/>
        <v>9272700</v>
      </c>
      <c r="AA1100" s="9">
        <f t="shared" si="134"/>
        <v>480702059.14285713</v>
      </c>
      <c r="AB1100" s="5">
        <f>IF(AA1100&lt;='اطلاعات پایه'!$B$35,'اطلاعات پایه'!$D$35,IF(AA1100&lt;='اطلاعات پایه'!$B$36,'اطلاعات پایه'!$E$35+(AA1100-'اطلاعات پایه'!$B$35)*'اطلاعات پایه'!$C$36,IF(AA1100&lt;='اطلاعات پایه'!$B$37,'اطلاعات پایه'!$E$36+(AA1100-'اطلاعات پایه'!$B$36)*'اطلاعات پایه'!$C$37,IF(AA1100&lt;='اطلاعات پایه'!$B$38,'اطلاعات پایه'!$E$37+(AA1100-'اطلاعات پایه'!$B$37)*'اطلاعات پایه'!$C$38,IF(AA1100&lt;='اطلاعات پایه'!$B$39,'اطلاعات پایه'!$E$38+(AA1100-'اطلاعات پایه'!$B$38)*'اطلاعات پایه'!$C$39,'اطلاعات پایه'!$E$39+(AA1100-'اطلاعات پایه'!$B$39)*'اطلاعات پایه'!$C$40)))))/365*L1100</f>
        <v>0</v>
      </c>
      <c r="AC1100" s="9">
        <f t="shared" si="135"/>
        <v>37493954</v>
      </c>
      <c r="AE1100" s="9">
        <f t="shared" si="130"/>
        <v>49588780</v>
      </c>
    </row>
    <row r="1101" spans="1:31" x14ac:dyDescent="0.25">
      <c r="A1101" s="13">
        <v>1081</v>
      </c>
      <c r="B1101" s="13"/>
      <c r="C1101" s="13"/>
      <c r="D1101" s="13"/>
      <c r="E1101" s="13"/>
      <c r="F1101" s="13"/>
      <c r="G1101" s="6" t="str">
        <f t="shared" si="128"/>
        <v/>
      </c>
      <c r="H1101" s="13"/>
      <c r="I1101" s="13"/>
      <c r="J1101" s="15"/>
      <c r="K1101" s="15"/>
      <c r="L1101" s="5">
        <f>VLOOKUP($C$15,'اطلاعات پایه'!$A$18:$B$30,2,FALSE)</f>
        <v>30</v>
      </c>
      <c r="M1101" s="6">
        <f>VLOOKUP($C$15,'اطلاعات پایه'!$A$18:$C$30,3,FALSE)</f>
        <v>45736</v>
      </c>
      <c r="N1101" s="5">
        <f>ROUND((K1101*('اطلاعات پایه'!$B$12+1)+'اطلاعات پایه'!$B$13)/30*L1101,0)</f>
        <v>9316080</v>
      </c>
      <c r="O1101" s="5">
        <f>IF(AND(F1101&gt;0,M1101-F1101&gt;364),'اطلاعات پایه'!$B$10,0)*L1101+J1101</f>
        <v>0</v>
      </c>
      <c r="P1101" s="5">
        <f>IF(H1101="متاهل",'اطلاعات پایه'!$B$6,0)</f>
        <v>0</v>
      </c>
      <c r="Q1101" s="5">
        <f>I1101*'اطلاعات پایه'!$B$7</f>
        <v>0</v>
      </c>
      <c r="R1101" s="5">
        <f>ROUND('اطلاعات پایه'!$B$8/30*MIN(30,L1101),0)</f>
        <v>9000000</v>
      </c>
      <c r="S1101" s="5">
        <f>ROUND('اطلاعات پایه'!$B$9/30*MIN(30,L1101),0)</f>
        <v>22000000</v>
      </c>
      <c r="T1101" s="5">
        <f t="shared" si="131"/>
        <v>59284</v>
      </c>
      <c r="U1101" s="15"/>
      <c r="V1101" s="5">
        <f t="shared" si="129"/>
        <v>0</v>
      </c>
      <c r="X1101" s="9">
        <f t="shared" si="132"/>
        <v>40316080</v>
      </c>
      <c r="Y1101" s="9">
        <f>ROUND(0.07*MIN(7*L1101*'اطلاعات پایه'!$B$5,'محاسبه حقوق'!X1101),0)</f>
        <v>2822126</v>
      </c>
      <c r="Z1101" s="9">
        <f t="shared" si="133"/>
        <v>9272700</v>
      </c>
      <c r="AA1101" s="9">
        <f t="shared" si="134"/>
        <v>480702059.14285713</v>
      </c>
      <c r="AB1101" s="5">
        <f>IF(AA1101&lt;='اطلاعات پایه'!$B$35,'اطلاعات پایه'!$D$35,IF(AA1101&lt;='اطلاعات پایه'!$B$36,'اطلاعات پایه'!$E$35+(AA1101-'اطلاعات پایه'!$B$35)*'اطلاعات پایه'!$C$36,IF(AA1101&lt;='اطلاعات پایه'!$B$37,'اطلاعات پایه'!$E$36+(AA1101-'اطلاعات پایه'!$B$36)*'اطلاعات پایه'!$C$37,IF(AA1101&lt;='اطلاعات پایه'!$B$38,'اطلاعات پایه'!$E$37+(AA1101-'اطلاعات پایه'!$B$37)*'اطلاعات پایه'!$C$38,IF(AA1101&lt;='اطلاعات پایه'!$B$39,'اطلاعات پایه'!$E$38+(AA1101-'اطلاعات پایه'!$B$38)*'اطلاعات پایه'!$C$39,'اطلاعات پایه'!$E$39+(AA1101-'اطلاعات پایه'!$B$39)*'اطلاعات پایه'!$C$40)))))/365*L1101</f>
        <v>0</v>
      </c>
      <c r="AC1101" s="9">
        <f t="shared" si="135"/>
        <v>37493954</v>
      </c>
      <c r="AE1101" s="9">
        <f t="shared" si="130"/>
        <v>49588780</v>
      </c>
    </row>
    <row r="1102" spans="1:31" x14ac:dyDescent="0.25">
      <c r="A1102" s="13">
        <v>1082</v>
      </c>
      <c r="B1102" s="13"/>
      <c r="C1102" s="13"/>
      <c r="D1102" s="13"/>
      <c r="E1102" s="13"/>
      <c r="F1102" s="13"/>
      <c r="G1102" s="6" t="str">
        <f t="shared" si="128"/>
        <v/>
      </c>
      <c r="H1102" s="13"/>
      <c r="I1102" s="13"/>
      <c r="J1102" s="15"/>
      <c r="K1102" s="15"/>
      <c r="L1102" s="5">
        <f>VLOOKUP($C$15,'اطلاعات پایه'!$A$18:$B$30,2,FALSE)</f>
        <v>30</v>
      </c>
      <c r="M1102" s="6">
        <f>VLOOKUP($C$15,'اطلاعات پایه'!$A$18:$C$30,3,FALSE)</f>
        <v>45736</v>
      </c>
      <c r="N1102" s="5">
        <f>ROUND((K1102*('اطلاعات پایه'!$B$12+1)+'اطلاعات پایه'!$B$13)/30*L1102,0)</f>
        <v>9316080</v>
      </c>
      <c r="O1102" s="5">
        <f>IF(AND(F1102&gt;0,M1102-F1102&gt;364),'اطلاعات پایه'!$B$10,0)*L1102+J1102</f>
        <v>0</v>
      </c>
      <c r="P1102" s="5">
        <f>IF(H1102="متاهل",'اطلاعات پایه'!$B$6,0)</f>
        <v>0</v>
      </c>
      <c r="Q1102" s="5">
        <f>I1102*'اطلاعات پایه'!$B$7</f>
        <v>0</v>
      </c>
      <c r="R1102" s="5">
        <f>ROUND('اطلاعات پایه'!$B$8/30*MIN(30,L1102),0)</f>
        <v>9000000</v>
      </c>
      <c r="S1102" s="5">
        <f>ROUND('اطلاعات پایه'!$B$9/30*MIN(30,L1102),0)</f>
        <v>22000000</v>
      </c>
      <c r="T1102" s="5">
        <f t="shared" si="131"/>
        <v>59284</v>
      </c>
      <c r="U1102" s="15"/>
      <c r="V1102" s="5">
        <f t="shared" si="129"/>
        <v>0</v>
      </c>
      <c r="X1102" s="9">
        <f t="shared" si="132"/>
        <v>40316080</v>
      </c>
      <c r="Y1102" s="9">
        <f>ROUND(0.07*MIN(7*L1102*'اطلاعات پایه'!$B$5,'محاسبه حقوق'!X1102),0)</f>
        <v>2822126</v>
      </c>
      <c r="Z1102" s="9">
        <f t="shared" si="133"/>
        <v>9272700</v>
      </c>
      <c r="AA1102" s="9">
        <f t="shared" si="134"/>
        <v>480702059.14285713</v>
      </c>
      <c r="AB1102" s="5">
        <f>IF(AA1102&lt;='اطلاعات پایه'!$B$35,'اطلاعات پایه'!$D$35,IF(AA1102&lt;='اطلاعات پایه'!$B$36,'اطلاعات پایه'!$E$35+(AA1102-'اطلاعات پایه'!$B$35)*'اطلاعات پایه'!$C$36,IF(AA1102&lt;='اطلاعات پایه'!$B$37,'اطلاعات پایه'!$E$36+(AA1102-'اطلاعات پایه'!$B$36)*'اطلاعات پایه'!$C$37,IF(AA1102&lt;='اطلاعات پایه'!$B$38,'اطلاعات پایه'!$E$37+(AA1102-'اطلاعات پایه'!$B$37)*'اطلاعات پایه'!$C$38,IF(AA1102&lt;='اطلاعات پایه'!$B$39,'اطلاعات پایه'!$E$38+(AA1102-'اطلاعات پایه'!$B$38)*'اطلاعات پایه'!$C$39,'اطلاعات پایه'!$E$39+(AA1102-'اطلاعات پایه'!$B$39)*'اطلاعات پایه'!$C$40)))))/365*L1102</f>
        <v>0</v>
      </c>
      <c r="AC1102" s="9">
        <f t="shared" si="135"/>
        <v>37493954</v>
      </c>
      <c r="AE1102" s="9">
        <f t="shared" si="130"/>
        <v>49588780</v>
      </c>
    </row>
    <row r="1103" spans="1:31" x14ac:dyDescent="0.25">
      <c r="A1103" s="13">
        <v>1083</v>
      </c>
      <c r="B1103" s="13"/>
      <c r="C1103" s="13"/>
      <c r="D1103" s="13"/>
      <c r="E1103" s="13"/>
      <c r="F1103" s="13"/>
      <c r="G1103" s="6" t="str">
        <f t="shared" si="128"/>
        <v/>
      </c>
      <c r="H1103" s="13"/>
      <c r="I1103" s="13"/>
      <c r="J1103" s="15"/>
      <c r="K1103" s="15"/>
      <c r="L1103" s="5">
        <f>VLOOKUP($C$15,'اطلاعات پایه'!$A$18:$B$30,2,FALSE)</f>
        <v>30</v>
      </c>
      <c r="M1103" s="6">
        <f>VLOOKUP($C$15,'اطلاعات پایه'!$A$18:$C$30,3,FALSE)</f>
        <v>45736</v>
      </c>
      <c r="N1103" s="5">
        <f>ROUND((K1103*('اطلاعات پایه'!$B$12+1)+'اطلاعات پایه'!$B$13)/30*L1103,0)</f>
        <v>9316080</v>
      </c>
      <c r="O1103" s="5">
        <f>IF(AND(F1103&gt;0,M1103-F1103&gt;364),'اطلاعات پایه'!$B$10,0)*L1103+J1103</f>
        <v>0</v>
      </c>
      <c r="P1103" s="5">
        <f>IF(H1103="متاهل",'اطلاعات پایه'!$B$6,0)</f>
        <v>0</v>
      </c>
      <c r="Q1103" s="5">
        <f>I1103*'اطلاعات پایه'!$B$7</f>
        <v>0</v>
      </c>
      <c r="R1103" s="5">
        <f>ROUND('اطلاعات پایه'!$B$8/30*MIN(30,L1103),0)</f>
        <v>9000000</v>
      </c>
      <c r="S1103" s="5">
        <f>ROUND('اطلاعات پایه'!$B$9/30*MIN(30,L1103),0)</f>
        <v>22000000</v>
      </c>
      <c r="T1103" s="5">
        <f t="shared" si="131"/>
        <v>59284</v>
      </c>
      <c r="U1103" s="15"/>
      <c r="V1103" s="5">
        <f t="shared" si="129"/>
        <v>0</v>
      </c>
      <c r="X1103" s="9">
        <f t="shared" si="132"/>
        <v>40316080</v>
      </c>
      <c r="Y1103" s="9">
        <f>ROUND(0.07*MIN(7*L1103*'اطلاعات پایه'!$B$5,'محاسبه حقوق'!X1103),0)</f>
        <v>2822126</v>
      </c>
      <c r="Z1103" s="9">
        <f t="shared" si="133"/>
        <v>9272700</v>
      </c>
      <c r="AA1103" s="9">
        <f t="shared" si="134"/>
        <v>480702059.14285713</v>
      </c>
      <c r="AB1103" s="5">
        <f>IF(AA1103&lt;='اطلاعات پایه'!$B$35,'اطلاعات پایه'!$D$35,IF(AA1103&lt;='اطلاعات پایه'!$B$36,'اطلاعات پایه'!$E$35+(AA1103-'اطلاعات پایه'!$B$35)*'اطلاعات پایه'!$C$36,IF(AA1103&lt;='اطلاعات پایه'!$B$37,'اطلاعات پایه'!$E$36+(AA1103-'اطلاعات پایه'!$B$36)*'اطلاعات پایه'!$C$37,IF(AA1103&lt;='اطلاعات پایه'!$B$38,'اطلاعات پایه'!$E$37+(AA1103-'اطلاعات پایه'!$B$37)*'اطلاعات پایه'!$C$38,IF(AA1103&lt;='اطلاعات پایه'!$B$39,'اطلاعات پایه'!$E$38+(AA1103-'اطلاعات پایه'!$B$38)*'اطلاعات پایه'!$C$39,'اطلاعات پایه'!$E$39+(AA1103-'اطلاعات پایه'!$B$39)*'اطلاعات پایه'!$C$40)))))/365*L1103</f>
        <v>0</v>
      </c>
      <c r="AC1103" s="9">
        <f t="shared" si="135"/>
        <v>37493954</v>
      </c>
      <c r="AE1103" s="9">
        <f t="shared" si="130"/>
        <v>49588780</v>
      </c>
    </row>
    <row r="1104" spans="1:31" x14ac:dyDescent="0.25">
      <c r="A1104" s="13">
        <v>1084</v>
      </c>
      <c r="B1104" s="13"/>
      <c r="C1104" s="13"/>
      <c r="D1104" s="13"/>
      <c r="E1104" s="13"/>
      <c r="F1104" s="13"/>
      <c r="G1104" s="6" t="str">
        <f t="shared" si="128"/>
        <v/>
      </c>
      <c r="H1104" s="13"/>
      <c r="I1104" s="13"/>
      <c r="J1104" s="15"/>
      <c r="K1104" s="15"/>
      <c r="L1104" s="5">
        <f>VLOOKUP($C$15,'اطلاعات پایه'!$A$18:$B$30,2,FALSE)</f>
        <v>30</v>
      </c>
      <c r="M1104" s="6">
        <f>VLOOKUP($C$15,'اطلاعات پایه'!$A$18:$C$30,3,FALSE)</f>
        <v>45736</v>
      </c>
      <c r="N1104" s="5">
        <f>ROUND((K1104*('اطلاعات پایه'!$B$12+1)+'اطلاعات پایه'!$B$13)/30*L1104,0)</f>
        <v>9316080</v>
      </c>
      <c r="O1104" s="5">
        <f>IF(AND(F1104&gt;0,M1104-F1104&gt;364),'اطلاعات پایه'!$B$10,0)*L1104+J1104</f>
        <v>0</v>
      </c>
      <c r="P1104" s="5">
        <f>IF(H1104="متاهل",'اطلاعات پایه'!$B$6,0)</f>
        <v>0</v>
      </c>
      <c r="Q1104" s="5">
        <f>I1104*'اطلاعات پایه'!$B$7</f>
        <v>0</v>
      </c>
      <c r="R1104" s="5">
        <f>ROUND('اطلاعات پایه'!$B$8/30*MIN(30,L1104),0)</f>
        <v>9000000</v>
      </c>
      <c r="S1104" s="5">
        <f>ROUND('اطلاعات پایه'!$B$9/30*MIN(30,L1104),0)</f>
        <v>22000000</v>
      </c>
      <c r="T1104" s="5">
        <f t="shared" si="131"/>
        <v>59284</v>
      </c>
      <c r="U1104" s="15"/>
      <c r="V1104" s="5">
        <f t="shared" si="129"/>
        <v>0</v>
      </c>
      <c r="X1104" s="9">
        <f t="shared" si="132"/>
        <v>40316080</v>
      </c>
      <c r="Y1104" s="9">
        <f>ROUND(0.07*MIN(7*L1104*'اطلاعات پایه'!$B$5,'محاسبه حقوق'!X1104),0)</f>
        <v>2822126</v>
      </c>
      <c r="Z1104" s="9">
        <f t="shared" si="133"/>
        <v>9272700</v>
      </c>
      <c r="AA1104" s="9">
        <f t="shared" si="134"/>
        <v>480702059.14285713</v>
      </c>
      <c r="AB1104" s="5">
        <f>IF(AA1104&lt;='اطلاعات پایه'!$B$35,'اطلاعات پایه'!$D$35,IF(AA1104&lt;='اطلاعات پایه'!$B$36,'اطلاعات پایه'!$E$35+(AA1104-'اطلاعات پایه'!$B$35)*'اطلاعات پایه'!$C$36,IF(AA1104&lt;='اطلاعات پایه'!$B$37,'اطلاعات پایه'!$E$36+(AA1104-'اطلاعات پایه'!$B$36)*'اطلاعات پایه'!$C$37,IF(AA1104&lt;='اطلاعات پایه'!$B$38,'اطلاعات پایه'!$E$37+(AA1104-'اطلاعات پایه'!$B$37)*'اطلاعات پایه'!$C$38,IF(AA1104&lt;='اطلاعات پایه'!$B$39,'اطلاعات پایه'!$E$38+(AA1104-'اطلاعات پایه'!$B$38)*'اطلاعات پایه'!$C$39,'اطلاعات پایه'!$E$39+(AA1104-'اطلاعات پایه'!$B$39)*'اطلاعات پایه'!$C$40)))))/365*L1104</f>
        <v>0</v>
      </c>
      <c r="AC1104" s="9">
        <f t="shared" si="135"/>
        <v>37493954</v>
      </c>
      <c r="AE1104" s="9">
        <f t="shared" si="130"/>
        <v>49588780</v>
      </c>
    </row>
    <row r="1105" spans="1:31" x14ac:dyDescent="0.25">
      <c r="A1105" s="13">
        <v>1085</v>
      </c>
      <c r="B1105" s="13"/>
      <c r="C1105" s="13"/>
      <c r="D1105" s="13"/>
      <c r="E1105" s="13"/>
      <c r="F1105" s="13"/>
      <c r="G1105" s="6" t="str">
        <f t="shared" si="128"/>
        <v/>
      </c>
      <c r="H1105" s="13"/>
      <c r="I1105" s="13"/>
      <c r="J1105" s="15"/>
      <c r="K1105" s="15"/>
      <c r="L1105" s="5">
        <f>VLOOKUP($C$15,'اطلاعات پایه'!$A$18:$B$30,2,FALSE)</f>
        <v>30</v>
      </c>
      <c r="M1105" s="6">
        <f>VLOOKUP($C$15,'اطلاعات پایه'!$A$18:$C$30,3,FALSE)</f>
        <v>45736</v>
      </c>
      <c r="N1105" s="5">
        <f>ROUND((K1105*('اطلاعات پایه'!$B$12+1)+'اطلاعات پایه'!$B$13)/30*L1105,0)</f>
        <v>9316080</v>
      </c>
      <c r="O1105" s="5">
        <f>IF(AND(F1105&gt;0,M1105-F1105&gt;364),'اطلاعات پایه'!$B$10,0)*L1105+J1105</f>
        <v>0</v>
      </c>
      <c r="P1105" s="5">
        <f>IF(H1105="متاهل",'اطلاعات پایه'!$B$6,0)</f>
        <v>0</v>
      </c>
      <c r="Q1105" s="5">
        <f>I1105*'اطلاعات پایه'!$B$7</f>
        <v>0</v>
      </c>
      <c r="R1105" s="5">
        <f>ROUND('اطلاعات پایه'!$B$8/30*MIN(30,L1105),0)</f>
        <v>9000000</v>
      </c>
      <c r="S1105" s="5">
        <f>ROUND('اطلاعات پایه'!$B$9/30*MIN(30,L1105),0)</f>
        <v>22000000</v>
      </c>
      <c r="T1105" s="5">
        <f t="shared" si="131"/>
        <v>59284</v>
      </c>
      <c r="U1105" s="15"/>
      <c r="V1105" s="5">
        <f t="shared" si="129"/>
        <v>0</v>
      </c>
      <c r="X1105" s="9">
        <f t="shared" si="132"/>
        <v>40316080</v>
      </c>
      <c r="Y1105" s="9">
        <f>ROUND(0.07*MIN(7*L1105*'اطلاعات پایه'!$B$5,'محاسبه حقوق'!X1105),0)</f>
        <v>2822126</v>
      </c>
      <c r="Z1105" s="9">
        <f t="shared" si="133"/>
        <v>9272700</v>
      </c>
      <c r="AA1105" s="9">
        <f t="shared" si="134"/>
        <v>480702059.14285713</v>
      </c>
      <c r="AB1105" s="5">
        <f>IF(AA1105&lt;='اطلاعات پایه'!$B$35,'اطلاعات پایه'!$D$35,IF(AA1105&lt;='اطلاعات پایه'!$B$36,'اطلاعات پایه'!$E$35+(AA1105-'اطلاعات پایه'!$B$35)*'اطلاعات پایه'!$C$36,IF(AA1105&lt;='اطلاعات پایه'!$B$37,'اطلاعات پایه'!$E$36+(AA1105-'اطلاعات پایه'!$B$36)*'اطلاعات پایه'!$C$37,IF(AA1105&lt;='اطلاعات پایه'!$B$38,'اطلاعات پایه'!$E$37+(AA1105-'اطلاعات پایه'!$B$37)*'اطلاعات پایه'!$C$38,IF(AA1105&lt;='اطلاعات پایه'!$B$39,'اطلاعات پایه'!$E$38+(AA1105-'اطلاعات پایه'!$B$38)*'اطلاعات پایه'!$C$39,'اطلاعات پایه'!$E$39+(AA1105-'اطلاعات پایه'!$B$39)*'اطلاعات پایه'!$C$40)))))/365*L1105</f>
        <v>0</v>
      </c>
      <c r="AC1105" s="9">
        <f t="shared" si="135"/>
        <v>37493954</v>
      </c>
      <c r="AE1105" s="9">
        <f t="shared" si="130"/>
        <v>49588780</v>
      </c>
    </row>
    <row r="1106" spans="1:31" x14ac:dyDescent="0.25">
      <c r="A1106" s="13">
        <v>1086</v>
      </c>
      <c r="B1106" s="13"/>
      <c r="C1106" s="13"/>
      <c r="D1106" s="13"/>
      <c r="E1106" s="13"/>
      <c r="F1106" s="13"/>
      <c r="G1106" s="6" t="str">
        <f t="shared" si="128"/>
        <v/>
      </c>
      <c r="H1106" s="13"/>
      <c r="I1106" s="13"/>
      <c r="J1106" s="15"/>
      <c r="K1106" s="15"/>
      <c r="L1106" s="5">
        <f>VLOOKUP($C$15,'اطلاعات پایه'!$A$18:$B$30,2,FALSE)</f>
        <v>30</v>
      </c>
      <c r="M1106" s="6">
        <f>VLOOKUP($C$15,'اطلاعات پایه'!$A$18:$C$30,3,FALSE)</f>
        <v>45736</v>
      </c>
      <c r="N1106" s="5">
        <f>ROUND((K1106*('اطلاعات پایه'!$B$12+1)+'اطلاعات پایه'!$B$13)/30*L1106,0)</f>
        <v>9316080</v>
      </c>
      <c r="O1106" s="5">
        <f>IF(AND(F1106&gt;0,M1106-F1106&gt;364),'اطلاعات پایه'!$B$10,0)*L1106+J1106</f>
        <v>0</v>
      </c>
      <c r="P1106" s="5">
        <f>IF(H1106="متاهل",'اطلاعات پایه'!$B$6,0)</f>
        <v>0</v>
      </c>
      <c r="Q1106" s="5">
        <f>I1106*'اطلاعات پایه'!$B$7</f>
        <v>0</v>
      </c>
      <c r="R1106" s="5">
        <f>ROUND('اطلاعات پایه'!$B$8/30*MIN(30,L1106),0)</f>
        <v>9000000</v>
      </c>
      <c r="S1106" s="5">
        <f>ROUND('اطلاعات پایه'!$B$9/30*MIN(30,L1106),0)</f>
        <v>22000000</v>
      </c>
      <c r="T1106" s="5">
        <f t="shared" si="131"/>
        <v>59284</v>
      </c>
      <c r="U1106" s="15"/>
      <c r="V1106" s="5">
        <f t="shared" si="129"/>
        <v>0</v>
      </c>
      <c r="X1106" s="9">
        <f t="shared" si="132"/>
        <v>40316080</v>
      </c>
      <c r="Y1106" s="9">
        <f>ROUND(0.07*MIN(7*L1106*'اطلاعات پایه'!$B$5,'محاسبه حقوق'!X1106),0)</f>
        <v>2822126</v>
      </c>
      <c r="Z1106" s="9">
        <f t="shared" si="133"/>
        <v>9272700</v>
      </c>
      <c r="AA1106" s="9">
        <f t="shared" si="134"/>
        <v>480702059.14285713</v>
      </c>
      <c r="AB1106" s="5">
        <f>IF(AA1106&lt;='اطلاعات پایه'!$B$35,'اطلاعات پایه'!$D$35,IF(AA1106&lt;='اطلاعات پایه'!$B$36,'اطلاعات پایه'!$E$35+(AA1106-'اطلاعات پایه'!$B$35)*'اطلاعات پایه'!$C$36,IF(AA1106&lt;='اطلاعات پایه'!$B$37,'اطلاعات پایه'!$E$36+(AA1106-'اطلاعات پایه'!$B$36)*'اطلاعات پایه'!$C$37,IF(AA1106&lt;='اطلاعات پایه'!$B$38,'اطلاعات پایه'!$E$37+(AA1106-'اطلاعات پایه'!$B$37)*'اطلاعات پایه'!$C$38,IF(AA1106&lt;='اطلاعات پایه'!$B$39,'اطلاعات پایه'!$E$38+(AA1106-'اطلاعات پایه'!$B$38)*'اطلاعات پایه'!$C$39,'اطلاعات پایه'!$E$39+(AA1106-'اطلاعات پایه'!$B$39)*'اطلاعات پایه'!$C$40)))))/365*L1106</f>
        <v>0</v>
      </c>
      <c r="AC1106" s="9">
        <f t="shared" si="135"/>
        <v>37493954</v>
      </c>
      <c r="AE1106" s="9">
        <f t="shared" si="130"/>
        <v>49588780</v>
      </c>
    </row>
    <row r="1107" spans="1:31" x14ac:dyDescent="0.25">
      <c r="A1107" s="13">
        <v>1087</v>
      </c>
      <c r="B1107" s="13"/>
      <c r="C1107" s="13"/>
      <c r="D1107" s="13"/>
      <c r="E1107" s="13"/>
      <c r="F1107" s="13"/>
      <c r="G1107" s="6" t="str">
        <f t="shared" si="128"/>
        <v/>
      </c>
      <c r="H1107" s="13"/>
      <c r="I1107" s="13"/>
      <c r="J1107" s="15"/>
      <c r="K1107" s="15"/>
      <c r="L1107" s="5">
        <f>VLOOKUP($C$15,'اطلاعات پایه'!$A$18:$B$30,2,FALSE)</f>
        <v>30</v>
      </c>
      <c r="M1107" s="6">
        <f>VLOOKUP($C$15,'اطلاعات پایه'!$A$18:$C$30,3,FALSE)</f>
        <v>45736</v>
      </c>
      <c r="N1107" s="5">
        <f>ROUND((K1107*('اطلاعات پایه'!$B$12+1)+'اطلاعات پایه'!$B$13)/30*L1107,0)</f>
        <v>9316080</v>
      </c>
      <c r="O1107" s="5">
        <f>IF(AND(F1107&gt;0,M1107-F1107&gt;364),'اطلاعات پایه'!$B$10,0)*L1107+J1107</f>
        <v>0</v>
      </c>
      <c r="P1107" s="5">
        <f>IF(H1107="متاهل",'اطلاعات پایه'!$B$6,0)</f>
        <v>0</v>
      </c>
      <c r="Q1107" s="5">
        <f>I1107*'اطلاعات پایه'!$B$7</f>
        <v>0</v>
      </c>
      <c r="R1107" s="5">
        <f>ROUND('اطلاعات پایه'!$B$8/30*MIN(30,L1107),0)</f>
        <v>9000000</v>
      </c>
      <c r="S1107" s="5">
        <f>ROUND('اطلاعات پایه'!$B$9/30*MIN(30,L1107),0)</f>
        <v>22000000</v>
      </c>
      <c r="T1107" s="5">
        <f t="shared" si="131"/>
        <v>59284</v>
      </c>
      <c r="U1107" s="15"/>
      <c r="V1107" s="5">
        <f t="shared" si="129"/>
        <v>0</v>
      </c>
      <c r="X1107" s="9">
        <f t="shared" si="132"/>
        <v>40316080</v>
      </c>
      <c r="Y1107" s="9">
        <f>ROUND(0.07*MIN(7*L1107*'اطلاعات پایه'!$B$5,'محاسبه حقوق'!X1107),0)</f>
        <v>2822126</v>
      </c>
      <c r="Z1107" s="9">
        <f t="shared" si="133"/>
        <v>9272700</v>
      </c>
      <c r="AA1107" s="9">
        <f t="shared" si="134"/>
        <v>480702059.14285713</v>
      </c>
      <c r="AB1107" s="5">
        <f>IF(AA1107&lt;='اطلاعات پایه'!$B$35,'اطلاعات پایه'!$D$35,IF(AA1107&lt;='اطلاعات پایه'!$B$36,'اطلاعات پایه'!$E$35+(AA1107-'اطلاعات پایه'!$B$35)*'اطلاعات پایه'!$C$36,IF(AA1107&lt;='اطلاعات پایه'!$B$37,'اطلاعات پایه'!$E$36+(AA1107-'اطلاعات پایه'!$B$36)*'اطلاعات پایه'!$C$37,IF(AA1107&lt;='اطلاعات پایه'!$B$38,'اطلاعات پایه'!$E$37+(AA1107-'اطلاعات پایه'!$B$37)*'اطلاعات پایه'!$C$38,IF(AA1107&lt;='اطلاعات پایه'!$B$39,'اطلاعات پایه'!$E$38+(AA1107-'اطلاعات پایه'!$B$38)*'اطلاعات پایه'!$C$39,'اطلاعات پایه'!$E$39+(AA1107-'اطلاعات پایه'!$B$39)*'اطلاعات پایه'!$C$40)))))/365*L1107</f>
        <v>0</v>
      </c>
      <c r="AC1107" s="9">
        <f t="shared" si="135"/>
        <v>37493954</v>
      </c>
      <c r="AE1107" s="9">
        <f t="shared" si="130"/>
        <v>49588780</v>
      </c>
    </row>
    <row r="1108" spans="1:31" x14ac:dyDescent="0.25">
      <c r="A1108" s="13">
        <v>1088</v>
      </c>
      <c r="B1108" s="13"/>
      <c r="C1108" s="13"/>
      <c r="D1108" s="13"/>
      <c r="E1108" s="13"/>
      <c r="F1108" s="13"/>
      <c r="G1108" s="6" t="str">
        <f t="shared" si="128"/>
        <v/>
      </c>
      <c r="H1108" s="13"/>
      <c r="I1108" s="13"/>
      <c r="J1108" s="15"/>
      <c r="K1108" s="15"/>
      <c r="L1108" s="5">
        <f>VLOOKUP($C$15,'اطلاعات پایه'!$A$18:$B$30,2,FALSE)</f>
        <v>30</v>
      </c>
      <c r="M1108" s="6">
        <f>VLOOKUP($C$15,'اطلاعات پایه'!$A$18:$C$30,3,FALSE)</f>
        <v>45736</v>
      </c>
      <c r="N1108" s="5">
        <f>ROUND((K1108*('اطلاعات پایه'!$B$12+1)+'اطلاعات پایه'!$B$13)/30*L1108,0)</f>
        <v>9316080</v>
      </c>
      <c r="O1108" s="5">
        <f>IF(AND(F1108&gt;0,M1108-F1108&gt;364),'اطلاعات پایه'!$B$10,0)*L1108+J1108</f>
        <v>0</v>
      </c>
      <c r="P1108" s="5">
        <f>IF(H1108="متاهل",'اطلاعات پایه'!$B$6,0)</f>
        <v>0</v>
      </c>
      <c r="Q1108" s="5">
        <f>I1108*'اطلاعات پایه'!$B$7</f>
        <v>0</v>
      </c>
      <c r="R1108" s="5">
        <f>ROUND('اطلاعات پایه'!$B$8/30*MIN(30,L1108),0)</f>
        <v>9000000</v>
      </c>
      <c r="S1108" s="5">
        <f>ROUND('اطلاعات پایه'!$B$9/30*MIN(30,L1108),0)</f>
        <v>22000000</v>
      </c>
      <c r="T1108" s="5">
        <f t="shared" si="131"/>
        <v>59284</v>
      </c>
      <c r="U1108" s="15"/>
      <c r="V1108" s="5">
        <f t="shared" si="129"/>
        <v>0</v>
      </c>
      <c r="X1108" s="9">
        <f t="shared" si="132"/>
        <v>40316080</v>
      </c>
      <c r="Y1108" s="9">
        <f>ROUND(0.07*MIN(7*L1108*'اطلاعات پایه'!$B$5,'محاسبه حقوق'!X1108),0)</f>
        <v>2822126</v>
      </c>
      <c r="Z1108" s="9">
        <f t="shared" si="133"/>
        <v>9272700</v>
      </c>
      <c r="AA1108" s="9">
        <f t="shared" si="134"/>
        <v>480702059.14285713</v>
      </c>
      <c r="AB1108" s="5">
        <f>IF(AA1108&lt;='اطلاعات پایه'!$B$35,'اطلاعات پایه'!$D$35,IF(AA1108&lt;='اطلاعات پایه'!$B$36,'اطلاعات پایه'!$E$35+(AA1108-'اطلاعات پایه'!$B$35)*'اطلاعات پایه'!$C$36,IF(AA1108&lt;='اطلاعات پایه'!$B$37,'اطلاعات پایه'!$E$36+(AA1108-'اطلاعات پایه'!$B$36)*'اطلاعات پایه'!$C$37,IF(AA1108&lt;='اطلاعات پایه'!$B$38,'اطلاعات پایه'!$E$37+(AA1108-'اطلاعات پایه'!$B$37)*'اطلاعات پایه'!$C$38,IF(AA1108&lt;='اطلاعات پایه'!$B$39,'اطلاعات پایه'!$E$38+(AA1108-'اطلاعات پایه'!$B$38)*'اطلاعات پایه'!$C$39,'اطلاعات پایه'!$E$39+(AA1108-'اطلاعات پایه'!$B$39)*'اطلاعات پایه'!$C$40)))))/365*L1108</f>
        <v>0</v>
      </c>
      <c r="AC1108" s="9">
        <f t="shared" si="135"/>
        <v>37493954</v>
      </c>
      <c r="AE1108" s="9">
        <f t="shared" si="130"/>
        <v>49588780</v>
      </c>
    </row>
    <row r="1109" spans="1:31" x14ac:dyDescent="0.25">
      <c r="A1109" s="13">
        <v>1089</v>
      </c>
      <c r="B1109" s="13"/>
      <c r="C1109" s="13"/>
      <c r="D1109" s="13"/>
      <c r="E1109" s="13"/>
      <c r="F1109" s="13"/>
      <c r="G1109" s="6" t="str">
        <f t="shared" si="128"/>
        <v/>
      </c>
      <c r="H1109" s="13"/>
      <c r="I1109" s="13"/>
      <c r="J1109" s="15"/>
      <c r="K1109" s="15"/>
      <c r="L1109" s="5">
        <f>VLOOKUP($C$15,'اطلاعات پایه'!$A$18:$B$30,2,FALSE)</f>
        <v>30</v>
      </c>
      <c r="M1109" s="6">
        <f>VLOOKUP($C$15,'اطلاعات پایه'!$A$18:$C$30,3,FALSE)</f>
        <v>45736</v>
      </c>
      <c r="N1109" s="5">
        <f>ROUND((K1109*('اطلاعات پایه'!$B$12+1)+'اطلاعات پایه'!$B$13)/30*L1109,0)</f>
        <v>9316080</v>
      </c>
      <c r="O1109" s="5">
        <f>IF(AND(F1109&gt;0,M1109-F1109&gt;364),'اطلاعات پایه'!$B$10,0)*L1109+J1109</f>
        <v>0</v>
      </c>
      <c r="P1109" s="5">
        <f>IF(H1109="متاهل",'اطلاعات پایه'!$B$6,0)</f>
        <v>0</v>
      </c>
      <c r="Q1109" s="5">
        <f>I1109*'اطلاعات پایه'!$B$7</f>
        <v>0</v>
      </c>
      <c r="R1109" s="5">
        <f>ROUND('اطلاعات پایه'!$B$8/30*MIN(30,L1109),0)</f>
        <v>9000000</v>
      </c>
      <c r="S1109" s="5">
        <f>ROUND('اطلاعات پایه'!$B$9/30*MIN(30,L1109),0)</f>
        <v>22000000</v>
      </c>
      <c r="T1109" s="5">
        <f t="shared" si="131"/>
        <v>59284</v>
      </c>
      <c r="U1109" s="15"/>
      <c r="V1109" s="5">
        <f t="shared" si="129"/>
        <v>0</v>
      </c>
      <c r="X1109" s="9">
        <f t="shared" si="132"/>
        <v>40316080</v>
      </c>
      <c r="Y1109" s="9">
        <f>ROUND(0.07*MIN(7*L1109*'اطلاعات پایه'!$B$5,'محاسبه حقوق'!X1109),0)</f>
        <v>2822126</v>
      </c>
      <c r="Z1109" s="9">
        <f t="shared" si="133"/>
        <v>9272700</v>
      </c>
      <c r="AA1109" s="9">
        <f t="shared" si="134"/>
        <v>480702059.14285713</v>
      </c>
      <c r="AB1109" s="5">
        <f>IF(AA1109&lt;='اطلاعات پایه'!$B$35,'اطلاعات پایه'!$D$35,IF(AA1109&lt;='اطلاعات پایه'!$B$36,'اطلاعات پایه'!$E$35+(AA1109-'اطلاعات پایه'!$B$35)*'اطلاعات پایه'!$C$36,IF(AA1109&lt;='اطلاعات پایه'!$B$37,'اطلاعات پایه'!$E$36+(AA1109-'اطلاعات پایه'!$B$36)*'اطلاعات پایه'!$C$37,IF(AA1109&lt;='اطلاعات پایه'!$B$38,'اطلاعات پایه'!$E$37+(AA1109-'اطلاعات پایه'!$B$37)*'اطلاعات پایه'!$C$38,IF(AA1109&lt;='اطلاعات پایه'!$B$39,'اطلاعات پایه'!$E$38+(AA1109-'اطلاعات پایه'!$B$38)*'اطلاعات پایه'!$C$39,'اطلاعات پایه'!$E$39+(AA1109-'اطلاعات پایه'!$B$39)*'اطلاعات پایه'!$C$40)))))/365*L1109</f>
        <v>0</v>
      </c>
      <c r="AC1109" s="9">
        <f t="shared" si="135"/>
        <v>37493954</v>
      </c>
      <c r="AE1109" s="9">
        <f t="shared" si="130"/>
        <v>49588780</v>
      </c>
    </row>
    <row r="1110" spans="1:31" x14ac:dyDescent="0.25">
      <c r="A1110" s="13">
        <v>1090</v>
      </c>
      <c r="B1110" s="13"/>
      <c r="C1110" s="13"/>
      <c r="D1110" s="13"/>
      <c r="E1110" s="13"/>
      <c r="F1110" s="13"/>
      <c r="G1110" s="6" t="str">
        <f t="shared" ref="G1110:G1173" si="136">IF(F1110=0,"",F1110)</f>
        <v/>
      </c>
      <c r="H1110" s="13"/>
      <c r="I1110" s="13"/>
      <c r="J1110" s="15"/>
      <c r="K1110" s="15"/>
      <c r="L1110" s="5">
        <f>VLOOKUP($C$15,'اطلاعات پایه'!$A$18:$B$30,2,FALSE)</f>
        <v>30</v>
      </c>
      <c r="M1110" s="6">
        <f>VLOOKUP($C$15,'اطلاعات پایه'!$A$18:$C$30,3,FALSE)</f>
        <v>45736</v>
      </c>
      <c r="N1110" s="5">
        <f>ROUND((K1110*('اطلاعات پایه'!$B$12+1)+'اطلاعات پایه'!$B$13)/30*L1110,0)</f>
        <v>9316080</v>
      </c>
      <c r="O1110" s="5">
        <f>IF(AND(F1110&gt;0,M1110-F1110&gt;364),'اطلاعات پایه'!$B$10,0)*L1110+J1110</f>
        <v>0</v>
      </c>
      <c r="P1110" s="5">
        <f>IF(H1110="متاهل",'اطلاعات پایه'!$B$6,0)</f>
        <v>0</v>
      </c>
      <c r="Q1110" s="5">
        <f>I1110*'اطلاعات پایه'!$B$7</f>
        <v>0</v>
      </c>
      <c r="R1110" s="5">
        <f>ROUND('اطلاعات پایه'!$B$8/30*MIN(30,L1110),0)</f>
        <v>9000000</v>
      </c>
      <c r="S1110" s="5">
        <f>ROUND('اطلاعات پایه'!$B$9/30*MIN(30,L1110),0)</f>
        <v>22000000</v>
      </c>
      <c r="T1110" s="5">
        <f t="shared" si="131"/>
        <v>59284</v>
      </c>
      <c r="U1110" s="15"/>
      <c r="V1110" s="5">
        <f t="shared" ref="V1110:V1173" si="137">U1110*T1110</f>
        <v>0</v>
      </c>
      <c r="X1110" s="9">
        <f t="shared" si="132"/>
        <v>40316080</v>
      </c>
      <c r="Y1110" s="9">
        <f>ROUND(0.07*MIN(7*L1110*'اطلاعات پایه'!$B$5,'محاسبه حقوق'!X1110),0)</f>
        <v>2822126</v>
      </c>
      <c r="Z1110" s="9">
        <f t="shared" si="133"/>
        <v>9272700</v>
      </c>
      <c r="AA1110" s="9">
        <f t="shared" si="134"/>
        <v>480702059.14285713</v>
      </c>
      <c r="AB1110" s="5">
        <f>IF(AA1110&lt;='اطلاعات پایه'!$B$35,'اطلاعات پایه'!$D$35,IF(AA1110&lt;='اطلاعات پایه'!$B$36,'اطلاعات پایه'!$E$35+(AA1110-'اطلاعات پایه'!$B$35)*'اطلاعات پایه'!$C$36,IF(AA1110&lt;='اطلاعات پایه'!$B$37,'اطلاعات پایه'!$E$36+(AA1110-'اطلاعات پایه'!$B$36)*'اطلاعات پایه'!$C$37,IF(AA1110&lt;='اطلاعات پایه'!$B$38,'اطلاعات پایه'!$E$37+(AA1110-'اطلاعات پایه'!$B$37)*'اطلاعات پایه'!$C$38,IF(AA1110&lt;='اطلاعات پایه'!$B$39,'اطلاعات پایه'!$E$38+(AA1110-'اطلاعات پایه'!$B$38)*'اطلاعات پایه'!$C$39,'اطلاعات پایه'!$E$39+(AA1110-'اطلاعات پایه'!$B$39)*'اطلاعات پایه'!$C$40)))))/365*L1110</f>
        <v>0</v>
      </c>
      <c r="AC1110" s="9">
        <f t="shared" si="135"/>
        <v>37493954</v>
      </c>
      <c r="AE1110" s="9">
        <f t="shared" ref="AE1110:AE1173" si="138">X1110+Z1110</f>
        <v>49588780</v>
      </c>
    </row>
    <row r="1111" spans="1:31" x14ac:dyDescent="0.25">
      <c r="A1111" s="13">
        <v>1091</v>
      </c>
      <c r="B1111" s="13"/>
      <c r="C1111" s="13"/>
      <c r="D1111" s="13"/>
      <c r="E1111" s="13"/>
      <c r="F1111" s="13"/>
      <c r="G1111" s="6" t="str">
        <f t="shared" si="136"/>
        <v/>
      </c>
      <c r="H1111" s="13"/>
      <c r="I1111" s="13"/>
      <c r="J1111" s="15"/>
      <c r="K1111" s="15"/>
      <c r="L1111" s="5">
        <f>VLOOKUP($C$15,'اطلاعات پایه'!$A$18:$B$30,2,FALSE)</f>
        <v>30</v>
      </c>
      <c r="M1111" s="6">
        <f>VLOOKUP($C$15,'اطلاعات پایه'!$A$18:$C$30,3,FALSE)</f>
        <v>45736</v>
      </c>
      <c r="N1111" s="5">
        <f>ROUND((K1111*('اطلاعات پایه'!$B$12+1)+'اطلاعات پایه'!$B$13)/30*L1111,0)</f>
        <v>9316080</v>
      </c>
      <c r="O1111" s="5">
        <f>IF(AND(F1111&gt;0,M1111-F1111&gt;364),'اطلاعات پایه'!$B$10,0)*L1111+J1111</f>
        <v>0</v>
      </c>
      <c r="P1111" s="5">
        <f>IF(H1111="متاهل",'اطلاعات پایه'!$B$6,0)</f>
        <v>0</v>
      </c>
      <c r="Q1111" s="5">
        <f>I1111*'اطلاعات پایه'!$B$7</f>
        <v>0</v>
      </c>
      <c r="R1111" s="5">
        <f>ROUND('اطلاعات پایه'!$B$8/30*MIN(30,L1111),0)</f>
        <v>9000000</v>
      </c>
      <c r="S1111" s="5">
        <f>ROUND('اطلاعات پایه'!$B$9/30*MIN(30,L1111),0)</f>
        <v>22000000</v>
      </c>
      <c r="T1111" s="5">
        <f t="shared" ref="T1111:T1174" si="139">ROUND((N1111+O1111)/L1111*30/220*1.4,0)</f>
        <v>59284</v>
      </c>
      <c r="U1111" s="15"/>
      <c r="V1111" s="5">
        <f t="shared" si="137"/>
        <v>0</v>
      </c>
      <c r="X1111" s="9">
        <f t="shared" ref="X1111:X1174" si="140">SUM(N1111:S1111,V1111:W1111)</f>
        <v>40316080</v>
      </c>
      <c r="Y1111" s="9">
        <f>ROUND(0.07*MIN(7*L1111*'اطلاعات پایه'!$B$5,'محاسبه حقوق'!X1111),0)</f>
        <v>2822126</v>
      </c>
      <c r="Z1111" s="9">
        <f t="shared" ref="Z1111:Z1174" si="141">ROUND(Y1111/7*23,0)</f>
        <v>9272700</v>
      </c>
      <c r="AA1111" s="9">
        <f t="shared" ref="AA1111:AA1174" si="142">(X1111-2/7*Y1111)/L1111*365</f>
        <v>480702059.14285713</v>
      </c>
      <c r="AB1111" s="5">
        <f>IF(AA1111&lt;='اطلاعات پایه'!$B$35,'اطلاعات پایه'!$D$35,IF(AA1111&lt;='اطلاعات پایه'!$B$36,'اطلاعات پایه'!$E$35+(AA1111-'اطلاعات پایه'!$B$35)*'اطلاعات پایه'!$C$36,IF(AA1111&lt;='اطلاعات پایه'!$B$37,'اطلاعات پایه'!$E$36+(AA1111-'اطلاعات پایه'!$B$36)*'اطلاعات پایه'!$C$37,IF(AA1111&lt;='اطلاعات پایه'!$B$38,'اطلاعات پایه'!$E$37+(AA1111-'اطلاعات پایه'!$B$37)*'اطلاعات پایه'!$C$38,IF(AA1111&lt;='اطلاعات پایه'!$B$39,'اطلاعات پایه'!$E$38+(AA1111-'اطلاعات پایه'!$B$38)*'اطلاعات پایه'!$C$39,'اطلاعات پایه'!$E$39+(AA1111-'اطلاعات پایه'!$B$39)*'اطلاعات پایه'!$C$40)))))/365*L1111</f>
        <v>0</v>
      </c>
      <c r="AC1111" s="9">
        <f t="shared" ref="AC1111:AC1174" si="143">X1111-Y1111-AB1111</f>
        <v>37493954</v>
      </c>
      <c r="AE1111" s="9">
        <f t="shared" si="138"/>
        <v>49588780</v>
      </c>
    </row>
    <row r="1112" spans="1:31" x14ac:dyDescent="0.25">
      <c r="A1112" s="13">
        <v>1092</v>
      </c>
      <c r="B1112" s="13"/>
      <c r="C1112" s="13"/>
      <c r="D1112" s="13"/>
      <c r="E1112" s="13"/>
      <c r="F1112" s="13"/>
      <c r="G1112" s="6" t="str">
        <f t="shared" si="136"/>
        <v/>
      </c>
      <c r="H1112" s="13"/>
      <c r="I1112" s="13"/>
      <c r="J1112" s="15"/>
      <c r="K1112" s="15"/>
      <c r="L1112" s="5">
        <f>VLOOKUP($C$15,'اطلاعات پایه'!$A$18:$B$30,2,FALSE)</f>
        <v>30</v>
      </c>
      <c r="M1112" s="6">
        <f>VLOOKUP($C$15,'اطلاعات پایه'!$A$18:$C$30,3,FALSE)</f>
        <v>45736</v>
      </c>
      <c r="N1112" s="5">
        <f>ROUND((K1112*('اطلاعات پایه'!$B$12+1)+'اطلاعات پایه'!$B$13)/30*L1112,0)</f>
        <v>9316080</v>
      </c>
      <c r="O1112" s="5">
        <f>IF(AND(F1112&gt;0,M1112-F1112&gt;364),'اطلاعات پایه'!$B$10,0)*L1112+J1112</f>
        <v>0</v>
      </c>
      <c r="P1112" s="5">
        <f>IF(H1112="متاهل",'اطلاعات پایه'!$B$6,0)</f>
        <v>0</v>
      </c>
      <c r="Q1112" s="5">
        <f>I1112*'اطلاعات پایه'!$B$7</f>
        <v>0</v>
      </c>
      <c r="R1112" s="5">
        <f>ROUND('اطلاعات پایه'!$B$8/30*MIN(30,L1112),0)</f>
        <v>9000000</v>
      </c>
      <c r="S1112" s="5">
        <f>ROUND('اطلاعات پایه'!$B$9/30*MIN(30,L1112),0)</f>
        <v>22000000</v>
      </c>
      <c r="T1112" s="5">
        <f t="shared" si="139"/>
        <v>59284</v>
      </c>
      <c r="U1112" s="15"/>
      <c r="V1112" s="5">
        <f t="shared" si="137"/>
        <v>0</v>
      </c>
      <c r="X1112" s="9">
        <f t="shared" si="140"/>
        <v>40316080</v>
      </c>
      <c r="Y1112" s="9">
        <f>ROUND(0.07*MIN(7*L1112*'اطلاعات پایه'!$B$5,'محاسبه حقوق'!X1112),0)</f>
        <v>2822126</v>
      </c>
      <c r="Z1112" s="9">
        <f t="shared" si="141"/>
        <v>9272700</v>
      </c>
      <c r="AA1112" s="9">
        <f t="shared" si="142"/>
        <v>480702059.14285713</v>
      </c>
      <c r="AB1112" s="5">
        <f>IF(AA1112&lt;='اطلاعات پایه'!$B$35,'اطلاعات پایه'!$D$35,IF(AA1112&lt;='اطلاعات پایه'!$B$36,'اطلاعات پایه'!$E$35+(AA1112-'اطلاعات پایه'!$B$35)*'اطلاعات پایه'!$C$36,IF(AA1112&lt;='اطلاعات پایه'!$B$37,'اطلاعات پایه'!$E$36+(AA1112-'اطلاعات پایه'!$B$36)*'اطلاعات پایه'!$C$37,IF(AA1112&lt;='اطلاعات پایه'!$B$38,'اطلاعات پایه'!$E$37+(AA1112-'اطلاعات پایه'!$B$37)*'اطلاعات پایه'!$C$38,IF(AA1112&lt;='اطلاعات پایه'!$B$39,'اطلاعات پایه'!$E$38+(AA1112-'اطلاعات پایه'!$B$38)*'اطلاعات پایه'!$C$39,'اطلاعات پایه'!$E$39+(AA1112-'اطلاعات پایه'!$B$39)*'اطلاعات پایه'!$C$40)))))/365*L1112</f>
        <v>0</v>
      </c>
      <c r="AC1112" s="9">
        <f t="shared" si="143"/>
        <v>37493954</v>
      </c>
      <c r="AE1112" s="9">
        <f t="shared" si="138"/>
        <v>49588780</v>
      </c>
    </row>
    <row r="1113" spans="1:31" x14ac:dyDescent="0.25">
      <c r="A1113" s="13">
        <v>1093</v>
      </c>
      <c r="B1113" s="13"/>
      <c r="C1113" s="13"/>
      <c r="D1113" s="13"/>
      <c r="E1113" s="13"/>
      <c r="F1113" s="13"/>
      <c r="G1113" s="6" t="str">
        <f t="shared" si="136"/>
        <v/>
      </c>
      <c r="H1113" s="13"/>
      <c r="I1113" s="13"/>
      <c r="J1113" s="15"/>
      <c r="K1113" s="15"/>
      <c r="L1113" s="5">
        <f>VLOOKUP($C$15,'اطلاعات پایه'!$A$18:$B$30,2,FALSE)</f>
        <v>30</v>
      </c>
      <c r="M1113" s="6">
        <f>VLOOKUP($C$15,'اطلاعات پایه'!$A$18:$C$30,3,FALSE)</f>
        <v>45736</v>
      </c>
      <c r="N1113" s="5">
        <f>ROUND((K1113*('اطلاعات پایه'!$B$12+1)+'اطلاعات پایه'!$B$13)/30*L1113,0)</f>
        <v>9316080</v>
      </c>
      <c r="O1113" s="5">
        <f>IF(AND(F1113&gt;0,M1113-F1113&gt;364),'اطلاعات پایه'!$B$10,0)*L1113+J1113</f>
        <v>0</v>
      </c>
      <c r="P1113" s="5">
        <f>IF(H1113="متاهل",'اطلاعات پایه'!$B$6,0)</f>
        <v>0</v>
      </c>
      <c r="Q1113" s="5">
        <f>I1113*'اطلاعات پایه'!$B$7</f>
        <v>0</v>
      </c>
      <c r="R1113" s="5">
        <f>ROUND('اطلاعات پایه'!$B$8/30*MIN(30,L1113),0)</f>
        <v>9000000</v>
      </c>
      <c r="S1113" s="5">
        <f>ROUND('اطلاعات پایه'!$B$9/30*MIN(30,L1113),0)</f>
        <v>22000000</v>
      </c>
      <c r="T1113" s="5">
        <f t="shared" si="139"/>
        <v>59284</v>
      </c>
      <c r="U1113" s="15"/>
      <c r="V1113" s="5">
        <f t="shared" si="137"/>
        <v>0</v>
      </c>
      <c r="X1113" s="9">
        <f t="shared" si="140"/>
        <v>40316080</v>
      </c>
      <c r="Y1113" s="9">
        <f>ROUND(0.07*MIN(7*L1113*'اطلاعات پایه'!$B$5,'محاسبه حقوق'!X1113),0)</f>
        <v>2822126</v>
      </c>
      <c r="Z1113" s="9">
        <f t="shared" si="141"/>
        <v>9272700</v>
      </c>
      <c r="AA1113" s="9">
        <f t="shared" si="142"/>
        <v>480702059.14285713</v>
      </c>
      <c r="AB1113" s="5">
        <f>IF(AA1113&lt;='اطلاعات پایه'!$B$35,'اطلاعات پایه'!$D$35,IF(AA1113&lt;='اطلاعات پایه'!$B$36,'اطلاعات پایه'!$E$35+(AA1113-'اطلاعات پایه'!$B$35)*'اطلاعات پایه'!$C$36,IF(AA1113&lt;='اطلاعات پایه'!$B$37,'اطلاعات پایه'!$E$36+(AA1113-'اطلاعات پایه'!$B$36)*'اطلاعات پایه'!$C$37,IF(AA1113&lt;='اطلاعات پایه'!$B$38,'اطلاعات پایه'!$E$37+(AA1113-'اطلاعات پایه'!$B$37)*'اطلاعات پایه'!$C$38,IF(AA1113&lt;='اطلاعات پایه'!$B$39,'اطلاعات پایه'!$E$38+(AA1113-'اطلاعات پایه'!$B$38)*'اطلاعات پایه'!$C$39,'اطلاعات پایه'!$E$39+(AA1113-'اطلاعات پایه'!$B$39)*'اطلاعات پایه'!$C$40)))))/365*L1113</f>
        <v>0</v>
      </c>
      <c r="AC1113" s="9">
        <f t="shared" si="143"/>
        <v>37493954</v>
      </c>
      <c r="AE1113" s="9">
        <f t="shared" si="138"/>
        <v>49588780</v>
      </c>
    </row>
    <row r="1114" spans="1:31" x14ac:dyDescent="0.25">
      <c r="A1114" s="13">
        <v>1094</v>
      </c>
      <c r="B1114" s="13"/>
      <c r="C1114" s="13"/>
      <c r="D1114" s="13"/>
      <c r="E1114" s="13"/>
      <c r="F1114" s="13"/>
      <c r="G1114" s="6" t="str">
        <f t="shared" si="136"/>
        <v/>
      </c>
      <c r="H1114" s="13"/>
      <c r="I1114" s="13"/>
      <c r="J1114" s="15"/>
      <c r="K1114" s="15"/>
      <c r="L1114" s="5">
        <f>VLOOKUP($C$15,'اطلاعات پایه'!$A$18:$B$30,2,FALSE)</f>
        <v>30</v>
      </c>
      <c r="M1114" s="6">
        <f>VLOOKUP($C$15,'اطلاعات پایه'!$A$18:$C$30,3,FALSE)</f>
        <v>45736</v>
      </c>
      <c r="N1114" s="5">
        <f>ROUND((K1114*('اطلاعات پایه'!$B$12+1)+'اطلاعات پایه'!$B$13)/30*L1114,0)</f>
        <v>9316080</v>
      </c>
      <c r="O1114" s="5">
        <f>IF(AND(F1114&gt;0,M1114-F1114&gt;364),'اطلاعات پایه'!$B$10,0)*L1114+J1114</f>
        <v>0</v>
      </c>
      <c r="P1114" s="5">
        <f>IF(H1114="متاهل",'اطلاعات پایه'!$B$6,0)</f>
        <v>0</v>
      </c>
      <c r="Q1114" s="5">
        <f>I1114*'اطلاعات پایه'!$B$7</f>
        <v>0</v>
      </c>
      <c r="R1114" s="5">
        <f>ROUND('اطلاعات پایه'!$B$8/30*MIN(30,L1114),0)</f>
        <v>9000000</v>
      </c>
      <c r="S1114" s="5">
        <f>ROUND('اطلاعات پایه'!$B$9/30*MIN(30,L1114),0)</f>
        <v>22000000</v>
      </c>
      <c r="T1114" s="5">
        <f t="shared" si="139"/>
        <v>59284</v>
      </c>
      <c r="U1114" s="15"/>
      <c r="V1114" s="5">
        <f t="shared" si="137"/>
        <v>0</v>
      </c>
      <c r="X1114" s="9">
        <f t="shared" si="140"/>
        <v>40316080</v>
      </c>
      <c r="Y1114" s="9">
        <f>ROUND(0.07*MIN(7*L1114*'اطلاعات پایه'!$B$5,'محاسبه حقوق'!X1114),0)</f>
        <v>2822126</v>
      </c>
      <c r="Z1114" s="9">
        <f t="shared" si="141"/>
        <v>9272700</v>
      </c>
      <c r="AA1114" s="9">
        <f t="shared" si="142"/>
        <v>480702059.14285713</v>
      </c>
      <c r="AB1114" s="5">
        <f>IF(AA1114&lt;='اطلاعات پایه'!$B$35,'اطلاعات پایه'!$D$35,IF(AA1114&lt;='اطلاعات پایه'!$B$36,'اطلاعات پایه'!$E$35+(AA1114-'اطلاعات پایه'!$B$35)*'اطلاعات پایه'!$C$36,IF(AA1114&lt;='اطلاعات پایه'!$B$37,'اطلاعات پایه'!$E$36+(AA1114-'اطلاعات پایه'!$B$36)*'اطلاعات پایه'!$C$37,IF(AA1114&lt;='اطلاعات پایه'!$B$38,'اطلاعات پایه'!$E$37+(AA1114-'اطلاعات پایه'!$B$37)*'اطلاعات پایه'!$C$38,IF(AA1114&lt;='اطلاعات پایه'!$B$39,'اطلاعات پایه'!$E$38+(AA1114-'اطلاعات پایه'!$B$38)*'اطلاعات پایه'!$C$39,'اطلاعات پایه'!$E$39+(AA1114-'اطلاعات پایه'!$B$39)*'اطلاعات پایه'!$C$40)))))/365*L1114</f>
        <v>0</v>
      </c>
      <c r="AC1114" s="9">
        <f t="shared" si="143"/>
        <v>37493954</v>
      </c>
      <c r="AE1114" s="9">
        <f t="shared" si="138"/>
        <v>49588780</v>
      </c>
    </row>
    <row r="1115" spans="1:31" x14ac:dyDescent="0.25">
      <c r="A1115" s="13">
        <v>1095</v>
      </c>
      <c r="B1115" s="13"/>
      <c r="C1115" s="13"/>
      <c r="D1115" s="13"/>
      <c r="E1115" s="13"/>
      <c r="F1115" s="13"/>
      <c r="G1115" s="6" t="str">
        <f t="shared" si="136"/>
        <v/>
      </c>
      <c r="H1115" s="13"/>
      <c r="I1115" s="13"/>
      <c r="J1115" s="15"/>
      <c r="K1115" s="15"/>
      <c r="L1115" s="5">
        <f>VLOOKUP($C$15,'اطلاعات پایه'!$A$18:$B$30,2,FALSE)</f>
        <v>30</v>
      </c>
      <c r="M1115" s="6">
        <f>VLOOKUP($C$15,'اطلاعات پایه'!$A$18:$C$30,3,FALSE)</f>
        <v>45736</v>
      </c>
      <c r="N1115" s="5">
        <f>ROUND((K1115*('اطلاعات پایه'!$B$12+1)+'اطلاعات پایه'!$B$13)/30*L1115,0)</f>
        <v>9316080</v>
      </c>
      <c r="O1115" s="5">
        <f>IF(AND(F1115&gt;0,M1115-F1115&gt;364),'اطلاعات پایه'!$B$10,0)*L1115+J1115</f>
        <v>0</v>
      </c>
      <c r="P1115" s="5">
        <f>IF(H1115="متاهل",'اطلاعات پایه'!$B$6,0)</f>
        <v>0</v>
      </c>
      <c r="Q1115" s="5">
        <f>I1115*'اطلاعات پایه'!$B$7</f>
        <v>0</v>
      </c>
      <c r="R1115" s="5">
        <f>ROUND('اطلاعات پایه'!$B$8/30*MIN(30,L1115),0)</f>
        <v>9000000</v>
      </c>
      <c r="S1115" s="5">
        <f>ROUND('اطلاعات پایه'!$B$9/30*MIN(30,L1115),0)</f>
        <v>22000000</v>
      </c>
      <c r="T1115" s="5">
        <f t="shared" si="139"/>
        <v>59284</v>
      </c>
      <c r="U1115" s="15"/>
      <c r="V1115" s="5">
        <f t="shared" si="137"/>
        <v>0</v>
      </c>
      <c r="X1115" s="9">
        <f t="shared" si="140"/>
        <v>40316080</v>
      </c>
      <c r="Y1115" s="9">
        <f>ROUND(0.07*MIN(7*L1115*'اطلاعات پایه'!$B$5,'محاسبه حقوق'!X1115),0)</f>
        <v>2822126</v>
      </c>
      <c r="Z1115" s="9">
        <f t="shared" si="141"/>
        <v>9272700</v>
      </c>
      <c r="AA1115" s="9">
        <f t="shared" si="142"/>
        <v>480702059.14285713</v>
      </c>
      <c r="AB1115" s="5">
        <f>IF(AA1115&lt;='اطلاعات پایه'!$B$35,'اطلاعات پایه'!$D$35,IF(AA1115&lt;='اطلاعات پایه'!$B$36,'اطلاعات پایه'!$E$35+(AA1115-'اطلاعات پایه'!$B$35)*'اطلاعات پایه'!$C$36,IF(AA1115&lt;='اطلاعات پایه'!$B$37,'اطلاعات پایه'!$E$36+(AA1115-'اطلاعات پایه'!$B$36)*'اطلاعات پایه'!$C$37,IF(AA1115&lt;='اطلاعات پایه'!$B$38,'اطلاعات پایه'!$E$37+(AA1115-'اطلاعات پایه'!$B$37)*'اطلاعات پایه'!$C$38,IF(AA1115&lt;='اطلاعات پایه'!$B$39,'اطلاعات پایه'!$E$38+(AA1115-'اطلاعات پایه'!$B$38)*'اطلاعات پایه'!$C$39,'اطلاعات پایه'!$E$39+(AA1115-'اطلاعات پایه'!$B$39)*'اطلاعات پایه'!$C$40)))))/365*L1115</f>
        <v>0</v>
      </c>
      <c r="AC1115" s="9">
        <f t="shared" si="143"/>
        <v>37493954</v>
      </c>
      <c r="AE1115" s="9">
        <f t="shared" si="138"/>
        <v>49588780</v>
      </c>
    </row>
    <row r="1116" spans="1:31" x14ac:dyDescent="0.25">
      <c r="A1116" s="13">
        <v>1096</v>
      </c>
      <c r="B1116" s="13"/>
      <c r="C1116" s="13"/>
      <c r="D1116" s="13"/>
      <c r="E1116" s="13"/>
      <c r="F1116" s="13"/>
      <c r="G1116" s="6" t="str">
        <f t="shared" si="136"/>
        <v/>
      </c>
      <c r="H1116" s="13"/>
      <c r="I1116" s="13"/>
      <c r="J1116" s="15"/>
      <c r="K1116" s="15"/>
      <c r="L1116" s="5">
        <f>VLOOKUP($C$15,'اطلاعات پایه'!$A$18:$B$30,2,FALSE)</f>
        <v>30</v>
      </c>
      <c r="M1116" s="6">
        <f>VLOOKUP($C$15,'اطلاعات پایه'!$A$18:$C$30,3,FALSE)</f>
        <v>45736</v>
      </c>
      <c r="N1116" s="5">
        <f>ROUND((K1116*('اطلاعات پایه'!$B$12+1)+'اطلاعات پایه'!$B$13)/30*L1116,0)</f>
        <v>9316080</v>
      </c>
      <c r="O1116" s="5">
        <f>IF(AND(F1116&gt;0,M1116-F1116&gt;364),'اطلاعات پایه'!$B$10,0)*L1116+J1116</f>
        <v>0</v>
      </c>
      <c r="P1116" s="5">
        <f>IF(H1116="متاهل",'اطلاعات پایه'!$B$6,0)</f>
        <v>0</v>
      </c>
      <c r="Q1116" s="5">
        <f>I1116*'اطلاعات پایه'!$B$7</f>
        <v>0</v>
      </c>
      <c r="R1116" s="5">
        <f>ROUND('اطلاعات پایه'!$B$8/30*MIN(30,L1116),0)</f>
        <v>9000000</v>
      </c>
      <c r="S1116" s="5">
        <f>ROUND('اطلاعات پایه'!$B$9/30*MIN(30,L1116),0)</f>
        <v>22000000</v>
      </c>
      <c r="T1116" s="5">
        <f t="shared" si="139"/>
        <v>59284</v>
      </c>
      <c r="U1116" s="15"/>
      <c r="V1116" s="5">
        <f t="shared" si="137"/>
        <v>0</v>
      </c>
      <c r="X1116" s="9">
        <f t="shared" si="140"/>
        <v>40316080</v>
      </c>
      <c r="Y1116" s="9">
        <f>ROUND(0.07*MIN(7*L1116*'اطلاعات پایه'!$B$5,'محاسبه حقوق'!X1116),0)</f>
        <v>2822126</v>
      </c>
      <c r="Z1116" s="9">
        <f t="shared" si="141"/>
        <v>9272700</v>
      </c>
      <c r="AA1116" s="9">
        <f t="shared" si="142"/>
        <v>480702059.14285713</v>
      </c>
      <c r="AB1116" s="5">
        <f>IF(AA1116&lt;='اطلاعات پایه'!$B$35,'اطلاعات پایه'!$D$35,IF(AA1116&lt;='اطلاعات پایه'!$B$36,'اطلاعات پایه'!$E$35+(AA1116-'اطلاعات پایه'!$B$35)*'اطلاعات پایه'!$C$36,IF(AA1116&lt;='اطلاعات پایه'!$B$37,'اطلاعات پایه'!$E$36+(AA1116-'اطلاعات پایه'!$B$36)*'اطلاعات پایه'!$C$37,IF(AA1116&lt;='اطلاعات پایه'!$B$38,'اطلاعات پایه'!$E$37+(AA1116-'اطلاعات پایه'!$B$37)*'اطلاعات پایه'!$C$38,IF(AA1116&lt;='اطلاعات پایه'!$B$39,'اطلاعات پایه'!$E$38+(AA1116-'اطلاعات پایه'!$B$38)*'اطلاعات پایه'!$C$39,'اطلاعات پایه'!$E$39+(AA1116-'اطلاعات پایه'!$B$39)*'اطلاعات پایه'!$C$40)))))/365*L1116</f>
        <v>0</v>
      </c>
      <c r="AC1116" s="9">
        <f t="shared" si="143"/>
        <v>37493954</v>
      </c>
      <c r="AE1116" s="9">
        <f t="shared" si="138"/>
        <v>49588780</v>
      </c>
    </row>
    <row r="1117" spans="1:31" x14ac:dyDescent="0.25">
      <c r="A1117" s="13">
        <v>1097</v>
      </c>
      <c r="B1117" s="13"/>
      <c r="C1117" s="13"/>
      <c r="D1117" s="13"/>
      <c r="E1117" s="13"/>
      <c r="F1117" s="13"/>
      <c r="G1117" s="6" t="str">
        <f t="shared" si="136"/>
        <v/>
      </c>
      <c r="H1117" s="13"/>
      <c r="I1117" s="13"/>
      <c r="J1117" s="15"/>
      <c r="K1117" s="15"/>
      <c r="L1117" s="5">
        <f>VLOOKUP($C$15,'اطلاعات پایه'!$A$18:$B$30,2,FALSE)</f>
        <v>30</v>
      </c>
      <c r="M1117" s="6">
        <f>VLOOKUP($C$15,'اطلاعات پایه'!$A$18:$C$30,3,FALSE)</f>
        <v>45736</v>
      </c>
      <c r="N1117" s="5">
        <f>ROUND((K1117*('اطلاعات پایه'!$B$12+1)+'اطلاعات پایه'!$B$13)/30*L1117,0)</f>
        <v>9316080</v>
      </c>
      <c r="O1117" s="5">
        <f>IF(AND(F1117&gt;0,M1117-F1117&gt;364),'اطلاعات پایه'!$B$10,0)*L1117+J1117</f>
        <v>0</v>
      </c>
      <c r="P1117" s="5">
        <f>IF(H1117="متاهل",'اطلاعات پایه'!$B$6,0)</f>
        <v>0</v>
      </c>
      <c r="Q1117" s="5">
        <f>I1117*'اطلاعات پایه'!$B$7</f>
        <v>0</v>
      </c>
      <c r="R1117" s="5">
        <f>ROUND('اطلاعات پایه'!$B$8/30*MIN(30,L1117),0)</f>
        <v>9000000</v>
      </c>
      <c r="S1117" s="5">
        <f>ROUND('اطلاعات پایه'!$B$9/30*MIN(30,L1117),0)</f>
        <v>22000000</v>
      </c>
      <c r="T1117" s="5">
        <f t="shared" si="139"/>
        <v>59284</v>
      </c>
      <c r="U1117" s="15"/>
      <c r="V1117" s="5">
        <f t="shared" si="137"/>
        <v>0</v>
      </c>
      <c r="X1117" s="9">
        <f t="shared" si="140"/>
        <v>40316080</v>
      </c>
      <c r="Y1117" s="9">
        <f>ROUND(0.07*MIN(7*L1117*'اطلاعات پایه'!$B$5,'محاسبه حقوق'!X1117),0)</f>
        <v>2822126</v>
      </c>
      <c r="Z1117" s="9">
        <f t="shared" si="141"/>
        <v>9272700</v>
      </c>
      <c r="AA1117" s="9">
        <f t="shared" si="142"/>
        <v>480702059.14285713</v>
      </c>
      <c r="AB1117" s="5">
        <f>IF(AA1117&lt;='اطلاعات پایه'!$B$35,'اطلاعات پایه'!$D$35,IF(AA1117&lt;='اطلاعات پایه'!$B$36,'اطلاعات پایه'!$E$35+(AA1117-'اطلاعات پایه'!$B$35)*'اطلاعات پایه'!$C$36,IF(AA1117&lt;='اطلاعات پایه'!$B$37,'اطلاعات پایه'!$E$36+(AA1117-'اطلاعات پایه'!$B$36)*'اطلاعات پایه'!$C$37,IF(AA1117&lt;='اطلاعات پایه'!$B$38,'اطلاعات پایه'!$E$37+(AA1117-'اطلاعات پایه'!$B$37)*'اطلاعات پایه'!$C$38,IF(AA1117&lt;='اطلاعات پایه'!$B$39,'اطلاعات پایه'!$E$38+(AA1117-'اطلاعات پایه'!$B$38)*'اطلاعات پایه'!$C$39,'اطلاعات پایه'!$E$39+(AA1117-'اطلاعات پایه'!$B$39)*'اطلاعات پایه'!$C$40)))))/365*L1117</f>
        <v>0</v>
      </c>
      <c r="AC1117" s="9">
        <f t="shared" si="143"/>
        <v>37493954</v>
      </c>
      <c r="AE1117" s="9">
        <f t="shared" si="138"/>
        <v>49588780</v>
      </c>
    </row>
    <row r="1118" spans="1:31" x14ac:dyDescent="0.25">
      <c r="A1118" s="13">
        <v>1098</v>
      </c>
      <c r="B1118" s="13"/>
      <c r="C1118" s="13"/>
      <c r="D1118" s="13"/>
      <c r="E1118" s="13"/>
      <c r="F1118" s="13"/>
      <c r="G1118" s="6" t="str">
        <f t="shared" si="136"/>
        <v/>
      </c>
      <c r="H1118" s="13"/>
      <c r="I1118" s="13"/>
      <c r="J1118" s="15"/>
      <c r="K1118" s="15"/>
      <c r="L1118" s="5">
        <f>VLOOKUP($C$15,'اطلاعات پایه'!$A$18:$B$30,2,FALSE)</f>
        <v>30</v>
      </c>
      <c r="M1118" s="6">
        <f>VLOOKUP($C$15,'اطلاعات پایه'!$A$18:$C$30,3,FALSE)</f>
        <v>45736</v>
      </c>
      <c r="N1118" s="5">
        <f>ROUND((K1118*('اطلاعات پایه'!$B$12+1)+'اطلاعات پایه'!$B$13)/30*L1118,0)</f>
        <v>9316080</v>
      </c>
      <c r="O1118" s="5">
        <f>IF(AND(F1118&gt;0,M1118-F1118&gt;364),'اطلاعات پایه'!$B$10,0)*L1118+J1118</f>
        <v>0</v>
      </c>
      <c r="P1118" s="5">
        <f>IF(H1118="متاهل",'اطلاعات پایه'!$B$6,0)</f>
        <v>0</v>
      </c>
      <c r="Q1118" s="5">
        <f>I1118*'اطلاعات پایه'!$B$7</f>
        <v>0</v>
      </c>
      <c r="R1118" s="5">
        <f>ROUND('اطلاعات پایه'!$B$8/30*MIN(30,L1118),0)</f>
        <v>9000000</v>
      </c>
      <c r="S1118" s="5">
        <f>ROUND('اطلاعات پایه'!$B$9/30*MIN(30,L1118),0)</f>
        <v>22000000</v>
      </c>
      <c r="T1118" s="5">
        <f t="shared" si="139"/>
        <v>59284</v>
      </c>
      <c r="U1118" s="15"/>
      <c r="V1118" s="5">
        <f t="shared" si="137"/>
        <v>0</v>
      </c>
      <c r="X1118" s="9">
        <f t="shared" si="140"/>
        <v>40316080</v>
      </c>
      <c r="Y1118" s="9">
        <f>ROUND(0.07*MIN(7*L1118*'اطلاعات پایه'!$B$5,'محاسبه حقوق'!X1118),0)</f>
        <v>2822126</v>
      </c>
      <c r="Z1118" s="9">
        <f t="shared" si="141"/>
        <v>9272700</v>
      </c>
      <c r="AA1118" s="9">
        <f t="shared" si="142"/>
        <v>480702059.14285713</v>
      </c>
      <c r="AB1118" s="5">
        <f>IF(AA1118&lt;='اطلاعات پایه'!$B$35,'اطلاعات پایه'!$D$35,IF(AA1118&lt;='اطلاعات پایه'!$B$36,'اطلاعات پایه'!$E$35+(AA1118-'اطلاعات پایه'!$B$35)*'اطلاعات پایه'!$C$36,IF(AA1118&lt;='اطلاعات پایه'!$B$37,'اطلاعات پایه'!$E$36+(AA1118-'اطلاعات پایه'!$B$36)*'اطلاعات پایه'!$C$37,IF(AA1118&lt;='اطلاعات پایه'!$B$38,'اطلاعات پایه'!$E$37+(AA1118-'اطلاعات پایه'!$B$37)*'اطلاعات پایه'!$C$38,IF(AA1118&lt;='اطلاعات پایه'!$B$39,'اطلاعات پایه'!$E$38+(AA1118-'اطلاعات پایه'!$B$38)*'اطلاعات پایه'!$C$39,'اطلاعات پایه'!$E$39+(AA1118-'اطلاعات پایه'!$B$39)*'اطلاعات پایه'!$C$40)))))/365*L1118</f>
        <v>0</v>
      </c>
      <c r="AC1118" s="9">
        <f t="shared" si="143"/>
        <v>37493954</v>
      </c>
      <c r="AE1118" s="9">
        <f t="shared" si="138"/>
        <v>49588780</v>
      </c>
    </row>
    <row r="1119" spans="1:31" x14ac:dyDescent="0.25">
      <c r="A1119" s="13">
        <v>1099</v>
      </c>
      <c r="B1119" s="13"/>
      <c r="C1119" s="13"/>
      <c r="D1119" s="13"/>
      <c r="E1119" s="13"/>
      <c r="F1119" s="13"/>
      <c r="G1119" s="6" t="str">
        <f t="shared" si="136"/>
        <v/>
      </c>
      <c r="H1119" s="13"/>
      <c r="I1119" s="13"/>
      <c r="J1119" s="15"/>
      <c r="K1119" s="15"/>
      <c r="L1119" s="5">
        <f>VLOOKUP($C$15,'اطلاعات پایه'!$A$18:$B$30,2,FALSE)</f>
        <v>30</v>
      </c>
      <c r="M1119" s="6">
        <f>VLOOKUP($C$15,'اطلاعات پایه'!$A$18:$C$30,3,FALSE)</f>
        <v>45736</v>
      </c>
      <c r="N1119" s="5">
        <f>ROUND((K1119*('اطلاعات پایه'!$B$12+1)+'اطلاعات پایه'!$B$13)/30*L1119,0)</f>
        <v>9316080</v>
      </c>
      <c r="O1119" s="5">
        <f>IF(AND(F1119&gt;0,M1119-F1119&gt;364),'اطلاعات پایه'!$B$10,0)*L1119+J1119</f>
        <v>0</v>
      </c>
      <c r="P1119" s="5">
        <f>IF(H1119="متاهل",'اطلاعات پایه'!$B$6,0)</f>
        <v>0</v>
      </c>
      <c r="Q1119" s="5">
        <f>I1119*'اطلاعات پایه'!$B$7</f>
        <v>0</v>
      </c>
      <c r="R1119" s="5">
        <f>ROUND('اطلاعات پایه'!$B$8/30*MIN(30,L1119),0)</f>
        <v>9000000</v>
      </c>
      <c r="S1119" s="5">
        <f>ROUND('اطلاعات پایه'!$B$9/30*MIN(30,L1119),0)</f>
        <v>22000000</v>
      </c>
      <c r="T1119" s="5">
        <f t="shared" si="139"/>
        <v>59284</v>
      </c>
      <c r="U1119" s="15"/>
      <c r="V1119" s="5">
        <f t="shared" si="137"/>
        <v>0</v>
      </c>
      <c r="X1119" s="9">
        <f t="shared" si="140"/>
        <v>40316080</v>
      </c>
      <c r="Y1119" s="9">
        <f>ROUND(0.07*MIN(7*L1119*'اطلاعات پایه'!$B$5,'محاسبه حقوق'!X1119),0)</f>
        <v>2822126</v>
      </c>
      <c r="Z1119" s="9">
        <f t="shared" si="141"/>
        <v>9272700</v>
      </c>
      <c r="AA1119" s="9">
        <f t="shared" si="142"/>
        <v>480702059.14285713</v>
      </c>
      <c r="AB1119" s="5">
        <f>IF(AA1119&lt;='اطلاعات پایه'!$B$35,'اطلاعات پایه'!$D$35,IF(AA1119&lt;='اطلاعات پایه'!$B$36,'اطلاعات پایه'!$E$35+(AA1119-'اطلاعات پایه'!$B$35)*'اطلاعات پایه'!$C$36,IF(AA1119&lt;='اطلاعات پایه'!$B$37,'اطلاعات پایه'!$E$36+(AA1119-'اطلاعات پایه'!$B$36)*'اطلاعات پایه'!$C$37,IF(AA1119&lt;='اطلاعات پایه'!$B$38,'اطلاعات پایه'!$E$37+(AA1119-'اطلاعات پایه'!$B$37)*'اطلاعات پایه'!$C$38,IF(AA1119&lt;='اطلاعات پایه'!$B$39,'اطلاعات پایه'!$E$38+(AA1119-'اطلاعات پایه'!$B$38)*'اطلاعات پایه'!$C$39,'اطلاعات پایه'!$E$39+(AA1119-'اطلاعات پایه'!$B$39)*'اطلاعات پایه'!$C$40)))))/365*L1119</f>
        <v>0</v>
      </c>
      <c r="AC1119" s="9">
        <f t="shared" si="143"/>
        <v>37493954</v>
      </c>
      <c r="AE1119" s="9">
        <f t="shared" si="138"/>
        <v>49588780</v>
      </c>
    </row>
    <row r="1120" spans="1:31" x14ac:dyDescent="0.25">
      <c r="A1120" s="13">
        <v>1100</v>
      </c>
      <c r="B1120" s="13"/>
      <c r="C1120" s="13"/>
      <c r="D1120" s="13"/>
      <c r="E1120" s="13"/>
      <c r="F1120" s="13"/>
      <c r="G1120" s="6" t="str">
        <f t="shared" si="136"/>
        <v/>
      </c>
      <c r="H1120" s="13"/>
      <c r="I1120" s="13"/>
      <c r="J1120" s="15"/>
      <c r="K1120" s="15"/>
      <c r="L1120" s="5">
        <f>VLOOKUP($C$15,'اطلاعات پایه'!$A$18:$B$30,2,FALSE)</f>
        <v>30</v>
      </c>
      <c r="M1120" s="6">
        <f>VLOOKUP($C$15,'اطلاعات پایه'!$A$18:$C$30,3,FALSE)</f>
        <v>45736</v>
      </c>
      <c r="N1120" s="5">
        <f>ROUND((K1120*('اطلاعات پایه'!$B$12+1)+'اطلاعات پایه'!$B$13)/30*L1120,0)</f>
        <v>9316080</v>
      </c>
      <c r="O1120" s="5">
        <f>IF(AND(F1120&gt;0,M1120-F1120&gt;364),'اطلاعات پایه'!$B$10,0)*L1120+J1120</f>
        <v>0</v>
      </c>
      <c r="P1120" s="5">
        <f>IF(H1120="متاهل",'اطلاعات پایه'!$B$6,0)</f>
        <v>0</v>
      </c>
      <c r="Q1120" s="5">
        <f>I1120*'اطلاعات پایه'!$B$7</f>
        <v>0</v>
      </c>
      <c r="R1120" s="5">
        <f>ROUND('اطلاعات پایه'!$B$8/30*MIN(30,L1120),0)</f>
        <v>9000000</v>
      </c>
      <c r="S1120" s="5">
        <f>ROUND('اطلاعات پایه'!$B$9/30*MIN(30,L1120),0)</f>
        <v>22000000</v>
      </c>
      <c r="T1120" s="5">
        <f t="shared" si="139"/>
        <v>59284</v>
      </c>
      <c r="U1120" s="15"/>
      <c r="V1120" s="5">
        <f t="shared" si="137"/>
        <v>0</v>
      </c>
      <c r="X1120" s="9">
        <f t="shared" si="140"/>
        <v>40316080</v>
      </c>
      <c r="Y1120" s="9">
        <f>ROUND(0.07*MIN(7*L1120*'اطلاعات پایه'!$B$5,'محاسبه حقوق'!X1120),0)</f>
        <v>2822126</v>
      </c>
      <c r="Z1120" s="9">
        <f t="shared" si="141"/>
        <v>9272700</v>
      </c>
      <c r="AA1120" s="9">
        <f t="shared" si="142"/>
        <v>480702059.14285713</v>
      </c>
      <c r="AB1120" s="5">
        <f>IF(AA1120&lt;='اطلاعات پایه'!$B$35,'اطلاعات پایه'!$D$35,IF(AA1120&lt;='اطلاعات پایه'!$B$36,'اطلاعات پایه'!$E$35+(AA1120-'اطلاعات پایه'!$B$35)*'اطلاعات پایه'!$C$36,IF(AA1120&lt;='اطلاعات پایه'!$B$37,'اطلاعات پایه'!$E$36+(AA1120-'اطلاعات پایه'!$B$36)*'اطلاعات پایه'!$C$37,IF(AA1120&lt;='اطلاعات پایه'!$B$38,'اطلاعات پایه'!$E$37+(AA1120-'اطلاعات پایه'!$B$37)*'اطلاعات پایه'!$C$38,IF(AA1120&lt;='اطلاعات پایه'!$B$39,'اطلاعات پایه'!$E$38+(AA1120-'اطلاعات پایه'!$B$38)*'اطلاعات پایه'!$C$39,'اطلاعات پایه'!$E$39+(AA1120-'اطلاعات پایه'!$B$39)*'اطلاعات پایه'!$C$40)))))/365*L1120</f>
        <v>0</v>
      </c>
      <c r="AC1120" s="9">
        <f t="shared" si="143"/>
        <v>37493954</v>
      </c>
      <c r="AE1120" s="9">
        <f t="shared" si="138"/>
        <v>49588780</v>
      </c>
    </row>
    <row r="1121" spans="1:31" x14ac:dyDescent="0.25">
      <c r="A1121" s="13">
        <v>1101</v>
      </c>
      <c r="B1121" s="13"/>
      <c r="C1121" s="13"/>
      <c r="D1121" s="13"/>
      <c r="E1121" s="13"/>
      <c r="F1121" s="13"/>
      <c r="G1121" s="6" t="str">
        <f t="shared" si="136"/>
        <v/>
      </c>
      <c r="H1121" s="13"/>
      <c r="I1121" s="13"/>
      <c r="J1121" s="15"/>
      <c r="K1121" s="15"/>
      <c r="L1121" s="5">
        <f>VLOOKUP($C$15,'اطلاعات پایه'!$A$18:$B$30,2,FALSE)</f>
        <v>30</v>
      </c>
      <c r="M1121" s="6">
        <f>VLOOKUP($C$15,'اطلاعات پایه'!$A$18:$C$30,3,FALSE)</f>
        <v>45736</v>
      </c>
      <c r="N1121" s="5">
        <f>ROUND((K1121*('اطلاعات پایه'!$B$12+1)+'اطلاعات پایه'!$B$13)/30*L1121,0)</f>
        <v>9316080</v>
      </c>
      <c r="O1121" s="5">
        <f>IF(AND(F1121&gt;0,M1121-F1121&gt;364),'اطلاعات پایه'!$B$10,0)*L1121+J1121</f>
        <v>0</v>
      </c>
      <c r="P1121" s="5">
        <f>IF(H1121="متاهل",'اطلاعات پایه'!$B$6,0)</f>
        <v>0</v>
      </c>
      <c r="Q1121" s="5">
        <f>I1121*'اطلاعات پایه'!$B$7</f>
        <v>0</v>
      </c>
      <c r="R1121" s="5">
        <f>ROUND('اطلاعات پایه'!$B$8/30*MIN(30,L1121),0)</f>
        <v>9000000</v>
      </c>
      <c r="S1121" s="5">
        <f>ROUND('اطلاعات پایه'!$B$9/30*MIN(30,L1121),0)</f>
        <v>22000000</v>
      </c>
      <c r="T1121" s="5">
        <f t="shared" si="139"/>
        <v>59284</v>
      </c>
      <c r="U1121" s="15"/>
      <c r="V1121" s="5">
        <f t="shared" si="137"/>
        <v>0</v>
      </c>
      <c r="X1121" s="9">
        <f t="shared" si="140"/>
        <v>40316080</v>
      </c>
      <c r="Y1121" s="9">
        <f>ROUND(0.07*MIN(7*L1121*'اطلاعات پایه'!$B$5,'محاسبه حقوق'!X1121),0)</f>
        <v>2822126</v>
      </c>
      <c r="Z1121" s="9">
        <f t="shared" si="141"/>
        <v>9272700</v>
      </c>
      <c r="AA1121" s="9">
        <f t="shared" si="142"/>
        <v>480702059.14285713</v>
      </c>
      <c r="AB1121" s="5">
        <f>IF(AA1121&lt;='اطلاعات پایه'!$B$35,'اطلاعات پایه'!$D$35,IF(AA1121&lt;='اطلاعات پایه'!$B$36,'اطلاعات پایه'!$E$35+(AA1121-'اطلاعات پایه'!$B$35)*'اطلاعات پایه'!$C$36,IF(AA1121&lt;='اطلاعات پایه'!$B$37,'اطلاعات پایه'!$E$36+(AA1121-'اطلاعات پایه'!$B$36)*'اطلاعات پایه'!$C$37,IF(AA1121&lt;='اطلاعات پایه'!$B$38,'اطلاعات پایه'!$E$37+(AA1121-'اطلاعات پایه'!$B$37)*'اطلاعات پایه'!$C$38,IF(AA1121&lt;='اطلاعات پایه'!$B$39,'اطلاعات پایه'!$E$38+(AA1121-'اطلاعات پایه'!$B$38)*'اطلاعات پایه'!$C$39,'اطلاعات پایه'!$E$39+(AA1121-'اطلاعات پایه'!$B$39)*'اطلاعات پایه'!$C$40)))))/365*L1121</f>
        <v>0</v>
      </c>
      <c r="AC1121" s="9">
        <f t="shared" si="143"/>
        <v>37493954</v>
      </c>
      <c r="AE1121" s="9">
        <f t="shared" si="138"/>
        <v>49588780</v>
      </c>
    </row>
    <row r="1122" spans="1:31" x14ac:dyDescent="0.25">
      <c r="A1122" s="13">
        <v>1102</v>
      </c>
      <c r="B1122" s="13"/>
      <c r="C1122" s="13"/>
      <c r="D1122" s="13"/>
      <c r="E1122" s="13"/>
      <c r="F1122" s="13"/>
      <c r="G1122" s="6" t="str">
        <f t="shared" si="136"/>
        <v/>
      </c>
      <c r="H1122" s="13"/>
      <c r="I1122" s="13"/>
      <c r="J1122" s="15"/>
      <c r="K1122" s="15"/>
      <c r="L1122" s="5">
        <f>VLOOKUP($C$15,'اطلاعات پایه'!$A$18:$B$30,2,FALSE)</f>
        <v>30</v>
      </c>
      <c r="M1122" s="6">
        <f>VLOOKUP($C$15,'اطلاعات پایه'!$A$18:$C$30,3,FALSE)</f>
        <v>45736</v>
      </c>
      <c r="N1122" s="5">
        <f>ROUND((K1122*('اطلاعات پایه'!$B$12+1)+'اطلاعات پایه'!$B$13)/30*L1122,0)</f>
        <v>9316080</v>
      </c>
      <c r="O1122" s="5">
        <f>IF(AND(F1122&gt;0,M1122-F1122&gt;364),'اطلاعات پایه'!$B$10,0)*L1122+J1122</f>
        <v>0</v>
      </c>
      <c r="P1122" s="5">
        <f>IF(H1122="متاهل",'اطلاعات پایه'!$B$6,0)</f>
        <v>0</v>
      </c>
      <c r="Q1122" s="5">
        <f>I1122*'اطلاعات پایه'!$B$7</f>
        <v>0</v>
      </c>
      <c r="R1122" s="5">
        <f>ROUND('اطلاعات پایه'!$B$8/30*MIN(30,L1122),0)</f>
        <v>9000000</v>
      </c>
      <c r="S1122" s="5">
        <f>ROUND('اطلاعات پایه'!$B$9/30*MIN(30,L1122),0)</f>
        <v>22000000</v>
      </c>
      <c r="T1122" s="5">
        <f t="shared" si="139"/>
        <v>59284</v>
      </c>
      <c r="U1122" s="15"/>
      <c r="V1122" s="5">
        <f t="shared" si="137"/>
        <v>0</v>
      </c>
      <c r="X1122" s="9">
        <f t="shared" si="140"/>
        <v>40316080</v>
      </c>
      <c r="Y1122" s="9">
        <f>ROUND(0.07*MIN(7*L1122*'اطلاعات پایه'!$B$5,'محاسبه حقوق'!X1122),0)</f>
        <v>2822126</v>
      </c>
      <c r="Z1122" s="9">
        <f t="shared" si="141"/>
        <v>9272700</v>
      </c>
      <c r="AA1122" s="9">
        <f t="shared" si="142"/>
        <v>480702059.14285713</v>
      </c>
      <c r="AB1122" s="5">
        <f>IF(AA1122&lt;='اطلاعات پایه'!$B$35,'اطلاعات پایه'!$D$35,IF(AA1122&lt;='اطلاعات پایه'!$B$36,'اطلاعات پایه'!$E$35+(AA1122-'اطلاعات پایه'!$B$35)*'اطلاعات پایه'!$C$36,IF(AA1122&lt;='اطلاعات پایه'!$B$37,'اطلاعات پایه'!$E$36+(AA1122-'اطلاعات پایه'!$B$36)*'اطلاعات پایه'!$C$37,IF(AA1122&lt;='اطلاعات پایه'!$B$38,'اطلاعات پایه'!$E$37+(AA1122-'اطلاعات پایه'!$B$37)*'اطلاعات پایه'!$C$38,IF(AA1122&lt;='اطلاعات پایه'!$B$39,'اطلاعات پایه'!$E$38+(AA1122-'اطلاعات پایه'!$B$38)*'اطلاعات پایه'!$C$39,'اطلاعات پایه'!$E$39+(AA1122-'اطلاعات پایه'!$B$39)*'اطلاعات پایه'!$C$40)))))/365*L1122</f>
        <v>0</v>
      </c>
      <c r="AC1122" s="9">
        <f t="shared" si="143"/>
        <v>37493954</v>
      </c>
      <c r="AE1122" s="9">
        <f t="shared" si="138"/>
        <v>49588780</v>
      </c>
    </row>
    <row r="1123" spans="1:31" x14ac:dyDescent="0.25">
      <c r="A1123" s="13">
        <v>1103</v>
      </c>
      <c r="B1123" s="13"/>
      <c r="C1123" s="13"/>
      <c r="D1123" s="13"/>
      <c r="E1123" s="13"/>
      <c r="F1123" s="13"/>
      <c r="G1123" s="6" t="str">
        <f t="shared" si="136"/>
        <v/>
      </c>
      <c r="H1123" s="13"/>
      <c r="I1123" s="13"/>
      <c r="J1123" s="15"/>
      <c r="K1123" s="15"/>
      <c r="L1123" s="5">
        <f>VLOOKUP($C$15,'اطلاعات پایه'!$A$18:$B$30,2,FALSE)</f>
        <v>30</v>
      </c>
      <c r="M1123" s="6">
        <f>VLOOKUP($C$15,'اطلاعات پایه'!$A$18:$C$30,3,FALSE)</f>
        <v>45736</v>
      </c>
      <c r="N1123" s="5">
        <f>ROUND((K1123*('اطلاعات پایه'!$B$12+1)+'اطلاعات پایه'!$B$13)/30*L1123,0)</f>
        <v>9316080</v>
      </c>
      <c r="O1123" s="5">
        <f>IF(AND(F1123&gt;0,M1123-F1123&gt;364),'اطلاعات پایه'!$B$10,0)*L1123+J1123</f>
        <v>0</v>
      </c>
      <c r="P1123" s="5">
        <f>IF(H1123="متاهل",'اطلاعات پایه'!$B$6,0)</f>
        <v>0</v>
      </c>
      <c r="Q1123" s="5">
        <f>I1123*'اطلاعات پایه'!$B$7</f>
        <v>0</v>
      </c>
      <c r="R1123" s="5">
        <f>ROUND('اطلاعات پایه'!$B$8/30*MIN(30,L1123),0)</f>
        <v>9000000</v>
      </c>
      <c r="S1123" s="5">
        <f>ROUND('اطلاعات پایه'!$B$9/30*MIN(30,L1123),0)</f>
        <v>22000000</v>
      </c>
      <c r="T1123" s="5">
        <f t="shared" si="139"/>
        <v>59284</v>
      </c>
      <c r="U1123" s="15"/>
      <c r="V1123" s="5">
        <f t="shared" si="137"/>
        <v>0</v>
      </c>
      <c r="X1123" s="9">
        <f t="shared" si="140"/>
        <v>40316080</v>
      </c>
      <c r="Y1123" s="9">
        <f>ROUND(0.07*MIN(7*L1123*'اطلاعات پایه'!$B$5,'محاسبه حقوق'!X1123),0)</f>
        <v>2822126</v>
      </c>
      <c r="Z1123" s="9">
        <f t="shared" si="141"/>
        <v>9272700</v>
      </c>
      <c r="AA1123" s="9">
        <f t="shared" si="142"/>
        <v>480702059.14285713</v>
      </c>
      <c r="AB1123" s="5">
        <f>IF(AA1123&lt;='اطلاعات پایه'!$B$35,'اطلاعات پایه'!$D$35,IF(AA1123&lt;='اطلاعات پایه'!$B$36,'اطلاعات پایه'!$E$35+(AA1123-'اطلاعات پایه'!$B$35)*'اطلاعات پایه'!$C$36,IF(AA1123&lt;='اطلاعات پایه'!$B$37,'اطلاعات پایه'!$E$36+(AA1123-'اطلاعات پایه'!$B$36)*'اطلاعات پایه'!$C$37,IF(AA1123&lt;='اطلاعات پایه'!$B$38,'اطلاعات پایه'!$E$37+(AA1123-'اطلاعات پایه'!$B$37)*'اطلاعات پایه'!$C$38,IF(AA1123&lt;='اطلاعات پایه'!$B$39,'اطلاعات پایه'!$E$38+(AA1123-'اطلاعات پایه'!$B$38)*'اطلاعات پایه'!$C$39,'اطلاعات پایه'!$E$39+(AA1123-'اطلاعات پایه'!$B$39)*'اطلاعات پایه'!$C$40)))))/365*L1123</f>
        <v>0</v>
      </c>
      <c r="AC1123" s="9">
        <f t="shared" si="143"/>
        <v>37493954</v>
      </c>
      <c r="AE1123" s="9">
        <f t="shared" si="138"/>
        <v>49588780</v>
      </c>
    </row>
    <row r="1124" spans="1:31" x14ac:dyDescent="0.25">
      <c r="A1124" s="13">
        <v>1104</v>
      </c>
      <c r="B1124" s="13"/>
      <c r="C1124" s="13"/>
      <c r="D1124" s="13"/>
      <c r="E1124" s="13"/>
      <c r="F1124" s="13"/>
      <c r="G1124" s="6" t="str">
        <f t="shared" si="136"/>
        <v/>
      </c>
      <c r="H1124" s="13"/>
      <c r="I1124" s="13"/>
      <c r="J1124" s="15"/>
      <c r="K1124" s="15"/>
      <c r="L1124" s="5">
        <f>VLOOKUP($C$15,'اطلاعات پایه'!$A$18:$B$30,2,FALSE)</f>
        <v>30</v>
      </c>
      <c r="M1124" s="6">
        <f>VLOOKUP($C$15,'اطلاعات پایه'!$A$18:$C$30,3,FALSE)</f>
        <v>45736</v>
      </c>
      <c r="N1124" s="5">
        <f>ROUND((K1124*('اطلاعات پایه'!$B$12+1)+'اطلاعات پایه'!$B$13)/30*L1124,0)</f>
        <v>9316080</v>
      </c>
      <c r="O1124" s="5">
        <f>IF(AND(F1124&gt;0,M1124-F1124&gt;364),'اطلاعات پایه'!$B$10,0)*L1124+J1124</f>
        <v>0</v>
      </c>
      <c r="P1124" s="5">
        <f>IF(H1124="متاهل",'اطلاعات پایه'!$B$6,0)</f>
        <v>0</v>
      </c>
      <c r="Q1124" s="5">
        <f>I1124*'اطلاعات پایه'!$B$7</f>
        <v>0</v>
      </c>
      <c r="R1124" s="5">
        <f>ROUND('اطلاعات پایه'!$B$8/30*MIN(30,L1124),0)</f>
        <v>9000000</v>
      </c>
      <c r="S1124" s="5">
        <f>ROUND('اطلاعات پایه'!$B$9/30*MIN(30,L1124),0)</f>
        <v>22000000</v>
      </c>
      <c r="T1124" s="5">
        <f t="shared" si="139"/>
        <v>59284</v>
      </c>
      <c r="U1124" s="15"/>
      <c r="V1124" s="5">
        <f t="shared" si="137"/>
        <v>0</v>
      </c>
      <c r="X1124" s="9">
        <f t="shared" si="140"/>
        <v>40316080</v>
      </c>
      <c r="Y1124" s="9">
        <f>ROUND(0.07*MIN(7*L1124*'اطلاعات پایه'!$B$5,'محاسبه حقوق'!X1124),0)</f>
        <v>2822126</v>
      </c>
      <c r="Z1124" s="9">
        <f t="shared" si="141"/>
        <v>9272700</v>
      </c>
      <c r="AA1124" s="9">
        <f t="shared" si="142"/>
        <v>480702059.14285713</v>
      </c>
      <c r="AB1124" s="5">
        <f>IF(AA1124&lt;='اطلاعات پایه'!$B$35,'اطلاعات پایه'!$D$35,IF(AA1124&lt;='اطلاعات پایه'!$B$36,'اطلاعات پایه'!$E$35+(AA1124-'اطلاعات پایه'!$B$35)*'اطلاعات پایه'!$C$36,IF(AA1124&lt;='اطلاعات پایه'!$B$37,'اطلاعات پایه'!$E$36+(AA1124-'اطلاعات پایه'!$B$36)*'اطلاعات پایه'!$C$37,IF(AA1124&lt;='اطلاعات پایه'!$B$38,'اطلاعات پایه'!$E$37+(AA1124-'اطلاعات پایه'!$B$37)*'اطلاعات پایه'!$C$38,IF(AA1124&lt;='اطلاعات پایه'!$B$39,'اطلاعات پایه'!$E$38+(AA1124-'اطلاعات پایه'!$B$38)*'اطلاعات پایه'!$C$39,'اطلاعات پایه'!$E$39+(AA1124-'اطلاعات پایه'!$B$39)*'اطلاعات پایه'!$C$40)))))/365*L1124</f>
        <v>0</v>
      </c>
      <c r="AC1124" s="9">
        <f t="shared" si="143"/>
        <v>37493954</v>
      </c>
      <c r="AE1124" s="9">
        <f t="shared" si="138"/>
        <v>49588780</v>
      </c>
    </row>
    <row r="1125" spans="1:31" x14ac:dyDescent="0.25">
      <c r="A1125" s="13">
        <v>1105</v>
      </c>
      <c r="B1125" s="13"/>
      <c r="C1125" s="13"/>
      <c r="D1125" s="13"/>
      <c r="E1125" s="13"/>
      <c r="F1125" s="13"/>
      <c r="G1125" s="6" t="str">
        <f t="shared" si="136"/>
        <v/>
      </c>
      <c r="H1125" s="13"/>
      <c r="I1125" s="13"/>
      <c r="J1125" s="15"/>
      <c r="K1125" s="15"/>
      <c r="L1125" s="5">
        <f>VLOOKUP($C$15,'اطلاعات پایه'!$A$18:$B$30,2,FALSE)</f>
        <v>30</v>
      </c>
      <c r="M1125" s="6">
        <f>VLOOKUP($C$15,'اطلاعات پایه'!$A$18:$C$30,3,FALSE)</f>
        <v>45736</v>
      </c>
      <c r="N1125" s="5">
        <f>ROUND((K1125*('اطلاعات پایه'!$B$12+1)+'اطلاعات پایه'!$B$13)/30*L1125,0)</f>
        <v>9316080</v>
      </c>
      <c r="O1125" s="5">
        <f>IF(AND(F1125&gt;0,M1125-F1125&gt;364),'اطلاعات پایه'!$B$10,0)*L1125+J1125</f>
        <v>0</v>
      </c>
      <c r="P1125" s="5">
        <f>IF(H1125="متاهل",'اطلاعات پایه'!$B$6,0)</f>
        <v>0</v>
      </c>
      <c r="Q1125" s="5">
        <f>I1125*'اطلاعات پایه'!$B$7</f>
        <v>0</v>
      </c>
      <c r="R1125" s="5">
        <f>ROUND('اطلاعات پایه'!$B$8/30*MIN(30,L1125),0)</f>
        <v>9000000</v>
      </c>
      <c r="S1125" s="5">
        <f>ROUND('اطلاعات پایه'!$B$9/30*MIN(30,L1125),0)</f>
        <v>22000000</v>
      </c>
      <c r="T1125" s="5">
        <f t="shared" si="139"/>
        <v>59284</v>
      </c>
      <c r="U1125" s="15"/>
      <c r="V1125" s="5">
        <f t="shared" si="137"/>
        <v>0</v>
      </c>
      <c r="X1125" s="9">
        <f t="shared" si="140"/>
        <v>40316080</v>
      </c>
      <c r="Y1125" s="9">
        <f>ROUND(0.07*MIN(7*L1125*'اطلاعات پایه'!$B$5,'محاسبه حقوق'!X1125),0)</f>
        <v>2822126</v>
      </c>
      <c r="Z1125" s="9">
        <f t="shared" si="141"/>
        <v>9272700</v>
      </c>
      <c r="AA1125" s="9">
        <f t="shared" si="142"/>
        <v>480702059.14285713</v>
      </c>
      <c r="AB1125" s="5">
        <f>IF(AA1125&lt;='اطلاعات پایه'!$B$35,'اطلاعات پایه'!$D$35,IF(AA1125&lt;='اطلاعات پایه'!$B$36,'اطلاعات پایه'!$E$35+(AA1125-'اطلاعات پایه'!$B$35)*'اطلاعات پایه'!$C$36,IF(AA1125&lt;='اطلاعات پایه'!$B$37,'اطلاعات پایه'!$E$36+(AA1125-'اطلاعات پایه'!$B$36)*'اطلاعات پایه'!$C$37,IF(AA1125&lt;='اطلاعات پایه'!$B$38,'اطلاعات پایه'!$E$37+(AA1125-'اطلاعات پایه'!$B$37)*'اطلاعات پایه'!$C$38,IF(AA1125&lt;='اطلاعات پایه'!$B$39,'اطلاعات پایه'!$E$38+(AA1125-'اطلاعات پایه'!$B$38)*'اطلاعات پایه'!$C$39,'اطلاعات پایه'!$E$39+(AA1125-'اطلاعات پایه'!$B$39)*'اطلاعات پایه'!$C$40)))))/365*L1125</f>
        <v>0</v>
      </c>
      <c r="AC1125" s="9">
        <f t="shared" si="143"/>
        <v>37493954</v>
      </c>
      <c r="AE1125" s="9">
        <f t="shared" si="138"/>
        <v>49588780</v>
      </c>
    </row>
    <row r="1126" spans="1:31" x14ac:dyDescent="0.25">
      <c r="A1126" s="13">
        <v>1106</v>
      </c>
      <c r="B1126" s="13"/>
      <c r="C1126" s="13"/>
      <c r="D1126" s="13"/>
      <c r="E1126" s="13"/>
      <c r="F1126" s="13"/>
      <c r="G1126" s="6" t="str">
        <f t="shared" si="136"/>
        <v/>
      </c>
      <c r="H1126" s="13"/>
      <c r="I1126" s="13"/>
      <c r="J1126" s="15"/>
      <c r="K1126" s="15"/>
      <c r="L1126" s="5">
        <f>VLOOKUP($C$15,'اطلاعات پایه'!$A$18:$B$30,2,FALSE)</f>
        <v>30</v>
      </c>
      <c r="M1126" s="6">
        <f>VLOOKUP($C$15,'اطلاعات پایه'!$A$18:$C$30,3,FALSE)</f>
        <v>45736</v>
      </c>
      <c r="N1126" s="5">
        <f>ROUND((K1126*('اطلاعات پایه'!$B$12+1)+'اطلاعات پایه'!$B$13)/30*L1126,0)</f>
        <v>9316080</v>
      </c>
      <c r="O1126" s="5">
        <f>IF(AND(F1126&gt;0,M1126-F1126&gt;364),'اطلاعات پایه'!$B$10,0)*L1126+J1126</f>
        <v>0</v>
      </c>
      <c r="P1126" s="5">
        <f>IF(H1126="متاهل",'اطلاعات پایه'!$B$6,0)</f>
        <v>0</v>
      </c>
      <c r="Q1126" s="5">
        <f>I1126*'اطلاعات پایه'!$B$7</f>
        <v>0</v>
      </c>
      <c r="R1126" s="5">
        <f>ROUND('اطلاعات پایه'!$B$8/30*MIN(30,L1126),0)</f>
        <v>9000000</v>
      </c>
      <c r="S1126" s="5">
        <f>ROUND('اطلاعات پایه'!$B$9/30*MIN(30,L1126),0)</f>
        <v>22000000</v>
      </c>
      <c r="T1126" s="5">
        <f t="shared" si="139"/>
        <v>59284</v>
      </c>
      <c r="U1126" s="15"/>
      <c r="V1126" s="5">
        <f t="shared" si="137"/>
        <v>0</v>
      </c>
      <c r="X1126" s="9">
        <f t="shared" si="140"/>
        <v>40316080</v>
      </c>
      <c r="Y1126" s="9">
        <f>ROUND(0.07*MIN(7*L1126*'اطلاعات پایه'!$B$5,'محاسبه حقوق'!X1126),0)</f>
        <v>2822126</v>
      </c>
      <c r="Z1126" s="9">
        <f t="shared" si="141"/>
        <v>9272700</v>
      </c>
      <c r="AA1126" s="9">
        <f t="shared" si="142"/>
        <v>480702059.14285713</v>
      </c>
      <c r="AB1126" s="5">
        <f>IF(AA1126&lt;='اطلاعات پایه'!$B$35,'اطلاعات پایه'!$D$35,IF(AA1126&lt;='اطلاعات پایه'!$B$36,'اطلاعات پایه'!$E$35+(AA1126-'اطلاعات پایه'!$B$35)*'اطلاعات پایه'!$C$36,IF(AA1126&lt;='اطلاعات پایه'!$B$37,'اطلاعات پایه'!$E$36+(AA1126-'اطلاعات پایه'!$B$36)*'اطلاعات پایه'!$C$37,IF(AA1126&lt;='اطلاعات پایه'!$B$38,'اطلاعات پایه'!$E$37+(AA1126-'اطلاعات پایه'!$B$37)*'اطلاعات پایه'!$C$38,IF(AA1126&lt;='اطلاعات پایه'!$B$39,'اطلاعات پایه'!$E$38+(AA1126-'اطلاعات پایه'!$B$38)*'اطلاعات پایه'!$C$39,'اطلاعات پایه'!$E$39+(AA1126-'اطلاعات پایه'!$B$39)*'اطلاعات پایه'!$C$40)))))/365*L1126</f>
        <v>0</v>
      </c>
      <c r="AC1126" s="9">
        <f t="shared" si="143"/>
        <v>37493954</v>
      </c>
      <c r="AE1126" s="9">
        <f t="shared" si="138"/>
        <v>49588780</v>
      </c>
    </row>
    <row r="1127" spans="1:31" x14ac:dyDescent="0.25">
      <c r="A1127" s="13">
        <v>1107</v>
      </c>
      <c r="B1127" s="13"/>
      <c r="C1127" s="13"/>
      <c r="D1127" s="13"/>
      <c r="E1127" s="13"/>
      <c r="F1127" s="13"/>
      <c r="G1127" s="6" t="str">
        <f t="shared" si="136"/>
        <v/>
      </c>
      <c r="H1127" s="13"/>
      <c r="I1127" s="13"/>
      <c r="J1127" s="15"/>
      <c r="K1127" s="15"/>
      <c r="L1127" s="5">
        <f>VLOOKUP($C$15,'اطلاعات پایه'!$A$18:$B$30,2,FALSE)</f>
        <v>30</v>
      </c>
      <c r="M1127" s="6">
        <f>VLOOKUP($C$15,'اطلاعات پایه'!$A$18:$C$30,3,FALSE)</f>
        <v>45736</v>
      </c>
      <c r="N1127" s="5">
        <f>ROUND((K1127*('اطلاعات پایه'!$B$12+1)+'اطلاعات پایه'!$B$13)/30*L1127,0)</f>
        <v>9316080</v>
      </c>
      <c r="O1127" s="5">
        <f>IF(AND(F1127&gt;0,M1127-F1127&gt;364),'اطلاعات پایه'!$B$10,0)*L1127+J1127</f>
        <v>0</v>
      </c>
      <c r="P1127" s="5">
        <f>IF(H1127="متاهل",'اطلاعات پایه'!$B$6,0)</f>
        <v>0</v>
      </c>
      <c r="Q1127" s="5">
        <f>I1127*'اطلاعات پایه'!$B$7</f>
        <v>0</v>
      </c>
      <c r="R1127" s="5">
        <f>ROUND('اطلاعات پایه'!$B$8/30*MIN(30,L1127),0)</f>
        <v>9000000</v>
      </c>
      <c r="S1127" s="5">
        <f>ROUND('اطلاعات پایه'!$B$9/30*MIN(30,L1127),0)</f>
        <v>22000000</v>
      </c>
      <c r="T1127" s="5">
        <f t="shared" si="139"/>
        <v>59284</v>
      </c>
      <c r="U1127" s="15"/>
      <c r="V1127" s="5">
        <f t="shared" si="137"/>
        <v>0</v>
      </c>
      <c r="X1127" s="9">
        <f t="shared" si="140"/>
        <v>40316080</v>
      </c>
      <c r="Y1127" s="9">
        <f>ROUND(0.07*MIN(7*L1127*'اطلاعات پایه'!$B$5,'محاسبه حقوق'!X1127),0)</f>
        <v>2822126</v>
      </c>
      <c r="Z1127" s="9">
        <f t="shared" si="141"/>
        <v>9272700</v>
      </c>
      <c r="AA1127" s="9">
        <f t="shared" si="142"/>
        <v>480702059.14285713</v>
      </c>
      <c r="AB1127" s="5">
        <f>IF(AA1127&lt;='اطلاعات پایه'!$B$35,'اطلاعات پایه'!$D$35,IF(AA1127&lt;='اطلاعات پایه'!$B$36,'اطلاعات پایه'!$E$35+(AA1127-'اطلاعات پایه'!$B$35)*'اطلاعات پایه'!$C$36,IF(AA1127&lt;='اطلاعات پایه'!$B$37,'اطلاعات پایه'!$E$36+(AA1127-'اطلاعات پایه'!$B$36)*'اطلاعات پایه'!$C$37,IF(AA1127&lt;='اطلاعات پایه'!$B$38,'اطلاعات پایه'!$E$37+(AA1127-'اطلاعات پایه'!$B$37)*'اطلاعات پایه'!$C$38,IF(AA1127&lt;='اطلاعات پایه'!$B$39,'اطلاعات پایه'!$E$38+(AA1127-'اطلاعات پایه'!$B$38)*'اطلاعات پایه'!$C$39,'اطلاعات پایه'!$E$39+(AA1127-'اطلاعات پایه'!$B$39)*'اطلاعات پایه'!$C$40)))))/365*L1127</f>
        <v>0</v>
      </c>
      <c r="AC1127" s="9">
        <f t="shared" si="143"/>
        <v>37493954</v>
      </c>
      <c r="AE1127" s="9">
        <f t="shared" si="138"/>
        <v>49588780</v>
      </c>
    </row>
    <row r="1128" spans="1:31" x14ac:dyDescent="0.25">
      <c r="A1128" s="13">
        <v>1108</v>
      </c>
      <c r="B1128" s="13"/>
      <c r="C1128" s="13"/>
      <c r="D1128" s="13"/>
      <c r="E1128" s="13"/>
      <c r="F1128" s="13"/>
      <c r="G1128" s="6" t="str">
        <f t="shared" si="136"/>
        <v/>
      </c>
      <c r="H1128" s="13"/>
      <c r="I1128" s="13"/>
      <c r="J1128" s="15"/>
      <c r="K1128" s="15"/>
      <c r="L1128" s="5">
        <f>VLOOKUP($C$15,'اطلاعات پایه'!$A$18:$B$30,2,FALSE)</f>
        <v>30</v>
      </c>
      <c r="M1128" s="6">
        <f>VLOOKUP($C$15,'اطلاعات پایه'!$A$18:$C$30,3,FALSE)</f>
        <v>45736</v>
      </c>
      <c r="N1128" s="5">
        <f>ROUND((K1128*('اطلاعات پایه'!$B$12+1)+'اطلاعات پایه'!$B$13)/30*L1128,0)</f>
        <v>9316080</v>
      </c>
      <c r="O1128" s="5">
        <f>IF(AND(F1128&gt;0,M1128-F1128&gt;364),'اطلاعات پایه'!$B$10,0)*L1128+J1128</f>
        <v>0</v>
      </c>
      <c r="P1128" s="5">
        <f>IF(H1128="متاهل",'اطلاعات پایه'!$B$6,0)</f>
        <v>0</v>
      </c>
      <c r="Q1128" s="5">
        <f>I1128*'اطلاعات پایه'!$B$7</f>
        <v>0</v>
      </c>
      <c r="R1128" s="5">
        <f>ROUND('اطلاعات پایه'!$B$8/30*MIN(30,L1128),0)</f>
        <v>9000000</v>
      </c>
      <c r="S1128" s="5">
        <f>ROUND('اطلاعات پایه'!$B$9/30*MIN(30,L1128),0)</f>
        <v>22000000</v>
      </c>
      <c r="T1128" s="5">
        <f t="shared" si="139"/>
        <v>59284</v>
      </c>
      <c r="U1128" s="15"/>
      <c r="V1128" s="5">
        <f t="shared" si="137"/>
        <v>0</v>
      </c>
      <c r="X1128" s="9">
        <f t="shared" si="140"/>
        <v>40316080</v>
      </c>
      <c r="Y1128" s="9">
        <f>ROUND(0.07*MIN(7*L1128*'اطلاعات پایه'!$B$5,'محاسبه حقوق'!X1128),0)</f>
        <v>2822126</v>
      </c>
      <c r="Z1128" s="9">
        <f t="shared" si="141"/>
        <v>9272700</v>
      </c>
      <c r="AA1128" s="9">
        <f t="shared" si="142"/>
        <v>480702059.14285713</v>
      </c>
      <c r="AB1128" s="5">
        <f>IF(AA1128&lt;='اطلاعات پایه'!$B$35,'اطلاعات پایه'!$D$35,IF(AA1128&lt;='اطلاعات پایه'!$B$36,'اطلاعات پایه'!$E$35+(AA1128-'اطلاعات پایه'!$B$35)*'اطلاعات پایه'!$C$36,IF(AA1128&lt;='اطلاعات پایه'!$B$37,'اطلاعات پایه'!$E$36+(AA1128-'اطلاعات پایه'!$B$36)*'اطلاعات پایه'!$C$37,IF(AA1128&lt;='اطلاعات پایه'!$B$38,'اطلاعات پایه'!$E$37+(AA1128-'اطلاعات پایه'!$B$37)*'اطلاعات پایه'!$C$38,IF(AA1128&lt;='اطلاعات پایه'!$B$39,'اطلاعات پایه'!$E$38+(AA1128-'اطلاعات پایه'!$B$38)*'اطلاعات پایه'!$C$39,'اطلاعات پایه'!$E$39+(AA1128-'اطلاعات پایه'!$B$39)*'اطلاعات پایه'!$C$40)))))/365*L1128</f>
        <v>0</v>
      </c>
      <c r="AC1128" s="9">
        <f t="shared" si="143"/>
        <v>37493954</v>
      </c>
      <c r="AE1128" s="9">
        <f t="shared" si="138"/>
        <v>49588780</v>
      </c>
    </row>
    <row r="1129" spans="1:31" x14ac:dyDescent="0.25">
      <c r="A1129" s="13">
        <v>1109</v>
      </c>
      <c r="B1129" s="13"/>
      <c r="C1129" s="13"/>
      <c r="D1129" s="13"/>
      <c r="E1129" s="13"/>
      <c r="F1129" s="13"/>
      <c r="G1129" s="6" t="str">
        <f t="shared" si="136"/>
        <v/>
      </c>
      <c r="H1129" s="13"/>
      <c r="I1129" s="13"/>
      <c r="J1129" s="15"/>
      <c r="K1129" s="15"/>
      <c r="L1129" s="5">
        <f>VLOOKUP($C$15,'اطلاعات پایه'!$A$18:$B$30,2,FALSE)</f>
        <v>30</v>
      </c>
      <c r="M1129" s="6">
        <f>VLOOKUP($C$15,'اطلاعات پایه'!$A$18:$C$30,3,FALSE)</f>
        <v>45736</v>
      </c>
      <c r="N1129" s="5">
        <f>ROUND((K1129*('اطلاعات پایه'!$B$12+1)+'اطلاعات پایه'!$B$13)/30*L1129,0)</f>
        <v>9316080</v>
      </c>
      <c r="O1129" s="5">
        <f>IF(AND(F1129&gt;0,M1129-F1129&gt;364),'اطلاعات پایه'!$B$10,0)*L1129+J1129</f>
        <v>0</v>
      </c>
      <c r="P1129" s="5">
        <f>IF(H1129="متاهل",'اطلاعات پایه'!$B$6,0)</f>
        <v>0</v>
      </c>
      <c r="Q1129" s="5">
        <f>I1129*'اطلاعات پایه'!$B$7</f>
        <v>0</v>
      </c>
      <c r="R1129" s="5">
        <f>ROUND('اطلاعات پایه'!$B$8/30*MIN(30,L1129),0)</f>
        <v>9000000</v>
      </c>
      <c r="S1129" s="5">
        <f>ROUND('اطلاعات پایه'!$B$9/30*MIN(30,L1129),0)</f>
        <v>22000000</v>
      </c>
      <c r="T1129" s="5">
        <f t="shared" si="139"/>
        <v>59284</v>
      </c>
      <c r="U1129" s="15"/>
      <c r="V1129" s="5">
        <f t="shared" si="137"/>
        <v>0</v>
      </c>
      <c r="X1129" s="9">
        <f t="shared" si="140"/>
        <v>40316080</v>
      </c>
      <c r="Y1129" s="9">
        <f>ROUND(0.07*MIN(7*L1129*'اطلاعات پایه'!$B$5,'محاسبه حقوق'!X1129),0)</f>
        <v>2822126</v>
      </c>
      <c r="Z1129" s="9">
        <f t="shared" si="141"/>
        <v>9272700</v>
      </c>
      <c r="AA1129" s="9">
        <f t="shared" si="142"/>
        <v>480702059.14285713</v>
      </c>
      <c r="AB1129" s="5">
        <f>IF(AA1129&lt;='اطلاعات پایه'!$B$35,'اطلاعات پایه'!$D$35,IF(AA1129&lt;='اطلاعات پایه'!$B$36,'اطلاعات پایه'!$E$35+(AA1129-'اطلاعات پایه'!$B$35)*'اطلاعات پایه'!$C$36,IF(AA1129&lt;='اطلاعات پایه'!$B$37,'اطلاعات پایه'!$E$36+(AA1129-'اطلاعات پایه'!$B$36)*'اطلاعات پایه'!$C$37,IF(AA1129&lt;='اطلاعات پایه'!$B$38,'اطلاعات پایه'!$E$37+(AA1129-'اطلاعات پایه'!$B$37)*'اطلاعات پایه'!$C$38,IF(AA1129&lt;='اطلاعات پایه'!$B$39,'اطلاعات پایه'!$E$38+(AA1129-'اطلاعات پایه'!$B$38)*'اطلاعات پایه'!$C$39,'اطلاعات پایه'!$E$39+(AA1129-'اطلاعات پایه'!$B$39)*'اطلاعات پایه'!$C$40)))))/365*L1129</f>
        <v>0</v>
      </c>
      <c r="AC1129" s="9">
        <f t="shared" si="143"/>
        <v>37493954</v>
      </c>
      <c r="AE1129" s="9">
        <f t="shared" si="138"/>
        <v>49588780</v>
      </c>
    </row>
    <row r="1130" spans="1:31" x14ac:dyDescent="0.25">
      <c r="A1130" s="13">
        <v>1110</v>
      </c>
      <c r="B1130" s="13"/>
      <c r="C1130" s="13"/>
      <c r="D1130" s="13"/>
      <c r="E1130" s="13"/>
      <c r="F1130" s="13"/>
      <c r="G1130" s="6" t="str">
        <f t="shared" si="136"/>
        <v/>
      </c>
      <c r="H1130" s="13"/>
      <c r="I1130" s="13"/>
      <c r="J1130" s="15"/>
      <c r="K1130" s="15"/>
      <c r="L1130" s="5">
        <f>VLOOKUP($C$15,'اطلاعات پایه'!$A$18:$B$30,2,FALSE)</f>
        <v>30</v>
      </c>
      <c r="M1130" s="6">
        <f>VLOOKUP($C$15,'اطلاعات پایه'!$A$18:$C$30,3,FALSE)</f>
        <v>45736</v>
      </c>
      <c r="N1130" s="5">
        <f>ROUND((K1130*('اطلاعات پایه'!$B$12+1)+'اطلاعات پایه'!$B$13)/30*L1130,0)</f>
        <v>9316080</v>
      </c>
      <c r="O1130" s="5">
        <f>IF(AND(F1130&gt;0,M1130-F1130&gt;364),'اطلاعات پایه'!$B$10,0)*L1130+J1130</f>
        <v>0</v>
      </c>
      <c r="P1130" s="5">
        <f>IF(H1130="متاهل",'اطلاعات پایه'!$B$6,0)</f>
        <v>0</v>
      </c>
      <c r="Q1130" s="5">
        <f>I1130*'اطلاعات پایه'!$B$7</f>
        <v>0</v>
      </c>
      <c r="R1130" s="5">
        <f>ROUND('اطلاعات پایه'!$B$8/30*MIN(30,L1130),0)</f>
        <v>9000000</v>
      </c>
      <c r="S1130" s="5">
        <f>ROUND('اطلاعات پایه'!$B$9/30*MIN(30,L1130),0)</f>
        <v>22000000</v>
      </c>
      <c r="T1130" s="5">
        <f t="shared" si="139"/>
        <v>59284</v>
      </c>
      <c r="U1130" s="15"/>
      <c r="V1130" s="5">
        <f t="shared" si="137"/>
        <v>0</v>
      </c>
      <c r="X1130" s="9">
        <f t="shared" si="140"/>
        <v>40316080</v>
      </c>
      <c r="Y1130" s="9">
        <f>ROUND(0.07*MIN(7*L1130*'اطلاعات پایه'!$B$5,'محاسبه حقوق'!X1130),0)</f>
        <v>2822126</v>
      </c>
      <c r="Z1130" s="9">
        <f t="shared" si="141"/>
        <v>9272700</v>
      </c>
      <c r="AA1130" s="9">
        <f t="shared" si="142"/>
        <v>480702059.14285713</v>
      </c>
      <c r="AB1130" s="5">
        <f>IF(AA1130&lt;='اطلاعات پایه'!$B$35,'اطلاعات پایه'!$D$35,IF(AA1130&lt;='اطلاعات پایه'!$B$36,'اطلاعات پایه'!$E$35+(AA1130-'اطلاعات پایه'!$B$35)*'اطلاعات پایه'!$C$36,IF(AA1130&lt;='اطلاعات پایه'!$B$37,'اطلاعات پایه'!$E$36+(AA1130-'اطلاعات پایه'!$B$36)*'اطلاعات پایه'!$C$37,IF(AA1130&lt;='اطلاعات پایه'!$B$38,'اطلاعات پایه'!$E$37+(AA1130-'اطلاعات پایه'!$B$37)*'اطلاعات پایه'!$C$38,IF(AA1130&lt;='اطلاعات پایه'!$B$39,'اطلاعات پایه'!$E$38+(AA1130-'اطلاعات پایه'!$B$38)*'اطلاعات پایه'!$C$39,'اطلاعات پایه'!$E$39+(AA1130-'اطلاعات پایه'!$B$39)*'اطلاعات پایه'!$C$40)))))/365*L1130</f>
        <v>0</v>
      </c>
      <c r="AC1130" s="9">
        <f t="shared" si="143"/>
        <v>37493954</v>
      </c>
      <c r="AE1130" s="9">
        <f t="shared" si="138"/>
        <v>49588780</v>
      </c>
    </row>
    <row r="1131" spans="1:31" x14ac:dyDescent="0.25">
      <c r="A1131" s="13">
        <v>1111</v>
      </c>
      <c r="B1131" s="13"/>
      <c r="C1131" s="13"/>
      <c r="D1131" s="13"/>
      <c r="E1131" s="13"/>
      <c r="F1131" s="13"/>
      <c r="G1131" s="6" t="str">
        <f t="shared" si="136"/>
        <v/>
      </c>
      <c r="H1131" s="13"/>
      <c r="I1131" s="13"/>
      <c r="J1131" s="15"/>
      <c r="K1131" s="15"/>
      <c r="L1131" s="5">
        <f>VLOOKUP($C$15,'اطلاعات پایه'!$A$18:$B$30,2,FALSE)</f>
        <v>30</v>
      </c>
      <c r="M1131" s="6">
        <f>VLOOKUP($C$15,'اطلاعات پایه'!$A$18:$C$30,3,FALSE)</f>
        <v>45736</v>
      </c>
      <c r="N1131" s="5">
        <f>ROUND((K1131*('اطلاعات پایه'!$B$12+1)+'اطلاعات پایه'!$B$13)/30*L1131,0)</f>
        <v>9316080</v>
      </c>
      <c r="O1131" s="5">
        <f>IF(AND(F1131&gt;0,M1131-F1131&gt;364),'اطلاعات پایه'!$B$10,0)*L1131+J1131</f>
        <v>0</v>
      </c>
      <c r="P1131" s="5">
        <f>IF(H1131="متاهل",'اطلاعات پایه'!$B$6,0)</f>
        <v>0</v>
      </c>
      <c r="Q1131" s="5">
        <f>I1131*'اطلاعات پایه'!$B$7</f>
        <v>0</v>
      </c>
      <c r="R1131" s="5">
        <f>ROUND('اطلاعات پایه'!$B$8/30*MIN(30,L1131),0)</f>
        <v>9000000</v>
      </c>
      <c r="S1131" s="5">
        <f>ROUND('اطلاعات پایه'!$B$9/30*MIN(30,L1131),0)</f>
        <v>22000000</v>
      </c>
      <c r="T1131" s="5">
        <f t="shared" si="139"/>
        <v>59284</v>
      </c>
      <c r="U1131" s="15"/>
      <c r="V1131" s="5">
        <f t="shared" si="137"/>
        <v>0</v>
      </c>
      <c r="X1131" s="9">
        <f t="shared" si="140"/>
        <v>40316080</v>
      </c>
      <c r="Y1131" s="9">
        <f>ROUND(0.07*MIN(7*L1131*'اطلاعات پایه'!$B$5,'محاسبه حقوق'!X1131),0)</f>
        <v>2822126</v>
      </c>
      <c r="Z1131" s="9">
        <f t="shared" si="141"/>
        <v>9272700</v>
      </c>
      <c r="AA1131" s="9">
        <f t="shared" si="142"/>
        <v>480702059.14285713</v>
      </c>
      <c r="AB1131" s="5">
        <f>IF(AA1131&lt;='اطلاعات پایه'!$B$35,'اطلاعات پایه'!$D$35,IF(AA1131&lt;='اطلاعات پایه'!$B$36,'اطلاعات پایه'!$E$35+(AA1131-'اطلاعات پایه'!$B$35)*'اطلاعات پایه'!$C$36,IF(AA1131&lt;='اطلاعات پایه'!$B$37,'اطلاعات پایه'!$E$36+(AA1131-'اطلاعات پایه'!$B$36)*'اطلاعات پایه'!$C$37,IF(AA1131&lt;='اطلاعات پایه'!$B$38,'اطلاعات پایه'!$E$37+(AA1131-'اطلاعات پایه'!$B$37)*'اطلاعات پایه'!$C$38,IF(AA1131&lt;='اطلاعات پایه'!$B$39,'اطلاعات پایه'!$E$38+(AA1131-'اطلاعات پایه'!$B$38)*'اطلاعات پایه'!$C$39,'اطلاعات پایه'!$E$39+(AA1131-'اطلاعات پایه'!$B$39)*'اطلاعات پایه'!$C$40)))))/365*L1131</f>
        <v>0</v>
      </c>
      <c r="AC1131" s="9">
        <f t="shared" si="143"/>
        <v>37493954</v>
      </c>
      <c r="AE1131" s="9">
        <f t="shared" si="138"/>
        <v>49588780</v>
      </c>
    </row>
    <row r="1132" spans="1:31" x14ac:dyDescent="0.25">
      <c r="A1132" s="13">
        <v>1112</v>
      </c>
      <c r="B1132" s="13"/>
      <c r="C1132" s="13"/>
      <c r="D1132" s="13"/>
      <c r="E1132" s="13"/>
      <c r="F1132" s="13"/>
      <c r="G1132" s="6" t="str">
        <f t="shared" si="136"/>
        <v/>
      </c>
      <c r="H1132" s="13"/>
      <c r="I1132" s="13"/>
      <c r="J1132" s="15"/>
      <c r="K1132" s="15"/>
      <c r="L1132" s="5">
        <f>VLOOKUP($C$15,'اطلاعات پایه'!$A$18:$B$30,2,FALSE)</f>
        <v>30</v>
      </c>
      <c r="M1132" s="6">
        <f>VLOOKUP($C$15,'اطلاعات پایه'!$A$18:$C$30,3,FALSE)</f>
        <v>45736</v>
      </c>
      <c r="N1132" s="5">
        <f>ROUND((K1132*('اطلاعات پایه'!$B$12+1)+'اطلاعات پایه'!$B$13)/30*L1132,0)</f>
        <v>9316080</v>
      </c>
      <c r="O1132" s="5">
        <f>IF(AND(F1132&gt;0,M1132-F1132&gt;364),'اطلاعات پایه'!$B$10,0)*L1132+J1132</f>
        <v>0</v>
      </c>
      <c r="P1132" s="5">
        <f>IF(H1132="متاهل",'اطلاعات پایه'!$B$6,0)</f>
        <v>0</v>
      </c>
      <c r="Q1132" s="5">
        <f>I1132*'اطلاعات پایه'!$B$7</f>
        <v>0</v>
      </c>
      <c r="R1132" s="5">
        <f>ROUND('اطلاعات پایه'!$B$8/30*MIN(30,L1132),0)</f>
        <v>9000000</v>
      </c>
      <c r="S1132" s="5">
        <f>ROUND('اطلاعات پایه'!$B$9/30*MIN(30,L1132),0)</f>
        <v>22000000</v>
      </c>
      <c r="T1132" s="5">
        <f t="shared" si="139"/>
        <v>59284</v>
      </c>
      <c r="U1132" s="15"/>
      <c r="V1132" s="5">
        <f t="shared" si="137"/>
        <v>0</v>
      </c>
      <c r="X1132" s="9">
        <f t="shared" si="140"/>
        <v>40316080</v>
      </c>
      <c r="Y1132" s="9">
        <f>ROUND(0.07*MIN(7*L1132*'اطلاعات پایه'!$B$5,'محاسبه حقوق'!X1132),0)</f>
        <v>2822126</v>
      </c>
      <c r="Z1132" s="9">
        <f t="shared" si="141"/>
        <v>9272700</v>
      </c>
      <c r="AA1132" s="9">
        <f t="shared" si="142"/>
        <v>480702059.14285713</v>
      </c>
      <c r="AB1132" s="5">
        <f>IF(AA1132&lt;='اطلاعات پایه'!$B$35,'اطلاعات پایه'!$D$35,IF(AA1132&lt;='اطلاعات پایه'!$B$36,'اطلاعات پایه'!$E$35+(AA1132-'اطلاعات پایه'!$B$35)*'اطلاعات پایه'!$C$36,IF(AA1132&lt;='اطلاعات پایه'!$B$37,'اطلاعات پایه'!$E$36+(AA1132-'اطلاعات پایه'!$B$36)*'اطلاعات پایه'!$C$37,IF(AA1132&lt;='اطلاعات پایه'!$B$38,'اطلاعات پایه'!$E$37+(AA1132-'اطلاعات پایه'!$B$37)*'اطلاعات پایه'!$C$38,IF(AA1132&lt;='اطلاعات پایه'!$B$39,'اطلاعات پایه'!$E$38+(AA1132-'اطلاعات پایه'!$B$38)*'اطلاعات پایه'!$C$39,'اطلاعات پایه'!$E$39+(AA1132-'اطلاعات پایه'!$B$39)*'اطلاعات پایه'!$C$40)))))/365*L1132</f>
        <v>0</v>
      </c>
      <c r="AC1132" s="9">
        <f t="shared" si="143"/>
        <v>37493954</v>
      </c>
      <c r="AE1132" s="9">
        <f t="shared" si="138"/>
        <v>49588780</v>
      </c>
    </row>
    <row r="1133" spans="1:31" x14ac:dyDescent="0.25">
      <c r="A1133" s="13">
        <v>1113</v>
      </c>
      <c r="B1133" s="13"/>
      <c r="C1133" s="13"/>
      <c r="D1133" s="13"/>
      <c r="E1133" s="13"/>
      <c r="F1133" s="13"/>
      <c r="G1133" s="6" t="str">
        <f t="shared" si="136"/>
        <v/>
      </c>
      <c r="H1133" s="13"/>
      <c r="I1133" s="13"/>
      <c r="J1133" s="15"/>
      <c r="K1133" s="15"/>
      <c r="L1133" s="5">
        <f>VLOOKUP($C$15,'اطلاعات پایه'!$A$18:$B$30,2,FALSE)</f>
        <v>30</v>
      </c>
      <c r="M1133" s="6">
        <f>VLOOKUP($C$15,'اطلاعات پایه'!$A$18:$C$30,3,FALSE)</f>
        <v>45736</v>
      </c>
      <c r="N1133" s="5">
        <f>ROUND((K1133*('اطلاعات پایه'!$B$12+1)+'اطلاعات پایه'!$B$13)/30*L1133,0)</f>
        <v>9316080</v>
      </c>
      <c r="O1133" s="5">
        <f>IF(AND(F1133&gt;0,M1133-F1133&gt;364),'اطلاعات پایه'!$B$10,0)*L1133+J1133</f>
        <v>0</v>
      </c>
      <c r="P1133" s="5">
        <f>IF(H1133="متاهل",'اطلاعات پایه'!$B$6,0)</f>
        <v>0</v>
      </c>
      <c r="Q1133" s="5">
        <f>I1133*'اطلاعات پایه'!$B$7</f>
        <v>0</v>
      </c>
      <c r="R1133" s="5">
        <f>ROUND('اطلاعات پایه'!$B$8/30*MIN(30,L1133),0)</f>
        <v>9000000</v>
      </c>
      <c r="S1133" s="5">
        <f>ROUND('اطلاعات پایه'!$B$9/30*MIN(30,L1133),0)</f>
        <v>22000000</v>
      </c>
      <c r="T1133" s="5">
        <f t="shared" si="139"/>
        <v>59284</v>
      </c>
      <c r="U1133" s="15"/>
      <c r="V1133" s="5">
        <f t="shared" si="137"/>
        <v>0</v>
      </c>
      <c r="X1133" s="9">
        <f t="shared" si="140"/>
        <v>40316080</v>
      </c>
      <c r="Y1133" s="9">
        <f>ROUND(0.07*MIN(7*L1133*'اطلاعات پایه'!$B$5,'محاسبه حقوق'!X1133),0)</f>
        <v>2822126</v>
      </c>
      <c r="Z1133" s="9">
        <f t="shared" si="141"/>
        <v>9272700</v>
      </c>
      <c r="AA1133" s="9">
        <f t="shared" si="142"/>
        <v>480702059.14285713</v>
      </c>
      <c r="AB1133" s="5">
        <f>IF(AA1133&lt;='اطلاعات پایه'!$B$35,'اطلاعات پایه'!$D$35,IF(AA1133&lt;='اطلاعات پایه'!$B$36,'اطلاعات پایه'!$E$35+(AA1133-'اطلاعات پایه'!$B$35)*'اطلاعات پایه'!$C$36,IF(AA1133&lt;='اطلاعات پایه'!$B$37,'اطلاعات پایه'!$E$36+(AA1133-'اطلاعات پایه'!$B$36)*'اطلاعات پایه'!$C$37,IF(AA1133&lt;='اطلاعات پایه'!$B$38,'اطلاعات پایه'!$E$37+(AA1133-'اطلاعات پایه'!$B$37)*'اطلاعات پایه'!$C$38,IF(AA1133&lt;='اطلاعات پایه'!$B$39,'اطلاعات پایه'!$E$38+(AA1133-'اطلاعات پایه'!$B$38)*'اطلاعات پایه'!$C$39,'اطلاعات پایه'!$E$39+(AA1133-'اطلاعات پایه'!$B$39)*'اطلاعات پایه'!$C$40)))))/365*L1133</f>
        <v>0</v>
      </c>
      <c r="AC1133" s="9">
        <f t="shared" si="143"/>
        <v>37493954</v>
      </c>
      <c r="AE1133" s="9">
        <f t="shared" si="138"/>
        <v>49588780</v>
      </c>
    </row>
    <row r="1134" spans="1:31" x14ac:dyDescent="0.25">
      <c r="A1134" s="13">
        <v>1114</v>
      </c>
      <c r="B1134" s="13"/>
      <c r="C1134" s="13"/>
      <c r="D1134" s="13"/>
      <c r="E1134" s="13"/>
      <c r="F1134" s="13"/>
      <c r="G1134" s="6" t="str">
        <f t="shared" si="136"/>
        <v/>
      </c>
      <c r="H1134" s="13"/>
      <c r="I1134" s="13"/>
      <c r="J1134" s="15"/>
      <c r="K1134" s="15"/>
      <c r="L1134" s="5">
        <f>VLOOKUP($C$15,'اطلاعات پایه'!$A$18:$B$30,2,FALSE)</f>
        <v>30</v>
      </c>
      <c r="M1134" s="6">
        <f>VLOOKUP($C$15,'اطلاعات پایه'!$A$18:$C$30,3,FALSE)</f>
        <v>45736</v>
      </c>
      <c r="N1134" s="5">
        <f>ROUND((K1134*('اطلاعات پایه'!$B$12+1)+'اطلاعات پایه'!$B$13)/30*L1134,0)</f>
        <v>9316080</v>
      </c>
      <c r="O1134" s="5">
        <f>IF(AND(F1134&gt;0,M1134-F1134&gt;364),'اطلاعات پایه'!$B$10,0)*L1134+J1134</f>
        <v>0</v>
      </c>
      <c r="P1134" s="5">
        <f>IF(H1134="متاهل",'اطلاعات پایه'!$B$6,0)</f>
        <v>0</v>
      </c>
      <c r="Q1134" s="5">
        <f>I1134*'اطلاعات پایه'!$B$7</f>
        <v>0</v>
      </c>
      <c r="R1134" s="5">
        <f>ROUND('اطلاعات پایه'!$B$8/30*MIN(30,L1134),0)</f>
        <v>9000000</v>
      </c>
      <c r="S1134" s="5">
        <f>ROUND('اطلاعات پایه'!$B$9/30*MIN(30,L1134),0)</f>
        <v>22000000</v>
      </c>
      <c r="T1134" s="5">
        <f t="shared" si="139"/>
        <v>59284</v>
      </c>
      <c r="U1134" s="15"/>
      <c r="V1134" s="5">
        <f t="shared" si="137"/>
        <v>0</v>
      </c>
      <c r="X1134" s="9">
        <f t="shared" si="140"/>
        <v>40316080</v>
      </c>
      <c r="Y1134" s="9">
        <f>ROUND(0.07*MIN(7*L1134*'اطلاعات پایه'!$B$5,'محاسبه حقوق'!X1134),0)</f>
        <v>2822126</v>
      </c>
      <c r="Z1134" s="9">
        <f t="shared" si="141"/>
        <v>9272700</v>
      </c>
      <c r="AA1134" s="9">
        <f t="shared" si="142"/>
        <v>480702059.14285713</v>
      </c>
      <c r="AB1134" s="5">
        <f>IF(AA1134&lt;='اطلاعات پایه'!$B$35,'اطلاعات پایه'!$D$35,IF(AA1134&lt;='اطلاعات پایه'!$B$36,'اطلاعات پایه'!$E$35+(AA1134-'اطلاعات پایه'!$B$35)*'اطلاعات پایه'!$C$36,IF(AA1134&lt;='اطلاعات پایه'!$B$37,'اطلاعات پایه'!$E$36+(AA1134-'اطلاعات پایه'!$B$36)*'اطلاعات پایه'!$C$37,IF(AA1134&lt;='اطلاعات پایه'!$B$38,'اطلاعات پایه'!$E$37+(AA1134-'اطلاعات پایه'!$B$37)*'اطلاعات پایه'!$C$38,IF(AA1134&lt;='اطلاعات پایه'!$B$39,'اطلاعات پایه'!$E$38+(AA1134-'اطلاعات پایه'!$B$38)*'اطلاعات پایه'!$C$39,'اطلاعات پایه'!$E$39+(AA1134-'اطلاعات پایه'!$B$39)*'اطلاعات پایه'!$C$40)))))/365*L1134</f>
        <v>0</v>
      </c>
      <c r="AC1134" s="9">
        <f t="shared" si="143"/>
        <v>37493954</v>
      </c>
      <c r="AE1134" s="9">
        <f t="shared" si="138"/>
        <v>49588780</v>
      </c>
    </row>
    <row r="1135" spans="1:31" x14ac:dyDescent="0.25">
      <c r="A1135" s="13">
        <v>1115</v>
      </c>
      <c r="B1135" s="13"/>
      <c r="C1135" s="13"/>
      <c r="D1135" s="13"/>
      <c r="E1135" s="13"/>
      <c r="F1135" s="13"/>
      <c r="G1135" s="6" t="str">
        <f t="shared" si="136"/>
        <v/>
      </c>
      <c r="H1135" s="13"/>
      <c r="I1135" s="13"/>
      <c r="J1135" s="15"/>
      <c r="K1135" s="15"/>
      <c r="L1135" s="5">
        <f>VLOOKUP($C$15,'اطلاعات پایه'!$A$18:$B$30,2,FALSE)</f>
        <v>30</v>
      </c>
      <c r="M1135" s="6">
        <f>VLOOKUP($C$15,'اطلاعات پایه'!$A$18:$C$30,3,FALSE)</f>
        <v>45736</v>
      </c>
      <c r="N1135" s="5">
        <f>ROUND((K1135*('اطلاعات پایه'!$B$12+1)+'اطلاعات پایه'!$B$13)/30*L1135,0)</f>
        <v>9316080</v>
      </c>
      <c r="O1135" s="5">
        <f>IF(AND(F1135&gt;0,M1135-F1135&gt;364),'اطلاعات پایه'!$B$10,0)*L1135+J1135</f>
        <v>0</v>
      </c>
      <c r="P1135" s="5">
        <f>IF(H1135="متاهل",'اطلاعات پایه'!$B$6,0)</f>
        <v>0</v>
      </c>
      <c r="Q1135" s="5">
        <f>I1135*'اطلاعات پایه'!$B$7</f>
        <v>0</v>
      </c>
      <c r="R1135" s="5">
        <f>ROUND('اطلاعات پایه'!$B$8/30*MIN(30,L1135),0)</f>
        <v>9000000</v>
      </c>
      <c r="S1135" s="5">
        <f>ROUND('اطلاعات پایه'!$B$9/30*MIN(30,L1135),0)</f>
        <v>22000000</v>
      </c>
      <c r="T1135" s="5">
        <f t="shared" si="139"/>
        <v>59284</v>
      </c>
      <c r="U1135" s="15"/>
      <c r="V1135" s="5">
        <f t="shared" si="137"/>
        <v>0</v>
      </c>
      <c r="X1135" s="9">
        <f t="shared" si="140"/>
        <v>40316080</v>
      </c>
      <c r="Y1135" s="9">
        <f>ROUND(0.07*MIN(7*L1135*'اطلاعات پایه'!$B$5,'محاسبه حقوق'!X1135),0)</f>
        <v>2822126</v>
      </c>
      <c r="Z1135" s="9">
        <f t="shared" si="141"/>
        <v>9272700</v>
      </c>
      <c r="AA1135" s="9">
        <f t="shared" si="142"/>
        <v>480702059.14285713</v>
      </c>
      <c r="AB1135" s="5">
        <f>IF(AA1135&lt;='اطلاعات پایه'!$B$35,'اطلاعات پایه'!$D$35,IF(AA1135&lt;='اطلاعات پایه'!$B$36,'اطلاعات پایه'!$E$35+(AA1135-'اطلاعات پایه'!$B$35)*'اطلاعات پایه'!$C$36,IF(AA1135&lt;='اطلاعات پایه'!$B$37,'اطلاعات پایه'!$E$36+(AA1135-'اطلاعات پایه'!$B$36)*'اطلاعات پایه'!$C$37,IF(AA1135&lt;='اطلاعات پایه'!$B$38,'اطلاعات پایه'!$E$37+(AA1135-'اطلاعات پایه'!$B$37)*'اطلاعات پایه'!$C$38,IF(AA1135&lt;='اطلاعات پایه'!$B$39,'اطلاعات پایه'!$E$38+(AA1135-'اطلاعات پایه'!$B$38)*'اطلاعات پایه'!$C$39,'اطلاعات پایه'!$E$39+(AA1135-'اطلاعات پایه'!$B$39)*'اطلاعات پایه'!$C$40)))))/365*L1135</f>
        <v>0</v>
      </c>
      <c r="AC1135" s="9">
        <f t="shared" si="143"/>
        <v>37493954</v>
      </c>
      <c r="AE1135" s="9">
        <f t="shared" si="138"/>
        <v>49588780</v>
      </c>
    </row>
    <row r="1136" spans="1:31" x14ac:dyDescent="0.25">
      <c r="A1136" s="13">
        <v>1116</v>
      </c>
      <c r="B1136" s="13"/>
      <c r="C1136" s="13"/>
      <c r="D1136" s="13"/>
      <c r="E1136" s="13"/>
      <c r="F1136" s="13"/>
      <c r="G1136" s="6" t="str">
        <f t="shared" si="136"/>
        <v/>
      </c>
      <c r="H1136" s="13"/>
      <c r="I1136" s="13"/>
      <c r="J1136" s="15"/>
      <c r="K1136" s="15"/>
      <c r="L1136" s="5">
        <f>VLOOKUP($C$15,'اطلاعات پایه'!$A$18:$B$30,2,FALSE)</f>
        <v>30</v>
      </c>
      <c r="M1136" s="6">
        <f>VLOOKUP($C$15,'اطلاعات پایه'!$A$18:$C$30,3,FALSE)</f>
        <v>45736</v>
      </c>
      <c r="N1136" s="5">
        <f>ROUND((K1136*('اطلاعات پایه'!$B$12+1)+'اطلاعات پایه'!$B$13)/30*L1136,0)</f>
        <v>9316080</v>
      </c>
      <c r="O1136" s="5">
        <f>IF(AND(F1136&gt;0,M1136-F1136&gt;364),'اطلاعات پایه'!$B$10,0)*L1136+J1136</f>
        <v>0</v>
      </c>
      <c r="P1136" s="5">
        <f>IF(H1136="متاهل",'اطلاعات پایه'!$B$6,0)</f>
        <v>0</v>
      </c>
      <c r="Q1136" s="5">
        <f>I1136*'اطلاعات پایه'!$B$7</f>
        <v>0</v>
      </c>
      <c r="R1136" s="5">
        <f>ROUND('اطلاعات پایه'!$B$8/30*MIN(30,L1136),0)</f>
        <v>9000000</v>
      </c>
      <c r="S1136" s="5">
        <f>ROUND('اطلاعات پایه'!$B$9/30*MIN(30,L1136),0)</f>
        <v>22000000</v>
      </c>
      <c r="T1136" s="5">
        <f t="shared" si="139"/>
        <v>59284</v>
      </c>
      <c r="U1136" s="15"/>
      <c r="V1136" s="5">
        <f t="shared" si="137"/>
        <v>0</v>
      </c>
      <c r="X1136" s="9">
        <f t="shared" si="140"/>
        <v>40316080</v>
      </c>
      <c r="Y1136" s="9">
        <f>ROUND(0.07*MIN(7*L1136*'اطلاعات پایه'!$B$5,'محاسبه حقوق'!X1136),0)</f>
        <v>2822126</v>
      </c>
      <c r="Z1136" s="9">
        <f t="shared" si="141"/>
        <v>9272700</v>
      </c>
      <c r="AA1136" s="9">
        <f t="shared" si="142"/>
        <v>480702059.14285713</v>
      </c>
      <c r="AB1136" s="5">
        <f>IF(AA1136&lt;='اطلاعات پایه'!$B$35,'اطلاعات پایه'!$D$35,IF(AA1136&lt;='اطلاعات پایه'!$B$36,'اطلاعات پایه'!$E$35+(AA1136-'اطلاعات پایه'!$B$35)*'اطلاعات پایه'!$C$36,IF(AA1136&lt;='اطلاعات پایه'!$B$37,'اطلاعات پایه'!$E$36+(AA1136-'اطلاعات پایه'!$B$36)*'اطلاعات پایه'!$C$37,IF(AA1136&lt;='اطلاعات پایه'!$B$38,'اطلاعات پایه'!$E$37+(AA1136-'اطلاعات پایه'!$B$37)*'اطلاعات پایه'!$C$38,IF(AA1136&lt;='اطلاعات پایه'!$B$39,'اطلاعات پایه'!$E$38+(AA1136-'اطلاعات پایه'!$B$38)*'اطلاعات پایه'!$C$39,'اطلاعات پایه'!$E$39+(AA1136-'اطلاعات پایه'!$B$39)*'اطلاعات پایه'!$C$40)))))/365*L1136</f>
        <v>0</v>
      </c>
      <c r="AC1136" s="9">
        <f t="shared" si="143"/>
        <v>37493954</v>
      </c>
      <c r="AE1136" s="9">
        <f t="shared" si="138"/>
        <v>49588780</v>
      </c>
    </row>
    <row r="1137" spans="1:31" x14ac:dyDescent="0.25">
      <c r="A1137" s="13">
        <v>1117</v>
      </c>
      <c r="B1137" s="13"/>
      <c r="C1137" s="13"/>
      <c r="D1137" s="13"/>
      <c r="E1137" s="13"/>
      <c r="F1137" s="13"/>
      <c r="G1137" s="6" t="str">
        <f t="shared" si="136"/>
        <v/>
      </c>
      <c r="H1137" s="13"/>
      <c r="I1137" s="13"/>
      <c r="J1137" s="15"/>
      <c r="K1137" s="15"/>
      <c r="L1137" s="5">
        <f>VLOOKUP($C$15,'اطلاعات پایه'!$A$18:$B$30,2,FALSE)</f>
        <v>30</v>
      </c>
      <c r="M1137" s="6">
        <f>VLOOKUP($C$15,'اطلاعات پایه'!$A$18:$C$30,3,FALSE)</f>
        <v>45736</v>
      </c>
      <c r="N1137" s="5">
        <f>ROUND((K1137*('اطلاعات پایه'!$B$12+1)+'اطلاعات پایه'!$B$13)/30*L1137,0)</f>
        <v>9316080</v>
      </c>
      <c r="O1137" s="5">
        <f>IF(AND(F1137&gt;0,M1137-F1137&gt;364),'اطلاعات پایه'!$B$10,0)*L1137+J1137</f>
        <v>0</v>
      </c>
      <c r="P1137" s="5">
        <f>IF(H1137="متاهل",'اطلاعات پایه'!$B$6,0)</f>
        <v>0</v>
      </c>
      <c r="Q1137" s="5">
        <f>I1137*'اطلاعات پایه'!$B$7</f>
        <v>0</v>
      </c>
      <c r="R1137" s="5">
        <f>ROUND('اطلاعات پایه'!$B$8/30*MIN(30,L1137),0)</f>
        <v>9000000</v>
      </c>
      <c r="S1137" s="5">
        <f>ROUND('اطلاعات پایه'!$B$9/30*MIN(30,L1137),0)</f>
        <v>22000000</v>
      </c>
      <c r="T1137" s="5">
        <f t="shared" si="139"/>
        <v>59284</v>
      </c>
      <c r="U1137" s="15"/>
      <c r="V1137" s="5">
        <f t="shared" si="137"/>
        <v>0</v>
      </c>
      <c r="X1137" s="9">
        <f t="shared" si="140"/>
        <v>40316080</v>
      </c>
      <c r="Y1137" s="9">
        <f>ROUND(0.07*MIN(7*L1137*'اطلاعات پایه'!$B$5,'محاسبه حقوق'!X1137),0)</f>
        <v>2822126</v>
      </c>
      <c r="Z1137" s="9">
        <f t="shared" si="141"/>
        <v>9272700</v>
      </c>
      <c r="AA1137" s="9">
        <f t="shared" si="142"/>
        <v>480702059.14285713</v>
      </c>
      <c r="AB1137" s="5">
        <f>IF(AA1137&lt;='اطلاعات پایه'!$B$35,'اطلاعات پایه'!$D$35,IF(AA1137&lt;='اطلاعات پایه'!$B$36,'اطلاعات پایه'!$E$35+(AA1137-'اطلاعات پایه'!$B$35)*'اطلاعات پایه'!$C$36,IF(AA1137&lt;='اطلاعات پایه'!$B$37,'اطلاعات پایه'!$E$36+(AA1137-'اطلاعات پایه'!$B$36)*'اطلاعات پایه'!$C$37,IF(AA1137&lt;='اطلاعات پایه'!$B$38,'اطلاعات پایه'!$E$37+(AA1137-'اطلاعات پایه'!$B$37)*'اطلاعات پایه'!$C$38,IF(AA1137&lt;='اطلاعات پایه'!$B$39,'اطلاعات پایه'!$E$38+(AA1137-'اطلاعات پایه'!$B$38)*'اطلاعات پایه'!$C$39,'اطلاعات پایه'!$E$39+(AA1137-'اطلاعات پایه'!$B$39)*'اطلاعات پایه'!$C$40)))))/365*L1137</f>
        <v>0</v>
      </c>
      <c r="AC1137" s="9">
        <f t="shared" si="143"/>
        <v>37493954</v>
      </c>
      <c r="AE1137" s="9">
        <f t="shared" si="138"/>
        <v>49588780</v>
      </c>
    </row>
    <row r="1138" spans="1:31" x14ac:dyDescent="0.25">
      <c r="A1138" s="13">
        <v>1118</v>
      </c>
      <c r="B1138" s="13"/>
      <c r="C1138" s="13"/>
      <c r="D1138" s="13"/>
      <c r="E1138" s="13"/>
      <c r="F1138" s="13"/>
      <c r="G1138" s="6" t="str">
        <f t="shared" si="136"/>
        <v/>
      </c>
      <c r="H1138" s="13"/>
      <c r="I1138" s="13"/>
      <c r="J1138" s="15"/>
      <c r="K1138" s="15"/>
      <c r="L1138" s="5">
        <f>VLOOKUP($C$15,'اطلاعات پایه'!$A$18:$B$30,2,FALSE)</f>
        <v>30</v>
      </c>
      <c r="M1138" s="6">
        <f>VLOOKUP($C$15,'اطلاعات پایه'!$A$18:$C$30,3,FALSE)</f>
        <v>45736</v>
      </c>
      <c r="N1138" s="5">
        <f>ROUND((K1138*('اطلاعات پایه'!$B$12+1)+'اطلاعات پایه'!$B$13)/30*L1138,0)</f>
        <v>9316080</v>
      </c>
      <c r="O1138" s="5">
        <f>IF(AND(F1138&gt;0,M1138-F1138&gt;364),'اطلاعات پایه'!$B$10,0)*L1138+J1138</f>
        <v>0</v>
      </c>
      <c r="P1138" s="5">
        <f>IF(H1138="متاهل",'اطلاعات پایه'!$B$6,0)</f>
        <v>0</v>
      </c>
      <c r="Q1138" s="5">
        <f>I1138*'اطلاعات پایه'!$B$7</f>
        <v>0</v>
      </c>
      <c r="R1138" s="5">
        <f>ROUND('اطلاعات پایه'!$B$8/30*MIN(30,L1138),0)</f>
        <v>9000000</v>
      </c>
      <c r="S1138" s="5">
        <f>ROUND('اطلاعات پایه'!$B$9/30*MIN(30,L1138),0)</f>
        <v>22000000</v>
      </c>
      <c r="T1138" s="5">
        <f t="shared" si="139"/>
        <v>59284</v>
      </c>
      <c r="U1138" s="15"/>
      <c r="V1138" s="5">
        <f t="shared" si="137"/>
        <v>0</v>
      </c>
      <c r="X1138" s="9">
        <f t="shared" si="140"/>
        <v>40316080</v>
      </c>
      <c r="Y1138" s="9">
        <f>ROUND(0.07*MIN(7*L1138*'اطلاعات پایه'!$B$5,'محاسبه حقوق'!X1138),0)</f>
        <v>2822126</v>
      </c>
      <c r="Z1138" s="9">
        <f t="shared" si="141"/>
        <v>9272700</v>
      </c>
      <c r="AA1138" s="9">
        <f t="shared" si="142"/>
        <v>480702059.14285713</v>
      </c>
      <c r="AB1138" s="5">
        <f>IF(AA1138&lt;='اطلاعات پایه'!$B$35,'اطلاعات پایه'!$D$35,IF(AA1138&lt;='اطلاعات پایه'!$B$36,'اطلاعات پایه'!$E$35+(AA1138-'اطلاعات پایه'!$B$35)*'اطلاعات پایه'!$C$36,IF(AA1138&lt;='اطلاعات پایه'!$B$37,'اطلاعات پایه'!$E$36+(AA1138-'اطلاعات پایه'!$B$36)*'اطلاعات پایه'!$C$37,IF(AA1138&lt;='اطلاعات پایه'!$B$38,'اطلاعات پایه'!$E$37+(AA1138-'اطلاعات پایه'!$B$37)*'اطلاعات پایه'!$C$38,IF(AA1138&lt;='اطلاعات پایه'!$B$39,'اطلاعات پایه'!$E$38+(AA1138-'اطلاعات پایه'!$B$38)*'اطلاعات پایه'!$C$39,'اطلاعات پایه'!$E$39+(AA1138-'اطلاعات پایه'!$B$39)*'اطلاعات پایه'!$C$40)))))/365*L1138</f>
        <v>0</v>
      </c>
      <c r="AC1138" s="9">
        <f t="shared" si="143"/>
        <v>37493954</v>
      </c>
      <c r="AE1138" s="9">
        <f t="shared" si="138"/>
        <v>49588780</v>
      </c>
    </row>
    <row r="1139" spans="1:31" x14ac:dyDescent="0.25">
      <c r="A1139" s="13">
        <v>1119</v>
      </c>
      <c r="B1139" s="13"/>
      <c r="C1139" s="13"/>
      <c r="D1139" s="13"/>
      <c r="E1139" s="13"/>
      <c r="F1139" s="13"/>
      <c r="G1139" s="6" t="str">
        <f t="shared" si="136"/>
        <v/>
      </c>
      <c r="H1139" s="13"/>
      <c r="I1139" s="13"/>
      <c r="J1139" s="15"/>
      <c r="K1139" s="15"/>
      <c r="L1139" s="5">
        <f>VLOOKUP($C$15,'اطلاعات پایه'!$A$18:$B$30,2,FALSE)</f>
        <v>30</v>
      </c>
      <c r="M1139" s="6">
        <f>VLOOKUP($C$15,'اطلاعات پایه'!$A$18:$C$30,3,FALSE)</f>
        <v>45736</v>
      </c>
      <c r="N1139" s="5">
        <f>ROUND((K1139*('اطلاعات پایه'!$B$12+1)+'اطلاعات پایه'!$B$13)/30*L1139,0)</f>
        <v>9316080</v>
      </c>
      <c r="O1139" s="5">
        <f>IF(AND(F1139&gt;0,M1139-F1139&gt;364),'اطلاعات پایه'!$B$10,0)*L1139+J1139</f>
        <v>0</v>
      </c>
      <c r="P1139" s="5">
        <f>IF(H1139="متاهل",'اطلاعات پایه'!$B$6,0)</f>
        <v>0</v>
      </c>
      <c r="Q1139" s="5">
        <f>I1139*'اطلاعات پایه'!$B$7</f>
        <v>0</v>
      </c>
      <c r="R1139" s="5">
        <f>ROUND('اطلاعات پایه'!$B$8/30*MIN(30,L1139),0)</f>
        <v>9000000</v>
      </c>
      <c r="S1139" s="5">
        <f>ROUND('اطلاعات پایه'!$B$9/30*MIN(30,L1139),0)</f>
        <v>22000000</v>
      </c>
      <c r="T1139" s="5">
        <f t="shared" si="139"/>
        <v>59284</v>
      </c>
      <c r="U1139" s="15"/>
      <c r="V1139" s="5">
        <f t="shared" si="137"/>
        <v>0</v>
      </c>
      <c r="X1139" s="9">
        <f t="shared" si="140"/>
        <v>40316080</v>
      </c>
      <c r="Y1139" s="9">
        <f>ROUND(0.07*MIN(7*L1139*'اطلاعات پایه'!$B$5,'محاسبه حقوق'!X1139),0)</f>
        <v>2822126</v>
      </c>
      <c r="Z1139" s="9">
        <f t="shared" si="141"/>
        <v>9272700</v>
      </c>
      <c r="AA1139" s="9">
        <f t="shared" si="142"/>
        <v>480702059.14285713</v>
      </c>
      <c r="AB1139" s="5">
        <f>IF(AA1139&lt;='اطلاعات پایه'!$B$35,'اطلاعات پایه'!$D$35,IF(AA1139&lt;='اطلاعات پایه'!$B$36,'اطلاعات پایه'!$E$35+(AA1139-'اطلاعات پایه'!$B$35)*'اطلاعات پایه'!$C$36,IF(AA1139&lt;='اطلاعات پایه'!$B$37,'اطلاعات پایه'!$E$36+(AA1139-'اطلاعات پایه'!$B$36)*'اطلاعات پایه'!$C$37,IF(AA1139&lt;='اطلاعات پایه'!$B$38,'اطلاعات پایه'!$E$37+(AA1139-'اطلاعات پایه'!$B$37)*'اطلاعات پایه'!$C$38,IF(AA1139&lt;='اطلاعات پایه'!$B$39,'اطلاعات پایه'!$E$38+(AA1139-'اطلاعات پایه'!$B$38)*'اطلاعات پایه'!$C$39,'اطلاعات پایه'!$E$39+(AA1139-'اطلاعات پایه'!$B$39)*'اطلاعات پایه'!$C$40)))))/365*L1139</f>
        <v>0</v>
      </c>
      <c r="AC1139" s="9">
        <f t="shared" si="143"/>
        <v>37493954</v>
      </c>
      <c r="AE1139" s="9">
        <f t="shared" si="138"/>
        <v>49588780</v>
      </c>
    </row>
    <row r="1140" spans="1:31" x14ac:dyDescent="0.25">
      <c r="A1140" s="13">
        <v>1120</v>
      </c>
      <c r="B1140" s="13"/>
      <c r="C1140" s="13"/>
      <c r="D1140" s="13"/>
      <c r="E1140" s="13"/>
      <c r="F1140" s="13"/>
      <c r="G1140" s="6" t="str">
        <f t="shared" si="136"/>
        <v/>
      </c>
      <c r="H1140" s="13"/>
      <c r="I1140" s="13"/>
      <c r="J1140" s="15"/>
      <c r="K1140" s="15"/>
      <c r="L1140" s="5">
        <f>VLOOKUP($C$15,'اطلاعات پایه'!$A$18:$B$30,2,FALSE)</f>
        <v>30</v>
      </c>
      <c r="M1140" s="6">
        <f>VLOOKUP($C$15,'اطلاعات پایه'!$A$18:$C$30,3,FALSE)</f>
        <v>45736</v>
      </c>
      <c r="N1140" s="5">
        <f>ROUND((K1140*('اطلاعات پایه'!$B$12+1)+'اطلاعات پایه'!$B$13)/30*L1140,0)</f>
        <v>9316080</v>
      </c>
      <c r="O1140" s="5">
        <f>IF(AND(F1140&gt;0,M1140-F1140&gt;364),'اطلاعات پایه'!$B$10,0)*L1140+J1140</f>
        <v>0</v>
      </c>
      <c r="P1140" s="5">
        <f>IF(H1140="متاهل",'اطلاعات پایه'!$B$6,0)</f>
        <v>0</v>
      </c>
      <c r="Q1140" s="5">
        <f>I1140*'اطلاعات پایه'!$B$7</f>
        <v>0</v>
      </c>
      <c r="R1140" s="5">
        <f>ROUND('اطلاعات پایه'!$B$8/30*MIN(30,L1140),0)</f>
        <v>9000000</v>
      </c>
      <c r="S1140" s="5">
        <f>ROUND('اطلاعات پایه'!$B$9/30*MIN(30,L1140),0)</f>
        <v>22000000</v>
      </c>
      <c r="T1140" s="5">
        <f t="shared" si="139"/>
        <v>59284</v>
      </c>
      <c r="U1140" s="15"/>
      <c r="V1140" s="5">
        <f t="shared" si="137"/>
        <v>0</v>
      </c>
      <c r="X1140" s="9">
        <f t="shared" si="140"/>
        <v>40316080</v>
      </c>
      <c r="Y1140" s="9">
        <f>ROUND(0.07*MIN(7*L1140*'اطلاعات پایه'!$B$5,'محاسبه حقوق'!X1140),0)</f>
        <v>2822126</v>
      </c>
      <c r="Z1140" s="9">
        <f t="shared" si="141"/>
        <v>9272700</v>
      </c>
      <c r="AA1140" s="9">
        <f t="shared" si="142"/>
        <v>480702059.14285713</v>
      </c>
      <c r="AB1140" s="5">
        <f>IF(AA1140&lt;='اطلاعات پایه'!$B$35,'اطلاعات پایه'!$D$35,IF(AA1140&lt;='اطلاعات پایه'!$B$36,'اطلاعات پایه'!$E$35+(AA1140-'اطلاعات پایه'!$B$35)*'اطلاعات پایه'!$C$36,IF(AA1140&lt;='اطلاعات پایه'!$B$37,'اطلاعات پایه'!$E$36+(AA1140-'اطلاعات پایه'!$B$36)*'اطلاعات پایه'!$C$37,IF(AA1140&lt;='اطلاعات پایه'!$B$38,'اطلاعات پایه'!$E$37+(AA1140-'اطلاعات پایه'!$B$37)*'اطلاعات پایه'!$C$38,IF(AA1140&lt;='اطلاعات پایه'!$B$39,'اطلاعات پایه'!$E$38+(AA1140-'اطلاعات پایه'!$B$38)*'اطلاعات پایه'!$C$39,'اطلاعات پایه'!$E$39+(AA1140-'اطلاعات پایه'!$B$39)*'اطلاعات پایه'!$C$40)))))/365*L1140</f>
        <v>0</v>
      </c>
      <c r="AC1140" s="9">
        <f t="shared" si="143"/>
        <v>37493954</v>
      </c>
      <c r="AE1140" s="9">
        <f t="shared" si="138"/>
        <v>49588780</v>
      </c>
    </row>
    <row r="1141" spans="1:31" x14ac:dyDescent="0.25">
      <c r="A1141" s="13">
        <v>1121</v>
      </c>
      <c r="B1141" s="13"/>
      <c r="C1141" s="13"/>
      <c r="D1141" s="13"/>
      <c r="E1141" s="13"/>
      <c r="F1141" s="13"/>
      <c r="G1141" s="6" t="str">
        <f t="shared" si="136"/>
        <v/>
      </c>
      <c r="H1141" s="13"/>
      <c r="I1141" s="13"/>
      <c r="J1141" s="15"/>
      <c r="K1141" s="15"/>
      <c r="L1141" s="5">
        <f>VLOOKUP($C$15,'اطلاعات پایه'!$A$18:$B$30,2,FALSE)</f>
        <v>30</v>
      </c>
      <c r="M1141" s="6">
        <f>VLOOKUP($C$15,'اطلاعات پایه'!$A$18:$C$30,3,FALSE)</f>
        <v>45736</v>
      </c>
      <c r="N1141" s="5">
        <f>ROUND((K1141*('اطلاعات پایه'!$B$12+1)+'اطلاعات پایه'!$B$13)/30*L1141,0)</f>
        <v>9316080</v>
      </c>
      <c r="O1141" s="5">
        <f>IF(AND(F1141&gt;0,M1141-F1141&gt;364),'اطلاعات پایه'!$B$10,0)*L1141+J1141</f>
        <v>0</v>
      </c>
      <c r="P1141" s="5">
        <f>IF(H1141="متاهل",'اطلاعات پایه'!$B$6,0)</f>
        <v>0</v>
      </c>
      <c r="Q1141" s="5">
        <f>I1141*'اطلاعات پایه'!$B$7</f>
        <v>0</v>
      </c>
      <c r="R1141" s="5">
        <f>ROUND('اطلاعات پایه'!$B$8/30*MIN(30,L1141),0)</f>
        <v>9000000</v>
      </c>
      <c r="S1141" s="5">
        <f>ROUND('اطلاعات پایه'!$B$9/30*MIN(30,L1141),0)</f>
        <v>22000000</v>
      </c>
      <c r="T1141" s="5">
        <f t="shared" si="139"/>
        <v>59284</v>
      </c>
      <c r="U1141" s="15"/>
      <c r="V1141" s="5">
        <f t="shared" si="137"/>
        <v>0</v>
      </c>
      <c r="X1141" s="9">
        <f t="shared" si="140"/>
        <v>40316080</v>
      </c>
      <c r="Y1141" s="9">
        <f>ROUND(0.07*MIN(7*L1141*'اطلاعات پایه'!$B$5,'محاسبه حقوق'!X1141),0)</f>
        <v>2822126</v>
      </c>
      <c r="Z1141" s="9">
        <f t="shared" si="141"/>
        <v>9272700</v>
      </c>
      <c r="AA1141" s="9">
        <f t="shared" si="142"/>
        <v>480702059.14285713</v>
      </c>
      <c r="AB1141" s="5">
        <f>IF(AA1141&lt;='اطلاعات پایه'!$B$35,'اطلاعات پایه'!$D$35,IF(AA1141&lt;='اطلاعات پایه'!$B$36,'اطلاعات پایه'!$E$35+(AA1141-'اطلاعات پایه'!$B$35)*'اطلاعات پایه'!$C$36,IF(AA1141&lt;='اطلاعات پایه'!$B$37,'اطلاعات پایه'!$E$36+(AA1141-'اطلاعات پایه'!$B$36)*'اطلاعات پایه'!$C$37,IF(AA1141&lt;='اطلاعات پایه'!$B$38,'اطلاعات پایه'!$E$37+(AA1141-'اطلاعات پایه'!$B$37)*'اطلاعات پایه'!$C$38,IF(AA1141&lt;='اطلاعات پایه'!$B$39,'اطلاعات پایه'!$E$38+(AA1141-'اطلاعات پایه'!$B$38)*'اطلاعات پایه'!$C$39,'اطلاعات پایه'!$E$39+(AA1141-'اطلاعات پایه'!$B$39)*'اطلاعات پایه'!$C$40)))))/365*L1141</f>
        <v>0</v>
      </c>
      <c r="AC1141" s="9">
        <f t="shared" si="143"/>
        <v>37493954</v>
      </c>
      <c r="AE1141" s="9">
        <f t="shared" si="138"/>
        <v>49588780</v>
      </c>
    </row>
    <row r="1142" spans="1:31" x14ac:dyDescent="0.25">
      <c r="A1142" s="13">
        <v>1122</v>
      </c>
      <c r="B1142" s="13"/>
      <c r="C1142" s="13"/>
      <c r="D1142" s="13"/>
      <c r="E1142" s="13"/>
      <c r="F1142" s="13"/>
      <c r="G1142" s="6" t="str">
        <f t="shared" si="136"/>
        <v/>
      </c>
      <c r="H1142" s="13"/>
      <c r="I1142" s="13"/>
      <c r="J1142" s="15"/>
      <c r="K1142" s="15"/>
      <c r="L1142" s="5">
        <f>VLOOKUP($C$15,'اطلاعات پایه'!$A$18:$B$30,2,FALSE)</f>
        <v>30</v>
      </c>
      <c r="M1142" s="6">
        <f>VLOOKUP($C$15,'اطلاعات پایه'!$A$18:$C$30,3,FALSE)</f>
        <v>45736</v>
      </c>
      <c r="N1142" s="5">
        <f>ROUND((K1142*('اطلاعات پایه'!$B$12+1)+'اطلاعات پایه'!$B$13)/30*L1142,0)</f>
        <v>9316080</v>
      </c>
      <c r="O1142" s="5">
        <f>IF(AND(F1142&gt;0,M1142-F1142&gt;364),'اطلاعات پایه'!$B$10,0)*L1142+J1142</f>
        <v>0</v>
      </c>
      <c r="P1142" s="5">
        <f>IF(H1142="متاهل",'اطلاعات پایه'!$B$6,0)</f>
        <v>0</v>
      </c>
      <c r="Q1142" s="5">
        <f>I1142*'اطلاعات پایه'!$B$7</f>
        <v>0</v>
      </c>
      <c r="R1142" s="5">
        <f>ROUND('اطلاعات پایه'!$B$8/30*MIN(30,L1142),0)</f>
        <v>9000000</v>
      </c>
      <c r="S1142" s="5">
        <f>ROUND('اطلاعات پایه'!$B$9/30*MIN(30,L1142),0)</f>
        <v>22000000</v>
      </c>
      <c r="T1142" s="5">
        <f t="shared" si="139"/>
        <v>59284</v>
      </c>
      <c r="U1142" s="15"/>
      <c r="V1142" s="5">
        <f t="shared" si="137"/>
        <v>0</v>
      </c>
      <c r="X1142" s="9">
        <f t="shared" si="140"/>
        <v>40316080</v>
      </c>
      <c r="Y1142" s="9">
        <f>ROUND(0.07*MIN(7*L1142*'اطلاعات پایه'!$B$5,'محاسبه حقوق'!X1142),0)</f>
        <v>2822126</v>
      </c>
      <c r="Z1142" s="9">
        <f t="shared" si="141"/>
        <v>9272700</v>
      </c>
      <c r="AA1142" s="9">
        <f t="shared" si="142"/>
        <v>480702059.14285713</v>
      </c>
      <c r="AB1142" s="5">
        <f>IF(AA1142&lt;='اطلاعات پایه'!$B$35,'اطلاعات پایه'!$D$35,IF(AA1142&lt;='اطلاعات پایه'!$B$36,'اطلاعات پایه'!$E$35+(AA1142-'اطلاعات پایه'!$B$35)*'اطلاعات پایه'!$C$36,IF(AA1142&lt;='اطلاعات پایه'!$B$37,'اطلاعات پایه'!$E$36+(AA1142-'اطلاعات پایه'!$B$36)*'اطلاعات پایه'!$C$37,IF(AA1142&lt;='اطلاعات پایه'!$B$38,'اطلاعات پایه'!$E$37+(AA1142-'اطلاعات پایه'!$B$37)*'اطلاعات پایه'!$C$38,IF(AA1142&lt;='اطلاعات پایه'!$B$39,'اطلاعات پایه'!$E$38+(AA1142-'اطلاعات پایه'!$B$38)*'اطلاعات پایه'!$C$39,'اطلاعات پایه'!$E$39+(AA1142-'اطلاعات پایه'!$B$39)*'اطلاعات پایه'!$C$40)))))/365*L1142</f>
        <v>0</v>
      </c>
      <c r="AC1142" s="9">
        <f t="shared" si="143"/>
        <v>37493954</v>
      </c>
      <c r="AE1142" s="9">
        <f t="shared" si="138"/>
        <v>49588780</v>
      </c>
    </row>
    <row r="1143" spans="1:31" x14ac:dyDescent="0.25">
      <c r="A1143" s="13">
        <v>1123</v>
      </c>
      <c r="B1143" s="13"/>
      <c r="C1143" s="13"/>
      <c r="D1143" s="13"/>
      <c r="E1143" s="13"/>
      <c r="F1143" s="13"/>
      <c r="G1143" s="6" t="str">
        <f t="shared" si="136"/>
        <v/>
      </c>
      <c r="H1143" s="13"/>
      <c r="I1143" s="13"/>
      <c r="J1143" s="15"/>
      <c r="K1143" s="15"/>
      <c r="L1143" s="5">
        <f>VLOOKUP($C$15,'اطلاعات پایه'!$A$18:$B$30,2,FALSE)</f>
        <v>30</v>
      </c>
      <c r="M1143" s="6">
        <f>VLOOKUP($C$15,'اطلاعات پایه'!$A$18:$C$30,3,FALSE)</f>
        <v>45736</v>
      </c>
      <c r="N1143" s="5">
        <f>ROUND((K1143*('اطلاعات پایه'!$B$12+1)+'اطلاعات پایه'!$B$13)/30*L1143,0)</f>
        <v>9316080</v>
      </c>
      <c r="O1143" s="5">
        <f>IF(AND(F1143&gt;0,M1143-F1143&gt;364),'اطلاعات پایه'!$B$10,0)*L1143+J1143</f>
        <v>0</v>
      </c>
      <c r="P1143" s="5">
        <f>IF(H1143="متاهل",'اطلاعات پایه'!$B$6,0)</f>
        <v>0</v>
      </c>
      <c r="Q1143" s="5">
        <f>I1143*'اطلاعات پایه'!$B$7</f>
        <v>0</v>
      </c>
      <c r="R1143" s="5">
        <f>ROUND('اطلاعات پایه'!$B$8/30*MIN(30,L1143),0)</f>
        <v>9000000</v>
      </c>
      <c r="S1143" s="5">
        <f>ROUND('اطلاعات پایه'!$B$9/30*MIN(30,L1143),0)</f>
        <v>22000000</v>
      </c>
      <c r="T1143" s="5">
        <f t="shared" si="139"/>
        <v>59284</v>
      </c>
      <c r="U1143" s="15"/>
      <c r="V1143" s="5">
        <f t="shared" si="137"/>
        <v>0</v>
      </c>
      <c r="X1143" s="9">
        <f t="shared" si="140"/>
        <v>40316080</v>
      </c>
      <c r="Y1143" s="9">
        <f>ROUND(0.07*MIN(7*L1143*'اطلاعات پایه'!$B$5,'محاسبه حقوق'!X1143),0)</f>
        <v>2822126</v>
      </c>
      <c r="Z1143" s="9">
        <f t="shared" si="141"/>
        <v>9272700</v>
      </c>
      <c r="AA1143" s="9">
        <f t="shared" si="142"/>
        <v>480702059.14285713</v>
      </c>
      <c r="AB1143" s="5">
        <f>IF(AA1143&lt;='اطلاعات پایه'!$B$35,'اطلاعات پایه'!$D$35,IF(AA1143&lt;='اطلاعات پایه'!$B$36,'اطلاعات پایه'!$E$35+(AA1143-'اطلاعات پایه'!$B$35)*'اطلاعات پایه'!$C$36,IF(AA1143&lt;='اطلاعات پایه'!$B$37,'اطلاعات پایه'!$E$36+(AA1143-'اطلاعات پایه'!$B$36)*'اطلاعات پایه'!$C$37,IF(AA1143&lt;='اطلاعات پایه'!$B$38,'اطلاعات پایه'!$E$37+(AA1143-'اطلاعات پایه'!$B$37)*'اطلاعات پایه'!$C$38,IF(AA1143&lt;='اطلاعات پایه'!$B$39,'اطلاعات پایه'!$E$38+(AA1143-'اطلاعات پایه'!$B$38)*'اطلاعات پایه'!$C$39,'اطلاعات پایه'!$E$39+(AA1143-'اطلاعات پایه'!$B$39)*'اطلاعات پایه'!$C$40)))))/365*L1143</f>
        <v>0</v>
      </c>
      <c r="AC1143" s="9">
        <f t="shared" si="143"/>
        <v>37493954</v>
      </c>
      <c r="AE1143" s="9">
        <f t="shared" si="138"/>
        <v>49588780</v>
      </c>
    </row>
    <row r="1144" spans="1:31" x14ac:dyDescent="0.25">
      <c r="A1144" s="13">
        <v>1124</v>
      </c>
      <c r="B1144" s="13"/>
      <c r="C1144" s="13"/>
      <c r="D1144" s="13"/>
      <c r="E1144" s="13"/>
      <c r="F1144" s="13"/>
      <c r="G1144" s="6" t="str">
        <f t="shared" si="136"/>
        <v/>
      </c>
      <c r="H1144" s="13"/>
      <c r="I1144" s="13"/>
      <c r="J1144" s="15"/>
      <c r="K1144" s="15"/>
      <c r="L1144" s="5">
        <f>VLOOKUP($C$15,'اطلاعات پایه'!$A$18:$B$30,2,FALSE)</f>
        <v>30</v>
      </c>
      <c r="M1144" s="6">
        <f>VLOOKUP($C$15,'اطلاعات پایه'!$A$18:$C$30,3,FALSE)</f>
        <v>45736</v>
      </c>
      <c r="N1144" s="5">
        <f>ROUND((K1144*('اطلاعات پایه'!$B$12+1)+'اطلاعات پایه'!$B$13)/30*L1144,0)</f>
        <v>9316080</v>
      </c>
      <c r="O1144" s="5">
        <f>IF(AND(F1144&gt;0,M1144-F1144&gt;364),'اطلاعات پایه'!$B$10,0)*L1144+J1144</f>
        <v>0</v>
      </c>
      <c r="P1144" s="5">
        <f>IF(H1144="متاهل",'اطلاعات پایه'!$B$6,0)</f>
        <v>0</v>
      </c>
      <c r="Q1144" s="5">
        <f>I1144*'اطلاعات پایه'!$B$7</f>
        <v>0</v>
      </c>
      <c r="R1144" s="5">
        <f>ROUND('اطلاعات پایه'!$B$8/30*MIN(30,L1144),0)</f>
        <v>9000000</v>
      </c>
      <c r="S1144" s="5">
        <f>ROUND('اطلاعات پایه'!$B$9/30*MIN(30,L1144),0)</f>
        <v>22000000</v>
      </c>
      <c r="T1144" s="5">
        <f t="shared" si="139"/>
        <v>59284</v>
      </c>
      <c r="U1144" s="15"/>
      <c r="V1144" s="5">
        <f t="shared" si="137"/>
        <v>0</v>
      </c>
      <c r="X1144" s="9">
        <f t="shared" si="140"/>
        <v>40316080</v>
      </c>
      <c r="Y1144" s="9">
        <f>ROUND(0.07*MIN(7*L1144*'اطلاعات پایه'!$B$5,'محاسبه حقوق'!X1144),0)</f>
        <v>2822126</v>
      </c>
      <c r="Z1144" s="9">
        <f t="shared" si="141"/>
        <v>9272700</v>
      </c>
      <c r="AA1144" s="9">
        <f t="shared" si="142"/>
        <v>480702059.14285713</v>
      </c>
      <c r="AB1144" s="5">
        <f>IF(AA1144&lt;='اطلاعات پایه'!$B$35,'اطلاعات پایه'!$D$35,IF(AA1144&lt;='اطلاعات پایه'!$B$36,'اطلاعات پایه'!$E$35+(AA1144-'اطلاعات پایه'!$B$35)*'اطلاعات پایه'!$C$36,IF(AA1144&lt;='اطلاعات پایه'!$B$37,'اطلاعات پایه'!$E$36+(AA1144-'اطلاعات پایه'!$B$36)*'اطلاعات پایه'!$C$37,IF(AA1144&lt;='اطلاعات پایه'!$B$38,'اطلاعات پایه'!$E$37+(AA1144-'اطلاعات پایه'!$B$37)*'اطلاعات پایه'!$C$38,IF(AA1144&lt;='اطلاعات پایه'!$B$39,'اطلاعات پایه'!$E$38+(AA1144-'اطلاعات پایه'!$B$38)*'اطلاعات پایه'!$C$39,'اطلاعات پایه'!$E$39+(AA1144-'اطلاعات پایه'!$B$39)*'اطلاعات پایه'!$C$40)))))/365*L1144</f>
        <v>0</v>
      </c>
      <c r="AC1144" s="9">
        <f t="shared" si="143"/>
        <v>37493954</v>
      </c>
      <c r="AE1144" s="9">
        <f t="shared" si="138"/>
        <v>49588780</v>
      </c>
    </row>
    <row r="1145" spans="1:31" x14ac:dyDescent="0.25">
      <c r="A1145" s="13">
        <v>1125</v>
      </c>
      <c r="B1145" s="13"/>
      <c r="C1145" s="13"/>
      <c r="D1145" s="13"/>
      <c r="E1145" s="13"/>
      <c r="F1145" s="13"/>
      <c r="G1145" s="6" t="str">
        <f t="shared" si="136"/>
        <v/>
      </c>
      <c r="H1145" s="13"/>
      <c r="I1145" s="13"/>
      <c r="J1145" s="15"/>
      <c r="K1145" s="15"/>
      <c r="L1145" s="5">
        <f>VLOOKUP($C$15,'اطلاعات پایه'!$A$18:$B$30,2,FALSE)</f>
        <v>30</v>
      </c>
      <c r="M1145" s="6">
        <f>VLOOKUP($C$15,'اطلاعات پایه'!$A$18:$C$30,3,FALSE)</f>
        <v>45736</v>
      </c>
      <c r="N1145" s="5">
        <f>ROUND((K1145*('اطلاعات پایه'!$B$12+1)+'اطلاعات پایه'!$B$13)/30*L1145,0)</f>
        <v>9316080</v>
      </c>
      <c r="O1145" s="5">
        <f>IF(AND(F1145&gt;0,M1145-F1145&gt;364),'اطلاعات پایه'!$B$10,0)*L1145+J1145</f>
        <v>0</v>
      </c>
      <c r="P1145" s="5">
        <f>IF(H1145="متاهل",'اطلاعات پایه'!$B$6,0)</f>
        <v>0</v>
      </c>
      <c r="Q1145" s="5">
        <f>I1145*'اطلاعات پایه'!$B$7</f>
        <v>0</v>
      </c>
      <c r="R1145" s="5">
        <f>ROUND('اطلاعات پایه'!$B$8/30*MIN(30,L1145),0)</f>
        <v>9000000</v>
      </c>
      <c r="S1145" s="5">
        <f>ROUND('اطلاعات پایه'!$B$9/30*MIN(30,L1145),0)</f>
        <v>22000000</v>
      </c>
      <c r="T1145" s="5">
        <f t="shared" si="139"/>
        <v>59284</v>
      </c>
      <c r="U1145" s="15"/>
      <c r="V1145" s="5">
        <f t="shared" si="137"/>
        <v>0</v>
      </c>
      <c r="X1145" s="9">
        <f t="shared" si="140"/>
        <v>40316080</v>
      </c>
      <c r="Y1145" s="9">
        <f>ROUND(0.07*MIN(7*L1145*'اطلاعات پایه'!$B$5,'محاسبه حقوق'!X1145),0)</f>
        <v>2822126</v>
      </c>
      <c r="Z1145" s="9">
        <f t="shared" si="141"/>
        <v>9272700</v>
      </c>
      <c r="AA1145" s="9">
        <f t="shared" si="142"/>
        <v>480702059.14285713</v>
      </c>
      <c r="AB1145" s="5">
        <f>IF(AA1145&lt;='اطلاعات پایه'!$B$35,'اطلاعات پایه'!$D$35,IF(AA1145&lt;='اطلاعات پایه'!$B$36,'اطلاعات پایه'!$E$35+(AA1145-'اطلاعات پایه'!$B$35)*'اطلاعات پایه'!$C$36,IF(AA1145&lt;='اطلاعات پایه'!$B$37,'اطلاعات پایه'!$E$36+(AA1145-'اطلاعات پایه'!$B$36)*'اطلاعات پایه'!$C$37,IF(AA1145&lt;='اطلاعات پایه'!$B$38,'اطلاعات پایه'!$E$37+(AA1145-'اطلاعات پایه'!$B$37)*'اطلاعات پایه'!$C$38,IF(AA1145&lt;='اطلاعات پایه'!$B$39,'اطلاعات پایه'!$E$38+(AA1145-'اطلاعات پایه'!$B$38)*'اطلاعات پایه'!$C$39,'اطلاعات پایه'!$E$39+(AA1145-'اطلاعات پایه'!$B$39)*'اطلاعات پایه'!$C$40)))))/365*L1145</f>
        <v>0</v>
      </c>
      <c r="AC1145" s="9">
        <f t="shared" si="143"/>
        <v>37493954</v>
      </c>
      <c r="AE1145" s="9">
        <f t="shared" si="138"/>
        <v>49588780</v>
      </c>
    </row>
    <row r="1146" spans="1:31" x14ac:dyDescent="0.25">
      <c r="A1146" s="13">
        <v>1126</v>
      </c>
      <c r="B1146" s="13"/>
      <c r="C1146" s="13"/>
      <c r="D1146" s="13"/>
      <c r="E1146" s="13"/>
      <c r="F1146" s="13"/>
      <c r="G1146" s="6" t="str">
        <f t="shared" si="136"/>
        <v/>
      </c>
      <c r="H1146" s="13"/>
      <c r="I1146" s="13"/>
      <c r="J1146" s="15"/>
      <c r="K1146" s="15"/>
      <c r="L1146" s="5">
        <f>VLOOKUP($C$15,'اطلاعات پایه'!$A$18:$B$30,2,FALSE)</f>
        <v>30</v>
      </c>
      <c r="M1146" s="6">
        <f>VLOOKUP($C$15,'اطلاعات پایه'!$A$18:$C$30,3,FALSE)</f>
        <v>45736</v>
      </c>
      <c r="N1146" s="5">
        <f>ROUND((K1146*('اطلاعات پایه'!$B$12+1)+'اطلاعات پایه'!$B$13)/30*L1146,0)</f>
        <v>9316080</v>
      </c>
      <c r="O1146" s="5">
        <f>IF(AND(F1146&gt;0,M1146-F1146&gt;364),'اطلاعات پایه'!$B$10,0)*L1146+J1146</f>
        <v>0</v>
      </c>
      <c r="P1146" s="5">
        <f>IF(H1146="متاهل",'اطلاعات پایه'!$B$6,0)</f>
        <v>0</v>
      </c>
      <c r="Q1146" s="5">
        <f>I1146*'اطلاعات پایه'!$B$7</f>
        <v>0</v>
      </c>
      <c r="R1146" s="5">
        <f>ROUND('اطلاعات پایه'!$B$8/30*MIN(30,L1146),0)</f>
        <v>9000000</v>
      </c>
      <c r="S1146" s="5">
        <f>ROUND('اطلاعات پایه'!$B$9/30*MIN(30,L1146),0)</f>
        <v>22000000</v>
      </c>
      <c r="T1146" s="5">
        <f t="shared" si="139"/>
        <v>59284</v>
      </c>
      <c r="U1146" s="15"/>
      <c r="V1146" s="5">
        <f t="shared" si="137"/>
        <v>0</v>
      </c>
      <c r="X1146" s="9">
        <f t="shared" si="140"/>
        <v>40316080</v>
      </c>
      <c r="Y1146" s="9">
        <f>ROUND(0.07*MIN(7*L1146*'اطلاعات پایه'!$B$5,'محاسبه حقوق'!X1146),0)</f>
        <v>2822126</v>
      </c>
      <c r="Z1146" s="9">
        <f t="shared" si="141"/>
        <v>9272700</v>
      </c>
      <c r="AA1146" s="9">
        <f t="shared" si="142"/>
        <v>480702059.14285713</v>
      </c>
      <c r="AB1146" s="5">
        <f>IF(AA1146&lt;='اطلاعات پایه'!$B$35,'اطلاعات پایه'!$D$35,IF(AA1146&lt;='اطلاعات پایه'!$B$36,'اطلاعات پایه'!$E$35+(AA1146-'اطلاعات پایه'!$B$35)*'اطلاعات پایه'!$C$36,IF(AA1146&lt;='اطلاعات پایه'!$B$37,'اطلاعات پایه'!$E$36+(AA1146-'اطلاعات پایه'!$B$36)*'اطلاعات پایه'!$C$37,IF(AA1146&lt;='اطلاعات پایه'!$B$38,'اطلاعات پایه'!$E$37+(AA1146-'اطلاعات پایه'!$B$37)*'اطلاعات پایه'!$C$38,IF(AA1146&lt;='اطلاعات پایه'!$B$39,'اطلاعات پایه'!$E$38+(AA1146-'اطلاعات پایه'!$B$38)*'اطلاعات پایه'!$C$39,'اطلاعات پایه'!$E$39+(AA1146-'اطلاعات پایه'!$B$39)*'اطلاعات پایه'!$C$40)))))/365*L1146</f>
        <v>0</v>
      </c>
      <c r="AC1146" s="9">
        <f t="shared" si="143"/>
        <v>37493954</v>
      </c>
      <c r="AE1146" s="9">
        <f t="shared" si="138"/>
        <v>49588780</v>
      </c>
    </row>
    <row r="1147" spans="1:31" x14ac:dyDescent="0.25">
      <c r="A1147" s="13">
        <v>1127</v>
      </c>
      <c r="B1147" s="13"/>
      <c r="C1147" s="13"/>
      <c r="D1147" s="13"/>
      <c r="E1147" s="13"/>
      <c r="F1147" s="13"/>
      <c r="G1147" s="6" t="str">
        <f t="shared" si="136"/>
        <v/>
      </c>
      <c r="H1147" s="13"/>
      <c r="I1147" s="13"/>
      <c r="J1147" s="15"/>
      <c r="K1147" s="15"/>
      <c r="L1147" s="5">
        <f>VLOOKUP($C$15,'اطلاعات پایه'!$A$18:$B$30,2,FALSE)</f>
        <v>30</v>
      </c>
      <c r="M1147" s="6">
        <f>VLOOKUP($C$15,'اطلاعات پایه'!$A$18:$C$30,3,FALSE)</f>
        <v>45736</v>
      </c>
      <c r="N1147" s="5">
        <f>ROUND((K1147*('اطلاعات پایه'!$B$12+1)+'اطلاعات پایه'!$B$13)/30*L1147,0)</f>
        <v>9316080</v>
      </c>
      <c r="O1147" s="5">
        <f>IF(AND(F1147&gt;0,M1147-F1147&gt;364),'اطلاعات پایه'!$B$10,0)*L1147+J1147</f>
        <v>0</v>
      </c>
      <c r="P1147" s="5">
        <f>IF(H1147="متاهل",'اطلاعات پایه'!$B$6,0)</f>
        <v>0</v>
      </c>
      <c r="Q1147" s="5">
        <f>I1147*'اطلاعات پایه'!$B$7</f>
        <v>0</v>
      </c>
      <c r="R1147" s="5">
        <f>ROUND('اطلاعات پایه'!$B$8/30*MIN(30,L1147),0)</f>
        <v>9000000</v>
      </c>
      <c r="S1147" s="5">
        <f>ROUND('اطلاعات پایه'!$B$9/30*MIN(30,L1147),0)</f>
        <v>22000000</v>
      </c>
      <c r="T1147" s="5">
        <f t="shared" si="139"/>
        <v>59284</v>
      </c>
      <c r="U1147" s="15"/>
      <c r="V1147" s="5">
        <f t="shared" si="137"/>
        <v>0</v>
      </c>
      <c r="X1147" s="9">
        <f t="shared" si="140"/>
        <v>40316080</v>
      </c>
      <c r="Y1147" s="9">
        <f>ROUND(0.07*MIN(7*L1147*'اطلاعات پایه'!$B$5,'محاسبه حقوق'!X1147),0)</f>
        <v>2822126</v>
      </c>
      <c r="Z1147" s="9">
        <f t="shared" si="141"/>
        <v>9272700</v>
      </c>
      <c r="AA1147" s="9">
        <f t="shared" si="142"/>
        <v>480702059.14285713</v>
      </c>
      <c r="AB1147" s="5">
        <f>IF(AA1147&lt;='اطلاعات پایه'!$B$35,'اطلاعات پایه'!$D$35,IF(AA1147&lt;='اطلاعات پایه'!$B$36,'اطلاعات پایه'!$E$35+(AA1147-'اطلاعات پایه'!$B$35)*'اطلاعات پایه'!$C$36,IF(AA1147&lt;='اطلاعات پایه'!$B$37,'اطلاعات پایه'!$E$36+(AA1147-'اطلاعات پایه'!$B$36)*'اطلاعات پایه'!$C$37,IF(AA1147&lt;='اطلاعات پایه'!$B$38,'اطلاعات پایه'!$E$37+(AA1147-'اطلاعات پایه'!$B$37)*'اطلاعات پایه'!$C$38,IF(AA1147&lt;='اطلاعات پایه'!$B$39,'اطلاعات پایه'!$E$38+(AA1147-'اطلاعات پایه'!$B$38)*'اطلاعات پایه'!$C$39,'اطلاعات پایه'!$E$39+(AA1147-'اطلاعات پایه'!$B$39)*'اطلاعات پایه'!$C$40)))))/365*L1147</f>
        <v>0</v>
      </c>
      <c r="AC1147" s="9">
        <f t="shared" si="143"/>
        <v>37493954</v>
      </c>
      <c r="AE1147" s="9">
        <f t="shared" si="138"/>
        <v>49588780</v>
      </c>
    </row>
    <row r="1148" spans="1:31" x14ac:dyDescent="0.25">
      <c r="A1148" s="13">
        <v>1128</v>
      </c>
      <c r="B1148" s="13"/>
      <c r="C1148" s="13"/>
      <c r="D1148" s="13"/>
      <c r="E1148" s="13"/>
      <c r="F1148" s="13"/>
      <c r="G1148" s="6" t="str">
        <f t="shared" si="136"/>
        <v/>
      </c>
      <c r="H1148" s="13"/>
      <c r="I1148" s="13"/>
      <c r="J1148" s="15"/>
      <c r="K1148" s="15"/>
      <c r="L1148" s="5">
        <f>VLOOKUP($C$15,'اطلاعات پایه'!$A$18:$B$30,2,FALSE)</f>
        <v>30</v>
      </c>
      <c r="M1148" s="6">
        <f>VLOOKUP($C$15,'اطلاعات پایه'!$A$18:$C$30,3,FALSE)</f>
        <v>45736</v>
      </c>
      <c r="N1148" s="5">
        <f>ROUND((K1148*('اطلاعات پایه'!$B$12+1)+'اطلاعات پایه'!$B$13)/30*L1148,0)</f>
        <v>9316080</v>
      </c>
      <c r="O1148" s="5">
        <f>IF(AND(F1148&gt;0,M1148-F1148&gt;364),'اطلاعات پایه'!$B$10,0)*L1148+J1148</f>
        <v>0</v>
      </c>
      <c r="P1148" s="5">
        <f>IF(H1148="متاهل",'اطلاعات پایه'!$B$6,0)</f>
        <v>0</v>
      </c>
      <c r="Q1148" s="5">
        <f>I1148*'اطلاعات پایه'!$B$7</f>
        <v>0</v>
      </c>
      <c r="R1148" s="5">
        <f>ROUND('اطلاعات پایه'!$B$8/30*MIN(30,L1148),0)</f>
        <v>9000000</v>
      </c>
      <c r="S1148" s="5">
        <f>ROUND('اطلاعات پایه'!$B$9/30*MIN(30,L1148),0)</f>
        <v>22000000</v>
      </c>
      <c r="T1148" s="5">
        <f t="shared" si="139"/>
        <v>59284</v>
      </c>
      <c r="U1148" s="15"/>
      <c r="V1148" s="5">
        <f t="shared" si="137"/>
        <v>0</v>
      </c>
      <c r="X1148" s="9">
        <f t="shared" si="140"/>
        <v>40316080</v>
      </c>
      <c r="Y1148" s="9">
        <f>ROUND(0.07*MIN(7*L1148*'اطلاعات پایه'!$B$5,'محاسبه حقوق'!X1148),0)</f>
        <v>2822126</v>
      </c>
      <c r="Z1148" s="9">
        <f t="shared" si="141"/>
        <v>9272700</v>
      </c>
      <c r="AA1148" s="9">
        <f t="shared" si="142"/>
        <v>480702059.14285713</v>
      </c>
      <c r="AB1148" s="5">
        <f>IF(AA1148&lt;='اطلاعات پایه'!$B$35,'اطلاعات پایه'!$D$35,IF(AA1148&lt;='اطلاعات پایه'!$B$36,'اطلاعات پایه'!$E$35+(AA1148-'اطلاعات پایه'!$B$35)*'اطلاعات پایه'!$C$36,IF(AA1148&lt;='اطلاعات پایه'!$B$37,'اطلاعات پایه'!$E$36+(AA1148-'اطلاعات پایه'!$B$36)*'اطلاعات پایه'!$C$37,IF(AA1148&lt;='اطلاعات پایه'!$B$38,'اطلاعات پایه'!$E$37+(AA1148-'اطلاعات پایه'!$B$37)*'اطلاعات پایه'!$C$38,IF(AA1148&lt;='اطلاعات پایه'!$B$39,'اطلاعات پایه'!$E$38+(AA1148-'اطلاعات پایه'!$B$38)*'اطلاعات پایه'!$C$39,'اطلاعات پایه'!$E$39+(AA1148-'اطلاعات پایه'!$B$39)*'اطلاعات پایه'!$C$40)))))/365*L1148</f>
        <v>0</v>
      </c>
      <c r="AC1148" s="9">
        <f t="shared" si="143"/>
        <v>37493954</v>
      </c>
      <c r="AE1148" s="9">
        <f t="shared" si="138"/>
        <v>49588780</v>
      </c>
    </row>
    <row r="1149" spans="1:31" x14ac:dyDescent="0.25">
      <c r="A1149" s="13">
        <v>1129</v>
      </c>
      <c r="B1149" s="13"/>
      <c r="C1149" s="13"/>
      <c r="D1149" s="13"/>
      <c r="E1149" s="13"/>
      <c r="F1149" s="13"/>
      <c r="G1149" s="6" t="str">
        <f t="shared" si="136"/>
        <v/>
      </c>
      <c r="H1149" s="13"/>
      <c r="I1149" s="13"/>
      <c r="J1149" s="15"/>
      <c r="K1149" s="15"/>
      <c r="L1149" s="5">
        <f>VLOOKUP($C$15,'اطلاعات پایه'!$A$18:$B$30,2,FALSE)</f>
        <v>30</v>
      </c>
      <c r="M1149" s="6">
        <f>VLOOKUP($C$15,'اطلاعات پایه'!$A$18:$C$30,3,FALSE)</f>
        <v>45736</v>
      </c>
      <c r="N1149" s="5">
        <f>ROUND((K1149*('اطلاعات پایه'!$B$12+1)+'اطلاعات پایه'!$B$13)/30*L1149,0)</f>
        <v>9316080</v>
      </c>
      <c r="O1149" s="5">
        <f>IF(AND(F1149&gt;0,M1149-F1149&gt;364),'اطلاعات پایه'!$B$10,0)*L1149+J1149</f>
        <v>0</v>
      </c>
      <c r="P1149" s="5">
        <f>IF(H1149="متاهل",'اطلاعات پایه'!$B$6,0)</f>
        <v>0</v>
      </c>
      <c r="Q1149" s="5">
        <f>I1149*'اطلاعات پایه'!$B$7</f>
        <v>0</v>
      </c>
      <c r="R1149" s="5">
        <f>ROUND('اطلاعات پایه'!$B$8/30*MIN(30,L1149),0)</f>
        <v>9000000</v>
      </c>
      <c r="S1149" s="5">
        <f>ROUND('اطلاعات پایه'!$B$9/30*MIN(30,L1149),0)</f>
        <v>22000000</v>
      </c>
      <c r="T1149" s="5">
        <f t="shared" si="139"/>
        <v>59284</v>
      </c>
      <c r="U1149" s="15"/>
      <c r="V1149" s="5">
        <f t="shared" si="137"/>
        <v>0</v>
      </c>
      <c r="X1149" s="9">
        <f t="shared" si="140"/>
        <v>40316080</v>
      </c>
      <c r="Y1149" s="9">
        <f>ROUND(0.07*MIN(7*L1149*'اطلاعات پایه'!$B$5,'محاسبه حقوق'!X1149),0)</f>
        <v>2822126</v>
      </c>
      <c r="Z1149" s="9">
        <f t="shared" si="141"/>
        <v>9272700</v>
      </c>
      <c r="AA1149" s="9">
        <f t="shared" si="142"/>
        <v>480702059.14285713</v>
      </c>
      <c r="AB1149" s="5">
        <f>IF(AA1149&lt;='اطلاعات پایه'!$B$35,'اطلاعات پایه'!$D$35,IF(AA1149&lt;='اطلاعات پایه'!$B$36,'اطلاعات پایه'!$E$35+(AA1149-'اطلاعات پایه'!$B$35)*'اطلاعات پایه'!$C$36,IF(AA1149&lt;='اطلاعات پایه'!$B$37,'اطلاعات پایه'!$E$36+(AA1149-'اطلاعات پایه'!$B$36)*'اطلاعات پایه'!$C$37,IF(AA1149&lt;='اطلاعات پایه'!$B$38,'اطلاعات پایه'!$E$37+(AA1149-'اطلاعات پایه'!$B$37)*'اطلاعات پایه'!$C$38,IF(AA1149&lt;='اطلاعات پایه'!$B$39,'اطلاعات پایه'!$E$38+(AA1149-'اطلاعات پایه'!$B$38)*'اطلاعات پایه'!$C$39,'اطلاعات پایه'!$E$39+(AA1149-'اطلاعات پایه'!$B$39)*'اطلاعات پایه'!$C$40)))))/365*L1149</f>
        <v>0</v>
      </c>
      <c r="AC1149" s="9">
        <f t="shared" si="143"/>
        <v>37493954</v>
      </c>
      <c r="AE1149" s="9">
        <f t="shared" si="138"/>
        <v>49588780</v>
      </c>
    </row>
    <row r="1150" spans="1:31" x14ac:dyDescent="0.25">
      <c r="A1150" s="13">
        <v>1130</v>
      </c>
      <c r="B1150" s="13"/>
      <c r="C1150" s="13"/>
      <c r="D1150" s="13"/>
      <c r="E1150" s="13"/>
      <c r="F1150" s="13"/>
      <c r="G1150" s="6" t="str">
        <f t="shared" si="136"/>
        <v/>
      </c>
      <c r="H1150" s="13"/>
      <c r="I1150" s="13"/>
      <c r="J1150" s="15"/>
      <c r="K1150" s="15"/>
      <c r="L1150" s="5">
        <f>VLOOKUP($C$15,'اطلاعات پایه'!$A$18:$B$30,2,FALSE)</f>
        <v>30</v>
      </c>
      <c r="M1150" s="6">
        <f>VLOOKUP($C$15,'اطلاعات پایه'!$A$18:$C$30,3,FALSE)</f>
        <v>45736</v>
      </c>
      <c r="N1150" s="5">
        <f>ROUND((K1150*('اطلاعات پایه'!$B$12+1)+'اطلاعات پایه'!$B$13)/30*L1150,0)</f>
        <v>9316080</v>
      </c>
      <c r="O1150" s="5">
        <f>IF(AND(F1150&gt;0,M1150-F1150&gt;364),'اطلاعات پایه'!$B$10,0)*L1150+J1150</f>
        <v>0</v>
      </c>
      <c r="P1150" s="5">
        <f>IF(H1150="متاهل",'اطلاعات پایه'!$B$6,0)</f>
        <v>0</v>
      </c>
      <c r="Q1150" s="5">
        <f>I1150*'اطلاعات پایه'!$B$7</f>
        <v>0</v>
      </c>
      <c r="R1150" s="5">
        <f>ROUND('اطلاعات پایه'!$B$8/30*MIN(30,L1150),0)</f>
        <v>9000000</v>
      </c>
      <c r="S1150" s="5">
        <f>ROUND('اطلاعات پایه'!$B$9/30*MIN(30,L1150),0)</f>
        <v>22000000</v>
      </c>
      <c r="T1150" s="5">
        <f t="shared" si="139"/>
        <v>59284</v>
      </c>
      <c r="U1150" s="15"/>
      <c r="V1150" s="5">
        <f t="shared" si="137"/>
        <v>0</v>
      </c>
      <c r="X1150" s="9">
        <f t="shared" si="140"/>
        <v>40316080</v>
      </c>
      <c r="Y1150" s="9">
        <f>ROUND(0.07*MIN(7*L1150*'اطلاعات پایه'!$B$5,'محاسبه حقوق'!X1150),0)</f>
        <v>2822126</v>
      </c>
      <c r="Z1150" s="9">
        <f t="shared" si="141"/>
        <v>9272700</v>
      </c>
      <c r="AA1150" s="9">
        <f t="shared" si="142"/>
        <v>480702059.14285713</v>
      </c>
      <c r="AB1150" s="5">
        <f>IF(AA1150&lt;='اطلاعات پایه'!$B$35,'اطلاعات پایه'!$D$35,IF(AA1150&lt;='اطلاعات پایه'!$B$36,'اطلاعات پایه'!$E$35+(AA1150-'اطلاعات پایه'!$B$35)*'اطلاعات پایه'!$C$36,IF(AA1150&lt;='اطلاعات پایه'!$B$37,'اطلاعات پایه'!$E$36+(AA1150-'اطلاعات پایه'!$B$36)*'اطلاعات پایه'!$C$37,IF(AA1150&lt;='اطلاعات پایه'!$B$38,'اطلاعات پایه'!$E$37+(AA1150-'اطلاعات پایه'!$B$37)*'اطلاعات پایه'!$C$38,IF(AA1150&lt;='اطلاعات پایه'!$B$39,'اطلاعات پایه'!$E$38+(AA1150-'اطلاعات پایه'!$B$38)*'اطلاعات پایه'!$C$39,'اطلاعات پایه'!$E$39+(AA1150-'اطلاعات پایه'!$B$39)*'اطلاعات پایه'!$C$40)))))/365*L1150</f>
        <v>0</v>
      </c>
      <c r="AC1150" s="9">
        <f t="shared" si="143"/>
        <v>37493954</v>
      </c>
      <c r="AE1150" s="9">
        <f t="shared" si="138"/>
        <v>49588780</v>
      </c>
    </row>
    <row r="1151" spans="1:31" x14ac:dyDescent="0.25">
      <c r="A1151" s="13">
        <v>1131</v>
      </c>
      <c r="B1151" s="13"/>
      <c r="C1151" s="13"/>
      <c r="D1151" s="13"/>
      <c r="E1151" s="13"/>
      <c r="F1151" s="13"/>
      <c r="G1151" s="6" t="str">
        <f t="shared" si="136"/>
        <v/>
      </c>
      <c r="H1151" s="13"/>
      <c r="I1151" s="13"/>
      <c r="J1151" s="15"/>
      <c r="K1151" s="15"/>
      <c r="L1151" s="5">
        <f>VLOOKUP($C$15,'اطلاعات پایه'!$A$18:$B$30,2,FALSE)</f>
        <v>30</v>
      </c>
      <c r="M1151" s="6">
        <f>VLOOKUP($C$15,'اطلاعات پایه'!$A$18:$C$30,3,FALSE)</f>
        <v>45736</v>
      </c>
      <c r="N1151" s="5">
        <f>ROUND((K1151*('اطلاعات پایه'!$B$12+1)+'اطلاعات پایه'!$B$13)/30*L1151,0)</f>
        <v>9316080</v>
      </c>
      <c r="O1151" s="5">
        <f>IF(AND(F1151&gt;0,M1151-F1151&gt;364),'اطلاعات پایه'!$B$10,0)*L1151+J1151</f>
        <v>0</v>
      </c>
      <c r="P1151" s="5">
        <f>IF(H1151="متاهل",'اطلاعات پایه'!$B$6,0)</f>
        <v>0</v>
      </c>
      <c r="Q1151" s="5">
        <f>I1151*'اطلاعات پایه'!$B$7</f>
        <v>0</v>
      </c>
      <c r="R1151" s="5">
        <f>ROUND('اطلاعات پایه'!$B$8/30*MIN(30,L1151),0)</f>
        <v>9000000</v>
      </c>
      <c r="S1151" s="5">
        <f>ROUND('اطلاعات پایه'!$B$9/30*MIN(30,L1151),0)</f>
        <v>22000000</v>
      </c>
      <c r="T1151" s="5">
        <f t="shared" si="139"/>
        <v>59284</v>
      </c>
      <c r="U1151" s="15"/>
      <c r="V1151" s="5">
        <f t="shared" si="137"/>
        <v>0</v>
      </c>
      <c r="X1151" s="9">
        <f t="shared" si="140"/>
        <v>40316080</v>
      </c>
      <c r="Y1151" s="9">
        <f>ROUND(0.07*MIN(7*L1151*'اطلاعات پایه'!$B$5,'محاسبه حقوق'!X1151),0)</f>
        <v>2822126</v>
      </c>
      <c r="Z1151" s="9">
        <f t="shared" si="141"/>
        <v>9272700</v>
      </c>
      <c r="AA1151" s="9">
        <f t="shared" si="142"/>
        <v>480702059.14285713</v>
      </c>
      <c r="AB1151" s="5">
        <f>IF(AA1151&lt;='اطلاعات پایه'!$B$35,'اطلاعات پایه'!$D$35,IF(AA1151&lt;='اطلاعات پایه'!$B$36,'اطلاعات پایه'!$E$35+(AA1151-'اطلاعات پایه'!$B$35)*'اطلاعات پایه'!$C$36,IF(AA1151&lt;='اطلاعات پایه'!$B$37,'اطلاعات پایه'!$E$36+(AA1151-'اطلاعات پایه'!$B$36)*'اطلاعات پایه'!$C$37,IF(AA1151&lt;='اطلاعات پایه'!$B$38,'اطلاعات پایه'!$E$37+(AA1151-'اطلاعات پایه'!$B$37)*'اطلاعات پایه'!$C$38,IF(AA1151&lt;='اطلاعات پایه'!$B$39,'اطلاعات پایه'!$E$38+(AA1151-'اطلاعات پایه'!$B$38)*'اطلاعات پایه'!$C$39,'اطلاعات پایه'!$E$39+(AA1151-'اطلاعات پایه'!$B$39)*'اطلاعات پایه'!$C$40)))))/365*L1151</f>
        <v>0</v>
      </c>
      <c r="AC1151" s="9">
        <f t="shared" si="143"/>
        <v>37493954</v>
      </c>
      <c r="AE1151" s="9">
        <f t="shared" si="138"/>
        <v>49588780</v>
      </c>
    </row>
    <row r="1152" spans="1:31" x14ac:dyDescent="0.25">
      <c r="A1152" s="13">
        <v>1132</v>
      </c>
      <c r="B1152" s="13"/>
      <c r="C1152" s="13"/>
      <c r="D1152" s="13"/>
      <c r="E1152" s="13"/>
      <c r="F1152" s="13"/>
      <c r="G1152" s="6" t="str">
        <f t="shared" si="136"/>
        <v/>
      </c>
      <c r="H1152" s="13"/>
      <c r="I1152" s="13"/>
      <c r="J1152" s="15"/>
      <c r="K1152" s="15"/>
      <c r="L1152" s="5">
        <f>VLOOKUP($C$15,'اطلاعات پایه'!$A$18:$B$30,2,FALSE)</f>
        <v>30</v>
      </c>
      <c r="M1152" s="6">
        <f>VLOOKUP($C$15,'اطلاعات پایه'!$A$18:$C$30,3,FALSE)</f>
        <v>45736</v>
      </c>
      <c r="N1152" s="5">
        <f>ROUND((K1152*('اطلاعات پایه'!$B$12+1)+'اطلاعات پایه'!$B$13)/30*L1152,0)</f>
        <v>9316080</v>
      </c>
      <c r="O1152" s="5">
        <f>IF(AND(F1152&gt;0,M1152-F1152&gt;364),'اطلاعات پایه'!$B$10,0)*L1152+J1152</f>
        <v>0</v>
      </c>
      <c r="P1152" s="5">
        <f>IF(H1152="متاهل",'اطلاعات پایه'!$B$6,0)</f>
        <v>0</v>
      </c>
      <c r="Q1152" s="5">
        <f>I1152*'اطلاعات پایه'!$B$7</f>
        <v>0</v>
      </c>
      <c r="R1152" s="5">
        <f>ROUND('اطلاعات پایه'!$B$8/30*MIN(30,L1152),0)</f>
        <v>9000000</v>
      </c>
      <c r="S1152" s="5">
        <f>ROUND('اطلاعات پایه'!$B$9/30*MIN(30,L1152),0)</f>
        <v>22000000</v>
      </c>
      <c r="T1152" s="5">
        <f t="shared" si="139"/>
        <v>59284</v>
      </c>
      <c r="U1152" s="15"/>
      <c r="V1152" s="5">
        <f t="shared" si="137"/>
        <v>0</v>
      </c>
      <c r="X1152" s="9">
        <f t="shared" si="140"/>
        <v>40316080</v>
      </c>
      <c r="Y1152" s="9">
        <f>ROUND(0.07*MIN(7*L1152*'اطلاعات پایه'!$B$5,'محاسبه حقوق'!X1152),0)</f>
        <v>2822126</v>
      </c>
      <c r="Z1152" s="9">
        <f t="shared" si="141"/>
        <v>9272700</v>
      </c>
      <c r="AA1152" s="9">
        <f t="shared" si="142"/>
        <v>480702059.14285713</v>
      </c>
      <c r="AB1152" s="5">
        <f>IF(AA1152&lt;='اطلاعات پایه'!$B$35,'اطلاعات پایه'!$D$35,IF(AA1152&lt;='اطلاعات پایه'!$B$36,'اطلاعات پایه'!$E$35+(AA1152-'اطلاعات پایه'!$B$35)*'اطلاعات پایه'!$C$36,IF(AA1152&lt;='اطلاعات پایه'!$B$37,'اطلاعات پایه'!$E$36+(AA1152-'اطلاعات پایه'!$B$36)*'اطلاعات پایه'!$C$37,IF(AA1152&lt;='اطلاعات پایه'!$B$38,'اطلاعات پایه'!$E$37+(AA1152-'اطلاعات پایه'!$B$37)*'اطلاعات پایه'!$C$38,IF(AA1152&lt;='اطلاعات پایه'!$B$39,'اطلاعات پایه'!$E$38+(AA1152-'اطلاعات پایه'!$B$38)*'اطلاعات پایه'!$C$39,'اطلاعات پایه'!$E$39+(AA1152-'اطلاعات پایه'!$B$39)*'اطلاعات پایه'!$C$40)))))/365*L1152</f>
        <v>0</v>
      </c>
      <c r="AC1152" s="9">
        <f t="shared" si="143"/>
        <v>37493954</v>
      </c>
      <c r="AE1152" s="9">
        <f t="shared" si="138"/>
        <v>49588780</v>
      </c>
    </row>
    <row r="1153" spans="1:31" x14ac:dyDescent="0.25">
      <c r="A1153" s="13">
        <v>1133</v>
      </c>
      <c r="B1153" s="13"/>
      <c r="C1153" s="13"/>
      <c r="D1153" s="13"/>
      <c r="E1153" s="13"/>
      <c r="F1153" s="13"/>
      <c r="G1153" s="6" t="str">
        <f t="shared" si="136"/>
        <v/>
      </c>
      <c r="H1153" s="13"/>
      <c r="I1153" s="13"/>
      <c r="J1153" s="15"/>
      <c r="K1153" s="15"/>
      <c r="L1153" s="5">
        <f>VLOOKUP($C$15,'اطلاعات پایه'!$A$18:$B$30,2,FALSE)</f>
        <v>30</v>
      </c>
      <c r="M1153" s="6">
        <f>VLOOKUP($C$15,'اطلاعات پایه'!$A$18:$C$30,3,FALSE)</f>
        <v>45736</v>
      </c>
      <c r="N1153" s="5">
        <f>ROUND((K1153*('اطلاعات پایه'!$B$12+1)+'اطلاعات پایه'!$B$13)/30*L1153,0)</f>
        <v>9316080</v>
      </c>
      <c r="O1153" s="5">
        <f>IF(AND(F1153&gt;0,M1153-F1153&gt;364),'اطلاعات پایه'!$B$10,0)*L1153+J1153</f>
        <v>0</v>
      </c>
      <c r="P1153" s="5">
        <f>IF(H1153="متاهل",'اطلاعات پایه'!$B$6,0)</f>
        <v>0</v>
      </c>
      <c r="Q1153" s="5">
        <f>I1153*'اطلاعات پایه'!$B$7</f>
        <v>0</v>
      </c>
      <c r="R1153" s="5">
        <f>ROUND('اطلاعات پایه'!$B$8/30*MIN(30,L1153),0)</f>
        <v>9000000</v>
      </c>
      <c r="S1153" s="5">
        <f>ROUND('اطلاعات پایه'!$B$9/30*MIN(30,L1153),0)</f>
        <v>22000000</v>
      </c>
      <c r="T1153" s="5">
        <f t="shared" si="139"/>
        <v>59284</v>
      </c>
      <c r="U1153" s="15"/>
      <c r="V1153" s="5">
        <f t="shared" si="137"/>
        <v>0</v>
      </c>
      <c r="X1153" s="9">
        <f t="shared" si="140"/>
        <v>40316080</v>
      </c>
      <c r="Y1153" s="9">
        <f>ROUND(0.07*MIN(7*L1153*'اطلاعات پایه'!$B$5,'محاسبه حقوق'!X1153),0)</f>
        <v>2822126</v>
      </c>
      <c r="Z1153" s="9">
        <f t="shared" si="141"/>
        <v>9272700</v>
      </c>
      <c r="AA1153" s="9">
        <f t="shared" si="142"/>
        <v>480702059.14285713</v>
      </c>
      <c r="AB1153" s="5">
        <f>IF(AA1153&lt;='اطلاعات پایه'!$B$35,'اطلاعات پایه'!$D$35,IF(AA1153&lt;='اطلاعات پایه'!$B$36,'اطلاعات پایه'!$E$35+(AA1153-'اطلاعات پایه'!$B$35)*'اطلاعات پایه'!$C$36,IF(AA1153&lt;='اطلاعات پایه'!$B$37,'اطلاعات پایه'!$E$36+(AA1153-'اطلاعات پایه'!$B$36)*'اطلاعات پایه'!$C$37,IF(AA1153&lt;='اطلاعات پایه'!$B$38,'اطلاعات پایه'!$E$37+(AA1153-'اطلاعات پایه'!$B$37)*'اطلاعات پایه'!$C$38,IF(AA1153&lt;='اطلاعات پایه'!$B$39,'اطلاعات پایه'!$E$38+(AA1153-'اطلاعات پایه'!$B$38)*'اطلاعات پایه'!$C$39,'اطلاعات پایه'!$E$39+(AA1153-'اطلاعات پایه'!$B$39)*'اطلاعات پایه'!$C$40)))))/365*L1153</f>
        <v>0</v>
      </c>
      <c r="AC1153" s="9">
        <f t="shared" si="143"/>
        <v>37493954</v>
      </c>
      <c r="AE1153" s="9">
        <f t="shared" si="138"/>
        <v>49588780</v>
      </c>
    </row>
    <row r="1154" spans="1:31" x14ac:dyDescent="0.25">
      <c r="A1154" s="13">
        <v>1134</v>
      </c>
      <c r="B1154" s="13"/>
      <c r="C1154" s="13"/>
      <c r="D1154" s="13"/>
      <c r="E1154" s="13"/>
      <c r="F1154" s="13"/>
      <c r="G1154" s="6" t="str">
        <f t="shared" si="136"/>
        <v/>
      </c>
      <c r="H1154" s="13"/>
      <c r="I1154" s="13"/>
      <c r="J1154" s="15"/>
      <c r="K1154" s="15"/>
      <c r="L1154" s="5">
        <f>VLOOKUP($C$15,'اطلاعات پایه'!$A$18:$B$30,2,FALSE)</f>
        <v>30</v>
      </c>
      <c r="M1154" s="6">
        <f>VLOOKUP($C$15,'اطلاعات پایه'!$A$18:$C$30,3,FALSE)</f>
        <v>45736</v>
      </c>
      <c r="N1154" s="5">
        <f>ROUND((K1154*('اطلاعات پایه'!$B$12+1)+'اطلاعات پایه'!$B$13)/30*L1154,0)</f>
        <v>9316080</v>
      </c>
      <c r="O1154" s="5">
        <f>IF(AND(F1154&gt;0,M1154-F1154&gt;364),'اطلاعات پایه'!$B$10,0)*L1154+J1154</f>
        <v>0</v>
      </c>
      <c r="P1154" s="5">
        <f>IF(H1154="متاهل",'اطلاعات پایه'!$B$6,0)</f>
        <v>0</v>
      </c>
      <c r="Q1154" s="5">
        <f>I1154*'اطلاعات پایه'!$B$7</f>
        <v>0</v>
      </c>
      <c r="R1154" s="5">
        <f>ROUND('اطلاعات پایه'!$B$8/30*MIN(30,L1154),0)</f>
        <v>9000000</v>
      </c>
      <c r="S1154" s="5">
        <f>ROUND('اطلاعات پایه'!$B$9/30*MIN(30,L1154),0)</f>
        <v>22000000</v>
      </c>
      <c r="T1154" s="5">
        <f t="shared" si="139"/>
        <v>59284</v>
      </c>
      <c r="U1154" s="15"/>
      <c r="V1154" s="5">
        <f t="shared" si="137"/>
        <v>0</v>
      </c>
      <c r="X1154" s="9">
        <f t="shared" si="140"/>
        <v>40316080</v>
      </c>
      <c r="Y1154" s="9">
        <f>ROUND(0.07*MIN(7*L1154*'اطلاعات پایه'!$B$5,'محاسبه حقوق'!X1154),0)</f>
        <v>2822126</v>
      </c>
      <c r="Z1154" s="9">
        <f t="shared" si="141"/>
        <v>9272700</v>
      </c>
      <c r="AA1154" s="9">
        <f t="shared" si="142"/>
        <v>480702059.14285713</v>
      </c>
      <c r="AB1154" s="5">
        <f>IF(AA1154&lt;='اطلاعات پایه'!$B$35,'اطلاعات پایه'!$D$35,IF(AA1154&lt;='اطلاعات پایه'!$B$36,'اطلاعات پایه'!$E$35+(AA1154-'اطلاعات پایه'!$B$35)*'اطلاعات پایه'!$C$36,IF(AA1154&lt;='اطلاعات پایه'!$B$37,'اطلاعات پایه'!$E$36+(AA1154-'اطلاعات پایه'!$B$36)*'اطلاعات پایه'!$C$37,IF(AA1154&lt;='اطلاعات پایه'!$B$38,'اطلاعات پایه'!$E$37+(AA1154-'اطلاعات پایه'!$B$37)*'اطلاعات پایه'!$C$38,IF(AA1154&lt;='اطلاعات پایه'!$B$39,'اطلاعات پایه'!$E$38+(AA1154-'اطلاعات پایه'!$B$38)*'اطلاعات پایه'!$C$39,'اطلاعات پایه'!$E$39+(AA1154-'اطلاعات پایه'!$B$39)*'اطلاعات پایه'!$C$40)))))/365*L1154</f>
        <v>0</v>
      </c>
      <c r="AC1154" s="9">
        <f t="shared" si="143"/>
        <v>37493954</v>
      </c>
      <c r="AE1154" s="9">
        <f t="shared" si="138"/>
        <v>49588780</v>
      </c>
    </row>
    <row r="1155" spans="1:31" x14ac:dyDescent="0.25">
      <c r="A1155" s="13">
        <v>1135</v>
      </c>
      <c r="B1155" s="13"/>
      <c r="C1155" s="13"/>
      <c r="D1155" s="13"/>
      <c r="E1155" s="13"/>
      <c r="F1155" s="13"/>
      <c r="G1155" s="6" t="str">
        <f t="shared" si="136"/>
        <v/>
      </c>
      <c r="H1155" s="13"/>
      <c r="I1155" s="13"/>
      <c r="J1155" s="15"/>
      <c r="K1155" s="15"/>
      <c r="L1155" s="5">
        <f>VLOOKUP($C$15,'اطلاعات پایه'!$A$18:$B$30,2,FALSE)</f>
        <v>30</v>
      </c>
      <c r="M1155" s="6">
        <f>VLOOKUP($C$15,'اطلاعات پایه'!$A$18:$C$30,3,FALSE)</f>
        <v>45736</v>
      </c>
      <c r="N1155" s="5">
        <f>ROUND((K1155*('اطلاعات پایه'!$B$12+1)+'اطلاعات پایه'!$B$13)/30*L1155,0)</f>
        <v>9316080</v>
      </c>
      <c r="O1155" s="5">
        <f>IF(AND(F1155&gt;0,M1155-F1155&gt;364),'اطلاعات پایه'!$B$10,0)*L1155+J1155</f>
        <v>0</v>
      </c>
      <c r="P1155" s="5">
        <f>IF(H1155="متاهل",'اطلاعات پایه'!$B$6,0)</f>
        <v>0</v>
      </c>
      <c r="Q1155" s="5">
        <f>I1155*'اطلاعات پایه'!$B$7</f>
        <v>0</v>
      </c>
      <c r="R1155" s="5">
        <f>ROUND('اطلاعات پایه'!$B$8/30*MIN(30,L1155),0)</f>
        <v>9000000</v>
      </c>
      <c r="S1155" s="5">
        <f>ROUND('اطلاعات پایه'!$B$9/30*MIN(30,L1155),0)</f>
        <v>22000000</v>
      </c>
      <c r="T1155" s="5">
        <f t="shared" si="139"/>
        <v>59284</v>
      </c>
      <c r="U1155" s="15"/>
      <c r="V1155" s="5">
        <f t="shared" si="137"/>
        <v>0</v>
      </c>
      <c r="X1155" s="9">
        <f t="shared" si="140"/>
        <v>40316080</v>
      </c>
      <c r="Y1155" s="9">
        <f>ROUND(0.07*MIN(7*L1155*'اطلاعات پایه'!$B$5,'محاسبه حقوق'!X1155),0)</f>
        <v>2822126</v>
      </c>
      <c r="Z1155" s="9">
        <f t="shared" si="141"/>
        <v>9272700</v>
      </c>
      <c r="AA1155" s="9">
        <f t="shared" si="142"/>
        <v>480702059.14285713</v>
      </c>
      <c r="AB1155" s="5">
        <f>IF(AA1155&lt;='اطلاعات پایه'!$B$35,'اطلاعات پایه'!$D$35,IF(AA1155&lt;='اطلاعات پایه'!$B$36,'اطلاعات پایه'!$E$35+(AA1155-'اطلاعات پایه'!$B$35)*'اطلاعات پایه'!$C$36,IF(AA1155&lt;='اطلاعات پایه'!$B$37,'اطلاعات پایه'!$E$36+(AA1155-'اطلاعات پایه'!$B$36)*'اطلاعات پایه'!$C$37,IF(AA1155&lt;='اطلاعات پایه'!$B$38,'اطلاعات پایه'!$E$37+(AA1155-'اطلاعات پایه'!$B$37)*'اطلاعات پایه'!$C$38,IF(AA1155&lt;='اطلاعات پایه'!$B$39,'اطلاعات پایه'!$E$38+(AA1155-'اطلاعات پایه'!$B$38)*'اطلاعات پایه'!$C$39,'اطلاعات پایه'!$E$39+(AA1155-'اطلاعات پایه'!$B$39)*'اطلاعات پایه'!$C$40)))))/365*L1155</f>
        <v>0</v>
      </c>
      <c r="AC1155" s="9">
        <f t="shared" si="143"/>
        <v>37493954</v>
      </c>
      <c r="AE1155" s="9">
        <f t="shared" si="138"/>
        <v>49588780</v>
      </c>
    </row>
    <row r="1156" spans="1:31" x14ac:dyDescent="0.25">
      <c r="A1156" s="13">
        <v>1136</v>
      </c>
      <c r="B1156" s="13"/>
      <c r="C1156" s="13"/>
      <c r="D1156" s="13"/>
      <c r="E1156" s="13"/>
      <c r="F1156" s="13"/>
      <c r="G1156" s="6" t="str">
        <f t="shared" si="136"/>
        <v/>
      </c>
      <c r="H1156" s="13"/>
      <c r="I1156" s="13"/>
      <c r="J1156" s="15"/>
      <c r="K1156" s="15"/>
      <c r="L1156" s="5">
        <f>VLOOKUP($C$15,'اطلاعات پایه'!$A$18:$B$30,2,FALSE)</f>
        <v>30</v>
      </c>
      <c r="M1156" s="6">
        <f>VLOOKUP($C$15,'اطلاعات پایه'!$A$18:$C$30,3,FALSE)</f>
        <v>45736</v>
      </c>
      <c r="N1156" s="5">
        <f>ROUND((K1156*('اطلاعات پایه'!$B$12+1)+'اطلاعات پایه'!$B$13)/30*L1156,0)</f>
        <v>9316080</v>
      </c>
      <c r="O1156" s="5">
        <f>IF(AND(F1156&gt;0,M1156-F1156&gt;364),'اطلاعات پایه'!$B$10,0)*L1156+J1156</f>
        <v>0</v>
      </c>
      <c r="P1156" s="5">
        <f>IF(H1156="متاهل",'اطلاعات پایه'!$B$6,0)</f>
        <v>0</v>
      </c>
      <c r="Q1156" s="5">
        <f>I1156*'اطلاعات پایه'!$B$7</f>
        <v>0</v>
      </c>
      <c r="R1156" s="5">
        <f>ROUND('اطلاعات پایه'!$B$8/30*MIN(30,L1156),0)</f>
        <v>9000000</v>
      </c>
      <c r="S1156" s="5">
        <f>ROUND('اطلاعات پایه'!$B$9/30*MIN(30,L1156),0)</f>
        <v>22000000</v>
      </c>
      <c r="T1156" s="5">
        <f t="shared" si="139"/>
        <v>59284</v>
      </c>
      <c r="U1156" s="15"/>
      <c r="V1156" s="5">
        <f t="shared" si="137"/>
        <v>0</v>
      </c>
      <c r="X1156" s="9">
        <f t="shared" si="140"/>
        <v>40316080</v>
      </c>
      <c r="Y1156" s="9">
        <f>ROUND(0.07*MIN(7*L1156*'اطلاعات پایه'!$B$5,'محاسبه حقوق'!X1156),0)</f>
        <v>2822126</v>
      </c>
      <c r="Z1156" s="9">
        <f t="shared" si="141"/>
        <v>9272700</v>
      </c>
      <c r="AA1156" s="9">
        <f t="shared" si="142"/>
        <v>480702059.14285713</v>
      </c>
      <c r="AB1156" s="5">
        <f>IF(AA1156&lt;='اطلاعات پایه'!$B$35,'اطلاعات پایه'!$D$35,IF(AA1156&lt;='اطلاعات پایه'!$B$36,'اطلاعات پایه'!$E$35+(AA1156-'اطلاعات پایه'!$B$35)*'اطلاعات پایه'!$C$36,IF(AA1156&lt;='اطلاعات پایه'!$B$37,'اطلاعات پایه'!$E$36+(AA1156-'اطلاعات پایه'!$B$36)*'اطلاعات پایه'!$C$37,IF(AA1156&lt;='اطلاعات پایه'!$B$38,'اطلاعات پایه'!$E$37+(AA1156-'اطلاعات پایه'!$B$37)*'اطلاعات پایه'!$C$38,IF(AA1156&lt;='اطلاعات پایه'!$B$39,'اطلاعات پایه'!$E$38+(AA1156-'اطلاعات پایه'!$B$38)*'اطلاعات پایه'!$C$39,'اطلاعات پایه'!$E$39+(AA1156-'اطلاعات پایه'!$B$39)*'اطلاعات پایه'!$C$40)))))/365*L1156</f>
        <v>0</v>
      </c>
      <c r="AC1156" s="9">
        <f t="shared" si="143"/>
        <v>37493954</v>
      </c>
      <c r="AE1156" s="9">
        <f t="shared" si="138"/>
        <v>49588780</v>
      </c>
    </row>
    <row r="1157" spans="1:31" x14ac:dyDescent="0.25">
      <c r="A1157" s="13">
        <v>1137</v>
      </c>
      <c r="B1157" s="13"/>
      <c r="C1157" s="13"/>
      <c r="D1157" s="13"/>
      <c r="E1157" s="13"/>
      <c r="F1157" s="13"/>
      <c r="G1157" s="6" t="str">
        <f t="shared" si="136"/>
        <v/>
      </c>
      <c r="H1157" s="13"/>
      <c r="I1157" s="13"/>
      <c r="J1157" s="15"/>
      <c r="K1157" s="15"/>
      <c r="L1157" s="5">
        <f>VLOOKUP($C$15,'اطلاعات پایه'!$A$18:$B$30,2,FALSE)</f>
        <v>30</v>
      </c>
      <c r="M1157" s="6">
        <f>VLOOKUP($C$15,'اطلاعات پایه'!$A$18:$C$30,3,FALSE)</f>
        <v>45736</v>
      </c>
      <c r="N1157" s="5">
        <f>ROUND((K1157*('اطلاعات پایه'!$B$12+1)+'اطلاعات پایه'!$B$13)/30*L1157,0)</f>
        <v>9316080</v>
      </c>
      <c r="O1157" s="5">
        <f>IF(AND(F1157&gt;0,M1157-F1157&gt;364),'اطلاعات پایه'!$B$10,0)*L1157+J1157</f>
        <v>0</v>
      </c>
      <c r="P1157" s="5">
        <f>IF(H1157="متاهل",'اطلاعات پایه'!$B$6,0)</f>
        <v>0</v>
      </c>
      <c r="Q1157" s="5">
        <f>I1157*'اطلاعات پایه'!$B$7</f>
        <v>0</v>
      </c>
      <c r="R1157" s="5">
        <f>ROUND('اطلاعات پایه'!$B$8/30*MIN(30,L1157),0)</f>
        <v>9000000</v>
      </c>
      <c r="S1157" s="5">
        <f>ROUND('اطلاعات پایه'!$B$9/30*MIN(30,L1157),0)</f>
        <v>22000000</v>
      </c>
      <c r="T1157" s="5">
        <f t="shared" si="139"/>
        <v>59284</v>
      </c>
      <c r="U1157" s="15"/>
      <c r="V1157" s="5">
        <f t="shared" si="137"/>
        <v>0</v>
      </c>
      <c r="X1157" s="9">
        <f t="shared" si="140"/>
        <v>40316080</v>
      </c>
      <c r="Y1157" s="9">
        <f>ROUND(0.07*MIN(7*L1157*'اطلاعات پایه'!$B$5,'محاسبه حقوق'!X1157),0)</f>
        <v>2822126</v>
      </c>
      <c r="Z1157" s="9">
        <f t="shared" si="141"/>
        <v>9272700</v>
      </c>
      <c r="AA1157" s="9">
        <f t="shared" si="142"/>
        <v>480702059.14285713</v>
      </c>
      <c r="AB1157" s="5">
        <f>IF(AA1157&lt;='اطلاعات پایه'!$B$35,'اطلاعات پایه'!$D$35,IF(AA1157&lt;='اطلاعات پایه'!$B$36,'اطلاعات پایه'!$E$35+(AA1157-'اطلاعات پایه'!$B$35)*'اطلاعات پایه'!$C$36,IF(AA1157&lt;='اطلاعات پایه'!$B$37,'اطلاعات پایه'!$E$36+(AA1157-'اطلاعات پایه'!$B$36)*'اطلاعات پایه'!$C$37,IF(AA1157&lt;='اطلاعات پایه'!$B$38,'اطلاعات پایه'!$E$37+(AA1157-'اطلاعات پایه'!$B$37)*'اطلاعات پایه'!$C$38,IF(AA1157&lt;='اطلاعات پایه'!$B$39,'اطلاعات پایه'!$E$38+(AA1157-'اطلاعات پایه'!$B$38)*'اطلاعات پایه'!$C$39,'اطلاعات پایه'!$E$39+(AA1157-'اطلاعات پایه'!$B$39)*'اطلاعات پایه'!$C$40)))))/365*L1157</f>
        <v>0</v>
      </c>
      <c r="AC1157" s="9">
        <f t="shared" si="143"/>
        <v>37493954</v>
      </c>
      <c r="AE1157" s="9">
        <f t="shared" si="138"/>
        <v>49588780</v>
      </c>
    </row>
    <row r="1158" spans="1:31" x14ac:dyDescent="0.25">
      <c r="A1158" s="13">
        <v>1138</v>
      </c>
      <c r="B1158" s="13"/>
      <c r="C1158" s="13"/>
      <c r="D1158" s="13"/>
      <c r="E1158" s="13"/>
      <c r="F1158" s="13"/>
      <c r="G1158" s="6" t="str">
        <f t="shared" si="136"/>
        <v/>
      </c>
      <c r="H1158" s="13"/>
      <c r="I1158" s="13"/>
      <c r="J1158" s="15"/>
      <c r="K1158" s="15"/>
      <c r="L1158" s="5">
        <f>VLOOKUP($C$15,'اطلاعات پایه'!$A$18:$B$30,2,FALSE)</f>
        <v>30</v>
      </c>
      <c r="M1158" s="6">
        <f>VLOOKUP($C$15,'اطلاعات پایه'!$A$18:$C$30,3,FALSE)</f>
        <v>45736</v>
      </c>
      <c r="N1158" s="5">
        <f>ROUND((K1158*('اطلاعات پایه'!$B$12+1)+'اطلاعات پایه'!$B$13)/30*L1158,0)</f>
        <v>9316080</v>
      </c>
      <c r="O1158" s="5">
        <f>IF(AND(F1158&gt;0,M1158-F1158&gt;364),'اطلاعات پایه'!$B$10,0)*L1158+J1158</f>
        <v>0</v>
      </c>
      <c r="P1158" s="5">
        <f>IF(H1158="متاهل",'اطلاعات پایه'!$B$6,0)</f>
        <v>0</v>
      </c>
      <c r="Q1158" s="5">
        <f>I1158*'اطلاعات پایه'!$B$7</f>
        <v>0</v>
      </c>
      <c r="R1158" s="5">
        <f>ROUND('اطلاعات پایه'!$B$8/30*MIN(30,L1158),0)</f>
        <v>9000000</v>
      </c>
      <c r="S1158" s="5">
        <f>ROUND('اطلاعات پایه'!$B$9/30*MIN(30,L1158),0)</f>
        <v>22000000</v>
      </c>
      <c r="T1158" s="5">
        <f t="shared" si="139"/>
        <v>59284</v>
      </c>
      <c r="U1158" s="15"/>
      <c r="V1158" s="5">
        <f t="shared" si="137"/>
        <v>0</v>
      </c>
      <c r="X1158" s="9">
        <f t="shared" si="140"/>
        <v>40316080</v>
      </c>
      <c r="Y1158" s="9">
        <f>ROUND(0.07*MIN(7*L1158*'اطلاعات پایه'!$B$5,'محاسبه حقوق'!X1158),0)</f>
        <v>2822126</v>
      </c>
      <c r="Z1158" s="9">
        <f t="shared" si="141"/>
        <v>9272700</v>
      </c>
      <c r="AA1158" s="9">
        <f t="shared" si="142"/>
        <v>480702059.14285713</v>
      </c>
      <c r="AB1158" s="5">
        <f>IF(AA1158&lt;='اطلاعات پایه'!$B$35,'اطلاعات پایه'!$D$35,IF(AA1158&lt;='اطلاعات پایه'!$B$36,'اطلاعات پایه'!$E$35+(AA1158-'اطلاعات پایه'!$B$35)*'اطلاعات پایه'!$C$36,IF(AA1158&lt;='اطلاعات پایه'!$B$37,'اطلاعات پایه'!$E$36+(AA1158-'اطلاعات پایه'!$B$36)*'اطلاعات پایه'!$C$37,IF(AA1158&lt;='اطلاعات پایه'!$B$38,'اطلاعات پایه'!$E$37+(AA1158-'اطلاعات پایه'!$B$37)*'اطلاعات پایه'!$C$38,IF(AA1158&lt;='اطلاعات پایه'!$B$39,'اطلاعات پایه'!$E$38+(AA1158-'اطلاعات پایه'!$B$38)*'اطلاعات پایه'!$C$39,'اطلاعات پایه'!$E$39+(AA1158-'اطلاعات پایه'!$B$39)*'اطلاعات پایه'!$C$40)))))/365*L1158</f>
        <v>0</v>
      </c>
      <c r="AC1158" s="9">
        <f t="shared" si="143"/>
        <v>37493954</v>
      </c>
      <c r="AE1158" s="9">
        <f t="shared" si="138"/>
        <v>49588780</v>
      </c>
    </row>
    <row r="1159" spans="1:31" x14ac:dyDescent="0.25">
      <c r="A1159" s="13">
        <v>1139</v>
      </c>
      <c r="B1159" s="13"/>
      <c r="C1159" s="13"/>
      <c r="D1159" s="13"/>
      <c r="E1159" s="13"/>
      <c r="F1159" s="13"/>
      <c r="G1159" s="6" t="str">
        <f t="shared" si="136"/>
        <v/>
      </c>
      <c r="H1159" s="13"/>
      <c r="I1159" s="13"/>
      <c r="J1159" s="15"/>
      <c r="K1159" s="15"/>
      <c r="L1159" s="5">
        <f>VLOOKUP($C$15,'اطلاعات پایه'!$A$18:$B$30,2,FALSE)</f>
        <v>30</v>
      </c>
      <c r="M1159" s="6">
        <f>VLOOKUP($C$15,'اطلاعات پایه'!$A$18:$C$30,3,FALSE)</f>
        <v>45736</v>
      </c>
      <c r="N1159" s="5">
        <f>ROUND((K1159*('اطلاعات پایه'!$B$12+1)+'اطلاعات پایه'!$B$13)/30*L1159,0)</f>
        <v>9316080</v>
      </c>
      <c r="O1159" s="5">
        <f>IF(AND(F1159&gt;0,M1159-F1159&gt;364),'اطلاعات پایه'!$B$10,0)*L1159+J1159</f>
        <v>0</v>
      </c>
      <c r="P1159" s="5">
        <f>IF(H1159="متاهل",'اطلاعات پایه'!$B$6,0)</f>
        <v>0</v>
      </c>
      <c r="Q1159" s="5">
        <f>I1159*'اطلاعات پایه'!$B$7</f>
        <v>0</v>
      </c>
      <c r="R1159" s="5">
        <f>ROUND('اطلاعات پایه'!$B$8/30*MIN(30,L1159),0)</f>
        <v>9000000</v>
      </c>
      <c r="S1159" s="5">
        <f>ROUND('اطلاعات پایه'!$B$9/30*MIN(30,L1159),0)</f>
        <v>22000000</v>
      </c>
      <c r="T1159" s="5">
        <f t="shared" si="139"/>
        <v>59284</v>
      </c>
      <c r="U1159" s="15"/>
      <c r="V1159" s="5">
        <f t="shared" si="137"/>
        <v>0</v>
      </c>
      <c r="X1159" s="9">
        <f t="shared" si="140"/>
        <v>40316080</v>
      </c>
      <c r="Y1159" s="9">
        <f>ROUND(0.07*MIN(7*L1159*'اطلاعات پایه'!$B$5,'محاسبه حقوق'!X1159),0)</f>
        <v>2822126</v>
      </c>
      <c r="Z1159" s="9">
        <f t="shared" si="141"/>
        <v>9272700</v>
      </c>
      <c r="AA1159" s="9">
        <f t="shared" si="142"/>
        <v>480702059.14285713</v>
      </c>
      <c r="AB1159" s="5">
        <f>IF(AA1159&lt;='اطلاعات پایه'!$B$35,'اطلاعات پایه'!$D$35,IF(AA1159&lt;='اطلاعات پایه'!$B$36,'اطلاعات پایه'!$E$35+(AA1159-'اطلاعات پایه'!$B$35)*'اطلاعات پایه'!$C$36,IF(AA1159&lt;='اطلاعات پایه'!$B$37,'اطلاعات پایه'!$E$36+(AA1159-'اطلاعات پایه'!$B$36)*'اطلاعات پایه'!$C$37,IF(AA1159&lt;='اطلاعات پایه'!$B$38,'اطلاعات پایه'!$E$37+(AA1159-'اطلاعات پایه'!$B$37)*'اطلاعات پایه'!$C$38,IF(AA1159&lt;='اطلاعات پایه'!$B$39,'اطلاعات پایه'!$E$38+(AA1159-'اطلاعات پایه'!$B$38)*'اطلاعات پایه'!$C$39,'اطلاعات پایه'!$E$39+(AA1159-'اطلاعات پایه'!$B$39)*'اطلاعات پایه'!$C$40)))))/365*L1159</f>
        <v>0</v>
      </c>
      <c r="AC1159" s="9">
        <f t="shared" si="143"/>
        <v>37493954</v>
      </c>
      <c r="AE1159" s="9">
        <f t="shared" si="138"/>
        <v>49588780</v>
      </c>
    </row>
    <row r="1160" spans="1:31" x14ac:dyDescent="0.25">
      <c r="A1160" s="13">
        <v>1140</v>
      </c>
      <c r="B1160" s="13"/>
      <c r="C1160" s="13"/>
      <c r="D1160" s="13"/>
      <c r="E1160" s="13"/>
      <c r="F1160" s="13"/>
      <c r="G1160" s="6" t="str">
        <f t="shared" si="136"/>
        <v/>
      </c>
      <c r="H1160" s="13"/>
      <c r="I1160" s="13"/>
      <c r="J1160" s="15"/>
      <c r="K1160" s="15"/>
      <c r="L1160" s="5">
        <f>VLOOKUP($C$15,'اطلاعات پایه'!$A$18:$B$30,2,FALSE)</f>
        <v>30</v>
      </c>
      <c r="M1160" s="6">
        <f>VLOOKUP($C$15,'اطلاعات پایه'!$A$18:$C$30,3,FALSE)</f>
        <v>45736</v>
      </c>
      <c r="N1160" s="5">
        <f>ROUND((K1160*('اطلاعات پایه'!$B$12+1)+'اطلاعات پایه'!$B$13)/30*L1160,0)</f>
        <v>9316080</v>
      </c>
      <c r="O1160" s="5">
        <f>IF(AND(F1160&gt;0,M1160-F1160&gt;364),'اطلاعات پایه'!$B$10,0)*L1160+J1160</f>
        <v>0</v>
      </c>
      <c r="P1160" s="5">
        <f>IF(H1160="متاهل",'اطلاعات پایه'!$B$6,0)</f>
        <v>0</v>
      </c>
      <c r="Q1160" s="5">
        <f>I1160*'اطلاعات پایه'!$B$7</f>
        <v>0</v>
      </c>
      <c r="R1160" s="5">
        <f>ROUND('اطلاعات پایه'!$B$8/30*MIN(30,L1160),0)</f>
        <v>9000000</v>
      </c>
      <c r="S1160" s="5">
        <f>ROUND('اطلاعات پایه'!$B$9/30*MIN(30,L1160),0)</f>
        <v>22000000</v>
      </c>
      <c r="T1160" s="5">
        <f t="shared" si="139"/>
        <v>59284</v>
      </c>
      <c r="U1160" s="15"/>
      <c r="V1160" s="5">
        <f t="shared" si="137"/>
        <v>0</v>
      </c>
      <c r="X1160" s="9">
        <f t="shared" si="140"/>
        <v>40316080</v>
      </c>
      <c r="Y1160" s="9">
        <f>ROUND(0.07*MIN(7*L1160*'اطلاعات پایه'!$B$5,'محاسبه حقوق'!X1160),0)</f>
        <v>2822126</v>
      </c>
      <c r="Z1160" s="9">
        <f t="shared" si="141"/>
        <v>9272700</v>
      </c>
      <c r="AA1160" s="9">
        <f t="shared" si="142"/>
        <v>480702059.14285713</v>
      </c>
      <c r="AB1160" s="5">
        <f>IF(AA1160&lt;='اطلاعات پایه'!$B$35,'اطلاعات پایه'!$D$35,IF(AA1160&lt;='اطلاعات پایه'!$B$36,'اطلاعات پایه'!$E$35+(AA1160-'اطلاعات پایه'!$B$35)*'اطلاعات پایه'!$C$36,IF(AA1160&lt;='اطلاعات پایه'!$B$37,'اطلاعات پایه'!$E$36+(AA1160-'اطلاعات پایه'!$B$36)*'اطلاعات پایه'!$C$37,IF(AA1160&lt;='اطلاعات پایه'!$B$38,'اطلاعات پایه'!$E$37+(AA1160-'اطلاعات پایه'!$B$37)*'اطلاعات پایه'!$C$38,IF(AA1160&lt;='اطلاعات پایه'!$B$39,'اطلاعات پایه'!$E$38+(AA1160-'اطلاعات پایه'!$B$38)*'اطلاعات پایه'!$C$39,'اطلاعات پایه'!$E$39+(AA1160-'اطلاعات پایه'!$B$39)*'اطلاعات پایه'!$C$40)))))/365*L1160</f>
        <v>0</v>
      </c>
      <c r="AC1160" s="9">
        <f t="shared" si="143"/>
        <v>37493954</v>
      </c>
      <c r="AE1160" s="9">
        <f t="shared" si="138"/>
        <v>49588780</v>
      </c>
    </row>
    <row r="1161" spans="1:31" x14ac:dyDescent="0.25">
      <c r="A1161" s="13">
        <v>1141</v>
      </c>
      <c r="B1161" s="13"/>
      <c r="C1161" s="13"/>
      <c r="D1161" s="13"/>
      <c r="E1161" s="13"/>
      <c r="F1161" s="13"/>
      <c r="G1161" s="6" t="str">
        <f t="shared" si="136"/>
        <v/>
      </c>
      <c r="H1161" s="13"/>
      <c r="I1161" s="13"/>
      <c r="J1161" s="15"/>
      <c r="K1161" s="15"/>
      <c r="L1161" s="5">
        <f>VLOOKUP($C$15,'اطلاعات پایه'!$A$18:$B$30,2,FALSE)</f>
        <v>30</v>
      </c>
      <c r="M1161" s="6">
        <f>VLOOKUP($C$15,'اطلاعات پایه'!$A$18:$C$30,3,FALSE)</f>
        <v>45736</v>
      </c>
      <c r="N1161" s="5">
        <f>ROUND((K1161*('اطلاعات پایه'!$B$12+1)+'اطلاعات پایه'!$B$13)/30*L1161,0)</f>
        <v>9316080</v>
      </c>
      <c r="O1161" s="5">
        <f>IF(AND(F1161&gt;0,M1161-F1161&gt;364),'اطلاعات پایه'!$B$10,0)*L1161+J1161</f>
        <v>0</v>
      </c>
      <c r="P1161" s="5">
        <f>IF(H1161="متاهل",'اطلاعات پایه'!$B$6,0)</f>
        <v>0</v>
      </c>
      <c r="Q1161" s="5">
        <f>I1161*'اطلاعات پایه'!$B$7</f>
        <v>0</v>
      </c>
      <c r="R1161" s="5">
        <f>ROUND('اطلاعات پایه'!$B$8/30*MIN(30,L1161),0)</f>
        <v>9000000</v>
      </c>
      <c r="S1161" s="5">
        <f>ROUND('اطلاعات پایه'!$B$9/30*MIN(30,L1161),0)</f>
        <v>22000000</v>
      </c>
      <c r="T1161" s="5">
        <f t="shared" si="139"/>
        <v>59284</v>
      </c>
      <c r="U1161" s="15"/>
      <c r="V1161" s="5">
        <f t="shared" si="137"/>
        <v>0</v>
      </c>
      <c r="X1161" s="9">
        <f t="shared" si="140"/>
        <v>40316080</v>
      </c>
      <c r="Y1161" s="9">
        <f>ROUND(0.07*MIN(7*L1161*'اطلاعات پایه'!$B$5,'محاسبه حقوق'!X1161),0)</f>
        <v>2822126</v>
      </c>
      <c r="Z1161" s="9">
        <f t="shared" si="141"/>
        <v>9272700</v>
      </c>
      <c r="AA1161" s="9">
        <f t="shared" si="142"/>
        <v>480702059.14285713</v>
      </c>
      <c r="AB1161" s="5">
        <f>IF(AA1161&lt;='اطلاعات پایه'!$B$35,'اطلاعات پایه'!$D$35,IF(AA1161&lt;='اطلاعات پایه'!$B$36,'اطلاعات پایه'!$E$35+(AA1161-'اطلاعات پایه'!$B$35)*'اطلاعات پایه'!$C$36,IF(AA1161&lt;='اطلاعات پایه'!$B$37,'اطلاعات پایه'!$E$36+(AA1161-'اطلاعات پایه'!$B$36)*'اطلاعات پایه'!$C$37,IF(AA1161&lt;='اطلاعات پایه'!$B$38,'اطلاعات پایه'!$E$37+(AA1161-'اطلاعات پایه'!$B$37)*'اطلاعات پایه'!$C$38,IF(AA1161&lt;='اطلاعات پایه'!$B$39,'اطلاعات پایه'!$E$38+(AA1161-'اطلاعات پایه'!$B$38)*'اطلاعات پایه'!$C$39,'اطلاعات پایه'!$E$39+(AA1161-'اطلاعات پایه'!$B$39)*'اطلاعات پایه'!$C$40)))))/365*L1161</f>
        <v>0</v>
      </c>
      <c r="AC1161" s="9">
        <f t="shared" si="143"/>
        <v>37493954</v>
      </c>
      <c r="AE1161" s="9">
        <f t="shared" si="138"/>
        <v>49588780</v>
      </c>
    </row>
    <row r="1162" spans="1:31" x14ac:dyDescent="0.25">
      <c r="A1162" s="13">
        <v>1142</v>
      </c>
      <c r="B1162" s="13"/>
      <c r="C1162" s="13"/>
      <c r="D1162" s="13"/>
      <c r="E1162" s="13"/>
      <c r="F1162" s="13"/>
      <c r="G1162" s="6" t="str">
        <f t="shared" si="136"/>
        <v/>
      </c>
      <c r="H1162" s="13"/>
      <c r="I1162" s="13"/>
      <c r="J1162" s="15"/>
      <c r="K1162" s="15"/>
      <c r="L1162" s="5">
        <f>VLOOKUP($C$15,'اطلاعات پایه'!$A$18:$B$30,2,FALSE)</f>
        <v>30</v>
      </c>
      <c r="M1162" s="6">
        <f>VLOOKUP($C$15,'اطلاعات پایه'!$A$18:$C$30,3,FALSE)</f>
        <v>45736</v>
      </c>
      <c r="N1162" s="5">
        <f>ROUND((K1162*('اطلاعات پایه'!$B$12+1)+'اطلاعات پایه'!$B$13)/30*L1162,0)</f>
        <v>9316080</v>
      </c>
      <c r="O1162" s="5">
        <f>IF(AND(F1162&gt;0,M1162-F1162&gt;364),'اطلاعات پایه'!$B$10,0)*L1162+J1162</f>
        <v>0</v>
      </c>
      <c r="P1162" s="5">
        <f>IF(H1162="متاهل",'اطلاعات پایه'!$B$6,0)</f>
        <v>0</v>
      </c>
      <c r="Q1162" s="5">
        <f>I1162*'اطلاعات پایه'!$B$7</f>
        <v>0</v>
      </c>
      <c r="R1162" s="5">
        <f>ROUND('اطلاعات پایه'!$B$8/30*MIN(30,L1162),0)</f>
        <v>9000000</v>
      </c>
      <c r="S1162" s="5">
        <f>ROUND('اطلاعات پایه'!$B$9/30*MIN(30,L1162),0)</f>
        <v>22000000</v>
      </c>
      <c r="T1162" s="5">
        <f t="shared" si="139"/>
        <v>59284</v>
      </c>
      <c r="U1162" s="15"/>
      <c r="V1162" s="5">
        <f t="shared" si="137"/>
        <v>0</v>
      </c>
      <c r="X1162" s="9">
        <f t="shared" si="140"/>
        <v>40316080</v>
      </c>
      <c r="Y1162" s="9">
        <f>ROUND(0.07*MIN(7*L1162*'اطلاعات پایه'!$B$5,'محاسبه حقوق'!X1162),0)</f>
        <v>2822126</v>
      </c>
      <c r="Z1162" s="9">
        <f t="shared" si="141"/>
        <v>9272700</v>
      </c>
      <c r="AA1162" s="9">
        <f t="shared" si="142"/>
        <v>480702059.14285713</v>
      </c>
      <c r="AB1162" s="5">
        <f>IF(AA1162&lt;='اطلاعات پایه'!$B$35,'اطلاعات پایه'!$D$35,IF(AA1162&lt;='اطلاعات پایه'!$B$36,'اطلاعات پایه'!$E$35+(AA1162-'اطلاعات پایه'!$B$35)*'اطلاعات پایه'!$C$36,IF(AA1162&lt;='اطلاعات پایه'!$B$37,'اطلاعات پایه'!$E$36+(AA1162-'اطلاعات پایه'!$B$36)*'اطلاعات پایه'!$C$37,IF(AA1162&lt;='اطلاعات پایه'!$B$38,'اطلاعات پایه'!$E$37+(AA1162-'اطلاعات پایه'!$B$37)*'اطلاعات پایه'!$C$38,IF(AA1162&lt;='اطلاعات پایه'!$B$39,'اطلاعات پایه'!$E$38+(AA1162-'اطلاعات پایه'!$B$38)*'اطلاعات پایه'!$C$39,'اطلاعات پایه'!$E$39+(AA1162-'اطلاعات پایه'!$B$39)*'اطلاعات پایه'!$C$40)))))/365*L1162</f>
        <v>0</v>
      </c>
      <c r="AC1162" s="9">
        <f t="shared" si="143"/>
        <v>37493954</v>
      </c>
      <c r="AE1162" s="9">
        <f t="shared" si="138"/>
        <v>49588780</v>
      </c>
    </row>
    <row r="1163" spans="1:31" x14ac:dyDescent="0.25">
      <c r="A1163" s="13">
        <v>1143</v>
      </c>
      <c r="B1163" s="13"/>
      <c r="C1163" s="13"/>
      <c r="D1163" s="13"/>
      <c r="E1163" s="13"/>
      <c r="F1163" s="13"/>
      <c r="G1163" s="6" t="str">
        <f t="shared" si="136"/>
        <v/>
      </c>
      <c r="H1163" s="13"/>
      <c r="I1163" s="13"/>
      <c r="J1163" s="15"/>
      <c r="K1163" s="15"/>
      <c r="L1163" s="5">
        <f>VLOOKUP($C$15,'اطلاعات پایه'!$A$18:$B$30,2,FALSE)</f>
        <v>30</v>
      </c>
      <c r="M1163" s="6">
        <f>VLOOKUP($C$15,'اطلاعات پایه'!$A$18:$C$30,3,FALSE)</f>
        <v>45736</v>
      </c>
      <c r="N1163" s="5">
        <f>ROUND((K1163*('اطلاعات پایه'!$B$12+1)+'اطلاعات پایه'!$B$13)/30*L1163,0)</f>
        <v>9316080</v>
      </c>
      <c r="O1163" s="5">
        <f>IF(AND(F1163&gt;0,M1163-F1163&gt;364),'اطلاعات پایه'!$B$10,0)*L1163+J1163</f>
        <v>0</v>
      </c>
      <c r="P1163" s="5">
        <f>IF(H1163="متاهل",'اطلاعات پایه'!$B$6,0)</f>
        <v>0</v>
      </c>
      <c r="Q1163" s="5">
        <f>I1163*'اطلاعات پایه'!$B$7</f>
        <v>0</v>
      </c>
      <c r="R1163" s="5">
        <f>ROUND('اطلاعات پایه'!$B$8/30*MIN(30,L1163),0)</f>
        <v>9000000</v>
      </c>
      <c r="S1163" s="5">
        <f>ROUND('اطلاعات پایه'!$B$9/30*MIN(30,L1163),0)</f>
        <v>22000000</v>
      </c>
      <c r="T1163" s="5">
        <f t="shared" si="139"/>
        <v>59284</v>
      </c>
      <c r="U1163" s="15"/>
      <c r="V1163" s="5">
        <f t="shared" si="137"/>
        <v>0</v>
      </c>
      <c r="X1163" s="9">
        <f t="shared" si="140"/>
        <v>40316080</v>
      </c>
      <c r="Y1163" s="9">
        <f>ROUND(0.07*MIN(7*L1163*'اطلاعات پایه'!$B$5,'محاسبه حقوق'!X1163),0)</f>
        <v>2822126</v>
      </c>
      <c r="Z1163" s="9">
        <f t="shared" si="141"/>
        <v>9272700</v>
      </c>
      <c r="AA1163" s="9">
        <f t="shared" si="142"/>
        <v>480702059.14285713</v>
      </c>
      <c r="AB1163" s="5">
        <f>IF(AA1163&lt;='اطلاعات پایه'!$B$35,'اطلاعات پایه'!$D$35,IF(AA1163&lt;='اطلاعات پایه'!$B$36,'اطلاعات پایه'!$E$35+(AA1163-'اطلاعات پایه'!$B$35)*'اطلاعات پایه'!$C$36,IF(AA1163&lt;='اطلاعات پایه'!$B$37,'اطلاعات پایه'!$E$36+(AA1163-'اطلاعات پایه'!$B$36)*'اطلاعات پایه'!$C$37,IF(AA1163&lt;='اطلاعات پایه'!$B$38,'اطلاعات پایه'!$E$37+(AA1163-'اطلاعات پایه'!$B$37)*'اطلاعات پایه'!$C$38,IF(AA1163&lt;='اطلاعات پایه'!$B$39,'اطلاعات پایه'!$E$38+(AA1163-'اطلاعات پایه'!$B$38)*'اطلاعات پایه'!$C$39,'اطلاعات پایه'!$E$39+(AA1163-'اطلاعات پایه'!$B$39)*'اطلاعات پایه'!$C$40)))))/365*L1163</f>
        <v>0</v>
      </c>
      <c r="AC1163" s="9">
        <f t="shared" si="143"/>
        <v>37493954</v>
      </c>
      <c r="AE1163" s="9">
        <f t="shared" si="138"/>
        <v>49588780</v>
      </c>
    </row>
    <row r="1164" spans="1:31" x14ac:dyDescent="0.25">
      <c r="A1164" s="13">
        <v>1144</v>
      </c>
      <c r="B1164" s="13"/>
      <c r="C1164" s="13"/>
      <c r="D1164" s="13"/>
      <c r="E1164" s="13"/>
      <c r="F1164" s="13"/>
      <c r="G1164" s="6" t="str">
        <f t="shared" si="136"/>
        <v/>
      </c>
      <c r="H1164" s="13"/>
      <c r="I1164" s="13"/>
      <c r="J1164" s="15"/>
      <c r="K1164" s="15"/>
      <c r="L1164" s="5">
        <f>VLOOKUP($C$15,'اطلاعات پایه'!$A$18:$B$30,2,FALSE)</f>
        <v>30</v>
      </c>
      <c r="M1164" s="6">
        <f>VLOOKUP($C$15,'اطلاعات پایه'!$A$18:$C$30,3,FALSE)</f>
        <v>45736</v>
      </c>
      <c r="N1164" s="5">
        <f>ROUND((K1164*('اطلاعات پایه'!$B$12+1)+'اطلاعات پایه'!$B$13)/30*L1164,0)</f>
        <v>9316080</v>
      </c>
      <c r="O1164" s="5">
        <f>IF(AND(F1164&gt;0,M1164-F1164&gt;364),'اطلاعات پایه'!$B$10,0)*L1164+J1164</f>
        <v>0</v>
      </c>
      <c r="P1164" s="5">
        <f>IF(H1164="متاهل",'اطلاعات پایه'!$B$6,0)</f>
        <v>0</v>
      </c>
      <c r="Q1164" s="5">
        <f>I1164*'اطلاعات پایه'!$B$7</f>
        <v>0</v>
      </c>
      <c r="R1164" s="5">
        <f>ROUND('اطلاعات پایه'!$B$8/30*MIN(30,L1164),0)</f>
        <v>9000000</v>
      </c>
      <c r="S1164" s="5">
        <f>ROUND('اطلاعات پایه'!$B$9/30*MIN(30,L1164),0)</f>
        <v>22000000</v>
      </c>
      <c r="T1164" s="5">
        <f t="shared" si="139"/>
        <v>59284</v>
      </c>
      <c r="U1164" s="15"/>
      <c r="V1164" s="5">
        <f t="shared" si="137"/>
        <v>0</v>
      </c>
      <c r="X1164" s="9">
        <f t="shared" si="140"/>
        <v>40316080</v>
      </c>
      <c r="Y1164" s="9">
        <f>ROUND(0.07*MIN(7*L1164*'اطلاعات پایه'!$B$5,'محاسبه حقوق'!X1164),0)</f>
        <v>2822126</v>
      </c>
      <c r="Z1164" s="9">
        <f t="shared" si="141"/>
        <v>9272700</v>
      </c>
      <c r="AA1164" s="9">
        <f t="shared" si="142"/>
        <v>480702059.14285713</v>
      </c>
      <c r="AB1164" s="5">
        <f>IF(AA1164&lt;='اطلاعات پایه'!$B$35,'اطلاعات پایه'!$D$35,IF(AA1164&lt;='اطلاعات پایه'!$B$36,'اطلاعات پایه'!$E$35+(AA1164-'اطلاعات پایه'!$B$35)*'اطلاعات پایه'!$C$36,IF(AA1164&lt;='اطلاعات پایه'!$B$37,'اطلاعات پایه'!$E$36+(AA1164-'اطلاعات پایه'!$B$36)*'اطلاعات پایه'!$C$37,IF(AA1164&lt;='اطلاعات پایه'!$B$38,'اطلاعات پایه'!$E$37+(AA1164-'اطلاعات پایه'!$B$37)*'اطلاعات پایه'!$C$38,IF(AA1164&lt;='اطلاعات پایه'!$B$39,'اطلاعات پایه'!$E$38+(AA1164-'اطلاعات پایه'!$B$38)*'اطلاعات پایه'!$C$39,'اطلاعات پایه'!$E$39+(AA1164-'اطلاعات پایه'!$B$39)*'اطلاعات پایه'!$C$40)))))/365*L1164</f>
        <v>0</v>
      </c>
      <c r="AC1164" s="9">
        <f t="shared" si="143"/>
        <v>37493954</v>
      </c>
      <c r="AE1164" s="9">
        <f t="shared" si="138"/>
        <v>49588780</v>
      </c>
    </row>
    <row r="1165" spans="1:31" x14ac:dyDescent="0.25">
      <c r="A1165" s="13">
        <v>1145</v>
      </c>
      <c r="B1165" s="13"/>
      <c r="C1165" s="13"/>
      <c r="D1165" s="13"/>
      <c r="E1165" s="13"/>
      <c r="F1165" s="13"/>
      <c r="G1165" s="6" t="str">
        <f t="shared" si="136"/>
        <v/>
      </c>
      <c r="H1165" s="13"/>
      <c r="I1165" s="13"/>
      <c r="J1165" s="15"/>
      <c r="K1165" s="15"/>
      <c r="L1165" s="5">
        <f>VLOOKUP($C$15,'اطلاعات پایه'!$A$18:$B$30,2,FALSE)</f>
        <v>30</v>
      </c>
      <c r="M1165" s="6">
        <f>VLOOKUP($C$15,'اطلاعات پایه'!$A$18:$C$30,3,FALSE)</f>
        <v>45736</v>
      </c>
      <c r="N1165" s="5">
        <f>ROUND((K1165*('اطلاعات پایه'!$B$12+1)+'اطلاعات پایه'!$B$13)/30*L1165,0)</f>
        <v>9316080</v>
      </c>
      <c r="O1165" s="5">
        <f>IF(AND(F1165&gt;0,M1165-F1165&gt;364),'اطلاعات پایه'!$B$10,0)*L1165+J1165</f>
        <v>0</v>
      </c>
      <c r="P1165" s="5">
        <f>IF(H1165="متاهل",'اطلاعات پایه'!$B$6,0)</f>
        <v>0</v>
      </c>
      <c r="Q1165" s="5">
        <f>I1165*'اطلاعات پایه'!$B$7</f>
        <v>0</v>
      </c>
      <c r="R1165" s="5">
        <f>ROUND('اطلاعات پایه'!$B$8/30*MIN(30,L1165),0)</f>
        <v>9000000</v>
      </c>
      <c r="S1165" s="5">
        <f>ROUND('اطلاعات پایه'!$B$9/30*MIN(30,L1165),0)</f>
        <v>22000000</v>
      </c>
      <c r="T1165" s="5">
        <f t="shared" si="139"/>
        <v>59284</v>
      </c>
      <c r="U1165" s="15"/>
      <c r="V1165" s="5">
        <f t="shared" si="137"/>
        <v>0</v>
      </c>
      <c r="X1165" s="9">
        <f t="shared" si="140"/>
        <v>40316080</v>
      </c>
      <c r="Y1165" s="9">
        <f>ROUND(0.07*MIN(7*L1165*'اطلاعات پایه'!$B$5,'محاسبه حقوق'!X1165),0)</f>
        <v>2822126</v>
      </c>
      <c r="Z1165" s="9">
        <f t="shared" si="141"/>
        <v>9272700</v>
      </c>
      <c r="AA1165" s="9">
        <f t="shared" si="142"/>
        <v>480702059.14285713</v>
      </c>
      <c r="AB1165" s="5">
        <f>IF(AA1165&lt;='اطلاعات پایه'!$B$35,'اطلاعات پایه'!$D$35,IF(AA1165&lt;='اطلاعات پایه'!$B$36,'اطلاعات پایه'!$E$35+(AA1165-'اطلاعات پایه'!$B$35)*'اطلاعات پایه'!$C$36,IF(AA1165&lt;='اطلاعات پایه'!$B$37,'اطلاعات پایه'!$E$36+(AA1165-'اطلاعات پایه'!$B$36)*'اطلاعات پایه'!$C$37,IF(AA1165&lt;='اطلاعات پایه'!$B$38,'اطلاعات پایه'!$E$37+(AA1165-'اطلاعات پایه'!$B$37)*'اطلاعات پایه'!$C$38,IF(AA1165&lt;='اطلاعات پایه'!$B$39,'اطلاعات پایه'!$E$38+(AA1165-'اطلاعات پایه'!$B$38)*'اطلاعات پایه'!$C$39,'اطلاعات پایه'!$E$39+(AA1165-'اطلاعات پایه'!$B$39)*'اطلاعات پایه'!$C$40)))))/365*L1165</f>
        <v>0</v>
      </c>
      <c r="AC1165" s="9">
        <f t="shared" si="143"/>
        <v>37493954</v>
      </c>
      <c r="AE1165" s="9">
        <f t="shared" si="138"/>
        <v>49588780</v>
      </c>
    </row>
    <row r="1166" spans="1:31" x14ac:dyDescent="0.25">
      <c r="A1166" s="13">
        <v>1146</v>
      </c>
      <c r="B1166" s="13"/>
      <c r="C1166" s="13"/>
      <c r="D1166" s="13"/>
      <c r="E1166" s="13"/>
      <c r="F1166" s="13"/>
      <c r="G1166" s="6" t="str">
        <f t="shared" si="136"/>
        <v/>
      </c>
      <c r="H1166" s="13"/>
      <c r="I1166" s="13"/>
      <c r="J1166" s="15"/>
      <c r="K1166" s="15"/>
      <c r="L1166" s="5">
        <f>VLOOKUP($C$15,'اطلاعات پایه'!$A$18:$B$30,2,FALSE)</f>
        <v>30</v>
      </c>
      <c r="M1166" s="6">
        <f>VLOOKUP($C$15,'اطلاعات پایه'!$A$18:$C$30,3,FALSE)</f>
        <v>45736</v>
      </c>
      <c r="N1166" s="5">
        <f>ROUND((K1166*('اطلاعات پایه'!$B$12+1)+'اطلاعات پایه'!$B$13)/30*L1166,0)</f>
        <v>9316080</v>
      </c>
      <c r="O1166" s="5">
        <f>IF(AND(F1166&gt;0,M1166-F1166&gt;364),'اطلاعات پایه'!$B$10,0)*L1166+J1166</f>
        <v>0</v>
      </c>
      <c r="P1166" s="5">
        <f>IF(H1166="متاهل",'اطلاعات پایه'!$B$6,0)</f>
        <v>0</v>
      </c>
      <c r="Q1166" s="5">
        <f>I1166*'اطلاعات پایه'!$B$7</f>
        <v>0</v>
      </c>
      <c r="R1166" s="5">
        <f>ROUND('اطلاعات پایه'!$B$8/30*MIN(30,L1166),0)</f>
        <v>9000000</v>
      </c>
      <c r="S1166" s="5">
        <f>ROUND('اطلاعات پایه'!$B$9/30*MIN(30,L1166),0)</f>
        <v>22000000</v>
      </c>
      <c r="T1166" s="5">
        <f t="shared" si="139"/>
        <v>59284</v>
      </c>
      <c r="U1166" s="15"/>
      <c r="V1166" s="5">
        <f t="shared" si="137"/>
        <v>0</v>
      </c>
      <c r="X1166" s="9">
        <f t="shared" si="140"/>
        <v>40316080</v>
      </c>
      <c r="Y1166" s="9">
        <f>ROUND(0.07*MIN(7*L1166*'اطلاعات پایه'!$B$5,'محاسبه حقوق'!X1166),0)</f>
        <v>2822126</v>
      </c>
      <c r="Z1166" s="9">
        <f t="shared" si="141"/>
        <v>9272700</v>
      </c>
      <c r="AA1166" s="9">
        <f t="shared" si="142"/>
        <v>480702059.14285713</v>
      </c>
      <c r="AB1166" s="5">
        <f>IF(AA1166&lt;='اطلاعات پایه'!$B$35,'اطلاعات پایه'!$D$35,IF(AA1166&lt;='اطلاعات پایه'!$B$36,'اطلاعات پایه'!$E$35+(AA1166-'اطلاعات پایه'!$B$35)*'اطلاعات پایه'!$C$36,IF(AA1166&lt;='اطلاعات پایه'!$B$37,'اطلاعات پایه'!$E$36+(AA1166-'اطلاعات پایه'!$B$36)*'اطلاعات پایه'!$C$37,IF(AA1166&lt;='اطلاعات پایه'!$B$38,'اطلاعات پایه'!$E$37+(AA1166-'اطلاعات پایه'!$B$37)*'اطلاعات پایه'!$C$38,IF(AA1166&lt;='اطلاعات پایه'!$B$39,'اطلاعات پایه'!$E$38+(AA1166-'اطلاعات پایه'!$B$38)*'اطلاعات پایه'!$C$39,'اطلاعات پایه'!$E$39+(AA1166-'اطلاعات پایه'!$B$39)*'اطلاعات پایه'!$C$40)))))/365*L1166</f>
        <v>0</v>
      </c>
      <c r="AC1166" s="9">
        <f t="shared" si="143"/>
        <v>37493954</v>
      </c>
      <c r="AE1166" s="9">
        <f t="shared" si="138"/>
        <v>49588780</v>
      </c>
    </row>
    <row r="1167" spans="1:31" x14ac:dyDescent="0.25">
      <c r="A1167" s="13">
        <v>1147</v>
      </c>
      <c r="B1167" s="13"/>
      <c r="C1167" s="13"/>
      <c r="D1167" s="13"/>
      <c r="E1167" s="13"/>
      <c r="F1167" s="13"/>
      <c r="G1167" s="6" t="str">
        <f t="shared" si="136"/>
        <v/>
      </c>
      <c r="H1167" s="13"/>
      <c r="I1167" s="13"/>
      <c r="J1167" s="15"/>
      <c r="K1167" s="15"/>
      <c r="L1167" s="5">
        <f>VLOOKUP($C$15,'اطلاعات پایه'!$A$18:$B$30,2,FALSE)</f>
        <v>30</v>
      </c>
      <c r="M1167" s="6">
        <f>VLOOKUP($C$15,'اطلاعات پایه'!$A$18:$C$30,3,FALSE)</f>
        <v>45736</v>
      </c>
      <c r="N1167" s="5">
        <f>ROUND((K1167*('اطلاعات پایه'!$B$12+1)+'اطلاعات پایه'!$B$13)/30*L1167,0)</f>
        <v>9316080</v>
      </c>
      <c r="O1167" s="5">
        <f>IF(AND(F1167&gt;0,M1167-F1167&gt;364),'اطلاعات پایه'!$B$10,0)*L1167+J1167</f>
        <v>0</v>
      </c>
      <c r="P1167" s="5">
        <f>IF(H1167="متاهل",'اطلاعات پایه'!$B$6,0)</f>
        <v>0</v>
      </c>
      <c r="Q1167" s="5">
        <f>I1167*'اطلاعات پایه'!$B$7</f>
        <v>0</v>
      </c>
      <c r="R1167" s="5">
        <f>ROUND('اطلاعات پایه'!$B$8/30*MIN(30,L1167),0)</f>
        <v>9000000</v>
      </c>
      <c r="S1167" s="5">
        <f>ROUND('اطلاعات پایه'!$B$9/30*MIN(30,L1167),0)</f>
        <v>22000000</v>
      </c>
      <c r="T1167" s="5">
        <f t="shared" si="139"/>
        <v>59284</v>
      </c>
      <c r="U1167" s="15"/>
      <c r="V1167" s="5">
        <f t="shared" si="137"/>
        <v>0</v>
      </c>
      <c r="X1167" s="9">
        <f t="shared" si="140"/>
        <v>40316080</v>
      </c>
      <c r="Y1167" s="9">
        <f>ROUND(0.07*MIN(7*L1167*'اطلاعات پایه'!$B$5,'محاسبه حقوق'!X1167),0)</f>
        <v>2822126</v>
      </c>
      <c r="Z1167" s="9">
        <f t="shared" si="141"/>
        <v>9272700</v>
      </c>
      <c r="AA1167" s="9">
        <f t="shared" si="142"/>
        <v>480702059.14285713</v>
      </c>
      <c r="AB1167" s="5">
        <f>IF(AA1167&lt;='اطلاعات پایه'!$B$35,'اطلاعات پایه'!$D$35,IF(AA1167&lt;='اطلاعات پایه'!$B$36,'اطلاعات پایه'!$E$35+(AA1167-'اطلاعات پایه'!$B$35)*'اطلاعات پایه'!$C$36,IF(AA1167&lt;='اطلاعات پایه'!$B$37,'اطلاعات پایه'!$E$36+(AA1167-'اطلاعات پایه'!$B$36)*'اطلاعات پایه'!$C$37,IF(AA1167&lt;='اطلاعات پایه'!$B$38,'اطلاعات پایه'!$E$37+(AA1167-'اطلاعات پایه'!$B$37)*'اطلاعات پایه'!$C$38,IF(AA1167&lt;='اطلاعات پایه'!$B$39,'اطلاعات پایه'!$E$38+(AA1167-'اطلاعات پایه'!$B$38)*'اطلاعات پایه'!$C$39,'اطلاعات پایه'!$E$39+(AA1167-'اطلاعات پایه'!$B$39)*'اطلاعات پایه'!$C$40)))))/365*L1167</f>
        <v>0</v>
      </c>
      <c r="AC1167" s="9">
        <f t="shared" si="143"/>
        <v>37493954</v>
      </c>
      <c r="AE1167" s="9">
        <f t="shared" si="138"/>
        <v>49588780</v>
      </c>
    </row>
    <row r="1168" spans="1:31" x14ac:dyDescent="0.25">
      <c r="A1168" s="13">
        <v>1148</v>
      </c>
      <c r="B1168" s="13"/>
      <c r="C1168" s="13"/>
      <c r="D1168" s="13"/>
      <c r="E1168" s="13"/>
      <c r="F1168" s="13"/>
      <c r="G1168" s="6" t="str">
        <f t="shared" si="136"/>
        <v/>
      </c>
      <c r="H1168" s="13"/>
      <c r="I1168" s="13"/>
      <c r="J1168" s="15"/>
      <c r="K1168" s="15"/>
      <c r="L1168" s="5">
        <f>VLOOKUP($C$15,'اطلاعات پایه'!$A$18:$B$30,2,FALSE)</f>
        <v>30</v>
      </c>
      <c r="M1168" s="6">
        <f>VLOOKUP($C$15,'اطلاعات پایه'!$A$18:$C$30,3,FALSE)</f>
        <v>45736</v>
      </c>
      <c r="N1168" s="5">
        <f>ROUND((K1168*('اطلاعات پایه'!$B$12+1)+'اطلاعات پایه'!$B$13)/30*L1168,0)</f>
        <v>9316080</v>
      </c>
      <c r="O1168" s="5">
        <f>IF(AND(F1168&gt;0,M1168-F1168&gt;364),'اطلاعات پایه'!$B$10,0)*L1168+J1168</f>
        <v>0</v>
      </c>
      <c r="P1168" s="5">
        <f>IF(H1168="متاهل",'اطلاعات پایه'!$B$6,0)</f>
        <v>0</v>
      </c>
      <c r="Q1168" s="5">
        <f>I1168*'اطلاعات پایه'!$B$7</f>
        <v>0</v>
      </c>
      <c r="R1168" s="5">
        <f>ROUND('اطلاعات پایه'!$B$8/30*MIN(30,L1168),0)</f>
        <v>9000000</v>
      </c>
      <c r="S1168" s="5">
        <f>ROUND('اطلاعات پایه'!$B$9/30*MIN(30,L1168),0)</f>
        <v>22000000</v>
      </c>
      <c r="T1168" s="5">
        <f t="shared" si="139"/>
        <v>59284</v>
      </c>
      <c r="U1168" s="15"/>
      <c r="V1168" s="5">
        <f t="shared" si="137"/>
        <v>0</v>
      </c>
      <c r="X1168" s="9">
        <f t="shared" si="140"/>
        <v>40316080</v>
      </c>
      <c r="Y1168" s="9">
        <f>ROUND(0.07*MIN(7*L1168*'اطلاعات پایه'!$B$5,'محاسبه حقوق'!X1168),0)</f>
        <v>2822126</v>
      </c>
      <c r="Z1168" s="9">
        <f t="shared" si="141"/>
        <v>9272700</v>
      </c>
      <c r="AA1168" s="9">
        <f t="shared" si="142"/>
        <v>480702059.14285713</v>
      </c>
      <c r="AB1168" s="5">
        <f>IF(AA1168&lt;='اطلاعات پایه'!$B$35,'اطلاعات پایه'!$D$35,IF(AA1168&lt;='اطلاعات پایه'!$B$36,'اطلاعات پایه'!$E$35+(AA1168-'اطلاعات پایه'!$B$35)*'اطلاعات پایه'!$C$36,IF(AA1168&lt;='اطلاعات پایه'!$B$37,'اطلاعات پایه'!$E$36+(AA1168-'اطلاعات پایه'!$B$36)*'اطلاعات پایه'!$C$37,IF(AA1168&lt;='اطلاعات پایه'!$B$38,'اطلاعات پایه'!$E$37+(AA1168-'اطلاعات پایه'!$B$37)*'اطلاعات پایه'!$C$38,IF(AA1168&lt;='اطلاعات پایه'!$B$39,'اطلاعات پایه'!$E$38+(AA1168-'اطلاعات پایه'!$B$38)*'اطلاعات پایه'!$C$39,'اطلاعات پایه'!$E$39+(AA1168-'اطلاعات پایه'!$B$39)*'اطلاعات پایه'!$C$40)))))/365*L1168</f>
        <v>0</v>
      </c>
      <c r="AC1168" s="9">
        <f t="shared" si="143"/>
        <v>37493954</v>
      </c>
      <c r="AE1168" s="9">
        <f t="shared" si="138"/>
        <v>49588780</v>
      </c>
    </row>
    <row r="1169" spans="1:31" x14ac:dyDescent="0.25">
      <c r="A1169" s="13">
        <v>1149</v>
      </c>
      <c r="B1169" s="13"/>
      <c r="C1169" s="13"/>
      <c r="D1169" s="13"/>
      <c r="E1169" s="13"/>
      <c r="F1169" s="13"/>
      <c r="G1169" s="6" t="str">
        <f t="shared" si="136"/>
        <v/>
      </c>
      <c r="H1169" s="13"/>
      <c r="I1169" s="13"/>
      <c r="J1169" s="15"/>
      <c r="K1169" s="15"/>
      <c r="L1169" s="5">
        <f>VLOOKUP($C$15,'اطلاعات پایه'!$A$18:$B$30,2,FALSE)</f>
        <v>30</v>
      </c>
      <c r="M1169" s="6">
        <f>VLOOKUP($C$15,'اطلاعات پایه'!$A$18:$C$30,3,FALSE)</f>
        <v>45736</v>
      </c>
      <c r="N1169" s="5">
        <f>ROUND((K1169*('اطلاعات پایه'!$B$12+1)+'اطلاعات پایه'!$B$13)/30*L1169,0)</f>
        <v>9316080</v>
      </c>
      <c r="O1169" s="5">
        <f>IF(AND(F1169&gt;0,M1169-F1169&gt;364),'اطلاعات پایه'!$B$10,0)*L1169+J1169</f>
        <v>0</v>
      </c>
      <c r="P1169" s="5">
        <f>IF(H1169="متاهل",'اطلاعات پایه'!$B$6,0)</f>
        <v>0</v>
      </c>
      <c r="Q1169" s="5">
        <f>I1169*'اطلاعات پایه'!$B$7</f>
        <v>0</v>
      </c>
      <c r="R1169" s="5">
        <f>ROUND('اطلاعات پایه'!$B$8/30*MIN(30,L1169),0)</f>
        <v>9000000</v>
      </c>
      <c r="S1169" s="5">
        <f>ROUND('اطلاعات پایه'!$B$9/30*MIN(30,L1169),0)</f>
        <v>22000000</v>
      </c>
      <c r="T1169" s="5">
        <f t="shared" si="139"/>
        <v>59284</v>
      </c>
      <c r="U1169" s="15"/>
      <c r="V1169" s="5">
        <f t="shared" si="137"/>
        <v>0</v>
      </c>
      <c r="X1169" s="9">
        <f t="shared" si="140"/>
        <v>40316080</v>
      </c>
      <c r="Y1169" s="9">
        <f>ROUND(0.07*MIN(7*L1169*'اطلاعات پایه'!$B$5,'محاسبه حقوق'!X1169),0)</f>
        <v>2822126</v>
      </c>
      <c r="Z1169" s="9">
        <f t="shared" si="141"/>
        <v>9272700</v>
      </c>
      <c r="AA1169" s="9">
        <f t="shared" si="142"/>
        <v>480702059.14285713</v>
      </c>
      <c r="AB1169" s="5">
        <f>IF(AA1169&lt;='اطلاعات پایه'!$B$35,'اطلاعات پایه'!$D$35,IF(AA1169&lt;='اطلاعات پایه'!$B$36,'اطلاعات پایه'!$E$35+(AA1169-'اطلاعات پایه'!$B$35)*'اطلاعات پایه'!$C$36,IF(AA1169&lt;='اطلاعات پایه'!$B$37,'اطلاعات پایه'!$E$36+(AA1169-'اطلاعات پایه'!$B$36)*'اطلاعات پایه'!$C$37,IF(AA1169&lt;='اطلاعات پایه'!$B$38,'اطلاعات پایه'!$E$37+(AA1169-'اطلاعات پایه'!$B$37)*'اطلاعات پایه'!$C$38,IF(AA1169&lt;='اطلاعات پایه'!$B$39,'اطلاعات پایه'!$E$38+(AA1169-'اطلاعات پایه'!$B$38)*'اطلاعات پایه'!$C$39,'اطلاعات پایه'!$E$39+(AA1169-'اطلاعات پایه'!$B$39)*'اطلاعات پایه'!$C$40)))))/365*L1169</f>
        <v>0</v>
      </c>
      <c r="AC1169" s="9">
        <f t="shared" si="143"/>
        <v>37493954</v>
      </c>
      <c r="AE1169" s="9">
        <f t="shared" si="138"/>
        <v>49588780</v>
      </c>
    </row>
    <row r="1170" spans="1:31" x14ac:dyDescent="0.25">
      <c r="A1170" s="13">
        <v>1150</v>
      </c>
      <c r="B1170" s="13"/>
      <c r="C1170" s="13"/>
      <c r="D1170" s="13"/>
      <c r="E1170" s="13"/>
      <c r="F1170" s="13"/>
      <c r="G1170" s="6" t="str">
        <f t="shared" si="136"/>
        <v/>
      </c>
      <c r="H1170" s="13"/>
      <c r="I1170" s="13"/>
      <c r="J1170" s="15"/>
      <c r="K1170" s="15"/>
      <c r="L1170" s="5">
        <f>VLOOKUP($C$15,'اطلاعات پایه'!$A$18:$B$30,2,FALSE)</f>
        <v>30</v>
      </c>
      <c r="M1170" s="6">
        <f>VLOOKUP($C$15,'اطلاعات پایه'!$A$18:$C$30,3,FALSE)</f>
        <v>45736</v>
      </c>
      <c r="N1170" s="5">
        <f>ROUND((K1170*('اطلاعات پایه'!$B$12+1)+'اطلاعات پایه'!$B$13)/30*L1170,0)</f>
        <v>9316080</v>
      </c>
      <c r="O1170" s="5">
        <f>IF(AND(F1170&gt;0,M1170-F1170&gt;364),'اطلاعات پایه'!$B$10,0)*L1170+J1170</f>
        <v>0</v>
      </c>
      <c r="P1170" s="5">
        <f>IF(H1170="متاهل",'اطلاعات پایه'!$B$6,0)</f>
        <v>0</v>
      </c>
      <c r="Q1170" s="5">
        <f>I1170*'اطلاعات پایه'!$B$7</f>
        <v>0</v>
      </c>
      <c r="R1170" s="5">
        <f>ROUND('اطلاعات پایه'!$B$8/30*MIN(30,L1170),0)</f>
        <v>9000000</v>
      </c>
      <c r="S1170" s="5">
        <f>ROUND('اطلاعات پایه'!$B$9/30*MIN(30,L1170),0)</f>
        <v>22000000</v>
      </c>
      <c r="T1170" s="5">
        <f t="shared" si="139"/>
        <v>59284</v>
      </c>
      <c r="U1170" s="15"/>
      <c r="V1170" s="5">
        <f t="shared" si="137"/>
        <v>0</v>
      </c>
      <c r="X1170" s="9">
        <f t="shared" si="140"/>
        <v>40316080</v>
      </c>
      <c r="Y1170" s="9">
        <f>ROUND(0.07*MIN(7*L1170*'اطلاعات پایه'!$B$5,'محاسبه حقوق'!X1170),0)</f>
        <v>2822126</v>
      </c>
      <c r="Z1170" s="9">
        <f t="shared" si="141"/>
        <v>9272700</v>
      </c>
      <c r="AA1170" s="9">
        <f t="shared" si="142"/>
        <v>480702059.14285713</v>
      </c>
      <c r="AB1170" s="5">
        <f>IF(AA1170&lt;='اطلاعات پایه'!$B$35,'اطلاعات پایه'!$D$35,IF(AA1170&lt;='اطلاعات پایه'!$B$36,'اطلاعات پایه'!$E$35+(AA1170-'اطلاعات پایه'!$B$35)*'اطلاعات پایه'!$C$36,IF(AA1170&lt;='اطلاعات پایه'!$B$37,'اطلاعات پایه'!$E$36+(AA1170-'اطلاعات پایه'!$B$36)*'اطلاعات پایه'!$C$37,IF(AA1170&lt;='اطلاعات پایه'!$B$38,'اطلاعات پایه'!$E$37+(AA1170-'اطلاعات پایه'!$B$37)*'اطلاعات پایه'!$C$38,IF(AA1170&lt;='اطلاعات پایه'!$B$39,'اطلاعات پایه'!$E$38+(AA1170-'اطلاعات پایه'!$B$38)*'اطلاعات پایه'!$C$39,'اطلاعات پایه'!$E$39+(AA1170-'اطلاعات پایه'!$B$39)*'اطلاعات پایه'!$C$40)))))/365*L1170</f>
        <v>0</v>
      </c>
      <c r="AC1170" s="9">
        <f t="shared" si="143"/>
        <v>37493954</v>
      </c>
      <c r="AE1170" s="9">
        <f t="shared" si="138"/>
        <v>49588780</v>
      </c>
    </row>
    <row r="1171" spans="1:31" x14ac:dyDescent="0.25">
      <c r="A1171" s="13">
        <v>1151</v>
      </c>
      <c r="B1171" s="13"/>
      <c r="C1171" s="13"/>
      <c r="D1171" s="13"/>
      <c r="E1171" s="13"/>
      <c r="F1171" s="13"/>
      <c r="G1171" s="6" t="str">
        <f t="shared" si="136"/>
        <v/>
      </c>
      <c r="H1171" s="13"/>
      <c r="I1171" s="13"/>
      <c r="J1171" s="15"/>
      <c r="K1171" s="15"/>
      <c r="L1171" s="5">
        <f>VLOOKUP($C$15,'اطلاعات پایه'!$A$18:$B$30,2,FALSE)</f>
        <v>30</v>
      </c>
      <c r="M1171" s="6">
        <f>VLOOKUP($C$15,'اطلاعات پایه'!$A$18:$C$30,3,FALSE)</f>
        <v>45736</v>
      </c>
      <c r="N1171" s="5">
        <f>ROUND((K1171*('اطلاعات پایه'!$B$12+1)+'اطلاعات پایه'!$B$13)/30*L1171,0)</f>
        <v>9316080</v>
      </c>
      <c r="O1171" s="5">
        <f>IF(AND(F1171&gt;0,M1171-F1171&gt;364),'اطلاعات پایه'!$B$10,0)*L1171+J1171</f>
        <v>0</v>
      </c>
      <c r="P1171" s="5">
        <f>IF(H1171="متاهل",'اطلاعات پایه'!$B$6,0)</f>
        <v>0</v>
      </c>
      <c r="Q1171" s="5">
        <f>I1171*'اطلاعات پایه'!$B$7</f>
        <v>0</v>
      </c>
      <c r="R1171" s="5">
        <f>ROUND('اطلاعات پایه'!$B$8/30*MIN(30,L1171),0)</f>
        <v>9000000</v>
      </c>
      <c r="S1171" s="5">
        <f>ROUND('اطلاعات پایه'!$B$9/30*MIN(30,L1171),0)</f>
        <v>22000000</v>
      </c>
      <c r="T1171" s="5">
        <f t="shared" si="139"/>
        <v>59284</v>
      </c>
      <c r="U1171" s="15"/>
      <c r="V1171" s="5">
        <f t="shared" si="137"/>
        <v>0</v>
      </c>
      <c r="X1171" s="9">
        <f t="shared" si="140"/>
        <v>40316080</v>
      </c>
      <c r="Y1171" s="9">
        <f>ROUND(0.07*MIN(7*L1171*'اطلاعات پایه'!$B$5,'محاسبه حقوق'!X1171),0)</f>
        <v>2822126</v>
      </c>
      <c r="Z1171" s="9">
        <f t="shared" si="141"/>
        <v>9272700</v>
      </c>
      <c r="AA1171" s="9">
        <f t="shared" si="142"/>
        <v>480702059.14285713</v>
      </c>
      <c r="AB1171" s="5">
        <f>IF(AA1171&lt;='اطلاعات پایه'!$B$35,'اطلاعات پایه'!$D$35,IF(AA1171&lt;='اطلاعات پایه'!$B$36,'اطلاعات پایه'!$E$35+(AA1171-'اطلاعات پایه'!$B$35)*'اطلاعات پایه'!$C$36,IF(AA1171&lt;='اطلاعات پایه'!$B$37,'اطلاعات پایه'!$E$36+(AA1171-'اطلاعات پایه'!$B$36)*'اطلاعات پایه'!$C$37,IF(AA1171&lt;='اطلاعات پایه'!$B$38,'اطلاعات پایه'!$E$37+(AA1171-'اطلاعات پایه'!$B$37)*'اطلاعات پایه'!$C$38,IF(AA1171&lt;='اطلاعات پایه'!$B$39,'اطلاعات پایه'!$E$38+(AA1171-'اطلاعات پایه'!$B$38)*'اطلاعات پایه'!$C$39,'اطلاعات پایه'!$E$39+(AA1171-'اطلاعات پایه'!$B$39)*'اطلاعات پایه'!$C$40)))))/365*L1171</f>
        <v>0</v>
      </c>
      <c r="AC1171" s="9">
        <f t="shared" si="143"/>
        <v>37493954</v>
      </c>
      <c r="AE1171" s="9">
        <f t="shared" si="138"/>
        <v>49588780</v>
      </c>
    </row>
    <row r="1172" spans="1:31" x14ac:dyDescent="0.25">
      <c r="A1172" s="13">
        <v>1152</v>
      </c>
      <c r="B1172" s="13"/>
      <c r="C1172" s="13"/>
      <c r="D1172" s="13"/>
      <c r="E1172" s="13"/>
      <c r="F1172" s="13"/>
      <c r="G1172" s="6" t="str">
        <f t="shared" si="136"/>
        <v/>
      </c>
      <c r="H1172" s="13"/>
      <c r="I1172" s="13"/>
      <c r="J1172" s="15"/>
      <c r="K1172" s="15"/>
      <c r="L1172" s="5">
        <f>VLOOKUP($C$15,'اطلاعات پایه'!$A$18:$B$30,2,FALSE)</f>
        <v>30</v>
      </c>
      <c r="M1172" s="6">
        <f>VLOOKUP($C$15,'اطلاعات پایه'!$A$18:$C$30,3,FALSE)</f>
        <v>45736</v>
      </c>
      <c r="N1172" s="5">
        <f>ROUND((K1172*('اطلاعات پایه'!$B$12+1)+'اطلاعات پایه'!$B$13)/30*L1172,0)</f>
        <v>9316080</v>
      </c>
      <c r="O1172" s="5">
        <f>IF(AND(F1172&gt;0,M1172-F1172&gt;364),'اطلاعات پایه'!$B$10,0)*L1172+J1172</f>
        <v>0</v>
      </c>
      <c r="P1172" s="5">
        <f>IF(H1172="متاهل",'اطلاعات پایه'!$B$6,0)</f>
        <v>0</v>
      </c>
      <c r="Q1172" s="5">
        <f>I1172*'اطلاعات پایه'!$B$7</f>
        <v>0</v>
      </c>
      <c r="R1172" s="5">
        <f>ROUND('اطلاعات پایه'!$B$8/30*MIN(30,L1172),0)</f>
        <v>9000000</v>
      </c>
      <c r="S1172" s="5">
        <f>ROUND('اطلاعات پایه'!$B$9/30*MIN(30,L1172),0)</f>
        <v>22000000</v>
      </c>
      <c r="T1172" s="5">
        <f t="shared" si="139"/>
        <v>59284</v>
      </c>
      <c r="U1172" s="15"/>
      <c r="V1172" s="5">
        <f t="shared" si="137"/>
        <v>0</v>
      </c>
      <c r="X1172" s="9">
        <f t="shared" si="140"/>
        <v>40316080</v>
      </c>
      <c r="Y1172" s="9">
        <f>ROUND(0.07*MIN(7*L1172*'اطلاعات پایه'!$B$5,'محاسبه حقوق'!X1172),0)</f>
        <v>2822126</v>
      </c>
      <c r="Z1172" s="9">
        <f t="shared" si="141"/>
        <v>9272700</v>
      </c>
      <c r="AA1172" s="9">
        <f t="shared" si="142"/>
        <v>480702059.14285713</v>
      </c>
      <c r="AB1172" s="5">
        <f>IF(AA1172&lt;='اطلاعات پایه'!$B$35,'اطلاعات پایه'!$D$35,IF(AA1172&lt;='اطلاعات پایه'!$B$36,'اطلاعات پایه'!$E$35+(AA1172-'اطلاعات پایه'!$B$35)*'اطلاعات پایه'!$C$36,IF(AA1172&lt;='اطلاعات پایه'!$B$37,'اطلاعات پایه'!$E$36+(AA1172-'اطلاعات پایه'!$B$36)*'اطلاعات پایه'!$C$37,IF(AA1172&lt;='اطلاعات پایه'!$B$38,'اطلاعات پایه'!$E$37+(AA1172-'اطلاعات پایه'!$B$37)*'اطلاعات پایه'!$C$38,IF(AA1172&lt;='اطلاعات پایه'!$B$39,'اطلاعات پایه'!$E$38+(AA1172-'اطلاعات پایه'!$B$38)*'اطلاعات پایه'!$C$39,'اطلاعات پایه'!$E$39+(AA1172-'اطلاعات پایه'!$B$39)*'اطلاعات پایه'!$C$40)))))/365*L1172</f>
        <v>0</v>
      </c>
      <c r="AC1172" s="9">
        <f t="shared" si="143"/>
        <v>37493954</v>
      </c>
      <c r="AE1172" s="9">
        <f t="shared" si="138"/>
        <v>49588780</v>
      </c>
    </row>
    <row r="1173" spans="1:31" x14ac:dyDescent="0.25">
      <c r="A1173" s="13">
        <v>1153</v>
      </c>
      <c r="B1173" s="13"/>
      <c r="C1173" s="13"/>
      <c r="D1173" s="13"/>
      <c r="E1173" s="13"/>
      <c r="F1173" s="13"/>
      <c r="G1173" s="6" t="str">
        <f t="shared" si="136"/>
        <v/>
      </c>
      <c r="H1173" s="13"/>
      <c r="I1173" s="13"/>
      <c r="J1173" s="15"/>
      <c r="K1173" s="15"/>
      <c r="L1173" s="5">
        <f>VLOOKUP($C$15,'اطلاعات پایه'!$A$18:$B$30,2,FALSE)</f>
        <v>30</v>
      </c>
      <c r="M1173" s="6">
        <f>VLOOKUP($C$15,'اطلاعات پایه'!$A$18:$C$30,3,FALSE)</f>
        <v>45736</v>
      </c>
      <c r="N1173" s="5">
        <f>ROUND((K1173*('اطلاعات پایه'!$B$12+1)+'اطلاعات پایه'!$B$13)/30*L1173,0)</f>
        <v>9316080</v>
      </c>
      <c r="O1173" s="5">
        <f>IF(AND(F1173&gt;0,M1173-F1173&gt;364),'اطلاعات پایه'!$B$10,0)*L1173+J1173</f>
        <v>0</v>
      </c>
      <c r="P1173" s="5">
        <f>IF(H1173="متاهل",'اطلاعات پایه'!$B$6,0)</f>
        <v>0</v>
      </c>
      <c r="Q1173" s="5">
        <f>I1173*'اطلاعات پایه'!$B$7</f>
        <v>0</v>
      </c>
      <c r="R1173" s="5">
        <f>ROUND('اطلاعات پایه'!$B$8/30*MIN(30,L1173),0)</f>
        <v>9000000</v>
      </c>
      <c r="S1173" s="5">
        <f>ROUND('اطلاعات پایه'!$B$9/30*MIN(30,L1173),0)</f>
        <v>22000000</v>
      </c>
      <c r="T1173" s="5">
        <f t="shared" si="139"/>
        <v>59284</v>
      </c>
      <c r="U1173" s="15"/>
      <c r="V1173" s="5">
        <f t="shared" si="137"/>
        <v>0</v>
      </c>
      <c r="X1173" s="9">
        <f t="shared" si="140"/>
        <v>40316080</v>
      </c>
      <c r="Y1173" s="9">
        <f>ROUND(0.07*MIN(7*L1173*'اطلاعات پایه'!$B$5,'محاسبه حقوق'!X1173),0)</f>
        <v>2822126</v>
      </c>
      <c r="Z1173" s="9">
        <f t="shared" si="141"/>
        <v>9272700</v>
      </c>
      <c r="AA1173" s="9">
        <f t="shared" si="142"/>
        <v>480702059.14285713</v>
      </c>
      <c r="AB1173" s="5">
        <f>IF(AA1173&lt;='اطلاعات پایه'!$B$35,'اطلاعات پایه'!$D$35,IF(AA1173&lt;='اطلاعات پایه'!$B$36,'اطلاعات پایه'!$E$35+(AA1173-'اطلاعات پایه'!$B$35)*'اطلاعات پایه'!$C$36,IF(AA1173&lt;='اطلاعات پایه'!$B$37,'اطلاعات پایه'!$E$36+(AA1173-'اطلاعات پایه'!$B$36)*'اطلاعات پایه'!$C$37,IF(AA1173&lt;='اطلاعات پایه'!$B$38,'اطلاعات پایه'!$E$37+(AA1173-'اطلاعات پایه'!$B$37)*'اطلاعات پایه'!$C$38,IF(AA1173&lt;='اطلاعات پایه'!$B$39,'اطلاعات پایه'!$E$38+(AA1173-'اطلاعات پایه'!$B$38)*'اطلاعات پایه'!$C$39,'اطلاعات پایه'!$E$39+(AA1173-'اطلاعات پایه'!$B$39)*'اطلاعات پایه'!$C$40)))))/365*L1173</f>
        <v>0</v>
      </c>
      <c r="AC1173" s="9">
        <f t="shared" si="143"/>
        <v>37493954</v>
      </c>
      <c r="AE1173" s="9">
        <f t="shared" si="138"/>
        <v>49588780</v>
      </c>
    </row>
    <row r="1174" spans="1:31" x14ac:dyDescent="0.25">
      <c r="A1174" s="13">
        <v>1154</v>
      </c>
      <c r="B1174" s="13"/>
      <c r="C1174" s="13"/>
      <c r="D1174" s="13"/>
      <c r="E1174" s="13"/>
      <c r="F1174" s="13"/>
      <c r="G1174" s="6" t="str">
        <f t="shared" ref="G1174:G1237" si="144">IF(F1174=0,"",F1174)</f>
        <v/>
      </c>
      <c r="H1174" s="13"/>
      <c r="I1174" s="13"/>
      <c r="J1174" s="15"/>
      <c r="K1174" s="15"/>
      <c r="L1174" s="5">
        <f>VLOOKUP($C$15,'اطلاعات پایه'!$A$18:$B$30,2,FALSE)</f>
        <v>30</v>
      </c>
      <c r="M1174" s="6">
        <f>VLOOKUP($C$15,'اطلاعات پایه'!$A$18:$C$30,3,FALSE)</f>
        <v>45736</v>
      </c>
      <c r="N1174" s="5">
        <f>ROUND((K1174*('اطلاعات پایه'!$B$12+1)+'اطلاعات پایه'!$B$13)/30*L1174,0)</f>
        <v>9316080</v>
      </c>
      <c r="O1174" s="5">
        <f>IF(AND(F1174&gt;0,M1174-F1174&gt;364),'اطلاعات پایه'!$B$10,0)*L1174+J1174</f>
        <v>0</v>
      </c>
      <c r="P1174" s="5">
        <f>IF(H1174="متاهل",'اطلاعات پایه'!$B$6,0)</f>
        <v>0</v>
      </c>
      <c r="Q1174" s="5">
        <f>I1174*'اطلاعات پایه'!$B$7</f>
        <v>0</v>
      </c>
      <c r="R1174" s="5">
        <f>ROUND('اطلاعات پایه'!$B$8/30*MIN(30,L1174),0)</f>
        <v>9000000</v>
      </c>
      <c r="S1174" s="5">
        <f>ROUND('اطلاعات پایه'!$B$9/30*MIN(30,L1174),0)</f>
        <v>22000000</v>
      </c>
      <c r="T1174" s="5">
        <f t="shared" si="139"/>
        <v>59284</v>
      </c>
      <c r="U1174" s="15"/>
      <c r="V1174" s="5">
        <f t="shared" ref="V1174:V1237" si="145">U1174*T1174</f>
        <v>0</v>
      </c>
      <c r="X1174" s="9">
        <f t="shared" si="140"/>
        <v>40316080</v>
      </c>
      <c r="Y1174" s="9">
        <f>ROUND(0.07*MIN(7*L1174*'اطلاعات پایه'!$B$5,'محاسبه حقوق'!X1174),0)</f>
        <v>2822126</v>
      </c>
      <c r="Z1174" s="9">
        <f t="shared" si="141"/>
        <v>9272700</v>
      </c>
      <c r="AA1174" s="9">
        <f t="shared" si="142"/>
        <v>480702059.14285713</v>
      </c>
      <c r="AB1174" s="5">
        <f>IF(AA1174&lt;='اطلاعات پایه'!$B$35,'اطلاعات پایه'!$D$35,IF(AA1174&lt;='اطلاعات پایه'!$B$36,'اطلاعات پایه'!$E$35+(AA1174-'اطلاعات پایه'!$B$35)*'اطلاعات پایه'!$C$36,IF(AA1174&lt;='اطلاعات پایه'!$B$37,'اطلاعات پایه'!$E$36+(AA1174-'اطلاعات پایه'!$B$36)*'اطلاعات پایه'!$C$37,IF(AA1174&lt;='اطلاعات پایه'!$B$38,'اطلاعات پایه'!$E$37+(AA1174-'اطلاعات پایه'!$B$37)*'اطلاعات پایه'!$C$38,IF(AA1174&lt;='اطلاعات پایه'!$B$39,'اطلاعات پایه'!$E$38+(AA1174-'اطلاعات پایه'!$B$38)*'اطلاعات پایه'!$C$39,'اطلاعات پایه'!$E$39+(AA1174-'اطلاعات پایه'!$B$39)*'اطلاعات پایه'!$C$40)))))/365*L1174</f>
        <v>0</v>
      </c>
      <c r="AC1174" s="9">
        <f t="shared" si="143"/>
        <v>37493954</v>
      </c>
      <c r="AE1174" s="9">
        <f t="shared" ref="AE1174:AE1237" si="146">X1174+Z1174</f>
        <v>49588780</v>
      </c>
    </row>
    <row r="1175" spans="1:31" x14ac:dyDescent="0.25">
      <c r="A1175" s="13">
        <v>1155</v>
      </c>
      <c r="B1175" s="13"/>
      <c r="C1175" s="13"/>
      <c r="D1175" s="13"/>
      <c r="E1175" s="13"/>
      <c r="F1175" s="13"/>
      <c r="G1175" s="6" t="str">
        <f t="shared" si="144"/>
        <v/>
      </c>
      <c r="H1175" s="13"/>
      <c r="I1175" s="13"/>
      <c r="J1175" s="15"/>
      <c r="K1175" s="15"/>
      <c r="L1175" s="5">
        <f>VLOOKUP($C$15,'اطلاعات پایه'!$A$18:$B$30,2,FALSE)</f>
        <v>30</v>
      </c>
      <c r="M1175" s="6">
        <f>VLOOKUP($C$15,'اطلاعات پایه'!$A$18:$C$30,3,FALSE)</f>
        <v>45736</v>
      </c>
      <c r="N1175" s="5">
        <f>ROUND((K1175*('اطلاعات پایه'!$B$12+1)+'اطلاعات پایه'!$B$13)/30*L1175,0)</f>
        <v>9316080</v>
      </c>
      <c r="O1175" s="5">
        <f>IF(AND(F1175&gt;0,M1175-F1175&gt;364),'اطلاعات پایه'!$B$10,0)*L1175+J1175</f>
        <v>0</v>
      </c>
      <c r="P1175" s="5">
        <f>IF(H1175="متاهل",'اطلاعات پایه'!$B$6,0)</f>
        <v>0</v>
      </c>
      <c r="Q1175" s="5">
        <f>I1175*'اطلاعات پایه'!$B$7</f>
        <v>0</v>
      </c>
      <c r="R1175" s="5">
        <f>ROUND('اطلاعات پایه'!$B$8/30*MIN(30,L1175),0)</f>
        <v>9000000</v>
      </c>
      <c r="S1175" s="5">
        <f>ROUND('اطلاعات پایه'!$B$9/30*MIN(30,L1175),0)</f>
        <v>22000000</v>
      </c>
      <c r="T1175" s="5">
        <f t="shared" ref="T1175:T1238" si="147">ROUND((N1175+O1175)/L1175*30/220*1.4,0)</f>
        <v>59284</v>
      </c>
      <c r="U1175" s="15"/>
      <c r="V1175" s="5">
        <f t="shared" si="145"/>
        <v>0</v>
      </c>
      <c r="X1175" s="9">
        <f t="shared" ref="X1175:X1238" si="148">SUM(N1175:S1175,V1175:W1175)</f>
        <v>40316080</v>
      </c>
      <c r="Y1175" s="9">
        <f>ROUND(0.07*MIN(7*L1175*'اطلاعات پایه'!$B$5,'محاسبه حقوق'!X1175),0)</f>
        <v>2822126</v>
      </c>
      <c r="Z1175" s="9">
        <f t="shared" ref="Z1175:Z1238" si="149">ROUND(Y1175/7*23,0)</f>
        <v>9272700</v>
      </c>
      <c r="AA1175" s="9">
        <f t="shared" ref="AA1175:AA1238" si="150">(X1175-2/7*Y1175)/L1175*365</f>
        <v>480702059.14285713</v>
      </c>
      <c r="AB1175" s="5">
        <f>IF(AA1175&lt;='اطلاعات پایه'!$B$35,'اطلاعات پایه'!$D$35,IF(AA1175&lt;='اطلاعات پایه'!$B$36,'اطلاعات پایه'!$E$35+(AA1175-'اطلاعات پایه'!$B$35)*'اطلاعات پایه'!$C$36,IF(AA1175&lt;='اطلاعات پایه'!$B$37,'اطلاعات پایه'!$E$36+(AA1175-'اطلاعات پایه'!$B$36)*'اطلاعات پایه'!$C$37,IF(AA1175&lt;='اطلاعات پایه'!$B$38,'اطلاعات پایه'!$E$37+(AA1175-'اطلاعات پایه'!$B$37)*'اطلاعات پایه'!$C$38,IF(AA1175&lt;='اطلاعات پایه'!$B$39,'اطلاعات پایه'!$E$38+(AA1175-'اطلاعات پایه'!$B$38)*'اطلاعات پایه'!$C$39,'اطلاعات پایه'!$E$39+(AA1175-'اطلاعات پایه'!$B$39)*'اطلاعات پایه'!$C$40)))))/365*L1175</f>
        <v>0</v>
      </c>
      <c r="AC1175" s="9">
        <f t="shared" ref="AC1175:AC1238" si="151">X1175-Y1175-AB1175</f>
        <v>37493954</v>
      </c>
      <c r="AE1175" s="9">
        <f t="shared" si="146"/>
        <v>49588780</v>
      </c>
    </row>
    <row r="1176" spans="1:31" x14ac:dyDescent="0.25">
      <c r="A1176" s="13">
        <v>1156</v>
      </c>
      <c r="B1176" s="13"/>
      <c r="C1176" s="13"/>
      <c r="D1176" s="13"/>
      <c r="E1176" s="13"/>
      <c r="F1176" s="13"/>
      <c r="G1176" s="6" t="str">
        <f t="shared" si="144"/>
        <v/>
      </c>
      <c r="H1176" s="13"/>
      <c r="I1176" s="13"/>
      <c r="J1176" s="15"/>
      <c r="K1176" s="15"/>
      <c r="L1176" s="5">
        <f>VLOOKUP($C$15,'اطلاعات پایه'!$A$18:$B$30,2,FALSE)</f>
        <v>30</v>
      </c>
      <c r="M1176" s="6">
        <f>VLOOKUP($C$15,'اطلاعات پایه'!$A$18:$C$30,3,FALSE)</f>
        <v>45736</v>
      </c>
      <c r="N1176" s="5">
        <f>ROUND((K1176*('اطلاعات پایه'!$B$12+1)+'اطلاعات پایه'!$B$13)/30*L1176,0)</f>
        <v>9316080</v>
      </c>
      <c r="O1176" s="5">
        <f>IF(AND(F1176&gt;0,M1176-F1176&gt;364),'اطلاعات پایه'!$B$10,0)*L1176+J1176</f>
        <v>0</v>
      </c>
      <c r="P1176" s="5">
        <f>IF(H1176="متاهل",'اطلاعات پایه'!$B$6,0)</f>
        <v>0</v>
      </c>
      <c r="Q1176" s="5">
        <f>I1176*'اطلاعات پایه'!$B$7</f>
        <v>0</v>
      </c>
      <c r="R1176" s="5">
        <f>ROUND('اطلاعات پایه'!$B$8/30*MIN(30,L1176),0)</f>
        <v>9000000</v>
      </c>
      <c r="S1176" s="5">
        <f>ROUND('اطلاعات پایه'!$B$9/30*MIN(30,L1176),0)</f>
        <v>22000000</v>
      </c>
      <c r="T1176" s="5">
        <f t="shared" si="147"/>
        <v>59284</v>
      </c>
      <c r="U1176" s="15"/>
      <c r="V1176" s="5">
        <f t="shared" si="145"/>
        <v>0</v>
      </c>
      <c r="X1176" s="9">
        <f t="shared" si="148"/>
        <v>40316080</v>
      </c>
      <c r="Y1176" s="9">
        <f>ROUND(0.07*MIN(7*L1176*'اطلاعات پایه'!$B$5,'محاسبه حقوق'!X1176),0)</f>
        <v>2822126</v>
      </c>
      <c r="Z1176" s="9">
        <f t="shared" si="149"/>
        <v>9272700</v>
      </c>
      <c r="AA1176" s="9">
        <f t="shared" si="150"/>
        <v>480702059.14285713</v>
      </c>
      <c r="AB1176" s="5">
        <f>IF(AA1176&lt;='اطلاعات پایه'!$B$35,'اطلاعات پایه'!$D$35,IF(AA1176&lt;='اطلاعات پایه'!$B$36,'اطلاعات پایه'!$E$35+(AA1176-'اطلاعات پایه'!$B$35)*'اطلاعات پایه'!$C$36,IF(AA1176&lt;='اطلاعات پایه'!$B$37,'اطلاعات پایه'!$E$36+(AA1176-'اطلاعات پایه'!$B$36)*'اطلاعات پایه'!$C$37,IF(AA1176&lt;='اطلاعات پایه'!$B$38,'اطلاعات پایه'!$E$37+(AA1176-'اطلاعات پایه'!$B$37)*'اطلاعات پایه'!$C$38,IF(AA1176&lt;='اطلاعات پایه'!$B$39,'اطلاعات پایه'!$E$38+(AA1176-'اطلاعات پایه'!$B$38)*'اطلاعات پایه'!$C$39,'اطلاعات پایه'!$E$39+(AA1176-'اطلاعات پایه'!$B$39)*'اطلاعات پایه'!$C$40)))))/365*L1176</f>
        <v>0</v>
      </c>
      <c r="AC1176" s="9">
        <f t="shared" si="151"/>
        <v>37493954</v>
      </c>
      <c r="AE1176" s="9">
        <f t="shared" si="146"/>
        <v>49588780</v>
      </c>
    </row>
    <row r="1177" spans="1:31" x14ac:dyDescent="0.25">
      <c r="A1177" s="13">
        <v>1157</v>
      </c>
      <c r="B1177" s="13"/>
      <c r="C1177" s="13"/>
      <c r="D1177" s="13"/>
      <c r="E1177" s="13"/>
      <c r="F1177" s="13"/>
      <c r="G1177" s="6" t="str">
        <f t="shared" si="144"/>
        <v/>
      </c>
      <c r="H1177" s="13"/>
      <c r="I1177" s="13"/>
      <c r="J1177" s="15"/>
      <c r="K1177" s="15"/>
      <c r="L1177" s="5">
        <f>VLOOKUP($C$15,'اطلاعات پایه'!$A$18:$B$30,2,FALSE)</f>
        <v>30</v>
      </c>
      <c r="M1177" s="6">
        <f>VLOOKUP($C$15,'اطلاعات پایه'!$A$18:$C$30,3,FALSE)</f>
        <v>45736</v>
      </c>
      <c r="N1177" s="5">
        <f>ROUND((K1177*('اطلاعات پایه'!$B$12+1)+'اطلاعات پایه'!$B$13)/30*L1177,0)</f>
        <v>9316080</v>
      </c>
      <c r="O1177" s="5">
        <f>IF(AND(F1177&gt;0,M1177-F1177&gt;364),'اطلاعات پایه'!$B$10,0)*L1177+J1177</f>
        <v>0</v>
      </c>
      <c r="P1177" s="5">
        <f>IF(H1177="متاهل",'اطلاعات پایه'!$B$6,0)</f>
        <v>0</v>
      </c>
      <c r="Q1177" s="5">
        <f>I1177*'اطلاعات پایه'!$B$7</f>
        <v>0</v>
      </c>
      <c r="R1177" s="5">
        <f>ROUND('اطلاعات پایه'!$B$8/30*MIN(30,L1177),0)</f>
        <v>9000000</v>
      </c>
      <c r="S1177" s="5">
        <f>ROUND('اطلاعات پایه'!$B$9/30*MIN(30,L1177),0)</f>
        <v>22000000</v>
      </c>
      <c r="T1177" s="5">
        <f t="shared" si="147"/>
        <v>59284</v>
      </c>
      <c r="U1177" s="15"/>
      <c r="V1177" s="5">
        <f t="shared" si="145"/>
        <v>0</v>
      </c>
      <c r="X1177" s="9">
        <f t="shared" si="148"/>
        <v>40316080</v>
      </c>
      <c r="Y1177" s="9">
        <f>ROUND(0.07*MIN(7*L1177*'اطلاعات پایه'!$B$5,'محاسبه حقوق'!X1177),0)</f>
        <v>2822126</v>
      </c>
      <c r="Z1177" s="9">
        <f t="shared" si="149"/>
        <v>9272700</v>
      </c>
      <c r="AA1177" s="9">
        <f t="shared" si="150"/>
        <v>480702059.14285713</v>
      </c>
      <c r="AB1177" s="5">
        <f>IF(AA1177&lt;='اطلاعات پایه'!$B$35,'اطلاعات پایه'!$D$35,IF(AA1177&lt;='اطلاعات پایه'!$B$36,'اطلاعات پایه'!$E$35+(AA1177-'اطلاعات پایه'!$B$35)*'اطلاعات پایه'!$C$36,IF(AA1177&lt;='اطلاعات پایه'!$B$37,'اطلاعات پایه'!$E$36+(AA1177-'اطلاعات پایه'!$B$36)*'اطلاعات پایه'!$C$37,IF(AA1177&lt;='اطلاعات پایه'!$B$38,'اطلاعات پایه'!$E$37+(AA1177-'اطلاعات پایه'!$B$37)*'اطلاعات پایه'!$C$38,IF(AA1177&lt;='اطلاعات پایه'!$B$39,'اطلاعات پایه'!$E$38+(AA1177-'اطلاعات پایه'!$B$38)*'اطلاعات پایه'!$C$39,'اطلاعات پایه'!$E$39+(AA1177-'اطلاعات پایه'!$B$39)*'اطلاعات پایه'!$C$40)))))/365*L1177</f>
        <v>0</v>
      </c>
      <c r="AC1177" s="9">
        <f t="shared" si="151"/>
        <v>37493954</v>
      </c>
      <c r="AE1177" s="9">
        <f t="shared" si="146"/>
        <v>49588780</v>
      </c>
    </row>
    <row r="1178" spans="1:31" x14ac:dyDescent="0.25">
      <c r="A1178" s="13">
        <v>1158</v>
      </c>
      <c r="B1178" s="13"/>
      <c r="C1178" s="13"/>
      <c r="D1178" s="13"/>
      <c r="E1178" s="13"/>
      <c r="F1178" s="13"/>
      <c r="G1178" s="6" t="str">
        <f t="shared" si="144"/>
        <v/>
      </c>
      <c r="H1178" s="13"/>
      <c r="I1178" s="13"/>
      <c r="J1178" s="15"/>
      <c r="K1178" s="15"/>
      <c r="L1178" s="5">
        <f>VLOOKUP($C$15,'اطلاعات پایه'!$A$18:$B$30,2,FALSE)</f>
        <v>30</v>
      </c>
      <c r="M1178" s="6">
        <f>VLOOKUP($C$15,'اطلاعات پایه'!$A$18:$C$30,3,FALSE)</f>
        <v>45736</v>
      </c>
      <c r="N1178" s="5">
        <f>ROUND((K1178*('اطلاعات پایه'!$B$12+1)+'اطلاعات پایه'!$B$13)/30*L1178,0)</f>
        <v>9316080</v>
      </c>
      <c r="O1178" s="5">
        <f>IF(AND(F1178&gt;0,M1178-F1178&gt;364),'اطلاعات پایه'!$B$10,0)*L1178+J1178</f>
        <v>0</v>
      </c>
      <c r="P1178" s="5">
        <f>IF(H1178="متاهل",'اطلاعات پایه'!$B$6,0)</f>
        <v>0</v>
      </c>
      <c r="Q1178" s="5">
        <f>I1178*'اطلاعات پایه'!$B$7</f>
        <v>0</v>
      </c>
      <c r="R1178" s="5">
        <f>ROUND('اطلاعات پایه'!$B$8/30*MIN(30,L1178),0)</f>
        <v>9000000</v>
      </c>
      <c r="S1178" s="5">
        <f>ROUND('اطلاعات پایه'!$B$9/30*MIN(30,L1178),0)</f>
        <v>22000000</v>
      </c>
      <c r="T1178" s="5">
        <f t="shared" si="147"/>
        <v>59284</v>
      </c>
      <c r="U1178" s="15"/>
      <c r="V1178" s="5">
        <f t="shared" si="145"/>
        <v>0</v>
      </c>
      <c r="X1178" s="9">
        <f t="shared" si="148"/>
        <v>40316080</v>
      </c>
      <c r="Y1178" s="9">
        <f>ROUND(0.07*MIN(7*L1178*'اطلاعات پایه'!$B$5,'محاسبه حقوق'!X1178),0)</f>
        <v>2822126</v>
      </c>
      <c r="Z1178" s="9">
        <f t="shared" si="149"/>
        <v>9272700</v>
      </c>
      <c r="AA1178" s="9">
        <f t="shared" si="150"/>
        <v>480702059.14285713</v>
      </c>
      <c r="AB1178" s="5">
        <f>IF(AA1178&lt;='اطلاعات پایه'!$B$35,'اطلاعات پایه'!$D$35,IF(AA1178&lt;='اطلاعات پایه'!$B$36,'اطلاعات پایه'!$E$35+(AA1178-'اطلاعات پایه'!$B$35)*'اطلاعات پایه'!$C$36,IF(AA1178&lt;='اطلاعات پایه'!$B$37,'اطلاعات پایه'!$E$36+(AA1178-'اطلاعات پایه'!$B$36)*'اطلاعات پایه'!$C$37,IF(AA1178&lt;='اطلاعات پایه'!$B$38,'اطلاعات پایه'!$E$37+(AA1178-'اطلاعات پایه'!$B$37)*'اطلاعات پایه'!$C$38,IF(AA1178&lt;='اطلاعات پایه'!$B$39,'اطلاعات پایه'!$E$38+(AA1178-'اطلاعات پایه'!$B$38)*'اطلاعات پایه'!$C$39,'اطلاعات پایه'!$E$39+(AA1178-'اطلاعات پایه'!$B$39)*'اطلاعات پایه'!$C$40)))))/365*L1178</f>
        <v>0</v>
      </c>
      <c r="AC1178" s="9">
        <f t="shared" si="151"/>
        <v>37493954</v>
      </c>
      <c r="AE1178" s="9">
        <f t="shared" si="146"/>
        <v>49588780</v>
      </c>
    </row>
    <row r="1179" spans="1:31" x14ac:dyDescent="0.25">
      <c r="A1179" s="13">
        <v>1159</v>
      </c>
      <c r="B1179" s="13"/>
      <c r="C1179" s="13"/>
      <c r="D1179" s="13"/>
      <c r="E1179" s="13"/>
      <c r="F1179" s="13"/>
      <c r="G1179" s="6" t="str">
        <f t="shared" si="144"/>
        <v/>
      </c>
      <c r="H1179" s="13"/>
      <c r="I1179" s="13"/>
      <c r="J1179" s="15"/>
      <c r="K1179" s="15"/>
      <c r="L1179" s="5">
        <f>VLOOKUP($C$15,'اطلاعات پایه'!$A$18:$B$30,2,FALSE)</f>
        <v>30</v>
      </c>
      <c r="M1179" s="6">
        <f>VLOOKUP($C$15,'اطلاعات پایه'!$A$18:$C$30,3,FALSE)</f>
        <v>45736</v>
      </c>
      <c r="N1179" s="5">
        <f>ROUND((K1179*('اطلاعات پایه'!$B$12+1)+'اطلاعات پایه'!$B$13)/30*L1179,0)</f>
        <v>9316080</v>
      </c>
      <c r="O1179" s="5">
        <f>IF(AND(F1179&gt;0,M1179-F1179&gt;364),'اطلاعات پایه'!$B$10,0)*L1179+J1179</f>
        <v>0</v>
      </c>
      <c r="P1179" s="5">
        <f>IF(H1179="متاهل",'اطلاعات پایه'!$B$6,0)</f>
        <v>0</v>
      </c>
      <c r="Q1179" s="5">
        <f>I1179*'اطلاعات پایه'!$B$7</f>
        <v>0</v>
      </c>
      <c r="R1179" s="5">
        <f>ROUND('اطلاعات پایه'!$B$8/30*MIN(30,L1179),0)</f>
        <v>9000000</v>
      </c>
      <c r="S1179" s="5">
        <f>ROUND('اطلاعات پایه'!$B$9/30*MIN(30,L1179),0)</f>
        <v>22000000</v>
      </c>
      <c r="T1179" s="5">
        <f t="shared" si="147"/>
        <v>59284</v>
      </c>
      <c r="U1179" s="15"/>
      <c r="V1179" s="5">
        <f t="shared" si="145"/>
        <v>0</v>
      </c>
      <c r="X1179" s="9">
        <f t="shared" si="148"/>
        <v>40316080</v>
      </c>
      <c r="Y1179" s="9">
        <f>ROUND(0.07*MIN(7*L1179*'اطلاعات پایه'!$B$5,'محاسبه حقوق'!X1179),0)</f>
        <v>2822126</v>
      </c>
      <c r="Z1179" s="9">
        <f t="shared" si="149"/>
        <v>9272700</v>
      </c>
      <c r="AA1179" s="9">
        <f t="shared" si="150"/>
        <v>480702059.14285713</v>
      </c>
      <c r="AB1179" s="5">
        <f>IF(AA1179&lt;='اطلاعات پایه'!$B$35,'اطلاعات پایه'!$D$35,IF(AA1179&lt;='اطلاعات پایه'!$B$36,'اطلاعات پایه'!$E$35+(AA1179-'اطلاعات پایه'!$B$35)*'اطلاعات پایه'!$C$36,IF(AA1179&lt;='اطلاعات پایه'!$B$37,'اطلاعات پایه'!$E$36+(AA1179-'اطلاعات پایه'!$B$36)*'اطلاعات پایه'!$C$37,IF(AA1179&lt;='اطلاعات پایه'!$B$38,'اطلاعات پایه'!$E$37+(AA1179-'اطلاعات پایه'!$B$37)*'اطلاعات پایه'!$C$38,IF(AA1179&lt;='اطلاعات پایه'!$B$39,'اطلاعات پایه'!$E$38+(AA1179-'اطلاعات پایه'!$B$38)*'اطلاعات پایه'!$C$39,'اطلاعات پایه'!$E$39+(AA1179-'اطلاعات پایه'!$B$39)*'اطلاعات پایه'!$C$40)))))/365*L1179</f>
        <v>0</v>
      </c>
      <c r="AC1179" s="9">
        <f t="shared" si="151"/>
        <v>37493954</v>
      </c>
      <c r="AE1179" s="9">
        <f t="shared" si="146"/>
        <v>49588780</v>
      </c>
    </row>
    <row r="1180" spans="1:31" x14ac:dyDescent="0.25">
      <c r="A1180" s="13">
        <v>1160</v>
      </c>
      <c r="B1180" s="13"/>
      <c r="C1180" s="13"/>
      <c r="D1180" s="13"/>
      <c r="E1180" s="13"/>
      <c r="F1180" s="13"/>
      <c r="G1180" s="6" t="str">
        <f t="shared" si="144"/>
        <v/>
      </c>
      <c r="H1180" s="13"/>
      <c r="I1180" s="13"/>
      <c r="J1180" s="15"/>
      <c r="K1180" s="15"/>
      <c r="L1180" s="5">
        <f>VLOOKUP($C$15,'اطلاعات پایه'!$A$18:$B$30,2,FALSE)</f>
        <v>30</v>
      </c>
      <c r="M1180" s="6">
        <f>VLOOKUP($C$15,'اطلاعات پایه'!$A$18:$C$30,3,FALSE)</f>
        <v>45736</v>
      </c>
      <c r="N1180" s="5">
        <f>ROUND((K1180*('اطلاعات پایه'!$B$12+1)+'اطلاعات پایه'!$B$13)/30*L1180,0)</f>
        <v>9316080</v>
      </c>
      <c r="O1180" s="5">
        <f>IF(AND(F1180&gt;0,M1180-F1180&gt;364),'اطلاعات پایه'!$B$10,0)*L1180+J1180</f>
        <v>0</v>
      </c>
      <c r="P1180" s="5">
        <f>IF(H1180="متاهل",'اطلاعات پایه'!$B$6,0)</f>
        <v>0</v>
      </c>
      <c r="Q1180" s="5">
        <f>I1180*'اطلاعات پایه'!$B$7</f>
        <v>0</v>
      </c>
      <c r="R1180" s="5">
        <f>ROUND('اطلاعات پایه'!$B$8/30*MIN(30,L1180),0)</f>
        <v>9000000</v>
      </c>
      <c r="S1180" s="5">
        <f>ROUND('اطلاعات پایه'!$B$9/30*MIN(30,L1180),0)</f>
        <v>22000000</v>
      </c>
      <c r="T1180" s="5">
        <f t="shared" si="147"/>
        <v>59284</v>
      </c>
      <c r="U1180" s="15"/>
      <c r="V1180" s="5">
        <f t="shared" si="145"/>
        <v>0</v>
      </c>
      <c r="X1180" s="9">
        <f t="shared" si="148"/>
        <v>40316080</v>
      </c>
      <c r="Y1180" s="9">
        <f>ROUND(0.07*MIN(7*L1180*'اطلاعات پایه'!$B$5,'محاسبه حقوق'!X1180),0)</f>
        <v>2822126</v>
      </c>
      <c r="Z1180" s="9">
        <f t="shared" si="149"/>
        <v>9272700</v>
      </c>
      <c r="AA1180" s="9">
        <f t="shared" si="150"/>
        <v>480702059.14285713</v>
      </c>
      <c r="AB1180" s="5">
        <f>IF(AA1180&lt;='اطلاعات پایه'!$B$35,'اطلاعات پایه'!$D$35,IF(AA1180&lt;='اطلاعات پایه'!$B$36,'اطلاعات پایه'!$E$35+(AA1180-'اطلاعات پایه'!$B$35)*'اطلاعات پایه'!$C$36,IF(AA1180&lt;='اطلاعات پایه'!$B$37,'اطلاعات پایه'!$E$36+(AA1180-'اطلاعات پایه'!$B$36)*'اطلاعات پایه'!$C$37,IF(AA1180&lt;='اطلاعات پایه'!$B$38,'اطلاعات پایه'!$E$37+(AA1180-'اطلاعات پایه'!$B$37)*'اطلاعات پایه'!$C$38,IF(AA1180&lt;='اطلاعات پایه'!$B$39,'اطلاعات پایه'!$E$38+(AA1180-'اطلاعات پایه'!$B$38)*'اطلاعات پایه'!$C$39,'اطلاعات پایه'!$E$39+(AA1180-'اطلاعات پایه'!$B$39)*'اطلاعات پایه'!$C$40)))))/365*L1180</f>
        <v>0</v>
      </c>
      <c r="AC1180" s="9">
        <f t="shared" si="151"/>
        <v>37493954</v>
      </c>
      <c r="AE1180" s="9">
        <f t="shared" si="146"/>
        <v>49588780</v>
      </c>
    </row>
    <row r="1181" spans="1:31" x14ac:dyDescent="0.25">
      <c r="A1181" s="13">
        <v>1161</v>
      </c>
      <c r="B1181" s="13"/>
      <c r="C1181" s="13"/>
      <c r="D1181" s="13"/>
      <c r="E1181" s="13"/>
      <c r="F1181" s="13"/>
      <c r="G1181" s="6" t="str">
        <f t="shared" si="144"/>
        <v/>
      </c>
      <c r="H1181" s="13"/>
      <c r="I1181" s="13"/>
      <c r="J1181" s="15"/>
      <c r="K1181" s="15"/>
      <c r="L1181" s="5">
        <f>VLOOKUP($C$15,'اطلاعات پایه'!$A$18:$B$30,2,FALSE)</f>
        <v>30</v>
      </c>
      <c r="M1181" s="6">
        <f>VLOOKUP($C$15,'اطلاعات پایه'!$A$18:$C$30,3,FALSE)</f>
        <v>45736</v>
      </c>
      <c r="N1181" s="5">
        <f>ROUND((K1181*('اطلاعات پایه'!$B$12+1)+'اطلاعات پایه'!$B$13)/30*L1181,0)</f>
        <v>9316080</v>
      </c>
      <c r="O1181" s="5">
        <f>IF(AND(F1181&gt;0,M1181-F1181&gt;364),'اطلاعات پایه'!$B$10,0)*L1181+J1181</f>
        <v>0</v>
      </c>
      <c r="P1181" s="5">
        <f>IF(H1181="متاهل",'اطلاعات پایه'!$B$6,0)</f>
        <v>0</v>
      </c>
      <c r="Q1181" s="5">
        <f>I1181*'اطلاعات پایه'!$B$7</f>
        <v>0</v>
      </c>
      <c r="R1181" s="5">
        <f>ROUND('اطلاعات پایه'!$B$8/30*MIN(30,L1181),0)</f>
        <v>9000000</v>
      </c>
      <c r="S1181" s="5">
        <f>ROUND('اطلاعات پایه'!$B$9/30*MIN(30,L1181),0)</f>
        <v>22000000</v>
      </c>
      <c r="T1181" s="5">
        <f t="shared" si="147"/>
        <v>59284</v>
      </c>
      <c r="U1181" s="15"/>
      <c r="V1181" s="5">
        <f t="shared" si="145"/>
        <v>0</v>
      </c>
      <c r="X1181" s="9">
        <f t="shared" si="148"/>
        <v>40316080</v>
      </c>
      <c r="Y1181" s="9">
        <f>ROUND(0.07*MIN(7*L1181*'اطلاعات پایه'!$B$5,'محاسبه حقوق'!X1181),0)</f>
        <v>2822126</v>
      </c>
      <c r="Z1181" s="9">
        <f t="shared" si="149"/>
        <v>9272700</v>
      </c>
      <c r="AA1181" s="9">
        <f t="shared" si="150"/>
        <v>480702059.14285713</v>
      </c>
      <c r="AB1181" s="5">
        <f>IF(AA1181&lt;='اطلاعات پایه'!$B$35,'اطلاعات پایه'!$D$35,IF(AA1181&lt;='اطلاعات پایه'!$B$36,'اطلاعات پایه'!$E$35+(AA1181-'اطلاعات پایه'!$B$35)*'اطلاعات پایه'!$C$36,IF(AA1181&lt;='اطلاعات پایه'!$B$37,'اطلاعات پایه'!$E$36+(AA1181-'اطلاعات پایه'!$B$36)*'اطلاعات پایه'!$C$37,IF(AA1181&lt;='اطلاعات پایه'!$B$38,'اطلاعات پایه'!$E$37+(AA1181-'اطلاعات پایه'!$B$37)*'اطلاعات پایه'!$C$38,IF(AA1181&lt;='اطلاعات پایه'!$B$39,'اطلاعات پایه'!$E$38+(AA1181-'اطلاعات پایه'!$B$38)*'اطلاعات پایه'!$C$39,'اطلاعات پایه'!$E$39+(AA1181-'اطلاعات پایه'!$B$39)*'اطلاعات پایه'!$C$40)))))/365*L1181</f>
        <v>0</v>
      </c>
      <c r="AC1181" s="9">
        <f t="shared" si="151"/>
        <v>37493954</v>
      </c>
      <c r="AE1181" s="9">
        <f t="shared" si="146"/>
        <v>49588780</v>
      </c>
    </row>
    <row r="1182" spans="1:31" x14ac:dyDescent="0.25">
      <c r="A1182" s="13">
        <v>1162</v>
      </c>
      <c r="B1182" s="13"/>
      <c r="C1182" s="13"/>
      <c r="D1182" s="13"/>
      <c r="E1182" s="13"/>
      <c r="F1182" s="13"/>
      <c r="G1182" s="6" t="str">
        <f t="shared" si="144"/>
        <v/>
      </c>
      <c r="H1182" s="13"/>
      <c r="I1182" s="13"/>
      <c r="J1182" s="15"/>
      <c r="K1182" s="15"/>
      <c r="L1182" s="5">
        <f>VLOOKUP($C$15,'اطلاعات پایه'!$A$18:$B$30,2,FALSE)</f>
        <v>30</v>
      </c>
      <c r="M1182" s="6">
        <f>VLOOKUP($C$15,'اطلاعات پایه'!$A$18:$C$30,3,FALSE)</f>
        <v>45736</v>
      </c>
      <c r="N1182" s="5">
        <f>ROUND((K1182*('اطلاعات پایه'!$B$12+1)+'اطلاعات پایه'!$B$13)/30*L1182,0)</f>
        <v>9316080</v>
      </c>
      <c r="O1182" s="5">
        <f>IF(AND(F1182&gt;0,M1182-F1182&gt;364),'اطلاعات پایه'!$B$10,0)*L1182+J1182</f>
        <v>0</v>
      </c>
      <c r="P1182" s="5">
        <f>IF(H1182="متاهل",'اطلاعات پایه'!$B$6,0)</f>
        <v>0</v>
      </c>
      <c r="Q1182" s="5">
        <f>I1182*'اطلاعات پایه'!$B$7</f>
        <v>0</v>
      </c>
      <c r="R1182" s="5">
        <f>ROUND('اطلاعات پایه'!$B$8/30*MIN(30,L1182),0)</f>
        <v>9000000</v>
      </c>
      <c r="S1182" s="5">
        <f>ROUND('اطلاعات پایه'!$B$9/30*MIN(30,L1182),0)</f>
        <v>22000000</v>
      </c>
      <c r="T1182" s="5">
        <f t="shared" si="147"/>
        <v>59284</v>
      </c>
      <c r="U1182" s="15"/>
      <c r="V1182" s="5">
        <f t="shared" si="145"/>
        <v>0</v>
      </c>
      <c r="X1182" s="9">
        <f t="shared" si="148"/>
        <v>40316080</v>
      </c>
      <c r="Y1182" s="9">
        <f>ROUND(0.07*MIN(7*L1182*'اطلاعات پایه'!$B$5,'محاسبه حقوق'!X1182),0)</f>
        <v>2822126</v>
      </c>
      <c r="Z1182" s="9">
        <f t="shared" si="149"/>
        <v>9272700</v>
      </c>
      <c r="AA1182" s="9">
        <f t="shared" si="150"/>
        <v>480702059.14285713</v>
      </c>
      <c r="AB1182" s="5">
        <f>IF(AA1182&lt;='اطلاعات پایه'!$B$35,'اطلاعات پایه'!$D$35,IF(AA1182&lt;='اطلاعات پایه'!$B$36,'اطلاعات پایه'!$E$35+(AA1182-'اطلاعات پایه'!$B$35)*'اطلاعات پایه'!$C$36,IF(AA1182&lt;='اطلاعات پایه'!$B$37,'اطلاعات پایه'!$E$36+(AA1182-'اطلاعات پایه'!$B$36)*'اطلاعات پایه'!$C$37,IF(AA1182&lt;='اطلاعات پایه'!$B$38,'اطلاعات پایه'!$E$37+(AA1182-'اطلاعات پایه'!$B$37)*'اطلاعات پایه'!$C$38,IF(AA1182&lt;='اطلاعات پایه'!$B$39,'اطلاعات پایه'!$E$38+(AA1182-'اطلاعات پایه'!$B$38)*'اطلاعات پایه'!$C$39,'اطلاعات پایه'!$E$39+(AA1182-'اطلاعات پایه'!$B$39)*'اطلاعات پایه'!$C$40)))))/365*L1182</f>
        <v>0</v>
      </c>
      <c r="AC1182" s="9">
        <f t="shared" si="151"/>
        <v>37493954</v>
      </c>
      <c r="AE1182" s="9">
        <f t="shared" si="146"/>
        <v>49588780</v>
      </c>
    </row>
    <row r="1183" spans="1:31" x14ac:dyDescent="0.25">
      <c r="A1183" s="13">
        <v>1163</v>
      </c>
      <c r="B1183" s="13"/>
      <c r="C1183" s="13"/>
      <c r="D1183" s="13"/>
      <c r="E1183" s="13"/>
      <c r="F1183" s="13"/>
      <c r="G1183" s="6" t="str">
        <f t="shared" si="144"/>
        <v/>
      </c>
      <c r="H1183" s="13"/>
      <c r="I1183" s="13"/>
      <c r="J1183" s="15"/>
      <c r="K1183" s="15"/>
      <c r="L1183" s="5">
        <f>VLOOKUP($C$15,'اطلاعات پایه'!$A$18:$B$30,2,FALSE)</f>
        <v>30</v>
      </c>
      <c r="M1183" s="6">
        <f>VLOOKUP($C$15,'اطلاعات پایه'!$A$18:$C$30,3,FALSE)</f>
        <v>45736</v>
      </c>
      <c r="N1183" s="5">
        <f>ROUND((K1183*('اطلاعات پایه'!$B$12+1)+'اطلاعات پایه'!$B$13)/30*L1183,0)</f>
        <v>9316080</v>
      </c>
      <c r="O1183" s="5">
        <f>IF(AND(F1183&gt;0,M1183-F1183&gt;364),'اطلاعات پایه'!$B$10,0)*L1183+J1183</f>
        <v>0</v>
      </c>
      <c r="P1183" s="5">
        <f>IF(H1183="متاهل",'اطلاعات پایه'!$B$6,0)</f>
        <v>0</v>
      </c>
      <c r="Q1183" s="5">
        <f>I1183*'اطلاعات پایه'!$B$7</f>
        <v>0</v>
      </c>
      <c r="R1183" s="5">
        <f>ROUND('اطلاعات پایه'!$B$8/30*MIN(30,L1183),0)</f>
        <v>9000000</v>
      </c>
      <c r="S1183" s="5">
        <f>ROUND('اطلاعات پایه'!$B$9/30*MIN(30,L1183),0)</f>
        <v>22000000</v>
      </c>
      <c r="T1183" s="5">
        <f t="shared" si="147"/>
        <v>59284</v>
      </c>
      <c r="U1183" s="15"/>
      <c r="V1183" s="5">
        <f t="shared" si="145"/>
        <v>0</v>
      </c>
      <c r="X1183" s="9">
        <f t="shared" si="148"/>
        <v>40316080</v>
      </c>
      <c r="Y1183" s="9">
        <f>ROUND(0.07*MIN(7*L1183*'اطلاعات پایه'!$B$5,'محاسبه حقوق'!X1183),0)</f>
        <v>2822126</v>
      </c>
      <c r="Z1183" s="9">
        <f t="shared" si="149"/>
        <v>9272700</v>
      </c>
      <c r="AA1183" s="9">
        <f t="shared" si="150"/>
        <v>480702059.14285713</v>
      </c>
      <c r="AB1183" s="5">
        <f>IF(AA1183&lt;='اطلاعات پایه'!$B$35,'اطلاعات پایه'!$D$35,IF(AA1183&lt;='اطلاعات پایه'!$B$36,'اطلاعات پایه'!$E$35+(AA1183-'اطلاعات پایه'!$B$35)*'اطلاعات پایه'!$C$36,IF(AA1183&lt;='اطلاعات پایه'!$B$37,'اطلاعات پایه'!$E$36+(AA1183-'اطلاعات پایه'!$B$36)*'اطلاعات پایه'!$C$37,IF(AA1183&lt;='اطلاعات پایه'!$B$38,'اطلاعات پایه'!$E$37+(AA1183-'اطلاعات پایه'!$B$37)*'اطلاعات پایه'!$C$38,IF(AA1183&lt;='اطلاعات پایه'!$B$39,'اطلاعات پایه'!$E$38+(AA1183-'اطلاعات پایه'!$B$38)*'اطلاعات پایه'!$C$39,'اطلاعات پایه'!$E$39+(AA1183-'اطلاعات پایه'!$B$39)*'اطلاعات پایه'!$C$40)))))/365*L1183</f>
        <v>0</v>
      </c>
      <c r="AC1183" s="9">
        <f t="shared" si="151"/>
        <v>37493954</v>
      </c>
      <c r="AE1183" s="9">
        <f t="shared" si="146"/>
        <v>49588780</v>
      </c>
    </row>
    <row r="1184" spans="1:31" x14ac:dyDescent="0.25">
      <c r="A1184" s="13">
        <v>1164</v>
      </c>
      <c r="B1184" s="13"/>
      <c r="C1184" s="13"/>
      <c r="D1184" s="13"/>
      <c r="E1184" s="13"/>
      <c r="F1184" s="13"/>
      <c r="G1184" s="6" t="str">
        <f t="shared" si="144"/>
        <v/>
      </c>
      <c r="H1184" s="13"/>
      <c r="I1184" s="13"/>
      <c r="J1184" s="15"/>
      <c r="K1184" s="15"/>
      <c r="L1184" s="5">
        <f>VLOOKUP($C$15,'اطلاعات پایه'!$A$18:$B$30,2,FALSE)</f>
        <v>30</v>
      </c>
      <c r="M1184" s="6">
        <f>VLOOKUP($C$15,'اطلاعات پایه'!$A$18:$C$30,3,FALSE)</f>
        <v>45736</v>
      </c>
      <c r="N1184" s="5">
        <f>ROUND((K1184*('اطلاعات پایه'!$B$12+1)+'اطلاعات پایه'!$B$13)/30*L1184,0)</f>
        <v>9316080</v>
      </c>
      <c r="O1184" s="5">
        <f>IF(AND(F1184&gt;0,M1184-F1184&gt;364),'اطلاعات پایه'!$B$10,0)*L1184+J1184</f>
        <v>0</v>
      </c>
      <c r="P1184" s="5">
        <f>IF(H1184="متاهل",'اطلاعات پایه'!$B$6,0)</f>
        <v>0</v>
      </c>
      <c r="Q1184" s="5">
        <f>I1184*'اطلاعات پایه'!$B$7</f>
        <v>0</v>
      </c>
      <c r="R1184" s="5">
        <f>ROUND('اطلاعات پایه'!$B$8/30*MIN(30,L1184),0)</f>
        <v>9000000</v>
      </c>
      <c r="S1184" s="5">
        <f>ROUND('اطلاعات پایه'!$B$9/30*MIN(30,L1184),0)</f>
        <v>22000000</v>
      </c>
      <c r="T1184" s="5">
        <f t="shared" si="147"/>
        <v>59284</v>
      </c>
      <c r="U1184" s="15"/>
      <c r="V1184" s="5">
        <f t="shared" si="145"/>
        <v>0</v>
      </c>
      <c r="X1184" s="9">
        <f t="shared" si="148"/>
        <v>40316080</v>
      </c>
      <c r="Y1184" s="9">
        <f>ROUND(0.07*MIN(7*L1184*'اطلاعات پایه'!$B$5,'محاسبه حقوق'!X1184),0)</f>
        <v>2822126</v>
      </c>
      <c r="Z1184" s="9">
        <f t="shared" si="149"/>
        <v>9272700</v>
      </c>
      <c r="AA1184" s="9">
        <f t="shared" si="150"/>
        <v>480702059.14285713</v>
      </c>
      <c r="AB1184" s="5">
        <f>IF(AA1184&lt;='اطلاعات پایه'!$B$35,'اطلاعات پایه'!$D$35,IF(AA1184&lt;='اطلاعات پایه'!$B$36,'اطلاعات پایه'!$E$35+(AA1184-'اطلاعات پایه'!$B$35)*'اطلاعات پایه'!$C$36,IF(AA1184&lt;='اطلاعات پایه'!$B$37,'اطلاعات پایه'!$E$36+(AA1184-'اطلاعات پایه'!$B$36)*'اطلاعات پایه'!$C$37,IF(AA1184&lt;='اطلاعات پایه'!$B$38,'اطلاعات پایه'!$E$37+(AA1184-'اطلاعات پایه'!$B$37)*'اطلاعات پایه'!$C$38,IF(AA1184&lt;='اطلاعات پایه'!$B$39,'اطلاعات پایه'!$E$38+(AA1184-'اطلاعات پایه'!$B$38)*'اطلاعات پایه'!$C$39,'اطلاعات پایه'!$E$39+(AA1184-'اطلاعات پایه'!$B$39)*'اطلاعات پایه'!$C$40)))))/365*L1184</f>
        <v>0</v>
      </c>
      <c r="AC1184" s="9">
        <f t="shared" si="151"/>
        <v>37493954</v>
      </c>
      <c r="AE1184" s="9">
        <f t="shared" si="146"/>
        <v>49588780</v>
      </c>
    </row>
    <row r="1185" spans="1:31" x14ac:dyDescent="0.25">
      <c r="A1185" s="13">
        <v>1165</v>
      </c>
      <c r="B1185" s="13"/>
      <c r="C1185" s="13"/>
      <c r="D1185" s="13"/>
      <c r="E1185" s="13"/>
      <c r="F1185" s="13"/>
      <c r="G1185" s="6" t="str">
        <f t="shared" si="144"/>
        <v/>
      </c>
      <c r="H1185" s="13"/>
      <c r="I1185" s="13"/>
      <c r="J1185" s="15"/>
      <c r="K1185" s="15"/>
      <c r="L1185" s="5">
        <f>VLOOKUP($C$15,'اطلاعات پایه'!$A$18:$B$30,2,FALSE)</f>
        <v>30</v>
      </c>
      <c r="M1185" s="6">
        <f>VLOOKUP($C$15,'اطلاعات پایه'!$A$18:$C$30,3,FALSE)</f>
        <v>45736</v>
      </c>
      <c r="N1185" s="5">
        <f>ROUND((K1185*('اطلاعات پایه'!$B$12+1)+'اطلاعات پایه'!$B$13)/30*L1185,0)</f>
        <v>9316080</v>
      </c>
      <c r="O1185" s="5">
        <f>IF(AND(F1185&gt;0,M1185-F1185&gt;364),'اطلاعات پایه'!$B$10,0)*L1185+J1185</f>
        <v>0</v>
      </c>
      <c r="P1185" s="5">
        <f>IF(H1185="متاهل",'اطلاعات پایه'!$B$6,0)</f>
        <v>0</v>
      </c>
      <c r="Q1185" s="5">
        <f>I1185*'اطلاعات پایه'!$B$7</f>
        <v>0</v>
      </c>
      <c r="R1185" s="5">
        <f>ROUND('اطلاعات پایه'!$B$8/30*MIN(30,L1185),0)</f>
        <v>9000000</v>
      </c>
      <c r="S1185" s="5">
        <f>ROUND('اطلاعات پایه'!$B$9/30*MIN(30,L1185),0)</f>
        <v>22000000</v>
      </c>
      <c r="T1185" s="5">
        <f t="shared" si="147"/>
        <v>59284</v>
      </c>
      <c r="U1185" s="15"/>
      <c r="V1185" s="5">
        <f t="shared" si="145"/>
        <v>0</v>
      </c>
      <c r="X1185" s="9">
        <f t="shared" si="148"/>
        <v>40316080</v>
      </c>
      <c r="Y1185" s="9">
        <f>ROUND(0.07*MIN(7*L1185*'اطلاعات پایه'!$B$5,'محاسبه حقوق'!X1185),0)</f>
        <v>2822126</v>
      </c>
      <c r="Z1185" s="9">
        <f t="shared" si="149"/>
        <v>9272700</v>
      </c>
      <c r="AA1185" s="9">
        <f t="shared" si="150"/>
        <v>480702059.14285713</v>
      </c>
      <c r="AB1185" s="5">
        <f>IF(AA1185&lt;='اطلاعات پایه'!$B$35,'اطلاعات پایه'!$D$35,IF(AA1185&lt;='اطلاعات پایه'!$B$36,'اطلاعات پایه'!$E$35+(AA1185-'اطلاعات پایه'!$B$35)*'اطلاعات پایه'!$C$36,IF(AA1185&lt;='اطلاعات پایه'!$B$37,'اطلاعات پایه'!$E$36+(AA1185-'اطلاعات پایه'!$B$36)*'اطلاعات پایه'!$C$37,IF(AA1185&lt;='اطلاعات پایه'!$B$38,'اطلاعات پایه'!$E$37+(AA1185-'اطلاعات پایه'!$B$37)*'اطلاعات پایه'!$C$38,IF(AA1185&lt;='اطلاعات پایه'!$B$39,'اطلاعات پایه'!$E$38+(AA1185-'اطلاعات پایه'!$B$38)*'اطلاعات پایه'!$C$39,'اطلاعات پایه'!$E$39+(AA1185-'اطلاعات پایه'!$B$39)*'اطلاعات پایه'!$C$40)))))/365*L1185</f>
        <v>0</v>
      </c>
      <c r="AC1185" s="9">
        <f t="shared" si="151"/>
        <v>37493954</v>
      </c>
      <c r="AE1185" s="9">
        <f t="shared" si="146"/>
        <v>49588780</v>
      </c>
    </row>
    <row r="1186" spans="1:31" x14ac:dyDescent="0.25">
      <c r="A1186" s="13">
        <v>1166</v>
      </c>
      <c r="B1186" s="13"/>
      <c r="C1186" s="13"/>
      <c r="D1186" s="13"/>
      <c r="E1186" s="13"/>
      <c r="F1186" s="13"/>
      <c r="G1186" s="6" t="str">
        <f t="shared" si="144"/>
        <v/>
      </c>
      <c r="H1186" s="13"/>
      <c r="I1186" s="13"/>
      <c r="J1186" s="15"/>
      <c r="K1186" s="15"/>
      <c r="L1186" s="5">
        <f>VLOOKUP($C$15,'اطلاعات پایه'!$A$18:$B$30,2,FALSE)</f>
        <v>30</v>
      </c>
      <c r="M1186" s="6">
        <f>VLOOKUP($C$15,'اطلاعات پایه'!$A$18:$C$30,3,FALSE)</f>
        <v>45736</v>
      </c>
      <c r="N1186" s="5">
        <f>ROUND((K1186*('اطلاعات پایه'!$B$12+1)+'اطلاعات پایه'!$B$13)/30*L1186,0)</f>
        <v>9316080</v>
      </c>
      <c r="O1186" s="5">
        <f>IF(AND(F1186&gt;0,M1186-F1186&gt;364),'اطلاعات پایه'!$B$10,0)*L1186+J1186</f>
        <v>0</v>
      </c>
      <c r="P1186" s="5">
        <f>IF(H1186="متاهل",'اطلاعات پایه'!$B$6,0)</f>
        <v>0</v>
      </c>
      <c r="Q1186" s="5">
        <f>I1186*'اطلاعات پایه'!$B$7</f>
        <v>0</v>
      </c>
      <c r="R1186" s="5">
        <f>ROUND('اطلاعات پایه'!$B$8/30*MIN(30,L1186),0)</f>
        <v>9000000</v>
      </c>
      <c r="S1186" s="5">
        <f>ROUND('اطلاعات پایه'!$B$9/30*MIN(30,L1186),0)</f>
        <v>22000000</v>
      </c>
      <c r="T1186" s="5">
        <f t="shared" si="147"/>
        <v>59284</v>
      </c>
      <c r="U1186" s="15"/>
      <c r="V1186" s="5">
        <f t="shared" si="145"/>
        <v>0</v>
      </c>
      <c r="X1186" s="9">
        <f t="shared" si="148"/>
        <v>40316080</v>
      </c>
      <c r="Y1186" s="9">
        <f>ROUND(0.07*MIN(7*L1186*'اطلاعات پایه'!$B$5,'محاسبه حقوق'!X1186),0)</f>
        <v>2822126</v>
      </c>
      <c r="Z1186" s="9">
        <f t="shared" si="149"/>
        <v>9272700</v>
      </c>
      <c r="AA1186" s="9">
        <f t="shared" si="150"/>
        <v>480702059.14285713</v>
      </c>
      <c r="AB1186" s="5">
        <f>IF(AA1186&lt;='اطلاعات پایه'!$B$35,'اطلاعات پایه'!$D$35,IF(AA1186&lt;='اطلاعات پایه'!$B$36,'اطلاعات پایه'!$E$35+(AA1186-'اطلاعات پایه'!$B$35)*'اطلاعات پایه'!$C$36,IF(AA1186&lt;='اطلاعات پایه'!$B$37,'اطلاعات پایه'!$E$36+(AA1186-'اطلاعات پایه'!$B$36)*'اطلاعات پایه'!$C$37,IF(AA1186&lt;='اطلاعات پایه'!$B$38,'اطلاعات پایه'!$E$37+(AA1186-'اطلاعات پایه'!$B$37)*'اطلاعات پایه'!$C$38,IF(AA1186&lt;='اطلاعات پایه'!$B$39,'اطلاعات پایه'!$E$38+(AA1186-'اطلاعات پایه'!$B$38)*'اطلاعات پایه'!$C$39,'اطلاعات پایه'!$E$39+(AA1186-'اطلاعات پایه'!$B$39)*'اطلاعات پایه'!$C$40)))))/365*L1186</f>
        <v>0</v>
      </c>
      <c r="AC1186" s="9">
        <f t="shared" si="151"/>
        <v>37493954</v>
      </c>
      <c r="AE1186" s="9">
        <f t="shared" si="146"/>
        <v>49588780</v>
      </c>
    </row>
    <row r="1187" spans="1:31" x14ac:dyDescent="0.25">
      <c r="A1187" s="13">
        <v>1167</v>
      </c>
      <c r="B1187" s="13"/>
      <c r="C1187" s="13"/>
      <c r="D1187" s="13"/>
      <c r="E1187" s="13"/>
      <c r="F1187" s="13"/>
      <c r="G1187" s="6" t="str">
        <f t="shared" si="144"/>
        <v/>
      </c>
      <c r="H1187" s="13"/>
      <c r="I1187" s="13"/>
      <c r="J1187" s="15"/>
      <c r="K1187" s="15"/>
      <c r="L1187" s="5">
        <f>VLOOKUP($C$15,'اطلاعات پایه'!$A$18:$B$30,2,FALSE)</f>
        <v>30</v>
      </c>
      <c r="M1187" s="6">
        <f>VLOOKUP($C$15,'اطلاعات پایه'!$A$18:$C$30,3,FALSE)</f>
        <v>45736</v>
      </c>
      <c r="N1187" s="5">
        <f>ROUND((K1187*('اطلاعات پایه'!$B$12+1)+'اطلاعات پایه'!$B$13)/30*L1187,0)</f>
        <v>9316080</v>
      </c>
      <c r="O1187" s="5">
        <f>IF(AND(F1187&gt;0,M1187-F1187&gt;364),'اطلاعات پایه'!$B$10,0)*L1187+J1187</f>
        <v>0</v>
      </c>
      <c r="P1187" s="5">
        <f>IF(H1187="متاهل",'اطلاعات پایه'!$B$6,0)</f>
        <v>0</v>
      </c>
      <c r="Q1187" s="5">
        <f>I1187*'اطلاعات پایه'!$B$7</f>
        <v>0</v>
      </c>
      <c r="R1187" s="5">
        <f>ROUND('اطلاعات پایه'!$B$8/30*MIN(30,L1187),0)</f>
        <v>9000000</v>
      </c>
      <c r="S1187" s="5">
        <f>ROUND('اطلاعات پایه'!$B$9/30*MIN(30,L1187),0)</f>
        <v>22000000</v>
      </c>
      <c r="T1187" s="5">
        <f t="shared" si="147"/>
        <v>59284</v>
      </c>
      <c r="U1187" s="15"/>
      <c r="V1187" s="5">
        <f t="shared" si="145"/>
        <v>0</v>
      </c>
      <c r="X1187" s="9">
        <f t="shared" si="148"/>
        <v>40316080</v>
      </c>
      <c r="Y1187" s="9">
        <f>ROUND(0.07*MIN(7*L1187*'اطلاعات پایه'!$B$5,'محاسبه حقوق'!X1187),0)</f>
        <v>2822126</v>
      </c>
      <c r="Z1187" s="9">
        <f t="shared" si="149"/>
        <v>9272700</v>
      </c>
      <c r="AA1187" s="9">
        <f t="shared" si="150"/>
        <v>480702059.14285713</v>
      </c>
      <c r="AB1187" s="5">
        <f>IF(AA1187&lt;='اطلاعات پایه'!$B$35,'اطلاعات پایه'!$D$35,IF(AA1187&lt;='اطلاعات پایه'!$B$36,'اطلاعات پایه'!$E$35+(AA1187-'اطلاعات پایه'!$B$35)*'اطلاعات پایه'!$C$36,IF(AA1187&lt;='اطلاعات پایه'!$B$37,'اطلاعات پایه'!$E$36+(AA1187-'اطلاعات پایه'!$B$36)*'اطلاعات پایه'!$C$37,IF(AA1187&lt;='اطلاعات پایه'!$B$38,'اطلاعات پایه'!$E$37+(AA1187-'اطلاعات پایه'!$B$37)*'اطلاعات پایه'!$C$38,IF(AA1187&lt;='اطلاعات پایه'!$B$39,'اطلاعات پایه'!$E$38+(AA1187-'اطلاعات پایه'!$B$38)*'اطلاعات پایه'!$C$39,'اطلاعات پایه'!$E$39+(AA1187-'اطلاعات پایه'!$B$39)*'اطلاعات پایه'!$C$40)))))/365*L1187</f>
        <v>0</v>
      </c>
      <c r="AC1187" s="9">
        <f t="shared" si="151"/>
        <v>37493954</v>
      </c>
      <c r="AE1187" s="9">
        <f t="shared" si="146"/>
        <v>49588780</v>
      </c>
    </row>
    <row r="1188" spans="1:31" x14ac:dyDescent="0.25">
      <c r="A1188" s="13">
        <v>1168</v>
      </c>
      <c r="B1188" s="13"/>
      <c r="C1188" s="13"/>
      <c r="D1188" s="13"/>
      <c r="E1188" s="13"/>
      <c r="F1188" s="13"/>
      <c r="G1188" s="6" t="str">
        <f t="shared" si="144"/>
        <v/>
      </c>
      <c r="H1188" s="13"/>
      <c r="I1188" s="13"/>
      <c r="J1188" s="15"/>
      <c r="K1188" s="15"/>
      <c r="L1188" s="5">
        <f>VLOOKUP($C$15,'اطلاعات پایه'!$A$18:$B$30,2,FALSE)</f>
        <v>30</v>
      </c>
      <c r="M1188" s="6">
        <f>VLOOKUP($C$15,'اطلاعات پایه'!$A$18:$C$30,3,FALSE)</f>
        <v>45736</v>
      </c>
      <c r="N1188" s="5">
        <f>ROUND((K1188*('اطلاعات پایه'!$B$12+1)+'اطلاعات پایه'!$B$13)/30*L1188,0)</f>
        <v>9316080</v>
      </c>
      <c r="O1188" s="5">
        <f>IF(AND(F1188&gt;0,M1188-F1188&gt;364),'اطلاعات پایه'!$B$10,0)*L1188+J1188</f>
        <v>0</v>
      </c>
      <c r="P1188" s="5">
        <f>IF(H1188="متاهل",'اطلاعات پایه'!$B$6,0)</f>
        <v>0</v>
      </c>
      <c r="Q1188" s="5">
        <f>I1188*'اطلاعات پایه'!$B$7</f>
        <v>0</v>
      </c>
      <c r="R1188" s="5">
        <f>ROUND('اطلاعات پایه'!$B$8/30*MIN(30,L1188),0)</f>
        <v>9000000</v>
      </c>
      <c r="S1188" s="5">
        <f>ROUND('اطلاعات پایه'!$B$9/30*MIN(30,L1188),0)</f>
        <v>22000000</v>
      </c>
      <c r="T1188" s="5">
        <f t="shared" si="147"/>
        <v>59284</v>
      </c>
      <c r="U1188" s="15"/>
      <c r="V1188" s="5">
        <f t="shared" si="145"/>
        <v>0</v>
      </c>
      <c r="X1188" s="9">
        <f t="shared" si="148"/>
        <v>40316080</v>
      </c>
      <c r="Y1188" s="9">
        <f>ROUND(0.07*MIN(7*L1188*'اطلاعات پایه'!$B$5,'محاسبه حقوق'!X1188),0)</f>
        <v>2822126</v>
      </c>
      <c r="Z1188" s="9">
        <f t="shared" si="149"/>
        <v>9272700</v>
      </c>
      <c r="AA1188" s="9">
        <f t="shared" si="150"/>
        <v>480702059.14285713</v>
      </c>
      <c r="AB1188" s="5">
        <f>IF(AA1188&lt;='اطلاعات پایه'!$B$35,'اطلاعات پایه'!$D$35,IF(AA1188&lt;='اطلاعات پایه'!$B$36,'اطلاعات پایه'!$E$35+(AA1188-'اطلاعات پایه'!$B$35)*'اطلاعات پایه'!$C$36,IF(AA1188&lt;='اطلاعات پایه'!$B$37,'اطلاعات پایه'!$E$36+(AA1188-'اطلاعات پایه'!$B$36)*'اطلاعات پایه'!$C$37,IF(AA1188&lt;='اطلاعات پایه'!$B$38,'اطلاعات پایه'!$E$37+(AA1188-'اطلاعات پایه'!$B$37)*'اطلاعات پایه'!$C$38,IF(AA1188&lt;='اطلاعات پایه'!$B$39,'اطلاعات پایه'!$E$38+(AA1188-'اطلاعات پایه'!$B$38)*'اطلاعات پایه'!$C$39,'اطلاعات پایه'!$E$39+(AA1188-'اطلاعات پایه'!$B$39)*'اطلاعات پایه'!$C$40)))))/365*L1188</f>
        <v>0</v>
      </c>
      <c r="AC1188" s="9">
        <f t="shared" si="151"/>
        <v>37493954</v>
      </c>
      <c r="AE1188" s="9">
        <f t="shared" si="146"/>
        <v>49588780</v>
      </c>
    </row>
    <row r="1189" spans="1:31" x14ac:dyDescent="0.25">
      <c r="A1189" s="13">
        <v>1169</v>
      </c>
      <c r="B1189" s="13"/>
      <c r="C1189" s="13"/>
      <c r="D1189" s="13"/>
      <c r="E1189" s="13"/>
      <c r="F1189" s="13"/>
      <c r="G1189" s="6" t="str">
        <f t="shared" si="144"/>
        <v/>
      </c>
      <c r="H1189" s="13"/>
      <c r="I1189" s="13"/>
      <c r="J1189" s="15"/>
      <c r="K1189" s="15"/>
      <c r="L1189" s="5">
        <f>VLOOKUP($C$15,'اطلاعات پایه'!$A$18:$B$30,2,FALSE)</f>
        <v>30</v>
      </c>
      <c r="M1189" s="6">
        <f>VLOOKUP($C$15,'اطلاعات پایه'!$A$18:$C$30,3,FALSE)</f>
        <v>45736</v>
      </c>
      <c r="N1189" s="5">
        <f>ROUND((K1189*('اطلاعات پایه'!$B$12+1)+'اطلاعات پایه'!$B$13)/30*L1189,0)</f>
        <v>9316080</v>
      </c>
      <c r="O1189" s="5">
        <f>IF(AND(F1189&gt;0,M1189-F1189&gt;364),'اطلاعات پایه'!$B$10,0)*L1189+J1189</f>
        <v>0</v>
      </c>
      <c r="P1189" s="5">
        <f>IF(H1189="متاهل",'اطلاعات پایه'!$B$6,0)</f>
        <v>0</v>
      </c>
      <c r="Q1189" s="5">
        <f>I1189*'اطلاعات پایه'!$B$7</f>
        <v>0</v>
      </c>
      <c r="R1189" s="5">
        <f>ROUND('اطلاعات پایه'!$B$8/30*MIN(30,L1189),0)</f>
        <v>9000000</v>
      </c>
      <c r="S1189" s="5">
        <f>ROUND('اطلاعات پایه'!$B$9/30*MIN(30,L1189),0)</f>
        <v>22000000</v>
      </c>
      <c r="T1189" s="5">
        <f t="shared" si="147"/>
        <v>59284</v>
      </c>
      <c r="U1189" s="15"/>
      <c r="V1189" s="5">
        <f t="shared" si="145"/>
        <v>0</v>
      </c>
      <c r="X1189" s="9">
        <f t="shared" si="148"/>
        <v>40316080</v>
      </c>
      <c r="Y1189" s="9">
        <f>ROUND(0.07*MIN(7*L1189*'اطلاعات پایه'!$B$5,'محاسبه حقوق'!X1189),0)</f>
        <v>2822126</v>
      </c>
      <c r="Z1189" s="9">
        <f t="shared" si="149"/>
        <v>9272700</v>
      </c>
      <c r="AA1189" s="9">
        <f t="shared" si="150"/>
        <v>480702059.14285713</v>
      </c>
      <c r="AB1189" s="5">
        <f>IF(AA1189&lt;='اطلاعات پایه'!$B$35,'اطلاعات پایه'!$D$35,IF(AA1189&lt;='اطلاعات پایه'!$B$36,'اطلاعات پایه'!$E$35+(AA1189-'اطلاعات پایه'!$B$35)*'اطلاعات پایه'!$C$36,IF(AA1189&lt;='اطلاعات پایه'!$B$37,'اطلاعات پایه'!$E$36+(AA1189-'اطلاعات پایه'!$B$36)*'اطلاعات پایه'!$C$37,IF(AA1189&lt;='اطلاعات پایه'!$B$38,'اطلاعات پایه'!$E$37+(AA1189-'اطلاعات پایه'!$B$37)*'اطلاعات پایه'!$C$38,IF(AA1189&lt;='اطلاعات پایه'!$B$39,'اطلاعات پایه'!$E$38+(AA1189-'اطلاعات پایه'!$B$38)*'اطلاعات پایه'!$C$39,'اطلاعات پایه'!$E$39+(AA1189-'اطلاعات پایه'!$B$39)*'اطلاعات پایه'!$C$40)))))/365*L1189</f>
        <v>0</v>
      </c>
      <c r="AC1189" s="9">
        <f t="shared" si="151"/>
        <v>37493954</v>
      </c>
      <c r="AE1189" s="9">
        <f t="shared" si="146"/>
        <v>49588780</v>
      </c>
    </row>
    <row r="1190" spans="1:31" x14ac:dyDescent="0.25">
      <c r="A1190" s="13">
        <v>1170</v>
      </c>
      <c r="B1190" s="13"/>
      <c r="C1190" s="13"/>
      <c r="D1190" s="13"/>
      <c r="E1190" s="13"/>
      <c r="F1190" s="13"/>
      <c r="G1190" s="6" t="str">
        <f t="shared" si="144"/>
        <v/>
      </c>
      <c r="H1190" s="13"/>
      <c r="I1190" s="13"/>
      <c r="J1190" s="15"/>
      <c r="K1190" s="15"/>
      <c r="L1190" s="5">
        <f>VLOOKUP($C$15,'اطلاعات پایه'!$A$18:$B$30,2,FALSE)</f>
        <v>30</v>
      </c>
      <c r="M1190" s="6">
        <f>VLOOKUP($C$15,'اطلاعات پایه'!$A$18:$C$30,3,FALSE)</f>
        <v>45736</v>
      </c>
      <c r="N1190" s="5">
        <f>ROUND((K1190*('اطلاعات پایه'!$B$12+1)+'اطلاعات پایه'!$B$13)/30*L1190,0)</f>
        <v>9316080</v>
      </c>
      <c r="O1190" s="5">
        <f>IF(AND(F1190&gt;0,M1190-F1190&gt;364),'اطلاعات پایه'!$B$10,0)*L1190+J1190</f>
        <v>0</v>
      </c>
      <c r="P1190" s="5">
        <f>IF(H1190="متاهل",'اطلاعات پایه'!$B$6,0)</f>
        <v>0</v>
      </c>
      <c r="Q1190" s="5">
        <f>I1190*'اطلاعات پایه'!$B$7</f>
        <v>0</v>
      </c>
      <c r="R1190" s="5">
        <f>ROUND('اطلاعات پایه'!$B$8/30*MIN(30,L1190),0)</f>
        <v>9000000</v>
      </c>
      <c r="S1190" s="5">
        <f>ROUND('اطلاعات پایه'!$B$9/30*MIN(30,L1190),0)</f>
        <v>22000000</v>
      </c>
      <c r="T1190" s="5">
        <f t="shared" si="147"/>
        <v>59284</v>
      </c>
      <c r="U1190" s="15"/>
      <c r="V1190" s="5">
        <f t="shared" si="145"/>
        <v>0</v>
      </c>
      <c r="X1190" s="9">
        <f t="shared" si="148"/>
        <v>40316080</v>
      </c>
      <c r="Y1190" s="9">
        <f>ROUND(0.07*MIN(7*L1190*'اطلاعات پایه'!$B$5,'محاسبه حقوق'!X1190),0)</f>
        <v>2822126</v>
      </c>
      <c r="Z1190" s="9">
        <f t="shared" si="149"/>
        <v>9272700</v>
      </c>
      <c r="AA1190" s="9">
        <f t="shared" si="150"/>
        <v>480702059.14285713</v>
      </c>
      <c r="AB1190" s="5">
        <f>IF(AA1190&lt;='اطلاعات پایه'!$B$35,'اطلاعات پایه'!$D$35,IF(AA1190&lt;='اطلاعات پایه'!$B$36,'اطلاعات پایه'!$E$35+(AA1190-'اطلاعات پایه'!$B$35)*'اطلاعات پایه'!$C$36,IF(AA1190&lt;='اطلاعات پایه'!$B$37,'اطلاعات پایه'!$E$36+(AA1190-'اطلاعات پایه'!$B$36)*'اطلاعات پایه'!$C$37,IF(AA1190&lt;='اطلاعات پایه'!$B$38,'اطلاعات پایه'!$E$37+(AA1190-'اطلاعات پایه'!$B$37)*'اطلاعات پایه'!$C$38,IF(AA1190&lt;='اطلاعات پایه'!$B$39,'اطلاعات پایه'!$E$38+(AA1190-'اطلاعات پایه'!$B$38)*'اطلاعات پایه'!$C$39,'اطلاعات پایه'!$E$39+(AA1190-'اطلاعات پایه'!$B$39)*'اطلاعات پایه'!$C$40)))))/365*L1190</f>
        <v>0</v>
      </c>
      <c r="AC1190" s="9">
        <f t="shared" si="151"/>
        <v>37493954</v>
      </c>
      <c r="AE1190" s="9">
        <f t="shared" si="146"/>
        <v>49588780</v>
      </c>
    </row>
    <row r="1191" spans="1:31" x14ac:dyDescent="0.25">
      <c r="A1191" s="13">
        <v>1171</v>
      </c>
      <c r="B1191" s="13"/>
      <c r="C1191" s="13"/>
      <c r="D1191" s="13"/>
      <c r="E1191" s="13"/>
      <c r="F1191" s="13"/>
      <c r="G1191" s="6" t="str">
        <f t="shared" si="144"/>
        <v/>
      </c>
      <c r="H1191" s="13"/>
      <c r="I1191" s="13"/>
      <c r="J1191" s="15"/>
      <c r="K1191" s="15"/>
      <c r="L1191" s="5">
        <f>VLOOKUP($C$15,'اطلاعات پایه'!$A$18:$B$30,2,FALSE)</f>
        <v>30</v>
      </c>
      <c r="M1191" s="6">
        <f>VLOOKUP($C$15,'اطلاعات پایه'!$A$18:$C$30,3,FALSE)</f>
        <v>45736</v>
      </c>
      <c r="N1191" s="5">
        <f>ROUND((K1191*('اطلاعات پایه'!$B$12+1)+'اطلاعات پایه'!$B$13)/30*L1191,0)</f>
        <v>9316080</v>
      </c>
      <c r="O1191" s="5">
        <f>IF(AND(F1191&gt;0,M1191-F1191&gt;364),'اطلاعات پایه'!$B$10,0)*L1191+J1191</f>
        <v>0</v>
      </c>
      <c r="P1191" s="5">
        <f>IF(H1191="متاهل",'اطلاعات پایه'!$B$6,0)</f>
        <v>0</v>
      </c>
      <c r="Q1191" s="5">
        <f>I1191*'اطلاعات پایه'!$B$7</f>
        <v>0</v>
      </c>
      <c r="R1191" s="5">
        <f>ROUND('اطلاعات پایه'!$B$8/30*MIN(30,L1191),0)</f>
        <v>9000000</v>
      </c>
      <c r="S1191" s="5">
        <f>ROUND('اطلاعات پایه'!$B$9/30*MIN(30,L1191),0)</f>
        <v>22000000</v>
      </c>
      <c r="T1191" s="5">
        <f t="shared" si="147"/>
        <v>59284</v>
      </c>
      <c r="U1191" s="15"/>
      <c r="V1191" s="5">
        <f t="shared" si="145"/>
        <v>0</v>
      </c>
      <c r="X1191" s="9">
        <f t="shared" si="148"/>
        <v>40316080</v>
      </c>
      <c r="Y1191" s="9">
        <f>ROUND(0.07*MIN(7*L1191*'اطلاعات پایه'!$B$5,'محاسبه حقوق'!X1191),0)</f>
        <v>2822126</v>
      </c>
      <c r="Z1191" s="9">
        <f t="shared" si="149"/>
        <v>9272700</v>
      </c>
      <c r="AA1191" s="9">
        <f t="shared" si="150"/>
        <v>480702059.14285713</v>
      </c>
      <c r="AB1191" s="5">
        <f>IF(AA1191&lt;='اطلاعات پایه'!$B$35,'اطلاعات پایه'!$D$35,IF(AA1191&lt;='اطلاعات پایه'!$B$36,'اطلاعات پایه'!$E$35+(AA1191-'اطلاعات پایه'!$B$35)*'اطلاعات پایه'!$C$36,IF(AA1191&lt;='اطلاعات پایه'!$B$37,'اطلاعات پایه'!$E$36+(AA1191-'اطلاعات پایه'!$B$36)*'اطلاعات پایه'!$C$37,IF(AA1191&lt;='اطلاعات پایه'!$B$38,'اطلاعات پایه'!$E$37+(AA1191-'اطلاعات پایه'!$B$37)*'اطلاعات پایه'!$C$38,IF(AA1191&lt;='اطلاعات پایه'!$B$39,'اطلاعات پایه'!$E$38+(AA1191-'اطلاعات پایه'!$B$38)*'اطلاعات پایه'!$C$39,'اطلاعات پایه'!$E$39+(AA1191-'اطلاعات پایه'!$B$39)*'اطلاعات پایه'!$C$40)))))/365*L1191</f>
        <v>0</v>
      </c>
      <c r="AC1191" s="9">
        <f t="shared" si="151"/>
        <v>37493954</v>
      </c>
      <c r="AE1191" s="9">
        <f t="shared" si="146"/>
        <v>49588780</v>
      </c>
    </row>
    <row r="1192" spans="1:31" x14ac:dyDescent="0.25">
      <c r="A1192" s="13">
        <v>1172</v>
      </c>
      <c r="B1192" s="13"/>
      <c r="C1192" s="13"/>
      <c r="D1192" s="13"/>
      <c r="E1192" s="13"/>
      <c r="F1192" s="13"/>
      <c r="G1192" s="6" t="str">
        <f t="shared" si="144"/>
        <v/>
      </c>
      <c r="H1192" s="13"/>
      <c r="I1192" s="13"/>
      <c r="J1192" s="15"/>
      <c r="K1192" s="15"/>
      <c r="L1192" s="5">
        <f>VLOOKUP($C$15,'اطلاعات پایه'!$A$18:$B$30,2,FALSE)</f>
        <v>30</v>
      </c>
      <c r="M1192" s="6">
        <f>VLOOKUP($C$15,'اطلاعات پایه'!$A$18:$C$30,3,FALSE)</f>
        <v>45736</v>
      </c>
      <c r="N1192" s="5">
        <f>ROUND((K1192*('اطلاعات پایه'!$B$12+1)+'اطلاعات پایه'!$B$13)/30*L1192,0)</f>
        <v>9316080</v>
      </c>
      <c r="O1192" s="5">
        <f>IF(AND(F1192&gt;0,M1192-F1192&gt;364),'اطلاعات پایه'!$B$10,0)*L1192+J1192</f>
        <v>0</v>
      </c>
      <c r="P1192" s="5">
        <f>IF(H1192="متاهل",'اطلاعات پایه'!$B$6,0)</f>
        <v>0</v>
      </c>
      <c r="Q1192" s="5">
        <f>I1192*'اطلاعات پایه'!$B$7</f>
        <v>0</v>
      </c>
      <c r="R1192" s="5">
        <f>ROUND('اطلاعات پایه'!$B$8/30*MIN(30,L1192),0)</f>
        <v>9000000</v>
      </c>
      <c r="S1192" s="5">
        <f>ROUND('اطلاعات پایه'!$B$9/30*MIN(30,L1192),0)</f>
        <v>22000000</v>
      </c>
      <c r="T1192" s="5">
        <f t="shared" si="147"/>
        <v>59284</v>
      </c>
      <c r="U1192" s="15"/>
      <c r="V1192" s="5">
        <f t="shared" si="145"/>
        <v>0</v>
      </c>
      <c r="X1192" s="9">
        <f t="shared" si="148"/>
        <v>40316080</v>
      </c>
      <c r="Y1192" s="9">
        <f>ROUND(0.07*MIN(7*L1192*'اطلاعات پایه'!$B$5,'محاسبه حقوق'!X1192),0)</f>
        <v>2822126</v>
      </c>
      <c r="Z1192" s="9">
        <f t="shared" si="149"/>
        <v>9272700</v>
      </c>
      <c r="AA1192" s="9">
        <f t="shared" si="150"/>
        <v>480702059.14285713</v>
      </c>
      <c r="AB1192" s="5">
        <f>IF(AA1192&lt;='اطلاعات پایه'!$B$35,'اطلاعات پایه'!$D$35,IF(AA1192&lt;='اطلاعات پایه'!$B$36,'اطلاعات پایه'!$E$35+(AA1192-'اطلاعات پایه'!$B$35)*'اطلاعات پایه'!$C$36,IF(AA1192&lt;='اطلاعات پایه'!$B$37,'اطلاعات پایه'!$E$36+(AA1192-'اطلاعات پایه'!$B$36)*'اطلاعات پایه'!$C$37,IF(AA1192&lt;='اطلاعات پایه'!$B$38,'اطلاعات پایه'!$E$37+(AA1192-'اطلاعات پایه'!$B$37)*'اطلاعات پایه'!$C$38,IF(AA1192&lt;='اطلاعات پایه'!$B$39,'اطلاعات پایه'!$E$38+(AA1192-'اطلاعات پایه'!$B$38)*'اطلاعات پایه'!$C$39,'اطلاعات پایه'!$E$39+(AA1192-'اطلاعات پایه'!$B$39)*'اطلاعات پایه'!$C$40)))))/365*L1192</f>
        <v>0</v>
      </c>
      <c r="AC1192" s="9">
        <f t="shared" si="151"/>
        <v>37493954</v>
      </c>
      <c r="AE1192" s="9">
        <f t="shared" si="146"/>
        <v>49588780</v>
      </c>
    </row>
    <row r="1193" spans="1:31" x14ac:dyDescent="0.25">
      <c r="A1193" s="13">
        <v>1173</v>
      </c>
      <c r="B1193" s="13"/>
      <c r="C1193" s="13"/>
      <c r="D1193" s="13"/>
      <c r="E1193" s="13"/>
      <c r="F1193" s="13"/>
      <c r="G1193" s="6" t="str">
        <f t="shared" si="144"/>
        <v/>
      </c>
      <c r="H1193" s="13"/>
      <c r="I1193" s="13"/>
      <c r="J1193" s="15"/>
      <c r="K1193" s="15"/>
      <c r="L1193" s="5">
        <f>VLOOKUP($C$15,'اطلاعات پایه'!$A$18:$B$30,2,FALSE)</f>
        <v>30</v>
      </c>
      <c r="M1193" s="6">
        <f>VLOOKUP($C$15,'اطلاعات پایه'!$A$18:$C$30,3,FALSE)</f>
        <v>45736</v>
      </c>
      <c r="N1193" s="5">
        <f>ROUND((K1193*('اطلاعات پایه'!$B$12+1)+'اطلاعات پایه'!$B$13)/30*L1193,0)</f>
        <v>9316080</v>
      </c>
      <c r="O1193" s="5">
        <f>IF(AND(F1193&gt;0,M1193-F1193&gt;364),'اطلاعات پایه'!$B$10,0)*L1193+J1193</f>
        <v>0</v>
      </c>
      <c r="P1193" s="5">
        <f>IF(H1193="متاهل",'اطلاعات پایه'!$B$6,0)</f>
        <v>0</v>
      </c>
      <c r="Q1193" s="5">
        <f>I1193*'اطلاعات پایه'!$B$7</f>
        <v>0</v>
      </c>
      <c r="R1193" s="5">
        <f>ROUND('اطلاعات پایه'!$B$8/30*MIN(30,L1193),0)</f>
        <v>9000000</v>
      </c>
      <c r="S1193" s="5">
        <f>ROUND('اطلاعات پایه'!$B$9/30*MIN(30,L1193),0)</f>
        <v>22000000</v>
      </c>
      <c r="T1193" s="5">
        <f t="shared" si="147"/>
        <v>59284</v>
      </c>
      <c r="U1193" s="15"/>
      <c r="V1193" s="5">
        <f t="shared" si="145"/>
        <v>0</v>
      </c>
      <c r="X1193" s="9">
        <f t="shared" si="148"/>
        <v>40316080</v>
      </c>
      <c r="Y1193" s="9">
        <f>ROUND(0.07*MIN(7*L1193*'اطلاعات پایه'!$B$5,'محاسبه حقوق'!X1193),0)</f>
        <v>2822126</v>
      </c>
      <c r="Z1193" s="9">
        <f t="shared" si="149"/>
        <v>9272700</v>
      </c>
      <c r="AA1193" s="9">
        <f t="shared" si="150"/>
        <v>480702059.14285713</v>
      </c>
      <c r="AB1193" s="5">
        <f>IF(AA1193&lt;='اطلاعات پایه'!$B$35,'اطلاعات پایه'!$D$35,IF(AA1193&lt;='اطلاعات پایه'!$B$36,'اطلاعات پایه'!$E$35+(AA1193-'اطلاعات پایه'!$B$35)*'اطلاعات پایه'!$C$36,IF(AA1193&lt;='اطلاعات پایه'!$B$37,'اطلاعات پایه'!$E$36+(AA1193-'اطلاعات پایه'!$B$36)*'اطلاعات پایه'!$C$37,IF(AA1193&lt;='اطلاعات پایه'!$B$38,'اطلاعات پایه'!$E$37+(AA1193-'اطلاعات پایه'!$B$37)*'اطلاعات پایه'!$C$38,IF(AA1193&lt;='اطلاعات پایه'!$B$39,'اطلاعات پایه'!$E$38+(AA1193-'اطلاعات پایه'!$B$38)*'اطلاعات پایه'!$C$39,'اطلاعات پایه'!$E$39+(AA1193-'اطلاعات پایه'!$B$39)*'اطلاعات پایه'!$C$40)))))/365*L1193</f>
        <v>0</v>
      </c>
      <c r="AC1193" s="9">
        <f t="shared" si="151"/>
        <v>37493954</v>
      </c>
      <c r="AE1193" s="9">
        <f t="shared" si="146"/>
        <v>49588780</v>
      </c>
    </row>
    <row r="1194" spans="1:31" x14ac:dyDescent="0.25">
      <c r="A1194" s="13">
        <v>1174</v>
      </c>
      <c r="B1194" s="13"/>
      <c r="C1194" s="13"/>
      <c r="D1194" s="13"/>
      <c r="E1194" s="13"/>
      <c r="F1194" s="13"/>
      <c r="G1194" s="6" t="str">
        <f t="shared" si="144"/>
        <v/>
      </c>
      <c r="H1194" s="13"/>
      <c r="I1194" s="13"/>
      <c r="J1194" s="15"/>
      <c r="K1194" s="15"/>
      <c r="L1194" s="5">
        <f>VLOOKUP($C$15,'اطلاعات پایه'!$A$18:$B$30,2,FALSE)</f>
        <v>30</v>
      </c>
      <c r="M1194" s="6">
        <f>VLOOKUP($C$15,'اطلاعات پایه'!$A$18:$C$30,3,FALSE)</f>
        <v>45736</v>
      </c>
      <c r="N1194" s="5">
        <f>ROUND((K1194*('اطلاعات پایه'!$B$12+1)+'اطلاعات پایه'!$B$13)/30*L1194,0)</f>
        <v>9316080</v>
      </c>
      <c r="O1194" s="5">
        <f>IF(AND(F1194&gt;0,M1194-F1194&gt;364),'اطلاعات پایه'!$B$10,0)*L1194+J1194</f>
        <v>0</v>
      </c>
      <c r="P1194" s="5">
        <f>IF(H1194="متاهل",'اطلاعات پایه'!$B$6,0)</f>
        <v>0</v>
      </c>
      <c r="Q1194" s="5">
        <f>I1194*'اطلاعات پایه'!$B$7</f>
        <v>0</v>
      </c>
      <c r="R1194" s="5">
        <f>ROUND('اطلاعات پایه'!$B$8/30*MIN(30,L1194),0)</f>
        <v>9000000</v>
      </c>
      <c r="S1194" s="5">
        <f>ROUND('اطلاعات پایه'!$B$9/30*MIN(30,L1194),0)</f>
        <v>22000000</v>
      </c>
      <c r="T1194" s="5">
        <f t="shared" si="147"/>
        <v>59284</v>
      </c>
      <c r="U1194" s="15"/>
      <c r="V1194" s="5">
        <f t="shared" si="145"/>
        <v>0</v>
      </c>
      <c r="X1194" s="9">
        <f t="shared" si="148"/>
        <v>40316080</v>
      </c>
      <c r="Y1194" s="9">
        <f>ROUND(0.07*MIN(7*L1194*'اطلاعات پایه'!$B$5,'محاسبه حقوق'!X1194),0)</f>
        <v>2822126</v>
      </c>
      <c r="Z1194" s="9">
        <f t="shared" si="149"/>
        <v>9272700</v>
      </c>
      <c r="AA1194" s="9">
        <f t="shared" si="150"/>
        <v>480702059.14285713</v>
      </c>
      <c r="AB1194" s="5">
        <f>IF(AA1194&lt;='اطلاعات پایه'!$B$35,'اطلاعات پایه'!$D$35,IF(AA1194&lt;='اطلاعات پایه'!$B$36,'اطلاعات پایه'!$E$35+(AA1194-'اطلاعات پایه'!$B$35)*'اطلاعات پایه'!$C$36,IF(AA1194&lt;='اطلاعات پایه'!$B$37,'اطلاعات پایه'!$E$36+(AA1194-'اطلاعات پایه'!$B$36)*'اطلاعات پایه'!$C$37,IF(AA1194&lt;='اطلاعات پایه'!$B$38,'اطلاعات پایه'!$E$37+(AA1194-'اطلاعات پایه'!$B$37)*'اطلاعات پایه'!$C$38,IF(AA1194&lt;='اطلاعات پایه'!$B$39,'اطلاعات پایه'!$E$38+(AA1194-'اطلاعات پایه'!$B$38)*'اطلاعات پایه'!$C$39,'اطلاعات پایه'!$E$39+(AA1194-'اطلاعات پایه'!$B$39)*'اطلاعات پایه'!$C$40)))))/365*L1194</f>
        <v>0</v>
      </c>
      <c r="AC1194" s="9">
        <f t="shared" si="151"/>
        <v>37493954</v>
      </c>
      <c r="AE1194" s="9">
        <f t="shared" si="146"/>
        <v>49588780</v>
      </c>
    </row>
    <row r="1195" spans="1:31" x14ac:dyDescent="0.25">
      <c r="A1195" s="13">
        <v>1175</v>
      </c>
      <c r="B1195" s="13"/>
      <c r="C1195" s="13"/>
      <c r="D1195" s="13"/>
      <c r="E1195" s="13"/>
      <c r="F1195" s="13"/>
      <c r="G1195" s="6" t="str">
        <f t="shared" si="144"/>
        <v/>
      </c>
      <c r="H1195" s="13"/>
      <c r="I1195" s="13"/>
      <c r="J1195" s="15"/>
      <c r="K1195" s="15"/>
      <c r="L1195" s="5">
        <f>VLOOKUP($C$15,'اطلاعات پایه'!$A$18:$B$30,2,FALSE)</f>
        <v>30</v>
      </c>
      <c r="M1195" s="6">
        <f>VLOOKUP($C$15,'اطلاعات پایه'!$A$18:$C$30,3,FALSE)</f>
        <v>45736</v>
      </c>
      <c r="N1195" s="5">
        <f>ROUND((K1195*('اطلاعات پایه'!$B$12+1)+'اطلاعات پایه'!$B$13)/30*L1195,0)</f>
        <v>9316080</v>
      </c>
      <c r="O1195" s="5">
        <f>IF(AND(F1195&gt;0,M1195-F1195&gt;364),'اطلاعات پایه'!$B$10,0)*L1195+J1195</f>
        <v>0</v>
      </c>
      <c r="P1195" s="5">
        <f>IF(H1195="متاهل",'اطلاعات پایه'!$B$6,0)</f>
        <v>0</v>
      </c>
      <c r="Q1195" s="5">
        <f>I1195*'اطلاعات پایه'!$B$7</f>
        <v>0</v>
      </c>
      <c r="R1195" s="5">
        <f>ROUND('اطلاعات پایه'!$B$8/30*MIN(30,L1195),0)</f>
        <v>9000000</v>
      </c>
      <c r="S1195" s="5">
        <f>ROUND('اطلاعات پایه'!$B$9/30*MIN(30,L1195),0)</f>
        <v>22000000</v>
      </c>
      <c r="T1195" s="5">
        <f t="shared" si="147"/>
        <v>59284</v>
      </c>
      <c r="U1195" s="15"/>
      <c r="V1195" s="5">
        <f t="shared" si="145"/>
        <v>0</v>
      </c>
      <c r="X1195" s="9">
        <f t="shared" si="148"/>
        <v>40316080</v>
      </c>
      <c r="Y1195" s="9">
        <f>ROUND(0.07*MIN(7*L1195*'اطلاعات پایه'!$B$5,'محاسبه حقوق'!X1195),0)</f>
        <v>2822126</v>
      </c>
      <c r="Z1195" s="9">
        <f t="shared" si="149"/>
        <v>9272700</v>
      </c>
      <c r="AA1195" s="9">
        <f t="shared" si="150"/>
        <v>480702059.14285713</v>
      </c>
      <c r="AB1195" s="5">
        <f>IF(AA1195&lt;='اطلاعات پایه'!$B$35,'اطلاعات پایه'!$D$35,IF(AA1195&lt;='اطلاعات پایه'!$B$36,'اطلاعات پایه'!$E$35+(AA1195-'اطلاعات پایه'!$B$35)*'اطلاعات پایه'!$C$36,IF(AA1195&lt;='اطلاعات پایه'!$B$37,'اطلاعات پایه'!$E$36+(AA1195-'اطلاعات پایه'!$B$36)*'اطلاعات پایه'!$C$37,IF(AA1195&lt;='اطلاعات پایه'!$B$38,'اطلاعات پایه'!$E$37+(AA1195-'اطلاعات پایه'!$B$37)*'اطلاعات پایه'!$C$38,IF(AA1195&lt;='اطلاعات پایه'!$B$39,'اطلاعات پایه'!$E$38+(AA1195-'اطلاعات پایه'!$B$38)*'اطلاعات پایه'!$C$39,'اطلاعات پایه'!$E$39+(AA1195-'اطلاعات پایه'!$B$39)*'اطلاعات پایه'!$C$40)))))/365*L1195</f>
        <v>0</v>
      </c>
      <c r="AC1195" s="9">
        <f t="shared" si="151"/>
        <v>37493954</v>
      </c>
      <c r="AE1195" s="9">
        <f t="shared" si="146"/>
        <v>49588780</v>
      </c>
    </row>
    <row r="1196" spans="1:31" x14ac:dyDescent="0.25">
      <c r="A1196" s="13">
        <v>1176</v>
      </c>
      <c r="B1196" s="13"/>
      <c r="C1196" s="13"/>
      <c r="D1196" s="13"/>
      <c r="E1196" s="13"/>
      <c r="F1196" s="13"/>
      <c r="G1196" s="6" t="str">
        <f t="shared" si="144"/>
        <v/>
      </c>
      <c r="H1196" s="13"/>
      <c r="I1196" s="13"/>
      <c r="J1196" s="15"/>
      <c r="K1196" s="15"/>
      <c r="L1196" s="5">
        <f>VLOOKUP($C$15,'اطلاعات پایه'!$A$18:$B$30,2,FALSE)</f>
        <v>30</v>
      </c>
      <c r="M1196" s="6">
        <f>VLOOKUP($C$15,'اطلاعات پایه'!$A$18:$C$30,3,FALSE)</f>
        <v>45736</v>
      </c>
      <c r="N1196" s="5">
        <f>ROUND((K1196*('اطلاعات پایه'!$B$12+1)+'اطلاعات پایه'!$B$13)/30*L1196,0)</f>
        <v>9316080</v>
      </c>
      <c r="O1196" s="5">
        <f>IF(AND(F1196&gt;0,M1196-F1196&gt;364),'اطلاعات پایه'!$B$10,0)*L1196+J1196</f>
        <v>0</v>
      </c>
      <c r="P1196" s="5">
        <f>IF(H1196="متاهل",'اطلاعات پایه'!$B$6,0)</f>
        <v>0</v>
      </c>
      <c r="Q1196" s="5">
        <f>I1196*'اطلاعات پایه'!$B$7</f>
        <v>0</v>
      </c>
      <c r="R1196" s="5">
        <f>ROUND('اطلاعات پایه'!$B$8/30*MIN(30,L1196),0)</f>
        <v>9000000</v>
      </c>
      <c r="S1196" s="5">
        <f>ROUND('اطلاعات پایه'!$B$9/30*MIN(30,L1196),0)</f>
        <v>22000000</v>
      </c>
      <c r="T1196" s="5">
        <f t="shared" si="147"/>
        <v>59284</v>
      </c>
      <c r="U1196" s="15"/>
      <c r="V1196" s="5">
        <f t="shared" si="145"/>
        <v>0</v>
      </c>
      <c r="X1196" s="9">
        <f t="shared" si="148"/>
        <v>40316080</v>
      </c>
      <c r="Y1196" s="9">
        <f>ROUND(0.07*MIN(7*L1196*'اطلاعات پایه'!$B$5,'محاسبه حقوق'!X1196),0)</f>
        <v>2822126</v>
      </c>
      <c r="Z1196" s="9">
        <f t="shared" si="149"/>
        <v>9272700</v>
      </c>
      <c r="AA1196" s="9">
        <f t="shared" si="150"/>
        <v>480702059.14285713</v>
      </c>
      <c r="AB1196" s="5">
        <f>IF(AA1196&lt;='اطلاعات پایه'!$B$35,'اطلاعات پایه'!$D$35,IF(AA1196&lt;='اطلاعات پایه'!$B$36,'اطلاعات پایه'!$E$35+(AA1196-'اطلاعات پایه'!$B$35)*'اطلاعات پایه'!$C$36,IF(AA1196&lt;='اطلاعات پایه'!$B$37,'اطلاعات پایه'!$E$36+(AA1196-'اطلاعات پایه'!$B$36)*'اطلاعات پایه'!$C$37,IF(AA1196&lt;='اطلاعات پایه'!$B$38,'اطلاعات پایه'!$E$37+(AA1196-'اطلاعات پایه'!$B$37)*'اطلاعات پایه'!$C$38,IF(AA1196&lt;='اطلاعات پایه'!$B$39,'اطلاعات پایه'!$E$38+(AA1196-'اطلاعات پایه'!$B$38)*'اطلاعات پایه'!$C$39,'اطلاعات پایه'!$E$39+(AA1196-'اطلاعات پایه'!$B$39)*'اطلاعات پایه'!$C$40)))))/365*L1196</f>
        <v>0</v>
      </c>
      <c r="AC1196" s="9">
        <f t="shared" si="151"/>
        <v>37493954</v>
      </c>
      <c r="AE1196" s="9">
        <f t="shared" si="146"/>
        <v>49588780</v>
      </c>
    </row>
    <row r="1197" spans="1:31" x14ac:dyDescent="0.25">
      <c r="A1197" s="13">
        <v>1177</v>
      </c>
      <c r="B1197" s="13"/>
      <c r="C1197" s="13"/>
      <c r="D1197" s="13"/>
      <c r="E1197" s="13"/>
      <c r="F1197" s="13"/>
      <c r="G1197" s="6" t="str">
        <f t="shared" si="144"/>
        <v/>
      </c>
      <c r="H1197" s="13"/>
      <c r="I1197" s="13"/>
      <c r="J1197" s="15"/>
      <c r="K1197" s="15"/>
      <c r="L1197" s="5">
        <f>VLOOKUP($C$15,'اطلاعات پایه'!$A$18:$B$30,2,FALSE)</f>
        <v>30</v>
      </c>
      <c r="M1197" s="6">
        <f>VLOOKUP($C$15,'اطلاعات پایه'!$A$18:$C$30,3,FALSE)</f>
        <v>45736</v>
      </c>
      <c r="N1197" s="5">
        <f>ROUND((K1197*('اطلاعات پایه'!$B$12+1)+'اطلاعات پایه'!$B$13)/30*L1197,0)</f>
        <v>9316080</v>
      </c>
      <c r="O1197" s="5">
        <f>IF(AND(F1197&gt;0,M1197-F1197&gt;364),'اطلاعات پایه'!$B$10,0)*L1197+J1197</f>
        <v>0</v>
      </c>
      <c r="P1197" s="5">
        <f>IF(H1197="متاهل",'اطلاعات پایه'!$B$6,0)</f>
        <v>0</v>
      </c>
      <c r="Q1197" s="5">
        <f>I1197*'اطلاعات پایه'!$B$7</f>
        <v>0</v>
      </c>
      <c r="R1197" s="5">
        <f>ROUND('اطلاعات پایه'!$B$8/30*MIN(30,L1197),0)</f>
        <v>9000000</v>
      </c>
      <c r="S1197" s="5">
        <f>ROUND('اطلاعات پایه'!$B$9/30*MIN(30,L1197),0)</f>
        <v>22000000</v>
      </c>
      <c r="T1197" s="5">
        <f t="shared" si="147"/>
        <v>59284</v>
      </c>
      <c r="U1197" s="15"/>
      <c r="V1197" s="5">
        <f t="shared" si="145"/>
        <v>0</v>
      </c>
      <c r="X1197" s="9">
        <f t="shared" si="148"/>
        <v>40316080</v>
      </c>
      <c r="Y1197" s="9">
        <f>ROUND(0.07*MIN(7*L1197*'اطلاعات پایه'!$B$5,'محاسبه حقوق'!X1197),0)</f>
        <v>2822126</v>
      </c>
      <c r="Z1197" s="9">
        <f t="shared" si="149"/>
        <v>9272700</v>
      </c>
      <c r="AA1197" s="9">
        <f t="shared" si="150"/>
        <v>480702059.14285713</v>
      </c>
      <c r="AB1197" s="5">
        <f>IF(AA1197&lt;='اطلاعات پایه'!$B$35,'اطلاعات پایه'!$D$35,IF(AA1197&lt;='اطلاعات پایه'!$B$36,'اطلاعات پایه'!$E$35+(AA1197-'اطلاعات پایه'!$B$35)*'اطلاعات پایه'!$C$36,IF(AA1197&lt;='اطلاعات پایه'!$B$37,'اطلاعات پایه'!$E$36+(AA1197-'اطلاعات پایه'!$B$36)*'اطلاعات پایه'!$C$37,IF(AA1197&lt;='اطلاعات پایه'!$B$38,'اطلاعات پایه'!$E$37+(AA1197-'اطلاعات پایه'!$B$37)*'اطلاعات پایه'!$C$38,IF(AA1197&lt;='اطلاعات پایه'!$B$39,'اطلاعات پایه'!$E$38+(AA1197-'اطلاعات پایه'!$B$38)*'اطلاعات پایه'!$C$39,'اطلاعات پایه'!$E$39+(AA1197-'اطلاعات پایه'!$B$39)*'اطلاعات پایه'!$C$40)))))/365*L1197</f>
        <v>0</v>
      </c>
      <c r="AC1197" s="9">
        <f t="shared" si="151"/>
        <v>37493954</v>
      </c>
      <c r="AE1197" s="9">
        <f t="shared" si="146"/>
        <v>49588780</v>
      </c>
    </row>
    <row r="1198" spans="1:31" x14ac:dyDescent="0.25">
      <c r="A1198" s="13">
        <v>1178</v>
      </c>
      <c r="B1198" s="13"/>
      <c r="C1198" s="13"/>
      <c r="D1198" s="13"/>
      <c r="E1198" s="13"/>
      <c r="F1198" s="13"/>
      <c r="G1198" s="6" t="str">
        <f t="shared" si="144"/>
        <v/>
      </c>
      <c r="H1198" s="13"/>
      <c r="I1198" s="13"/>
      <c r="J1198" s="15"/>
      <c r="K1198" s="15"/>
      <c r="L1198" s="5">
        <f>VLOOKUP($C$15,'اطلاعات پایه'!$A$18:$B$30,2,FALSE)</f>
        <v>30</v>
      </c>
      <c r="M1198" s="6">
        <f>VLOOKUP($C$15,'اطلاعات پایه'!$A$18:$C$30,3,FALSE)</f>
        <v>45736</v>
      </c>
      <c r="N1198" s="5">
        <f>ROUND((K1198*('اطلاعات پایه'!$B$12+1)+'اطلاعات پایه'!$B$13)/30*L1198,0)</f>
        <v>9316080</v>
      </c>
      <c r="O1198" s="5">
        <f>IF(AND(F1198&gt;0,M1198-F1198&gt;364),'اطلاعات پایه'!$B$10,0)*L1198+J1198</f>
        <v>0</v>
      </c>
      <c r="P1198" s="5">
        <f>IF(H1198="متاهل",'اطلاعات پایه'!$B$6,0)</f>
        <v>0</v>
      </c>
      <c r="Q1198" s="5">
        <f>I1198*'اطلاعات پایه'!$B$7</f>
        <v>0</v>
      </c>
      <c r="R1198" s="5">
        <f>ROUND('اطلاعات پایه'!$B$8/30*MIN(30,L1198),0)</f>
        <v>9000000</v>
      </c>
      <c r="S1198" s="5">
        <f>ROUND('اطلاعات پایه'!$B$9/30*MIN(30,L1198),0)</f>
        <v>22000000</v>
      </c>
      <c r="T1198" s="5">
        <f t="shared" si="147"/>
        <v>59284</v>
      </c>
      <c r="U1198" s="15"/>
      <c r="V1198" s="5">
        <f t="shared" si="145"/>
        <v>0</v>
      </c>
      <c r="X1198" s="9">
        <f t="shared" si="148"/>
        <v>40316080</v>
      </c>
      <c r="Y1198" s="9">
        <f>ROUND(0.07*MIN(7*L1198*'اطلاعات پایه'!$B$5,'محاسبه حقوق'!X1198),0)</f>
        <v>2822126</v>
      </c>
      <c r="Z1198" s="9">
        <f t="shared" si="149"/>
        <v>9272700</v>
      </c>
      <c r="AA1198" s="9">
        <f t="shared" si="150"/>
        <v>480702059.14285713</v>
      </c>
      <c r="AB1198" s="5">
        <f>IF(AA1198&lt;='اطلاعات پایه'!$B$35,'اطلاعات پایه'!$D$35,IF(AA1198&lt;='اطلاعات پایه'!$B$36,'اطلاعات پایه'!$E$35+(AA1198-'اطلاعات پایه'!$B$35)*'اطلاعات پایه'!$C$36,IF(AA1198&lt;='اطلاعات پایه'!$B$37,'اطلاعات پایه'!$E$36+(AA1198-'اطلاعات پایه'!$B$36)*'اطلاعات پایه'!$C$37,IF(AA1198&lt;='اطلاعات پایه'!$B$38,'اطلاعات پایه'!$E$37+(AA1198-'اطلاعات پایه'!$B$37)*'اطلاعات پایه'!$C$38,IF(AA1198&lt;='اطلاعات پایه'!$B$39,'اطلاعات پایه'!$E$38+(AA1198-'اطلاعات پایه'!$B$38)*'اطلاعات پایه'!$C$39,'اطلاعات پایه'!$E$39+(AA1198-'اطلاعات پایه'!$B$39)*'اطلاعات پایه'!$C$40)))))/365*L1198</f>
        <v>0</v>
      </c>
      <c r="AC1198" s="9">
        <f t="shared" si="151"/>
        <v>37493954</v>
      </c>
      <c r="AE1198" s="9">
        <f t="shared" si="146"/>
        <v>49588780</v>
      </c>
    </row>
    <row r="1199" spans="1:31" x14ac:dyDescent="0.25">
      <c r="A1199" s="13">
        <v>1179</v>
      </c>
      <c r="B1199" s="13"/>
      <c r="C1199" s="13"/>
      <c r="D1199" s="13"/>
      <c r="E1199" s="13"/>
      <c r="F1199" s="13"/>
      <c r="G1199" s="6" t="str">
        <f t="shared" si="144"/>
        <v/>
      </c>
      <c r="H1199" s="13"/>
      <c r="I1199" s="13"/>
      <c r="J1199" s="15"/>
      <c r="K1199" s="15"/>
      <c r="L1199" s="5">
        <f>VLOOKUP($C$15,'اطلاعات پایه'!$A$18:$B$30,2,FALSE)</f>
        <v>30</v>
      </c>
      <c r="M1199" s="6">
        <f>VLOOKUP($C$15,'اطلاعات پایه'!$A$18:$C$30,3,FALSE)</f>
        <v>45736</v>
      </c>
      <c r="N1199" s="5">
        <f>ROUND((K1199*('اطلاعات پایه'!$B$12+1)+'اطلاعات پایه'!$B$13)/30*L1199,0)</f>
        <v>9316080</v>
      </c>
      <c r="O1199" s="5">
        <f>IF(AND(F1199&gt;0,M1199-F1199&gt;364),'اطلاعات پایه'!$B$10,0)*L1199+J1199</f>
        <v>0</v>
      </c>
      <c r="P1199" s="5">
        <f>IF(H1199="متاهل",'اطلاعات پایه'!$B$6,0)</f>
        <v>0</v>
      </c>
      <c r="Q1199" s="5">
        <f>I1199*'اطلاعات پایه'!$B$7</f>
        <v>0</v>
      </c>
      <c r="R1199" s="5">
        <f>ROUND('اطلاعات پایه'!$B$8/30*MIN(30,L1199),0)</f>
        <v>9000000</v>
      </c>
      <c r="S1199" s="5">
        <f>ROUND('اطلاعات پایه'!$B$9/30*MIN(30,L1199),0)</f>
        <v>22000000</v>
      </c>
      <c r="T1199" s="5">
        <f t="shared" si="147"/>
        <v>59284</v>
      </c>
      <c r="U1199" s="15"/>
      <c r="V1199" s="5">
        <f t="shared" si="145"/>
        <v>0</v>
      </c>
      <c r="X1199" s="9">
        <f t="shared" si="148"/>
        <v>40316080</v>
      </c>
      <c r="Y1199" s="9">
        <f>ROUND(0.07*MIN(7*L1199*'اطلاعات پایه'!$B$5,'محاسبه حقوق'!X1199),0)</f>
        <v>2822126</v>
      </c>
      <c r="Z1199" s="9">
        <f t="shared" si="149"/>
        <v>9272700</v>
      </c>
      <c r="AA1199" s="9">
        <f t="shared" si="150"/>
        <v>480702059.14285713</v>
      </c>
      <c r="AB1199" s="5">
        <f>IF(AA1199&lt;='اطلاعات پایه'!$B$35,'اطلاعات پایه'!$D$35,IF(AA1199&lt;='اطلاعات پایه'!$B$36,'اطلاعات پایه'!$E$35+(AA1199-'اطلاعات پایه'!$B$35)*'اطلاعات پایه'!$C$36,IF(AA1199&lt;='اطلاعات پایه'!$B$37,'اطلاعات پایه'!$E$36+(AA1199-'اطلاعات پایه'!$B$36)*'اطلاعات پایه'!$C$37,IF(AA1199&lt;='اطلاعات پایه'!$B$38,'اطلاعات پایه'!$E$37+(AA1199-'اطلاعات پایه'!$B$37)*'اطلاعات پایه'!$C$38,IF(AA1199&lt;='اطلاعات پایه'!$B$39,'اطلاعات پایه'!$E$38+(AA1199-'اطلاعات پایه'!$B$38)*'اطلاعات پایه'!$C$39,'اطلاعات پایه'!$E$39+(AA1199-'اطلاعات پایه'!$B$39)*'اطلاعات پایه'!$C$40)))))/365*L1199</f>
        <v>0</v>
      </c>
      <c r="AC1199" s="9">
        <f t="shared" si="151"/>
        <v>37493954</v>
      </c>
      <c r="AE1199" s="9">
        <f t="shared" si="146"/>
        <v>49588780</v>
      </c>
    </row>
    <row r="1200" spans="1:31" x14ac:dyDescent="0.25">
      <c r="A1200" s="13">
        <v>1180</v>
      </c>
      <c r="B1200" s="13"/>
      <c r="C1200" s="13"/>
      <c r="D1200" s="13"/>
      <c r="E1200" s="13"/>
      <c r="F1200" s="13"/>
      <c r="G1200" s="6" t="str">
        <f t="shared" si="144"/>
        <v/>
      </c>
      <c r="H1200" s="13"/>
      <c r="I1200" s="13"/>
      <c r="J1200" s="15"/>
      <c r="K1200" s="15"/>
      <c r="L1200" s="5">
        <f>VLOOKUP($C$15,'اطلاعات پایه'!$A$18:$B$30,2,FALSE)</f>
        <v>30</v>
      </c>
      <c r="M1200" s="6">
        <f>VLOOKUP($C$15,'اطلاعات پایه'!$A$18:$C$30,3,FALSE)</f>
        <v>45736</v>
      </c>
      <c r="N1200" s="5">
        <f>ROUND((K1200*('اطلاعات پایه'!$B$12+1)+'اطلاعات پایه'!$B$13)/30*L1200,0)</f>
        <v>9316080</v>
      </c>
      <c r="O1200" s="5">
        <f>IF(AND(F1200&gt;0,M1200-F1200&gt;364),'اطلاعات پایه'!$B$10,0)*L1200+J1200</f>
        <v>0</v>
      </c>
      <c r="P1200" s="5">
        <f>IF(H1200="متاهل",'اطلاعات پایه'!$B$6,0)</f>
        <v>0</v>
      </c>
      <c r="Q1200" s="5">
        <f>I1200*'اطلاعات پایه'!$B$7</f>
        <v>0</v>
      </c>
      <c r="R1200" s="5">
        <f>ROUND('اطلاعات پایه'!$B$8/30*MIN(30,L1200),0)</f>
        <v>9000000</v>
      </c>
      <c r="S1200" s="5">
        <f>ROUND('اطلاعات پایه'!$B$9/30*MIN(30,L1200),0)</f>
        <v>22000000</v>
      </c>
      <c r="T1200" s="5">
        <f t="shared" si="147"/>
        <v>59284</v>
      </c>
      <c r="U1200" s="15"/>
      <c r="V1200" s="5">
        <f t="shared" si="145"/>
        <v>0</v>
      </c>
      <c r="X1200" s="9">
        <f t="shared" si="148"/>
        <v>40316080</v>
      </c>
      <c r="Y1200" s="9">
        <f>ROUND(0.07*MIN(7*L1200*'اطلاعات پایه'!$B$5,'محاسبه حقوق'!X1200),0)</f>
        <v>2822126</v>
      </c>
      <c r="Z1200" s="9">
        <f t="shared" si="149"/>
        <v>9272700</v>
      </c>
      <c r="AA1200" s="9">
        <f t="shared" si="150"/>
        <v>480702059.14285713</v>
      </c>
      <c r="AB1200" s="5">
        <f>IF(AA1200&lt;='اطلاعات پایه'!$B$35,'اطلاعات پایه'!$D$35,IF(AA1200&lt;='اطلاعات پایه'!$B$36,'اطلاعات پایه'!$E$35+(AA1200-'اطلاعات پایه'!$B$35)*'اطلاعات پایه'!$C$36,IF(AA1200&lt;='اطلاعات پایه'!$B$37,'اطلاعات پایه'!$E$36+(AA1200-'اطلاعات پایه'!$B$36)*'اطلاعات پایه'!$C$37,IF(AA1200&lt;='اطلاعات پایه'!$B$38,'اطلاعات پایه'!$E$37+(AA1200-'اطلاعات پایه'!$B$37)*'اطلاعات پایه'!$C$38,IF(AA1200&lt;='اطلاعات پایه'!$B$39,'اطلاعات پایه'!$E$38+(AA1200-'اطلاعات پایه'!$B$38)*'اطلاعات پایه'!$C$39,'اطلاعات پایه'!$E$39+(AA1200-'اطلاعات پایه'!$B$39)*'اطلاعات پایه'!$C$40)))))/365*L1200</f>
        <v>0</v>
      </c>
      <c r="AC1200" s="9">
        <f t="shared" si="151"/>
        <v>37493954</v>
      </c>
      <c r="AE1200" s="9">
        <f t="shared" si="146"/>
        <v>49588780</v>
      </c>
    </row>
    <row r="1201" spans="1:31" x14ac:dyDescent="0.25">
      <c r="A1201" s="13">
        <v>1181</v>
      </c>
      <c r="B1201" s="13"/>
      <c r="C1201" s="13"/>
      <c r="D1201" s="13"/>
      <c r="E1201" s="13"/>
      <c r="F1201" s="13"/>
      <c r="G1201" s="6" t="str">
        <f t="shared" si="144"/>
        <v/>
      </c>
      <c r="H1201" s="13"/>
      <c r="I1201" s="13"/>
      <c r="J1201" s="15"/>
      <c r="K1201" s="15"/>
      <c r="L1201" s="5">
        <f>VLOOKUP($C$15,'اطلاعات پایه'!$A$18:$B$30,2,FALSE)</f>
        <v>30</v>
      </c>
      <c r="M1201" s="6">
        <f>VLOOKUP($C$15,'اطلاعات پایه'!$A$18:$C$30,3,FALSE)</f>
        <v>45736</v>
      </c>
      <c r="N1201" s="5">
        <f>ROUND((K1201*('اطلاعات پایه'!$B$12+1)+'اطلاعات پایه'!$B$13)/30*L1201,0)</f>
        <v>9316080</v>
      </c>
      <c r="O1201" s="5">
        <f>IF(AND(F1201&gt;0,M1201-F1201&gt;364),'اطلاعات پایه'!$B$10,0)*L1201+J1201</f>
        <v>0</v>
      </c>
      <c r="P1201" s="5">
        <f>IF(H1201="متاهل",'اطلاعات پایه'!$B$6,0)</f>
        <v>0</v>
      </c>
      <c r="Q1201" s="5">
        <f>I1201*'اطلاعات پایه'!$B$7</f>
        <v>0</v>
      </c>
      <c r="R1201" s="5">
        <f>ROUND('اطلاعات پایه'!$B$8/30*MIN(30,L1201),0)</f>
        <v>9000000</v>
      </c>
      <c r="S1201" s="5">
        <f>ROUND('اطلاعات پایه'!$B$9/30*MIN(30,L1201),0)</f>
        <v>22000000</v>
      </c>
      <c r="T1201" s="5">
        <f t="shared" si="147"/>
        <v>59284</v>
      </c>
      <c r="U1201" s="15"/>
      <c r="V1201" s="5">
        <f t="shared" si="145"/>
        <v>0</v>
      </c>
      <c r="X1201" s="9">
        <f t="shared" si="148"/>
        <v>40316080</v>
      </c>
      <c r="Y1201" s="9">
        <f>ROUND(0.07*MIN(7*L1201*'اطلاعات پایه'!$B$5,'محاسبه حقوق'!X1201),0)</f>
        <v>2822126</v>
      </c>
      <c r="Z1201" s="9">
        <f t="shared" si="149"/>
        <v>9272700</v>
      </c>
      <c r="AA1201" s="9">
        <f t="shared" si="150"/>
        <v>480702059.14285713</v>
      </c>
      <c r="AB1201" s="5">
        <f>IF(AA1201&lt;='اطلاعات پایه'!$B$35,'اطلاعات پایه'!$D$35,IF(AA1201&lt;='اطلاعات پایه'!$B$36,'اطلاعات پایه'!$E$35+(AA1201-'اطلاعات پایه'!$B$35)*'اطلاعات پایه'!$C$36,IF(AA1201&lt;='اطلاعات پایه'!$B$37,'اطلاعات پایه'!$E$36+(AA1201-'اطلاعات پایه'!$B$36)*'اطلاعات پایه'!$C$37,IF(AA1201&lt;='اطلاعات پایه'!$B$38,'اطلاعات پایه'!$E$37+(AA1201-'اطلاعات پایه'!$B$37)*'اطلاعات پایه'!$C$38,IF(AA1201&lt;='اطلاعات پایه'!$B$39,'اطلاعات پایه'!$E$38+(AA1201-'اطلاعات پایه'!$B$38)*'اطلاعات پایه'!$C$39,'اطلاعات پایه'!$E$39+(AA1201-'اطلاعات پایه'!$B$39)*'اطلاعات پایه'!$C$40)))))/365*L1201</f>
        <v>0</v>
      </c>
      <c r="AC1201" s="9">
        <f t="shared" si="151"/>
        <v>37493954</v>
      </c>
      <c r="AE1201" s="9">
        <f t="shared" si="146"/>
        <v>49588780</v>
      </c>
    </row>
    <row r="1202" spans="1:31" x14ac:dyDescent="0.25">
      <c r="A1202" s="13">
        <v>1182</v>
      </c>
      <c r="B1202" s="13"/>
      <c r="C1202" s="13"/>
      <c r="D1202" s="13"/>
      <c r="E1202" s="13"/>
      <c r="F1202" s="13"/>
      <c r="G1202" s="6" t="str">
        <f t="shared" si="144"/>
        <v/>
      </c>
      <c r="H1202" s="13"/>
      <c r="I1202" s="13"/>
      <c r="J1202" s="15"/>
      <c r="K1202" s="15"/>
      <c r="L1202" s="5">
        <f>VLOOKUP($C$15,'اطلاعات پایه'!$A$18:$B$30,2,FALSE)</f>
        <v>30</v>
      </c>
      <c r="M1202" s="6">
        <f>VLOOKUP($C$15,'اطلاعات پایه'!$A$18:$C$30,3,FALSE)</f>
        <v>45736</v>
      </c>
      <c r="N1202" s="5">
        <f>ROUND((K1202*('اطلاعات پایه'!$B$12+1)+'اطلاعات پایه'!$B$13)/30*L1202,0)</f>
        <v>9316080</v>
      </c>
      <c r="O1202" s="5">
        <f>IF(AND(F1202&gt;0,M1202-F1202&gt;364),'اطلاعات پایه'!$B$10,0)*L1202+J1202</f>
        <v>0</v>
      </c>
      <c r="P1202" s="5">
        <f>IF(H1202="متاهل",'اطلاعات پایه'!$B$6,0)</f>
        <v>0</v>
      </c>
      <c r="Q1202" s="5">
        <f>I1202*'اطلاعات پایه'!$B$7</f>
        <v>0</v>
      </c>
      <c r="R1202" s="5">
        <f>ROUND('اطلاعات پایه'!$B$8/30*MIN(30,L1202),0)</f>
        <v>9000000</v>
      </c>
      <c r="S1202" s="5">
        <f>ROUND('اطلاعات پایه'!$B$9/30*MIN(30,L1202),0)</f>
        <v>22000000</v>
      </c>
      <c r="T1202" s="5">
        <f t="shared" si="147"/>
        <v>59284</v>
      </c>
      <c r="U1202" s="15"/>
      <c r="V1202" s="5">
        <f t="shared" si="145"/>
        <v>0</v>
      </c>
      <c r="X1202" s="9">
        <f t="shared" si="148"/>
        <v>40316080</v>
      </c>
      <c r="Y1202" s="9">
        <f>ROUND(0.07*MIN(7*L1202*'اطلاعات پایه'!$B$5,'محاسبه حقوق'!X1202),0)</f>
        <v>2822126</v>
      </c>
      <c r="Z1202" s="9">
        <f t="shared" si="149"/>
        <v>9272700</v>
      </c>
      <c r="AA1202" s="9">
        <f t="shared" si="150"/>
        <v>480702059.14285713</v>
      </c>
      <c r="AB1202" s="5">
        <f>IF(AA1202&lt;='اطلاعات پایه'!$B$35,'اطلاعات پایه'!$D$35,IF(AA1202&lt;='اطلاعات پایه'!$B$36,'اطلاعات پایه'!$E$35+(AA1202-'اطلاعات پایه'!$B$35)*'اطلاعات پایه'!$C$36,IF(AA1202&lt;='اطلاعات پایه'!$B$37,'اطلاعات پایه'!$E$36+(AA1202-'اطلاعات پایه'!$B$36)*'اطلاعات پایه'!$C$37,IF(AA1202&lt;='اطلاعات پایه'!$B$38,'اطلاعات پایه'!$E$37+(AA1202-'اطلاعات پایه'!$B$37)*'اطلاعات پایه'!$C$38,IF(AA1202&lt;='اطلاعات پایه'!$B$39,'اطلاعات پایه'!$E$38+(AA1202-'اطلاعات پایه'!$B$38)*'اطلاعات پایه'!$C$39,'اطلاعات پایه'!$E$39+(AA1202-'اطلاعات پایه'!$B$39)*'اطلاعات پایه'!$C$40)))))/365*L1202</f>
        <v>0</v>
      </c>
      <c r="AC1202" s="9">
        <f t="shared" si="151"/>
        <v>37493954</v>
      </c>
      <c r="AE1202" s="9">
        <f t="shared" si="146"/>
        <v>49588780</v>
      </c>
    </row>
    <row r="1203" spans="1:31" x14ac:dyDescent="0.25">
      <c r="A1203" s="13">
        <v>1183</v>
      </c>
      <c r="B1203" s="13"/>
      <c r="C1203" s="13"/>
      <c r="D1203" s="13"/>
      <c r="E1203" s="13"/>
      <c r="F1203" s="13"/>
      <c r="G1203" s="6" t="str">
        <f t="shared" si="144"/>
        <v/>
      </c>
      <c r="H1203" s="13"/>
      <c r="I1203" s="13"/>
      <c r="J1203" s="15"/>
      <c r="K1203" s="15"/>
      <c r="L1203" s="5">
        <f>VLOOKUP($C$15,'اطلاعات پایه'!$A$18:$B$30,2,FALSE)</f>
        <v>30</v>
      </c>
      <c r="M1203" s="6">
        <f>VLOOKUP($C$15,'اطلاعات پایه'!$A$18:$C$30,3,FALSE)</f>
        <v>45736</v>
      </c>
      <c r="N1203" s="5">
        <f>ROUND((K1203*('اطلاعات پایه'!$B$12+1)+'اطلاعات پایه'!$B$13)/30*L1203,0)</f>
        <v>9316080</v>
      </c>
      <c r="O1203" s="5">
        <f>IF(AND(F1203&gt;0,M1203-F1203&gt;364),'اطلاعات پایه'!$B$10,0)*L1203+J1203</f>
        <v>0</v>
      </c>
      <c r="P1203" s="5">
        <f>IF(H1203="متاهل",'اطلاعات پایه'!$B$6,0)</f>
        <v>0</v>
      </c>
      <c r="Q1203" s="5">
        <f>I1203*'اطلاعات پایه'!$B$7</f>
        <v>0</v>
      </c>
      <c r="R1203" s="5">
        <f>ROUND('اطلاعات پایه'!$B$8/30*MIN(30,L1203),0)</f>
        <v>9000000</v>
      </c>
      <c r="S1203" s="5">
        <f>ROUND('اطلاعات پایه'!$B$9/30*MIN(30,L1203),0)</f>
        <v>22000000</v>
      </c>
      <c r="T1203" s="5">
        <f t="shared" si="147"/>
        <v>59284</v>
      </c>
      <c r="U1203" s="15"/>
      <c r="V1203" s="5">
        <f t="shared" si="145"/>
        <v>0</v>
      </c>
      <c r="X1203" s="9">
        <f t="shared" si="148"/>
        <v>40316080</v>
      </c>
      <c r="Y1203" s="9">
        <f>ROUND(0.07*MIN(7*L1203*'اطلاعات پایه'!$B$5,'محاسبه حقوق'!X1203),0)</f>
        <v>2822126</v>
      </c>
      <c r="Z1203" s="9">
        <f t="shared" si="149"/>
        <v>9272700</v>
      </c>
      <c r="AA1203" s="9">
        <f t="shared" si="150"/>
        <v>480702059.14285713</v>
      </c>
      <c r="AB1203" s="5">
        <f>IF(AA1203&lt;='اطلاعات پایه'!$B$35,'اطلاعات پایه'!$D$35,IF(AA1203&lt;='اطلاعات پایه'!$B$36,'اطلاعات پایه'!$E$35+(AA1203-'اطلاعات پایه'!$B$35)*'اطلاعات پایه'!$C$36,IF(AA1203&lt;='اطلاعات پایه'!$B$37,'اطلاعات پایه'!$E$36+(AA1203-'اطلاعات پایه'!$B$36)*'اطلاعات پایه'!$C$37,IF(AA1203&lt;='اطلاعات پایه'!$B$38,'اطلاعات پایه'!$E$37+(AA1203-'اطلاعات پایه'!$B$37)*'اطلاعات پایه'!$C$38,IF(AA1203&lt;='اطلاعات پایه'!$B$39,'اطلاعات پایه'!$E$38+(AA1203-'اطلاعات پایه'!$B$38)*'اطلاعات پایه'!$C$39,'اطلاعات پایه'!$E$39+(AA1203-'اطلاعات پایه'!$B$39)*'اطلاعات پایه'!$C$40)))))/365*L1203</f>
        <v>0</v>
      </c>
      <c r="AC1203" s="9">
        <f t="shared" si="151"/>
        <v>37493954</v>
      </c>
      <c r="AE1203" s="9">
        <f t="shared" si="146"/>
        <v>49588780</v>
      </c>
    </row>
    <row r="1204" spans="1:31" x14ac:dyDescent="0.25">
      <c r="A1204" s="13">
        <v>1184</v>
      </c>
      <c r="B1204" s="13"/>
      <c r="C1204" s="13"/>
      <c r="D1204" s="13"/>
      <c r="E1204" s="13"/>
      <c r="F1204" s="13"/>
      <c r="G1204" s="6" t="str">
        <f t="shared" si="144"/>
        <v/>
      </c>
      <c r="H1204" s="13"/>
      <c r="I1204" s="13"/>
      <c r="J1204" s="15"/>
      <c r="K1204" s="15"/>
      <c r="L1204" s="5">
        <f>VLOOKUP($C$15,'اطلاعات پایه'!$A$18:$B$30,2,FALSE)</f>
        <v>30</v>
      </c>
      <c r="M1204" s="6">
        <f>VLOOKUP($C$15,'اطلاعات پایه'!$A$18:$C$30,3,FALSE)</f>
        <v>45736</v>
      </c>
      <c r="N1204" s="5">
        <f>ROUND((K1204*('اطلاعات پایه'!$B$12+1)+'اطلاعات پایه'!$B$13)/30*L1204,0)</f>
        <v>9316080</v>
      </c>
      <c r="O1204" s="5">
        <f>IF(AND(F1204&gt;0,M1204-F1204&gt;364),'اطلاعات پایه'!$B$10,0)*L1204+J1204</f>
        <v>0</v>
      </c>
      <c r="P1204" s="5">
        <f>IF(H1204="متاهل",'اطلاعات پایه'!$B$6,0)</f>
        <v>0</v>
      </c>
      <c r="Q1204" s="5">
        <f>I1204*'اطلاعات پایه'!$B$7</f>
        <v>0</v>
      </c>
      <c r="R1204" s="5">
        <f>ROUND('اطلاعات پایه'!$B$8/30*MIN(30,L1204),0)</f>
        <v>9000000</v>
      </c>
      <c r="S1204" s="5">
        <f>ROUND('اطلاعات پایه'!$B$9/30*MIN(30,L1204),0)</f>
        <v>22000000</v>
      </c>
      <c r="T1204" s="5">
        <f t="shared" si="147"/>
        <v>59284</v>
      </c>
      <c r="U1204" s="15"/>
      <c r="V1204" s="5">
        <f t="shared" si="145"/>
        <v>0</v>
      </c>
      <c r="X1204" s="9">
        <f t="shared" si="148"/>
        <v>40316080</v>
      </c>
      <c r="Y1204" s="9">
        <f>ROUND(0.07*MIN(7*L1204*'اطلاعات پایه'!$B$5,'محاسبه حقوق'!X1204),0)</f>
        <v>2822126</v>
      </c>
      <c r="Z1204" s="9">
        <f t="shared" si="149"/>
        <v>9272700</v>
      </c>
      <c r="AA1204" s="9">
        <f t="shared" si="150"/>
        <v>480702059.14285713</v>
      </c>
      <c r="AB1204" s="5">
        <f>IF(AA1204&lt;='اطلاعات پایه'!$B$35,'اطلاعات پایه'!$D$35,IF(AA1204&lt;='اطلاعات پایه'!$B$36,'اطلاعات پایه'!$E$35+(AA1204-'اطلاعات پایه'!$B$35)*'اطلاعات پایه'!$C$36,IF(AA1204&lt;='اطلاعات پایه'!$B$37,'اطلاعات پایه'!$E$36+(AA1204-'اطلاعات پایه'!$B$36)*'اطلاعات پایه'!$C$37,IF(AA1204&lt;='اطلاعات پایه'!$B$38,'اطلاعات پایه'!$E$37+(AA1204-'اطلاعات پایه'!$B$37)*'اطلاعات پایه'!$C$38,IF(AA1204&lt;='اطلاعات پایه'!$B$39,'اطلاعات پایه'!$E$38+(AA1204-'اطلاعات پایه'!$B$38)*'اطلاعات پایه'!$C$39,'اطلاعات پایه'!$E$39+(AA1204-'اطلاعات پایه'!$B$39)*'اطلاعات پایه'!$C$40)))))/365*L1204</f>
        <v>0</v>
      </c>
      <c r="AC1204" s="9">
        <f t="shared" si="151"/>
        <v>37493954</v>
      </c>
      <c r="AE1204" s="9">
        <f t="shared" si="146"/>
        <v>49588780</v>
      </c>
    </row>
    <row r="1205" spans="1:31" x14ac:dyDescent="0.25">
      <c r="A1205" s="13">
        <v>1185</v>
      </c>
      <c r="B1205" s="13"/>
      <c r="C1205" s="13"/>
      <c r="D1205" s="13"/>
      <c r="E1205" s="13"/>
      <c r="F1205" s="13"/>
      <c r="G1205" s="6" t="str">
        <f t="shared" si="144"/>
        <v/>
      </c>
      <c r="H1205" s="13"/>
      <c r="I1205" s="13"/>
      <c r="J1205" s="15"/>
      <c r="K1205" s="15"/>
      <c r="L1205" s="5">
        <f>VLOOKUP($C$15,'اطلاعات پایه'!$A$18:$B$30,2,FALSE)</f>
        <v>30</v>
      </c>
      <c r="M1205" s="6">
        <f>VLOOKUP($C$15,'اطلاعات پایه'!$A$18:$C$30,3,FALSE)</f>
        <v>45736</v>
      </c>
      <c r="N1205" s="5">
        <f>ROUND((K1205*('اطلاعات پایه'!$B$12+1)+'اطلاعات پایه'!$B$13)/30*L1205,0)</f>
        <v>9316080</v>
      </c>
      <c r="O1205" s="5">
        <f>IF(AND(F1205&gt;0,M1205-F1205&gt;364),'اطلاعات پایه'!$B$10,0)*L1205+J1205</f>
        <v>0</v>
      </c>
      <c r="P1205" s="5">
        <f>IF(H1205="متاهل",'اطلاعات پایه'!$B$6,0)</f>
        <v>0</v>
      </c>
      <c r="Q1205" s="5">
        <f>I1205*'اطلاعات پایه'!$B$7</f>
        <v>0</v>
      </c>
      <c r="R1205" s="5">
        <f>ROUND('اطلاعات پایه'!$B$8/30*MIN(30,L1205),0)</f>
        <v>9000000</v>
      </c>
      <c r="S1205" s="5">
        <f>ROUND('اطلاعات پایه'!$B$9/30*MIN(30,L1205),0)</f>
        <v>22000000</v>
      </c>
      <c r="T1205" s="5">
        <f t="shared" si="147"/>
        <v>59284</v>
      </c>
      <c r="U1205" s="15"/>
      <c r="V1205" s="5">
        <f t="shared" si="145"/>
        <v>0</v>
      </c>
      <c r="X1205" s="9">
        <f t="shared" si="148"/>
        <v>40316080</v>
      </c>
      <c r="Y1205" s="9">
        <f>ROUND(0.07*MIN(7*L1205*'اطلاعات پایه'!$B$5,'محاسبه حقوق'!X1205),0)</f>
        <v>2822126</v>
      </c>
      <c r="Z1205" s="9">
        <f t="shared" si="149"/>
        <v>9272700</v>
      </c>
      <c r="AA1205" s="9">
        <f t="shared" si="150"/>
        <v>480702059.14285713</v>
      </c>
      <c r="AB1205" s="5">
        <f>IF(AA1205&lt;='اطلاعات پایه'!$B$35,'اطلاعات پایه'!$D$35,IF(AA1205&lt;='اطلاعات پایه'!$B$36,'اطلاعات پایه'!$E$35+(AA1205-'اطلاعات پایه'!$B$35)*'اطلاعات پایه'!$C$36,IF(AA1205&lt;='اطلاعات پایه'!$B$37,'اطلاعات پایه'!$E$36+(AA1205-'اطلاعات پایه'!$B$36)*'اطلاعات پایه'!$C$37,IF(AA1205&lt;='اطلاعات پایه'!$B$38,'اطلاعات پایه'!$E$37+(AA1205-'اطلاعات پایه'!$B$37)*'اطلاعات پایه'!$C$38,IF(AA1205&lt;='اطلاعات پایه'!$B$39,'اطلاعات پایه'!$E$38+(AA1205-'اطلاعات پایه'!$B$38)*'اطلاعات پایه'!$C$39,'اطلاعات پایه'!$E$39+(AA1205-'اطلاعات پایه'!$B$39)*'اطلاعات پایه'!$C$40)))))/365*L1205</f>
        <v>0</v>
      </c>
      <c r="AC1205" s="9">
        <f t="shared" si="151"/>
        <v>37493954</v>
      </c>
      <c r="AE1205" s="9">
        <f t="shared" si="146"/>
        <v>49588780</v>
      </c>
    </row>
    <row r="1206" spans="1:31" x14ac:dyDescent="0.25">
      <c r="A1206" s="13">
        <v>1186</v>
      </c>
      <c r="B1206" s="13"/>
      <c r="C1206" s="13"/>
      <c r="D1206" s="13"/>
      <c r="E1206" s="13"/>
      <c r="F1206" s="13"/>
      <c r="G1206" s="6" t="str">
        <f t="shared" si="144"/>
        <v/>
      </c>
      <c r="H1206" s="13"/>
      <c r="I1206" s="13"/>
      <c r="J1206" s="15"/>
      <c r="K1206" s="15"/>
      <c r="L1206" s="5">
        <f>VLOOKUP($C$15,'اطلاعات پایه'!$A$18:$B$30,2,FALSE)</f>
        <v>30</v>
      </c>
      <c r="M1206" s="6">
        <f>VLOOKUP($C$15,'اطلاعات پایه'!$A$18:$C$30,3,FALSE)</f>
        <v>45736</v>
      </c>
      <c r="N1206" s="5">
        <f>ROUND((K1206*('اطلاعات پایه'!$B$12+1)+'اطلاعات پایه'!$B$13)/30*L1206,0)</f>
        <v>9316080</v>
      </c>
      <c r="O1206" s="5">
        <f>IF(AND(F1206&gt;0,M1206-F1206&gt;364),'اطلاعات پایه'!$B$10,0)*L1206+J1206</f>
        <v>0</v>
      </c>
      <c r="P1206" s="5">
        <f>IF(H1206="متاهل",'اطلاعات پایه'!$B$6,0)</f>
        <v>0</v>
      </c>
      <c r="Q1206" s="5">
        <f>I1206*'اطلاعات پایه'!$B$7</f>
        <v>0</v>
      </c>
      <c r="R1206" s="5">
        <f>ROUND('اطلاعات پایه'!$B$8/30*MIN(30,L1206),0)</f>
        <v>9000000</v>
      </c>
      <c r="S1206" s="5">
        <f>ROUND('اطلاعات پایه'!$B$9/30*MIN(30,L1206),0)</f>
        <v>22000000</v>
      </c>
      <c r="T1206" s="5">
        <f t="shared" si="147"/>
        <v>59284</v>
      </c>
      <c r="U1206" s="15"/>
      <c r="V1206" s="5">
        <f t="shared" si="145"/>
        <v>0</v>
      </c>
      <c r="X1206" s="9">
        <f t="shared" si="148"/>
        <v>40316080</v>
      </c>
      <c r="Y1206" s="9">
        <f>ROUND(0.07*MIN(7*L1206*'اطلاعات پایه'!$B$5,'محاسبه حقوق'!X1206),0)</f>
        <v>2822126</v>
      </c>
      <c r="Z1206" s="9">
        <f t="shared" si="149"/>
        <v>9272700</v>
      </c>
      <c r="AA1206" s="9">
        <f t="shared" si="150"/>
        <v>480702059.14285713</v>
      </c>
      <c r="AB1206" s="5">
        <f>IF(AA1206&lt;='اطلاعات پایه'!$B$35,'اطلاعات پایه'!$D$35,IF(AA1206&lt;='اطلاعات پایه'!$B$36,'اطلاعات پایه'!$E$35+(AA1206-'اطلاعات پایه'!$B$35)*'اطلاعات پایه'!$C$36,IF(AA1206&lt;='اطلاعات پایه'!$B$37,'اطلاعات پایه'!$E$36+(AA1206-'اطلاعات پایه'!$B$36)*'اطلاعات پایه'!$C$37,IF(AA1206&lt;='اطلاعات پایه'!$B$38,'اطلاعات پایه'!$E$37+(AA1206-'اطلاعات پایه'!$B$37)*'اطلاعات پایه'!$C$38,IF(AA1206&lt;='اطلاعات پایه'!$B$39,'اطلاعات پایه'!$E$38+(AA1206-'اطلاعات پایه'!$B$38)*'اطلاعات پایه'!$C$39,'اطلاعات پایه'!$E$39+(AA1206-'اطلاعات پایه'!$B$39)*'اطلاعات پایه'!$C$40)))))/365*L1206</f>
        <v>0</v>
      </c>
      <c r="AC1206" s="9">
        <f t="shared" si="151"/>
        <v>37493954</v>
      </c>
      <c r="AE1206" s="9">
        <f t="shared" si="146"/>
        <v>49588780</v>
      </c>
    </row>
    <row r="1207" spans="1:31" x14ac:dyDescent="0.25">
      <c r="A1207" s="13">
        <v>1187</v>
      </c>
      <c r="B1207" s="13"/>
      <c r="C1207" s="13"/>
      <c r="D1207" s="13"/>
      <c r="E1207" s="13"/>
      <c r="F1207" s="13"/>
      <c r="G1207" s="6" t="str">
        <f t="shared" si="144"/>
        <v/>
      </c>
      <c r="H1207" s="13"/>
      <c r="I1207" s="13"/>
      <c r="J1207" s="15"/>
      <c r="K1207" s="15"/>
      <c r="L1207" s="5">
        <f>VLOOKUP($C$15,'اطلاعات پایه'!$A$18:$B$30,2,FALSE)</f>
        <v>30</v>
      </c>
      <c r="M1207" s="6">
        <f>VLOOKUP($C$15,'اطلاعات پایه'!$A$18:$C$30,3,FALSE)</f>
        <v>45736</v>
      </c>
      <c r="N1207" s="5">
        <f>ROUND((K1207*('اطلاعات پایه'!$B$12+1)+'اطلاعات پایه'!$B$13)/30*L1207,0)</f>
        <v>9316080</v>
      </c>
      <c r="O1207" s="5">
        <f>IF(AND(F1207&gt;0,M1207-F1207&gt;364),'اطلاعات پایه'!$B$10,0)*L1207+J1207</f>
        <v>0</v>
      </c>
      <c r="P1207" s="5">
        <f>IF(H1207="متاهل",'اطلاعات پایه'!$B$6,0)</f>
        <v>0</v>
      </c>
      <c r="Q1207" s="5">
        <f>I1207*'اطلاعات پایه'!$B$7</f>
        <v>0</v>
      </c>
      <c r="R1207" s="5">
        <f>ROUND('اطلاعات پایه'!$B$8/30*MIN(30,L1207),0)</f>
        <v>9000000</v>
      </c>
      <c r="S1207" s="5">
        <f>ROUND('اطلاعات پایه'!$B$9/30*MIN(30,L1207),0)</f>
        <v>22000000</v>
      </c>
      <c r="T1207" s="5">
        <f t="shared" si="147"/>
        <v>59284</v>
      </c>
      <c r="U1207" s="15"/>
      <c r="V1207" s="5">
        <f t="shared" si="145"/>
        <v>0</v>
      </c>
      <c r="X1207" s="9">
        <f t="shared" si="148"/>
        <v>40316080</v>
      </c>
      <c r="Y1207" s="9">
        <f>ROUND(0.07*MIN(7*L1207*'اطلاعات پایه'!$B$5,'محاسبه حقوق'!X1207),0)</f>
        <v>2822126</v>
      </c>
      <c r="Z1207" s="9">
        <f t="shared" si="149"/>
        <v>9272700</v>
      </c>
      <c r="AA1207" s="9">
        <f t="shared" si="150"/>
        <v>480702059.14285713</v>
      </c>
      <c r="AB1207" s="5">
        <f>IF(AA1207&lt;='اطلاعات پایه'!$B$35,'اطلاعات پایه'!$D$35,IF(AA1207&lt;='اطلاعات پایه'!$B$36,'اطلاعات پایه'!$E$35+(AA1207-'اطلاعات پایه'!$B$35)*'اطلاعات پایه'!$C$36,IF(AA1207&lt;='اطلاعات پایه'!$B$37,'اطلاعات پایه'!$E$36+(AA1207-'اطلاعات پایه'!$B$36)*'اطلاعات پایه'!$C$37,IF(AA1207&lt;='اطلاعات پایه'!$B$38,'اطلاعات پایه'!$E$37+(AA1207-'اطلاعات پایه'!$B$37)*'اطلاعات پایه'!$C$38,IF(AA1207&lt;='اطلاعات پایه'!$B$39,'اطلاعات پایه'!$E$38+(AA1207-'اطلاعات پایه'!$B$38)*'اطلاعات پایه'!$C$39,'اطلاعات پایه'!$E$39+(AA1207-'اطلاعات پایه'!$B$39)*'اطلاعات پایه'!$C$40)))))/365*L1207</f>
        <v>0</v>
      </c>
      <c r="AC1207" s="9">
        <f t="shared" si="151"/>
        <v>37493954</v>
      </c>
      <c r="AE1207" s="9">
        <f t="shared" si="146"/>
        <v>49588780</v>
      </c>
    </row>
    <row r="1208" spans="1:31" x14ac:dyDescent="0.25">
      <c r="A1208" s="13">
        <v>1188</v>
      </c>
      <c r="B1208" s="13"/>
      <c r="C1208" s="13"/>
      <c r="D1208" s="13"/>
      <c r="E1208" s="13"/>
      <c r="F1208" s="13"/>
      <c r="G1208" s="6" t="str">
        <f t="shared" si="144"/>
        <v/>
      </c>
      <c r="H1208" s="13"/>
      <c r="I1208" s="13"/>
      <c r="J1208" s="15"/>
      <c r="K1208" s="15"/>
      <c r="L1208" s="5">
        <f>VLOOKUP($C$15,'اطلاعات پایه'!$A$18:$B$30,2,FALSE)</f>
        <v>30</v>
      </c>
      <c r="M1208" s="6">
        <f>VLOOKUP($C$15,'اطلاعات پایه'!$A$18:$C$30,3,FALSE)</f>
        <v>45736</v>
      </c>
      <c r="N1208" s="5">
        <f>ROUND((K1208*('اطلاعات پایه'!$B$12+1)+'اطلاعات پایه'!$B$13)/30*L1208,0)</f>
        <v>9316080</v>
      </c>
      <c r="O1208" s="5">
        <f>IF(AND(F1208&gt;0,M1208-F1208&gt;364),'اطلاعات پایه'!$B$10,0)*L1208+J1208</f>
        <v>0</v>
      </c>
      <c r="P1208" s="5">
        <f>IF(H1208="متاهل",'اطلاعات پایه'!$B$6,0)</f>
        <v>0</v>
      </c>
      <c r="Q1208" s="5">
        <f>I1208*'اطلاعات پایه'!$B$7</f>
        <v>0</v>
      </c>
      <c r="R1208" s="5">
        <f>ROUND('اطلاعات پایه'!$B$8/30*MIN(30,L1208),0)</f>
        <v>9000000</v>
      </c>
      <c r="S1208" s="5">
        <f>ROUND('اطلاعات پایه'!$B$9/30*MIN(30,L1208),0)</f>
        <v>22000000</v>
      </c>
      <c r="T1208" s="5">
        <f t="shared" si="147"/>
        <v>59284</v>
      </c>
      <c r="U1208" s="15"/>
      <c r="V1208" s="5">
        <f t="shared" si="145"/>
        <v>0</v>
      </c>
      <c r="X1208" s="9">
        <f t="shared" si="148"/>
        <v>40316080</v>
      </c>
      <c r="Y1208" s="9">
        <f>ROUND(0.07*MIN(7*L1208*'اطلاعات پایه'!$B$5,'محاسبه حقوق'!X1208),0)</f>
        <v>2822126</v>
      </c>
      <c r="Z1208" s="9">
        <f t="shared" si="149"/>
        <v>9272700</v>
      </c>
      <c r="AA1208" s="9">
        <f t="shared" si="150"/>
        <v>480702059.14285713</v>
      </c>
      <c r="AB1208" s="5">
        <f>IF(AA1208&lt;='اطلاعات پایه'!$B$35,'اطلاعات پایه'!$D$35,IF(AA1208&lt;='اطلاعات پایه'!$B$36,'اطلاعات پایه'!$E$35+(AA1208-'اطلاعات پایه'!$B$35)*'اطلاعات پایه'!$C$36,IF(AA1208&lt;='اطلاعات پایه'!$B$37,'اطلاعات پایه'!$E$36+(AA1208-'اطلاعات پایه'!$B$36)*'اطلاعات پایه'!$C$37,IF(AA1208&lt;='اطلاعات پایه'!$B$38,'اطلاعات پایه'!$E$37+(AA1208-'اطلاعات پایه'!$B$37)*'اطلاعات پایه'!$C$38,IF(AA1208&lt;='اطلاعات پایه'!$B$39,'اطلاعات پایه'!$E$38+(AA1208-'اطلاعات پایه'!$B$38)*'اطلاعات پایه'!$C$39,'اطلاعات پایه'!$E$39+(AA1208-'اطلاعات پایه'!$B$39)*'اطلاعات پایه'!$C$40)))))/365*L1208</f>
        <v>0</v>
      </c>
      <c r="AC1208" s="9">
        <f t="shared" si="151"/>
        <v>37493954</v>
      </c>
      <c r="AE1208" s="9">
        <f t="shared" si="146"/>
        <v>49588780</v>
      </c>
    </row>
    <row r="1209" spans="1:31" x14ac:dyDescent="0.25">
      <c r="A1209" s="13">
        <v>1189</v>
      </c>
      <c r="B1209" s="13"/>
      <c r="C1209" s="13"/>
      <c r="D1209" s="13"/>
      <c r="E1209" s="13"/>
      <c r="F1209" s="13"/>
      <c r="G1209" s="6" t="str">
        <f t="shared" si="144"/>
        <v/>
      </c>
      <c r="H1209" s="13"/>
      <c r="I1209" s="13"/>
      <c r="J1209" s="15"/>
      <c r="K1209" s="15"/>
      <c r="L1209" s="5">
        <f>VLOOKUP($C$15,'اطلاعات پایه'!$A$18:$B$30,2,FALSE)</f>
        <v>30</v>
      </c>
      <c r="M1209" s="6">
        <f>VLOOKUP($C$15,'اطلاعات پایه'!$A$18:$C$30,3,FALSE)</f>
        <v>45736</v>
      </c>
      <c r="N1209" s="5">
        <f>ROUND((K1209*('اطلاعات پایه'!$B$12+1)+'اطلاعات پایه'!$B$13)/30*L1209,0)</f>
        <v>9316080</v>
      </c>
      <c r="O1209" s="5">
        <f>IF(AND(F1209&gt;0,M1209-F1209&gt;364),'اطلاعات پایه'!$B$10,0)*L1209+J1209</f>
        <v>0</v>
      </c>
      <c r="P1209" s="5">
        <f>IF(H1209="متاهل",'اطلاعات پایه'!$B$6,0)</f>
        <v>0</v>
      </c>
      <c r="Q1209" s="5">
        <f>I1209*'اطلاعات پایه'!$B$7</f>
        <v>0</v>
      </c>
      <c r="R1209" s="5">
        <f>ROUND('اطلاعات پایه'!$B$8/30*MIN(30,L1209),0)</f>
        <v>9000000</v>
      </c>
      <c r="S1209" s="5">
        <f>ROUND('اطلاعات پایه'!$B$9/30*MIN(30,L1209),0)</f>
        <v>22000000</v>
      </c>
      <c r="T1209" s="5">
        <f t="shared" si="147"/>
        <v>59284</v>
      </c>
      <c r="U1209" s="15"/>
      <c r="V1209" s="5">
        <f t="shared" si="145"/>
        <v>0</v>
      </c>
      <c r="X1209" s="9">
        <f t="shared" si="148"/>
        <v>40316080</v>
      </c>
      <c r="Y1209" s="9">
        <f>ROUND(0.07*MIN(7*L1209*'اطلاعات پایه'!$B$5,'محاسبه حقوق'!X1209),0)</f>
        <v>2822126</v>
      </c>
      <c r="Z1209" s="9">
        <f t="shared" si="149"/>
        <v>9272700</v>
      </c>
      <c r="AA1209" s="9">
        <f t="shared" si="150"/>
        <v>480702059.14285713</v>
      </c>
      <c r="AB1209" s="5">
        <f>IF(AA1209&lt;='اطلاعات پایه'!$B$35,'اطلاعات پایه'!$D$35,IF(AA1209&lt;='اطلاعات پایه'!$B$36,'اطلاعات پایه'!$E$35+(AA1209-'اطلاعات پایه'!$B$35)*'اطلاعات پایه'!$C$36,IF(AA1209&lt;='اطلاعات پایه'!$B$37,'اطلاعات پایه'!$E$36+(AA1209-'اطلاعات پایه'!$B$36)*'اطلاعات پایه'!$C$37,IF(AA1209&lt;='اطلاعات پایه'!$B$38,'اطلاعات پایه'!$E$37+(AA1209-'اطلاعات پایه'!$B$37)*'اطلاعات پایه'!$C$38,IF(AA1209&lt;='اطلاعات پایه'!$B$39,'اطلاعات پایه'!$E$38+(AA1209-'اطلاعات پایه'!$B$38)*'اطلاعات پایه'!$C$39,'اطلاعات پایه'!$E$39+(AA1209-'اطلاعات پایه'!$B$39)*'اطلاعات پایه'!$C$40)))))/365*L1209</f>
        <v>0</v>
      </c>
      <c r="AC1209" s="9">
        <f t="shared" si="151"/>
        <v>37493954</v>
      </c>
      <c r="AE1209" s="9">
        <f t="shared" si="146"/>
        <v>49588780</v>
      </c>
    </row>
    <row r="1210" spans="1:31" x14ac:dyDescent="0.25">
      <c r="A1210" s="13">
        <v>1190</v>
      </c>
      <c r="B1210" s="13"/>
      <c r="C1210" s="13"/>
      <c r="D1210" s="13"/>
      <c r="E1210" s="13"/>
      <c r="F1210" s="13"/>
      <c r="G1210" s="6" t="str">
        <f t="shared" si="144"/>
        <v/>
      </c>
      <c r="H1210" s="13"/>
      <c r="I1210" s="13"/>
      <c r="J1210" s="15"/>
      <c r="K1210" s="15"/>
      <c r="L1210" s="5">
        <f>VLOOKUP($C$15,'اطلاعات پایه'!$A$18:$B$30,2,FALSE)</f>
        <v>30</v>
      </c>
      <c r="M1210" s="6">
        <f>VLOOKUP($C$15,'اطلاعات پایه'!$A$18:$C$30,3,FALSE)</f>
        <v>45736</v>
      </c>
      <c r="N1210" s="5">
        <f>ROUND((K1210*('اطلاعات پایه'!$B$12+1)+'اطلاعات پایه'!$B$13)/30*L1210,0)</f>
        <v>9316080</v>
      </c>
      <c r="O1210" s="5">
        <f>IF(AND(F1210&gt;0,M1210-F1210&gt;364),'اطلاعات پایه'!$B$10,0)*L1210+J1210</f>
        <v>0</v>
      </c>
      <c r="P1210" s="5">
        <f>IF(H1210="متاهل",'اطلاعات پایه'!$B$6,0)</f>
        <v>0</v>
      </c>
      <c r="Q1210" s="5">
        <f>I1210*'اطلاعات پایه'!$B$7</f>
        <v>0</v>
      </c>
      <c r="R1210" s="5">
        <f>ROUND('اطلاعات پایه'!$B$8/30*MIN(30,L1210),0)</f>
        <v>9000000</v>
      </c>
      <c r="S1210" s="5">
        <f>ROUND('اطلاعات پایه'!$B$9/30*MIN(30,L1210),0)</f>
        <v>22000000</v>
      </c>
      <c r="T1210" s="5">
        <f t="shared" si="147"/>
        <v>59284</v>
      </c>
      <c r="U1210" s="15"/>
      <c r="V1210" s="5">
        <f t="shared" si="145"/>
        <v>0</v>
      </c>
      <c r="X1210" s="9">
        <f t="shared" si="148"/>
        <v>40316080</v>
      </c>
      <c r="Y1210" s="9">
        <f>ROUND(0.07*MIN(7*L1210*'اطلاعات پایه'!$B$5,'محاسبه حقوق'!X1210),0)</f>
        <v>2822126</v>
      </c>
      <c r="Z1210" s="9">
        <f t="shared" si="149"/>
        <v>9272700</v>
      </c>
      <c r="AA1210" s="9">
        <f t="shared" si="150"/>
        <v>480702059.14285713</v>
      </c>
      <c r="AB1210" s="5">
        <f>IF(AA1210&lt;='اطلاعات پایه'!$B$35,'اطلاعات پایه'!$D$35,IF(AA1210&lt;='اطلاعات پایه'!$B$36,'اطلاعات پایه'!$E$35+(AA1210-'اطلاعات پایه'!$B$35)*'اطلاعات پایه'!$C$36,IF(AA1210&lt;='اطلاعات پایه'!$B$37,'اطلاعات پایه'!$E$36+(AA1210-'اطلاعات پایه'!$B$36)*'اطلاعات پایه'!$C$37,IF(AA1210&lt;='اطلاعات پایه'!$B$38,'اطلاعات پایه'!$E$37+(AA1210-'اطلاعات پایه'!$B$37)*'اطلاعات پایه'!$C$38,IF(AA1210&lt;='اطلاعات پایه'!$B$39,'اطلاعات پایه'!$E$38+(AA1210-'اطلاعات پایه'!$B$38)*'اطلاعات پایه'!$C$39,'اطلاعات پایه'!$E$39+(AA1210-'اطلاعات پایه'!$B$39)*'اطلاعات پایه'!$C$40)))))/365*L1210</f>
        <v>0</v>
      </c>
      <c r="AC1210" s="9">
        <f t="shared" si="151"/>
        <v>37493954</v>
      </c>
      <c r="AE1210" s="9">
        <f t="shared" si="146"/>
        <v>49588780</v>
      </c>
    </row>
    <row r="1211" spans="1:31" x14ac:dyDescent="0.25">
      <c r="A1211" s="13">
        <v>1191</v>
      </c>
      <c r="B1211" s="13"/>
      <c r="C1211" s="13"/>
      <c r="D1211" s="13"/>
      <c r="E1211" s="13"/>
      <c r="F1211" s="13"/>
      <c r="G1211" s="6" t="str">
        <f t="shared" si="144"/>
        <v/>
      </c>
      <c r="H1211" s="13"/>
      <c r="I1211" s="13"/>
      <c r="J1211" s="15"/>
      <c r="K1211" s="15"/>
      <c r="L1211" s="5">
        <f>VLOOKUP($C$15,'اطلاعات پایه'!$A$18:$B$30,2,FALSE)</f>
        <v>30</v>
      </c>
      <c r="M1211" s="6">
        <f>VLOOKUP($C$15,'اطلاعات پایه'!$A$18:$C$30,3,FALSE)</f>
        <v>45736</v>
      </c>
      <c r="N1211" s="5">
        <f>ROUND((K1211*('اطلاعات پایه'!$B$12+1)+'اطلاعات پایه'!$B$13)/30*L1211,0)</f>
        <v>9316080</v>
      </c>
      <c r="O1211" s="5">
        <f>IF(AND(F1211&gt;0,M1211-F1211&gt;364),'اطلاعات پایه'!$B$10,0)*L1211+J1211</f>
        <v>0</v>
      </c>
      <c r="P1211" s="5">
        <f>IF(H1211="متاهل",'اطلاعات پایه'!$B$6,0)</f>
        <v>0</v>
      </c>
      <c r="Q1211" s="5">
        <f>I1211*'اطلاعات پایه'!$B$7</f>
        <v>0</v>
      </c>
      <c r="R1211" s="5">
        <f>ROUND('اطلاعات پایه'!$B$8/30*MIN(30,L1211),0)</f>
        <v>9000000</v>
      </c>
      <c r="S1211" s="5">
        <f>ROUND('اطلاعات پایه'!$B$9/30*MIN(30,L1211),0)</f>
        <v>22000000</v>
      </c>
      <c r="T1211" s="5">
        <f t="shared" si="147"/>
        <v>59284</v>
      </c>
      <c r="U1211" s="15"/>
      <c r="V1211" s="5">
        <f t="shared" si="145"/>
        <v>0</v>
      </c>
      <c r="X1211" s="9">
        <f t="shared" si="148"/>
        <v>40316080</v>
      </c>
      <c r="Y1211" s="9">
        <f>ROUND(0.07*MIN(7*L1211*'اطلاعات پایه'!$B$5,'محاسبه حقوق'!X1211),0)</f>
        <v>2822126</v>
      </c>
      <c r="Z1211" s="9">
        <f t="shared" si="149"/>
        <v>9272700</v>
      </c>
      <c r="AA1211" s="9">
        <f t="shared" si="150"/>
        <v>480702059.14285713</v>
      </c>
      <c r="AB1211" s="5">
        <f>IF(AA1211&lt;='اطلاعات پایه'!$B$35,'اطلاعات پایه'!$D$35,IF(AA1211&lt;='اطلاعات پایه'!$B$36,'اطلاعات پایه'!$E$35+(AA1211-'اطلاعات پایه'!$B$35)*'اطلاعات پایه'!$C$36,IF(AA1211&lt;='اطلاعات پایه'!$B$37,'اطلاعات پایه'!$E$36+(AA1211-'اطلاعات پایه'!$B$36)*'اطلاعات پایه'!$C$37,IF(AA1211&lt;='اطلاعات پایه'!$B$38,'اطلاعات پایه'!$E$37+(AA1211-'اطلاعات پایه'!$B$37)*'اطلاعات پایه'!$C$38,IF(AA1211&lt;='اطلاعات پایه'!$B$39,'اطلاعات پایه'!$E$38+(AA1211-'اطلاعات پایه'!$B$38)*'اطلاعات پایه'!$C$39,'اطلاعات پایه'!$E$39+(AA1211-'اطلاعات پایه'!$B$39)*'اطلاعات پایه'!$C$40)))))/365*L1211</f>
        <v>0</v>
      </c>
      <c r="AC1211" s="9">
        <f t="shared" si="151"/>
        <v>37493954</v>
      </c>
      <c r="AE1211" s="9">
        <f t="shared" si="146"/>
        <v>49588780</v>
      </c>
    </row>
    <row r="1212" spans="1:31" x14ac:dyDescent="0.25">
      <c r="A1212" s="13">
        <v>1192</v>
      </c>
      <c r="B1212" s="13"/>
      <c r="C1212" s="13"/>
      <c r="D1212" s="13"/>
      <c r="E1212" s="13"/>
      <c r="F1212" s="13"/>
      <c r="G1212" s="6" t="str">
        <f t="shared" si="144"/>
        <v/>
      </c>
      <c r="H1212" s="13"/>
      <c r="I1212" s="13"/>
      <c r="J1212" s="15"/>
      <c r="K1212" s="15"/>
      <c r="L1212" s="5">
        <f>VLOOKUP($C$15,'اطلاعات پایه'!$A$18:$B$30,2,FALSE)</f>
        <v>30</v>
      </c>
      <c r="M1212" s="6">
        <f>VLOOKUP($C$15,'اطلاعات پایه'!$A$18:$C$30,3,FALSE)</f>
        <v>45736</v>
      </c>
      <c r="N1212" s="5">
        <f>ROUND((K1212*('اطلاعات پایه'!$B$12+1)+'اطلاعات پایه'!$B$13)/30*L1212,0)</f>
        <v>9316080</v>
      </c>
      <c r="O1212" s="5">
        <f>IF(AND(F1212&gt;0,M1212-F1212&gt;364),'اطلاعات پایه'!$B$10,0)*L1212+J1212</f>
        <v>0</v>
      </c>
      <c r="P1212" s="5">
        <f>IF(H1212="متاهل",'اطلاعات پایه'!$B$6,0)</f>
        <v>0</v>
      </c>
      <c r="Q1212" s="5">
        <f>I1212*'اطلاعات پایه'!$B$7</f>
        <v>0</v>
      </c>
      <c r="R1212" s="5">
        <f>ROUND('اطلاعات پایه'!$B$8/30*MIN(30,L1212),0)</f>
        <v>9000000</v>
      </c>
      <c r="S1212" s="5">
        <f>ROUND('اطلاعات پایه'!$B$9/30*MIN(30,L1212),0)</f>
        <v>22000000</v>
      </c>
      <c r="T1212" s="5">
        <f t="shared" si="147"/>
        <v>59284</v>
      </c>
      <c r="U1212" s="15"/>
      <c r="V1212" s="5">
        <f t="shared" si="145"/>
        <v>0</v>
      </c>
      <c r="X1212" s="9">
        <f t="shared" si="148"/>
        <v>40316080</v>
      </c>
      <c r="Y1212" s="9">
        <f>ROUND(0.07*MIN(7*L1212*'اطلاعات پایه'!$B$5,'محاسبه حقوق'!X1212),0)</f>
        <v>2822126</v>
      </c>
      <c r="Z1212" s="9">
        <f t="shared" si="149"/>
        <v>9272700</v>
      </c>
      <c r="AA1212" s="9">
        <f t="shared" si="150"/>
        <v>480702059.14285713</v>
      </c>
      <c r="AB1212" s="5">
        <f>IF(AA1212&lt;='اطلاعات پایه'!$B$35,'اطلاعات پایه'!$D$35,IF(AA1212&lt;='اطلاعات پایه'!$B$36,'اطلاعات پایه'!$E$35+(AA1212-'اطلاعات پایه'!$B$35)*'اطلاعات پایه'!$C$36,IF(AA1212&lt;='اطلاعات پایه'!$B$37,'اطلاعات پایه'!$E$36+(AA1212-'اطلاعات پایه'!$B$36)*'اطلاعات پایه'!$C$37,IF(AA1212&lt;='اطلاعات پایه'!$B$38,'اطلاعات پایه'!$E$37+(AA1212-'اطلاعات پایه'!$B$37)*'اطلاعات پایه'!$C$38,IF(AA1212&lt;='اطلاعات پایه'!$B$39,'اطلاعات پایه'!$E$38+(AA1212-'اطلاعات پایه'!$B$38)*'اطلاعات پایه'!$C$39,'اطلاعات پایه'!$E$39+(AA1212-'اطلاعات پایه'!$B$39)*'اطلاعات پایه'!$C$40)))))/365*L1212</f>
        <v>0</v>
      </c>
      <c r="AC1212" s="9">
        <f t="shared" si="151"/>
        <v>37493954</v>
      </c>
      <c r="AE1212" s="9">
        <f t="shared" si="146"/>
        <v>49588780</v>
      </c>
    </row>
    <row r="1213" spans="1:31" x14ac:dyDescent="0.25">
      <c r="A1213" s="13">
        <v>1193</v>
      </c>
      <c r="B1213" s="13"/>
      <c r="C1213" s="13"/>
      <c r="D1213" s="13"/>
      <c r="E1213" s="13"/>
      <c r="F1213" s="13"/>
      <c r="G1213" s="6" t="str">
        <f t="shared" si="144"/>
        <v/>
      </c>
      <c r="H1213" s="13"/>
      <c r="I1213" s="13"/>
      <c r="J1213" s="15"/>
      <c r="K1213" s="15"/>
      <c r="L1213" s="5">
        <f>VLOOKUP($C$15,'اطلاعات پایه'!$A$18:$B$30,2,FALSE)</f>
        <v>30</v>
      </c>
      <c r="M1213" s="6">
        <f>VLOOKUP($C$15,'اطلاعات پایه'!$A$18:$C$30,3,FALSE)</f>
        <v>45736</v>
      </c>
      <c r="N1213" s="5">
        <f>ROUND((K1213*('اطلاعات پایه'!$B$12+1)+'اطلاعات پایه'!$B$13)/30*L1213,0)</f>
        <v>9316080</v>
      </c>
      <c r="O1213" s="5">
        <f>IF(AND(F1213&gt;0,M1213-F1213&gt;364),'اطلاعات پایه'!$B$10,0)*L1213+J1213</f>
        <v>0</v>
      </c>
      <c r="P1213" s="5">
        <f>IF(H1213="متاهل",'اطلاعات پایه'!$B$6,0)</f>
        <v>0</v>
      </c>
      <c r="Q1213" s="5">
        <f>I1213*'اطلاعات پایه'!$B$7</f>
        <v>0</v>
      </c>
      <c r="R1213" s="5">
        <f>ROUND('اطلاعات پایه'!$B$8/30*MIN(30,L1213),0)</f>
        <v>9000000</v>
      </c>
      <c r="S1213" s="5">
        <f>ROUND('اطلاعات پایه'!$B$9/30*MIN(30,L1213),0)</f>
        <v>22000000</v>
      </c>
      <c r="T1213" s="5">
        <f t="shared" si="147"/>
        <v>59284</v>
      </c>
      <c r="U1213" s="15"/>
      <c r="V1213" s="5">
        <f t="shared" si="145"/>
        <v>0</v>
      </c>
      <c r="X1213" s="9">
        <f t="shared" si="148"/>
        <v>40316080</v>
      </c>
      <c r="Y1213" s="9">
        <f>ROUND(0.07*MIN(7*L1213*'اطلاعات پایه'!$B$5,'محاسبه حقوق'!X1213),0)</f>
        <v>2822126</v>
      </c>
      <c r="Z1213" s="9">
        <f t="shared" si="149"/>
        <v>9272700</v>
      </c>
      <c r="AA1213" s="9">
        <f t="shared" si="150"/>
        <v>480702059.14285713</v>
      </c>
      <c r="AB1213" s="5">
        <f>IF(AA1213&lt;='اطلاعات پایه'!$B$35,'اطلاعات پایه'!$D$35,IF(AA1213&lt;='اطلاعات پایه'!$B$36,'اطلاعات پایه'!$E$35+(AA1213-'اطلاعات پایه'!$B$35)*'اطلاعات پایه'!$C$36,IF(AA1213&lt;='اطلاعات پایه'!$B$37,'اطلاعات پایه'!$E$36+(AA1213-'اطلاعات پایه'!$B$36)*'اطلاعات پایه'!$C$37,IF(AA1213&lt;='اطلاعات پایه'!$B$38,'اطلاعات پایه'!$E$37+(AA1213-'اطلاعات پایه'!$B$37)*'اطلاعات پایه'!$C$38,IF(AA1213&lt;='اطلاعات پایه'!$B$39,'اطلاعات پایه'!$E$38+(AA1213-'اطلاعات پایه'!$B$38)*'اطلاعات پایه'!$C$39,'اطلاعات پایه'!$E$39+(AA1213-'اطلاعات پایه'!$B$39)*'اطلاعات پایه'!$C$40)))))/365*L1213</f>
        <v>0</v>
      </c>
      <c r="AC1213" s="9">
        <f t="shared" si="151"/>
        <v>37493954</v>
      </c>
      <c r="AE1213" s="9">
        <f t="shared" si="146"/>
        <v>49588780</v>
      </c>
    </row>
    <row r="1214" spans="1:31" x14ac:dyDescent="0.25">
      <c r="A1214" s="13">
        <v>1194</v>
      </c>
      <c r="B1214" s="13"/>
      <c r="C1214" s="13"/>
      <c r="D1214" s="13"/>
      <c r="E1214" s="13"/>
      <c r="F1214" s="13"/>
      <c r="G1214" s="6" t="str">
        <f t="shared" si="144"/>
        <v/>
      </c>
      <c r="H1214" s="13"/>
      <c r="I1214" s="13"/>
      <c r="J1214" s="15"/>
      <c r="K1214" s="15"/>
      <c r="L1214" s="5">
        <f>VLOOKUP($C$15,'اطلاعات پایه'!$A$18:$B$30,2,FALSE)</f>
        <v>30</v>
      </c>
      <c r="M1214" s="6">
        <f>VLOOKUP($C$15,'اطلاعات پایه'!$A$18:$C$30,3,FALSE)</f>
        <v>45736</v>
      </c>
      <c r="N1214" s="5">
        <f>ROUND((K1214*('اطلاعات پایه'!$B$12+1)+'اطلاعات پایه'!$B$13)/30*L1214,0)</f>
        <v>9316080</v>
      </c>
      <c r="O1214" s="5">
        <f>IF(AND(F1214&gt;0,M1214-F1214&gt;364),'اطلاعات پایه'!$B$10,0)*L1214+J1214</f>
        <v>0</v>
      </c>
      <c r="P1214" s="5">
        <f>IF(H1214="متاهل",'اطلاعات پایه'!$B$6,0)</f>
        <v>0</v>
      </c>
      <c r="Q1214" s="5">
        <f>I1214*'اطلاعات پایه'!$B$7</f>
        <v>0</v>
      </c>
      <c r="R1214" s="5">
        <f>ROUND('اطلاعات پایه'!$B$8/30*MIN(30,L1214),0)</f>
        <v>9000000</v>
      </c>
      <c r="S1214" s="5">
        <f>ROUND('اطلاعات پایه'!$B$9/30*MIN(30,L1214),0)</f>
        <v>22000000</v>
      </c>
      <c r="T1214" s="5">
        <f t="shared" si="147"/>
        <v>59284</v>
      </c>
      <c r="U1214" s="15"/>
      <c r="V1214" s="5">
        <f t="shared" si="145"/>
        <v>0</v>
      </c>
      <c r="X1214" s="9">
        <f t="shared" si="148"/>
        <v>40316080</v>
      </c>
      <c r="Y1214" s="9">
        <f>ROUND(0.07*MIN(7*L1214*'اطلاعات پایه'!$B$5,'محاسبه حقوق'!X1214),0)</f>
        <v>2822126</v>
      </c>
      <c r="Z1214" s="9">
        <f t="shared" si="149"/>
        <v>9272700</v>
      </c>
      <c r="AA1214" s="9">
        <f t="shared" si="150"/>
        <v>480702059.14285713</v>
      </c>
      <c r="AB1214" s="5">
        <f>IF(AA1214&lt;='اطلاعات پایه'!$B$35,'اطلاعات پایه'!$D$35,IF(AA1214&lt;='اطلاعات پایه'!$B$36,'اطلاعات پایه'!$E$35+(AA1214-'اطلاعات پایه'!$B$35)*'اطلاعات پایه'!$C$36,IF(AA1214&lt;='اطلاعات پایه'!$B$37,'اطلاعات پایه'!$E$36+(AA1214-'اطلاعات پایه'!$B$36)*'اطلاعات پایه'!$C$37,IF(AA1214&lt;='اطلاعات پایه'!$B$38,'اطلاعات پایه'!$E$37+(AA1214-'اطلاعات پایه'!$B$37)*'اطلاعات پایه'!$C$38,IF(AA1214&lt;='اطلاعات پایه'!$B$39,'اطلاعات پایه'!$E$38+(AA1214-'اطلاعات پایه'!$B$38)*'اطلاعات پایه'!$C$39,'اطلاعات پایه'!$E$39+(AA1214-'اطلاعات پایه'!$B$39)*'اطلاعات پایه'!$C$40)))))/365*L1214</f>
        <v>0</v>
      </c>
      <c r="AC1214" s="9">
        <f t="shared" si="151"/>
        <v>37493954</v>
      </c>
      <c r="AE1214" s="9">
        <f t="shared" si="146"/>
        <v>49588780</v>
      </c>
    </row>
    <row r="1215" spans="1:31" x14ac:dyDescent="0.25">
      <c r="A1215" s="13">
        <v>1195</v>
      </c>
      <c r="B1215" s="13"/>
      <c r="C1215" s="13"/>
      <c r="D1215" s="13"/>
      <c r="E1215" s="13"/>
      <c r="F1215" s="13"/>
      <c r="G1215" s="6" t="str">
        <f t="shared" si="144"/>
        <v/>
      </c>
      <c r="H1215" s="13"/>
      <c r="I1215" s="13"/>
      <c r="J1215" s="15"/>
      <c r="K1215" s="15"/>
      <c r="L1215" s="5">
        <f>VLOOKUP($C$15,'اطلاعات پایه'!$A$18:$B$30,2,FALSE)</f>
        <v>30</v>
      </c>
      <c r="M1215" s="6">
        <f>VLOOKUP($C$15,'اطلاعات پایه'!$A$18:$C$30,3,FALSE)</f>
        <v>45736</v>
      </c>
      <c r="N1215" s="5">
        <f>ROUND((K1215*('اطلاعات پایه'!$B$12+1)+'اطلاعات پایه'!$B$13)/30*L1215,0)</f>
        <v>9316080</v>
      </c>
      <c r="O1215" s="5">
        <f>IF(AND(F1215&gt;0,M1215-F1215&gt;364),'اطلاعات پایه'!$B$10,0)*L1215+J1215</f>
        <v>0</v>
      </c>
      <c r="P1215" s="5">
        <f>IF(H1215="متاهل",'اطلاعات پایه'!$B$6,0)</f>
        <v>0</v>
      </c>
      <c r="Q1215" s="5">
        <f>I1215*'اطلاعات پایه'!$B$7</f>
        <v>0</v>
      </c>
      <c r="R1215" s="5">
        <f>ROUND('اطلاعات پایه'!$B$8/30*MIN(30,L1215),0)</f>
        <v>9000000</v>
      </c>
      <c r="S1215" s="5">
        <f>ROUND('اطلاعات پایه'!$B$9/30*MIN(30,L1215),0)</f>
        <v>22000000</v>
      </c>
      <c r="T1215" s="5">
        <f t="shared" si="147"/>
        <v>59284</v>
      </c>
      <c r="U1215" s="15"/>
      <c r="V1215" s="5">
        <f t="shared" si="145"/>
        <v>0</v>
      </c>
      <c r="X1215" s="9">
        <f t="shared" si="148"/>
        <v>40316080</v>
      </c>
      <c r="Y1215" s="9">
        <f>ROUND(0.07*MIN(7*L1215*'اطلاعات پایه'!$B$5,'محاسبه حقوق'!X1215),0)</f>
        <v>2822126</v>
      </c>
      <c r="Z1215" s="9">
        <f t="shared" si="149"/>
        <v>9272700</v>
      </c>
      <c r="AA1215" s="9">
        <f t="shared" si="150"/>
        <v>480702059.14285713</v>
      </c>
      <c r="AB1215" s="5">
        <f>IF(AA1215&lt;='اطلاعات پایه'!$B$35,'اطلاعات پایه'!$D$35,IF(AA1215&lt;='اطلاعات پایه'!$B$36,'اطلاعات پایه'!$E$35+(AA1215-'اطلاعات پایه'!$B$35)*'اطلاعات پایه'!$C$36,IF(AA1215&lt;='اطلاعات پایه'!$B$37,'اطلاعات پایه'!$E$36+(AA1215-'اطلاعات پایه'!$B$36)*'اطلاعات پایه'!$C$37,IF(AA1215&lt;='اطلاعات پایه'!$B$38,'اطلاعات پایه'!$E$37+(AA1215-'اطلاعات پایه'!$B$37)*'اطلاعات پایه'!$C$38,IF(AA1215&lt;='اطلاعات پایه'!$B$39,'اطلاعات پایه'!$E$38+(AA1215-'اطلاعات پایه'!$B$38)*'اطلاعات پایه'!$C$39,'اطلاعات پایه'!$E$39+(AA1215-'اطلاعات پایه'!$B$39)*'اطلاعات پایه'!$C$40)))))/365*L1215</f>
        <v>0</v>
      </c>
      <c r="AC1215" s="9">
        <f t="shared" si="151"/>
        <v>37493954</v>
      </c>
      <c r="AE1215" s="9">
        <f t="shared" si="146"/>
        <v>49588780</v>
      </c>
    </row>
    <row r="1216" spans="1:31" x14ac:dyDescent="0.25">
      <c r="A1216" s="13">
        <v>1196</v>
      </c>
      <c r="B1216" s="13"/>
      <c r="C1216" s="13"/>
      <c r="D1216" s="13"/>
      <c r="E1216" s="13"/>
      <c r="F1216" s="13"/>
      <c r="G1216" s="6" t="str">
        <f t="shared" si="144"/>
        <v/>
      </c>
      <c r="H1216" s="13"/>
      <c r="I1216" s="13"/>
      <c r="J1216" s="15"/>
      <c r="K1216" s="15"/>
      <c r="L1216" s="5">
        <f>VLOOKUP($C$15,'اطلاعات پایه'!$A$18:$B$30,2,FALSE)</f>
        <v>30</v>
      </c>
      <c r="M1216" s="6">
        <f>VLOOKUP($C$15,'اطلاعات پایه'!$A$18:$C$30,3,FALSE)</f>
        <v>45736</v>
      </c>
      <c r="N1216" s="5">
        <f>ROUND((K1216*('اطلاعات پایه'!$B$12+1)+'اطلاعات پایه'!$B$13)/30*L1216,0)</f>
        <v>9316080</v>
      </c>
      <c r="O1216" s="5">
        <f>IF(AND(F1216&gt;0,M1216-F1216&gt;364),'اطلاعات پایه'!$B$10,0)*L1216+J1216</f>
        <v>0</v>
      </c>
      <c r="P1216" s="5">
        <f>IF(H1216="متاهل",'اطلاعات پایه'!$B$6,0)</f>
        <v>0</v>
      </c>
      <c r="Q1216" s="5">
        <f>I1216*'اطلاعات پایه'!$B$7</f>
        <v>0</v>
      </c>
      <c r="R1216" s="5">
        <f>ROUND('اطلاعات پایه'!$B$8/30*MIN(30,L1216),0)</f>
        <v>9000000</v>
      </c>
      <c r="S1216" s="5">
        <f>ROUND('اطلاعات پایه'!$B$9/30*MIN(30,L1216),0)</f>
        <v>22000000</v>
      </c>
      <c r="T1216" s="5">
        <f t="shared" si="147"/>
        <v>59284</v>
      </c>
      <c r="U1216" s="15"/>
      <c r="V1216" s="5">
        <f t="shared" si="145"/>
        <v>0</v>
      </c>
      <c r="X1216" s="9">
        <f t="shared" si="148"/>
        <v>40316080</v>
      </c>
      <c r="Y1216" s="9">
        <f>ROUND(0.07*MIN(7*L1216*'اطلاعات پایه'!$B$5,'محاسبه حقوق'!X1216),0)</f>
        <v>2822126</v>
      </c>
      <c r="Z1216" s="9">
        <f t="shared" si="149"/>
        <v>9272700</v>
      </c>
      <c r="AA1216" s="9">
        <f t="shared" si="150"/>
        <v>480702059.14285713</v>
      </c>
      <c r="AB1216" s="5">
        <f>IF(AA1216&lt;='اطلاعات پایه'!$B$35,'اطلاعات پایه'!$D$35,IF(AA1216&lt;='اطلاعات پایه'!$B$36,'اطلاعات پایه'!$E$35+(AA1216-'اطلاعات پایه'!$B$35)*'اطلاعات پایه'!$C$36,IF(AA1216&lt;='اطلاعات پایه'!$B$37,'اطلاعات پایه'!$E$36+(AA1216-'اطلاعات پایه'!$B$36)*'اطلاعات پایه'!$C$37,IF(AA1216&lt;='اطلاعات پایه'!$B$38,'اطلاعات پایه'!$E$37+(AA1216-'اطلاعات پایه'!$B$37)*'اطلاعات پایه'!$C$38,IF(AA1216&lt;='اطلاعات پایه'!$B$39,'اطلاعات پایه'!$E$38+(AA1216-'اطلاعات پایه'!$B$38)*'اطلاعات پایه'!$C$39,'اطلاعات پایه'!$E$39+(AA1216-'اطلاعات پایه'!$B$39)*'اطلاعات پایه'!$C$40)))))/365*L1216</f>
        <v>0</v>
      </c>
      <c r="AC1216" s="9">
        <f t="shared" si="151"/>
        <v>37493954</v>
      </c>
      <c r="AE1216" s="9">
        <f t="shared" si="146"/>
        <v>49588780</v>
      </c>
    </row>
    <row r="1217" spans="1:31" x14ac:dyDescent="0.25">
      <c r="A1217" s="13">
        <v>1197</v>
      </c>
      <c r="B1217" s="13"/>
      <c r="C1217" s="13"/>
      <c r="D1217" s="13"/>
      <c r="E1217" s="13"/>
      <c r="F1217" s="13"/>
      <c r="G1217" s="6" t="str">
        <f t="shared" si="144"/>
        <v/>
      </c>
      <c r="H1217" s="13"/>
      <c r="I1217" s="13"/>
      <c r="J1217" s="15"/>
      <c r="K1217" s="15"/>
      <c r="L1217" s="5">
        <f>VLOOKUP($C$15,'اطلاعات پایه'!$A$18:$B$30,2,FALSE)</f>
        <v>30</v>
      </c>
      <c r="M1217" s="6">
        <f>VLOOKUP($C$15,'اطلاعات پایه'!$A$18:$C$30,3,FALSE)</f>
        <v>45736</v>
      </c>
      <c r="N1217" s="5">
        <f>ROUND((K1217*('اطلاعات پایه'!$B$12+1)+'اطلاعات پایه'!$B$13)/30*L1217,0)</f>
        <v>9316080</v>
      </c>
      <c r="O1217" s="5">
        <f>IF(AND(F1217&gt;0,M1217-F1217&gt;364),'اطلاعات پایه'!$B$10,0)*L1217+J1217</f>
        <v>0</v>
      </c>
      <c r="P1217" s="5">
        <f>IF(H1217="متاهل",'اطلاعات پایه'!$B$6,0)</f>
        <v>0</v>
      </c>
      <c r="Q1217" s="5">
        <f>I1217*'اطلاعات پایه'!$B$7</f>
        <v>0</v>
      </c>
      <c r="R1217" s="5">
        <f>ROUND('اطلاعات پایه'!$B$8/30*MIN(30,L1217),0)</f>
        <v>9000000</v>
      </c>
      <c r="S1217" s="5">
        <f>ROUND('اطلاعات پایه'!$B$9/30*MIN(30,L1217),0)</f>
        <v>22000000</v>
      </c>
      <c r="T1217" s="5">
        <f t="shared" si="147"/>
        <v>59284</v>
      </c>
      <c r="U1217" s="15"/>
      <c r="V1217" s="5">
        <f t="shared" si="145"/>
        <v>0</v>
      </c>
      <c r="X1217" s="9">
        <f t="shared" si="148"/>
        <v>40316080</v>
      </c>
      <c r="Y1217" s="9">
        <f>ROUND(0.07*MIN(7*L1217*'اطلاعات پایه'!$B$5,'محاسبه حقوق'!X1217),0)</f>
        <v>2822126</v>
      </c>
      <c r="Z1217" s="9">
        <f t="shared" si="149"/>
        <v>9272700</v>
      </c>
      <c r="AA1217" s="9">
        <f t="shared" si="150"/>
        <v>480702059.14285713</v>
      </c>
      <c r="AB1217" s="5">
        <f>IF(AA1217&lt;='اطلاعات پایه'!$B$35,'اطلاعات پایه'!$D$35,IF(AA1217&lt;='اطلاعات پایه'!$B$36,'اطلاعات پایه'!$E$35+(AA1217-'اطلاعات پایه'!$B$35)*'اطلاعات پایه'!$C$36,IF(AA1217&lt;='اطلاعات پایه'!$B$37,'اطلاعات پایه'!$E$36+(AA1217-'اطلاعات پایه'!$B$36)*'اطلاعات پایه'!$C$37,IF(AA1217&lt;='اطلاعات پایه'!$B$38,'اطلاعات پایه'!$E$37+(AA1217-'اطلاعات پایه'!$B$37)*'اطلاعات پایه'!$C$38,IF(AA1217&lt;='اطلاعات پایه'!$B$39,'اطلاعات پایه'!$E$38+(AA1217-'اطلاعات پایه'!$B$38)*'اطلاعات پایه'!$C$39,'اطلاعات پایه'!$E$39+(AA1217-'اطلاعات پایه'!$B$39)*'اطلاعات پایه'!$C$40)))))/365*L1217</f>
        <v>0</v>
      </c>
      <c r="AC1217" s="9">
        <f t="shared" si="151"/>
        <v>37493954</v>
      </c>
      <c r="AE1217" s="9">
        <f t="shared" si="146"/>
        <v>49588780</v>
      </c>
    </row>
    <row r="1218" spans="1:31" x14ac:dyDescent="0.25">
      <c r="A1218" s="13">
        <v>1198</v>
      </c>
      <c r="B1218" s="13"/>
      <c r="C1218" s="13"/>
      <c r="D1218" s="13"/>
      <c r="E1218" s="13"/>
      <c r="F1218" s="13"/>
      <c r="G1218" s="6" t="str">
        <f t="shared" si="144"/>
        <v/>
      </c>
      <c r="H1218" s="13"/>
      <c r="I1218" s="13"/>
      <c r="J1218" s="15"/>
      <c r="K1218" s="15"/>
      <c r="L1218" s="5">
        <f>VLOOKUP($C$15,'اطلاعات پایه'!$A$18:$B$30,2,FALSE)</f>
        <v>30</v>
      </c>
      <c r="M1218" s="6">
        <f>VLOOKUP($C$15,'اطلاعات پایه'!$A$18:$C$30,3,FALSE)</f>
        <v>45736</v>
      </c>
      <c r="N1218" s="5">
        <f>ROUND((K1218*('اطلاعات پایه'!$B$12+1)+'اطلاعات پایه'!$B$13)/30*L1218,0)</f>
        <v>9316080</v>
      </c>
      <c r="O1218" s="5">
        <f>IF(AND(F1218&gt;0,M1218-F1218&gt;364),'اطلاعات پایه'!$B$10,0)*L1218+J1218</f>
        <v>0</v>
      </c>
      <c r="P1218" s="5">
        <f>IF(H1218="متاهل",'اطلاعات پایه'!$B$6,0)</f>
        <v>0</v>
      </c>
      <c r="Q1218" s="5">
        <f>I1218*'اطلاعات پایه'!$B$7</f>
        <v>0</v>
      </c>
      <c r="R1218" s="5">
        <f>ROUND('اطلاعات پایه'!$B$8/30*MIN(30,L1218),0)</f>
        <v>9000000</v>
      </c>
      <c r="S1218" s="5">
        <f>ROUND('اطلاعات پایه'!$B$9/30*MIN(30,L1218),0)</f>
        <v>22000000</v>
      </c>
      <c r="T1218" s="5">
        <f t="shared" si="147"/>
        <v>59284</v>
      </c>
      <c r="U1218" s="15"/>
      <c r="V1218" s="5">
        <f t="shared" si="145"/>
        <v>0</v>
      </c>
      <c r="X1218" s="9">
        <f t="shared" si="148"/>
        <v>40316080</v>
      </c>
      <c r="Y1218" s="9">
        <f>ROUND(0.07*MIN(7*L1218*'اطلاعات پایه'!$B$5,'محاسبه حقوق'!X1218),0)</f>
        <v>2822126</v>
      </c>
      <c r="Z1218" s="9">
        <f t="shared" si="149"/>
        <v>9272700</v>
      </c>
      <c r="AA1218" s="9">
        <f t="shared" si="150"/>
        <v>480702059.14285713</v>
      </c>
      <c r="AB1218" s="5">
        <f>IF(AA1218&lt;='اطلاعات پایه'!$B$35,'اطلاعات پایه'!$D$35,IF(AA1218&lt;='اطلاعات پایه'!$B$36,'اطلاعات پایه'!$E$35+(AA1218-'اطلاعات پایه'!$B$35)*'اطلاعات پایه'!$C$36,IF(AA1218&lt;='اطلاعات پایه'!$B$37,'اطلاعات پایه'!$E$36+(AA1218-'اطلاعات پایه'!$B$36)*'اطلاعات پایه'!$C$37,IF(AA1218&lt;='اطلاعات پایه'!$B$38,'اطلاعات پایه'!$E$37+(AA1218-'اطلاعات پایه'!$B$37)*'اطلاعات پایه'!$C$38,IF(AA1218&lt;='اطلاعات پایه'!$B$39,'اطلاعات پایه'!$E$38+(AA1218-'اطلاعات پایه'!$B$38)*'اطلاعات پایه'!$C$39,'اطلاعات پایه'!$E$39+(AA1218-'اطلاعات پایه'!$B$39)*'اطلاعات پایه'!$C$40)))))/365*L1218</f>
        <v>0</v>
      </c>
      <c r="AC1218" s="9">
        <f t="shared" si="151"/>
        <v>37493954</v>
      </c>
      <c r="AE1218" s="9">
        <f t="shared" si="146"/>
        <v>49588780</v>
      </c>
    </row>
    <row r="1219" spans="1:31" x14ac:dyDescent="0.25">
      <c r="A1219" s="13">
        <v>1199</v>
      </c>
      <c r="B1219" s="13"/>
      <c r="C1219" s="13"/>
      <c r="D1219" s="13"/>
      <c r="E1219" s="13"/>
      <c r="F1219" s="13"/>
      <c r="G1219" s="6" t="str">
        <f t="shared" si="144"/>
        <v/>
      </c>
      <c r="H1219" s="13"/>
      <c r="I1219" s="13"/>
      <c r="J1219" s="15"/>
      <c r="K1219" s="15"/>
      <c r="L1219" s="5">
        <f>VLOOKUP($C$15,'اطلاعات پایه'!$A$18:$B$30,2,FALSE)</f>
        <v>30</v>
      </c>
      <c r="M1219" s="6">
        <f>VLOOKUP($C$15,'اطلاعات پایه'!$A$18:$C$30,3,FALSE)</f>
        <v>45736</v>
      </c>
      <c r="N1219" s="5">
        <f>ROUND((K1219*('اطلاعات پایه'!$B$12+1)+'اطلاعات پایه'!$B$13)/30*L1219,0)</f>
        <v>9316080</v>
      </c>
      <c r="O1219" s="5">
        <f>IF(AND(F1219&gt;0,M1219-F1219&gt;364),'اطلاعات پایه'!$B$10,0)*L1219+J1219</f>
        <v>0</v>
      </c>
      <c r="P1219" s="5">
        <f>IF(H1219="متاهل",'اطلاعات پایه'!$B$6,0)</f>
        <v>0</v>
      </c>
      <c r="Q1219" s="5">
        <f>I1219*'اطلاعات پایه'!$B$7</f>
        <v>0</v>
      </c>
      <c r="R1219" s="5">
        <f>ROUND('اطلاعات پایه'!$B$8/30*MIN(30,L1219),0)</f>
        <v>9000000</v>
      </c>
      <c r="S1219" s="5">
        <f>ROUND('اطلاعات پایه'!$B$9/30*MIN(30,L1219),0)</f>
        <v>22000000</v>
      </c>
      <c r="T1219" s="5">
        <f t="shared" si="147"/>
        <v>59284</v>
      </c>
      <c r="U1219" s="15"/>
      <c r="V1219" s="5">
        <f t="shared" si="145"/>
        <v>0</v>
      </c>
      <c r="X1219" s="9">
        <f t="shared" si="148"/>
        <v>40316080</v>
      </c>
      <c r="Y1219" s="9">
        <f>ROUND(0.07*MIN(7*L1219*'اطلاعات پایه'!$B$5,'محاسبه حقوق'!X1219),0)</f>
        <v>2822126</v>
      </c>
      <c r="Z1219" s="9">
        <f t="shared" si="149"/>
        <v>9272700</v>
      </c>
      <c r="AA1219" s="9">
        <f t="shared" si="150"/>
        <v>480702059.14285713</v>
      </c>
      <c r="AB1219" s="5">
        <f>IF(AA1219&lt;='اطلاعات پایه'!$B$35,'اطلاعات پایه'!$D$35,IF(AA1219&lt;='اطلاعات پایه'!$B$36,'اطلاعات پایه'!$E$35+(AA1219-'اطلاعات پایه'!$B$35)*'اطلاعات پایه'!$C$36,IF(AA1219&lt;='اطلاعات پایه'!$B$37,'اطلاعات پایه'!$E$36+(AA1219-'اطلاعات پایه'!$B$36)*'اطلاعات پایه'!$C$37,IF(AA1219&lt;='اطلاعات پایه'!$B$38,'اطلاعات پایه'!$E$37+(AA1219-'اطلاعات پایه'!$B$37)*'اطلاعات پایه'!$C$38,IF(AA1219&lt;='اطلاعات پایه'!$B$39,'اطلاعات پایه'!$E$38+(AA1219-'اطلاعات پایه'!$B$38)*'اطلاعات پایه'!$C$39,'اطلاعات پایه'!$E$39+(AA1219-'اطلاعات پایه'!$B$39)*'اطلاعات پایه'!$C$40)))))/365*L1219</f>
        <v>0</v>
      </c>
      <c r="AC1219" s="9">
        <f t="shared" si="151"/>
        <v>37493954</v>
      </c>
      <c r="AE1219" s="9">
        <f t="shared" si="146"/>
        <v>49588780</v>
      </c>
    </row>
    <row r="1220" spans="1:31" x14ac:dyDescent="0.25">
      <c r="A1220" s="13">
        <v>1200</v>
      </c>
      <c r="B1220" s="13"/>
      <c r="C1220" s="13"/>
      <c r="D1220" s="13"/>
      <c r="E1220" s="13"/>
      <c r="F1220" s="13"/>
      <c r="G1220" s="6" t="str">
        <f t="shared" si="144"/>
        <v/>
      </c>
      <c r="H1220" s="13"/>
      <c r="I1220" s="13"/>
      <c r="J1220" s="15"/>
      <c r="K1220" s="15"/>
      <c r="L1220" s="5">
        <f>VLOOKUP($C$15,'اطلاعات پایه'!$A$18:$B$30,2,FALSE)</f>
        <v>30</v>
      </c>
      <c r="M1220" s="6">
        <f>VLOOKUP($C$15,'اطلاعات پایه'!$A$18:$C$30,3,FALSE)</f>
        <v>45736</v>
      </c>
      <c r="N1220" s="5">
        <f>ROUND((K1220*('اطلاعات پایه'!$B$12+1)+'اطلاعات پایه'!$B$13)/30*L1220,0)</f>
        <v>9316080</v>
      </c>
      <c r="O1220" s="5">
        <f>IF(AND(F1220&gt;0,M1220-F1220&gt;364),'اطلاعات پایه'!$B$10,0)*L1220+J1220</f>
        <v>0</v>
      </c>
      <c r="P1220" s="5">
        <f>IF(H1220="متاهل",'اطلاعات پایه'!$B$6,0)</f>
        <v>0</v>
      </c>
      <c r="Q1220" s="5">
        <f>I1220*'اطلاعات پایه'!$B$7</f>
        <v>0</v>
      </c>
      <c r="R1220" s="5">
        <f>ROUND('اطلاعات پایه'!$B$8/30*MIN(30,L1220),0)</f>
        <v>9000000</v>
      </c>
      <c r="S1220" s="5">
        <f>ROUND('اطلاعات پایه'!$B$9/30*MIN(30,L1220),0)</f>
        <v>22000000</v>
      </c>
      <c r="T1220" s="5">
        <f t="shared" si="147"/>
        <v>59284</v>
      </c>
      <c r="U1220" s="15"/>
      <c r="V1220" s="5">
        <f t="shared" si="145"/>
        <v>0</v>
      </c>
      <c r="X1220" s="9">
        <f t="shared" si="148"/>
        <v>40316080</v>
      </c>
      <c r="Y1220" s="9">
        <f>ROUND(0.07*MIN(7*L1220*'اطلاعات پایه'!$B$5,'محاسبه حقوق'!X1220),0)</f>
        <v>2822126</v>
      </c>
      <c r="Z1220" s="9">
        <f t="shared" si="149"/>
        <v>9272700</v>
      </c>
      <c r="AA1220" s="9">
        <f t="shared" si="150"/>
        <v>480702059.14285713</v>
      </c>
      <c r="AB1220" s="5">
        <f>IF(AA1220&lt;='اطلاعات پایه'!$B$35,'اطلاعات پایه'!$D$35,IF(AA1220&lt;='اطلاعات پایه'!$B$36,'اطلاعات پایه'!$E$35+(AA1220-'اطلاعات پایه'!$B$35)*'اطلاعات پایه'!$C$36,IF(AA1220&lt;='اطلاعات پایه'!$B$37,'اطلاعات پایه'!$E$36+(AA1220-'اطلاعات پایه'!$B$36)*'اطلاعات پایه'!$C$37,IF(AA1220&lt;='اطلاعات پایه'!$B$38,'اطلاعات پایه'!$E$37+(AA1220-'اطلاعات پایه'!$B$37)*'اطلاعات پایه'!$C$38,IF(AA1220&lt;='اطلاعات پایه'!$B$39,'اطلاعات پایه'!$E$38+(AA1220-'اطلاعات پایه'!$B$38)*'اطلاعات پایه'!$C$39,'اطلاعات پایه'!$E$39+(AA1220-'اطلاعات پایه'!$B$39)*'اطلاعات پایه'!$C$40)))))/365*L1220</f>
        <v>0</v>
      </c>
      <c r="AC1220" s="9">
        <f t="shared" si="151"/>
        <v>37493954</v>
      </c>
      <c r="AE1220" s="9">
        <f t="shared" si="146"/>
        <v>49588780</v>
      </c>
    </row>
    <row r="1221" spans="1:31" x14ac:dyDescent="0.25">
      <c r="A1221" s="13">
        <v>1201</v>
      </c>
      <c r="B1221" s="13"/>
      <c r="C1221" s="13"/>
      <c r="D1221" s="13"/>
      <c r="E1221" s="13"/>
      <c r="F1221" s="13"/>
      <c r="G1221" s="6" t="str">
        <f t="shared" si="144"/>
        <v/>
      </c>
      <c r="H1221" s="13"/>
      <c r="I1221" s="13"/>
      <c r="J1221" s="15"/>
      <c r="K1221" s="15"/>
      <c r="L1221" s="5">
        <f>VLOOKUP($C$15,'اطلاعات پایه'!$A$18:$B$30,2,FALSE)</f>
        <v>30</v>
      </c>
      <c r="M1221" s="6">
        <f>VLOOKUP($C$15,'اطلاعات پایه'!$A$18:$C$30,3,FALSE)</f>
        <v>45736</v>
      </c>
      <c r="N1221" s="5">
        <f>ROUND((K1221*('اطلاعات پایه'!$B$12+1)+'اطلاعات پایه'!$B$13)/30*L1221,0)</f>
        <v>9316080</v>
      </c>
      <c r="O1221" s="5">
        <f>IF(AND(F1221&gt;0,M1221-F1221&gt;364),'اطلاعات پایه'!$B$10,0)*L1221+J1221</f>
        <v>0</v>
      </c>
      <c r="P1221" s="5">
        <f>IF(H1221="متاهل",'اطلاعات پایه'!$B$6,0)</f>
        <v>0</v>
      </c>
      <c r="Q1221" s="5">
        <f>I1221*'اطلاعات پایه'!$B$7</f>
        <v>0</v>
      </c>
      <c r="R1221" s="5">
        <f>ROUND('اطلاعات پایه'!$B$8/30*MIN(30,L1221),0)</f>
        <v>9000000</v>
      </c>
      <c r="S1221" s="5">
        <f>ROUND('اطلاعات پایه'!$B$9/30*MIN(30,L1221),0)</f>
        <v>22000000</v>
      </c>
      <c r="T1221" s="5">
        <f t="shared" si="147"/>
        <v>59284</v>
      </c>
      <c r="U1221" s="15"/>
      <c r="V1221" s="5">
        <f t="shared" si="145"/>
        <v>0</v>
      </c>
      <c r="X1221" s="9">
        <f t="shared" si="148"/>
        <v>40316080</v>
      </c>
      <c r="Y1221" s="9">
        <f>ROUND(0.07*MIN(7*L1221*'اطلاعات پایه'!$B$5,'محاسبه حقوق'!X1221),0)</f>
        <v>2822126</v>
      </c>
      <c r="Z1221" s="9">
        <f t="shared" si="149"/>
        <v>9272700</v>
      </c>
      <c r="AA1221" s="9">
        <f t="shared" si="150"/>
        <v>480702059.14285713</v>
      </c>
      <c r="AB1221" s="5">
        <f>IF(AA1221&lt;='اطلاعات پایه'!$B$35,'اطلاعات پایه'!$D$35,IF(AA1221&lt;='اطلاعات پایه'!$B$36,'اطلاعات پایه'!$E$35+(AA1221-'اطلاعات پایه'!$B$35)*'اطلاعات پایه'!$C$36,IF(AA1221&lt;='اطلاعات پایه'!$B$37,'اطلاعات پایه'!$E$36+(AA1221-'اطلاعات پایه'!$B$36)*'اطلاعات پایه'!$C$37,IF(AA1221&lt;='اطلاعات پایه'!$B$38,'اطلاعات پایه'!$E$37+(AA1221-'اطلاعات پایه'!$B$37)*'اطلاعات پایه'!$C$38,IF(AA1221&lt;='اطلاعات پایه'!$B$39,'اطلاعات پایه'!$E$38+(AA1221-'اطلاعات پایه'!$B$38)*'اطلاعات پایه'!$C$39,'اطلاعات پایه'!$E$39+(AA1221-'اطلاعات پایه'!$B$39)*'اطلاعات پایه'!$C$40)))))/365*L1221</f>
        <v>0</v>
      </c>
      <c r="AC1221" s="9">
        <f t="shared" si="151"/>
        <v>37493954</v>
      </c>
      <c r="AE1221" s="9">
        <f t="shared" si="146"/>
        <v>49588780</v>
      </c>
    </row>
    <row r="1222" spans="1:31" x14ac:dyDescent="0.25">
      <c r="A1222" s="13">
        <v>1202</v>
      </c>
      <c r="B1222" s="13"/>
      <c r="C1222" s="13"/>
      <c r="D1222" s="13"/>
      <c r="E1222" s="13"/>
      <c r="F1222" s="13"/>
      <c r="G1222" s="6" t="str">
        <f t="shared" si="144"/>
        <v/>
      </c>
      <c r="H1222" s="13"/>
      <c r="I1222" s="13"/>
      <c r="J1222" s="15"/>
      <c r="K1222" s="15"/>
      <c r="L1222" s="5">
        <f>VLOOKUP($C$15,'اطلاعات پایه'!$A$18:$B$30,2,FALSE)</f>
        <v>30</v>
      </c>
      <c r="M1222" s="6">
        <f>VLOOKUP($C$15,'اطلاعات پایه'!$A$18:$C$30,3,FALSE)</f>
        <v>45736</v>
      </c>
      <c r="N1222" s="5">
        <f>ROUND((K1222*('اطلاعات پایه'!$B$12+1)+'اطلاعات پایه'!$B$13)/30*L1222,0)</f>
        <v>9316080</v>
      </c>
      <c r="O1222" s="5">
        <f>IF(AND(F1222&gt;0,M1222-F1222&gt;364),'اطلاعات پایه'!$B$10,0)*L1222+J1222</f>
        <v>0</v>
      </c>
      <c r="P1222" s="5">
        <f>IF(H1222="متاهل",'اطلاعات پایه'!$B$6,0)</f>
        <v>0</v>
      </c>
      <c r="Q1222" s="5">
        <f>I1222*'اطلاعات پایه'!$B$7</f>
        <v>0</v>
      </c>
      <c r="R1222" s="5">
        <f>ROUND('اطلاعات پایه'!$B$8/30*MIN(30,L1222),0)</f>
        <v>9000000</v>
      </c>
      <c r="S1222" s="5">
        <f>ROUND('اطلاعات پایه'!$B$9/30*MIN(30,L1222),0)</f>
        <v>22000000</v>
      </c>
      <c r="T1222" s="5">
        <f t="shared" si="147"/>
        <v>59284</v>
      </c>
      <c r="U1222" s="15"/>
      <c r="V1222" s="5">
        <f t="shared" si="145"/>
        <v>0</v>
      </c>
      <c r="X1222" s="9">
        <f t="shared" si="148"/>
        <v>40316080</v>
      </c>
      <c r="Y1222" s="9">
        <f>ROUND(0.07*MIN(7*L1222*'اطلاعات پایه'!$B$5,'محاسبه حقوق'!X1222),0)</f>
        <v>2822126</v>
      </c>
      <c r="Z1222" s="9">
        <f t="shared" si="149"/>
        <v>9272700</v>
      </c>
      <c r="AA1222" s="9">
        <f t="shared" si="150"/>
        <v>480702059.14285713</v>
      </c>
      <c r="AB1222" s="5">
        <f>IF(AA1222&lt;='اطلاعات پایه'!$B$35,'اطلاعات پایه'!$D$35,IF(AA1222&lt;='اطلاعات پایه'!$B$36,'اطلاعات پایه'!$E$35+(AA1222-'اطلاعات پایه'!$B$35)*'اطلاعات پایه'!$C$36,IF(AA1222&lt;='اطلاعات پایه'!$B$37,'اطلاعات پایه'!$E$36+(AA1222-'اطلاعات پایه'!$B$36)*'اطلاعات پایه'!$C$37,IF(AA1222&lt;='اطلاعات پایه'!$B$38,'اطلاعات پایه'!$E$37+(AA1222-'اطلاعات پایه'!$B$37)*'اطلاعات پایه'!$C$38,IF(AA1222&lt;='اطلاعات پایه'!$B$39,'اطلاعات پایه'!$E$38+(AA1222-'اطلاعات پایه'!$B$38)*'اطلاعات پایه'!$C$39,'اطلاعات پایه'!$E$39+(AA1222-'اطلاعات پایه'!$B$39)*'اطلاعات پایه'!$C$40)))))/365*L1222</f>
        <v>0</v>
      </c>
      <c r="AC1222" s="9">
        <f t="shared" si="151"/>
        <v>37493954</v>
      </c>
      <c r="AE1222" s="9">
        <f t="shared" si="146"/>
        <v>49588780</v>
      </c>
    </row>
    <row r="1223" spans="1:31" x14ac:dyDescent="0.25">
      <c r="A1223" s="13">
        <v>1203</v>
      </c>
      <c r="B1223" s="13"/>
      <c r="C1223" s="13"/>
      <c r="D1223" s="13"/>
      <c r="E1223" s="13"/>
      <c r="F1223" s="13"/>
      <c r="G1223" s="6" t="str">
        <f t="shared" si="144"/>
        <v/>
      </c>
      <c r="H1223" s="13"/>
      <c r="I1223" s="13"/>
      <c r="J1223" s="15"/>
      <c r="K1223" s="15"/>
      <c r="L1223" s="5">
        <f>VLOOKUP($C$15,'اطلاعات پایه'!$A$18:$B$30,2,FALSE)</f>
        <v>30</v>
      </c>
      <c r="M1223" s="6">
        <f>VLOOKUP($C$15,'اطلاعات پایه'!$A$18:$C$30,3,FALSE)</f>
        <v>45736</v>
      </c>
      <c r="N1223" s="5">
        <f>ROUND((K1223*('اطلاعات پایه'!$B$12+1)+'اطلاعات پایه'!$B$13)/30*L1223,0)</f>
        <v>9316080</v>
      </c>
      <c r="O1223" s="5">
        <f>IF(AND(F1223&gt;0,M1223-F1223&gt;364),'اطلاعات پایه'!$B$10,0)*L1223+J1223</f>
        <v>0</v>
      </c>
      <c r="P1223" s="5">
        <f>IF(H1223="متاهل",'اطلاعات پایه'!$B$6,0)</f>
        <v>0</v>
      </c>
      <c r="Q1223" s="5">
        <f>I1223*'اطلاعات پایه'!$B$7</f>
        <v>0</v>
      </c>
      <c r="R1223" s="5">
        <f>ROUND('اطلاعات پایه'!$B$8/30*MIN(30,L1223),0)</f>
        <v>9000000</v>
      </c>
      <c r="S1223" s="5">
        <f>ROUND('اطلاعات پایه'!$B$9/30*MIN(30,L1223),0)</f>
        <v>22000000</v>
      </c>
      <c r="T1223" s="5">
        <f t="shared" si="147"/>
        <v>59284</v>
      </c>
      <c r="U1223" s="15"/>
      <c r="V1223" s="5">
        <f t="shared" si="145"/>
        <v>0</v>
      </c>
      <c r="X1223" s="9">
        <f t="shared" si="148"/>
        <v>40316080</v>
      </c>
      <c r="Y1223" s="9">
        <f>ROUND(0.07*MIN(7*L1223*'اطلاعات پایه'!$B$5,'محاسبه حقوق'!X1223),0)</f>
        <v>2822126</v>
      </c>
      <c r="Z1223" s="9">
        <f t="shared" si="149"/>
        <v>9272700</v>
      </c>
      <c r="AA1223" s="9">
        <f t="shared" si="150"/>
        <v>480702059.14285713</v>
      </c>
      <c r="AB1223" s="5">
        <f>IF(AA1223&lt;='اطلاعات پایه'!$B$35,'اطلاعات پایه'!$D$35,IF(AA1223&lt;='اطلاعات پایه'!$B$36,'اطلاعات پایه'!$E$35+(AA1223-'اطلاعات پایه'!$B$35)*'اطلاعات پایه'!$C$36,IF(AA1223&lt;='اطلاعات پایه'!$B$37,'اطلاعات پایه'!$E$36+(AA1223-'اطلاعات پایه'!$B$36)*'اطلاعات پایه'!$C$37,IF(AA1223&lt;='اطلاعات پایه'!$B$38,'اطلاعات پایه'!$E$37+(AA1223-'اطلاعات پایه'!$B$37)*'اطلاعات پایه'!$C$38,IF(AA1223&lt;='اطلاعات پایه'!$B$39,'اطلاعات پایه'!$E$38+(AA1223-'اطلاعات پایه'!$B$38)*'اطلاعات پایه'!$C$39,'اطلاعات پایه'!$E$39+(AA1223-'اطلاعات پایه'!$B$39)*'اطلاعات پایه'!$C$40)))))/365*L1223</f>
        <v>0</v>
      </c>
      <c r="AC1223" s="9">
        <f t="shared" si="151"/>
        <v>37493954</v>
      </c>
      <c r="AE1223" s="9">
        <f t="shared" si="146"/>
        <v>49588780</v>
      </c>
    </row>
    <row r="1224" spans="1:31" x14ac:dyDescent="0.25">
      <c r="A1224" s="13">
        <v>1204</v>
      </c>
      <c r="B1224" s="13"/>
      <c r="C1224" s="13"/>
      <c r="D1224" s="13"/>
      <c r="E1224" s="13"/>
      <c r="F1224" s="13"/>
      <c r="G1224" s="6" t="str">
        <f t="shared" si="144"/>
        <v/>
      </c>
      <c r="H1224" s="13"/>
      <c r="I1224" s="13"/>
      <c r="J1224" s="15"/>
      <c r="K1224" s="15"/>
      <c r="L1224" s="5">
        <f>VLOOKUP($C$15,'اطلاعات پایه'!$A$18:$B$30,2,FALSE)</f>
        <v>30</v>
      </c>
      <c r="M1224" s="6">
        <f>VLOOKUP($C$15,'اطلاعات پایه'!$A$18:$C$30,3,FALSE)</f>
        <v>45736</v>
      </c>
      <c r="N1224" s="5">
        <f>ROUND((K1224*('اطلاعات پایه'!$B$12+1)+'اطلاعات پایه'!$B$13)/30*L1224,0)</f>
        <v>9316080</v>
      </c>
      <c r="O1224" s="5">
        <f>IF(AND(F1224&gt;0,M1224-F1224&gt;364),'اطلاعات پایه'!$B$10,0)*L1224+J1224</f>
        <v>0</v>
      </c>
      <c r="P1224" s="5">
        <f>IF(H1224="متاهل",'اطلاعات پایه'!$B$6,0)</f>
        <v>0</v>
      </c>
      <c r="Q1224" s="5">
        <f>I1224*'اطلاعات پایه'!$B$7</f>
        <v>0</v>
      </c>
      <c r="R1224" s="5">
        <f>ROUND('اطلاعات پایه'!$B$8/30*MIN(30,L1224),0)</f>
        <v>9000000</v>
      </c>
      <c r="S1224" s="5">
        <f>ROUND('اطلاعات پایه'!$B$9/30*MIN(30,L1224),0)</f>
        <v>22000000</v>
      </c>
      <c r="T1224" s="5">
        <f t="shared" si="147"/>
        <v>59284</v>
      </c>
      <c r="U1224" s="15"/>
      <c r="V1224" s="5">
        <f t="shared" si="145"/>
        <v>0</v>
      </c>
      <c r="X1224" s="9">
        <f t="shared" si="148"/>
        <v>40316080</v>
      </c>
      <c r="Y1224" s="9">
        <f>ROUND(0.07*MIN(7*L1224*'اطلاعات پایه'!$B$5,'محاسبه حقوق'!X1224),0)</f>
        <v>2822126</v>
      </c>
      <c r="Z1224" s="9">
        <f t="shared" si="149"/>
        <v>9272700</v>
      </c>
      <c r="AA1224" s="9">
        <f t="shared" si="150"/>
        <v>480702059.14285713</v>
      </c>
      <c r="AB1224" s="5">
        <f>IF(AA1224&lt;='اطلاعات پایه'!$B$35,'اطلاعات پایه'!$D$35,IF(AA1224&lt;='اطلاعات پایه'!$B$36,'اطلاعات پایه'!$E$35+(AA1224-'اطلاعات پایه'!$B$35)*'اطلاعات پایه'!$C$36,IF(AA1224&lt;='اطلاعات پایه'!$B$37,'اطلاعات پایه'!$E$36+(AA1224-'اطلاعات پایه'!$B$36)*'اطلاعات پایه'!$C$37,IF(AA1224&lt;='اطلاعات پایه'!$B$38,'اطلاعات پایه'!$E$37+(AA1224-'اطلاعات پایه'!$B$37)*'اطلاعات پایه'!$C$38,IF(AA1224&lt;='اطلاعات پایه'!$B$39,'اطلاعات پایه'!$E$38+(AA1224-'اطلاعات پایه'!$B$38)*'اطلاعات پایه'!$C$39,'اطلاعات پایه'!$E$39+(AA1224-'اطلاعات پایه'!$B$39)*'اطلاعات پایه'!$C$40)))))/365*L1224</f>
        <v>0</v>
      </c>
      <c r="AC1224" s="9">
        <f t="shared" si="151"/>
        <v>37493954</v>
      </c>
      <c r="AE1224" s="9">
        <f t="shared" si="146"/>
        <v>49588780</v>
      </c>
    </row>
    <row r="1225" spans="1:31" x14ac:dyDescent="0.25">
      <c r="A1225" s="13">
        <v>1205</v>
      </c>
      <c r="B1225" s="13"/>
      <c r="C1225" s="13"/>
      <c r="D1225" s="13"/>
      <c r="E1225" s="13"/>
      <c r="F1225" s="13"/>
      <c r="G1225" s="6" t="str">
        <f t="shared" si="144"/>
        <v/>
      </c>
      <c r="H1225" s="13"/>
      <c r="I1225" s="13"/>
      <c r="J1225" s="15"/>
      <c r="K1225" s="15"/>
      <c r="L1225" s="5">
        <f>VLOOKUP($C$15,'اطلاعات پایه'!$A$18:$B$30,2,FALSE)</f>
        <v>30</v>
      </c>
      <c r="M1225" s="6">
        <f>VLOOKUP($C$15,'اطلاعات پایه'!$A$18:$C$30,3,FALSE)</f>
        <v>45736</v>
      </c>
      <c r="N1225" s="5">
        <f>ROUND((K1225*('اطلاعات پایه'!$B$12+1)+'اطلاعات پایه'!$B$13)/30*L1225,0)</f>
        <v>9316080</v>
      </c>
      <c r="O1225" s="5">
        <f>IF(AND(F1225&gt;0,M1225-F1225&gt;364),'اطلاعات پایه'!$B$10,0)*L1225+J1225</f>
        <v>0</v>
      </c>
      <c r="P1225" s="5">
        <f>IF(H1225="متاهل",'اطلاعات پایه'!$B$6,0)</f>
        <v>0</v>
      </c>
      <c r="Q1225" s="5">
        <f>I1225*'اطلاعات پایه'!$B$7</f>
        <v>0</v>
      </c>
      <c r="R1225" s="5">
        <f>ROUND('اطلاعات پایه'!$B$8/30*MIN(30,L1225),0)</f>
        <v>9000000</v>
      </c>
      <c r="S1225" s="5">
        <f>ROUND('اطلاعات پایه'!$B$9/30*MIN(30,L1225),0)</f>
        <v>22000000</v>
      </c>
      <c r="T1225" s="5">
        <f t="shared" si="147"/>
        <v>59284</v>
      </c>
      <c r="U1225" s="15"/>
      <c r="V1225" s="5">
        <f t="shared" si="145"/>
        <v>0</v>
      </c>
      <c r="X1225" s="9">
        <f t="shared" si="148"/>
        <v>40316080</v>
      </c>
      <c r="Y1225" s="9">
        <f>ROUND(0.07*MIN(7*L1225*'اطلاعات پایه'!$B$5,'محاسبه حقوق'!X1225),0)</f>
        <v>2822126</v>
      </c>
      <c r="Z1225" s="9">
        <f t="shared" si="149"/>
        <v>9272700</v>
      </c>
      <c r="AA1225" s="9">
        <f t="shared" si="150"/>
        <v>480702059.14285713</v>
      </c>
      <c r="AB1225" s="5">
        <f>IF(AA1225&lt;='اطلاعات پایه'!$B$35,'اطلاعات پایه'!$D$35,IF(AA1225&lt;='اطلاعات پایه'!$B$36,'اطلاعات پایه'!$E$35+(AA1225-'اطلاعات پایه'!$B$35)*'اطلاعات پایه'!$C$36,IF(AA1225&lt;='اطلاعات پایه'!$B$37,'اطلاعات پایه'!$E$36+(AA1225-'اطلاعات پایه'!$B$36)*'اطلاعات پایه'!$C$37,IF(AA1225&lt;='اطلاعات پایه'!$B$38,'اطلاعات پایه'!$E$37+(AA1225-'اطلاعات پایه'!$B$37)*'اطلاعات پایه'!$C$38,IF(AA1225&lt;='اطلاعات پایه'!$B$39,'اطلاعات پایه'!$E$38+(AA1225-'اطلاعات پایه'!$B$38)*'اطلاعات پایه'!$C$39,'اطلاعات پایه'!$E$39+(AA1225-'اطلاعات پایه'!$B$39)*'اطلاعات پایه'!$C$40)))))/365*L1225</f>
        <v>0</v>
      </c>
      <c r="AC1225" s="9">
        <f t="shared" si="151"/>
        <v>37493954</v>
      </c>
      <c r="AE1225" s="9">
        <f t="shared" si="146"/>
        <v>49588780</v>
      </c>
    </row>
    <row r="1226" spans="1:31" x14ac:dyDescent="0.25">
      <c r="A1226" s="13">
        <v>1206</v>
      </c>
      <c r="B1226" s="13"/>
      <c r="C1226" s="13"/>
      <c r="D1226" s="13"/>
      <c r="E1226" s="13"/>
      <c r="F1226" s="13"/>
      <c r="G1226" s="6" t="str">
        <f t="shared" si="144"/>
        <v/>
      </c>
      <c r="H1226" s="13"/>
      <c r="I1226" s="13"/>
      <c r="J1226" s="15"/>
      <c r="K1226" s="15"/>
      <c r="L1226" s="5">
        <f>VLOOKUP($C$15,'اطلاعات پایه'!$A$18:$B$30,2,FALSE)</f>
        <v>30</v>
      </c>
      <c r="M1226" s="6">
        <f>VLOOKUP($C$15,'اطلاعات پایه'!$A$18:$C$30,3,FALSE)</f>
        <v>45736</v>
      </c>
      <c r="N1226" s="5">
        <f>ROUND((K1226*('اطلاعات پایه'!$B$12+1)+'اطلاعات پایه'!$B$13)/30*L1226,0)</f>
        <v>9316080</v>
      </c>
      <c r="O1226" s="5">
        <f>IF(AND(F1226&gt;0,M1226-F1226&gt;364),'اطلاعات پایه'!$B$10,0)*L1226+J1226</f>
        <v>0</v>
      </c>
      <c r="P1226" s="5">
        <f>IF(H1226="متاهل",'اطلاعات پایه'!$B$6,0)</f>
        <v>0</v>
      </c>
      <c r="Q1226" s="5">
        <f>I1226*'اطلاعات پایه'!$B$7</f>
        <v>0</v>
      </c>
      <c r="R1226" s="5">
        <f>ROUND('اطلاعات پایه'!$B$8/30*MIN(30,L1226),0)</f>
        <v>9000000</v>
      </c>
      <c r="S1226" s="5">
        <f>ROUND('اطلاعات پایه'!$B$9/30*MIN(30,L1226),0)</f>
        <v>22000000</v>
      </c>
      <c r="T1226" s="5">
        <f t="shared" si="147"/>
        <v>59284</v>
      </c>
      <c r="U1226" s="15"/>
      <c r="V1226" s="5">
        <f t="shared" si="145"/>
        <v>0</v>
      </c>
      <c r="X1226" s="9">
        <f t="shared" si="148"/>
        <v>40316080</v>
      </c>
      <c r="Y1226" s="9">
        <f>ROUND(0.07*MIN(7*L1226*'اطلاعات پایه'!$B$5,'محاسبه حقوق'!X1226),0)</f>
        <v>2822126</v>
      </c>
      <c r="Z1226" s="9">
        <f t="shared" si="149"/>
        <v>9272700</v>
      </c>
      <c r="AA1226" s="9">
        <f t="shared" si="150"/>
        <v>480702059.14285713</v>
      </c>
      <c r="AB1226" s="5">
        <f>IF(AA1226&lt;='اطلاعات پایه'!$B$35,'اطلاعات پایه'!$D$35,IF(AA1226&lt;='اطلاعات پایه'!$B$36,'اطلاعات پایه'!$E$35+(AA1226-'اطلاعات پایه'!$B$35)*'اطلاعات پایه'!$C$36,IF(AA1226&lt;='اطلاعات پایه'!$B$37,'اطلاعات پایه'!$E$36+(AA1226-'اطلاعات پایه'!$B$36)*'اطلاعات پایه'!$C$37,IF(AA1226&lt;='اطلاعات پایه'!$B$38,'اطلاعات پایه'!$E$37+(AA1226-'اطلاعات پایه'!$B$37)*'اطلاعات پایه'!$C$38,IF(AA1226&lt;='اطلاعات پایه'!$B$39,'اطلاعات پایه'!$E$38+(AA1226-'اطلاعات پایه'!$B$38)*'اطلاعات پایه'!$C$39,'اطلاعات پایه'!$E$39+(AA1226-'اطلاعات پایه'!$B$39)*'اطلاعات پایه'!$C$40)))))/365*L1226</f>
        <v>0</v>
      </c>
      <c r="AC1226" s="9">
        <f t="shared" si="151"/>
        <v>37493954</v>
      </c>
      <c r="AE1226" s="9">
        <f t="shared" si="146"/>
        <v>49588780</v>
      </c>
    </row>
    <row r="1227" spans="1:31" x14ac:dyDescent="0.25">
      <c r="A1227" s="13">
        <v>1207</v>
      </c>
      <c r="B1227" s="13"/>
      <c r="C1227" s="13"/>
      <c r="D1227" s="13"/>
      <c r="E1227" s="13"/>
      <c r="F1227" s="13"/>
      <c r="G1227" s="6" t="str">
        <f t="shared" si="144"/>
        <v/>
      </c>
      <c r="H1227" s="13"/>
      <c r="I1227" s="13"/>
      <c r="J1227" s="15"/>
      <c r="K1227" s="15"/>
      <c r="L1227" s="5">
        <f>VLOOKUP($C$15,'اطلاعات پایه'!$A$18:$B$30,2,FALSE)</f>
        <v>30</v>
      </c>
      <c r="M1227" s="6">
        <f>VLOOKUP($C$15,'اطلاعات پایه'!$A$18:$C$30,3,FALSE)</f>
        <v>45736</v>
      </c>
      <c r="N1227" s="5">
        <f>ROUND((K1227*('اطلاعات پایه'!$B$12+1)+'اطلاعات پایه'!$B$13)/30*L1227,0)</f>
        <v>9316080</v>
      </c>
      <c r="O1227" s="5">
        <f>IF(AND(F1227&gt;0,M1227-F1227&gt;364),'اطلاعات پایه'!$B$10,0)*L1227+J1227</f>
        <v>0</v>
      </c>
      <c r="P1227" s="5">
        <f>IF(H1227="متاهل",'اطلاعات پایه'!$B$6,0)</f>
        <v>0</v>
      </c>
      <c r="Q1227" s="5">
        <f>I1227*'اطلاعات پایه'!$B$7</f>
        <v>0</v>
      </c>
      <c r="R1227" s="5">
        <f>ROUND('اطلاعات پایه'!$B$8/30*MIN(30,L1227),0)</f>
        <v>9000000</v>
      </c>
      <c r="S1227" s="5">
        <f>ROUND('اطلاعات پایه'!$B$9/30*MIN(30,L1227),0)</f>
        <v>22000000</v>
      </c>
      <c r="T1227" s="5">
        <f t="shared" si="147"/>
        <v>59284</v>
      </c>
      <c r="U1227" s="15"/>
      <c r="V1227" s="5">
        <f t="shared" si="145"/>
        <v>0</v>
      </c>
      <c r="X1227" s="9">
        <f t="shared" si="148"/>
        <v>40316080</v>
      </c>
      <c r="Y1227" s="9">
        <f>ROUND(0.07*MIN(7*L1227*'اطلاعات پایه'!$B$5,'محاسبه حقوق'!X1227),0)</f>
        <v>2822126</v>
      </c>
      <c r="Z1227" s="9">
        <f t="shared" si="149"/>
        <v>9272700</v>
      </c>
      <c r="AA1227" s="9">
        <f t="shared" si="150"/>
        <v>480702059.14285713</v>
      </c>
      <c r="AB1227" s="5">
        <f>IF(AA1227&lt;='اطلاعات پایه'!$B$35,'اطلاعات پایه'!$D$35,IF(AA1227&lt;='اطلاعات پایه'!$B$36,'اطلاعات پایه'!$E$35+(AA1227-'اطلاعات پایه'!$B$35)*'اطلاعات پایه'!$C$36,IF(AA1227&lt;='اطلاعات پایه'!$B$37,'اطلاعات پایه'!$E$36+(AA1227-'اطلاعات پایه'!$B$36)*'اطلاعات پایه'!$C$37,IF(AA1227&lt;='اطلاعات پایه'!$B$38,'اطلاعات پایه'!$E$37+(AA1227-'اطلاعات پایه'!$B$37)*'اطلاعات پایه'!$C$38,IF(AA1227&lt;='اطلاعات پایه'!$B$39,'اطلاعات پایه'!$E$38+(AA1227-'اطلاعات پایه'!$B$38)*'اطلاعات پایه'!$C$39,'اطلاعات پایه'!$E$39+(AA1227-'اطلاعات پایه'!$B$39)*'اطلاعات پایه'!$C$40)))))/365*L1227</f>
        <v>0</v>
      </c>
      <c r="AC1227" s="9">
        <f t="shared" si="151"/>
        <v>37493954</v>
      </c>
      <c r="AE1227" s="9">
        <f t="shared" si="146"/>
        <v>49588780</v>
      </c>
    </row>
    <row r="1228" spans="1:31" x14ac:dyDescent="0.25">
      <c r="A1228" s="13">
        <v>1208</v>
      </c>
      <c r="B1228" s="13"/>
      <c r="C1228" s="13"/>
      <c r="D1228" s="13"/>
      <c r="E1228" s="13"/>
      <c r="F1228" s="13"/>
      <c r="G1228" s="6" t="str">
        <f t="shared" si="144"/>
        <v/>
      </c>
      <c r="H1228" s="13"/>
      <c r="I1228" s="13"/>
      <c r="J1228" s="15"/>
      <c r="K1228" s="15"/>
      <c r="L1228" s="5">
        <f>VLOOKUP($C$15,'اطلاعات پایه'!$A$18:$B$30,2,FALSE)</f>
        <v>30</v>
      </c>
      <c r="M1228" s="6">
        <f>VLOOKUP($C$15,'اطلاعات پایه'!$A$18:$C$30,3,FALSE)</f>
        <v>45736</v>
      </c>
      <c r="N1228" s="5">
        <f>ROUND((K1228*('اطلاعات پایه'!$B$12+1)+'اطلاعات پایه'!$B$13)/30*L1228,0)</f>
        <v>9316080</v>
      </c>
      <c r="O1228" s="5">
        <f>IF(AND(F1228&gt;0,M1228-F1228&gt;364),'اطلاعات پایه'!$B$10,0)*L1228+J1228</f>
        <v>0</v>
      </c>
      <c r="P1228" s="5">
        <f>IF(H1228="متاهل",'اطلاعات پایه'!$B$6,0)</f>
        <v>0</v>
      </c>
      <c r="Q1228" s="5">
        <f>I1228*'اطلاعات پایه'!$B$7</f>
        <v>0</v>
      </c>
      <c r="R1228" s="5">
        <f>ROUND('اطلاعات پایه'!$B$8/30*MIN(30,L1228),0)</f>
        <v>9000000</v>
      </c>
      <c r="S1228" s="5">
        <f>ROUND('اطلاعات پایه'!$B$9/30*MIN(30,L1228),0)</f>
        <v>22000000</v>
      </c>
      <c r="T1228" s="5">
        <f t="shared" si="147"/>
        <v>59284</v>
      </c>
      <c r="U1228" s="15"/>
      <c r="V1228" s="5">
        <f t="shared" si="145"/>
        <v>0</v>
      </c>
      <c r="X1228" s="9">
        <f t="shared" si="148"/>
        <v>40316080</v>
      </c>
      <c r="Y1228" s="9">
        <f>ROUND(0.07*MIN(7*L1228*'اطلاعات پایه'!$B$5,'محاسبه حقوق'!X1228),0)</f>
        <v>2822126</v>
      </c>
      <c r="Z1228" s="9">
        <f t="shared" si="149"/>
        <v>9272700</v>
      </c>
      <c r="AA1228" s="9">
        <f t="shared" si="150"/>
        <v>480702059.14285713</v>
      </c>
      <c r="AB1228" s="5">
        <f>IF(AA1228&lt;='اطلاعات پایه'!$B$35,'اطلاعات پایه'!$D$35,IF(AA1228&lt;='اطلاعات پایه'!$B$36,'اطلاعات پایه'!$E$35+(AA1228-'اطلاعات پایه'!$B$35)*'اطلاعات پایه'!$C$36,IF(AA1228&lt;='اطلاعات پایه'!$B$37,'اطلاعات پایه'!$E$36+(AA1228-'اطلاعات پایه'!$B$36)*'اطلاعات پایه'!$C$37,IF(AA1228&lt;='اطلاعات پایه'!$B$38,'اطلاعات پایه'!$E$37+(AA1228-'اطلاعات پایه'!$B$37)*'اطلاعات پایه'!$C$38,IF(AA1228&lt;='اطلاعات پایه'!$B$39,'اطلاعات پایه'!$E$38+(AA1228-'اطلاعات پایه'!$B$38)*'اطلاعات پایه'!$C$39,'اطلاعات پایه'!$E$39+(AA1228-'اطلاعات پایه'!$B$39)*'اطلاعات پایه'!$C$40)))))/365*L1228</f>
        <v>0</v>
      </c>
      <c r="AC1228" s="9">
        <f t="shared" si="151"/>
        <v>37493954</v>
      </c>
      <c r="AE1228" s="9">
        <f t="shared" si="146"/>
        <v>49588780</v>
      </c>
    </row>
    <row r="1229" spans="1:31" x14ac:dyDescent="0.25">
      <c r="A1229" s="13">
        <v>1209</v>
      </c>
      <c r="B1229" s="13"/>
      <c r="C1229" s="13"/>
      <c r="D1229" s="13"/>
      <c r="E1229" s="13"/>
      <c r="F1229" s="13"/>
      <c r="G1229" s="6" t="str">
        <f t="shared" si="144"/>
        <v/>
      </c>
      <c r="H1229" s="13"/>
      <c r="I1229" s="13"/>
      <c r="J1229" s="15"/>
      <c r="K1229" s="15"/>
      <c r="L1229" s="5">
        <f>VLOOKUP($C$15,'اطلاعات پایه'!$A$18:$B$30,2,FALSE)</f>
        <v>30</v>
      </c>
      <c r="M1229" s="6">
        <f>VLOOKUP($C$15,'اطلاعات پایه'!$A$18:$C$30,3,FALSE)</f>
        <v>45736</v>
      </c>
      <c r="N1229" s="5">
        <f>ROUND((K1229*('اطلاعات پایه'!$B$12+1)+'اطلاعات پایه'!$B$13)/30*L1229,0)</f>
        <v>9316080</v>
      </c>
      <c r="O1229" s="5">
        <f>IF(AND(F1229&gt;0,M1229-F1229&gt;364),'اطلاعات پایه'!$B$10,0)*L1229+J1229</f>
        <v>0</v>
      </c>
      <c r="P1229" s="5">
        <f>IF(H1229="متاهل",'اطلاعات پایه'!$B$6,0)</f>
        <v>0</v>
      </c>
      <c r="Q1229" s="5">
        <f>I1229*'اطلاعات پایه'!$B$7</f>
        <v>0</v>
      </c>
      <c r="R1229" s="5">
        <f>ROUND('اطلاعات پایه'!$B$8/30*MIN(30,L1229),0)</f>
        <v>9000000</v>
      </c>
      <c r="S1229" s="5">
        <f>ROUND('اطلاعات پایه'!$B$9/30*MIN(30,L1229),0)</f>
        <v>22000000</v>
      </c>
      <c r="T1229" s="5">
        <f t="shared" si="147"/>
        <v>59284</v>
      </c>
      <c r="U1229" s="15"/>
      <c r="V1229" s="5">
        <f t="shared" si="145"/>
        <v>0</v>
      </c>
      <c r="X1229" s="9">
        <f t="shared" si="148"/>
        <v>40316080</v>
      </c>
      <c r="Y1229" s="9">
        <f>ROUND(0.07*MIN(7*L1229*'اطلاعات پایه'!$B$5,'محاسبه حقوق'!X1229),0)</f>
        <v>2822126</v>
      </c>
      <c r="Z1229" s="9">
        <f t="shared" si="149"/>
        <v>9272700</v>
      </c>
      <c r="AA1229" s="9">
        <f t="shared" si="150"/>
        <v>480702059.14285713</v>
      </c>
      <c r="AB1229" s="5">
        <f>IF(AA1229&lt;='اطلاعات پایه'!$B$35,'اطلاعات پایه'!$D$35,IF(AA1229&lt;='اطلاعات پایه'!$B$36,'اطلاعات پایه'!$E$35+(AA1229-'اطلاعات پایه'!$B$35)*'اطلاعات پایه'!$C$36,IF(AA1229&lt;='اطلاعات پایه'!$B$37,'اطلاعات پایه'!$E$36+(AA1229-'اطلاعات پایه'!$B$36)*'اطلاعات پایه'!$C$37,IF(AA1229&lt;='اطلاعات پایه'!$B$38,'اطلاعات پایه'!$E$37+(AA1229-'اطلاعات پایه'!$B$37)*'اطلاعات پایه'!$C$38,IF(AA1229&lt;='اطلاعات پایه'!$B$39,'اطلاعات پایه'!$E$38+(AA1229-'اطلاعات پایه'!$B$38)*'اطلاعات پایه'!$C$39,'اطلاعات پایه'!$E$39+(AA1229-'اطلاعات پایه'!$B$39)*'اطلاعات پایه'!$C$40)))))/365*L1229</f>
        <v>0</v>
      </c>
      <c r="AC1229" s="9">
        <f t="shared" si="151"/>
        <v>37493954</v>
      </c>
      <c r="AE1229" s="9">
        <f t="shared" si="146"/>
        <v>49588780</v>
      </c>
    </row>
    <row r="1230" spans="1:31" x14ac:dyDescent="0.25">
      <c r="A1230" s="13">
        <v>1210</v>
      </c>
      <c r="B1230" s="13"/>
      <c r="C1230" s="13"/>
      <c r="D1230" s="13"/>
      <c r="E1230" s="13"/>
      <c r="F1230" s="13"/>
      <c r="G1230" s="6" t="str">
        <f t="shared" si="144"/>
        <v/>
      </c>
      <c r="H1230" s="13"/>
      <c r="I1230" s="13"/>
      <c r="J1230" s="15"/>
      <c r="K1230" s="15"/>
      <c r="L1230" s="5">
        <f>VLOOKUP($C$15,'اطلاعات پایه'!$A$18:$B$30,2,FALSE)</f>
        <v>30</v>
      </c>
      <c r="M1230" s="6">
        <f>VLOOKUP($C$15,'اطلاعات پایه'!$A$18:$C$30,3,FALSE)</f>
        <v>45736</v>
      </c>
      <c r="N1230" s="5">
        <f>ROUND((K1230*('اطلاعات پایه'!$B$12+1)+'اطلاعات پایه'!$B$13)/30*L1230,0)</f>
        <v>9316080</v>
      </c>
      <c r="O1230" s="5">
        <f>IF(AND(F1230&gt;0,M1230-F1230&gt;364),'اطلاعات پایه'!$B$10,0)*L1230+J1230</f>
        <v>0</v>
      </c>
      <c r="P1230" s="5">
        <f>IF(H1230="متاهل",'اطلاعات پایه'!$B$6,0)</f>
        <v>0</v>
      </c>
      <c r="Q1230" s="5">
        <f>I1230*'اطلاعات پایه'!$B$7</f>
        <v>0</v>
      </c>
      <c r="R1230" s="5">
        <f>ROUND('اطلاعات پایه'!$B$8/30*MIN(30,L1230),0)</f>
        <v>9000000</v>
      </c>
      <c r="S1230" s="5">
        <f>ROUND('اطلاعات پایه'!$B$9/30*MIN(30,L1230),0)</f>
        <v>22000000</v>
      </c>
      <c r="T1230" s="5">
        <f t="shared" si="147"/>
        <v>59284</v>
      </c>
      <c r="U1230" s="15"/>
      <c r="V1230" s="5">
        <f t="shared" si="145"/>
        <v>0</v>
      </c>
      <c r="X1230" s="9">
        <f t="shared" si="148"/>
        <v>40316080</v>
      </c>
      <c r="Y1230" s="9">
        <f>ROUND(0.07*MIN(7*L1230*'اطلاعات پایه'!$B$5,'محاسبه حقوق'!X1230),0)</f>
        <v>2822126</v>
      </c>
      <c r="Z1230" s="9">
        <f t="shared" si="149"/>
        <v>9272700</v>
      </c>
      <c r="AA1230" s="9">
        <f t="shared" si="150"/>
        <v>480702059.14285713</v>
      </c>
      <c r="AB1230" s="5">
        <f>IF(AA1230&lt;='اطلاعات پایه'!$B$35,'اطلاعات پایه'!$D$35,IF(AA1230&lt;='اطلاعات پایه'!$B$36,'اطلاعات پایه'!$E$35+(AA1230-'اطلاعات پایه'!$B$35)*'اطلاعات پایه'!$C$36,IF(AA1230&lt;='اطلاعات پایه'!$B$37,'اطلاعات پایه'!$E$36+(AA1230-'اطلاعات پایه'!$B$36)*'اطلاعات پایه'!$C$37,IF(AA1230&lt;='اطلاعات پایه'!$B$38,'اطلاعات پایه'!$E$37+(AA1230-'اطلاعات پایه'!$B$37)*'اطلاعات پایه'!$C$38,IF(AA1230&lt;='اطلاعات پایه'!$B$39,'اطلاعات پایه'!$E$38+(AA1230-'اطلاعات پایه'!$B$38)*'اطلاعات پایه'!$C$39,'اطلاعات پایه'!$E$39+(AA1230-'اطلاعات پایه'!$B$39)*'اطلاعات پایه'!$C$40)))))/365*L1230</f>
        <v>0</v>
      </c>
      <c r="AC1230" s="9">
        <f t="shared" si="151"/>
        <v>37493954</v>
      </c>
      <c r="AE1230" s="9">
        <f t="shared" si="146"/>
        <v>49588780</v>
      </c>
    </row>
    <row r="1231" spans="1:31" x14ac:dyDescent="0.25">
      <c r="A1231" s="13">
        <v>1211</v>
      </c>
      <c r="B1231" s="13"/>
      <c r="C1231" s="13"/>
      <c r="D1231" s="13"/>
      <c r="E1231" s="13"/>
      <c r="F1231" s="13"/>
      <c r="G1231" s="6" t="str">
        <f t="shared" si="144"/>
        <v/>
      </c>
      <c r="H1231" s="13"/>
      <c r="I1231" s="13"/>
      <c r="J1231" s="15"/>
      <c r="K1231" s="15"/>
      <c r="L1231" s="5">
        <f>VLOOKUP($C$15,'اطلاعات پایه'!$A$18:$B$30,2,FALSE)</f>
        <v>30</v>
      </c>
      <c r="M1231" s="6">
        <f>VLOOKUP($C$15,'اطلاعات پایه'!$A$18:$C$30,3,FALSE)</f>
        <v>45736</v>
      </c>
      <c r="N1231" s="5">
        <f>ROUND((K1231*('اطلاعات پایه'!$B$12+1)+'اطلاعات پایه'!$B$13)/30*L1231,0)</f>
        <v>9316080</v>
      </c>
      <c r="O1231" s="5">
        <f>IF(AND(F1231&gt;0,M1231-F1231&gt;364),'اطلاعات پایه'!$B$10,0)*L1231+J1231</f>
        <v>0</v>
      </c>
      <c r="P1231" s="5">
        <f>IF(H1231="متاهل",'اطلاعات پایه'!$B$6,0)</f>
        <v>0</v>
      </c>
      <c r="Q1231" s="5">
        <f>I1231*'اطلاعات پایه'!$B$7</f>
        <v>0</v>
      </c>
      <c r="R1231" s="5">
        <f>ROUND('اطلاعات پایه'!$B$8/30*MIN(30,L1231),0)</f>
        <v>9000000</v>
      </c>
      <c r="S1231" s="5">
        <f>ROUND('اطلاعات پایه'!$B$9/30*MIN(30,L1231),0)</f>
        <v>22000000</v>
      </c>
      <c r="T1231" s="5">
        <f t="shared" si="147"/>
        <v>59284</v>
      </c>
      <c r="U1231" s="15"/>
      <c r="V1231" s="5">
        <f t="shared" si="145"/>
        <v>0</v>
      </c>
      <c r="X1231" s="9">
        <f t="shared" si="148"/>
        <v>40316080</v>
      </c>
      <c r="Y1231" s="9">
        <f>ROUND(0.07*MIN(7*L1231*'اطلاعات پایه'!$B$5,'محاسبه حقوق'!X1231),0)</f>
        <v>2822126</v>
      </c>
      <c r="Z1231" s="9">
        <f t="shared" si="149"/>
        <v>9272700</v>
      </c>
      <c r="AA1231" s="9">
        <f t="shared" si="150"/>
        <v>480702059.14285713</v>
      </c>
      <c r="AB1231" s="5">
        <f>IF(AA1231&lt;='اطلاعات پایه'!$B$35,'اطلاعات پایه'!$D$35,IF(AA1231&lt;='اطلاعات پایه'!$B$36,'اطلاعات پایه'!$E$35+(AA1231-'اطلاعات پایه'!$B$35)*'اطلاعات پایه'!$C$36,IF(AA1231&lt;='اطلاعات پایه'!$B$37,'اطلاعات پایه'!$E$36+(AA1231-'اطلاعات پایه'!$B$36)*'اطلاعات پایه'!$C$37,IF(AA1231&lt;='اطلاعات پایه'!$B$38,'اطلاعات پایه'!$E$37+(AA1231-'اطلاعات پایه'!$B$37)*'اطلاعات پایه'!$C$38,IF(AA1231&lt;='اطلاعات پایه'!$B$39,'اطلاعات پایه'!$E$38+(AA1231-'اطلاعات پایه'!$B$38)*'اطلاعات پایه'!$C$39,'اطلاعات پایه'!$E$39+(AA1231-'اطلاعات پایه'!$B$39)*'اطلاعات پایه'!$C$40)))))/365*L1231</f>
        <v>0</v>
      </c>
      <c r="AC1231" s="9">
        <f t="shared" si="151"/>
        <v>37493954</v>
      </c>
      <c r="AE1231" s="9">
        <f t="shared" si="146"/>
        <v>49588780</v>
      </c>
    </row>
    <row r="1232" spans="1:31" x14ac:dyDescent="0.25">
      <c r="A1232" s="13">
        <v>1212</v>
      </c>
      <c r="B1232" s="13"/>
      <c r="C1232" s="13"/>
      <c r="D1232" s="13"/>
      <c r="E1232" s="13"/>
      <c r="F1232" s="13"/>
      <c r="G1232" s="6" t="str">
        <f t="shared" si="144"/>
        <v/>
      </c>
      <c r="H1232" s="13"/>
      <c r="I1232" s="13"/>
      <c r="J1232" s="15"/>
      <c r="K1232" s="15"/>
      <c r="L1232" s="5">
        <f>VLOOKUP($C$15,'اطلاعات پایه'!$A$18:$B$30,2,FALSE)</f>
        <v>30</v>
      </c>
      <c r="M1232" s="6">
        <f>VLOOKUP($C$15,'اطلاعات پایه'!$A$18:$C$30,3,FALSE)</f>
        <v>45736</v>
      </c>
      <c r="N1232" s="5">
        <f>ROUND((K1232*('اطلاعات پایه'!$B$12+1)+'اطلاعات پایه'!$B$13)/30*L1232,0)</f>
        <v>9316080</v>
      </c>
      <c r="O1232" s="5">
        <f>IF(AND(F1232&gt;0,M1232-F1232&gt;364),'اطلاعات پایه'!$B$10,0)*L1232+J1232</f>
        <v>0</v>
      </c>
      <c r="P1232" s="5">
        <f>IF(H1232="متاهل",'اطلاعات پایه'!$B$6,0)</f>
        <v>0</v>
      </c>
      <c r="Q1232" s="5">
        <f>I1232*'اطلاعات پایه'!$B$7</f>
        <v>0</v>
      </c>
      <c r="R1232" s="5">
        <f>ROUND('اطلاعات پایه'!$B$8/30*MIN(30,L1232),0)</f>
        <v>9000000</v>
      </c>
      <c r="S1232" s="5">
        <f>ROUND('اطلاعات پایه'!$B$9/30*MIN(30,L1232),0)</f>
        <v>22000000</v>
      </c>
      <c r="T1232" s="5">
        <f t="shared" si="147"/>
        <v>59284</v>
      </c>
      <c r="U1232" s="15"/>
      <c r="V1232" s="5">
        <f t="shared" si="145"/>
        <v>0</v>
      </c>
      <c r="X1232" s="9">
        <f t="shared" si="148"/>
        <v>40316080</v>
      </c>
      <c r="Y1232" s="9">
        <f>ROUND(0.07*MIN(7*L1232*'اطلاعات پایه'!$B$5,'محاسبه حقوق'!X1232),0)</f>
        <v>2822126</v>
      </c>
      <c r="Z1232" s="9">
        <f t="shared" si="149"/>
        <v>9272700</v>
      </c>
      <c r="AA1232" s="9">
        <f t="shared" si="150"/>
        <v>480702059.14285713</v>
      </c>
      <c r="AB1232" s="5">
        <f>IF(AA1232&lt;='اطلاعات پایه'!$B$35,'اطلاعات پایه'!$D$35,IF(AA1232&lt;='اطلاعات پایه'!$B$36,'اطلاعات پایه'!$E$35+(AA1232-'اطلاعات پایه'!$B$35)*'اطلاعات پایه'!$C$36,IF(AA1232&lt;='اطلاعات پایه'!$B$37,'اطلاعات پایه'!$E$36+(AA1232-'اطلاعات پایه'!$B$36)*'اطلاعات پایه'!$C$37,IF(AA1232&lt;='اطلاعات پایه'!$B$38,'اطلاعات پایه'!$E$37+(AA1232-'اطلاعات پایه'!$B$37)*'اطلاعات پایه'!$C$38,IF(AA1232&lt;='اطلاعات پایه'!$B$39,'اطلاعات پایه'!$E$38+(AA1232-'اطلاعات پایه'!$B$38)*'اطلاعات پایه'!$C$39,'اطلاعات پایه'!$E$39+(AA1232-'اطلاعات پایه'!$B$39)*'اطلاعات پایه'!$C$40)))))/365*L1232</f>
        <v>0</v>
      </c>
      <c r="AC1232" s="9">
        <f t="shared" si="151"/>
        <v>37493954</v>
      </c>
      <c r="AE1232" s="9">
        <f t="shared" si="146"/>
        <v>49588780</v>
      </c>
    </row>
    <row r="1233" spans="1:31" x14ac:dyDescent="0.25">
      <c r="A1233" s="13">
        <v>1213</v>
      </c>
      <c r="B1233" s="13"/>
      <c r="C1233" s="13"/>
      <c r="D1233" s="13"/>
      <c r="E1233" s="13"/>
      <c r="F1233" s="13"/>
      <c r="G1233" s="6" t="str">
        <f t="shared" si="144"/>
        <v/>
      </c>
      <c r="H1233" s="13"/>
      <c r="I1233" s="13"/>
      <c r="J1233" s="15"/>
      <c r="K1233" s="15"/>
      <c r="L1233" s="5">
        <f>VLOOKUP($C$15,'اطلاعات پایه'!$A$18:$B$30,2,FALSE)</f>
        <v>30</v>
      </c>
      <c r="M1233" s="6">
        <f>VLOOKUP($C$15,'اطلاعات پایه'!$A$18:$C$30,3,FALSE)</f>
        <v>45736</v>
      </c>
      <c r="N1233" s="5">
        <f>ROUND((K1233*('اطلاعات پایه'!$B$12+1)+'اطلاعات پایه'!$B$13)/30*L1233,0)</f>
        <v>9316080</v>
      </c>
      <c r="O1233" s="5">
        <f>IF(AND(F1233&gt;0,M1233-F1233&gt;364),'اطلاعات پایه'!$B$10,0)*L1233+J1233</f>
        <v>0</v>
      </c>
      <c r="P1233" s="5">
        <f>IF(H1233="متاهل",'اطلاعات پایه'!$B$6,0)</f>
        <v>0</v>
      </c>
      <c r="Q1233" s="5">
        <f>I1233*'اطلاعات پایه'!$B$7</f>
        <v>0</v>
      </c>
      <c r="R1233" s="5">
        <f>ROUND('اطلاعات پایه'!$B$8/30*MIN(30,L1233),0)</f>
        <v>9000000</v>
      </c>
      <c r="S1233" s="5">
        <f>ROUND('اطلاعات پایه'!$B$9/30*MIN(30,L1233),0)</f>
        <v>22000000</v>
      </c>
      <c r="T1233" s="5">
        <f t="shared" si="147"/>
        <v>59284</v>
      </c>
      <c r="U1233" s="15"/>
      <c r="V1233" s="5">
        <f t="shared" si="145"/>
        <v>0</v>
      </c>
      <c r="X1233" s="9">
        <f t="shared" si="148"/>
        <v>40316080</v>
      </c>
      <c r="Y1233" s="9">
        <f>ROUND(0.07*MIN(7*L1233*'اطلاعات پایه'!$B$5,'محاسبه حقوق'!X1233),0)</f>
        <v>2822126</v>
      </c>
      <c r="Z1233" s="9">
        <f t="shared" si="149"/>
        <v>9272700</v>
      </c>
      <c r="AA1233" s="9">
        <f t="shared" si="150"/>
        <v>480702059.14285713</v>
      </c>
      <c r="AB1233" s="5">
        <f>IF(AA1233&lt;='اطلاعات پایه'!$B$35,'اطلاعات پایه'!$D$35,IF(AA1233&lt;='اطلاعات پایه'!$B$36,'اطلاعات پایه'!$E$35+(AA1233-'اطلاعات پایه'!$B$35)*'اطلاعات پایه'!$C$36,IF(AA1233&lt;='اطلاعات پایه'!$B$37,'اطلاعات پایه'!$E$36+(AA1233-'اطلاعات پایه'!$B$36)*'اطلاعات پایه'!$C$37,IF(AA1233&lt;='اطلاعات پایه'!$B$38,'اطلاعات پایه'!$E$37+(AA1233-'اطلاعات پایه'!$B$37)*'اطلاعات پایه'!$C$38,IF(AA1233&lt;='اطلاعات پایه'!$B$39,'اطلاعات پایه'!$E$38+(AA1233-'اطلاعات پایه'!$B$38)*'اطلاعات پایه'!$C$39,'اطلاعات پایه'!$E$39+(AA1233-'اطلاعات پایه'!$B$39)*'اطلاعات پایه'!$C$40)))))/365*L1233</f>
        <v>0</v>
      </c>
      <c r="AC1233" s="9">
        <f t="shared" si="151"/>
        <v>37493954</v>
      </c>
      <c r="AE1233" s="9">
        <f t="shared" si="146"/>
        <v>49588780</v>
      </c>
    </row>
    <row r="1234" spans="1:31" x14ac:dyDescent="0.25">
      <c r="A1234" s="13">
        <v>1214</v>
      </c>
      <c r="B1234" s="13"/>
      <c r="C1234" s="13"/>
      <c r="D1234" s="13"/>
      <c r="E1234" s="13"/>
      <c r="F1234" s="13"/>
      <c r="G1234" s="6" t="str">
        <f t="shared" si="144"/>
        <v/>
      </c>
      <c r="H1234" s="13"/>
      <c r="I1234" s="13"/>
      <c r="J1234" s="15"/>
      <c r="K1234" s="15"/>
      <c r="L1234" s="5">
        <f>VLOOKUP($C$15,'اطلاعات پایه'!$A$18:$B$30,2,FALSE)</f>
        <v>30</v>
      </c>
      <c r="M1234" s="6">
        <f>VLOOKUP($C$15,'اطلاعات پایه'!$A$18:$C$30,3,FALSE)</f>
        <v>45736</v>
      </c>
      <c r="N1234" s="5">
        <f>ROUND((K1234*('اطلاعات پایه'!$B$12+1)+'اطلاعات پایه'!$B$13)/30*L1234,0)</f>
        <v>9316080</v>
      </c>
      <c r="O1234" s="5">
        <f>IF(AND(F1234&gt;0,M1234-F1234&gt;364),'اطلاعات پایه'!$B$10,0)*L1234+J1234</f>
        <v>0</v>
      </c>
      <c r="P1234" s="5">
        <f>IF(H1234="متاهل",'اطلاعات پایه'!$B$6,0)</f>
        <v>0</v>
      </c>
      <c r="Q1234" s="5">
        <f>I1234*'اطلاعات پایه'!$B$7</f>
        <v>0</v>
      </c>
      <c r="R1234" s="5">
        <f>ROUND('اطلاعات پایه'!$B$8/30*MIN(30,L1234),0)</f>
        <v>9000000</v>
      </c>
      <c r="S1234" s="5">
        <f>ROUND('اطلاعات پایه'!$B$9/30*MIN(30,L1234),0)</f>
        <v>22000000</v>
      </c>
      <c r="T1234" s="5">
        <f t="shared" si="147"/>
        <v>59284</v>
      </c>
      <c r="U1234" s="15"/>
      <c r="V1234" s="5">
        <f t="shared" si="145"/>
        <v>0</v>
      </c>
      <c r="X1234" s="9">
        <f t="shared" si="148"/>
        <v>40316080</v>
      </c>
      <c r="Y1234" s="9">
        <f>ROUND(0.07*MIN(7*L1234*'اطلاعات پایه'!$B$5,'محاسبه حقوق'!X1234),0)</f>
        <v>2822126</v>
      </c>
      <c r="Z1234" s="9">
        <f t="shared" si="149"/>
        <v>9272700</v>
      </c>
      <c r="AA1234" s="9">
        <f t="shared" si="150"/>
        <v>480702059.14285713</v>
      </c>
      <c r="AB1234" s="5">
        <f>IF(AA1234&lt;='اطلاعات پایه'!$B$35,'اطلاعات پایه'!$D$35,IF(AA1234&lt;='اطلاعات پایه'!$B$36,'اطلاعات پایه'!$E$35+(AA1234-'اطلاعات پایه'!$B$35)*'اطلاعات پایه'!$C$36,IF(AA1234&lt;='اطلاعات پایه'!$B$37,'اطلاعات پایه'!$E$36+(AA1234-'اطلاعات پایه'!$B$36)*'اطلاعات پایه'!$C$37,IF(AA1234&lt;='اطلاعات پایه'!$B$38,'اطلاعات پایه'!$E$37+(AA1234-'اطلاعات پایه'!$B$37)*'اطلاعات پایه'!$C$38,IF(AA1234&lt;='اطلاعات پایه'!$B$39,'اطلاعات پایه'!$E$38+(AA1234-'اطلاعات پایه'!$B$38)*'اطلاعات پایه'!$C$39,'اطلاعات پایه'!$E$39+(AA1234-'اطلاعات پایه'!$B$39)*'اطلاعات پایه'!$C$40)))))/365*L1234</f>
        <v>0</v>
      </c>
      <c r="AC1234" s="9">
        <f t="shared" si="151"/>
        <v>37493954</v>
      </c>
      <c r="AE1234" s="9">
        <f t="shared" si="146"/>
        <v>49588780</v>
      </c>
    </row>
    <row r="1235" spans="1:31" x14ac:dyDescent="0.25">
      <c r="A1235" s="13">
        <v>1215</v>
      </c>
      <c r="B1235" s="13"/>
      <c r="C1235" s="13"/>
      <c r="D1235" s="13"/>
      <c r="E1235" s="13"/>
      <c r="F1235" s="13"/>
      <c r="G1235" s="6" t="str">
        <f t="shared" si="144"/>
        <v/>
      </c>
      <c r="H1235" s="13"/>
      <c r="I1235" s="13"/>
      <c r="J1235" s="15"/>
      <c r="K1235" s="15"/>
      <c r="L1235" s="5">
        <f>VLOOKUP($C$15,'اطلاعات پایه'!$A$18:$B$30,2,FALSE)</f>
        <v>30</v>
      </c>
      <c r="M1235" s="6">
        <f>VLOOKUP($C$15,'اطلاعات پایه'!$A$18:$C$30,3,FALSE)</f>
        <v>45736</v>
      </c>
      <c r="N1235" s="5">
        <f>ROUND((K1235*('اطلاعات پایه'!$B$12+1)+'اطلاعات پایه'!$B$13)/30*L1235,0)</f>
        <v>9316080</v>
      </c>
      <c r="O1235" s="5">
        <f>IF(AND(F1235&gt;0,M1235-F1235&gt;364),'اطلاعات پایه'!$B$10,0)*L1235+J1235</f>
        <v>0</v>
      </c>
      <c r="P1235" s="5">
        <f>IF(H1235="متاهل",'اطلاعات پایه'!$B$6,0)</f>
        <v>0</v>
      </c>
      <c r="Q1235" s="5">
        <f>I1235*'اطلاعات پایه'!$B$7</f>
        <v>0</v>
      </c>
      <c r="R1235" s="5">
        <f>ROUND('اطلاعات پایه'!$B$8/30*MIN(30,L1235),0)</f>
        <v>9000000</v>
      </c>
      <c r="S1235" s="5">
        <f>ROUND('اطلاعات پایه'!$B$9/30*MIN(30,L1235),0)</f>
        <v>22000000</v>
      </c>
      <c r="T1235" s="5">
        <f t="shared" si="147"/>
        <v>59284</v>
      </c>
      <c r="U1235" s="15"/>
      <c r="V1235" s="5">
        <f t="shared" si="145"/>
        <v>0</v>
      </c>
      <c r="X1235" s="9">
        <f t="shared" si="148"/>
        <v>40316080</v>
      </c>
      <c r="Y1235" s="9">
        <f>ROUND(0.07*MIN(7*L1235*'اطلاعات پایه'!$B$5,'محاسبه حقوق'!X1235),0)</f>
        <v>2822126</v>
      </c>
      <c r="Z1235" s="9">
        <f t="shared" si="149"/>
        <v>9272700</v>
      </c>
      <c r="AA1235" s="9">
        <f t="shared" si="150"/>
        <v>480702059.14285713</v>
      </c>
      <c r="AB1235" s="5">
        <f>IF(AA1235&lt;='اطلاعات پایه'!$B$35,'اطلاعات پایه'!$D$35,IF(AA1235&lt;='اطلاعات پایه'!$B$36,'اطلاعات پایه'!$E$35+(AA1235-'اطلاعات پایه'!$B$35)*'اطلاعات پایه'!$C$36,IF(AA1235&lt;='اطلاعات پایه'!$B$37,'اطلاعات پایه'!$E$36+(AA1235-'اطلاعات پایه'!$B$36)*'اطلاعات پایه'!$C$37,IF(AA1235&lt;='اطلاعات پایه'!$B$38,'اطلاعات پایه'!$E$37+(AA1235-'اطلاعات پایه'!$B$37)*'اطلاعات پایه'!$C$38,IF(AA1235&lt;='اطلاعات پایه'!$B$39,'اطلاعات پایه'!$E$38+(AA1235-'اطلاعات پایه'!$B$38)*'اطلاعات پایه'!$C$39,'اطلاعات پایه'!$E$39+(AA1235-'اطلاعات پایه'!$B$39)*'اطلاعات پایه'!$C$40)))))/365*L1235</f>
        <v>0</v>
      </c>
      <c r="AC1235" s="9">
        <f t="shared" si="151"/>
        <v>37493954</v>
      </c>
      <c r="AE1235" s="9">
        <f t="shared" si="146"/>
        <v>49588780</v>
      </c>
    </row>
    <row r="1236" spans="1:31" x14ac:dyDescent="0.25">
      <c r="A1236" s="13">
        <v>1216</v>
      </c>
      <c r="B1236" s="13"/>
      <c r="C1236" s="13"/>
      <c r="D1236" s="13"/>
      <c r="E1236" s="13"/>
      <c r="F1236" s="13"/>
      <c r="G1236" s="6" t="str">
        <f t="shared" si="144"/>
        <v/>
      </c>
      <c r="H1236" s="13"/>
      <c r="I1236" s="13"/>
      <c r="J1236" s="15"/>
      <c r="K1236" s="15"/>
      <c r="L1236" s="5">
        <f>VLOOKUP($C$15,'اطلاعات پایه'!$A$18:$B$30,2,FALSE)</f>
        <v>30</v>
      </c>
      <c r="M1236" s="6">
        <f>VLOOKUP($C$15,'اطلاعات پایه'!$A$18:$C$30,3,FALSE)</f>
        <v>45736</v>
      </c>
      <c r="N1236" s="5">
        <f>ROUND((K1236*('اطلاعات پایه'!$B$12+1)+'اطلاعات پایه'!$B$13)/30*L1236,0)</f>
        <v>9316080</v>
      </c>
      <c r="O1236" s="5">
        <f>IF(AND(F1236&gt;0,M1236-F1236&gt;364),'اطلاعات پایه'!$B$10,0)*L1236+J1236</f>
        <v>0</v>
      </c>
      <c r="P1236" s="5">
        <f>IF(H1236="متاهل",'اطلاعات پایه'!$B$6,0)</f>
        <v>0</v>
      </c>
      <c r="Q1236" s="5">
        <f>I1236*'اطلاعات پایه'!$B$7</f>
        <v>0</v>
      </c>
      <c r="R1236" s="5">
        <f>ROUND('اطلاعات پایه'!$B$8/30*MIN(30,L1236),0)</f>
        <v>9000000</v>
      </c>
      <c r="S1236" s="5">
        <f>ROUND('اطلاعات پایه'!$B$9/30*MIN(30,L1236),0)</f>
        <v>22000000</v>
      </c>
      <c r="T1236" s="5">
        <f t="shared" si="147"/>
        <v>59284</v>
      </c>
      <c r="U1236" s="15"/>
      <c r="V1236" s="5">
        <f t="shared" si="145"/>
        <v>0</v>
      </c>
      <c r="X1236" s="9">
        <f t="shared" si="148"/>
        <v>40316080</v>
      </c>
      <c r="Y1236" s="9">
        <f>ROUND(0.07*MIN(7*L1236*'اطلاعات پایه'!$B$5,'محاسبه حقوق'!X1236),0)</f>
        <v>2822126</v>
      </c>
      <c r="Z1236" s="9">
        <f t="shared" si="149"/>
        <v>9272700</v>
      </c>
      <c r="AA1236" s="9">
        <f t="shared" si="150"/>
        <v>480702059.14285713</v>
      </c>
      <c r="AB1236" s="5">
        <f>IF(AA1236&lt;='اطلاعات پایه'!$B$35,'اطلاعات پایه'!$D$35,IF(AA1236&lt;='اطلاعات پایه'!$B$36,'اطلاعات پایه'!$E$35+(AA1236-'اطلاعات پایه'!$B$35)*'اطلاعات پایه'!$C$36,IF(AA1236&lt;='اطلاعات پایه'!$B$37,'اطلاعات پایه'!$E$36+(AA1236-'اطلاعات پایه'!$B$36)*'اطلاعات پایه'!$C$37,IF(AA1236&lt;='اطلاعات پایه'!$B$38,'اطلاعات پایه'!$E$37+(AA1236-'اطلاعات پایه'!$B$37)*'اطلاعات پایه'!$C$38,IF(AA1236&lt;='اطلاعات پایه'!$B$39,'اطلاعات پایه'!$E$38+(AA1236-'اطلاعات پایه'!$B$38)*'اطلاعات پایه'!$C$39,'اطلاعات پایه'!$E$39+(AA1236-'اطلاعات پایه'!$B$39)*'اطلاعات پایه'!$C$40)))))/365*L1236</f>
        <v>0</v>
      </c>
      <c r="AC1236" s="9">
        <f t="shared" si="151"/>
        <v>37493954</v>
      </c>
      <c r="AE1236" s="9">
        <f t="shared" si="146"/>
        <v>49588780</v>
      </c>
    </row>
    <row r="1237" spans="1:31" x14ac:dyDescent="0.25">
      <c r="A1237" s="13">
        <v>1217</v>
      </c>
      <c r="B1237" s="13"/>
      <c r="C1237" s="13"/>
      <c r="D1237" s="13"/>
      <c r="E1237" s="13"/>
      <c r="F1237" s="13"/>
      <c r="G1237" s="6" t="str">
        <f t="shared" si="144"/>
        <v/>
      </c>
      <c r="H1237" s="13"/>
      <c r="I1237" s="13"/>
      <c r="J1237" s="15"/>
      <c r="K1237" s="15"/>
      <c r="L1237" s="5">
        <f>VLOOKUP($C$15,'اطلاعات پایه'!$A$18:$B$30,2,FALSE)</f>
        <v>30</v>
      </c>
      <c r="M1237" s="6">
        <f>VLOOKUP($C$15,'اطلاعات پایه'!$A$18:$C$30,3,FALSE)</f>
        <v>45736</v>
      </c>
      <c r="N1237" s="5">
        <f>ROUND((K1237*('اطلاعات پایه'!$B$12+1)+'اطلاعات پایه'!$B$13)/30*L1237,0)</f>
        <v>9316080</v>
      </c>
      <c r="O1237" s="5">
        <f>IF(AND(F1237&gt;0,M1237-F1237&gt;364),'اطلاعات پایه'!$B$10,0)*L1237+J1237</f>
        <v>0</v>
      </c>
      <c r="P1237" s="5">
        <f>IF(H1237="متاهل",'اطلاعات پایه'!$B$6,0)</f>
        <v>0</v>
      </c>
      <c r="Q1237" s="5">
        <f>I1237*'اطلاعات پایه'!$B$7</f>
        <v>0</v>
      </c>
      <c r="R1237" s="5">
        <f>ROUND('اطلاعات پایه'!$B$8/30*MIN(30,L1237),0)</f>
        <v>9000000</v>
      </c>
      <c r="S1237" s="5">
        <f>ROUND('اطلاعات پایه'!$B$9/30*MIN(30,L1237),0)</f>
        <v>22000000</v>
      </c>
      <c r="T1237" s="5">
        <f t="shared" si="147"/>
        <v>59284</v>
      </c>
      <c r="U1237" s="15"/>
      <c r="V1237" s="5">
        <f t="shared" si="145"/>
        <v>0</v>
      </c>
      <c r="X1237" s="9">
        <f t="shared" si="148"/>
        <v>40316080</v>
      </c>
      <c r="Y1237" s="9">
        <f>ROUND(0.07*MIN(7*L1237*'اطلاعات پایه'!$B$5,'محاسبه حقوق'!X1237),0)</f>
        <v>2822126</v>
      </c>
      <c r="Z1237" s="9">
        <f t="shared" si="149"/>
        <v>9272700</v>
      </c>
      <c r="AA1237" s="9">
        <f t="shared" si="150"/>
        <v>480702059.14285713</v>
      </c>
      <c r="AB1237" s="5">
        <f>IF(AA1237&lt;='اطلاعات پایه'!$B$35,'اطلاعات پایه'!$D$35,IF(AA1237&lt;='اطلاعات پایه'!$B$36,'اطلاعات پایه'!$E$35+(AA1237-'اطلاعات پایه'!$B$35)*'اطلاعات پایه'!$C$36,IF(AA1237&lt;='اطلاعات پایه'!$B$37,'اطلاعات پایه'!$E$36+(AA1237-'اطلاعات پایه'!$B$36)*'اطلاعات پایه'!$C$37,IF(AA1237&lt;='اطلاعات پایه'!$B$38,'اطلاعات پایه'!$E$37+(AA1237-'اطلاعات پایه'!$B$37)*'اطلاعات پایه'!$C$38,IF(AA1237&lt;='اطلاعات پایه'!$B$39,'اطلاعات پایه'!$E$38+(AA1237-'اطلاعات پایه'!$B$38)*'اطلاعات پایه'!$C$39,'اطلاعات پایه'!$E$39+(AA1237-'اطلاعات پایه'!$B$39)*'اطلاعات پایه'!$C$40)))))/365*L1237</f>
        <v>0</v>
      </c>
      <c r="AC1237" s="9">
        <f t="shared" si="151"/>
        <v>37493954</v>
      </c>
      <c r="AE1237" s="9">
        <f t="shared" si="146"/>
        <v>49588780</v>
      </c>
    </row>
    <row r="1238" spans="1:31" x14ac:dyDescent="0.25">
      <c r="A1238" s="13">
        <v>1218</v>
      </c>
      <c r="B1238" s="13"/>
      <c r="C1238" s="13"/>
      <c r="D1238" s="13"/>
      <c r="E1238" s="13"/>
      <c r="F1238" s="13"/>
      <c r="G1238" s="6" t="str">
        <f t="shared" ref="G1238:G1301" si="152">IF(F1238=0,"",F1238)</f>
        <v/>
      </c>
      <c r="H1238" s="13"/>
      <c r="I1238" s="13"/>
      <c r="J1238" s="15"/>
      <c r="K1238" s="15"/>
      <c r="L1238" s="5">
        <f>VLOOKUP($C$15,'اطلاعات پایه'!$A$18:$B$30,2,FALSE)</f>
        <v>30</v>
      </c>
      <c r="M1238" s="6">
        <f>VLOOKUP($C$15,'اطلاعات پایه'!$A$18:$C$30,3,FALSE)</f>
        <v>45736</v>
      </c>
      <c r="N1238" s="5">
        <f>ROUND((K1238*('اطلاعات پایه'!$B$12+1)+'اطلاعات پایه'!$B$13)/30*L1238,0)</f>
        <v>9316080</v>
      </c>
      <c r="O1238" s="5">
        <f>IF(AND(F1238&gt;0,M1238-F1238&gt;364),'اطلاعات پایه'!$B$10,0)*L1238+J1238</f>
        <v>0</v>
      </c>
      <c r="P1238" s="5">
        <f>IF(H1238="متاهل",'اطلاعات پایه'!$B$6,0)</f>
        <v>0</v>
      </c>
      <c r="Q1238" s="5">
        <f>I1238*'اطلاعات پایه'!$B$7</f>
        <v>0</v>
      </c>
      <c r="R1238" s="5">
        <f>ROUND('اطلاعات پایه'!$B$8/30*MIN(30,L1238),0)</f>
        <v>9000000</v>
      </c>
      <c r="S1238" s="5">
        <f>ROUND('اطلاعات پایه'!$B$9/30*MIN(30,L1238),0)</f>
        <v>22000000</v>
      </c>
      <c r="T1238" s="5">
        <f t="shared" si="147"/>
        <v>59284</v>
      </c>
      <c r="U1238" s="15"/>
      <c r="V1238" s="5">
        <f t="shared" ref="V1238:V1301" si="153">U1238*T1238</f>
        <v>0</v>
      </c>
      <c r="X1238" s="9">
        <f t="shared" si="148"/>
        <v>40316080</v>
      </c>
      <c r="Y1238" s="9">
        <f>ROUND(0.07*MIN(7*L1238*'اطلاعات پایه'!$B$5,'محاسبه حقوق'!X1238),0)</f>
        <v>2822126</v>
      </c>
      <c r="Z1238" s="9">
        <f t="shared" si="149"/>
        <v>9272700</v>
      </c>
      <c r="AA1238" s="9">
        <f t="shared" si="150"/>
        <v>480702059.14285713</v>
      </c>
      <c r="AB1238" s="5">
        <f>IF(AA1238&lt;='اطلاعات پایه'!$B$35,'اطلاعات پایه'!$D$35,IF(AA1238&lt;='اطلاعات پایه'!$B$36,'اطلاعات پایه'!$E$35+(AA1238-'اطلاعات پایه'!$B$35)*'اطلاعات پایه'!$C$36,IF(AA1238&lt;='اطلاعات پایه'!$B$37,'اطلاعات پایه'!$E$36+(AA1238-'اطلاعات پایه'!$B$36)*'اطلاعات پایه'!$C$37,IF(AA1238&lt;='اطلاعات پایه'!$B$38,'اطلاعات پایه'!$E$37+(AA1238-'اطلاعات پایه'!$B$37)*'اطلاعات پایه'!$C$38,IF(AA1238&lt;='اطلاعات پایه'!$B$39,'اطلاعات پایه'!$E$38+(AA1238-'اطلاعات پایه'!$B$38)*'اطلاعات پایه'!$C$39,'اطلاعات پایه'!$E$39+(AA1238-'اطلاعات پایه'!$B$39)*'اطلاعات پایه'!$C$40)))))/365*L1238</f>
        <v>0</v>
      </c>
      <c r="AC1238" s="9">
        <f t="shared" si="151"/>
        <v>37493954</v>
      </c>
      <c r="AE1238" s="9">
        <f t="shared" ref="AE1238:AE1301" si="154">X1238+Z1238</f>
        <v>49588780</v>
      </c>
    </row>
    <row r="1239" spans="1:31" x14ac:dyDescent="0.25">
      <c r="A1239" s="13">
        <v>1219</v>
      </c>
      <c r="B1239" s="13"/>
      <c r="C1239" s="13"/>
      <c r="D1239" s="13"/>
      <c r="E1239" s="13"/>
      <c r="F1239" s="13"/>
      <c r="G1239" s="6" t="str">
        <f t="shared" si="152"/>
        <v/>
      </c>
      <c r="H1239" s="13"/>
      <c r="I1239" s="13"/>
      <c r="J1239" s="15"/>
      <c r="K1239" s="15"/>
      <c r="L1239" s="5">
        <f>VLOOKUP($C$15,'اطلاعات پایه'!$A$18:$B$30,2,FALSE)</f>
        <v>30</v>
      </c>
      <c r="M1239" s="6">
        <f>VLOOKUP($C$15,'اطلاعات پایه'!$A$18:$C$30,3,FALSE)</f>
        <v>45736</v>
      </c>
      <c r="N1239" s="5">
        <f>ROUND((K1239*('اطلاعات پایه'!$B$12+1)+'اطلاعات پایه'!$B$13)/30*L1239,0)</f>
        <v>9316080</v>
      </c>
      <c r="O1239" s="5">
        <f>IF(AND(F1239&gt;0,M1239-F1239&gt;364),'اطلاعات پایه'!$B$10,0)*L1239+J1239</f>
        <v>0</v>
      </c>
      <c r="P1239" s="5">
        <f>IF(H1239="متاهل",'اطلاعات پایه'!$B$6,0)</f>
        <v>0</v>
      </c>
      <c r="Q1239" s="5">
        <f>I1239*'اطلاعات پایه'!$B$7</f>
        <v>0</v>
      </c>
      <c r="R1239" s="5">
        <f>ROUND('اطلاعات پایه'!$B$8/30*MIN(30,L1239),0)</f>
        <v>9000000</v>
      </c>
      <c r="S1239" s="5">
        <f>ROUND('اطلاعات پایه'!$B$9/30*MIN(30,L1239),0)</f>
        <v>22000000</v>
      </c>
      <c r="T1239" s="5">
        <f t="shared" ref="T1239:T1302" si="155">ROUND((N1239+O1239)/L1239*30/220*1.4,0)</f>
        <v>59284</v>
      </c>
      <c r="U1239" s="15"/>
      <c r="V1239" s="5">
        <f t="shared" si="153"/>
        <v>0</v>
      </c>
      <c r="X1239" s="9">
        <f t="shared" ref="X1239:X1302" si="156">SUM(N1239:S1239,V1239:W1239)</f>
        <v>40316080</v>
      </c>
      <c r="Y1239" s="9">
        <f>ROUND(0.07*MIN(7*L1239*'اطلاعات پایه'!$B$5,'محاسبه حقوق'!X1239),0)</f>
        <v>2822126</v>
      </c>
      <c r="Z1239" s="9">
        <f t="shared" ref="Z1239:Z1302" si="157">ROUND(Y1239/7*23,0)</f>
        <v>9272700</v>
      </c>
      <c r="AA1239" s="9">
        <f t="shared" ref="AA1239:AA1302" si="158">(X1239-2/7*Y1239)/L1239*365</f>
        <v>480702059.14285713</v>
      </c>
      <c r="AB1239" s="5">
        <f>IF(AA1239&lt;='اطلاعات پایه'!$B$35,'اطلاعات پایه'!$D$35,IF(AA1239&lt;='اطلاعات پایه'!$B$36,'اطلاعات پایه'!$E$35+(AA1239-'اطلاعات پایه'!$B$35)*'اطلاعات پایه'!$C$36,IF(AA1239&lt;='اطلاعات پایه'!$B$37,'اطلاعات پایه'!$E$36+(AA1239-'اطلاعات پایه'!$B$36)*'اطلاعات پایه'!$C$37,IF(AA1239&lt;='اطلاعات پایه'!$B$38,'اطلاعات پایه'!$E$37+(AA1239-'اطلاعات پایه'!$B$37)*'اطلاعات پایه'!$C$38,IF(AA1239&lt;='اطلاعات پایه'!$B$39,'اطلاعات پایه'!$E$38+(AA1239-'اطلاعات پایه'!$B$38)*'اطلاعات پایه'!$C$39,'اطلاعات پایه'!$E$39+(AA1239-'اطلاعات پایه'!$B$39)*'اطلاعات پایه'!$C$40)))))/365*L1239</f>
        <v>0</v>
      </c>
      <c r="AC1239" s="9">
        <f t="shared" ref="AC1239:AC1302" si="159">X1239-Y1239-AB1239</f>
        <v>37493954</v>
      </c>
      <c r="AE1239" s="9">
        <f t="shared" si="154"/>
        <v>49588780</v>
      </c>
    </row>
    <row r="1240" spans="1:31" x14ac:dyDescent="0.25">
      <c r="A1240" s="13">
        <v>1220</v>
      </c>
      <c r="B1240" s="13"/>
      <c r="C1240" s="13"/>
      <c r="D1240" s="13"/>
      <c r="E1240" s="13"/>
      <c r="F1240" s="13"/>
      <c r="G1240" s="6" t="str">
        <f t="shared" si="152"/>
        <v/>
      </c>
      <c r="H1240" s="13"/>
      <c r="I1240" s="13"/>
      <c r="J1240" s="15"/>
      <c r="K1240" s="15"/>
      <c r="L1240" s="5">
        <f>VLOOKUP($C$15,'اطلاعات پایه'!$A$18:$B$30,2,FALSE)</f>
        <v>30</v>
      </c>
      <c r="M1240" s="6">
        <f>VLOOKUP($C$15,'اطلاعات پایه'!$A$18:$C$30,3,FALSE)</f>
        <v>45736</v>
      </c>
      <c r="N1240" s="5">
        <f>ROUND((K1240*('اطلاعات پایه'!$B$12+1)+'اطلاعات پایه'!$B$13)/30*L1240,0)</f>
        <v>9316080</v>
      </c>
      <c r="O1240" s="5">
        <f>IF(AND(F1240&gt;0,M1240-F1240&gt;364),'اطلاعات پایه'!$B$10,0)*L1240+J1240</f>
        <v>0</v>
      </c>
      <c r="P1240" s="5">
        <f>IF(H1240="متاهل",'اطلاعات پایه'!$B$6,0)</f>
        <v>0</v>
      </c>
      <c r="Q1240" s="5">
        <f>I1240*'اطلاعات پایه'!$B$7</f>
        <v>0</v>
      </c>
      <c r="R1240" s="5">
        <f>ROUND('اطلاعات پایه'!$B$8/30*MIN(30,L1240),0)</f>
        <v>9000000</v>
      </c>
      <c r="S1240" s="5">
        <f>ROUND('اطلاعات پایه'!$B$9/30*MIN(30,L1240),0)</f>
        <v>22000000</v>
      </c>
      <c r="T1240" s="5">
        <f t="shared" si="155"/>
        <v>59284</v>
      </c>
      <c r="U1240" s="15"/>
      <c r="V1240" s="5">
        <f t="shared" si="153"/>
        <v>0</v>
      </c>
      <c r="X1240" s="9">
        <f t="shared" si="156"/>
        <v>40316080</v>
      </c>
      <c r="Y1240" s="9">
        <f>ROUND(0.07*MIN(7*L1240*'اطلاعات پایه'!$B$5,'محاسبه حقوق'!X1240),0)</f>
        <v>2822126</v>
      </c>
      <c r="Z1240" s="9">
        <f t="shared" si="157"/>
        <v>9272700</v>
      </c>
      <c r="AA1240" s="9">
        <f t="shared" si="158"/>
        <v>480702059.14285713</v>
      </c>
      <c r="AB1240" s="5">
        <f>IF(AA1240&lt;='اطلاعات پایه'!$B$35,'اطلاعات پایه'!$D$35,IF(AA1240&lt;='اطلاعات پایه'!$B$36,'اطلاعات پایه'!$E$35+(AA1240-'اطلاعات پایه'!$B$35)*'اطلاعات پایه'!$C$36,IF(AA1240&lt;='اطلاعات پایه'!$B$37,'اطلاعات پایه'!$E$36+(AA1240-'اطلاعات پایه'!$B$36)*'اطلاعات پایه'!$C$37,IF(AA1240&lt;='اطلاعات پایه'!$B$38,'اطلاعات پایه'!$E$37+(AA1240-'اطلاعات پایه'!$B$37)*'اطلاعات پایه'!$C$38,IF(AA1240&lt;='اطلاعات پایه'!$B$39,'اطلاعات پایه'!$E$38+(AA1240-'اطلاعات پایه'!$B$38)*'اطلاعات پایه'!$C$39,'اطلاعات پایه'!$E$39+(AA1240-'اطلاعات پایه'!$B$39)*'اطلاعات پایه'!$C$40)))))/365*L1240</f>
        <v>0</v>
      </c>
      <c r="AC1240" s="9">
        <f t="shared" si="159"/>
        <v>37493954</v>
      </c>
      <c r="AE1240" s="9">
        <f t="shared" si="154"/>
        <v>49588780</v>
      </c>
    </row>
    <row r="1241" spans="1:31" x14ac:dyDescent="0.25">
      <c r="A1241" s="13">
        <v>1221</v>
      </c>
      <c r="B1241" s="13"/>
      <c r="C1241" s="13"/>
      <c r="D1241" s="13"/>
      <c r="E1241" s="13"/>
      <c r="F1241" s="13"/>
      <c r="G1241" s="6" t="str">
        <f t="shared" si="152"/>
        <v/>
      </c>
      <c r="H1241" s="13"/>
      <c r="I1241" s="13"/>
      <c r="J1241" s="15"/>
      <c r="K1241" s="15"/>
      <c r="L1241" s="5">
        <f>VLOOKUP($C$15,'اطلاعات پایه'!$A$18:$B$30,2,FALSE)</f>
        <v>30</v>
      </c>
      <c r="M1241" s="6">
        <f>VLOOKUP($C$15,'اطلاعات پایه'!$A$18:$C$30,3,FALSE)</f>
        <v>45736</v>
      </c>
      <c r="N1241" s="5">
        <f>ROUND((K1241*('اطلاعات پایه'!$B$12+1)+'اطلاعات پایه'!$B$13)/30*L1241,0)</f>
        <v>9316080</v>
      </c>
      <c r="O1241" s="5">
        <f>IF(AND(F1241&gt;0,M1241-F1241&gt;364),'اطلاعات پایه'!$B$10,0)*L1241+J1241</f>
        <v>0</v>
      </c>
      <c r="P1241" s="5">
        <f>IF(H1241="متاهل",'اطلاعات پایه'!$B$6,0)</f>
        <v>0</v>
      </c>
      <c r="Q1241" s="5">
        <f>I1241*'اطلاعات پایه'!$B$7</f>
        <v>0</v>
      </c>
      <c r="R1241" s="5">
        <f>ROUND('اطلاعات پایه'!$B$8/30*MIN(30,L1241),0)</f>
        <v>9000000</v>
      </c>
      <c r="S1241" s="5">
        <f>ROUND('اطلاعات پایه'!$B$9/30*MIN(30,L1241),0)</f>
        <v>22000000</v>
      </c>
      <c r="T1241" s="5">
        <f t="shared" si="155"/>
        <v>59284</v>
      </c>
      <c r="U1241" s="15"/>
      <c r="V1241" s="5">
        <f t="shared" si="153"/>
        <v>0</v>
      </c>
      <c r="X1241" s="9">
        <f t="shared" si="156"/>
        <v>40316080</v>
      </c>
      <c r="Y1241" s="9">
        <f>ROUND(0.07*MIN(7*L1241*'اطلاعات پایه'!$B$5,'محاسبه حقوق'!X1241),0)</f>
        <v>2822126</v>
      </c>
      <c r="Z1241" s="9">
        <f t="shared" si="157"/>
        <v>9272700</v>
      </c>
      <c r="AA1241" s="9">
        <f t="shared" si="158"/>
        <v>480702059.14285713</v>
      </c>
      <c r="AB1241" s="5">
        <f>IF(AA1241&lt;='اطلاعات پایه'!$B$35,'اطلاعات پایه'!$D$35,IF(AA1241&lt;='اطلاعات پایه'!$B$36,'اطلاعات پایه'!$E$35+(AA1241-'اطلاعات پایه'!$B$35)*'اطلاعات پایه'!$C$36,IF(AA1241&lt;='اطلاعات پایه'!$B$37,'اطلاعات پایه'!$E$36+(AA1241-'اطلاعات پایه'!$B$36)*'اطلاعات پایه'!$C$37,IF(AA1241&lt;='اطلاعات پایه'!$B$38,'اطلاعات پایه'!$E$37+(AA1241-'اطلاعات پایه'!$B$37)*'اطلاعات پایه'!$C$38,IF(AA1241&lt;='اطلاعات پایه'!$B$39,'اطلاعات پایه'!$E$38+(AA1241-'اطلاعات پایه'!$B$38)*'اطلاعات پایه'!$C$39,'اطلاعات پایه'!$E$39+(AA1241-'اطلاعات پایه'!$B$39)*'اطلاعات پایه'!$C$40)))))/365*L1241</f>
        <v>0</v>
      </c>
      <c r="AC1241" s="9">
        <f t="shared" si="159"/>
        <v>37493954</v>
      </c>
      <c r="AE1241" s="9">
        <f t="shared" si="154"/>
        <v>49588780</v>
      </c>
    </row>
    <row r="1242" spans="1:31" x14ac:dyDescent="0.25">
      <c r="A1242" s="13">
        <v>1222</v>
      </c>
      <c r="B1242" s="13"/>
      <c r="C1242" s="13"/>
      <c r="D1242" s="13"/>
      <c r="E1242" s="13"/>
      <c r="F1242" s="13"/>
      <c r="G1242" s="6" t="str">
        <f t="shared" si="152"/>
        <v/>
      </c>
      <c r="H1242" s="13"/>
      <c r="I1242" s="13"/>
      <c r="J1242" s="15"/>
      <c r="K1242" s="15"/>
      <c r="L1242" s="5">
        <f>VLOOKUP($C$15,'اطلاعات پایه'!$A$18:$B$30,2,FALSE)</f>
        <v>30</v>
      </c>
      <c r="M1242" s="6">
        <f>VLOOKUP($C$15,'اطلاعات پایه'!$A$18:$C$30,3,FALSE)</f>
        <v>45736</v>
      </c>
      <c r="N1242" s="5">
        <f>ROUND((K1242*('اطلاعات پایه'!$B$12+1)+'اطلاعات پایه'!$B$13)/30*L1242,0)</f>
        <v>9316080</v>
      </c>
      <c r="O1242" s="5">
        <f>IF(AND(F1242&gt;0,M1242-F1242&gt;364),'اطلاعات پایه'!$B$10,0)*L1242+J1242</f>
        <v>0</v>
      </c>
      <c r="P1242" s="5">
        <f>IF(H1242="متاهل",'اطلاعات پایه'!$B$6,0)</f>
        <v>0</v>
      </c>
      <c r="Q1242" s="5">
        <f>I1242*'اطلاعات پایه'!$B$7</f>
        <v>0</v>
      </c>
      <c r="R1242" s="5">
        <f>ROUND('اطلاعات پایه'!$B$8/30*MIN(30,L1242),0)</f>
        <v>9000000</v>
      </c>
      <c r="S1242" s="5">
        <f>ROUND('اطلاعات پایه'!$B$9/30*MIN(30,L1242),0)</f>
        <v>22000000</v>
      </c>
      <c r="T1242" s="5">
        <f t="shared" si="155"/>
        <v>59284</v>
      </c>
      <c r="U1242" s="15"/>
      <c r="V1242" s="5">
        <f t="shared" si="153"/>
        <v>0</v>
      </c>
      <c r="X1242" s="9">
        <f t="shared" si="156"/>
        <v>40316080</v>
      </c>
      <c r="Y1242" s="9">
        <f>ROUND(0.07*MIN(7*L1242*'اطلاعات پایه'!$B$5,'محاسبه حقوق'!X1242),0)</f>
        <v>2822126</v>
      </c>
      <c r="Z1242" s="9">
        <f t="shared" si="157"/>
        <v>9272700</v>
      </c>
      <c r="AA1242" s="9">
        <f t="shared" si="158"/>
        <v>480702059.14285713</v>
      </c>
      <c r="AB1242" s="5">
        <f>IF(AA1242&lt;='اطلاعات پایه'!$B$35,'اطلاعات پایه'!$D$35,IF(AA1242&lt;='اطلاعات پایه'!$B$36,'اطلاعات پایه'!$E$35+(AA1242-'اطلاعات پایه'!$B$35)*'اطلاعات پایه'!$C$36,IF(AA1242&lt;='اطلاعات پایه'!$B$37,'اطلاعات پایه'!$E$36+(AA1242-'اطلاعات پایه'!$B$36)*'اطلاعات پایه'!$C$37,IF(AA1242&lt;='اطلاعات پایه'!$B$38,'اطلاعات پایه'!$E$37+(AA1242-'اطلاعات پایه'!$B$37)*'اطلاعات پایه'!$C$38,IF(AA1242&lt;='اطلاعات پایه'!$B$39,'اطلاعات پایه'!$E$38+(AA1242-'اطلاعات پایه'!$B$38)*'اطلاعات پایه'!$C$39,'اطلاعات پایه'!$E$39+(AA1242-'اطلاعات پایه'!$B$39)*'اطلاعات پایه'!$C$40)))))/365*L1242</f>
        <v>0</v>
      </c>
      <c r="AC1242" s="9">
        <f t="shared" si="159"/>
        <v>37493954</v>
      </c>
      <c r="AE1242" s="9">
        <f t="shared" si="154"/>
        <v>49588780</v>
      </c>
    </row>
    <row r="1243" spans="1:31" x14ac:dyDescent="0.25">
      <c r="A1243" s="13">
        <v>1223</v>
      </c>
      <c r="B1243" s="13"/>
      <c r="C1243" s="13"/>
      <c r="D1243" s="13"/>
      <c r="E1243" s="13"/>
      <c r="F1243" s="13"/>
      <c r="G1243" s="6" t="str">
        <f t="shared" si="152"/>
        <v/>
      </c>
      <c r="H1243" s="13"/>
      <c r="I1243" s="13"/>
      <c r="J1243" s="15"/>
      <c r="K1243" s="15"/>
      <c r="L1243" s="5">
        <f>VLOOKUP($C$15,'اطلاعات پایه'!$A$18:$B$30,2,FALSE)</f>
        <v>30</v>
      </c>
      <c r="M1243" s="6">
        <f>VLOOKUP($C$15,'اطلاعات پایه'!$A$18:$C$30,3,FALSE)</f>
        <v>45736</v>
      </c>
      <c r="N1243" s="5">
        <f>ROUND((K1243*('اطلاعات پایه'!$B$12+1)+'اطلاعات پایه'!$B$13)/30*L1243,0)</f>
        <v>9316080</v>
      </c>
      <c r="O1243" s="5">
        <f>IF(AND(F1243&gt;0,M1243-F1243&gt;364),'اطلاعات پایه'!$B$10,0)*L1243+J1243</f>
        <v>0</v>
      </c>
      <c r="P1243" s="5">
        <f>IF(H1243="متاهل",'اطلاعات پایه'!$B$6,0)</f>
        <v>0</v>
      </c>
      <c r="Q1243" s="5">
        <f>I1243*'اطلاعات پایه'!$B$7</f>
        <v>0</v>
      </c>
      <c r="R1243" s="5">
        <f>ROUND('اطلاعات پایه'!$B$8/30*MIN(30,L1243),0)</f>
        <v>9000000</v>
      </c>
      <c r="S1243" s="5">
        <f>ROUND('اطلاعات پایه'!$B$9/30*MIN(30,L1243),0)</f>
        <v>22000000</v>
      </c>
      <c r="T1243" s="5">
        <f t="shared" si="155"/>
        <v>59284</v>
      </c>
      <c r="U1243" s="15"/>
      <c r="V1243" s="5">
        <f t="shared" si="153"/>
        <v>0</v>
      </c>
      <c r="X1243" s="9">
        <f t="shared" si="156"/>
        <v>40316080</v>
      </c>
      <c r="Y1243" s="9">
        <f>ROUND(0.07*MIN(7*L1243*'اطلاعات پایه'!$B$5,'محاسبه حقوق'!X1243),0)</f>
        <v>2822126</v>
      </c>
      <c r="Z1243" s="9">
        <f t="shared" si="157"/>
        <v>9272700</v>
      </c>
      <c r="AA1243" s="9">
        <f t="shared" si="158"/>
        <v>480702059.14285713</v>
      </c>
      <c r="AB1243" s="5">
        <f>IF(AA1243&lt;='اطلاعات پایه'!$B$35,'اطلاعات پایه'!$D$35,IF(AA1243&lt;='اطلاعات پایه'!$B$36,'اطلاعات پایه'!$E$35+(AA1243-'اطلاعات پایه'!$B$35)*'اطلاعات پایه'!$C$36,IF(AA1243&lt;='اطلاعات پایه'!$B$37,'اطلاعات پایه'!$E$36+(AA1243-'اطلاعات پایه'!$B$36)*'اطلاعات پایه'!$C$37,IF(AA1243&lt;='اطلاعات پایه'!$B$38,'اطلاعات پایه'!$E$37+(AA1243-'اطلاعات پایه'!$B$37)*'اطلاعات پایه'!$C$38,IF(AA1243&lt;='اطلاعات پایه'!$B$39,'اطلاعات پایه'!$E$38+(AA1243-'اطلاعات پایه'!$B$38)*'اطلاعات پایه'!$C$39,'اطلاعات پایه'!$E$39+(AA1243-'اطلاعات پایه'!$B$39)*'اطلاعات پایه'!$C$40)))))/365*L1243</f>
        <v>0</v>
      </c>
      <c r="AC1243" s="9">
        <f t="shared" si="159"/>
        <v>37493954</v>
      </c>
      <c r="AE1243" s="9">
        <f t="shared" si="154"/>
        <v>49588780</v>
      </c>
    </row>
    <row r="1244" spans="1:31" x14ac:dyDescent="0.25">
      <c r="A1244" s="13">
        <v>1224</v>
      </c>
      <c r="B1244" s="13"/>
      <c r="C1244" s="13"/>
      <c r="D1244" s="13"/>
      <c r="E1244" s="13"/>
      <c r="F1244" s="13"/>
      <c r="G1244" s="6" t="str">
        <f t="shared" si="152"/>
        <v/>
      </c>
      <c r="H1244" s="13"/>
      <c r="I1244" s="13"/>
      <c r="J1244" s="15"/>
      <c r="K1244" s="15"/>
      <c r="L1244" s="5">
        <f>VLOOKUP($C$15,'اطلاعات پایه'!$A$18:$B$30,2,FALSE)</f>
        <v>30</v>
      </c>
      <c r="M1244" s="6">
        <f>VLOOKUP($C$15,'اطلاعات پایه'!$A$18:$C$30,3,FALSE)</f>
        <v>45736</v>
      </c>
      <c r="N1244" s="5">
        <f>ROUND((K1244*('اطلاعات پایه'!$B$12+1)+'اطلاعات پایه'!$B$13)/30*L1244,0)</f>
        <v>9316080</v>
      </c>
      <c r="O1244" s="5">
        <f>IF(AND(F1244&gt;0,M1244-F1244&gt;364),'اطلاعات پایه'!$B$10,0)*L1244+J1244</f>
        <v>0</v>
      </c>
      <c r="P1244" s="5">
        <f>IF(H1244="متاهل",'اطلاعات پایه'!$B$6,0)</f>
        <v>0</v>
      </c>
      <c r="Q1244" s="5">
        <f>I1244*'اطلاعات پایه'!$B$7</f>
        <v>0</v>
      </c>
      <c r="R1244" s="5">
        <f>ROUND('اطلاعات پایه'!$B$8/30*MIN(30,L1244),0)</f>
        <v>9000000</v>
      </c>
      <c r="S1244" s="5">
        <f>ROUND('اطلاعات پایه'!$B$9/30*MIN(30,L1244),0)</f>
        <v>22000000</v>
      </c>
      <c r="T1244" s="5">
        <f t="shared" si="155"/>
        <v>59284</v>
      </c>
      <c r="U1244" s="15"/>
      <c r="V1244" s="5">
        <f t="shared" si="153"/>
        <v>0</v>
      </c>
      <c r="X1244" s="9">
        <f t="shared" si="156"/>
        <v>40316080</v>
      </c>
      <c r="Y1244" s="9">
        <f>ROUND(0.07*MIN(7*L1244*'اطلاعات پایه'!$B$5,'محاسبه حقوق'!X1244),0)</f>
        <v>2822126</v>
      </c>
      <c r="Z1244" s="9">
        <f t="shared" si="157"/>
        <v>9272700</v>
      </c>
      <c r="AA1244" s="9">
        <f t="shared" si="158"/>
        <v>480702059.14285713</v>
      </c>
      <c r="AB1244" s="5">
        <f>IF(AA1244&lt;='اطلاعات پایه'!$B$35,'اطلاعات پایه'!$D$35,IF(AA1244&lt;='اطلاعات پایه'!$B$36,'اطلاعات پایه'!$E$35+(AA1244-'اطلاعات پایه'!$B$35)*'اطلاعات پایه'!$C$36,IF(AA1244&lt;='اطلاعات پایه'!$B$37,'اطلاعات پایه'!$E$36+(AA1244-'اطلاعات پایه'!$B$36)*'اطلاعات پایه'!$C$37,IF(AA1244&lt;='اطلاعات پایه'!$B$38,'اطلاعات پایه'!$E$37+(AA1244-'اطلاعات پایه'!$B$37)*'اطلاعات پایه'!$C$38,IF(AA1244&lt;='اطلاعات پایه'!$B$39,'اطلاعات پایه'!$E$38+(AA1244-'اطلاعات پایه'!$B$38)*'اطلاعات پایه'!$C$39,'اطلاعات پایه'!$E$39+(AA1244-'اطلاعات پایه'!$B$39)*'اطلاعات پایه'!$C$40)))))/365*L1244</f>
        <v>0</v>
      </c>
      <c r="AC1244" s="9">
        <f t="shared" si="159"/>
        <v>37493954</v>
      </c>
      <c r="AE1244" s="9">
        <f t="shared" si="154"/>
        <v>49588780</v>
      </c>
    </row>
    <row r="1245" spans="1:31" x14ac:dyDescent="0.25">
      <c r="A1245" s="13">
        <v>1225</v>
      </c>
      <c r="B1245" s="13"/>
      <c r="C1245" s="13"/>
      <c r="D1245" s="13"/>
      <c r="E1245" s="13"/>
      <c r="F1245" s="13"/>
      <c r="G1245" s="6" t="str">
        <f t="shared" si="152"/>
        <v/>
      </c>
      <c r="H1245" s="13"/>
      <c r="I1245" s="13"/>
      <c r="J1245" s="15"/>
      <c r="K1245" s="15"/>
      <c r="L1245" s="5">
        <f>VLOOKUP($C$15,'اطلاعات پایه'!$A$18:$B$30,2,FALSE)</f>
        <v>30</v>
      </c>
      <c r="M1245" s="6">
        <f>VLOOKUP($C$15,'اطلاعات پایه'!$A$18:$C$30,3,FALSE)</f>
        <v>45736</v>
      </c>
      <c r="N1245" s="5">
        <f>ROUND((K1245*('اطلاعات پایه'!$B$12+1)+'اطلاعات پایه'!$B$13)/30*L1245,0)</f>
        <v>9316080</v>
      </c>
      <c r="O1245" s="5">
        <f>IF(AND(F1245&gt;0,M1245-F1245&gt;364),'اطلاعات پایه'!$B$10,0)*L1245+J1245</f>
        <v>0</v>
      </c>
      <c r="P1245" s="5">
        <f>IF(H1245="متاهل",'اطلاعات پایه'!$B$6,0)</f>
        <v>0</v>
      </c>
      <c r="Q1245" s="5">
        <f>I1245*'اطلاعات پایه'!$B$7</f>
        <v>0</v>
      </c>
      <c r="R1245" s="5">
        <f>ROUND('اطلاعات پایه'!$B$8/30*MIN(30,L1245),0)</f>
        <v>9000000</v>
      </c>
      <c r="S1245" s="5">
        <f>ROUND('اطلاعات پایه'!$B$9/30*MIN(30,L1245),0)</f>
        <v>22000000</v>
      </c>
      <c r="T1245" s="5">
        <f t="shared" si="155"/>
        <v>59284</v>
      </c>
      <c r="U1245" s="15"/>
      <c r="V1245" s="5">
        <f t="shared" si="153"/>
        <v>0</v>
      </c>
      <c r="X1245" s="9">
        <f t="shared" si="156"/>
        <v>40316080</v>
      </c>
      <c r="Y1245" s="9">
        <f>ROUND(0.07*MIN(7*L1245*'اطلاعات پایه'!$B$5,'محاسبه حقوق'!X1245),0)</f>
        <v>2822126</v>
      </c>
      <c r="Z1245" s="9">
        <f t="shared" si="157"/>
        <v>9272700</v>
      </c>
      <c r="AA1245" s="9">
        <f t="shared" si="158"/>
        <v>480702059.14285713</v>
      </c>
      <c r="AB1245" s="5">
        <f>IF(AA1245&lt;='اطلاعات پایه'!$B$35,'اطلاعات پایه'!$D$35,IF(AA1245&lt;='اطلاعات پایه'!$B$36,'اطلاعات پایه'!$E$35+(AA1245-'اطلاعات پایه'!$B$35)*'اطلاعات پایه'!$C$36,IF(AA1245&lt;='اطلاعات پایه'!$B$37,'اطلاعات پایه'!$E$36+(AA1245-'اطلاعات پایه'!$B$36)*'اطلاعات پایه'!$C$37,IF(AA1245&lt;='اطلاعات پایه'!$B$38,'اطلاعات پایه'!$E$37+(AA1245-'اطلاعات پایه'!$B$37)*'اطلاعات پایه'!$C$38,IF(AA1245&lt;='اطلاعات پایه'!$B$39,'اطلاعات پایه'!$E$38+(AA1245-'اطلاعات پایه'!$B$38)*'اطلاعات پایه'!$C$39,'اطلاعات پایه'!$E$39+(AA1245-'اطلاعات پایه'!$B$39)*'اطلاعات پایه'!$C$40)))))/365*L1245</f>
        <v>0</v>
      </c>
      <c r="AC1245" s="9">
        <f t="shared" si="159"/>
        <v>37493954</v>
      </c>
      <c r="AE1245" s="9">
        <f t="shared" si="154"/>
        <v>49588780</v>
      </c>
    </row>
    <row r="1246" spans="1:31" x14ac:dyDescent="0.25">
      <c r="A1246" s="13">
        <v>1226</v>
      </c>
      <c r="B1246" s="13"/>
      <c r="C1246" s="13"/>
      <c r="D1246" s="13"/>
      <c r="E1246" s="13"/>
      <c r="F1246" s="13"/>
      <c r="G1246" s="6" t="str">
        <f t="shared" si="152"/>
        <v/>
      </c>
      <c r="H1246" s="13"/>
      <c r="I1246" s="13"/>
      <c r="J1246" s="15"/>
      <c r="K1246" s="15"/>
      <c r="L1246" s="5">
        <f>VLOOKUP($C$15,'اطلاعات پایه'!$A$18:$B$30,2,FALSE)</f>
        <v>30</v>
      </c>
      <c r="M1246" s="6">
        <f>VLOOKUP($C$15,'اطلاعات پایه'!$A$18:$C$30,3,FALSE)</f>
        <v>45736</v>
      </c>
      <c r="N1246" s="5">
        <f>ROUND((K1246*('اطلاعات پایه'!$B$12+1)+'اطلاعات پایه'!$B$13)/30*L1246,0)</f>
        <v>9316080</v>
      </c>
      <c r="O1246" s="5">
        <f>IF(AND(F1246&gt;0,M1246-F1246&gt;364),'اطلاعات پایه'!$B$10,0)*L1246+J1246</f>
        <v>0</v>
      </c>
      <c r="P1246" s="5">
        <f>IF(H1246="متاهل",'اطلاعات پایه'!$B$6,0)</f>
        <v>0</v>
      </c>
      <c r="Q1246" s="5">
        <f>I1246*'اطلاعات پایه'!$B$7</f>
        <v>0</v>
      </c>
      <c r="R1246" s="5">
        <f>ROUND('اطلاعات پایه'!$B$8/30*MIN(30,L1246),0)</f>
        <v>9000000</v>
      </c>
      <c r="S1246" s="5">
        <f>ROUND('اطلاعات پایه'!$B$9/30*MIN(30,L1246),0)</f>
        <v>22000000</v>
      </c>
      <c r="T1246" s="5">
        <f t="shared" si="155"/>
        <v>59284</v>
      </c>
      <c r="U1246" s="15"/>
      <c r="V1246" s="5">
        <f t="shared" si="153"/>
        <v>0</v>
      </c>
      <c r="X1246" s="9">
        <f t="shared" si="156"/>
        <v>40316080</v>
      </c>
      <c r="Y1246" s="9">
        <f>ROUND(0.07*MIN(7*L1246*'اطلاعات پایه'!$B$5,'محاسبه حقوق'!X1246),0)</f>
        <v>2822126</v>
      </c>
      <c r="Z1246" s="9">
        <f t="shared" si="157"/>
        <v>9272700</v>
      </c>
      <c r="AA1246" s="9">
        <f t="shared" si="158"/>
        <v>480702059.14285713</v>
      </c>
      <c r="AB1246" s="5">
        <f>IF(AA1246&lt;='اطلاعات پایه'!$B$35,'اطلاعات پایه'!$D$35,IF(AA1246&lt;='اطلاعات پایه'!$B$36,'اطلاعات پایه'!$E$35+(AA1246-'اطلاعات پایه'!$B$35)*'اطلاعات پایه'!$C$36,IF(AA1246&lt;='اطلاعات پایه'!$B$37,'اطلاعات پایه'!$E$36+(AA1246-'اطلاعات پایه'!$B$36)*'اطلاعات پایه'!$C$37,IF(AA1246&lt;='اطلاعات پایه'!$B$38,'اطلاعات پایه'!$E$37+(AA1246-'اطلاعات پایه'!$B$37)*'اطلاعات پایه'!$C$38,IF(AA1246&lt;='اطلاعات پایه'!$B$39,'اطلاعات پایه'!$E$38+(AA1246-'اطلاعات پایه'!$B$38)*'اطلاعات پایه'!$C$39,'اطلاعات پایه'!$E$39+(AA1246-'اطلاعات پایه'!$B$39)*'اطلاعات پایه'!$C$40)))))/365*L1246</f>
        <v>0</v>
      </c>
      <c r="AC1246" s="9">
        <f t="shared" si="159"/>
        <v>37493954</v>
      </c>
      <c r="AE1246" s="9">
        <f t="shared" si="154"/>
        <v>49588780</v>
      </c>
    </row>
    <row r="1247" spans="1:31" x14ac:dyDescent="0.25">
      <c r="A1247" s="13">
        <v>1227</v>
      </c>
      <c r="B1247" s="13"/>
      <c r="C1247" s="13"/>
      <c r="D1247" s="13"/>
      <c r="E1247" s="13"/>
      <c r="F1247" s="13"/>
      <c r="G1247" s="6" t="str">
        <f t="shared" si="152"/>
        <v/>
      </c>
      <c r="H1247" s="13"/>
      <c r="I1247" s="13"/>
      <c r="J1247" s="15"/>
      <c r="K1247" s="15"/>
      <c r="L1247" s="5">
        <f>VLOOKUP($C$15,'اطلاعات پایه'!$A$18:$B$30,2,FALSE)</f>
        <v>30</v>
      </c>
      <c r="M1247" s="6">
        <f>VLOOKUP($C$15,'اطلاعات پایه'!$A$18:$C$30,3,FALSE)</f>
        <v>45736</v>
      </c>
      <c r="N1247" s="5">
        <f>ROUND((K1247*('اطلاعات پایه'!$B$12+1)+'اطلاعات پایه'!$B$13)/30*L1247,0)</f>
        <v>9316080</v>
      </c>
      <c r="O1247" s="5">
        <f>IF(AND(F1247&gt;0,M1247-F1247&gt;364),'اطلاعات پایه'!$B$10,0)*L1247+J1247</f>
        <v>0</v>
      </c>
      <c r="P1247" s="5">
        <f>IF(H1247="متاهل",'اطلاعات پایه'!$B$6,0)</f>
        <v>0</v>
      </c>
      <c r="Q1247" s="5">
        <f>I1247*'اطلاعات پایه'!$B$7</f>
        <v>0</v>
      </c>
      <c r="R1247" s="5">
        <f>ROUND('اطلاعات پایه'!$B$8/30*MIN(30,L1247),0)</f>
        <v>9000000</v>
      </c>
      <c r="S1247" s="5">
        <f>ROUND('اطلاعات پایه'!$B$9/30*MIN(30,L1247),0)</f>
        <v>22000000</v>
      </c>
      <c r="T1247" s="5">
        <f t="shared" si="155"/>
        <v>59284</v>
      </c>
      <c r="U1247" s="15"/>
      <c r="V1247" s="5">
        <f t="shared" si="153"/>
        <v>0</v>
      </c>
      <c r="X1247" s="9">
        <f t="shared" si="156"/>
        <v>40316080</v>
      </c>
      <c r="Y1247" s="9">
        <f>ROUND(0.07*MIN(7*L1247*'اطلاعات پایه'!$B$5,'محاسبه حقوق'!X1247),0)</f>
        <v>2822126</v>
      </c>
      <c r="Z1247" s="9">
        <f t="shared" si="157"/>
        <v>9272700</v>
      </c>
      <c r="AA1247" s="9">
        <f t="shared" si="158"/>
        <v>480702059.14285713</v>
      </c>
      <c r="AB1247" s="5">
        <f>IF(AA1247&lt;='اطلاعات پایه'!$B$35,'اطلاعات پایه'!$D$35,IF(AA1247&lt;='اطلاعات پایه'!$B$36,'اطلاعات پایه'!$E$35+(AA1247-'اطلاعات پایه'!$B$35)*'اطلاعات پایه'!$C$36,IF(AA1247&lt;='اطلاعات پایه'!$B$37,'اطلاعات پایه'!$E$36+(AA1247-'اطلاعات پایه'!$B$36)*'اطلاعات پایه'!$C$37,IF(AA1247&lt;='اطلاعات پایه'!$B$38,'اطلاعات پایه'!$E$37+(AA1247-'اطلاعات پایه'!$B$37)*'اطلاعات پایه'!$C$38,IF(AA1247&lt;='اطلاعات پایه'!$B$39,'اطلاعات پایه'!$E$38+(AA1247-'اطلاعات پایه'!$B$38)*'اطلاعات پایه'!$C$39,'اطلاعات پایه'!$E$39+(AA1247-'اطلاعات پایه'!$B$39)*'اطلاعات پایه'!$C$40)))))/365*L1247</f>
        <v>0</v>
      </c>
      <c r="AC1247" s="9">
        <f t="shared" si="159"/>
        <v>37493954</v>
      </c>
      <c r="AE1247" s="9">
        <f t="shared" si="154"/>
        <v>49588780</v>
      </c>
    </row>
    <row r="1248" spans="1:31" x14ac:dyDescent="0.25">
      <c r="A1248" s="13">
        <v>1228</v>
      </c>
      <c r="B1248" s="13"/>
      <c r="C1248" s="13"/>
      <c r="D1248" s="13"/>
      <c r="E1248" s="13"/>
      <c r="F1248" s="13"/>
      <c r="G1248" s="6" t="str">
        <f t="shared" si="152"/>
        <v/>
      </c>
      <c r="H1248" s="13"/>
      <c r="I1248" s="13"/>
      <c r="J1248" s="15"/>
      <c r="K1248" s="15"/>
      <c r="L1248" s="5">
        <f>VLOOKUP($C$15,'اطلاعات پایه'!$A$18:$B$30,2,FALSE)</f>
        <v>30</v>
      </c>
      <c r="M1248" s="6">
        <f>VLOOKUP($C$15,'اطلاعات پایه'!$A$18:$C$30,3,FALSE)</f>
        <v>45736</v>
      </c>
      <c r="N1248" s="5">
        <f>ROUND((K1248*('اطلاعات پایه'!$B$12+1)+'اطلاعات پایه'!$B$13)/30*L1248,0)</f>
        <v>9316080</v>
      </c>
      <c r="O1248" s="5">
        <f>IF(AND(F1248&gt;0,M1248-F1248&gt;364),'اطلاعات پایه'!$B$10,0)*L1248+J1248</f>
        <v>0</v>
      </c>
      <c r="P1248" s="5">
        <f>IF(H1248="متاهل",'اطلاعات پایه'!$B$6,0)</f>
        <v>0</v>
      </c>
      <c r="Q1248" s="5">
        <f>I1248*'اطلاعات پایه'!$B$7</f>
        <v>0</v>
      </c>
      <c r="R1248" s="5">
        <f>ROUND('اطلاعات پایه'!$B$8/30*MIN(30,L1248),0)</f>
        <v>9000000</v>
      </c>
      <c r="S1248" s="5">
        <f>ROUND('اطلاعات پایه'!$B$9/30*MIN(30,L1248),0)</f>
        <v>22000000</v>
      </c>
      <c r="T1248" s="5">
        <f t="shared" si="155"/>
        <v>59284</v>
      </c>
      <c r="U1248" s="15"/>
      <c r="V1248" s="5">
        <f t="shared" si="153"/>
        <v>0</v>
      </c>
      <c r="X1248" s="9">
        <f t="shared" si="156"/>
        <v>40316080</v>
      </c>
      <c r="Y1248" s="9">
        <f>ROUND(0.07*MIN(7*L1248*'اطلاعات پایه'!$B$5,'محاسبه حقوق'!X1248),0)</f>
        <v>2822126</v>
      </c>
      <c r="Z1248" s="9">
        <f t="shared" si="157"/>
        <v>9272700</v>
      </c>
      <c r="AA1248" s="9">
        <f t="shared" si="158"/>
        <v>480702059.14285713</v>
      </c>
      <c r="AB1248" s="5">
        <f>IF(AA1248&lt;='اطلاعات پایه'!$B$35,'اطلاعات پایه'!$D$35,IF(AA1248&lt;='اطلاعات پایه'!$B$36,'اطلاعات پایه'!$E$35+(AA1248-'اطلاعات پایه'!$B$35)*'اطلاعات پایه'!$C$36,IF(AA1248&lt;='اطلاعات پایه'!$B$37,'اطلاعات پایه'!$E$36+(AA1248-'اطلاعات پایه'!$B$36)*'اطلاعات پایه'!$C$37,IF(AA1248&lt;='اطلاعات پایه'!$B$38,'اطلاعات پایه'!$E$37+(AA1248-'اطلاعات پایه'!$B$37)*'اطلاعات پایه'!$C$38,IF(AA1248&lt;='اطلاعات پایه'!$B$39,'اطلاعات پایه'!$E$38+(AA1248-'اطلاعات پایه'!$B$38)*'اطلاعات پایه'!$C$39,'اطلاعات پایه'!$E$39+(AA1248-'اطلاعات پایه'!$B$39)*'اطلاعات پایه'!$C$40)))))/365*L1248</f>
        <v>0</v>
      </c>
      <c r="AC1248" s="9">
        <f t="shared" si="159"/>
        <v>37493954</v>
      </c>
      <c r="AE1248" s="9">
        <f t="shared" si="154"/>
        <v>49588780</v>
      </c>
    </row>
    <row r="1249" spans="1:31" x14ac:dyDescent="0.25">
      <c r="A1249" s="13">
        <v>1229</v>
      </c>
      <c r="B1249" s="13"/>
      <c r="C1249" s="13"/>
      <c r="D1249" s="13"/>
      <c r="E1249" s="13"/>
      <c r="F1249" s="13"/>
      <c r="G1249" s="6" t="str">
        <f t="shared" si="152"/>
        <v/>
      </c>
      <c r="H1249" s="13"/>
      <c r="I1249" s="13"/>
      <c r="J1249" s="15"/>
      <c r="K1249" s="15"/>
      <c r="L1249" s="5">
        <f>VLOOKUP($C$15,'اطلاعات پایه'!$A$18:$B$30,2,FALSE)</f>
        <v>30</v>
      </c>
      <c r="M1249" s="6">
        <f>VLOOKUP($C$15,'اطلاعات پایه'!$A$18:$C$30,3,FALSE)</f>
        <v>45736</v>
      </c>
      <c r="N1249" s="5">
        <f>ROUND((K1249*('اطلاعات پایه'!$B$12+1)+'اطلاعات پایه'!$B$13)/30*L1249,0)</f>
        <v>9316080</v>
      </c>
      <c r="O1249" s="5">
        <f>IF(AND(F1249&gt;0,M1249-F1249&gt;364),'اطلاعات پایه'!$B$10,0)*L1249+J1249</f>
        <v>0</v>
      </c>
      <c r="P1249" s="5">
        <f>IF(H1249="متاهل",'اطلاعات پایه'!$B$6,0)</f>
        <v>0</v>
      </c>
      <c r="Q1249" s="5">
        <f>I1249*'اطلاعات پایه'!$B$7</f>
        <v>0</v>
      </c>
      <c r="R1249" s="5">
        <f>ROUND('اطلاعات پایه'!$B$8/30*MIN(30,L1249),0)</f>
        <v>9000000</v>
      </c>
      <c r="S1249" s="5">
        <f>ROUND('اطلاعات پایه'!$B$9/30*MIN(30,L1249),0)</f>
        <v>22000000</v>
      </c>
      <c r="T1249" s="5">
        <f t="shared" si="155"/>
        <v>59284</v>
      </c>
      <c r="U1249" s="15"/>
      <c r="V1249" s="5">
        <f t="shared" si="153"/>
        <v>0</v>
      </c>
      <c r="X1249" s="9">
        <f t="shared" si="156"/>
        <v>40316080</v>
      </c>
      <c r="Y1249" s="9">
        <f>ROUND(0.07*MIN(7*L1249*'اطلاعات پایه'!$B$5,'محاسبه حقوق'!X1249),0)</f>
        <v>2822126</v>
      </c>
      <c r="Z1249" s="9">
        <f t="shared" si="157"/>
        <v>9272700</v>
      </c>
      <c r="AA1249" s="9">
        <f t="shared" si="158"/>
        <v>480702059.14285713</v>
      </c>
      <c r="AB1249" s="5">
        <f>IF(AA1249&lt;='اطلاعات پایه'!$B$35,'اطلاعات پایه'!$D$35,IF(AA1249&lt;='اطلاعات پایه'!$B$36,'اطلاعات پایه'!$E$35+(AA1249-'اطلاعات پایه'!$B$35)*'اطلاعات پایه'!$C$36,IF(AA1249&lt;='اطلاعات پایه'!$B$37,'اطلاعات پایه'!$E$36+(AA1249-'اطلاعات پایه'!$B$36)*'اطلاعات پایه'!$C$37,IF(AA1249&lt;='اطلاعات پایه'!$B$38,'اطلاعات پایه'!$E$37+(AA1249-'اطلاعات پایه'!$B$37)*'اطلاعات پایه'!$C$38,IF(AA1249&lt;='اطلاعات پایه'!$B$39,'اطلاعات پایه'!$E$38+(AA1249-'اطلاعات پایه'!$B$38)*'اطلاعات پایه'!$C$39,'اطلاعات پایه'!$E$39+(AA1249-'اطلاعات پایه'!$B$39)*'اطلاعات پایه'!$C$40)))))/365*L1249</f>
        <v>0</v>
      </c>
      <c r="AC1249" s="9">
        <f t="shared" si="159"/>
        <v>37493954</v>
      </c>
      <c r="AE1249" s="9">
        <f t="shared" si="154"/>
        <v>49588780</v>
      </c>
    </row>
    <row r="1250" spans="1:31" x14ac:dyDescent="0.25">
      <c r="A1250" s="13">
        <v>1230</v>
      </c>
      <c r="B1250" s="13"/>
      <c r="C1250" s="13"/>
      <c r="D1250" s="13"/>
      <c r="E1250" s="13"/>
      <c r="F1250" s="13"/>
      <c r="G1250" s="6" t="str">
        <f t="shared" si="152"/>
        <v/>
      </c>
      <c r="H1250" s="13"/>
      <c r="I1250" s="13"/>
      <c r="J1250" s="15"/>
      <c r="K1250" s="15"/>
      <c r="L1250" s="5">
        <f>VLOOKUP($C$15,'اطلاعات پایه'!$A$18:$B$30,2,FALSE)</f>
        <v>30</v>
      </c>
      <c r="M1250" s="6">
        <f>VLOOKUP($C$15,'اطلاعات پایه'!$A$18:$C$30,3,FALSE)</f>
        <v>45736</v>
      </c>
      <c r="N1250" s="5">
        <f>ROUND((K1250*('اطلاعات پایه'!$B$12+1)+'اطلاعات پایه'!$B$13)/30*L1250,0)</f>
        <v>9316080</v>
      </c>
      <c r="O1250" s="5">
        <f>IF(AND(F1250&gt;0,M1250-F1250&gt;364),'اطلاعات پایه'!$B$10,0)*L1250+J1250</f>
        <v>0</v>
      </c>
      <c r="P1250" s="5">
        <f>IF(H1250="متاهل",'اطلاعات پایه'!$B$6,0)</f>
        <v>0</v>
      </c>
      <c r="Q1250" s="5">
        <f>I1250*'اطلاعات پایه'!$B$7</f>
        <v>0</v>
      </c>
      <c r="R1250" s="5">
        <f>ROUND('اطلاعات پایه'!$B$8/30*MIN(30,L1250),0)</f>
        <v>9000000</v>
      </c>
      <c r="S1250" s="5">
        <f>ROUND('اطلاعات پایه'!$B$9/30*MIN(30,L1250),0)</f>
        <v>22000000</v>
      </c>
      <c r="T1250" s="5">
        <f t="shared" si="155"/>
        <v>59284</v>
      </c>
      <c r="U1250" s="15"/>
      <c r="V1250" s="5">
        <f t="shared" si="153"/>
        <v>0</v>
      </c>
      <c r="X1250" s="9">
        <f t="shared" si="156"/>
        <v>40316080</v>
      </c>
      <c r="Y1250" s="9">
        <f>ROUND(0.07*MIN(7*L1250*'اطلاعات پایه'!$B$5,'محاسبه حقوق'!X1250),0)</f>
        <v>2822126</v>
      </c>
      <c r="Z1250" s="9">
        <f t="shared" si="157"/>
        <v>9272700</v>
      </c>
      <c r="AA1250" s="9">
        <f t="shared" si="158"/>
        <v>480702059.14285713</v>
      </c>
      <c r="AB1250" s="5">
        <f>IF(AA1250&lt;='اطلاعات پایه'!$B$35,'اطلاعات پایه'!$D$35,IF(AA1250&lt;='اطلاعات پایه'!$B$36,'اطلاعات پایه'!$E$35+(AA1250-'اطلاعات پایه'!$B$35)*'اطلاعات پایه'!$C$36,IF(AA1250&lt;='اطلاعات پایه'!$B$37,'اطلاعات پایه'!$E$36+(AA1250-'اطلاعات پایه'!$B$36)*'اطلاعات پایه'!$C$37,IF(AA1250&lt;='اطلاعات پایه'!$B$38,'اطلاعات پایه'!$E$37+(AA1250-'اطلاعات پایه'!$B$37)*'اطلاعات پایه'!$C$38,IF(AA1250&lt;='اطلاعات پایه'!$B$39,'اطلاعات پایه'!$E$38+(AA1250-'اطلاعات پایه'!$B$38)*'اطلاعات پایه'!$C$39,'اطلاعات پایه'!$E$39+(AA1250-'اطلاعات پایه'!$B$39)*'اطلاعات پایه'!$C$40)))))/365*L1250</f>
        <v>0</v>
      </c>
      <c r="AC1250" s="9">
        <f t="shared" si="159"/>
        <v>37493954</v>
      </c>
      <c r="AE1250" s="9">
        <f t="shared" si="154"/>
        <v>49588780</v>
      </c>
    </row>
    <row r="1251" spans="1:31" x14ac:dyDescent="0.25">
      <c r="A1251" s="13">
        <v>1231</v>
      </c>
      <c r="B1251" s="13"/>
      <c r="C1251" s="13"/>
      <c r="D1251" s="13"/>
      <c r="E1251" s="13"/>
      <c r="F1251" s="13"/>
      <c r="G1251" s="6" t="str">
        <f t="shared" si="152"/>
        <v/>
      </c>
      <c r="H1251" s="13"/>
      <c r="I1251" s="13"/>
      <c r="J1251" s="15"/>
      <c r="K1251" s="15"/>
      <c r="L1251" s="5">
        <f>VLOOKUP($C$15,'اطلاعات پایه'!$A$18:$B$30,2,FALSE)</f>
        <v>30</v>
      </c>
      <c r="M1251" s="6">
        <f>VLOOKUP($C$15,'اطلاعات پایه'!$A$18:$C$30,3,FALSE)</f>
        <v>45736</v>
      </c>
      <c r="N1251" s="5">
        <f>ROUND((K1251*('اطلاعات پایه'!$B$12+1)+'اطلاعات پایه'!$B$13)/30*L1251,0)</f>
        <v>9316080</v>
      </c>
      <c r="O1251" s="5">
        <f>IF(AND(F1251&gt;0,M1251-F1251&gt;364),'اطلاعات پایه'!$B$10,0)*L1251+J1251</f>
        <v>0</v>
      </c>
      <c r="P1251" s="5">
        <f>IF(H1251="متاهل",'اطلاعات پایه'!$B$6,0)</f>
        <v>0</v>
      </c>
      <c r="Q1251" s="5">
        <f>I1251*'اطلاعات پایه'!$B$7</f>
        <v>0</v>
      </c>
      <c r="R1251" s="5">
        <f>ROUND('اطلاعات پایه'!$B$8/30*MIN(30,L1251),0)</f>
        <v>9000000</v>
      </c>
      <c r="S1251" s="5">
        <f>ROUND('اطلاعات پایه'!$B$9/30*MIN(30,L1251),0)</f>
        <v>22000000</v>
      </c>
      <c r="T1251" s="5">
        <f t="shared" si="155"/>
        <v>59284</v>
      </c>
      <c r="U1251" s="15"/>
      <c r="V1251" s="5">
        <f t="shared" si="153"/>
        <v>0</v>
      </c>
      <c r="X1251" s="9">
        <f t="shared" si="156"/>
        <v>40316080</v>
      </c>
      <c r="Y1251" s="9">
        <f>ROUND(0.07*MIN(7*L1251*'اطلاعات پایه'!$B$5,'محاسبه حقوق'!X1251),0)</f>
        <v>2822126</v>
      </c>
      <c r="Z1251" s="9">
        <f t="shared" si="157"/>
        <v>9272700</v>
      </c>
      <c r="AA1251" s="9">
        <f t="shared" si="158"/>
        <v>480702059.14285713</v>
      </c>
      <c r="AB1251" s="5">
        <f>IF(AA1251&lt;='اطلاعات پایه'!$B$35,'اطلاعات پایه'!$D$35,IF(AA1251&lt;='اطلاعات پایه'!$B$36,'اطلاعات پایه'!$E$35+(AA1251-'اطلاعات پایه'!$B$35)*'اطلاعات پایه'!$C$36,IF(AA1251&lt;='اطلاعات پایه'!$B$37,'اطلاعات پایه'!$E$36+(AA1251-'اطلاعات پایه'!$B$36)*'اطلاعات پایه'!$C$37,IF(AA1251&lt;='اطلاعات پایه'!$B$38,'اطلاعات پایه'!$E$37+(AA1251-'اطلاعات پایه'!$B$37)*'اطلاعات پایه'!$C$38,IF(AA1251&lt;='اطلاعات پایه'!$B$39,'اطلاعات پایه'!$E$38+(AA1251-'اطلاعات پایه'!$B$38)*'اطلاعات پایه'!$C$39,'اطلاعات پایه'!$E$39+(AA1251-'اطلاعات پایه'!$B$39)*'اطلاعات پایه'!$C$40)))))/365*L1251</f>
        <v>0</v>
      </c>
      <c r="AC1251" s="9">
        <f t="shared" si="159"/>
        <v>37493954</v>
      </c>
      <c r="AE1251" s="9">
        <f t="shared" si="154"/>
        <v>49588780</v>
      </c>
    </row>
    <row r="1252" spans="1:31" x14ac:dyDescent="0.25">
      <c r="A1252" s="13">
        <v>1232</v>
      </c>
      <c r="B1252" s="13"/>
      <c r="C1252" s="13"/>
      <c r="D1252" s="13"/>
      <c r="E1252" s="13"/>
      <c r="F1252" s="13"/>
      <c r="G1252" s="6" t="str">
        <f t="shared" si="152"/>
        <v/>
      </c>
      <c r="H1252" s="13"/>
      <c r="I1252" s="13"/>
      <c r="J1252" s="15"/>
      <c r="K1252" s="15"/>
      <c r="L1252" s="5">
        <f>VLOOKUP($C$15,'اطلاعات پایه'!$A$18:$B$30,2,FALSE)</f>
        <v>30</v>
      </c>
      <c r="M1252" s="6">
        <f>VLOOKUP($C$15,'اطلاعات پایه'!$A$18:$C$30,3,FALSE)</f>
        <v>45736</v>
      </c>
      <c r="N1252" s="5">
        <f>ROUND((K1252*('اطلاعات پایه'!$B$12+1)+'اطلاعات پایه'!$B$13)/30*L1252,0)</f>
        <v>9316080</v>
      </c>
      <c r="O1252" s="5">
        <f>IF(AND(F1252&gt;0,M1252-F1252&gt;364),'اطلاعات پایه'!$B$10,0)*L1252+J1252</f>
        <v>0</v>
      </c>
      <c r="P1252" s="5">
        <f>IF(H1252="متاهل",'اطلاعات پایه'!$B$6,0)</f>
        <v>0</v>
      </c>
      <c r="Q1252" s="5">
        <f>I1252*'اطلاعات پایه'!$B$7</f>
        <v>0</v>
      </c>
      <c r="R1252" s="5">
        <f>ROUND('اطلاعات پایه'!$B$8/30*MIN(30,L1252),0)</f>
        <v>9000000</v>
      </c>
      <c r="S1252" s="5">
        <f>ROUND('اطلاعات پایه'!$B$9/30*MIN(30,L1252),0)</f>
        <v>22000000</v>
      </c>
      <c r="T1252" s="5">
        <f t="shared" si="155"/>
        <v>59284</v>
      </c>
      <c r="U1252" s="15"/>
      <c r="V1252" s="5">
        <f t="shared" si="153"/>
        <v>0</v>
      </c>
      <c r="X1252" s="9">
        <f t="shared" si="156"/>
        <v>40316080</v>
      </c>
      <c r="Y1252" s="9">
        <f>ROUND(0.07*MIN(7*L1252*'اطلاعات پایه'!$B$5,'محاسبه حقوق'!X1252),0)</f>
        <v>2822126</v>
      </c>
      <c r="Z1252" s="9">
        <f t="shared" si="157"/>
        <v>9272700</v>
      </c>
      <c r="AA1252" s="9">
        <f t="shared" si="158"/>
        <v>480702059.14285713</v>
      </c>
      <c r="AB1252" s="5">
        <f>IF(AA1252&lt;='اطلاعات پایه'!$B$35,'اطلاعات پایه'!$D$35,IF(AA1252&lt;='اطلاعات پایه'!$B$36,'اطلاعات پایه'!$E$35+(AA1252-'اطلاعات پایه'!$B$35)*'اطلاعات پایه'!$C$36,IF(AA1252&lt;='اطلاعات پایه'!$B$37,'اطلاعات پایه'!$E$36+(AA1252-'اطلاعات پایه'!$B$36)*'اطلاعات پایه'!$C$37,IF(AA1252&lt;='اطلاعات پایه'!$B$38,'اطلاعات پایه'!$E$37+(AA1252-'اطلاعات پایه'!$B$37)*'اطلاعات پایه'!$C$38,IF(AA1252&lt;='اطلاعات پایه'!$B$39,'اطلاعات پایه'!$E$38+(AA1252-'اطلاعات پایه'!$B$38)*'اطلاعات پایه'!$C$39,'اطلاعات پایه'!$E$39+(AA1252-'اطلاعات پایه'!$B$39)*'اطلاعات پایه'!$C$40)))))/365*L1252</f>
        <v>0</v>
      </c>
      <c r="AC1252" s="9">
        <f t="shared" si="159"/>
        <v>37493954</v>
      </c>
      <c r="AE1252" s="9">
        <f t="shared" si="154"/>
        <v>49588780</v>
      </c>
    </row>
    <row r="1253" spans="1:31" x14ac:dyDescent="0.25">
      <c r="A1253" s="13">
        <v>1233</v>
      </c>
      <c r="B1253" s="13"/>
      <c r="C1253" s="13"/>
      <c r="D1253" s="13"/>
      <c r="E1253" s="13"/>
      <c r="F1253" s="13"/>
      <c r="G1253" s="6" t="str">
        <f t="shared" si="152"/>
        <v/>
      </c>
      <c r="H1253" s="13"/>
      <c r="I1253" s="13"/>
      <c r="J1253" s="15"/>
      <c r="K1253" s="15"/>
      <c r="L1253" s="5">
        <f>VLOOKUP($C$15,'اطلاعات پایه'!$A$18:$B$30,2,FALSE)</f>
        <v>30</v>
      </c>
      <c r="M1253" s="6">
        <f>VLOOKUP($C$15,'اطلاعات پایه'!$A$18:$C$30,3,FALSE)</f>
        <v>45736</v>
      </c>
      <c r="N1253" s="5">
        <f>ROUND((K1253*('اطلاعات پایه'!$B$12+1)+'اطلاعات پایه'!$B$13)/30*L1253,0)</f>
        <v>9316080</v>
      </c>
      <c r="O1253" s="5">
        <f>IF(AND(F1253&gt;0,M1253-F1253&gt;364),'اطلاعات پایه'!$B$10,0)*L1253+J1253</f>
        <v>0</v>
      </c>
      <c r="P1253" s="5">
        <f>IF(H1253="متاهل",'اطلاعات پایه'!$B$6,0)</f>
        <v>0</v>
      </c>
      <c r="Q1253" s="5">
        <f>I1253*'اطلاعات پایه'!$B$7</f>
        <v>0</v>
      </c>
      <c r="R1253" s="5">
        <f>ROUND('اطلاعات پایه'!$B$8/30*MIN(30,L1253),0)</f>
        <v>9000000</v>
      </c>
      <c r="S1253" s="5">
        <f>ROUND('اطلاعات پایه'!$B$9/30*MIN(30,L1253),0)</f>
        <v>22000000</v>
      </c>
      <c r="T1253" s="5">
        <f t="shared" si="155"/>
        <v>59284</v>
      </c>
      <c r="U1253" s="15"/>
      <c r="V1253" s="5">
        <f t="shared" si="153"/>
        <v>0</v>
      </c>
      <c r="X1253" s="9">
        <f t="shared" si="156"/>
        <v>40316080</v>
      </c>
      <c r="Y1253" s="9">
        <f>ROUND(0.07*MIN(7*L1253*'اطلاعات پایه'!$B$5,'محاسبه حقوق'!X1253),0)</f>
        <v>2822126</v>
      </c>
      <c r="Z1253" s="9">
        <f t="shared" si="157"/>
        <v>9272700</v>
      </c>
      <c r="AA1253" s="9">
        <f t="shared" si="158"/>
        <v>480702059.14285713</v>
      </c>
      <c r="AB1253" s="5">
        <f>IF(AA1253&lt;='اطلاعات پایه'!$B$35,'اطلاعات پایه'!$D$35,IF(AA1253&lt;='اطلاعات پایه'!$B$36,'اطلاعات پایه'!$E$35+(AA1253-'اطلاعات پایه'!$B$35)*'اطلاعات پایه'!$C$36,IF(AA1253&lt;='اطلاعات پایه'!$B$37,'اطلاعات پایه'!$E$36+(AA1253-'اطلاعات پایه'!$B$36)*'اطلاعات پایه'!$C$37,IF(AA1253&lt;='اطلاعات پایه'!$B$38,'اطلاعات پایه'!$E$37+(AA1253-'اطلاعات پایه'!$B$37)*'اطلاعات پایه'!$C$38,IF(AA1253&lt;='اطلاعات پایه'!$B$39,'اطلاعات پایه'!$E$38+(AA1253-'اطلاعات پایه'!$B$38)*'اطلاعات پایه'!$C$39,'اطلاعات پایه'!$E$39+(AA1253-'اطلاعات پایه'!$B$39)*'اطلاعات پایه'!$C$40)))))/365*L1253</f>
        <v>0</v>
      </c>
      <c r="AC1253" s="9">
        <f t="shared" si="159"/>
        <v>37493954</v>
      </c>
      <c r="AE1253" s="9">
        <f t="shared" si="154"/>
        <v>49588780</v>
      </c>
    </row>
    <row r="1254" spans="1:31" x14ac:dyDescent="0.25">
      <c r="A1254" s="13">
        <v>1234</v>
      </c>
      <c r="B1254" s="13"/>
      <c r="C1254" s="13"/>
      <c r="D1254" s="13"/>
      <c r="E1254" s="13"/>
      <c r="F1254" s="13"/>
      <c r="G1254" s="6" t="str">
        <f t="shared" si="152"/>
        <v/>
      </c>
      <c r="H1254" s="13"/>
      <c r="I1254" s="13"/>
      <c r="J1254" s="15"/>
      <c r="K1254" s="15"/>
      <c r="L1254" s="5">
        <f>VLOOKUP($C$15,'اطلاعات پایه'!$A$18:$B$30,2,FALSE)</f>
        <v>30</v>
      </c>
      <c r="M1254" s="6">
        <f>VLOOKUP($C$15,'اطلاعات پایه'!$A$18:$C$30,3,FALSE)</f>
        <v>45736</v>
      </c>
      <c r="N1254" s="5">
        <f>ROUND((K1254*('اطلاعات پایه'!$B$12+1)+'اطلاعات پایه'!$B$13)/30*L1254,0)</f>
        <v>9316080</v>
      </c>
      <c r="O1254" s="5">
        <f>IF(AND(F1254&gt;0,M1254-F1254&gt;364),'اطلاعات پایه'!$B$10,0)*L1254+J1254</f>
        <v>0</v>
      </c>
      <c r="P1254" s="5">
        <f>IF(H1254="متاهل",'اطلاعات پایه'!$B$6,0)</f>
        <v>0</v>
      </c>
      <c r="Q1254" s="5">
        <f>I1254*'اطلاعات پایه'!$B$7</f>
        <v>0</v>
      </c>
      <c r="R1254" s="5">
        <f>ROUND('اطلاعات پایه'!$B$8/30*MIN(30,L1254),0)</f>
        <v>9000000</v>
      </c>
      <c r="S1254" s="5">
        <f>ROUND('اطلاعات پایه'!$B$9/30*MIN(30,L1254),0)</f>
        <v>22000000</v>
      </c>
      <c r="T1254" s="5">
        <f t="shared" si="155"/>
        <v>59284</v>
      </c>
      <c r="U1254" s="15"/>
      <c r="V1254" s="5">
        <f t="shared" si="153"/>
        <v>0</v>
      </c>
      <c r="X1254" s="9">
        <f t="shared" si="156"/>
        <v>40316080</v>
      </c>
      <c r="Y1254" s="9">
        <f>ROUND(0.07*MIN(7*L1254*'اطلاعات پایه'!$B$5,'محاسبه حقوق'!X1254),0)</f>
        <v>2822126</v>
      </c>
      <c r="Z1254" s="9">
        <f t="shared" si="157"/>
        <v>9272700</v>
      </c>
      <c r="AA1254" s="9">
        <f t="shared" si="158"/>
        <v>480702059.14285713</v>
      </c>
      <c r="AB1254" s="5">
        <f>IF(AA1254&lt;='اطلاعات پایه'!$B$35,'اطلاعات پایه'!$D$35,IF(AA1254&lt;='اطلاعات پایه'!$B$36,'اطلاعات پایه'!$E$35+(AA1254-'اطلاعات پایه'!$B$35)*'اطلاعات پایه'!$C$36,IF(AA1254&lt;='اطلاعات پایه'!$B$37,'اطلاعات پایه'!$E$36+(AA1254-'اطلاعات پایه'!$B$36)*'اطلاعات پایه'!$C$37,IF(AA1254&lt;='اطلاعات پایه'!$B$38,'اطلاعات پایه'!$E$37+(AA1254-'اطلاعات پایه'!$B$37)*'اطلاعات پایه'!$C$38,IF(AA1254&lt;='اطلاعات پایه'!$B$39,'اطلاعات پایه'!$E$38+(AA1254-'اطلاعات پایه'!$B$38)*'اطلاعات پایه'!$C$39,'اطلاعات پایه'!$E$39+(AA1254-'اطلاعات پایه'!$B$39)*'اطلاعات پایه'!$C$40)))))/365*L1254</f>
        <v>0</v>
      </c>
      <c r="AC1254" s="9">
        <f t="shared" si="159"/>
        <v>37493954</v>
      </c>
      <c r="AE1254" s="9">
        <f t="shared" si="154"/>
        <v>49588780</v>
      </c>
    </row>
    <row r="1255" spans="1:31" x14ac:dyDescent="0.25">
      <c r="A1255" s="13">
        <v>1235</v>
      </c>
      <c r="B1255" s="13"/>
      <c r="C1255" s="13"/>
      <c r="D1255" s="13"/>
      <c r="E1255" s="13"/>
      <c r="F1255" s="13"/>
      <c r="G1255" s="6" t="str">
        <f t="shared" si="152"/>
        <v/>
      </c>
      <c r="H1255" s="13"/>
      <c r="I1255" s="13"/>
      <c r="J1255" s="15"/>
      <c r="K1255" s="15"/>
      <c r="L1255" s="5">
        <f>VLOOKUP($C$15,'اطلاعات پایه'!$A$18:$B$30,2,FALSE)</f>
        <v>30</v>
      </c>
      <c r="M1255" s="6">
        <f>VLOOKUP($C$15,'اطلاعات پایه'!$A$18:$C$30,3,FALSE)</f>
        <v>45736</v>
      </c>
      <c r="N1255" s="5">
        <f>ROUND((K1255*('اطلاعات پایه'!$B$12+1)+'اطلاعات پایه'!$B$13)/30*L1255,0)</f>
        <v>9316080</v>
      </c>
      <c r="O1255" s="5">
        <f>IF(AND(F1255&gt;0,M1255-F1255&gt;364),'اطلاعات پایه'!$B$10,0)*L1255+J1255</f>
        <v>0</v>
      </c>
      <c r="P1255" s="5">
        <f>IF(H1255="متاهل",'اطلاعات پایه'!$B$6,0)</f>
        <v>0</v>
      </c>
      <c r="Q1255" s="5">
        <f>I1255*'اطلاعات پایه'!$B$7</f>
        <v>0</v>
      </c>
      <c r="R1255" s="5">
        <f>ROUND('اطلاعات پایه'!$B$8/30*MIN(30,L1255),0)</f>
        <v>9000000</v>
      </c>
      <c r="S1255" s="5">
        <f>ROUND('اطلاعات پایه'!$B$9/30*MIN(30,L1255),0)</f>
        <v>22000000</v>
      </c>
      <c r="T1255" s="5">
        <f t="shared" si="155"/>
        <v>59284</v>
      </c>
      <c r="U1255" s="15"/>
      <c r="V1255" s="5">
        <f t="shared" si="153"/>
        <v>0</v>
      </c>
      <c r="X1255" s="9">
        <f t="shared" si="156"/>
        <v>40316080</v>
      </c>
      <c r="Y1255" s="9">
        <f>ROUND(0.07*MIN(7*L1255*'اطلاعات پایه'!$B$5,'محاسبه حقوق'!X1255),0)</f>
        <v>2822126</v>
      </c>
      <c r="Z1255" s="9">
        <f t="shared" si="157"/>
        <v>9272700</v>
      </c>
      <c r="AA1255" s="9">
        <f t="shared" si="158"/>
        <v>480702059.14285713</v>
      </c>
      <c r="AB1255" s="5">
        <f>IF(AA1255&lt;='اطلاعات پایه'!$B$35,'اطلاعات پایه'!$D$35,IF(AA1255&lt;='اطلاعات پایه'!$B$36,'اطلاعات پایه'!$E$35+(AA1255-'اطلاعات پایه'!$B$35)*'اطلاعات پایه'!$C$36,IF(AA1255&lt;='اطلاعات پایه'!$B$37,'اطلاعات پایه'!$E$36+(AA1255-'اطلاعات پایه'!$B$36)*'اطلاعات پایه'!$C$37,IF(AA1255&lt;='اطلاعات پایه'!$B$38,'اطلاعات پایه'!$E$37+(AA1255-'اطلاعات پایه'!$B$37)*'اطلاعات پایه'!$C$38,IF(AA1255&lt;='اطلاعات پایه'!$B$39,'اطلاعات پایه'!$E$38+(AA1255-'اطلاعات پایه'!$B$38)*'اطلاعات پایه'!$C$39,'اطلاعات پایه'!$E$39+(AA1255-'اطلاعات پایه'!$B$39)*'اطلاعات پایه'!$C$40)))))/365*L1255</f>
        <v>0</v>
      </c>
      <c r="AC1255" s="9">
        <f t="shared" si="159"/>
        <v>37493954</v>
      </c>
      <c r="AE1255" s="9">
        <f t="shared" si="154"/>
        <v>49588780</v>
      </c>
    </row>
    <row r="1256" spans="1:31" x14ac:dyDescent="0.25">
      <c r="A1256" s="13">
        <v>1236</v>
      </c>
      <c r="B1256" s="13"/>
      <c r="C1256" s="13"/>
      <c r="D1256" s="13"/>
      <c r="E1256" s="13"/>
      <c r="F1256" s="13"/>
      <c r="G1256" s="6" t="str">
        <f t="shared" si="152"/>
        <v/>
      </c>
      <c r="H1256" s="13"/>
      <c r="I1256" s="13"/>
      <c r="J1256" s="15"/>
      <c r="K1256" s="15"/>
      <c r="L1256" s="5">
        <f>VLOOKUP($C$15,'اطلاعات پایه'!$A$18:$B$30,2,FALSE)</f>
        <v>30</v>
      </c>
      <c r="M1256" s="6">
        <f>VLOOKUP($C$15,'اطلاعات پایه'!$A$18:$C$30,3,FALSE)</f>
        <v>45736</v>
      </c>
      <c r="N1256" s="5">
        <f>ROUND((K1256*('اطلاعات پایه'!$B$12+1)+'اطلاعات پایه'!$B$13)/30*L1256,0)</f>
        <v>9316080</v>
      </c>
      <c r="O1256" s="5">
        <f>IF(AND(F1256&gt;0,M1256-F1256&gt;364),'اطلاعات پایه'!$B$10,0)*L1256+J1256</f>
        <v>0</v>
      </c>
      <c r="P1256" s="5">
        <f>IF(H1256="متاهل",'اطلاعات پایه'!$B$6,0)</f>
        <v>0</v>
      </c>
      <c r="Q1256" s="5">
        <f>I1256*'اطلاعات پایه'!$B$7</f>
        <v>0</v>
      </c>
      <c r="R1256" s="5">
        <f>ROUND('اطلاعات پایه'!$B$8/30*MIN(30,L1256),0)</f>
        <v>9000000</v>
      </c>
      <c r="S1256" s="5">
        <f>ROUND('اطلاعات پایه'!$B$9/30*MIN(30,L1256),0)</f>
        <v>22000000</v>
      </c>
      <c r="T1256" s="5">
        <f t="shared" si="155"/>
        <v>59284</v>
      </c>
      <c r="U1256" s="15"/>
      <c r="V1256" s="5">
        <f t="shared" si="153"/>
        <v>0</v>
      </c>
      <c r="X1256" s="9">
        <f t="shared" si="156"/>
        <v>40316080</v>
      </c>
      <c r="Y1256" s="9">
        <f>ROUND(0.07*MIN(7*L1256*'اطلاعات پایه'!$B$5,'محاسبه حقوق'!X1256),0)</f>
        <v>2822126</v>
      </c>
      <c r="Z1256" s="9">
        <f t="shared" si="157"/>
        <v>9272700</v>
      </c>
      <c r="AA1256" s="9">
        <f t="shared" si="158"/>
        <v>480702059.14285713</v>
      </c>
      <c r="AB1256" s="5">
        <f>IF(AA1256&lt;='اطلاعات پایه'!$B$35,'اطلاعات پایه'!$D$35,IF(AA1256&lt;='اطلاعات پایه'!$B$36,'اطلاعات پایه'!$E$35+(AA1256-'اطلاعات پایه'!$B$35)*'اطلاعات پایه'!$C$36,IF(AA1256&lt;='اطلاعات پایه'!$B$37,'اطلاعات پایه'!$E$36+(AA1256-'اطلاعات پایه'!$B$36)*'اطلاعات پایه'!$C$37,IF(AA1256&lt;='اطلاعات پایه'!$B$38,'اطلاعات پایه'!$E$37+(AA1256-'اطلاعات پایه'!$B$37)*'اطلاعات پایه'!$C$38,IF(AA1256&lt;='اطلاعات پایه'!$B$39,'اطلاعات پایه'!$E$38+(AA1256-'اطلاعات پایه'!$B$38)*'اطلاعات پایه'!$C$39,'اطلاعات پایه'!$E$39+(AA1256-'اطلاعات پایه'!$B$39)*'اطلاعات پایه'!$C$40)))))/365*L1256</f>
        <v>0</v>
      </c>
      <c r="AC1256" s="9">
        <f t="shared" si="159"/>
        <v>37493954</v>
      </c>
      <c r="AE1256" s="9">
        <f t="shared" si="154"/>
        <v>49588780</v>
      </c>
    </row>
    <row r="1257" spans="1:31" x14ac:dyDescent="0.25">
      <c r="A1257" s="13">
        <v>1237</v>
      </c>
      <c r="B1257" s="13"/>
      <c r="C1257" s="13"/>
      <c r="D1257" s="13"/>
      <c r="E1257" s="13"/>
      <c r="F1257" s="13"/>
      <c r="G1257" s="6" t="str">
        <f t="shared" si="152"/>
        <v/>
      </c>
      <c r="H1257" s="13"/>
      <c r="I1257" s="13"/>
      <c r="J1257" s="15"/>
      <c r="K1257" s="15"/>
      <c r="L1257" s="5">
        <f>VLOOKUP($C$15,'اطلاعات پایه'!$A$18:$B$30,2,FALSE)</f>
        <v>30</v>
      </c>
      <c r="M1257" s="6">
        <f>VLOOKUP($C$15,'اطلاعات پایه'!$A$18:$C$30,3,FALSE)</f>
        <v>45736</v>
      </c>
      <c r="N1257" s="5">
        <f>ROUND((K1257*('اطلاعات پایه'!$B$12+1)+'اطلاعات پایه'!$B$13)/30*L1257,0)</f>
        <v>9316080</v>
      </c>
      <c r="O1257" s="5">
        <f>IF(AND(F1257&gt;0,M1257-F1257&gt;364),'اطلاعات پایه'!$B$10,0)*L1257+J1257</f>
        <v>0</v>
      </c>
      <c r="P1257" s="5">
        <f>IF(H1257="متاهل",'اطلاعات پایه'!$B$6,0)</f>
        <v>0</v>
      </c>
      <c r="Q1257" s="5">
        <f>I1257*'اطلاعات پایه'!$B$7</f>
        <v>0</v>
      </c>
      <c r="R1257" s="5">
        <f>ROUND('اطلاعات پایه'!$B$8/30*MIN(30,L1257),0)</f>
        <v>9000000</v>
      </c>
      <c r="S1257" s="5">
        <f>ROUND('اطلاعات پایه'!$B$9/30*MIN(30,L1257),0)</f>
        <v>22000000</v>
      </c>
      <c r="T1257" s="5">
        <f t="shared" si="155"/>
        <v>59284</v>
      </c>
      <c r="U1257" s="15"/>
      <c r="V1257" s="5">
        <f t="shared" si="153"/>
        <v>0</v>
      </c>
      <c r="X1257" s="9">
        <f t="shared" si="156"/>
        <v>40316080</v>
      </c>
      <c r="Y1257" s="9">
        <f>ROUND(0.07*MIN(7*L1257*'اطلاعات پایه'!$B$5,'محاسبه حقوق'!X1257),0)</f>
        <v>2822126</v>
      </c>
      <c r="Z1257" s="9">
        <f t="shared" si="157"/>
        <v>9272700</v>
      </c>
      <c r="AA1257" s="9">
        <f t="shared" si="158"/>
        <v>480702059.14285713</v>
      </c>
      <c r="AB1257" s="5">
        <f>IF(AA1257&lt;='اطلاعات پایه'!$B$35,'اطلاعات پایه'!$D$35,IF(AA1257&lt;='اطلاعات پایه'!$B$36,'اطلاعات پایه'!$E$35+(AA1257-'اطلاعات پایه'!$B$35)*'اطلاعات پایه'!$C$36,IF(AA1257&lt;='اطلاعات پایه'!$B$37,'اطلاعات پایه'!$E$36+(AA1257-'اطلاعات پایه'!$B$36)*'اطلاعات پایه'!$C$37,IF(AA1257&lt;='اطلاعات پایه'!$B$38,'اطلاعات پایه'!$E$37+(AA1257-'اطلاعات پایه'!$B$37)*'اطلاعات پایه'!$C$38,IF(AA1257&lt;='اطلاعات پایه'!$B$39,'اطلاعات پایه'!$E$38+(AA1257-'اطلاعات پایه'!$B$38)*'اطلاعات پایه'!$C$39,'اطلاعات پایه'!$E$39+(AA1257-'اطلاعات پایه'!$B$39)*'اطلاعات پایه'!$C$40)))))/365*L1257</f>
        <v>0</v>
      </c>
      <c r="AC1257" s="9">
        <f t="shared" si="159"/>
        <v>37493954</v>
      </c>
      <c r="AE1257" s="9">
        <f t="shared" si="154"/>
        <v>49588780</v>
      </c>
    </row>
    <row r="1258" spans="1:31" x14ac:dyDescent="0.25">
      <c r="A1258" s="13">
        <v>1238</v>
      </c>
      <c r="B1258" s="13"/>
      <c r="C1258" s="13"/>
      <c r="D1258" s="13"/>
      <c r="E1258" s="13"/>
      <c r="F1258" s="13"/>
      <c r="G1258" s="6" t="str">
        <f t="shared" si="152"/>
        <v/>
      </c>
      <c r="H1258" s="13"/>
      <c r="I1258" s="13"/>
      <c r="J1258" s="15"/>
      <c r="K1258" s="15"/>
      <c r="L1258" s="5">
        <f>VLOOKUP($C$15,'اطلاعات پایه'!$A$18:$B$30,2,FALSE)</f>
        <v>30</v>
      </c>
      <c r="M1258" s="6">
        <f>VLOOKUP($C$15,'اطلاعات پایه'!$A$18:$C$30,3,FALSE)</f>
        <v>45736</v>
      </c>
      <c r="N1258" s="5">
        <f>ROUND((K1258*('اطلاعات پایه'!$B$12+1)+'اطلاعات پایه'!$B$13)/30*L1258,0)</f>
        <v>9316080</v>
      </c>
      <c r="O1258" s="5">
        <f>IF(AND(F1258&gt;0,M1258-F1258&gt;364),'اطلاعات پایه'!$B$10,0)*L1258+J1258</f>
        <v>0</v>
      </c>
      <c r="P1258" s="5">
        <f>IF(H1258="متاهل",'اطلاعات پایه'!$B$6,0)</f>
        <v>0</v>
      </c>
      <c r="Q1258" s="5">
        <f>I1258*'اطلاعات پایه'!$B$7</f>
        <v>0</v>
      </c>
      <c r="R1258" s="5">
        <f>ROUND('اطلاعات پایه'!$B$8/30*MIN(30,L1258),0)</f>
        <v>9000000</v>
      </c>
      <c r="S1258" s="5">
        <f>ROUND('اطلاعات پایه'!$B$9/30*MIN(30,L1258),0)</f>
        <v>22000000</v>
      </c>
      <c r="T1258" s="5">
        <f t="shared" si="155"/>
        <v>59284</v>
      </c>
      <c r="U1258" s="15"/>
      <c r="V1258" s="5">
        <f t="shared" si="153"/>
        <v>0</v>
      </c>
      <c r="X1258" s="9">
        <f t="shared" si="156"/>
        <v>40316080</v>
      </c>
      <c r="Y1258" s="9">
        <f>ROUND(0.07*MIN(7*L1258*'اطلاعات پایه'!$B$5,'محاسبه حقوق'!X1258),0)</f>
        <v>2822126</v>
      </c>
      <c r="Z1258" s="9">
        <f t="shared" si="157"/>
        <v>9272700</v>
      </c>
      <c r="AA1258" s="9">
        <f t="shared" si="158"/>
        <v>480702059.14285713</v>
      </c>
      <c r="AB1258" s="5">
        <f>IF(AA1258&lt;='اطلاعات پایه'!$B$35,'اطلاعات پایه'!$D$35,IF(AA1258&lt;='اطلاعات پایه'!$B$36,'اطلاعات پایه'!$E$35+(AA1258-'اطلاعات پایه'!$B$35)*'اطلاعات پایه'!$C$36,IF(AA1258&lt;='اطلاعات پایه'!$B$37,'اطلاعات پایه'!$E$36+(AA1258-'اطلاعات پایه'!$B$36)*'اطلاعات پایه'!$C$37,IF(AA1258&lt;='اطلاعات پایه'!$B$38,'اطلاعات پایه'!$E$37+(AA1258-'اطلاعات پایه'!$B$37)*'اطلاعات پایه'!$C$38,IF(AA1258&lt;='اطلاعات پایه'!$B$39,'اطلاعات پایه'!$E$38+(AA1258-'اطلاعات پایه'!$B$38)*'اطلاعات پایه'!$C$39,'اطلاعات پایه'!$E$39+(AA1258-'اطلاعات پایه'!$B$39)*'اطلاعات پایه'!$C$40)))))/365*L1258</f>
        <v>0</v>
      </c>
      <c r="AC1258" s="9">
        <f t="shared" si="159"/>
        <v>37493954</v>
      </c>
      <c r="AE1258" s="9">
        <f t="shared" si="154"/>
        <v>49588780</v>
      </c>
    </row>
    <row r="1259" spans="1:31" x14ac:dyDescent="0.25">
      <c r="A1259" s="13">
        <v>1239</v>
      </c>
      <c r="B1259" s="13"/>
      <c r="C1259" s="13"/>
      <c r="D1259" s="13"/>
      <c r="E1259" s="13"/>
      <c r="F1259" s="13"/>
      <c r="G1259" s="6" t="str">
        <f t="shared" si="152"/>
        <v/>
      </c>
      <c r="H1259" s="13"/>
      <c r="I1259" s="13"/>
      <c r="J1259" s="15"/>
      <c r="K1259" s="15"/>
      <c r="L1259" s="5">
        <f>VLOOKUP($C$15,'اطلاعات پایه'!$A$18:$B$30,2,FALSE)</f>
        <v>30</v>
      </c>
      <c r="M1259" s="6">
        <f>VLOOKUP($C$15,'اطلاعات پایه'!$A$18:$C$30,3,FALSE)</f>
        <v>45736</v>
      </c>
      <c r="N1259" s="5">
        <f>ROUND((K1259*('اطلاعات پایه'!$B$12+1)+'اطلاعات پایه'!$B$13)/30*L1259,0)</f>
        <v>9316080</v>
      </c>
      <c r="O1259" s="5">
        <f>IF(AND(F1259&gt;0,M1259-F1259&gt;364),'اطلاعات پایه'!$B$10,0)*L1259+J1259</f>
        <v>0</v>
      </c>
      <c r="P1259" s="5">
        <f>IF(H1259="متاهل",'اطلاعات پایه'!$B$6,0)</f>
        <v>0</v>
      </c>
      <c r="Q1259" s="5">
        <f>I1259*'اطلاعات پایه'!$B$7</f>
        <v>0</v>
      </c>
      <c r="R1259" s="5">
        <f>ROUND('اطلاعات پایه'!$B$8/30*MIN(30,L1259),0)</f>
        <v>9000000</v>
      </c>
      <c r="S1259" s="5">
        <f>ROUND('اطلاعات پایه'!$B$9/30*MIN(30,L1259),0)</f>
        <v>22000000</v>
      </c>
      <c r="T1259" s="5">
        <f t="shared" si="155"/>
        <v>59284</v>
      </c>
      <c r="U1259" s="15"/>
      <c r="V1259" s="5">
        <f t="shared" si="153"/>
        <v>0</v>
      </c>
      <c r="X1259" s="9">
        <f t="shared" si="156"/>
        <v>40316080</v>
      </c>
      <c r="Y1259" s="9">
        <f>ROUND(0.07*MIN(7*L1259*'اطلاعات پایه'!$B$5,'محاسبه حقوق'!X1259),0)</f>
        <v>2822126</v>
      </c>
      <c r="Z1259" s="9">
        <f t="shared" si="157"/>
        <v>9272700</v>
      </c>
      <c r="AA1259" s="9">
        <f t="shared" si="158"/>
        <v>480702059.14285713</v>
      </c>
      <c r="AB1259" s="5">
        <f>IF(AA1259&lt;='اطلاعات پایه'!$B$35,'اطلاعات پایه'!$D$35,IF(AA1259&lt;='اطلاعات پایه'!$B$36,'اطلاعات پایه'!$E$35+(AA1259-'اطلاعات پایه'!$B$35)*'اطلاعات پایه'!$C$36,IF(AA1259&lt;='اطلاعات پایه'!$B$37,'اطلاعات پایه'!$E$36+(AA1259-'اطلاعات پایه'!$B$36)*'اطلاعات پایه'!$C$37,IF(AA1259&lt;='اطلاعات پایه'!$B$38,'اطلاعات پایه'!$E$37+(AA1259-'اطلاعات پایه'!$B$37)*'اطلاعات پایه'!$C$38,IF(AA1259&lt;='اطلاعات پایه'!$B$39,'اطلاعات پایه'!$E$38+(AA1259-'اطلاعات پایه'!$B$38)*'اطلاعات پایه'!$C$39,'اطلاعات پایه'!$E$39+(AA1259-'اطلاعات پایه'!$B$39)*'اطلاعات پایه'!$C$40)))))/365*L1259</f>
        <v>0</v>
      </c>
      <c r="AC1259" s="9">
        <f t="shared" si="159"/>
        <v>37493954</v>
      </c>
      <c r="AE1259" s="9">
        <f t="shared" si="154"/>
        <v>49588780</v>
      </c>
    </row>
    <row r="1260" spans="1:31" x14ac:dyDescent="0.25">
      <c r="A1260" s="13">
        <v>1240</v>
      </c>
      <c r="B1260" s="13"/>
      <c r="C1260" s="13"/>
      <c r="D1260" s="13"/>
      <c r="E1260" s="13"/>
      <c r="F1260" s="13"/>
      <c r="G1260" s="6" t="str">
        <f t="shared" si="152"/>
        <v/>
      </c>
      <c r="H1260" s="13"/>
      <c r="I1260" s="13"/>
      <c r="J1260" s="15"/>
      <c r="K1260" s="15"/>
      <c r="L1260" s="5">
        <f>VLOOKUP($C$15,'اطلاعات پایه'!$A$18:$B$30,2,FALSE)</f>
        <v>30</v>
      </c>
      <c r="M1260" s="6">
        <f>VLOOKUP($C$15,'اطلاعات پایه'!$A$18:$C$30,3,FALSE)</f>
        <v>45736</v>
      </c>
      <c r="N1260" s="5">
        <f>ROUND((K1260*('اطلاعات پایه'!$B$12+1)+'اطلاعات پایه'!$B$13)/30*L1260,0)</f>
        <v>9316080</v>
      </c>
      <c r="O1260" s="5">
        <f>IF(AND(F1260&gt;0,M1260-F1260&gt;364),'اطلاعات پایه'!$B$10,0)*L1260+J1260</f>
        <v>0</v>
      </c>
      <c r="P1260" s="5">
        <f>IF(H1260="متاهل",'اطلاعات پایه'!$B$6,0)</f>
        <v>0</v>
      </c>
      <c r="Q1260" s="5">
        <f>I1260*'اطلاعات پایه'!$B$7</f>
        <v>0</v>
      </c>
      <c r="R1260" s="5">
        <f>ROUND('اطلاعات پایه'!$B$8/30*MIN(30,L1260),0)</f>
        <v>9000000</v>
      </c>
      <c r="S1260" s="5">
        <f>ROUND('اطلاعات پایه'!$B$9/30*MIN(30,L1260),0)</f>
        <v>22000000</v>
      </c>
      <c r="T1260" s="5">
        <f t="shared" si="155"/>
        <v>59284</v>
      </c>
      <c r="U1260" s="15"/>
      <c r="V1260" s="5">
        <f t="shared" si="153"/>
        <v>0</v>
      </c>
      <c r="X1260" s="9">
        <f t="shared" si="156"/>
        <v>40316080</v>
      </c>
      <c r="Y1260" s="9">
        <f>ROUND(0.07*MIN(7*L1260*'اطلاعات پایه'!$B$5,'محاسبه حقوق'!X1260),0)</f>
        <v>2822126</v>
      </c>
      <c r="Z1260" s="9">
        <f t="shared" si="157"/>
        <v>9272700</v>
      </c>
      <c r="AA1260" s="9">
        <f t="shared" si="158"/>
        <v>480702059.14285713</v>
      </c>
      <c r="AB1260" s="5">
        <f>IF(AA1260&lt;='اطلاعات پایه'!$B$35,'اطلاعات پایه'!$D$35,IF(AA1260&lt;='اطلاعات پایه'!$B$36,'اطلاعات پایه'!$E$35+(AA1260-'اطلاعات پایه'!$B$35)*'اطلاعات پایه'!$C$36,IF(AA1260&lt;='اطلاعات پایه'!$B$37,'اطلاعات پایه'!$E$36+(AA1260-'اطلاعات پایه'!$B$36)*'اطلاعات پایه'!$C$37,IF(AA1260&lt;='اطلاعات پایه'!$B$38,'اطلاعات پایه'!$E$37+(AA1260-'اطلاعات پایه'!$B$37)*'اطلاعات پایه'!$C$38,IF(AA1260&lt;='اطلاعات پایه'!$B$39,'اطلاعات پایه'!$E$38+(AA1260-'اطلاعات پایه'!$B$38)*'اطلاعات پایه'!$C$39,'اطلاعات پایه'!$E$39+(AA1260-'اطلاعات پایه'!$B$39)*'اطلاعات پایه'!$C$40)))))/365*L1260</f>
        <v>0</v>
      </c>
      <c r="AC1260" s="9">
        <f t="shared" si="159"/>
        <v>37493954</v>
      </c>
      <c r="AE1260" s="9">
        <f t="shared" si="154"/>
        <v>49588780</v>
      </c>
    </row>
    <row r="1261" spans="1:31" x14ac:dyDescent="0.25">
      <c r="A1261" s="13">
        <v>1241</v>
      </c>
      <c r="B1261" s="13"/>
      <c r="C1261" s="13"/>
      <c r="D1261" s="13"/>
      <c r="E1261" s="13"/>
      <c r="F1261" s="13"/>
      <c r="G1261" s="6" t="str">
        <f t="shared" si="152"/>
        <v/>
      </c>
      <c r="H1261" s="13"/>
      <c r="I1261" s="13"/>
      <c r="J1261" s="15"/>
      <c r="K1261" s="15"/>
      <c r="L1261" s="5">
        <f>VLOOKUP($C$15,'اطلاعات پایه'!$A$18:$B$30,2,FALSE)</f>
        <v>30</v>
      </c>
      <c r="M1261" s="6">
        <f>VLOOKUP($C$15,'اطلاعات پایه'!$A$18:$C$30,3,FALSE)</f>
        <v>45736</v>
      </c>
      <c r="N1261" s="5">
        <f>ROUND((K1261*('اطلاعات پایه'!$B$12+1)+'اطلاعات پایه'!$B$13)/30*L1261,0)</f>
        <v>9316080</v>
      </c>
      <c r="O1261" s="5">
        <f>IF(AND(F1261&gt;0,M1261-F1261&gt;364),'اطلاعات پایه'!$B$10,0)*L1261+J1261</f>
        <v>0</v>
      </c>
      <c r="P1261" s="5">
        <f>IF(H1261="متاهل",'اطلاعات پایه'!$B$6,0)</f>
        <v>0</v>
      </c>
      <c r="Q1261" s="5">
        <f>I1261*'اطلاعات پایه'!$B$7</f>
        <v>0</v>
      </c>
      <c r="R1261" s="5">
        <f>ROUND('اطلاعات پایه'!$B$8/30*MIN(30,L1261),0)</f>
        <v>9000000</v>
      </c>
      <c r="S1261" s="5">
        <f>ROUND('اطلاعات پایه'!$B$9/30*MIN(30,L1261),0)</f>
        <v>22000000</v>
      </c>
      <c r="T1261" s="5">
        <f t="shared" si="155"/>
        <v>59284</v>
      </c>
      <c r="U1261" s="15"/>
      <c r="V1261" s="5">
        <f t="shared" si="153"/>
        <v>0</v>
      </c>
      <c r="X1261" s="9">
        <f t="shared" si="156"/>
        <v>40316080</v>
      </c>
      <c r="Y1261" s="9">
        <f>ROUND(0.07*MIN(7*L1261*'اطلاعات پایه'!$B$5,'محاسبه حقوق'!X1261),0)</f>
        <v>2822126</v>
      </c>
      <c r="Z1261" s="9">
        <f t="shared" si="157"/>
        <v>9272700</v>
      </c>
      <c r="AA1261" s="9">
        <f t="shared" si="158"/>
        <v>480702059.14285713</v>
      </c>
      <c r="AB1261" s="5">
        <f>IF(AA1261&lt;='اطلاعات پایه'!$B$35,'اطلاعات پایه'!$D$35,IF(AA1261&lt;='اطلاعات پایه'!$B$36,'اطلاعات پایه'!$E$35+(AA1261-'اطلاعات پایه'!$B$35)*'اطلاعات پایه'!$C$36,IF(AA1261&lt;='اطلاعات پایه'!$B$37,'اطلاعات پایه'!$E$36+(AA1261-'اطلاعات پایه'!$B$36)*'اطلاعات پایه'!$C$37,IF(AA1261&lt;='اطلاعات پایه'!$B$38,'اطلاعات پایه'!$E$37+(AA1261-'اطلاعات پایه'!$B$37)*'اطلاعات پایه'!$C$38,IF(AA1261&lt;='اطلاعات پایه'!$B$39,'اطلاعات پایه'!$E$38+(AA1261-'اطلاعات پایه'!$B$38)*'اطلاعات پایه'!$C$39,'اطلاعات پایه'!$E$39+(AA1261-'اطلاعات پایه'!$B$39)*'اطلاعات پایه'!$C$40)))))/365*L1261</f>
        <v>0</v>
      </c>
      <c r="AC1261" s="9">
        <f t="shared" si="159"/>
        <v>37493954</v>
      </c>
      <c r="AE1261" s="9">
        <f t="shared" si="154"/>
        <v>49588780</v>
      </c>
    </row>
    <row r="1262" spans="1:31" x14ac:dyDescent="0.25">
      <c r="A1262" s="13">
        <v>1242</v>
      </c>
      <c r="B1262" s="13"/>
      <c r="C1262" s="13"/>
      <c r="D1262" s="13"/>
      <c r="E1262" s="13"/>
      <c r="F1262" s="13"/>
      <c r="G1262" s="6" t="str">
        <f t="shared" si="152"/>
        <v/>
      </c>
      <c r="H1262" s="13"/>
      <c r="I1262" s="13"/>
      <c r="J1262" s="15"/>
      <c r="K1262" s="15"/>
      <c r="L1262" s="5">
        <f>VLOOKUP($C$15,'اطلاعات پایه'!$A$18:$B$30,2,FALSE)</f>
        <v>30</v>
      </c>
      <c r="M1262" s="6">
        <f>VLOOKUP($C$15,'اطلاعات پایه'!$A$18:$C$30,3,FALSE)</f>
        <v>45736</v>
      </c>
      <c r="N1262" s="5">
        <f>ROUND((K1262*('اطلاعات پایه'!$B$12+1)+'اطلاعات پایه'!$B$13)/30*L1262,0)</f>
        <v>9316080</v>
      </c>
      <c r="O1262" s="5">
        <f>IF(AND(F1262&gt;0,M1262-F1262&gt;364),'اطلاعات پایه'!$B$10,0)*L1262+J1262</f>
        <v>0</v>
      </c>
      <c r="P1262" s="5">
        <f>IF(H1262="متاهل",'اطلاعات پایه'!$B$6,0)</f>
        <v>0</v>
      </c>
      <c r="Q1262" s="5">
        <f>I1262*'اطلاعات پایه'!$B$7</f>
        <v>0</v>
      </c>
      <c r="R1262" s="5">
        <f>ROUND('اطلاعات پایه'!$B$8/30*MIN(30,L1262),0)</f>
        <v>9000000</v>
      </c>
      <c r="S1262" s="5">
        <f>ROUND('اطلاعات پایه'!$B$9/30*MIN(30,L1262),0)</f>
        <v>22000000</v>
      </c>
      <c r="T1262" s="5">
        <f t="shared" si="155"/>
        <v>59284</v>
      </c>
      <c r="U1262" s="15"/>
      <c r="V1262" s="5">
        <f t="shared" si="153"/>
        <v>0</v>
      </c>
      <c r="X1262" s="9">
        <f t="shared" si="156"/>
        <v>40316080</v>
      </c>
      <c r="Y1262" s="9">
        <f>ROUND(0.07*MIN(7*L1262*'اطلاعات پایه'!$B$5,'محاسبه حقوق'!X1262),0)</f>
        <v>2822126</v>
      </c>
      <c r="Z1262" s="9">
        <f t="shared" si="157"/>
        <v>9272700</v>
      </c>
      <c r="AA1262" s="9">
        <f t="shared" si="158"/>
        <v>480702059.14285713</v>
      </c>
      <c r="AB1262" s="5">
        <f>IF(AA1262&lt;='اطلاعات پایه'!$B$35,'اطلاعات پایه'!$D$35,IF(AA1262&lt;='اطلاعات پایه'!$B$36,'اطلاعات پایه'!$E$35+(AA1262-'اطلاعات پایه'!$B$35)*'اطلاعات پایه'!$C$36,IF(AA1262&lt;='اطلاعات پایه'!$B$37,'اطلاعات پایه'!$E$36+(AA1262-'اطلاعات پایه'!$B$36)*'اطلاعات پایه'!$C$37,IF(AA1262&lt;='اطلاعات پایه'!$B$38,'اطلاعات پایه'!$E$37+(AA1262-'اطلاعات پایه'!$B$37)*'اطلاعات پایه'!$C$38,IF(AA1262&lt;='اطلاعات پایه'!$B$39,'اطلاعات پایه'!$E$38+(AA1262-'اطلاعات پایه'!$B$38)*'اطلاعات پایه'!$C$39,'اطلاعات پایه'!$E$39+(AA1262-'اطلاعات پایه'!$B$39)*'اطلاعات پایه'!$C$40)))))/365*L1262</f>
        <v>0</v>
      </c>
      <c r="AC1262" s="9">
        <f t="shared" si="159"/>
        <v>37493954</v>
      </c>
      <c r="AE1262" s="9">
        <f t="shared" si="154"/>
        <v>49588780</v>
      </c>
    </row>
    <row r="1263" spans="1:31" x14ac:dyDescent="0.25">
      <c r="A1263" s="13">
        <v>1243</v>
      </c>
      <c r="B1263" s="13"/>
      <c r="C1263" s="13"/>
      <c r="D1263" s="13"/>
      <c r="E1263" s="13"/>
      <c r="F1263" s="13"/>
      <c r="G1263" s="6" t="str">
        <f t="shared" si="152"/>
        <v/>
      </c>
      <c r="H1263" s="13"/>
      <c r="I1263" s="13"/>
      <c r="J1263" s="15"/>
      <c r="K1263" s="15"/>
      <c r="L1263" s="5">
        <f>VLOOKUP($C$15,'اطلاعات پایه'!$A$18:$B$30,2,FALSE)</f>
        <v>30</v>
      </c>
      <c r="M1263" s="6">
        <f>VLOOKUP($C$15,'اطلاعات پایه'!$A$18:$C$30,3,FALSE)</f>
        <v>45736</v>
      </c>
      <c r="N1263" s="5">
        <f>ROUND((K1263*('اطلاعات پایه'!$B$12+1)+'اطلاعات پایه'!$B$13)/30*L1263,0)</f>
        <v>9316080</v>
      </c>
      <c r="O1263" s="5">
        <f>IF(AND(F1263&gt;0,M1263-F1263&gt;364),'اطلاعات پایه'!$B$10,0)*L1263+J1263</f>
        <v>0</v>
      </c>
      <c r="P1263" s="5">
        <f>IF(H1263="متاهل",'اطلاعات پایه'!$B$6,0)</f>
        <v>0</v>
      </c>
      <c r="Q1263" s="5">
        <f>I1263*'اطلاعات پایه'!$B$7</f>
        <v>0</v>
      </c>
      <c r="R1263" s="5">
        <f>ROUND('اطلاعات پایه'!$B$8/30*MIN(30,L1263),0)</f>
        <v>9000000</v>
      </c>
      <c r="S1263" s="5">
        <f>ROUND('اطلاعات پایه'!$B$9/30*MIN(30,L1263),0)</f>
        <v>22000000</v>
      </c>
      <c r="T1263" s="5">
        <f t="shared" si="155"/>
        <v>59284</v>
      </c>
      <c r="U1263" s="15"/>
      <c r="V1263" s="5">
        <f t="shared" si="153"/>
        <v>0</v>
      </c>
      <c r="X1263" s="9">
        <f t="shared" si="156"/>
        <v>40316080</v>
      </c>
      <c r="Y1263" s="9">
        <f>ROUND(0.07*MIN(7*L1263*'اطلاعات پایه'!$B$5,'محاسبه حقوق'!X1263),0)</f>
        <v>2822126</v>
      </c>
      <c r="Z1263" s="9">
        <f t="shared" si="157"/>
        <v>9272700</v>
      </c>
      <c r="AA1263" s="9">
        <f t="shared" si="158"/>
        <v>480702059.14285713</v>
      </c>
      <c r="AB1263" s="5">
        <f>IF(AA1263&lt;='اطلاعات پایه'!$B$35,'اطلاعات پایه'!$D$35,IF(AA1263&lt;='اطلاعات پایه'!$B$36,'اطلاعات پایه'!$E$35+(AA1263-'اطلاعات پایه'!$B$35)*'اطلاعات پایه'!$C$36,IF(AA1263&lt;='اطلاعات پایه'!$B$37,'اطلاعات پایه'!$E$36+(AA1263-'اطلاعات پایه'!$B$36)*'اطلاعات پایه'!$C$37,IF(AA1263&lt;='اطلاعات پایه'!$B$38,'اطلاعات پایه'!$E$37+(AA1263-'اطلاعات پایه'!$B$37)*'اطلاعات پایه'!$C$38,IF(AA1263&lt;='اطلاعات پایه'!$B$39,'اطلاعات پایه'!$E$38+(AA1263-'اطلاعات پایه'!$B$38)*'اطلاعات پایه'!$C$39,'اطلاعات پایه'!$E$39+(AA1263-'اطلاعات پایه'!$B$39)*'اطلاعات پایه'!$C$40)))))/365*L1263</f>
        <v>0</v>
      </c>
      <c r="AC1263" s="9">
        <f t="shared" si="159"/>
        <v>37493954</v>
      </c>
      <c r="AE1263" s="9">
        <f t="shared" si="154"/>
        <v>49588780</v>
      </c>
    </row>
    <row r="1264" spans="1:31" x14ac:dyDescent="0.25">
      <c r="A1264" s="13">
        <v>1244</v>
      </c>
      <c r="B1264" s="13"/>
      <c r="C1264" s="13"/>
      <c r="D1264" s="13"/>
      <c r="E1264" s="13"/>
      <c r="F1264" s="13"/>
      <c r="G1264" s="6" t="str">
        <f t="shared" si="152"/>
        <v/>
      </c>
      <c r="H1264" s="13"/>
      <c r="I1264" s="13"/>
      <c r="J1264" s="15"/>
      <c r="K1264" s="15"/>
      <c r="L1264" s="5">
        <f>VLOOKUP($C$15,'اطلاعات پایه'!$A$18:$B$30,2,FALSE)</f>
        <v>30</v>
      </c>
      <c r="M1264" s="6">
        <f>VLOOKUP($C$15,'اطلاعات پایه'!$A$18:$C$30,3,FALSE)</f>
        <v>45736</v>
      </c>
      <c r="N1264" s="5">
        <f>ROUND((K1264*('اطلاعات پایه'!$B$12+1)+'اطلاعات پایه'!$B$13)/30*L1264,0)</f>
        <v>9316080</v>
      </c>
      <c r="O1264" s="5">
        <f>IF(AND(F1264&gt;0,M1264-F1264&gt;364),'اطلاعات پایه'!$B$10,0)*L1264+J1264</f>
        <v>0</v>
      </c>
      <c r="P1264" s="5">
        <f>IF(H1264="متاهل",'اطلاعات پایه'!$B$6,0)</f>
        <v>0</v>
      </c>
      <c r="Q1264" s="5">
        <f>I1264*'اطلاعات پایه'!$B$7</f>
        <v>0</v>
      </c>
      <c r="R1264" s="5">
        <f>ROUND('اطلاعات پایه'!$B$8/30*MIN(30,L1264),0)</f>
        <v>9000000</v>
      </c>
      <c r="S1264" s="5">
        <f>ROUND('اطلاعات پایه'!$B$9/30*MIN(30,L1264),0)</f>
        <v>22000000</v>
      </c>
      <c r="T1264" s="5">
        <f t="shared" si="155"/>
        <v>59284</v>
      </c>
      <c r="U1264" s="15"/>
      <c r="V1264" s="5">
        <f t="shared" si="153"/>
        <v>0</v>
      </c>
      <c r="X1264" s="9">
        <f t="shared" si="156"/>
        <v>40316080</v>
      </c>
      <c r="Y1264" s="9">
        <f>ROUND(0.07*MIN(7*L1264*'اطلاعات پایه'!$B$5,'محاسبه حقوق'!X1264),0)</f>
        <v>2822126</v>
      </c>
      <c r="Z1264" s="9">
        <f t="shared" si="157"/>
        <v>9272700</v>
      </c>
      <c r="AA1264" s="9">
        <f t="shared" si="158"/>
        <v>480702059.14285713</v>
      </c>
      <c r="AB1264" s="5">
        <f>IF(AA1264&lt;='اطلاعات پایه'!$B$35,'اطلاعات پایه'!$D$35,IF(AA1264&lt;='اطلاعات پایه'!$B$36,'اطلاعات پایه'!$E$35+(AA1264-'اطلاعات پایه'!$B$35)*'اطلاعات پایه'!$C$36,IF(AA1264&lt;='اطلاعات پایه'!$B$37,'اطلاعات پایه'!$E$36+(AA1264-'اطلاعات پایه'!$B$36)*'اطلاعات پایه'!$C$37,IF(AA1264&lt;='اطلاعات پایه'!$B$38,'اطلاعات پایه'!$E$37+(AA1264-'اطلاعات پایه'!$B$37)*'اطلاعات پایه'!$C$38,IF(AA1264&lt;='اطلاعات پایه'!$B$39,'اطلاعات پایه'!$E$38+(AA1264-'اطلاعات پایه'!$B$38)*'اطلاعات پایه'!$C$39,'اطلاعات پایه'!$E$39+(AA1264-'اطلاعات پایه'!$B$39)*'اطلاعات پایه'!$C$40)))))/365*L1264</f>
        <v>0</v>
      </c>
      <c r="AC1264" s="9">
        <f t="shared" si="159"/>
        <v>37493954</v>
      </c>
      <c r="AE1264" s="9">
        <f t="shared" si="154"/>
        <v>49588780</v>
      </c>
    </row>
    <row r="1265" spans="1:31" x14ac:dyDescent="0.25">
      <c r="A1265" s="13">
        <v>1245</v>
      </c>
      <c r="B1265" s="13"/>
      <c r="C1265" s="13"/>
      <c r="D1265" s="13"/>
      <c r="E1265" s="13"/>
      <c r="F1265" s="13"/>
      <c r="G1265" s="6" t="str">
        <f t="shared" si="152"/>
        <v/>
      </c>
      <c r="H1265" s="13"/>
      <c r="I1265" s="13"/>
      <c r="J1265" s="15"/>
      <c r="K1265" s="15"/>
      <c r="L1265" s="5">
        <f>VLOOKUP($C$15,'اطلاعات پایه'!$A$18:$B$30,2,FALSE)</f>
        <v>30</v>
      </c>
      <c r="M1265" s="6">
        <f>VLOOKUP($C$15,'اطلاعات پایه'!$A$18:$C$30,3,FALSE)</f>
        <v>45736</v>
      </c>
      <c r="N1265" s="5">
        <f>ROUND((K1265*('اطلاعات پایه'!$B$12+1)+'اطلاعات پایه'!$B$13)/30*L1265,0)</f>
        <v>9316080</v>
      </c>
      <c r="O1265" s="5">
        <f>IF(AND(F1265&gt;0,M1265-F1265&gt;364),'اطلاعات پایه'!$B$10,0)*L1265+J1265</f>
        <v>0</v>
      </c>
      <c r="P1265" s="5">
        <f>IF(H1265="متاهل",'اطلاعات پایه'!$B$6,0)</f>
        <v>0</v>
      </c>
      <c r="Q1265" s="5">
        <f>I1265*'اطلاعات پایه'!$B$7</f>
        <v>0</v>
      </c>
      <c r="R1265" s="5">
        <f>ROUND('اطلاعات پایه'!$B$8/30*MIN(30,L1265),0)</f>
        <v>9000000</v>
      </c>
      <c r="S1265" s="5">
        <f>ROUND('اطلاعات پایه'!$B$9/30*MIN(30,L1265),0)</f>
        <v>22000000</v>
      </c>
      <c r="T1265" s="5">
        <f t="shared" si="155"/>
        <v>59284</v>
      </c>
      <c r="U1265" s="15"/>
      <c r="V1265" s="5">
        <f t="shared" si="153"/>
        <v>0</v>
      </c>
      <c r="X1265" s="9">
        <f t="shared" si="156"/>
        <v>40316080</v>
      </c>
      <c r="Y1265" s="9">
        <f>ROUND(0.07*MIN(7*L1265*'اطلاعات پایه'!$B$5,'محاسبه حقوق'!X1265),0)</f>
        <v>2822126</v>
      </c>
      <c r="Z1265" s="9">
        <f t="shared" si="157"/>
        <v>9272700</v>
      </c>
      <c r="AA1265" s="9">
        <f t="shared" si="158"/>
        <v>480702059.14285713</v>
      </c>
      <c r="AB1265" s="5">
        <f>IF(AA1265&lt;='اطلاعات پایه'!$B$35,'اطلاعات پایه'!$D$35,IF(AA1265&lt;='اطلاعات پایه'!$B$36,'اطلاعات پایه'!$E$35+(AA1265-'اطلاعات پایه'!$B$35)*'اطلاعات پایه'!$C$36,IF(AA1265&lt;='اطلاعات پایه'!$B$37,'اطلاعات پایه'!$E$36+(AA1265-'اطلاعات پایه'!$B$36)*'اطلاعات پایه'!$C$37,IF(AA1265&lt;='اطلاعات پایه'!$B$38,'اطلاعات پایه'!$E$37+(AA1265-'اطلاعات پایه'!$B$37)*'اطلاعات پایه'!$C$38,IF(AA1265&lt;='اطلاعات پایه'!$B$39,'اطلاعات پایه'!$E$38+(AA1265-'اطلاعات پایه'!$B$38)*'اطلاعات پایه'!$C$39,'اطلاعات پایه'!$E$39+(AA1265-'اطلاعات پایه'!$B$39)*'اطلاعات پایه'!$C$40)))))/365*L1265</f>
        <v>0</v>
      </c>
      <c r="AC1265" s="9">
        <f t="shared" si="159"/>
        <v>37493954</v>
      </c>
      <c r="AE1265" s="9">
        <f t="shared" si="154"/>
        <v>49588780</v>
      </c>
    </row>
    <row r="1266" spans="1:31" x14ac:dyDescent="0.25">
      <c r="A1266" s="13">
        <v>1246</v>
      </c>
      <c r="B1266" s="13"/>
      <c r="C1266" s="13"/>
      <c r="D1266" s="13"/>
      <c r="E1266" s="13"/>
      <c r="F1266" s="13"/>
      <c r="G1266" s="6" t="str">
        <f t="shared" si="152"/>
        <v/>
      </c>
      <c r="H1266" s="13"/>
      <c r="I1266" s="13"/>
      <c r="J1266" s="15"/>
      <c r="K1266" s="15"/>
      <c r="L1266" s="5">
        <f>VLOOKUP($C$15,'اطلاعات پایه'!$A$18:$B$30,2,FALSE)</f>
        <v>30</v>
      </c>
      <c r="M1266" s="6">
        <f>VLOOKUP($C$15,'اطلاعات پایه'!$A$18:$C$30,3,FALSE)</f>
        <v>45736</v>
      </c>
      <c r="N1266" s="5">
        <f>ROUND((K1266*('اطلاعات پایه'!$B$12+1)+'اطلاعات پایه'!$B$13)/30*L1266,0)</f>
        <v>9316080</v>
      </c>
      <c r="O1266" s="5">
        <f>IF(AND(F1266&gt;0,M1266-F1266&gt;364),'اطلاعات پایه'!$B$10,0)*L1266+J1266</f>
        <v>0</v>
      </c>
      <c r="P1266" s="5">
        <f>IF(H1266="متاهل",'اطلاعات پایه'!$B$6,0)</f>
        <v>0</v>
      </c>
      <c r="Q1266" s="5">
        <f>I1266*'اطلاعات پایه'!$B$7</f>
        <v>0</v>
      </c>
      <c r="R1266" s="5">
        <f>ROUND('اطلاعات پایه'!$B$8/30*MIN(30,L1266),0)</f>
        <v>9000000</v>
      </c>
      <c r="S1266" s="5">
        <f>ROUND('اطلاعات پایه'!$B$9/30*MIN(30,L1266),0)</f>
        <v>22000000</v>
      </c>
      <c r="T1266" s="5">
        <f t="shared" si="155"/>
        <v>59284</v>
      </c>
      <c r="U1266" s="15"/>
      <c r="V1266" s="5">
        <f t="shared" si="153"/>
        <v>0</v>
      </c>
      <c r="X1266" s="9">
        <f t="shared" si="156"/>
        <v>40316080</v>
      </c>
      <c r="Y1266" s="9">
        <f>ROUND(0.07*MIN(7*L1266*'اطلاعات پایه'!$B$5,'محاسبه حقوق'!X1266),0)</f>
        <v>2822126</v>
      </c>
      <c r="Z1266" s="9">
        <f t="shared" si="157"/>
        <v>9272700</v>
      </c>
      <c r="AA1266" s="9">
        <f t="shared" si="158"/>
        <v>480702059.14285713</v>
      </c>
      <c r="AB1266" s="5">
        <f>IF(AA1266&lt;='اطلاعات پایه'!$B$35,'اطلاعات پایه'!$D$35,IF(AA1266&lt;='اطلاعات پایه'!$B$36,'اطلاعات پایه'!$E$35+(AA1266-'اطلاعات پایه'!$B$35)*'اطلاعات پایه'!$C$36,IF(AA1266&lt;='اطلاعات پایه'!$B$37,'اطلاعات پایه'!$E$36+(AA1266-'اطلاعات پایه'!$B$36)*'اطلاعات پایه'!$C$37,IF(AA1266&lt;='اطلاعات پایه'!$B$38,'اطلاعات پایه'!$E$37+(AA1266-'اطلاعات پایه'!$B$37)*'اطلاعات پایه'!$C$38,IF(AA1266&lt;='اطلاعات پایه'!$B$39,'اطلاعات پایه'!$E$38+(AA1266-'اطلاعات پایه'!$B$38)*'اطلاعات پایه'!$C$39,'اطلاعات پایه'!$E$39+(AA1266-'اطلاعات پایه'!$B$39)*'اطلاعات پایه'!$C$40)))))/365*L1266</f>
        <v>0</v>
      </c>
      <c r="AC1266" s="9">
        <f t="shared" si="159"/>
        <v>37493954</v>
      </c>
      <c r="AE1266" s="9">
        <f t="shared" si="154"/>
        <v>49588780</v>
      </c>
    </row>
    <row r="1267" spans="1:31" x14ac:dyDescent="0.25">
      <c r="A1267" s="13">
        <v>1247</v>
      </c>
      <c r="B1267" s="13"/>
      <c r="C1267" s="13"/>
      <c r="D1267" s="13"/>
      <c r="E1267" s="13"/>
      <c r="F1267" s="13"/>
      <c r="G1267" s="6" t="str">
        <f t="shared" si="152"/>
        <v/>
      </c>
      <c r="H1267" s="13"/>
      <c r="I1267" s="13"/>
      <c r="J1267" s="15"/>
      <c r="K1267" s="15"/>
      <c r="L1267" s="5">
        <f>VLOOKUP($C$15,'اطلاعات پایه'!$A$18:$B$30,2,FALSE)</f>
        <v>30</v>
      </c>
      <c r="M1267" s="6">
        <f>VLOOKUP($C$15,'اطلاعات پایه'!$A$18:$C$30,3,FALSE)</f>
        <v>45736</v>
      </c>
      <c r="N1267" s="5">
        <f>ROUND((K1267*('اطلاعات پایه'!$B$12+1)+'اطلاعات پایه'!$B$13)/30*L1267,0)</f>
        <v>9316080</v>
      </c>
      <c r="O1267" s="5">
        <f>IF(AND(F1267&gt;0,M1267-F1267&gt;364),'اطلاعات پایه'!$B$10,0)*L1267+J1267</f>
        <v>0</v>
      </c>
      <c r="P1267" s="5">
        <f>IF(H1267="متاهل",'اطلاعات پایه'!$B$6,0)</f>
        <v>0</v>
      </c>
      <c r="Q1267" s="5">
        <f>I1267*'اطلاعات پایه'!$B$7</f>
        <v>0</v>
      </c>
      <c r="R1267" s="5">
        <f>ROUND('اطلاعات پایه'!$B$8/30*MIN(30,L1267),0)</f>
        <v>9000000</v>
      </c>
      <c r="S1267" s="5">
        <f>ROUND('اطلاعات پایه'!$B$9/30*MIN(30,L1267),0)</f>
        <v>22000000</v>
      </c>
      <c r="T1267" s="5">
        <f t="shared" si="155"/>
        <v>59284</v>
      </c>
      <c r="U1267" s="15"/>
      <c r="V1267" s="5">
        <f t="shared" si="153"/>
        <v>0</v>
      </c>
      <c r="X1267" s="9">
        <f t="shared" si="156"/>
        <v>40316080</v>
      </c>
      <c r="Y1267" s="9">
        <f>ROUND(0.07*MIN(7*L1267*'اطلاعات پایه'!$B$5,'محاسبه حقوق'!X1267),0)</f>
        <v>2822126</v>
      </c>
      <c r="Z1267" s="9">
        <f t="shared" si="157"/>
        <v>9272700</v>
      </c>
      <c r="AA1267" s="9">
        <f t="shared" si="158"/>
        <v>480702059.14285713</v>
      </c>
      <c r="AB1267" s="5">
        <f>IF(AA1267&lt;='اطلاعات پایه'!$B$35,'اطلاعات پایه'!$D$35,IF(AA1267&lt;='اطلاعات پایه'!$B$36,'اطلاعات پایه'!$E$35+(AA1267-'اطلاعات پایه'!$B$35)*'اطلاعات پایه'!$C$36,IF(AA1267&lt;='اطلاعات پایه'!$B$37,'اطلاعات پایه'!$E$36+(AA1267-'اطلاعات پایه'!$B$36)*'اطلاعات پایه'!$C$37,IF(AA1267&lt;='اطلاعات پایه'!$B$38,'اطلاعات پایه'!$E$37+(AA1267-'اطلاعات پایه'!$B$37)*'اطلاعات پایه'!$C$38,IF(AA1267&lt;='اطلاعات پایه'!$B$39,'اطلاعات پایه'!$E$38+(AA1267-'اطلاعات پایه'!$B$38)*'اطلاعات پایه'!$C$39,'اطلاعات پایه'!$E$39+(AA1267-'اطلاعات پایه'!$B$39)*'اطلاعات پایه'!$C$40)))))/365*L1267</f>
        <v>0</v>
      </c>
      <c r="AC1267" s="9">
        <f t="shared" si="159"/>
        <v>37493954</v>
      </c>
      <c r="AE1267" s="9">
        <f t="shared" si="154"/>
        <v>49588780</v>
      </c>
    </row>
    <row r="1268" spans="1:31" x14ac:dyDescent="0.25">
      <c r="A1268" s="13">
        <v>1248</v>
      </c>
      <c r="B1268" s="13"/>
      <c r="C1268" s="13"/>
      <c r="D1268" s="13"/>
      <c r="E1268" s="13"/>
      <c r="F1268" s="13"/>
      <c r="G1268" s="6" t="str">
        <f t="shared" si="152"/>
        <v/>
      </c>
      <c r="H1268" s="13"/>
      <c r="I1268" s="13"/>
      <c r="J1268" s="15"/>
      <c r="K1268" s="15"/>
      <c r="L1268" s="5">
        <f>VLOOKUP($C$15,'اطلاعات پایه'!$A$18:$B$30,2,FALSE)</f>
        <v>30</v>
      </c>
      <c r="M1268" s="6">
        <f>VLOOKUP($C$15,'اطلاعات پایه'!$A$18:$C$30,3,FALSE)</f>
        <v>45736</v>
      </c>
      <c r="N1268" s="5">
        <f>ROUND((K1268*('اطلاعات پایه'!$B$12+1)+'اطلاعات پایه'!$B$13)/30*L1268,0)</f>
        <v>9316080</v>
      </c>
      <c r="O1268" s="5">
        <f>IF(AND(F1268&gt;0,M1268-F1268&gt;364),'اطلاعات پایه'!$B$10,0)*L1268+J1268</f>
        <v>0</v>
      </c>
      <c r="P1268" s="5">
        <f>IF(H1268="متاهل",'اطلاعات پایه'!$B$6,0)</f>
        <v>0</v>
      </c>
      <c r="Q1268" s="5">
        <f>I1268*'اطلاعات پایه'!$B$7</f>
        <v>0</v>
      </c>
      <c r="R1268" s="5">
        <f>ROUND('اطلاعات پایه'!$B$8/30*MIN(30,L1268),0)</f>
        <v>9000000</v>
      </c>
      <c r="S1268" s="5">
        <f>ROUND('اطلاعات پایه'!$B$9/30*MIN(30,L1268),0)</f>
        <v>22000000</v>
      </c>
      <c r="T1268" s="5">
        <f t="shared" si="155"/>
        <v>59284</v>
      </c>
      <c r="U1268" s="15"/>
      <c r="V1268" s="5">
        <f t="shared" si="153"/>
        <v>0</v>
      </c>
      <c r="X1268" s="9">
        <f t="shared" si="156"/>
        <v>40316080</v>
      </c>
      <c r="Y1268" s="9">
        <f>ROUND(0.07*MIN(7*L1268*'اطلاعات پایه'!$B$5,'محاسبه حقوق'!X1268),0)</f>
        <v>2822126</v>
      </c>
      <c r="Z1268" s="9">
        <f t="shared" si="157"/>
        <v>9272700</v>
      </c>
      <c r="AA1268" s="9">
        <f t="shared" si="158"/>
        <v>480702059.14285713</v>
      </c>
      <c r="AB1268" s="5">
        <f>IF(AA1268&lt;='اطلاعات پایه'!$B$35,'اطلاعات پایه'!$D$35,IF(AA1268&lt;='اطلاعات پایه'!$B$36,'اطلاعات پایه'!$E$35+(AA1268-'اطلاعات پایه'!$B$35)*'اطلاعات پایه'!$C$36,IF(AA1268&lt;='اطلاعات پایه'!$B$37,'اطلاعات پایه'!$E$36+(AA1268-'اطلاعات پایه'!$B$36)*'اطلاعات پایه'!$C$37,IF(AA1268&lt;='اطلاعات پایه'!$B$38,'اطلاعات پایه'!$E$37+(AA1268-'اطلاعات پایه'!$B$37)*'اطلاعات پایه'!$C$38,IF(AA1268&lt;='اطلاعات پایه'!$B$39,'اطلاعات پایه'!$E$38+(AA1268-'اطلاعات پایه'!$B$38)*'اطلاعات پایه'!$C$39,'اطلاعات پایه'!$E$39+(AA1268-'اطلاعات پایه'!$B$39)*'اطلاعات پایه'!$C$40)))))/365*L1268</f>
        <v>0</v>
      </c>
      <c r="AC1268" s="9">
        <f t="shared" si="159"/>
        <v>37493954</v>
      </c>
      <c r="AE1268" s="9">
        <f t="shared" si="154"/>
        <v>49588780</v>
      </c>
    </row>
    <row r="1269" spans="1:31" x14ac:dyDescent="0.25">
      <c r="A1269" s="13">
        <v>1249</v>
      </c>
      <c r="B1269" s="13"/>
      <c r="C1269" s="13"/>
      <c r="D1269" s="13"/>
      <c r="E1269" s="13"/>
      <c r="F1269" s="13"/>
      <c r="G1269" s="6" t="str">
        <f t="shared" si="152"/>
        <v/>
      </c>
      <c r="H1269" s="13"/>
      <c r="I1269" s="13"/>
      <c r="J1269" s="15"/>
      <c r="K1269" s="15"/>
      <c r="L1269" s="5">
        <f>VLOOKUP($C$15,'اطلاعات پایه'!$A$18:$B$30,2,FALSE)</f>
        <v>30</v>
      </c>
      <c r="M1269" s="6">
        <f>VLOOKUP($C$15,'اطلاعات پایه'!$A$18:$C$30,3,FALSE)</f>
        <v>45736</v>
      </c>
      <c r="N1269" s="5">
        <f>ROUND((K1269*('اطلاعات پایه'!$B$12+1)+'اطلاعات پایه'!$B$13)/30*L1269,0)</f>
        <v>9316080</v>
      </c>
      <c r="O1269" s="5">
        <f>IF(AND(F1269&gt;0,M1269-F1269&gt;364),'اطلاعات پایه'!$B$10,0)*L1269+J1269</f>
        <v>0</v>
      </c>
      <c r="P1269" s="5">
        <f>IF(H1269="متاهل",'اطلاعات پایه'!$B$6,0)</f>
        <v>0</v>
      </c>
      <c r="Q1269" s="5">
        <f>I1269*'اطلاعات پایه'!$B$7</f>
        <v>0</v>
      </c>
      <c r="R1269" s="5">
        <f>ROUND('اطلاعات پایه'!$B$8/30*MIN(30,L1269),0)</f>
        <v>9000000</v>
      </c>
      <c r="S1269" s="5">
        <f>ROUND('اطلاعات پایه'!$B$9/30*MIN(30,L1269),0)</f>
        <v>22000000</v>
      </c>
      <c r="T1269" s="5">
        <f t="shared" si="155"/>
        <v>59284</v>
      </c>
      <c r="U1269" s="15"/>
      <c r="V1269" s="5">
        <f t="shared" si="153"/>
        <v>0</v>
      </c>
      <c r="X1269" s="9">
        <f t="shared" si="156"/>
        <v>40316080</v>
      </c>
      <c r="Y1269" s="9">
        <f>ROUND(0.07*MIN(7*L1269*'اطلاعات پایه'!$B$5,'محاسبه حقوق'!X1269),0)</f>
        <v>2822126</v>
      </c>
      <c r="Z1269" s="9">
        <f t="shared" si="157"/>
        <v>9272700</v>
      </c>
      <c r="AA1269" s="9">
        <f t="shared" si="158"/>
        <v>480702059.14285713</v>
      </c>
      <c r="AB1269" s="5">
        <f>IF(AA1269&lt;='اطلاعات پایه'!$B$35,'اطلاعات پایه'!$D$35,IF(AA1269&lt;='اطلاعات پایه'!$B$36,'اطلاعات پایه'!$E$35+(AA1269-'اطلاعات پایه'!$B$35)*'اطلاعات پایه'!$C$36,IF(AA1269&lt;='اطلاعات پایه'!$B$37,'اطلاعات پایه'!$E$36+(AA1269-'اطلاعات پایه'!$B$36)*'اطلاعات پایه'!$C$37,IF(AA1269&lt;='اطلاعات پایه'!$B$38,'اطلاعات پایه'!$E$37+(AA1269-'اطلاعات پایه'!$B$37)*'اطلاعات پایه'!$C$38,IF(AA1269&lt;='اطلاعات پایه'!$B$39,'اطلاعات پایه'!$E$38+(AA1269-'اطلاعات پایه'!$B$38)*'اطلاعات پایه'!$C$39,'اطلاعات پایه'!$E$39+(AA1269-'اطلاعات پایه'!$B$39)*'اطلاعات پایه'!$C$40)))))/365*L1269</f>
        <v>0</v>
      </c>
      <c r="AC1269" s="9">
        <f t="shared" si="159"/>
        <v>37493954</v>
      </c>
      <c r="AE1269" s="9">
        <f t="shared" si="154"/>
        <v>49588780</v>
      </c>
    </row>
    <row r="1270" spans="1:31" x14ac:dyDescent="0.25">
      <c r="A1270" s="13">
        <v>1250</v>
      </c>
      <c r="B1270" s="13"/>
      <c r="C1270" s="13"/>
      <c r="D1270" s="13"/>
      <c r="E1270" s="13"/>
      <c r="F1270" s="13"/>
      <c r="G1270" s="6" t="str">
        <f t="shared" si="152"/>
        <v/>
      </c>
      <c r="H1270" s="13"/>
      <c r="I1270" s="13"/>
      <c r="J1270" s="15"/>
      <c r="K1270" s="15"/>
      <c r="L1270" s="5">
        <f>VLOOKUP($C$15,'اطلاعات پایه'!$A$18:$B$30,2,FALSE)</f>
        <v>30</v>
      </c>
      <c r="M1270" s="6">
        <f>VLOOKUP($C$15,'اطلاعات پایه'!$A$18:$C$30,3,FALSE)</f>
        <v>45736</v>
      </c>
      <c r="N1270" s="5">
        <f>ROUND((K1270*('اطلاعات پایه'!$B$12+1)+'اطلاعات پایه'!$B$13)/30*L1270,0)</f>
        <v>9316080</v>
      </c>
      <c r="O1270" s="5">
        <f>IF(AND(F1270&gt;0,M1270-F1270&gt;364),'اطلاعات پایه'!$B$10,0)*L1270+J1270</f>
        <v>0</v>
      </c>
      <c r="P1270" s="5">
        <f>IF(H1270="متاهل",'اطلاعات پایه'!$B$6,0)</f>
        <v>0</v>
      </c>
      <c r="Q1270" s="5">
        <f>I1270*'اطلاعات پایه'!$B$7</f>
        <v>0</v>
      </c>
      <c r="R1270" s="5">
        <f>ROUND('اطلاعات پایه'!$B$8/30*MIN(30,L1270),0)</f>
        <v>9000000</v>
      </c>
      <c r="S1270" s="5">
        <f>ROUND('اطلاعات پایه'!$B$9/30*MIN(30,L1270),0)</f>
        <v>22000000</v>
      </c>
      <c r="T1270" s="5">
        <f t="shared" si="155"/>
        <v>59284</v>
      </c>
      <c r="U1270" s="15"/>
      <c r="V1270" s="5">
        <f t="shared" si="153"/>
        <v>0</v>
      </c>
      <c r="X1270" s="9">
        <f t="shared" si="156"/>
        <v>40316080</v>
      </c>
      <c r="Y1270" s="9">
        <f>ROUND(0.07*MIN(7*L1270*'اطلاعات پایه'!$B$5,'محاسبه حقوق'!X1270),0)</f>
        <v>2822126</v>
      </c>
      <c r="Z1270" s="9">
        <f t="shared" si="157"/>
        <v>9272700</v>
      </c>
      <c r="AA1270" s="9">
        <f t="shared" si="158"/>
        <v>480702059.14285713</v>
      </c>
      <c r="AB1270" s="5">
        <f>IF(AA1270&lt;='اطلاعات پایه'!$B$35,'اطلاعات پایه'!$D$35,IF(AA1270&lt;='اطلاعات پایه'!$B$36,'اطلاعات پایه'!$E$35+(AA1270-'اطلاعات پایه'!$B$35)*'اطلاعات پایه'!$C$36,IF(AA1270&lt;='اطلاعات پایه'!$B$37,'اطلاعات پایه'!$E$36+(AA1270-'اطلاعات پایه'!$B$36)*'اطلاعات پایه'!$C$37,IF(AA1270&lt;='اطلاعات پایه'!$B$38,'اطلاعات پایه'!$E$37+(AA1270-'اطلاعات پایه'!$B$37)*'اطلاعات پایه'!$C$38,IF(AA1270&lt;='اطلاعات پایه'!$B$39,'اطلاعات پایه'!$E$38+(AA1270-'اطلاعات پایه'!$B$38)*'اطلاعات پایه'!$C$39,'اطلاعات پایه'!$E$39+(AA1270-'اطلاعات پایه'!$B$39)*'اطلاعات پایه'!$C$40)))))/365*L1270</f>
        <v>0</v>
      </c>
      <c r="AC1270" s="9">
        <f t="shared" si="159"/>
        <v>37493954</v>
      </c>
      <c r="AE1270" s="9">
        <f t="shared" si="154"/>
        <v>49588780</v>
      </c>
    </row>
    <row r="1271" spans="1:31" x14ac:dyDescent="0.25">
      <c r="A1271" s="13">
        <v>1251</v>
      </c>
      <c r="B1271" s="13"/>
      <c r="C1271" s="13"/>
      <c r="D1271" s="13"/>
      <c r="E1271" s="13"/>
      <c r="F1271" s="13"/>
      <c r="G1271" s="6" t="str">
        <f t="shared" si="152"/>
        <v/>
      </c>
      <c r="H1271" s="13"/>
      <c r="I1271" s="13"/>
      <c r="J1271" s="15"/>
      <c r="K1271" s="15"/>
      <c r="L1271" s="5">
        <f>VLOOKUP($C$15,'اطلاعات پایه'!$A$18:$B$30,2,FALSE)</f>
        <v>30</v>
      </c>
      <c r="M1271" s="6">
        <f>VLOOKUP($C$15,'اطلاعات پایه'!$A$18:$C$30,3,FALSE)</f>
        <v>45736</v>
      </c>
      <c r="N1271" s="5">
        <f>ROUND((K1271*('اطلاعات پایه'!$B$12+1)+'اطلاعات پایه'!$B$13)/30*L1271,0)</f>
        <v>9316080</v>
      </c>
      <c r="O1271" s="5">
        <f>IF(AND(F1271&gt;0,M1271-F1271&gt;364),'اطلاعات پایه'!$B$10,0)*L1271+J1271</f>
        <v>0</v>
      </c>
      <c r="P1271" s="5">
        <f>IF(H1271="متاهل",'اطلاعات پایه'!$B$6,0)</f>
        <v>0</v>
      </c>
      <c r="Q1271" s="5">
        <f>I1271*'اطلاعات پایه'!$B$7</f>
        <v>0</v>
      </c>
      <c r="R1271" s="5">
        <f>ROUND('اطلاعات پایه'!$B$8/30*MIN(30,L1271),0)</f>
        <v>9000000</v>
      </c>
      <c r="S1271" s="5">
        <f>ROUND('اطلاعات پایه'!$B$9/30*MIN(30,L1271),0)</f>
        <v>22000000</v>
      </c>
      <c r="T1271" s="5">
        <f t="shared" si="155"/>
        <v>59284</v>
      </c>
      <c r="U1271" s="15"/>
      <c r="V1271" s="5">
        <f t="shared" si="153"/>
        <v>0</v>
      </c>
      <c r="X1271" s="9">
        <f t="shared" si="156"/>
        <v>40316080</v>
      </c>
      <c r="Y1271" s="9">
        <f>ROUND(0.07*MIN(7*L1271*'اطلاعات پایه'!$B$5,'محاسبه حقوق'!X1271),0)</f>
        <v>2822126</v>
      </c>
      <c r="Z1271" s="9">
        <f t="shared" si="157"/>
        <v>9272700</v>
      </c>
      <c r="AA1271" s="9">
        <f t="shared" si="158"/>
        <v>480702059.14285713</v>
      </c>
      <c r="AB1271" s="5">
        <f>IF(AA1271&lt;='اطلاعات پایه'!$B$35,'اطلاعات پایه'!$D$35,IF(AA1271&lt;='اطلاعات پایه'!$B$36,'اطلاعات پایه'!$E$35+(AA1271-'اطلاعات پایه'!$B$35)*'اطلاعات پایه'!$C$36,IF(AA1271&lt;='اطلاعات پایه'!$B$37,'اطلاعات پایه'!$E$36+(AA1271-'اطلاعات پایه'!$B$36)*'اطلاعات پایه'!$C$37,IF(AA1271&lt;='اطلاعات پایه'!$B$38,'اطلاعات پایه'!$E$37+(AA1271-'اطلاعات پایه'!$B$37)*'اطلاعات پایه'!$C$38,IF(AA1271&lt;='اطلاعات پایه'!$B$39,'اطلاعات پایه'!$E$38+(AA1271-'اطلاعات پایه'!$B$38)*'اطلاعات پایه'!$C$39,'اطلاعات پایه'!$E$39+(AA1271-'اطلاعات پایه'!$B$39)*'اطلاعات پایه'!$C$40)))))/365*L1271</f>
        <v>0</v>
      </c>
      <c r="AC1271" s="9">
        <f t="shared" si="159"/>
        <v>37493954</v>
      </c>
      <c r="AE1271" s="9">
        <f t="shared" si="154"/>
        <v>49588780</v>
      </c>
    </row>
    <row r="1272" spans="1:31" x14ac:dyDescent="0.25">
      <c r="A1272" s="13">
        <v>1252</v>
      </c>
      <c r="B1272" s="13"/>
      <c r="C1272" s="13"/>
      <c r="D1272" s="13"/>
      <c r="E1272" s="13"/>
      <c r="F1272" s="13"/>
      <c r="G1272" s="6" t="str">
        <f t="shared" si="152"/>
        <v/>
      </c>
      <c r="H1272" s="13"/>
      <c r="I1272" s="13"/>
      <c r="J1272" s="15"/>
      <c r="K1272" s="15"/>
      <c r="L1272" s="5">
        <f>VLOOKUP($C$15,'اطلاعات پایه'!$A$18:$B$30,2,FALSE)</f>
        <v>30</v>
      </c>
      <c r="M1272" s="6">
        <f>VLOOKUP($C$15,'اطلاعات پایه'!$A$18:$C$30,3,FALSE)</f>
        <v>45736</v>
      </c>
      <c r="N1272" s="5">
        <f>ROUND((K1272*('اطلاعات پایه'!$B$12+1)+'اطلاعات پایه'!$B$13)/30*L1272,0)</f>
        <v>9316080</v>
      </c>
      <c r="O1272" s="5">
        <f>IF(AND(F1272&gt;0,M1272-F1272&gt;364),'اطلاعات پایه'!$B$10,0)*L1272+J1272</f>
        <v>0</v>
      </c>
      <c r="P1272" s="5">
        <f>IF(H1272="متاهل",'اطلاعات پایه'!$B$6,0)</f>
        <v>0</v>
      </c>
      <c r="Q1272" s="5">
        <f>I1272*'اطلاعات پایه'!$B$7</f>
        <v>0</v>
      </c>
      <c r="R1272" s="5">
        <f>ROUND('اطلاعات پایه'!$B$8/30*MIN(30,L1272),0)</f>
        <v>9000000</v>
      </c>
      <c r="S1272" s="5">
        <f>ROUND('اطلاعات پایه'!$B$9/30*MIN(30,L1272),0)</f>
        <v>22000000</v>
      </c>
      <c r="T1272" s="5">
        <f t="shared" si="155"/>
        <v>59284</v>
      </c>
      <c r="U1272" s="15"/>
      <c r="V1272" s="5">
        <f t="shared" si="153"/>
        <v>0</v>
      </c>
      <c r="X1272" s="9">
        <f t="shared" si="156"/>
        <v>40316080</v>
      </c>
      <c r="Y1272" s="9">
        <f>ROUND(0.07*MIN(7*L1272*'اطلاعات پایه'!$B$5,'محاسبه حقوق'!X1272),0)</f>
        <v>2822126</v>
      </c>
      <c r="Z1272" s="9">
        <f t="shared" si="157"/>
        <v>9272700</v>
      </c>
      <c r="AA1272" s="9">
        <f t="shared" si="158"/>
        <v>480702059.14285713</v>
      </c>
      <c r="AB1272" s="5">
        <f>IF(AA1272&lt;='اطلاعات پایه'!$B$35,'اطلاعات پایه'!$D$35,IF(AA1272&lt;='اطلاعات پایه'!$B$36,'اطلاعات پایه'!$E$35+(AA1272-'اطلاعات پایه'!$B$35)*'اطلاعات پایه'!$C$36,IF(AA1272&lt;='اطلاعات پایه'!$B$37,'اطلاعات پایه'!$E$36+(AA1272-'اطلاعات پایه'!$B$36)*'اطلاعات پایه'!$C$37,IF(AA1272&lt;='اطلاعات پایه'!$B$38,'اطلاعات پایه'!$E$37+(AA1272-'اطلاعات پایه'!$B$37)*'اطلاعات پایه'!$C$38,IF(AA1272&lt;='اطلاعات پایه'!$B$39,'اطلاعات پایه'!$E$38+(AA1272-'اطلاعات پایه'!$B$38)*'اطلاعات پایه'!$C$39,'اطلاعات پایه'!$E$39+(AA1272-'اطلاعات پایه'!$B$39)*'اطلاعات پایه'!$C$40)))))/365*L1272</f>
        <v>0</v>
      </c>
      <c r="AC1272" s="9">
        <f t="shared" si="159"/>
        <v>37493954</v>
      </c>
      <c r="AE1272" s="9">
        <f t="shared" si="154"/>
        <v>49588780</v>
      </c>
    </row>
    <row r="1273" spans="1:31" x14ac:dyDescent="0.25">
      <c r="A1273" s="13">
        <v>1253</v>
      </c>
      <c r="B1273" s="13"/>
      <c r="C1273" s="13"/>
      <c r="D1273" s="13"/>
      <c r="E1273" s="13"/>
      <c r="F1273" s="13"/>
      <c r="G1273" s="6" t="str">
        <f t="shared" si="152"/>
        <v/>
      </c>
      <c r="H1273" s="13"/>
      <c r="I1273" s="13"/>
      <c r="J1273" s="15"/>
      <c r="K1273" s="15"/>
      <c r="L1273" s="5">
        <f>VLOOKUP($C$15,'اطلاعات پایه'!$A$18:$B$30,2,FALSE)</f>
        <v>30</v>
      </c>
      <c r="M1273" s="6">
        <f>VLOOKUP($C$15,'اطلاعات پایه'!$A$18:$C$30,3,FALSE)</f>
        <v>45736</v>
      </c>
      <c r="N1273" s="5">
        <f>ROUND((K1273*('اطلاعات پایه'!$B$12+1)+'اطلاعات پایه'!$B$13)/30*L1273,0)</f>
        <v>9316080</v>
      </c>
      <c r="O1273" s="5">
        <f>IF(AND(F1273&gt;0,M1273-F1273&gt;364),'اطلاعات پایه'!$B$10,0)*L1273+J1273</f>
        <v>0</v>
      </c>
      <c r="P1273" s="5">
        <f>IF(H1273="متاهل",'اطلاعات پایه'!$B$6,0)</f>
        <v>0</v>
      </c>
      <c r="Q1273" s="5">
        <f>I1273*'اطلاعات پایه'!$B$7</f>
        <v>0</v>
      </c>
      <c r="R1273" s="5">
        <f>ROUND('اطلاعات پایه'!$B$8/30*MIN(30,L1273),0)</f>
        <v>9000000</v>
      </c>
      <c r="S1273" s="5">
        <f>ROUND('اطلاعات پایه'!$B$9/30*MIN(30,L1273),0)</f>
        <v>22000000</v>
      </c>
      <c r="T1273" s="5">
        <f t="shared" si="155"/>
        <v>59284</v>
      </c>
      <c r="U1273" s="15"/>
      <c r="V1273" s="5">
        <f t="shared" si="153"/>
        <v>0</v>
      </c>
      <c r="X1273" s="9">
        <f t="shared" si="156"/>
        <v>40316080</v>
      </c>
      <c r="Y1273" s="9">
        <f>ROUND(0.07*MIN(7*L1273*'اطلاعات پایه'!$B$5,'محاسبه حقوق'!X1273),0)</f>
        <v>2822126</v>
      </c>
      <c r="Z1273" s="9">
        <f t="shared" si="157"/>
        <v>9272700</v>
      </c>
      <c r="AA1273" s="9">
        <f t="shared" si="158"/>
        <v>480702059.14285713</v>
      </c>
      <c r="AB1273" s="5">
        <f>IF(AA1273&lt;='اطلاعات پایه'!$B$35,'اطلاعات پایه'!$D$35,IF(AA1273&lt;='اطلاعات پایه'!$B$36,'اطلاعات پایه'!$E$35+(AA1273-'اطلاعات پایه'!$B$35)*'اطلاعات پایه'!$C$36,IF(AA1273&lt;='اطلاعات پایه'!$B$37,'اطلاعات پایه'!$E$36+(AA1273-'اطلاعات پایه'!$B$36)*'اطلاعات پایه'!$C$37,IF(AA1273&lt;='اطلاعات پایه'!$B$38,'اطلاعات پایه'!$E$37+(AA1273-'اطلاعات پایه'!$B$37)*'اطلاعات پایه'!$C$38,IF(AA1273&lt;='اطلاعات پایه'!$B$39,'اطلاعات پایه'!$E$38+(AA1273-'اطلاعات پایه'!$B$38)*'اطلاعات پایه'!$C$39,'اطلاعات پایه'!$E$39+(AA1273-'اطلاعات پایه'!$B$39)*'اطلاعات پایه'!$C$40)))))/365*L1273</f>
        <v>0</v>
      </c>
      <c r="AC1273" s="9">
        <f t="shared" si="159"/>
        <v>37493954</v>
      </c>
      <c r="AE1273" s="9">
        <f t="shared" si="154"/>
        <v>49588780</v>
      </c>
    </row>
    <row r="1274" spans="1:31" x14ac:dyDescent="0.25">
      <c r="A1274" s="13">
        <v>1254</v>
      </c>
      <c r="B1274" s="13"/>
      <c r="C1274" s="13"/>
      <c r="D1274" s="13"/>
      <c r="E1274" s="13"/>
      <c r="F1274" s="13"/>
      <c r="G1274" s="6" t="str">
        <f t="shared" si="152"/>
        <v/>
      </c>
      <c r="H1274" s="13"/>
      <c r="I1274" s="13"/>
      <c r="J1274" s="15"/>
      <c r="K1274" s="15"/>
      <c r="L1274" s="5">
        <f>VLOOKUP($C$15,'اطلاعات پایه'!$A$18:$B$30,2,FALSE)</f>
        <v>30</v>
      </c>
      <c r="M1274" s="6">
        <f>VLOOKUP($C$15,'اطلاعات پایه'!$A$18:$C$30,3,FALSE)</f>
        <v>45736</v>
      </c>
      <c r="N1274" s="5">
        <f>ROUND((K1274*('اطلاعات پایه'!$B$12+1)+'اطلاعات پایه'!$B$13)/30*L1274,0)</f>
        <v>9316080</v>
      </c>
      <c r="O1274" s="5">
        <f>IF(AND(F1274&gt;0,M1274-F1274&gt;364),'اطلاعات پایه'!$B$10,0)*L1274+J1274</f>
        <v>0</v>
      </c>
      <c r="P1274" s="5">
        <f>IF(H1274="متاهل",'اطلاعات پایه'!$B$6,0)</f>
        <v>0</v>
      </c>
      <c r="Q1274" s="5">
        <f>I1274*'اطلاعات پایه'!$B$7</f>
        <v>0</v>
      </c>
      <c r="R1274" s="5">
        <f>ROUND('اطلاعات پایه'!$B$8/30*MIN(30,L1274),0)</f>
        <v>9000000</v>
      </c>
      <c r="S1274" s="5">
        <f>ROUND('اطلاعات پایه'!$B$9/30*MIN(30,L1274),0)</f>
        <v>22000000</v>
      </c>
      <c r="T1274" s="5">
        <f t="shared" si="155"/>
        <v>59284</v>
      </c>
      <c r="U1274" s="15"/>
      <c r="V1274" s="5">
        <f t="shared" si="153"/>
        <v>0</v>
      </c>
      <c r="X1274" s="9">
        <f t="shared" si="156"/>
        <v>40316080</v>
      </c>
      <c r="Y1274" s="9">
        <f>ROUND(0.07*MIN(7*L1274*'اطلاعات پایه'!$B$5,'محاسبه حقوق'!X1274),0)</f>
        <v>2822126</v>
      </c>
      <c r="Z1274" s="9">
        <f t="shared" si="157"/>
        <v>9272700</v>
      </c>
      <c r="AA1274" s="9">
        <f t="shared" si="158"/>
        <v>480702059.14285713</v>
      </c>
      <c r="AB1274" s="5">
        <f>IF(AA1274&lt;='اطلاعات پایه'!$B$35,'اطلاعات پایه'!$D$35,IF(AA1274&lt;='اطلاعات پایه'!$B$36,'اطلاعات پایه'!$E$35+(AA1274-'اطلاعات پایه'!$B$35)*'اطلاعات پایه'!$C$36,IF(AA1274&lt;='اطلاعات پایه'!$B$37,'اطلاعات پایه'!$E$36+(AA1274-'اطلاعات پایه'!$B$36)*'اطلاعات پایه'!$C$37,IF(AA1274&lt;='اطلاعات پایه'!$B$38,'اطلاعات پایه'!$E$37+(AA1274-'اطلاعات پایه'!$B$37)*'اطلاعات پایه'!$C$38,IF(AA1274&lt;='اطلاعات پایه'!$B$39,'اطلاعات پایه'!$E$38+(AA1274-'اطلاعات پایه'!$B$38)*'اطلاعات پایه'!$C$39,'اطلاعات پایه'!$E$39+(AA1274-'اطلاعات پایه'!$B$39)*'اطلاعات پایه'!$C$40)))))/365*L1274</f>
        <v>0</v>
      </c>
      <c r="AC1274" s="9">
        <f t="shared" si="159"/>
        <v>37493954</v>
      </c>
      <c r="AE1274" s="9">
        <f t="shared" si="154"/>
        <v>49588780</v>
      </c>
    </row>
    <row r="1275" spans="1:31" x14ac:dyDescent="0.25">
      <c r="A1275" s="13">
        <v>1255</v>
      </c>
      <c r="B1275" s="13"/>
      <c r="C1275" s="13"/>
      <c r="D1275" s="13"/>
      <c r="E1275" s="13"/>
      <c r="F1275" s="13"/>
      <c r="G1275" s="6" t="str">
        <f t="shared" si="152"/>
        <v/>
      </c>
      <c r="H1275" s="13"/>
      <c r="I1275" s="13"/>
      <c r="J1275" s="15"/>
      <c r="K1275" s="15"/>
      <c r="L1275" s="5">
        <f>VLOOKUP($C$15,'اطلاعات پایه'!$A$18:$B$30,2,FALSE)</f>
        <v>30</v>
      </c>
      <c r="M1275" s="6">
        <f>VLOOKUP($C$15,'اطلاعات پایه'!$A$18:$C$30,3,FALSE)</f>
        <v>45736</v>
      </c>
      <c r="N1275" s="5">
        <f>ROUND((K1275*('اطلاعات پایه'!$B$12+1)+'اطلاعات پایه'!$B$13)/30*L1275,0)</f>
        <v>9316080</v>
      </c>
      <c r="O1275" s="5">
        <f>IF(AND(F1275&gt;0,M1275-F1275&gt;364),'اطلاعات پایه'!$B$10,0)*L1275+J1275</f>
        <v>0</v>
      </c>
      <c r="P1275" s="5">
        <f>IF(H1275="متاهل",'اطلاعات پایه'!$B$6,0)</f>
        <v>0</v>
      </c>
      <c r="Q1275" s="5">
        <f>I1275*'اطلاعات پایه'!$B$7</f>
        <v>0</v>
      </c>
      <c r="R1275" s="5">
        <f>ROUND('اطلاعات پایه'!$B$8/30*MIN(30,L1275),0)</f>
        <v>9000000</v>
      </c>
      <c r="S1275" s="5">
        <f>ROUND('اطلاعات پایه'!$B$9/30*MIN(30,L1275),0)</f>
        <v>22000000</v>
      </c>
      <c r="T1275" s="5">
        <f t="shared" si="155"/>
        <v>59284</v>
      </c>
      <c r="U1275" s="15"/>
      <c r="V1275" s="5">
        <f t="shared" si="153"/>
        <v>0</v>
      </c>
      <c r="X1275" s="9">
        <f t="shared" si="156"/>
        <v>40316080</v>
      </c>
      <c r="Y1275" s="9">
        <f>ROUND(0.07*MIN(7*L1275*'اطلاعات پایه'!$B$5,'محاسبه حقوق'!X1275),0)</f>
        <v>2822126</v>
      </c>
      <c r="Z1275" s="9">
        <f t="shared" si="157"/>
        <v>9272700</v>
      </c>
      <c r="AA1275" s="9">
        <f t="shared" si="158"/>
        <v>480702059.14285713</v>
      </c>
      <c r="AB1275" s="5">
        <f>IF(AA1275&lt;='اطلاعات پایه'!$B$35,'اطلاعات پایه'!$D$35,IF(AA1275&lt;='اطلاعات پایه'!$B$36,'اطلاعات پایه'!$E$35+(AA1275-'اطلاعات پایه'!$B$35)*'اطلاعات پایه'!$C$36,IF(AA1275&lt;='اطلاعات پایه'!$B$37,'اطلاعات پایه'!$E$36+(AA1275-'اطلاعات پایه'!$B$36)*'اطلاعات پایه'!$C$37,IF(AA1275&lt;='اطلاعات پایه'!$B$38,'اطلاعات پایه'!$E$37+(AA1275-'اطلاعات پایه'!$B$37)*'اطلاعات پایه'!$C$38,IF(AA1275&lt;='اطلاعات پایه'!$B$39,'اطلاعات پایه'!$E$38+(AA1275-'اطلاعات پایه'!$B$38)*'اطلاعات پایه'!$C$39,'اطلاعات پایه'!$E$39+(AA1275-'اطلاعات پایه'!$B$39)*'اطلاعات پایه'!$C$40)))))/365*L1275</f>
        <v>0</v>
      </c>
      <c r="AC1275" s="9">
        <f t="shared" si="159"/>
        <v>37493954</v>
      </c>
      <c r="AE1275" s="9">
        <f t="shared" si="154"/>
        <v>49588780</v>
      </c>
    </row>
    <row r="1276" spans="1:31" x14ac:dyDescent="0.25">
      <c r="A1276" s="13">
        <v>1256</v>
      </c>
      <c r="B1276" s="13"/>
      <c r="C1276" s="13"/>
      <c r="D1276" s="13"/>
      <c r="E1276" s="13"/>
      <c r="F1276" s="13"/>
      <c r="G1276" s="6" t="str">
        <f t="shared" si="152"/>
        <v/>
      </c>
      <c r="H1276" s="13"/>
      <c r="I1276" s="13"/>
      <c r="J1276" s="15"/>
      <c r="K1276" s="15"/>
      <c r="L1276" s="5">
        <f>VLOOKUP($C$15,'اطلاعات پایه'!$A$18:$B$30,2,FALSE)</f>
        <v>30</v>
      </c>
      <c r="M1276" s="6">
        <f>VLOOKUP($C$15,'اطلاعات پایه'!$A$18:$C$30,3,FALSE)</f>
        <v>45736</v>
      </c>
      <c r="N1276" s="5">
        <f>ROUND((K1276*('اطلاعات پایه'!$B$12+1)+'اطلاعات پایه'!$B$13)/30*L1276,0)</f>
        <v>9316080</v>
      </c>
      <c r="O1276" s="5">
        <f>IF(AND(F1276&gt;0,M1276-F1276&gt;364),'اطلاعات پایه'!$B$10,0)*L1276+J1276</f>
        <v>0</v>
      </c>
      <c r="P1276" s="5">
        <f>IF(H1276="متاهل",'اطلاعات پایه'!$B$6,0)</f>
        <v>0</v>
      </c>
      <c r="Q1276" s="5">
        <f>I1276*'اطلاعات پایه'!$B$7</f>
        <v>0</v>
      </c>
      <c r="R1276" s="5">
        <f>ROUND('اطلاعات پایه'!$B$8/30*MIN(30,L1276),0)</f>
        <v>9000000</v>
      </c>
      <c r="S1276" s="5">
        <f>ROUND('اطلاعات پایه'!$B$9/30*MIN(30,L1276),0)</f>
        <v>22000000</v>
      </c>
      <c r="T1276" s="5">
        <f t="shared" si="155"/>
        <v>59284</v>
      </c>
      <c r="U1276" s="15"/>
      <c r="V1276" s="5">
        <f t="shared" si="153"/>
        <v>0</v>
      </c>
      <c r="X1276" s="9">
        <f t="shared" si="156"/>
        <v>40316080</v>
      </c>
      <c r="Y1276" s="9">
        <f>ROUND(0.07*MIN(7*L1276*'اطلاعات پایه'!$B$5,'محاسبه حقوق'!X1276),0)</f>
        <v>2822126</v>
      </c>
      <c r="Z1276" s="9">
        <f t="shared" si="157"/>
        <v>9272700</v>
      </c>
      <c r="AA1276" s="9">
        <f t="shared" si="158"/>
        <v>480702059.14285713</v>
      </c>
      <c r="AB1276" s="5">
        <f>IF(AA1276&lt;='اطلاعات پایه'!$B$35,'اطلاعات پایه'!$D$35,IF(AA1276&lt;='اطلاعات پایه'!$B$36,'اطلاعات پایه'!$E$35+(AA1276-'اطلاعات پایه'!$B$35)*'اطلاعات پایه'!$C$36,IF(AA1276&lt;='اطلاعات پایه'!$B$37,'اطلاعات پایه'!$E$36+(AA1276-'اطلاعات پایه'!$B$36)*'اطلاعات پایه'!$C$37,IF(AA1276&lt;='اطلاعات پایه'!$B$38,'اطلاعات پایه'!$E$37+(AA1276-'اطلاعات پایه'!$B$37)*'اطلاعات پایه'!$C$38,IF(AA1276&lt;='اطلاعات پایه'!$B$39,'اطلاعات پایه'!$E$38+(AA1276-'اطلاعات پایه'!$B$38)*'اطلاعات پایه'!$C$39,'اطلاعات پایه'!$E$39+(AA1276-'اطلاعات پایه'!$B$39)*'اطلاعات پایه'!$C$40)))))/365*L1276</f>
        <v>0</v>
      </c>
      <c r="AC1276" s="9">
        <f t="shared" si="159"/>
        <v>37493954</v>
      </c>
      <c r="AE1276" s="9">
        <f t="shared" si="154"/>
        <v>49588780</v>
      </c>
    </row>
    <row r="1277" spans="1:31" x14ac:dyDescent="0.25">
      <c r="A1277" s="13">
        <v>1257</v>
      </c>
      <c r="B1277" s="13"/>
      <c r="C1277" s="13"/>
      <c r="D1277" s="13"/>
      <c r="E1277" s="13"/>
      <c r="F1277" s="13"/>
      <c r="G1277" s="6" t="str">
        <f t="shared" si="152"/>
        <v/>
      </c>
      <c r="H1277" s="13"/>
      <c r="I1277" s="13"/>
      <c r="J1277" s="15"/>
      <c r="K1277" s="15"/>
      <c r="L1277" s="5">
        <f>VLOOKUP($C$15,'اطلاعات پایه'!$A$18:$B$30,2,FALSE)</f>
        <v>30</v>
      </c>
      <c r="M1277" s="6">
        <f>VLOOKUP($C$15,'اطلاعات پایه'!$A$18:$C$30,3,FALSE)</f>
        <v>45736</v>
      </c>
      <c r="N1277" s="5">
        <f>ROUND((K1277*('اطلاعات پایه'!$B$12+1)+'اطلاعات پایه'!$B$13)/30*L1277,0)</f>
        <v>9316080</v>
      </c>
      <c r="O1277" s="5">
        <f>IF(AND(F1277&gt;0,M1277-F1277&gt;364),'اطلاعات پایه'!$B$10,0)*L1277+J1277</f>
        <v>0</v>
      </c>
      <c r="P1277" s="5">
        <f>IF(H1277="متاهل",'اطلاعات پایه'!$B$6,0)</f>
        <v>0</v>
      </c>
      <c r="Q1277" s="5">
        <f>I1277*'اطلاعات پایه'!$B$7</f>
        <v>0</v>
      </c>
      <c r="R1277" s="5">
        <f>ROUND('اطلاعات پایه'!$B$8/30*MIN(30,L1277),0)</f>
        <v>9000000</v>
      </c>
      <c r="S1277" s="5">
        <f>ROUND('اطلاعات پایه'!$B$9/30*MIN(30,L1277),0)</f>
        <v>22000000</v>
      </c>
      <c r="T1277" s="5">
        <f t="shared" si="155"/>
        <v>59284</v>
      </c>
      <c r="U1277" s="15"/>
      <c r="V1277" s="5">
        <f t="shared" si="153"/>
        <v>0</v>
      </c>
      <c r="X1277" s="9">
        <f t="shared" si="156"/>
        <v>40316080</v>
      </c>
      <c r="Y1277" s="9">
        <f>ROUND(0.07*MIN(7*L1277*'اطلاعات پایه'!$B$5,'محاسبه حقوق'!X1277),0)</f>
        <v>2822126</v>
      </c>
      <c r="Z1277" s="9">
        <f t="shared" si="157"/>
        <v>9272700</v>
      </c>
      <c r="AA1277" s="9">
        <f t="shared" si="158"/>
        <v>480702059.14285713</v>
      </c>
      <c r="AB1277" s="5">
        <f>IF(AA1277&lt;='اطلاعات پایه'!$B$35,'اطلاعات پایه'!$D$35,IF(AA1277&lt;='اطلاعات پایه'!$B$36,'اطلاعات پایه'!$E$35+(AA1277-'اطلاعات پایه'!$B$35)*'اطلاعات پایه'!$C$36,IF(AA1277&lt;='اطلاعات پایه'!$B$37,'اطلاعات پایه'!$E$36+(AA1277-'اطلاعات پایه'!$B$36)*'اطلاعات پایه'!$C$37,IF(AA1277&lt;='اطلاعات پایه'!$B$38,'اطلاعات پایه'!$E$37+(AA1277-'اطلاعات پایه'!$B$37)*'اطلاعات پایه'!$C$38,IF(AA1277&lt;='اطلاعات پایه'!$B$39,'اطلاعات پایه'!$E$38+(AA1277-'اطلاعات پایه'!$B$38)*'اطلاعات پایه'!$C$39,'اطلاعات پایه'!$E$39+(AA1277-'اطلاعات پایه'!$B$39)*'اطلاعات پایه'!$C$40)))))/365*L1277</f>
        <v>0</v>
      </c>
      <c r="AC1277" s="9">
        <f t="shared" si="159"/>
        <v>37493954</v>
      </c>
      <c r="AE1277" s="9">
        <f t="shared" si="154"/>
        <v>49588780</v>
      </c>
    </row>
    <row r="1278" spans="1:31" x14ac:dyDescent="0.25">
      <c r="A1278" s="13">
        <v>1258</v>
      </c>
      <c r="B1278" s="13"/>
      <c r="C1278" s="13"/>
      <c r="D1278" s="13"/>
      <c r="E1278" s="13"/>
      <c r="F1278" s="13"/>
      <c r="G1278" s="6" t="str">
        <f t="shared" si="152"/>
        <v/>
      </c>
      <c r="H1278" s="13"/>
      <c r="I1278" s="13"/>
      <c r="J1278" s="15"/>
      <c r="K1278" s="15"/>
      <c r="L1278" s="5">
        <f>VLOOKUP($C$15,'اطلاعات پایه'!$A$18:$B$30,2,FALSE)</f>
        <v>30</v>
      </c>
      <c r="M1278" s="6">
        <f>VLOOKUP($C$15,'اطلاعات پایه'!$A$18:$C$30,3,FALSE)</f>
        <v>45736</v>
      </c>
      <c r="N1278" s="5">
        <f>ROUND((K1278*('اطلاعات پایه'!$B$12+1)+'اطلاعات پایه'!$B$13)/30*L1278,0)</f>
        <v>9316080</v>
      </c>
      <c r="O1278" s="5">
        <f>IF(AND(F1278&gt;0,M1278-F1278&gt;364),'اطلاعات پایه'!$B$10,0)*L1278+J1278</f>
        <v>0</v>
      </c>
      <c r="P1278" s="5">
        <f>IF(H1278="متاهل",'اطلاعات پایه'!$B$6,0)</f>
        <v>0</v>
      </c>
      <c r="Q1278" s="5">
        <f>I1278*'اطلاعات پایه'!$B$7</f>
        <v>0</v>
      </c>
      <c r="R1278" s="5">
        <f>ROUND('اطلاعات پایه'!$B$8/30*MIN(30,L1278),0)</f>
        <v>9000000</v>
      </c>
      <c r="S1278" s="5">
        <f>ROUND('اطلاعات پایه'!$B$9/30*MIN(30,L1278),0)</f>
        <v>22000000</v>
      </c>
      <c r="T1278" s="5">
        <f t="shared" si="155"/>
        <v>59284</v>
      </c>
      <c r="U1278" s="15"/>
      <c r="V1278" s="5">
        <f t="shared" si="153"/>
        <v>0</v>
      </c>
      <c r="X1278" s="9">
        <f t="shared" si="156"/>
        <v>40316080</v>
      </c>
      <c r="Y1278" s="9">
        <f>ROUND(0.07*MIN(7*L1278*'اطلاعات پایه'!$B$5,'محاسبه حقوق'!X1278),0)</f>
        <v>2822126</v>
      </c>
      <c r="Z1278" s="9">
        <f t="shared" si="157"/>
        <v>9272700</v>
      </c>
      <c r="AA1278" s="9">
        <f t="shared" si="158"/>
        <v>480702059.14285713</v>
      </c>
      <c r="AB1278" s="5">
        <f>IF(AA1278&lt;='اطلاعات پایه'!$B$35,'اطلاعات پایه'!$D$35,IF(AA1278&lt;='اطلاعات پایه'!$B$36,'اطلاعات پایه'!$E$35+(AA1278-'اطلاعات پایه'!$B$35)*'اطلاعات پایه'!$C$36,IF(AA1278&lt;='اطلاعات پایه'!$B$37,'اطلاعات پایه'!$E$36+(AA1278-'اطلاعات پایه'!$B$36)*'اطلاعات پایه'!$C$37,IF(AA1278&lt;='اطلاعات پایه'!$B$38,'اطلاعات پایه'!$E$37+(AA1278-'اطلاعات پایه'!$B$37)*'اطلاعات پایه'!$C$38,IF(AA1278&lt;='اطلاعات پایه'!$B$39,'اطلاعات پایه'!$E$38+(AA1278-'اطلاعات پایه'!$B$38)*'اطلاعات پایه'!$C$39,'اطلاعات پایه'!$E$39+(AA1278-'اطلاعات پایه'!$B$39)*'اطلاعات پایه'!$C$40)))))/365*L1278</f>
        <v>0</v>
      </c>
      <c r="AC1278" s="9">
        <f t="shared" si="159"/>
        <v>37493954</v>
      </c>
      <c r="AE1278" s="9">
        <f t="shared" si="154"/>
        <v>49588780</v>
      </c>
    </row>
    <row r="1279" spans="1:31" x14ac:dyDescent="0.25">
      <c r="A1279" s="13">
        <v>1259</v>
      </c>
      <c r="B1279" s="13"/>
      <c r="C1279" s="13"/>
      <c r="D1279" s="13"/>
      <c r="E1279" s="13"/>
      <c r="F1279" s="13"/>
      <c r="G1279" s="6" t="str">
        <f t="shared" si="152"/>
        <v/>
      </c>
      <c r="H1279" s="13"/>
      <c r="I1279" s="13"/>
      <c r="J1279" s="15"/>
      <c r="K1279" s="15"/>
      <c r="L1279" s="5">
        <f>VLOOKUP($C$15,'اطلاعات پایه'!$A$18:$B$30,2,FALSE)</f>
        <v>30</v>
      </c>
      <c r="M1279" s="6">
        <f>VLOOKUP($C$15,'اطلاعات پایه'!$A$18:$C$30,3,FALSE)</f>
        <v>45736</v>
      </c>
      <c r="N1279" s="5">
        <f>ROUND((K1279*('اطلاعات پایه'!$B$12+1)+'اطلاعات پایه'!$B$13)/30*L1279,0)</f>
        <v>9316080</v>
      </c>
      <c r="O1279" s="5">
        <f>IF(AND(F1279&gt;0,M1279-F1279&gt;364),'اطلاعات پایه'!$B$10,0)*L1279+J1279</f>
        <v>0</v>
      </c>
      <c r="P1279" s="5">
        <f>IF(H1279="متاهل",'اطلاعات پایه'!$B$6,0)</f>
        <v>0</v>
      </c>
      <c r="Q1279" s="5">
        <f>I1279*'اطلاعات پایه'!$B$7</f>
        <v>0</v>
      </c>
      <c r="R1279" s="5">
        <f>ROUND('اطلاعات پایه'!$B$8/30*MIN(30,L1279),0)</f>
        <v>9000000</v>
      </c>
      <c r="S1279" s="5">
        <f>ROUND('اطلاعات پایه'!$B$9/30*MIN(30,L1279),0)</f>
        <v>22000000</v>
      </c>
      <c r="T1279" s="5">
        <f t="shared" si="155"/>
        <v>59284</v>
      </c>
      <c r="U1279" s="15"/>
      <c r="V1279" s="5">
        <f t="shared" si="153"/>
        <v>0</v>
      </c>
      <c r="X1279" s="9">
        <f t="shared" si="156"/>
        <v>40316080</v>
      </c>
      <c r="Y1279" s="9">
        <f>ROUND(0.07*MIN(7*L1279*'اطلاعات پایه'!$B$5,'محاسبه حقوق'!X1279),0)</f>
        <v>2822126</v>
      </c>
      <c r="Z1279" s="9">
        <f t="shared" si="157"/>
        <v>9272700</v>
      </c>
      <c r="AA1279" s="9">
        <f t="shared" si="158"/>
        <v>480702059.14285713</v>
      </c>
      <c r="AB1279" s="5">
        <f>IF(AA1279&lt;='اطلاعات پایه'!$B$35,'اطلاعات پایه'!$D$35,IF(AA1279&lt;='اطلاعات پایه'!$B$36,'اطلاعات پایه'!$E$35+(AA1279-'اطلاعات پایه'!$B$35)*'اطلاعات پایه'!$C$36,IF(AA1279&lt;='اطلاعات پایه'!$B$37,'اطلاعات پایه'!$E$36+(AA1279-'اطلاعات پایه'!$B$36)*'اطلاعات پایه'!$C$37,IF(AA1279&lt;='اطلاعات پایه'!$B$38,'اطلاعات پایه'!$E$37+(AA1279-'اطلاعات پایه'!$B$37)*'اطلاعات پایه'!$C$38,IF(AA1279&lt;='اطلاعات پایه'!$B$39,'اطلاعات پایه'!$E$38+(AA1279-'اطلاعات پایه'!$B$38)*'اطلاعات پایه'!$C$39,'اطلاعات پایه'!$E$39+(AA1279-'اطلاعات پایه'!$B$39)*'اطلاعات پایه'!$C$40)))))/365*L1279</f>
        <v>0</v>
      </c>
      <c r="AC1279" s="9">
        <f t="shared" si="159"/>
        <v>37493954</v>
      </c>
      <c r="AE1279" s="9">
        <f t="shared" si="154"/>
        <v>49588780</v>
      </c>
    </row>
    <row r="1280" spans="1:31" x14ac:dyDescent="0.25">
      <c r="A1280" s="13">
        <v>1260</v>
      </c>
      <c r="B1280" s="13"/>
      <c r="C1280" s="13"/>
      <c r="D1280" s="13"/>
      <c r="E1280" s="13"/>
      <c r="F1280" s="13"/>
      <c r="G1280" s="6" t="str">
        <f t="shared" si="152"/>
        <v/>
      </c>
      <c r="H1280" s="13"/>
      <c r="I1280" s="13"/>
      <c r="J1280" s="15"/>
      <c r="K1280" s="15"/>
      <c r="L1280" s="5">
        <f>VLOOKUP($C$15,'اطلاعات پایه'!$A$18:$B$30,2,FALSE)</f>
        <v>30</v>
      </c>
      <c r="M1280" s="6">
        <f>VLOOKUP($C$15,'اطلاعات پایه'!$A$18:$C$30,3,FALSE)</f>
        <v>45736</v>
      </c>
      <c r="N1280" s="5">
        <f>ROUND((K1280*('اطلاعات پایه'!$B$12+1)+'اطلاعات پایه'!$B$13)/30*L1280,0)</f>
        <v>9316080</v>
      </c>
      <c r="O1280" s="5">
        <f>IF(AND(F1280&gt;0,M1280-F1280&gt;364),'اطلاعات پایه'!$B$10,0)*L1280+J1280</f>
        <v>0</v>
      </c>
      <c r="P1280" s="5">
        <f>IF(H1280="متاهل",'اطلاعات پایه'!$B$6,0)</f>
        <v>0</v>
      </c>
      <c r="Q1280" s="5">
        <f>I1280*'اطلاعات پایه'!$B$7</f>
        <v>0</v>
      </c>
      <c r="R1280" s="5">
        <f>ROUND('اطلاعات پایه'!$B$8/30*MIN(30,L1280),0)</f>
        <v>9000000</v>
      </c>
      <c r="S1280" s="5">
        <f>ROUND('اطلاعات پایه'!$B$9/30*MIN(30,L1280),0)</f>
        <v>22000000</v>
      </c>
      <c r="T1280" s="5">
        <f t="shared" si="155"/>
        <v>59284</v>
      </c>
      <c r="U1280" s="15"/>
      <c r="V1280" s="5">
        <f t="shared" si="153"/>
        <v>0</v>
      </c>
      <c r="X1280" s="9">
        <f t="shared" si="156"/>
        <v>40316080</v>
      </c>
      <c r="Y1280" s="9">
        <f>ROUND(0.07*MIN(7*L1280*'اطلاعات پایه'!$B$5,'محاسبه حقوق'!X1280),0)</f>
        <v>2822126</v>
      </c>
      <c r="Z1280" s="9">
        <f t="shared" si="157"/>
        <v>9272700</v>
      </c>
      <c r="AA1280" s="9">
        <f t="shared" si="158"/>
        <v>480702059.14285713</v>
      </c>
      <c r="AB1280" s="5">
        <f>IF(AA1280&lt;='اطلاعات پایه'!$B$35,'اطلاعات پایه'!$D$35,IF(AA1280&lt;='اطلاعات پایه'!$B$36,'اطلاعات پایه'!$E$35+(AA1280-'اطلاعات پایه'!$B$35)*'اطلاعات پایه'!$C$36,IF(AA1280&lt;='اطلاعات پایه'!$B$37,'اطلاعات پایه'!$E$36+(AA1280-'اطلاعات پایه'!$B$36)*'اطلاعات پایه'!$C$37,IF(AA1280&lt;='اطلاعات پایه'!$B$38,'اطلاعات پایه'!$E$37+(AA1280-'اطلاعات پایه'!$B$37)*'اطلاعات پایه'!$C$38,IF(AA1280&lt;='اطلاعات پایه'!$B$39,'اطلاعات پایه'!$E$38+(AA1280-'اطلاعات پایه'!$B$38)*'اطلاعات پایه'!$C$39,'اطلاعات پایه'!$E$39+(AA1280-'اطلاعات پایه'!$B$39)*'اطلاعات پایه'!$C$40)))))/365*L1280</f>
        <v>0</v>
      </c>
      <c r="AC1280" s="9">
        <f t="shared" si="159"/>
        <v>37493954</v>
      </c>
      <c r="AE1280" s="9">
        <f t="shared" si="154"/>
        <v>49588780</v>
      </c>
    </row>
    <row r="1281" spans="1:31" x14ac:dyDescent="0.25">
      <c r="A1281" s="13">
        <v>1261</v>
      </c>
      <c r="B1281" s="13"/>
      <c r="C1281" s="13"/>
      <c r="D1281" s="13"/>
      <c r="E1281" s="13"/>
      <c r="F1281" s="13"/>
      <c r="G1281" s="6" t="str">
        <f t="shared" si="152"/>
        <v/>
      </c>
      <c r="H1281" s="13"/>
      <c r="I1281" s="13"/>
      <c r="J1281" s="15"/>
      <c r="K1281" s="15"/>
      <c r="L1281" s="5">
        <f>VLOOKUP($C$15,'اطلاعات پایه'!$A$18:$B$30,2,FALSE)</f>
        <v>30</v>
      </c>
      <c r="M1281" s="6">
        <f>VLOOKUP($C$15,'اطلاعات پایه'!$A$18:$C$30,3,FALSE)</f>
        <v>45736</v>
      </c>
      <c r="N1281" s="5">
        <f>ROUND((K1281*('اطلاعات پایه'!$B$12+1)+'اطلاعات پایه'!$B$13)/30*L1281,0)</f>
        <v>9316080</v>
      </c>
      <c r="O1281" s="5">
        <f>IF(AND(F1281&gt;0,M1281-F1281&gt;364),'اطلاعات پایه'!$B$10,0)*L1281+J1281</f>
        <v>0</v>
      </c>
      <c r="P1281" s="5">
        <f>IF(H1281="متاهل",'اطلاعات پایه'!$B$6,0)</f>
        <v>0</v>
      </c>
      <c r="Q1281" s="5">
        <f>I1281*'اطلاعات پایه'!$B$7</f>
        <v>0</v>
      </c>
      <c r="R1281" s="5">
        <f>ROUND('اطلاعات پایه'!$B$8/30*MIN(30,L1281),0)</f>
        <v>9000000</v>
      </c>
      <c r="S1281" s="5">
        <f>ROUND('اطلاعات پایه'!$B$9/30*MIN(30,L1281),0)</f>
        <v>22000000</v>
      </c>
      <c r="T1281" s="5">
        <f t="shared" si="155"/>
        <v>59284</v>
      </c>
      <c r="U1281" s="15"/>
      <c r="V1281" s="5">
        <f t="shared" si="153"/>
        <v>0</v>
      </c>
      <c r="X1281" s="9">
        <f t="shared" si="156"/>
        <v>40316080</v>
      </c>
      <c r="Y1281" s="9">
        <f>ROUND(0.07*MIN(7*L1281*'اطلاعات پایه'!$B$5,'محاسبه حقوق'!X1281),0)</f>
        <v>2822126</v>
      </c>
      <c r="Z1281" s="9">
        <f t="shared" si="157"/>
        <v>9272700</v>
      </c>
      <c r="AA1281" s="9">
        <f t="shared" si="158"/>
        <v>480702059.14285713</v>
      </c>
      <c r="AB1281" s="5">
        <f>IF(AA1281&lt;='اطلاعات پایه'!$B$35,'اطلاعات پایه'!$D$35,IF(AA1281&lt;='اطلاعات پایه'!$B$36,'اطلاعات پایه'!$E$35+(AA1281-'اطلاعات پایه'!$B$35)*'اطلاعات پایه'!$C$36,IF(AA1281&lt;='اطلاعات پایه'!$B$37,'اطلاعات پایه'!$E$36+(AA1281-'اطلاعات پایه'!$B$36)*'اطلاعات پایه'!$C$37,IF(AA1281&lt;='اطلاعات پایه'!$B$38,'اطلاعات پایه'!$E$37+(AA1281-'اطلاعات پایه'!$B$37)*'اطلاعات پایه'!$C$38,IF(AA1281&lt;='اطلاعات پایه'!$B$39,'اطلاعات پایه'!$E$38+(AA1281-'اطلاعات پایه'!$B$38)*'اطلاعات پایه'!$C$39,'اطلاعات پایه'!$E$39+(AA1281-'اطلاعات پایه'!$B$39)*'اطلاعات پایه'!$C$40)))))/365*L1281</f>
        <v>0</v>
      </c>
      <c r="AC1281" s="9">
        <f t="shared" si="159"/>
        <v>37493954</v>
      </c>
      <c r="AE1281" s="9">
        <f t="shared" si="154"/>
        <v>49588780</v>
      </c>
    </row>
    <row r="1282" spans="1:31" x14ac:dyDescent="0.25">
      <c r="A1282" s="13">
        <v>1262</v>
      </c>
      <c r="B1282" s="13"/>
      <c r="C1282" s="13"/>
      <c r="D1282" s="13"/>
      <c r="E1282" s="13"/>
      <c r="F1282" s="13"/>
      <c r="G1282" s="6" t="str">
        <f t="shared" si="152"/>
        <v/>
      </c>
      <c r="H1282" s="13"/>
      <c r="I1282" s="13"/>
      <c r="J1282" s="15"/>
      <c r="K1282" s="15"/>
      <c r="L1282" s="5">
        <f>VLOOKUP($C$15,'اطلاعات پایه'!$A$18:$B$30,2,FALSE)</f>
        <v>30</v>
      </c>
      <c r="M1282" s="6">
        <f>VLOOKUP($C$15,'اطلاعات پایه'!$A$18:$C$30,3,FALSE)</f>
        <v>45736</v>
      </c>
      <c r="N1282" s="5">
        <f>ROUND((K1282*('اطلاعات پایه'!$B$12+1)+'اطلاعات پایه'!$B$13)/30*L1282,0)</f>
        <v>9316080</v>
      </c>
      <c r="O1282" s="5">
        <f>IF(AND(F1282&gt;0,M1282-F1282&gt;364),'اطلاعات پایه'!$B$10,0)*L1282+J1282</f>
        <v>0</v>
      </c>
      <c r="P1282" s="5">
        <f>IF(H1282="متاهل",'اطلاعات پایه'!$B$6,0)</f>
        <v>0</v>
      </c>
      <c r="Q1282" s="5">
        <f>I1282*'اطلاعات پایه'!$B$7</f>
        <v>0</v>
      </c>
      <c r="R1282" s="5">
        <f>ROUND('اطلاعات پایه'!$B$8/30*MIN(30,L1282),0)</f>
        <v>9000000</v>
      </c>
      <c r="S1282" s="5">
        <f>ROUND('اطلاعات پایه'!$B$9/30*MIN(30,L1282),0)</f>
        <v>22000000</v>
      </c>
      <c r="T1282" s="5">
        <f t="shared" si="155"/>
        <v>59284</v>
      </c>
      <c r="U1282" s="15"/>
      <c r="V1282" s="5">
        <f t="shared" si="153"/>
        <v>0</v>
      </c>
      <c r="X1282" s="9">
        <f t="shared" si="156"/>
        <v>40316080</v>
      </c>
      <c r="Y1282" s="9">
        <f>ROUND(0.07*MIN(7*L1282*'اطلاعات پایه'!$B$5,'محاسبه حقوق'!X1282),0)</f>
        <v>2822126</v>
      </c>
      <c r="Z1282" s="9">
        <f t="shared" si="157"/>
        <v>9272700</v>
      </c>
      <c r="AA1282" s="9">
        <f t="shared" si="158"/>
        <v>480702059.14285713</v>
      </c>
      <c r="AB1282" s="5">
        <f>IF(AA1282&lt;='اطلاعات پایه'!$B$35,'اطلاعات پایه'!$D$35,IF(AA1282&lt;='اطلاعات پایه'!$B$36,'اطلاعات پایه'!$E$35+(AA1282-'اطلاعات پایه'!$B$35)*'اطلاعات پایه'!$C$36,IF(AA1282&lt;='اطلاعات پایه'!$B$37,'اطلاعات پایه'!$E$36+(AA1282-'اطلاعات پایه'!$B$36)*'اطلاعات پایه'!$C$37,IF(AA1282&lt;='اطلاعات پایه'!$B$38,'اطلاعات پایه'!$E$37+(AA1282-'اطلاعات پایه'!$B$37)*'اطلاعات پایه'!$C$38,IF(AA1282&lt;='اطلاعات پایه'!$B$39,'اطلاعات پایه'!$E$38+(AA1282-'اطلاعات پایه'!$B$38)*'اطلاعات پایه'!$C$39,'اطلاعات پایه'!$E$39+(AA1282-'اطلاعات پایه'!$B$39)*'اطلاعات پایه'!$C$40)))))/365*L1282</f>
        <v>0</v>
      </c>
      <c r="AC1282" s="9">
        <f t="shared" si="159"/>
        <v>37493954</v>
      </c>
      <c r="AE1282" s="9">
        <f t="shared" si="154"/>
        <v>49588780</v>
      </c>
    </row>
    <row r="1283" spans="1:31" x14ac:dyDescent="0.25">
      <c r="A1283" s="13">
        <v>1263</v>
      </c>
      <c r="B1283" s="13"/>
      <c r="C1283" s="13"/>
      <c r="D1283" s="13"/>
      <c r="E1283" s="13"/>
      <c r="F1283" s="13"/>
      <c r="G1283" s="6" t="str">
        <f t="shared" si="152"/>
        <v/>
      </c>
      <c r="H1283" s="13"/>
      <c r="I1283" s="13"/>
      <c r="J1283" s="15"/>
      <c r="K1283" s="15"/>
      <c r="L1283" s="5">
        <f>VLOOKUP($C$15,'اطلاعات پایه'!$A$18:$B$30,2,FALSE)</f>
        <v>30</v>
      </c>
      <c r="M1283" s="6">
        <f>VLOOKUP($C$15,'اطلاعات پایه'!$A$18:$C$30,3,FALSE)</f>
        <v>45736</v>
      </c>
      <c r="N1283" s="5">
        <f>ROUND((K1283*('اطلاعات پایه'!$B$12+1)+'اطلاعات پایه'!$B$13)/30*L1283,0)</f>
        <v>9316080</v>
      </c>
      <c r="O1283" s="5">
        <f>IF(AND(F1283&gt;0,M1283-F1283&gt;364),'اطلاعات پایه'!$B$10,0)*L1283+J1283</f>
        <v>0</v>
      </c>
      <c r="P1283" s="5">
        <f>IF(H1283="متاهل",'اطلاعات پایه'!$B$6,0)</f>
        <v>0</v>
      </c>
      <c r="Q1283" s="5">
        <f>I1283*'اطلاعات پایه'!$B$7</f>
        <v>0</v>
      </c>
      <c r="R1283" s="5">
        <f>ROUND('اطلاعات پایه'!$B$8/30*MIN(30,L1283),0)</f>
        <v>9000000</v>
      </c>
      <c r="S1283" s="5">
        <f>ROUND('اطلاعات پایه'!$B$9/30*MIN(30,L1283),0)</f>
        <v>22000000</v>
      </c>
      <c r="T1283" s="5">
        <f t="shared" si="155"/>
        <v>59284</v>
      </c>
      <c r="U1283" s="15"/>
      <c r="V1283" s="5">
        <f t="shared" si="153"/>
        <v>0</v>
      </c>
      <c r="X1283" s="9">
        <f t="shared" si="156"/>
        <v>40316080</v>
      </c>
      <c r="Y1283" s="9">
        <f>ROUND(0.07*MIN(7*L1283*'اطلاعات پایه'!$B$5,'محاسبه حقوق'!X1283),0)</f>
        <v>2822126</v>
      </c>
      <c r="Z1283" s="9">
        <f t="shared" si="157"/>
        <v>9272700</v>
      </c>
      <c r="AA1283" s="9">
        <f t="shared" si="158"/>
        <v>480702059.14285713</v>
      </c>
      <c r="AB1283" s="5">
        <f>IF(AA1283&lt;='اطلاعات پایه'!$B$35,'اطلاعات پایه'!$D$35,IF(AA1283&lt;='اطلاعات پایه'!$B$36,'اطلاعات پایه'!$E$35+(AA1283-'اطلاعات پایه'!$B$35)*'اطلاعات پایه'!$C$36,IF(AA1283&lt;='اطلاعات پایه'!$B$37,'اطلاعات پایه'!$E$36+(AA1283-'اطلاعات پایه'!$B$36)*'اطلاعات پایه'!$C$37,IF(AA1283&lt;='اطلاعات پایه'!$B$38,'اطلاعات پایه'!$E$37+(AA1283-'اطلاعات پایه'!$B$37)*'اطلاعات پایه'!$C$38,IF(AA1283&lt;='اطلاعات پایه'!$B$39,'اطلاعات پایه'!$E$38+(AA1283-'اطلاعات پایه'!$B$38)*'اطلاعات پایه'!$C$39,'اطلاعات پایه'!$E$39+(AA1283-'اطلاعات پایه'!$B$39)*'اطلاعات پایه'!$C$40)))))/365*L1283</f>
        <v>0</v>
      </c>
      <c r="AC1283" s="9">
        <f t="shared" si="159"/>
        <v>37493954</v>
      </c>
      <c r="AE1283" s="9">
        <f t="shared" si="154"/>
        <v>49588780</v>
      </c>
    </row>
    <row r="1284" spans="1:31" x14ac:dyDescent="0.25">
      <c r="A1284" s="13">
        <v>1264</v>
      </c>
      <c r="B1284" s="13"/>
      <c r="C1284" s="13"/>
      <c r="D1284" s="13"/>
      <c r="E1284" s="13"/>
      <c r="F1284" s="13"/>
      <c r="G1284" s="6" t="str">
        <f t="shared" si="152"/>
        <v/>
      </c>
      <c r="H1284" s="13"/>
      <c r="I1284" s="13"/>
      <c r="J1284" s="15"/>
      <c r="K1284" s="15"/>
      <c r="L1284" s="5">
        <f>VLOOKUP($C$15,'اطلاعات پایه'!$A$18:$B$30,2,FALSE)</f>
        <v>30</v>
      </c>
      <c r="M1284" s="6">
        <f>VLOOKUP($C$15,'اطلاعات پایه'!$A$18:$C$30,3,FALSE)</f>
        <v>45736</v>
      </c>
      <c r="N1284" s="5">
        <f>ROUND((K1284*('اطلاعات پایه'!$B$12+1)+'اطلاعات پایه'!$B$13)/30*L1284,0)</f>
        <v>9316080</v>
      </c>
      <c r="O1284" s="5">
        <f>IF(AND(F1284&gt;0,M1284-F1284&gt;364),'اطلاعات پایه'!$B$10,0)*L1284+J1284</f>
        <v>0</v>
      </c>
      <c r="P1284" s="5">
        <f>IF(H1284="متاهل",'اطلاعات پایه'!$B$6,0)</f>
        <v>0</v>
      </c>
      <c r="Q1284" s="5">
        <f>I1284*'اطلاعات پایه'!$B$7</f>
        <v>0</v>
      </c>
      <c r="R1284" s="5">
        <f>ROUND('اطلاعات پایه'!$B$8/30*MIN(30,L1284),0)</f>
        <v>9000000</v>
      </c>
      <c r="S1284" s="5">
        <f>ROUND('اطلاعات پایه'!$B$9/30*MIN(30,L1284),0)</f>
        <v>22000000</v>
      </c>
      <c r="T1284" s="5">
        <f t="shared" si="155"/>
        <v>59284</v>
      </c>
      <c r="U1284" s="15"/>
      <c r="V1284" s="5">
        <f t="shared" si="153"/>
        <v>0</v>
      </c>
      <c r="X1284" s="9">
        <f t="shared" si="156"/>
        <v>40316080</v>
      </c>
      <c r="Y1284" s="9">
        <f>ROUND(0.07*MIN(7*L1284*'اطلاعات پایه'!$B$5,'محاسبه حقوق'!X1284),0)</f>
        <v>2822126</v>
      </c>
      <c r="Z1284" s="9">
        <f t="shared" si="157"/>
        <v>9272700</v>
      </c>
      <c r="AA1284" s="9">
        <f t="shared" si="158"/>
        <v>480702059.14285713</v>
      </c>
      <c r="AB1284" s="5">
        <f>IF(AA1284&lt;='اطلاعات پایه'!$B$35,'اطلاعات پایه'!$D$35,IF(AA1284&lt;='اطلاعات پایه'!$B$36,'اطلاعات پایه'!$E$35+(AA1284-'اطلاعات پایه'!$B$35)*'اطلاعات پایه'!$C$36,IF(AA1284&lt;='اطلاعات پایه'!$B$37,'اطلاعات پایه'!$E$36+(AA1284-'اطلاعات پایه'!$B$36)*'اطلاعات پایه'!$C$37,IF(AA1284&lt;='اطلاعات پایه'!$B$38,'اطلاعات پایه'!$E$37+(AA1284-'اطلاعات پایه'!$B$37)*'اطلاعات پایه'!$C$38,IF(AA1284&lt;='اطلاعات پایه'!$B$39,'اطلاعات پایه'!$E$38+(AA1284-'اطلاعات پایه'!$B$38)*'اطلاعات پایه'!$C$39,'اطلاعات پایه'!$E$39+(AA1284-'اطلاعات پایه'!$B$39)*'اطلاعات پایه'!$C$40)))))/365*L1284</f>
        <v>0</v>
      </c>
      <c r="AC1284" s="9">
        <f t="shared" si="159"/>
        <v>37493954</v>
      </c>
      <c r="AE1284" s="9">
        <f t="shared" si="154"/>
        <v>49588780</v>
      </c>
    </row>
    <row r="1285" spans="1:31" x14ac:dyDescent="0.25">
      <c r="A1285" s="13">
        <v>1265</v>
      </c>
      <c r="B1285" s="13"/>
      <c r="C1285" s="13"/>
      <c r="D1285" s="13"/>
      <c r="E1285" s="13"/>
      <c r="F1285" s="13"/>
      <c r="G1285" s="6" t="str">
        <f t="shared" si="152"/>
        <v/>
      </c>
      <c r="H1285" s="13"/>
      <c r="I1285" s="13"/>
      <c r="J1285" s="15"/>
      <c r="K1285" s="15"/>
      <c r="L1285" s="5">
        <f>VLOOKUP($C$15,'اطلاعات پایه'!$A$18:$B$30,2,FALSE)</f>
        <v>30</v>
      </c>
      <c r="M1285" s="6">
        <f>VLOOKUP($C$15,'اطلاعات پایه'!$A$18:$C$30,3,FALSE)</f>
        <v>45736</v>
      </c>
      <c r="N1285" s="5">
        <f>ROUND((K1285*('اطلاعات پایه'!$B$12+1)+'اطلاعات پایه'!$B$13)/30*L1285,0)</f>
        <v>9316080</v>
      </c>
      <c r="O1285" s="5">
        <f>IF(AND(F1285&gt;0,M1285-F1285&gt;364),'اطلاعات پایه'!$B$10,0)*L1285+J1285</f>
        <v>0</v>
      </c>
      <c r="P1285" s="5">
        <f>IF(H1285="متاهل",'اطلاعات پایه'!$B$6,0)</f>
        <v>0</v>
      </c>
      <c r="Q1285" s="5">
        <f>I1285*'اطلاعات پایه'!$B$7</f>
        <v>0</v>
      </c>
      <c r="R1285" s="5">
        <f>ROUND('اطلاعات پایه'!$B$8/30*MIN(30,L1285),0)</f>
        <v>9000000</v>
      </c>
      <c r="S1285" s="5">
        <f>ROUND('اطلاعات پایه'!$B$9/30*MIN(30,L1285),0)</f>
        <v>22000000</v>
      </c>
      <c r="T1285" s="5">
        <f t="shared" si="155"/>
        <v>59284</v>
      </c>
      <c r="U1285" s="15"/>
      <c r="V1285" s="5">
        <f t="shared" si="153"/>
        <v>0</v>
      </c>
      <c r="X1285" s="9">
        <f t="shared" si="156"/>
        <v>40316080</v>
      </c>
      <c r="Y1285" s="9">
        <f>ROUND(0.07*MIN(7*L1285*'اطلاعات پایه'!$B$5,'محاسبه حقوق'!X1285),0)</f>
        <v>2822126</v>
      </c>
      <c r="Z1285" s="9">
        <f t="shared" si="157"/>
        <v>9272700</v>
      </c>
      <c r="AA1285" s="9">
        <f t="shared" si="158"/>
        <v>480702059.14285713</v>
      </c>
      <c r="AB1285" s="5">
        <f>IF(AA1285&lt;='اطلاعات پایه'!$B$35,'اطلاعات پایه'!$D$35,IF(AA1285&lt;='اطلاعات پایه'!$B$36,'اطلاعات پایه'!$E$35+(AA1285-'اطلاعات پایه'!$B$35)*'اطلاعات پایه'!$C$36,IF(AA1285&lt;='اطلاعات پایه'!$B$37,'اطلاعات پایه'!$E$36+(AA1285-'اطلاعات پایه'!$B$36)*'اطلاعات پایه'!$C$37,IF(AA1285&lt;='اطلاعات پایه'!$B$38,'اطلاعات پایه'!$E$37+(AA1285-'اطلاعات پایه'!$B$37)*'اطلاعات پایه'!$C$38,IF(AA1285&lt;='اطلاعات پایه'!$B$39,'اطلاعات پایه'!$E$38+(AA1285-'اطلاعات پایه'!$B$38)*'اطلاعات پایه'!$C$39,'اطلاعات پایه'!$E$39+(AA1285-'اطلاعات پایه'!$B$39)*'اطلاعات پایه'!$C$40)))))/365*L1285</f>
        <v>0</v>
      </c>
      <c r="AC1285" s="9">
        <f t="shared" si="159"/>
        <v>37493954</v>
      </c>
      <c r="AE1285" s="9">
        <f t="shared" si="154"/>
        <v>49588780</v>
      </c>
    </row>
    <row r="1286" spans="1:31" x14ac:dyDescent="0.25">
      <c r="A1286" s="13">
        <v>1266</v>
      </c>
      <c r="B1286" s="13"/>
      <c r="C1286" s="13"/>
      <c r="D1286" s="13"/>
      <c r="E1286" s="13"/>
      <c r="F1286" s="13"/>
      <c r="G1286" s="6" t="str">
        <f t="shared" si="152"/>
        <v/>
      </c>
      <c r="H1286" s="13"/>
      <c r="I1286" s="13"/>
      <c r="J1286" s="15"/>
      <c r="K1286" s="15"/>
      <c r="L1286" s="5">
        <f>VLOOKUP($C$15,'اطلاعات پایه'!$A$18:$B$30,2,FALSE)</f>
        <v>30</v>
      </c>
      <c r="M1286" s="6">
        <f>VLOOKUP($C$15,'اطلاعات پایه'!$A$18:$C$30,3,FALSE)</f>
        <v>45736</v>
      </c>
      <c r="N1286" s="5">
        <f>ROUND((K1286*('اطلاعات پایه'!$B$12+1)+'اطلاعات پایه'!$B$13)/30*L1286,0)</f>
        <v>9316080</v>
      </c>
      <c r="O1286" s="5">
        <f>IF(AND(F1286&gt;0,M1286-F1286&gt;364),'اطلاعات پایه'!$B$10,0)*L1286+J1286</f>
        <v>0</v>
      </c>
      <c r="P1286" s="5">
        <f>IF(H1286="متاهل",'اطلاعات پایه'!$B$6,0)</f>
        <v>0</v>
      </c>
      <c r="Q1286" s="5">
        <f>I1286*'اطلاعات پایه'!$B$7</f>
        <v>0</v>
      </c>
      <c r="R1286" s="5">
        <f>ROUND('اطلاعات پایه'!$B$8/30*MIN(30,L1286),0)</f>
        <v>9000000</v>
      </c>
      <c r="S1286" s="5">
        <f>ROUND('اطلاعات پایه'!$B$9/30*MIN(30,L1286),0)</f>
        <v>22000000</v>
      </c>
      <c r="T1286" s="5">
        <f t="shared" si="155"/>
        <v>59284</v>
      </c>
      <c r="U1286" s="15"/>
      <c r="V1286" s="5">
        <f t="shared" si="153"/>
        <v>0</v>
      </c>
      <c r="X1286" s="9">
        <f t="shared" si="156"/>
        <v>40316080</v>
      </c>
      <c r="Y1286" s="9">
        <f>ROUND(0.07*MIN(7*L1286*'اطلاعات پایه'!$B$5,'محاسبه حقوق'!X1286),0)</f>
        <v>2822126</v>
      </c>
      <c r="Z1286" s="9">
        <f t="shared" si="157"/>
        <v>9272700</v>
      </c>
      <c r="AA1286" s="9">
        <f t="shared" si="158"/>
        <v>480702059.14285713</v>
      </c>
      <c r="AB1286" s="5">
        <f>IF(AA1286&lt;='اطلاعات پایه'!$B$35,'اطلاعات پایه'!$D$35,IF(AA1286&lt;='اطلاعات پایه'!$B$36,'اطلاعات پایه'!$E$35+(AA1286-'اطلاعات پایه'!$B$35)*'اطلاعات پایه'!$C$36,IF(AA1286&lt;='اطلاعات پایه'!$B$37,'اطلاعات پایه'!$E$36+(AA1286-'اطلاعات پایه'!$B$36)*'اطلاعات پایه'!$C$37,IF(AA1286&lt;='اطلاعات پایه'!$B$38,'اطلاعات پایه'!$E$37+(AA1286-'اطلاعات پایه'!$B$37)*'اطلاعات پایه'!$C$38,IF(AA1286&lt;='اطلاعات پایه'!$B$39,'اطلاعات پایه'!$E$38+(AA1286-'اطلاعات پایه'!$B$38)*'اطلاعات پایه'!$C$39,'اطلاعات پایه'!$E$39+(AA1286-'اطلاعات پایه'!$B$39)*'اطلاعات پایه'!$C$40)))))/365*L1286</f>
        <v>0</v>
      </c>
      <c r="AC1286" s="9">
        <f t="shared" si="159"/>
        <v>37493954</v>
      </c>
      <c r="AE1286" s="9">
        <f t="shared" si="154"/>
        <v>49588780</v>
      </c>
    </row>
    <row r="1287" spans="1:31" x14ac:dyDescent="0.25">
      <c r="A1287" s="13">
        <v>1267</v>
      </c>
      <c r="B1287" s="13"/>
      <c r="C1287" s="13"/>
      <c r="D1287" s="13"/>
      <c r="E1287" s="13"/>
      <c r="F1287" s="13"/>
      <c r="G1287" s="6" t="str">
        <f t="shared" si="152"/>
        <v/>
      </c>
      <c r="H1287" s="13"/>
      <c r="I1287" s="13"/>
      <c r="J1287" s="15"/>
      <c r="K1287" s="15"/>
      <c r="L1287" s="5">
        <f>VLOOKUP($C$15,'اطلاعات پایه'!$A$18:$B$30,2,FALSE)</f>
        <v>30</v>
      </c>
      <c r="M1287" s="6">
        <f>VLOOKUP($C$15,'اطلاعات پایه'!$A$18:$C$30,3,FALSE)</f>
        <v>45736</v>
      </c>
      <c r="N1287" s="5">
        <f>ROUND((K1287*('اطلاعات پایه'!$B$12+1)+'اطلاعات پایه'!$B$13)/30*L1287,0)</f>
        <v>9316080</v>
      </c>
      <c r="O1287" s="5">
        <f>IF(AND(F1287&gt;0,M1287-F1287&gt;364),'اطلاعات پایه'!$B$10,0)*L1287+J1287</f>
        <v>0</v>
      </c>
      <c r="P1287" s="5">
        <f>IF(H1287="متاهل",'اطلاعات پایه'!$B$6,0)</f>
        <v>0</v>
      </c>
      <c r="Q1287" s="5">
        <f>I1287*'اطلاعات پایه'!$B$7</f>
        <v>0</v>
      </c>
      <c r="R1287" s="5">
        <f>ROUND('اطلاعات پایه'!$B$8/30*MIN(30,L1287),0)</f>
        <v>9000000</v>
      </c>
      <c r="S1287" s="5">
        <f>ROUND('اطلاعات پایه'!$B$9/30*MIN(30,L1287),0)</f>
        <v>22000000</v>
      </c>
      <c r="T1287" s="5">
        <f t="shared" si="155"/>
        <v>59284</v>
      </c>
      <c r="U1287" s="15"/>
      <c r="V1287" s="5">
        <f t="shared" si="153"/>
        <v>0</v>
      </c>
      <c r="X1287" s="9">
        <f t="shared" si="156"/>
        <v>40316080</v>
      </c>
      <c r="Y1287" s="9">
        <f>ROUND(0.07*MIN(7*L1287*'اطلاعات پایه'!$B$5,'محاسبه حقوق'!X1287),0)</f>
        <v>2822126</v>
      </c>
      <c r="Z1287" s="9">
        <f t="shared" si="157"/>
        <v>9272700</v>
      </c>
      <c r="AA1287" s="9">
        <f t="shared" si="158"/>
        <v>480702059.14285713</v>
      </c>
      <c r="AB1287" s="5">
        <f>IF(AA1287&lt;='اطلاعات پایه'!$B$35,'اطلاعات پایه'!$D$35,IF(AA1287&lt;='اطلاعات پایه'!$B$36,'اطلاعات پایه'!$E$35+(AA1287-'اطلاعات پایه'!$B$35)*'اطلاعات پایه'!$C$36,IF(AA1287&lt;='اطلاعات پایه'!$B$37,'اطلاعات پایه'!$E$36+(AA1287-'اطلاعات پایه'!$B$36)*'اطلاعات پایه'!$C$37,IF(AA1287&lt;='اطلاعات پایه'!$B$38,'اطلاعات پایه'!$E$37+(AA1287-'اطلاعات پایه'!$B$37)*'اطلاعات پایه'!$C$38,IF(AA1287&lt;='اطلاعات پایه'!$B$39,'اطلاعات پایه'!$E$38+(AA1287-'اطلاعات پایه'!$B$38)*'اطلاعات پایه'!$C$39,'اطلاعات پایه'!$E$39+(AA1287-'اطلاعات پایه'!$B$39)*'اطلاعات پایه'!$C$40)))))/365*L1287</f>
        <v>0</v>
      </c>
      <c r="AC1287" s="9">
        <f t="shared" si="159"/>
        <v>37493954</v>
      </c>
      <c r="AE1287" s="9">
        <f t="shared" si="154"/>
        <v>49588780</v>
      </c>
    </row>
    <row r="1288" spans="1:31" x14ac:dyDescent="0.25">
      <c r="A1288" s="13">
        <v>1268</v>
      </c>
      <c r="B1288" s="13"/>
      <c r="C1288" s="13"/>
      <c r="D1288" s="13"/>
      <c r="E1288" s="13"/>
      <c r="F1288" s="13"/>
      <c r="G1288" s="6" t="str">
        <f t="shared" si="152"/>
        <v/>
      </c>
      <c r="H1288" s="13"/>
      <c r="I1288" s="13"/>
      <c r="J1288" s="15"/>
      <c r="K1288" s="15"/>
      <c r="L1288" s="5">
        <f>VLOOKUP($C$15,'اطلاعات پایه'!$A$18:$B$30,2,FALSE)</f>
        <v>30</v>
      </c>
      <c r="M1288" s="6">
        <f>VLOOKUP($C$15,'اطلاعات پایه'!$A$18:$C$30,3,FALSE)</f>
        <v>45736</v>
      </c>
      <c r="N1288" s="5">
        <f>ROUND((K1288*('اطلاعات پایه'!$B$12+1)+'اطلاعات پایه'!$B$13)/30*L1288,0)</f>
        <v>9316080</v>
      </c>
      <c r="O1288" s="5">
        <f>IF(AND(F1288&gt;0,M1288-F1288&gt;364),'اطلاعات پایه'!$B$10,0)*L1288+J1288</f>
        <v>0</v>
      </c>
      <c r="P1288" s="5">
        <f>IF(H1288="متاهل",'اطلاعات پایه'!$B$6,0)</f>
        <v>0</v>
      </c>
      <c r="Q1288" s="5">
        <f>I1288*'اطلاعات پایه'!$B$7</f>
        <v>0</v>
      </c>
      <c r="R1288" s="5">
        <f>ROUND('اطلاعات پایه'!$B$8/30*MIN(30,L1288),0)</f>
        <v>9000000</v>
      </c>
      <c r="S1288" s="5">
        <f>ROUND('اطلاعات پایه'!$B$9/30*MIN(30,L1288),0)</f>
        <v>22000000</v>
      </c>
      <c r="T1288" s="5">
        <f t="shared" si="155"/>
        <v>59284</v>
      </c>
      <c r="U1288" s="15"/>
      <c r="V1288" s="5">
        <f t="shared" si="153"/>
        <v>0</v>
      </c>
      <c r="X1288" s="9">
        <f t="shared" si="156"/>
        <v>40316080</v>
      </c>
      <c r="Y1288" s="9">
        <f>ROUND(0.07*MIN(7*L1288*'اطلاعات پایه'!$B$5,'محاسبه حقوق'!X1288),0)</f>
        <v>2822126</v>
      </c>
      <c r="Z1288" s="9">
        <f t="shared" si="157"/>
        <v>9272700</v>
      </c>
      <c r="AA1288" s="9">
        <f t="shared" si="158"/>
        <v>480702059.14285713</v>
      </c>
      <c r="AB1288" s="5">
        <f>IF(AA1288&lt;='اطلاعات پایه'!$B$35,'اطلاعات پایه'!$D$35,IF(AA1288&lt;='اطلاعات پایه'!$B$36,'اطلاعات پایه'!$E$35+(AA1288-'اطلاعات پایه'!$B$35)*'اطلاعات پایه'!$C$36,IF(AA1288&lt;='اطلاعات پایه'!$B$37,'اطلاعات پایه'!$E$36+(AA1288-'اطلاعات پایه'!$B$36)*'اطلاعات پایه'!$C$37,IF(AA1288&lt;='اطلاعات پایه'!$B$38,'اطلاعات پایه'!$E$37+(AA1288-'اطلاعات پایه'!$B$37)*'اطلاعات پایه'!$C$38,IF(AA1288&lt;='اطلاعات پایه'!$B$39,'اطلاعات پایه'!$E$38+(AA1288-'اطلاعات پایه'!$B$38)*'اطلاعات پایه'!$C$39,'اطلاعات پایه'!$E$39+(AA1288-'اطلاعات پایه'!$B$39)*'اطلاعات پایه'!$C$40)))))/365*L1288</f>
        <v>0</v>
      </c>
      <c r="AC1288" s="9">
        <f t="shared" si="159"/>
        <v>37493954</v>
      </c>
      <c r="AE1288" s="9">
        <f t="shared" si="154"/>
        <v>49588780</v>
      </c>
    </row>
    <row r="1289" spans="1:31" x14ac:dyDescent="0.25">
      <c r="A1289" s="13">
        <v>1269</v>
      </c>
      <c r="B1289" s="13"/>
      <c r="C1289" s="13"/>
      <c r="D1289" s="13"/>
      <c r="E1289" s="13"/>
      <c r="F1289" s="13"/>
      <c r="G1289" s="6" t="str">
        <f t="shared" si="152"/>
        <v/>
      </c>
      <c r="H1289" s="13"/>
      <c r="I1289" s="13"/>
      <c r="J1289" s="15"/>
      <c r="K1289" s="15"/>
      <c r="L1289" s="5">
        <f>VLOOKUP($C$15,'اطلاعات پایه'!$A$18:$B$30,2,FALSE)</f>
        <v>30</v>
      </c>
      <c r="M1289" s="6">
        <f>VLOOKUP($C$15,'اطلاعات پایه'!$A$18:$C$30,3,FALSE)</f>
        <v>45736</v>
      </c>
      <c r="N1289" s="5">
        <f>ROUND((K1289*('اطلاعات پایه'!$B$12+1)+'اطلاعات پایه'!$B$13)/30*L1289,0)</f>
        <v>9316080</v>
      </c>
      <c r="O1289" s="5">
        <f>IF(AND(F1289&gt;0,M1289-F1289&gt;364),'اطلاعات پایه'!$B$10,0)*L1289+J1289</f>
        <v>0</v>
      </c>
      <c r="P1289" s="5">
        <f>IF(H1289="متاهل",'اطلاعات پایه'!$B$6,0)</f>
        <v>0</v>
      </c>
      <c r="Q1289" s="5">
        <f>I1289*'اطلاعات پایه'!$B$7</f>
        <v>0</v>
      </c>
      <c r="R1289" s="5">
        <f>ROUND('اطلاعات پایه'!$B$8/30*MIN(30,L1289),0)</f>
        <v>9000000</v>
      </c>
      <c r="S1289" s="5">
        <f>ROUND('اطلاعات پایه'!$B$9/30*MIN(30,L1289),0)</f>
        <v>22000000</v>
      </c>
      <c r="T1289" s="5">
        <f t="shared" si="155"/>
        <v>59284</v>
      </c>
      <c r="U1289" s="15"/>
      <c r="V1289" s="5">
        <f t="shared" si="153"/>
        <v>0</v>
      </c>
      <c r="X1289" s="9">
        <f t="shared" si="156"/>
        <v>40316080</v>
      </c>
      <c r="Y1289" s="9">
        <f>ROUND(0.07*MIN(7*L1289*'اطلاعات پایه'!$B$5,'محاسبه حقوق'!X1289),0)</f>
        <v>2822126</v>
      </c>
      <c r="Z1289" s="9">
        <f t="shared" si="157"/>
        <v>9272700</v>
      </c>
      <c r="AA1289" s="9">
        <f t="shared" si="158"/>
        <v>480702059.14285713</v>
      </c>
      <c r="AB1289" s="5">
        <f>IF(AA1289&lt;='اطلاعات پایه'!$B$35,'اطلاعات پایه'!$D$35,IF(AA1289&lt;='اطلاعات پایه'!$B$36,'اطلاعات پایه'!$E$35+(AA1289-'اطلاعات پایه'!$B$35)*'اطلاعات پایه'!$C$36,IF(AA1289&lt;='اطلاعات پایه'!$B$37,'اطلاعات پایه'!$E$36+(AA1289-'اطلاعات پایه'!$B$36)*'اطلاعات پایه'!$C$37,IF(AA1289&lt;='اطلاعات پایه'!$B$38,'اطلاعات پایه'!$E$37+(AA1289-'اطلاعات پایه'!$B$37)*'اطلاعات پایه'!$C$38,IF(AA1289&lt;='اطلاعات پایه'!$B$39,'اطلاعات پایه'!$E$38+(AA1289-'اطلاعات پایه'!$B$38)*'اطلاعات پایه'!$C$39,'اطلاعات پایه'!$E$39+(AA1289-'اطلاعات پایه'!$B$39)*'اطلاعات پایه'!$C$40)))))/365*L1289</f>
        <v>0</v>
      </c>
      <c r="AC1289" s="9">
        <f t="shared" si="159"/>
        <v>37493954</v>
      </c>
      <c r="AE1289" s="9">
        <f t="shared" si="154"/>
        <v>49588780</v>
      </c>
    </row>
    <row r="1290" spans="1:31" x14ac:dyDescent="0.25">
      <c r="A1290" s="13">
        <v>1270</v>
      </c>
      <c r="B1290" s="13"/>
      <c r="C1290" s="13"/>
      <c r="D1290" s="13"/>
      <c r="E1290" s="13"/>
      <c r="F1290" s="13"/>
      <c r="G1290" s="6" t="str">
        <f t="shared" si="152"/>
        <v/>
      </c>
      <c r="H1290" s="13"/>
      <c r="I1290" s="13"/>
      <c r="J1290" s="15"/>
      <c r="K1290" s="15"/>
      <c r="L1290" s="5">
        <f>VLOOKUP($C$15,'اطلاعات پایه'!$A$18:$B$30,2,FALSE)</f>
        <v>30</v>
      </c>
      <c r="M1290" s="6">
        <f>VLOOKUP($C$15,'اطلاعات پایه'!$A$18:$C$30,3,FALSE)</f>
        <v>45736</v>
      </c>
      <c r="N1290" s="5">
        <f>ROUND((K1290*('اطلاعات پایه'!$B$12+1)+'اطلاعات پایه'!$B$13)/30*L1290,0)</f>
        <v>9316080</v>
      </c>
      <c r="O1290" s="5">
        <f>IF(AND(F1290&gt;0,M1290-F1290&gt;364),'اطلاعات پایه'!$B$10,0)*L1290+J1290</f>
        <v>0</v>
      </c>
      <c r="P1290" s="5">
        <f>IF(H1290="متاهل",'اطلاعات پایه'!$B$6,0)</f>
        <v>0</v>
      </c>
      <c r="Q1290" s="5">
        <f>I1290*'اطلاعات پایه'!$B$7</f>
        <v>0</v>
      </c>
      <c r="R1290" s="5">
        <f>ROUND('اطلاعات پایه'!$B$8/30*MIN(30,L1290),0)</f>
        <v>9000000</v>
      </c>
      <c r="S1290" s="5">
        <f>ROUND('اطلاعات پایه'!$B$9/30*MIN(30,L1290),0)</f>
        <v>22000000</v>
      </c>
      <c r="T1290" s="5">
        <f t="shared" si="155"/>
        <v>59284</v>
      </c>
      <c r="U1290" s="15"/>
      <c r="V1290" s="5">
        <f t="shared" si="153"/>
        <v>0</v>
      </c>
      <c r="X1290" s="9">
        <f t="shared" si="156"/>
        <v>40316080</v>
      </c>
      <c r="Y1290" s="9">
        <f>ROUND(0.07*MIN(7*L1290*'اطلاعات پایه'!$B$5,'محاسبه حقوق'!X1290),0)</f>
        <v>2822126</v>
      </c>
      <c r="Z1290" s="9">
        <f t="shared" si="157"/>
        <v>9272700</v>
      </c>
      <c r="AA1290" s="9">
        <f t="shared" si="158"/>
        <v>480702059.14285713</v>
      </c>
      <c r="AB1290" s="5">
        <f>IF(AA1290&lt;='اطلاعات پایه'!$B$35,'اطلاعات پایه'!$D$35,IF(AA1290&lt;='اطلاعات پایه'!$B$36,'اطلاعات پایه'!$E$35+(AA1290-'اطلاعات پایه'!$B$35)*'اطلاعات پایه'!$C$36,IF(AA1290&lt;='اطلاعات پایه'!$B$37,'اطلاعات پایه'!$E$36+(AA1290-'اطلاعات پایه'!$B$36)*'اطلاعات پایه'!$C$37,IF(AA1290&lt;='اطلاعات پایه'!$B$38,'اطلاعات پایه'!$E$37+(AA1290-'اطلاعات پایه'!$B$37)*'اطلاعات پایه'!$C$38,IF(AA1290&lt;='اطلاعات پایه'!$B$39,'اطلاعات پایه'!$E$38+(AA1290-'اطلاعات پایه'!$B$38)*'اطلاعات پایه'!$C$39,'اطلاعات پایه'!$E$39+(AA1290-'اطلاعات پایه'!$B$39)*'اطلاعات پایه'!$C$40)))))/365*L1290</f>
        <v>0</v>
      </c>
      <c r="AC1290" s="9">
        <f t="shared" si="159"/>
        <v>37493954</v>
      </c>
      <c r="AE1290" s="9">
        <f t="shared" si="154"/>
        <v>49588780</v>
      </c>
    </row>
    <row r="1291" spans="1:31" x14ac:dyDescent="0.25">
      <c r="A1291" s="13">
        <v>1271</v>
      </c>
      <c r="B1291" s="13"/>
      <c r="C1291" s="13"/>
      <c r="D1291" s="13"/>
      <c r="E1291" s="13"/>
      <c r="F1291" s="13"/>
      <c r="G1291" s="6" t="str">
        <f t="shared" si="152"/>
        <v/>
      </c>
      <c r="H1291" s="13"/>
      <c r="I1291" s="13"/>
      <c r="J1291" s="15"/>
      <c r="K1291" s="15"/>
      <c r="L1291" s="5">
        <f>VLOOKUP($C$15,'اطلاعات پایه'!$A$18:$B$30,2,FALSE)</f>
        <v>30</v>
      </c>
      <c r="M1291" s="6">
        <f>VLOOKUP($C$15,'اطلاعات پایه'!$A$18:$C$30,3,FALSE)</f>
        <v>45736</v>
      </c>
      <c r="N1291" s="5">
        <f>ROUND((K1291*('اطلاعات پایه'!$B$12+1)+'اطلاعات پایه'!$B$13)/30*L1291,0)</f>
        <v>9316080</v>
      </c>
      <c r="O1291" s="5">
        <f>IF(AND(F1291&gt;0,M1291-F1291&gt;364),'اطلاعات پایه'!$B$10,0)*L1291+J1291</f>
        <v>0</v>
      </c>
      <c r="P1291" s="5">
        <f>IF(H1291="متاهل",'اطلاعات پایه'!$B$6,0)</f>
        <v>0</v>
      </c>
      <c r="Q1291" s="5">
        <f>I1291*'اطلاعات پایه'!$B$7</f>
        <v>0</v>
      </c>
      <c r="R1291" s="5">
        <f>ROUND('اطلاعات پایه'!$B$8/30*MIN(30,L1291),0)</f>
        <v>9000000</v>
      </c>
      <c r="S1291" s="5">
        <f>ROUND('اطلاعات پایه'!$B$9/30*MIN(30,L1291),0)</f>
        <v>22000000</v>
      </c>
      <c r="T1291" s="5">
        <f t="shared" si="155"/>
        <v>59284</v>
      </c>
      <c r="U1291" s="15"/>
      <c r="V1291" s="5">
        <f t="shared" si="153"/>
        <v>0</v>
      </c>
      <c r="X1291" s="9">
        <f t="shared" si="156"/>
        <v>40316080</v>
      </c>
      <c r="Y1291" s="9">
        <f>ROUND(0.07*MIN(7*L1291*'اطلاعات پایه'!$B$5,'محاسبه حقوق'!X1291),0)</f>
        <v>2822126</v>
      </c>
      <c r="Z1291" s="9">
        <f t="shared" si="157"/>
        <v>9272700</v>
      </c>
      <c r="AA1291" s="9">
        <f t="shared" si="158"/>
        <v>480702059.14285713</v>
      </c>
      <c r="AB1291" s="5">
        <f>IF(AA1291&lt;='اطلاعات پایه'!$B$35,'اطلاعات پایه'!$D$35,IF(AA1291&lt;='اطلاعات پایه'!$B$36,'اطلاعات پایه'!$E$35+(AA1291-'اطلاعات پایه'!$B$35)*'اطلاعات پایه'!$C$36,IF(AA1291&lt;='اطلاعات پایه'!$B$37,'اطلاعات پایه'!$E$36+(AA1291-'اطلاعات پایه'!$B$36)*'اطلاعات پایه'!$C$37,IF(AA1291&lt;='اطلاعات پایه'!$B$38,'اطلاعات پایه'!$E$37+(AA1291-'اطلاعات پایه'!$B$37)*'اطلاعات پایه'!$C$38,IF(AA1291&lt;='اطلاعات پایه'!$B$39,'اطلاعات پایه'!$E$38+(AA1291-'اطلاعات پایه'!$B$38)*'اطلاعات پایه'!$C$39,'اطلاعات پایه'!$E$39+(AA1291-'اطلاعات پایه'!$B$39)*'اطلاعات پایه'!$C$40)))))/365*L1291</f>
        <v>0</v>
      </c>
      <c r="AC1291" s="9">
        <f t="shared" si="159"/>
        <v>37493954</v>
      </c>
      <c r="AE1291" s="9">
        <f t="shared" si="154"/>
        <v>49588780</v>
      </c>
    </row>
    <row r="1292" spans="1:31" x14ac:dyDescent="0.25">
      <c r="A1292" s="13">
        <v>1272</v>
      </c>
      <c r="B1292" s="13"/>
      <c r="C1292" s="13"/>
      <c r="D1292" s="13"/>
      <c r="E1292" s="13"/>
      <c r="F1292" s="13"/>
      <c r="G1292" s="6" t="str">
        <f t="shared" si="152"/>
        <v/>
      </c>
      <c r="H1292" s="13"/>
      <c r="I1292" s="13"/>
      <c r="J1292" s="15"/>
      <c r="K1292" s="15"/>
      <c r="L1292" s="5">
        <f>VLOOKUP($C$15,'اطلاعات پایه'!$A$18:$B$30,2,FALSE)</f>
        <v>30</v>
      </c>
      <c r="M1292" s="6">
        <f>VLOOKUP($C$15,'اطلاعات پایه'!$A$18:$C$30,3,FALSE)</f>
        <v>45736</v>
      </c>
      <c r="N1292" s="5">
        <f>ROUND((K1292*('اطلاعات پایه'!$B$12+1)+'اطلاعات پایه'!$B$13)/30*L1292,0)</f>
        <v>9316080</v>
      </c>
      <c r="O1292" s="5">
        <f>IF(AND(F1292&gt;0,M1292-F1292&gt;364),'اطلاعات پایه'!$B$10,0)*L1292+J1292</f>
        <v>0</v>
      </c>
      <c r="P1292" s="5">
        <f>IF(H1292="متاهل",'اطلاعات پایه'!$B$6,0)</f>
        <v>0</v>
      </c>
      <c r="Q1292" s="5">
        <f>I1292*'اطلاعات پایه'!$B$7</f>
        <v>0</v>
      </c>
      <c r="R1292" s="5">
        <f>ROUND('اطلاعات پایه'!$B$8/30*MIN(30,L1292),0)</f>
        <v>9000000</v>
      </c>
      <c r="S1292" s="5">
        <f>ROUND('اطلاعات پایه'!$B$9/30*MIN(30,L1292),0)</f>
        <v>22000000</v>
      </c>
      <c r="T1292" s="5">
        <f t="shared" si="155"/>
        <v>59284</v>
      </c>
      <c r="U1292" s="15"/>
      <c r="V1292" s="5">
        <f t="shared" si="153"/>
        <v>0</v>
      </c>
      <c r="X1292" s="9">
        <f t="shared" si="156"/>
        <v>40316080</v>
      </c>
      <c r="Y1292" s="9">
        <f>ROUND(0.07*MIN(7*L1292*'اطلاعات پایه'!$B$5,'محاسبه حقوق'!X1292),0)</f>
        <v>2822126</v>
      </c>
      <c r="Z1292" s="9">
        <f t="shared" si="157"/>
        <v>9272700</v>
      </c>
      <c r="AA1292" s="9">
        <f t="shared" si="158"/>
        <v>480702059.14285713</v>
      </c>
      <c r="AB1292" s="5">
        <f>IF(AA1292&lt;='اطلاعات پایه'!$B$35,'اطلاعات پایه'!$D$35,IF(AA1292&lt;='اطلاعات پایه'!$B$36,'اطلاعات پایه'!$E$35+(AA1292-'اطلاعات پایه'!$B$35)*'اطلاعات پایه'!$C$36,IF(AA1292&lt;='اطلاعات پایه'!$B$37,'اطلاعات پایه'!$E$36+(AA1292-'اطلاعات پایه'!$B$36)*'اطلاعات پایه'!$C$37,IF(AA1292&lt;='اطلاعات پایه'!$B$38,'اطلاعات پایه'!$E$37+(AA1292-'اطلاعات پایه'!$B$37)*'اطلاعات پایه'!$C$38,IF(AA1292&lt;='اطلاعات پایه'!$B$39,'اطلاعات پایه'!$E$38+(AA1292-'اطلاعات پایه'!$B$38)*'اطلاعات پایه'!$C$39,'اطلاعات پایه'!$E$39+(AA1292-'اطلاعات پایه'!$B$39)*'اطلاعات پایه'!$C$40)))))/365*L1292</f>
        <v>0</v>
      </c>
      <c r="AC1292" s="9">
        <f t="shared" si="159"/>
        <v>37493954</v>
      </c>
      <c r="AE1292" s="9">
        <f t="shared" si="154"/>
        <v>49588780</v>
      </c>
    </row>
    <row r="1293" spans="1:31" x14ac:dyDescent="0.25">
      <c r="A1293" s="13">
        <v>1273</v>
      </c>
      <c r="B1293" s="13"/>
      <c r="C1293" s="13"/>
      <c r="D1293" s="13"/>
      <c r="E1293" s="13"/>
      <c r="F1293" s="13"/>
      <c r="G1293" s="6" t="str">
        <f t="shared" si="152"/>
        <v/>
      </c>
      <c r="H1293" s="13"/>
      <c r="I1293" s="13"/>
      <c r="J1293" s="15"/>
      <c r="K1293" s="15"/>
      <c r="L1293" s="5">
        <f>VLOOKUP($C$15,'اطلاعات پایه'!$A$18:$B$30,2,FALSE)</f>
        <v>30</v>
      </c>
      <c r="M1293" s="6">
        <f>VLOOKUP($C$15,'اطلاعات پایه'!$A$18:$C$30,3,FALSE)</f>
        <v>45736</v>
      </c>
      <c r="N1293" s="5">
        <f>ROUND((K1293*('اطلاعات پایه'!$B$12+1)+'اطلاعات پایه'!$B$13)/30*L1293,0)</f>
        <v>9316080</v>
      </c>
      <c r="O1293" s="5">
        <f>IF(AND(F1293&gt;0,M1293-F1293&gt;364),'اطلاعات پایه'!$B$10,0)*L1293+J1293</f>
        <v>0</v>
      </c>
      <c r="P1293" s="5">
        <f>IF(H1293="متاهل",'اطلاعات پایه'!$B$6,0)</f>
        <v>0</v>
      </c>
      <c r="Q1293" s="5">
        <f>I1293*'اطلاعات پایه'!$B$7</f>
        <v>0</v>
      </c>
      <c r="R1293" s="5">
        <f>ROUND('اطلاعات پایه'!$B$8/30*MIN(30,L1293),0)</f>
        <v>9000000</v>
      </c>
      <c r="S1293" s="5">
        <f>ROUND('اطلاعات پایه'!$B$9/30*MIN(30,L1293),0)</f>
        <v>22000000</v>
      </c>
      <c r="T1293" s="5">
        <f t="shared" si="155"/>
        <v>59284</v>
      </c>
      <c r="U1293" s="15"/>
      <c r="V1293" s="5">
        <f t="shared" si="153"/>
        <v>0</v>
      </c>
      <c r="X1293" s="9">
        <f t="shared" si="156"/>
        <v>40316080</v>
      </c>
      <c r="Y1293" s="9">
        <f>ROUND(0.07*MIN(7*L1293*'اطلاعات پایه'!$B$5,'محاسبه حقوق'!X1293),0)</f>
        <v>2822126</v>
      </c>
      <c r="Z1293" s="9">
        <f t="shared" si="157"/>
        <v>9272700</v>
      </c>
      <c r="AA1293" s="9">
        <f t="shared" si="158"/>
        <v>480702059.14285713</v>
      </c>
      <c r="AB1293" s="5">
        <f>IF(AA1293&lt;='اطلاعات پایه'!$B$35,'اطلاعات پایه'!$D$35,IF(AA1293&lt;='اطلاعات پایه'!$B$36,'اطلاعات پایه'!$E$35+(AA1293-'اطلاعات پایه'!$B$35)*'اطلاعات پایه'!$C$36,IF(AA1293&lt;='اطلاعات پایه'!$B$37,'اطلاعات پایه'!$E$36+(AA1293-'اطلاعات پایه'!$B$36)*'اطلاعات پایه'!$C$37,IF(AA1293&lt;='اطلاعات پایه'!$B$38,'اطلاعات پایه'!$E$37+(AA1293-'اطلاعات پایه'!$B$37)*'اطلاعات پایه'!$C$38,IF(AA1293&lt;='اطلاعات پایه'!$B$39,'اطلاعات پایه'!$E$38+(AA1293-'اطلاعات پایه'!$B$38)*'اطلاعات پایه'!$C$39,'اطلاعات پایه'!$E$39+(AA1293-'اطلاعات پایه'!$B$39)*'اطلاعات پایه'!$C$40)))))/365*L1293</f>
        <v>0</v>
      </c>
      <c r="AC1293" s="9">
        <f t="shared" si="159"/>
        <v>37493954</v>
      </c>
      <c r="AE1293" s="9">
        <f t="shared" si="154"/>
        <v>49588780</v>
      </c>
    </row>
    <row r="1294" spans="1:31" x14ac:dyDescent="0.25">
      <c r="A1294" s="13">
        <v>1274</v>
      </c>
      <c r="B1294" s="13"/>
      <c r="C1294" s="13"/>
      <c r="D1294" s="13"/>
      <c r="E1294" s="13"/>
      <c r="F1294" s="13"/>
      <c r="G1294" s="6" t="str">
        <f t="shared" si="152"/>
        <v/>
      </c>
      <c r="H1294" s="13"/>
      <c r="I1294" s="13"/>
      <c r="J1294" s="15"/>
      <c r="K1294" s="15"/>
      <c r="L1294" s="5">
        <f>VLOOKUP($C$15,'اطلاعات پایه'!$A$18:$B$30,2,FALSE)</f>
        <v>30</v>
      </c>
      <c r="M1294" s="6">
        <f>VLOOKUP($C$15,'اطلاعات پایه'!$A$18:$C$30,3,FALSE)</f>
        <v>45736</v>
      </c>
      <c r="N1294" s="5">
        <f>ROUND((K1294*('اطلاعات پایه'!$B$12+1)+'اطلاعات پایه'!$B$13)/30*L1294,0)</f>
        <v>9316080</v>
      </c>
      <c r="O1294" s="5">
        <f>IF(AND(F1294&gt;0,M1294-F1294&gt;364),'اطلاعات پایه'!$B$10,0)*L1294+J1294</f>
        <v>0</v>
      </c>
      <c r="P1294" s="5">
        <f>IF(H1294="متاهل",'اطلاعات پایه'!$B$6,0)</f>
        <v>0</v>
      </c>
      <c r="Q1294" s="5">
        <f>I1294*'اطلاعات پایه'!$B$7</f>
        <v>0</v>
      </c>
      <c r="R1294" s="5">
        <f>ROUND('اطلاعات پایه'!$B$8/30*MIN(30,L1294),0)</f>
        <v>9000000</v>
      </c>
      <c r="S1294" s="5">
        <f>ROUND('اطلاعات پایه'!$B$9/30*MIN(30,L1294),0)</f>
        <v>22000000</v>
      </c>
      <c r="T1294" s="5">
        <f t="shared" si="155"/>
        <v>59284</v>
      </c>
      <c r="U1294" s="15"/>
      <c r="V1294" s="5">
        <f t="shared" si="153"/>
        <v>0</v>
      </c>
      <c r="X1294" s="9">
        <f t="shared" si="156"/>
        <v>40316080</v>
      </c>
      <c r="Y1294" s="9">
        <f>ROUND(0.07*MIN(7*L1294*'اطلاعات پایه'!$B$5,'محاسبه حقوق'!X1294),0)</f>
        <v>2822126</v>
      </c>
      <c r="Z1294" s="9">
        <f t="shared" si="157"/>
        <v>9272700</v>
      </c>
      <c r="AA1294" s="9">
        <f t="shared" si="158"/>
        <v>480702059.14285713</v>
      </c>
      <c r="AB1294" s="5">
        <f>IF(AA1294&lt;='اطلاعات پایه'!$B$35,'اطلاعات پایه'!$D$35,IF(AA1294&lt;='اطلاعات پایه'!$B$36,'اطلاعات پایه'!$E$35+(AA1294-'اطلاعات پایه'!$B$35)*'اطلاعات پایه'!$C$36,IF(AA1294&lt;='اطلاعات پایه'!$B$37,'اطلاعات پایه'!$E$36+(AA1294-'اطلاعات پایه'!$B$36)*'اطلاعات پایه'!$C$37,IF(AA1294&lt;='اطلاعات پایه'!$B$38,'اطلاعات پایه'!$E$37+(AA1294-'اطلاعات پایه'!$B$37)*'اطلاعات پایه'!$C$38,IF(AA1294&lt;='اطلاعات پایه'!$B$39,'اطلاعات پایه'!$E$38+(AA1294-'اطلاعات پایه'!$B$38)*'اطلاعات پایه'!$C$39,'اطلاعات پایه'!$E$39+(AA1294-'اطلاعات پایه'!$B$39)*'اطلاعات پایه'!$C$40)))))/365*L1294</f>
        <v>0</v>
      </c>
      <c r="AC1294" s="9">
        <f t="shared" si="159"/>
        <v>37493954</v>
      </c>
      <c r="AE1294" s="9">
        <f t="shared" si="154"/>
        <v>49588780</v>
      </c>
    </row>
    <row r="1295" spans="1:31" x14ac:dyDescent="0.25">
      <c r="A1295" s="13">
        <v>1275</v>
      </c>
      <c r="B1295" s="13"/>
      <c r="C1295" s="13"/>
      <c r="D1295" s="13"/>
      <c r="E1295" s="13"/>
      <c r="F1295" s="13"/>
      <c r="G1295" s="6" t="str">
        <f t="shared" si="152"/>
        <v/>
      </c>
      <c r="H1295" s="13"/>
      <c r="I1295" s="13"/>
      <c r="J1295" s="15"/>
      <c r="K1295" s="15"/>
      <c r="L1295" s="5">
        <f>VLOOKUP($C$15,'اطلاعات پایه'!$A$18:$B$30,2,FALSE)</f>
        <v>30</v>
      </c>
      <c r="M1295" s="6">
        <f>VLOOKUP($C$15,'اطلاعات پایه'!$A$18:$C$30,3,FALSE)</f>
        <v>45736</v>
      </c>
      <c r="N1295" s="5">
        <f>ROUND((K1295*('اطلاعات پایه'!$B$12+1)+'اطلاعات پایه'!$B$13)/30*L1295,0)</f>
        <v>9316080</v>
      </c>
      <c r="O1295" s="5">
        <f>IF(AND(F1295&gt;0,M1295-F1295&gt;364),'اطلاعات پایه'!$B$10,0)*L1295+J1295</f>
        <v>0</v>
      </c>
      <c r="P1295" s="5">
        <f>IF(H1295="متاهل",'اطلاعات پایه'!$B$6,0)</f>
        <v>0</v>
      </c>
      <c r="Q1295" s="5">
        <f>I1295*'اطلاعات پایه'!$B$7</f>
        <v>0</v>
      </c>
      <c r="R1295" s="5">
        <f>ROUND('اطلاعات پایه'!$B$8/30*MIN(30,L1295),0)</f>
        <v>9000000</v>
      </c>
      <c r="S1295" s="5">
        <f>ROUND('اطلاعات پایه'!$B$9/30*MIN(30,L1295),0)</f>
        <v>22000000</v>
      </c>
      <c r="T1295" s="5">
        <f t="shared" si="155"/>
        <v>59284</v>
      </c>
      <c r="U1295" s="15"/>
      <c r="V1295" s="5">
        <f t="shared" si="153"/>
        <v>0</v>
      </c>
      <c r="X1295" s="9">
        <f t="shared" si="156"/>
        <v>40316080</v>
      </c>
      <c r="Y1295" s="9">
        <f>ROUND(0.07*MIN(7*L1295*'اطلاعات پایه'!$B$5,'محاسبه حقوق'!X1295),0)</f>
        <v>2822126</v>
      </c>
      <c r="Z1295" s="9">
        <f t="shared" si="157"/>
        <v>9272700</v>
      </c>
      <c r="AA1295" s="9">
        <f t="shared" si="158"/>
        <v>480702059.14285713</v>
      </c>
      <c r="AB1295" s="5">
        <f>IF(AA1295&lt;='اطلاعات پایه'!$B$35,'اطلاعات پایه'!$D$35,IF(AA1295&lt;='اطلاعات پایه'!$B$36,'اطلاعات پایه'!$E$35+(AA1295-'اطلاعات پایه'!$B$35)*'اطلاعات پایه'!$C$36,IF(AA1295&lt;='اطلاعات پایه'!$B$37,'اطلاعات پایه'!$E$36+(AA1295-'اطلاعات پایه'!$B$36)*'اطلاعات پایه'!$C$37,IF(AA1295&lt;='اطلاعات پایه'!$B$38,'اطلاعات پایه'!$E$37+(AA1295-'اطلاعات پایه'!$B$37)*'اطلاعات پایه'!$C$38,IF(AA1295&lt;='اطلاعات پایه'!$B$39,'اطلاعات پایه'!$E$38+(AA1295-'اطلاعات پایه'!$B$38)*'اطلاعات پایه'!$C$39,'اطلاعات پایه'!$E$39+(AA1295-'اطلاعات پایه'!$B$39)*'اطلاعات پایه'!$C$40)))))/365*L1295</f>
        <v>0</v>
      </c>
      <c r="AC1295" s="9">
        <f t="shared" si="159"/>
        <v>37493954</v>
      </c>
      <c r="AE1295" s="9">
        <f t="shared" si="154"/>
        <v>49588780</v>
      </c>
    </row>
    <row r="1296" spans="1:31" x14ac:dyDescent="0.25">
      <c r="A1296" s="13">
        <v>1276</v>
      </c>
      <c r="B1296" s="13"/>
      <c r="C1296" s="13"/>
      <c r="D1296" s="13"/>
      <c r="E1296" s="13"/>
      <c r="F1296" s="13"/>
      <c r="G1296" s="6" t="str">
        <f t="shared" si="152"/>
        <v/>
      </c>
      <c r="H1296" s="13"/>
      <c r="I1296" s="13"/>
      <c r="J1296" s="15"/>
      <c r="K1296" s="15"/>
      <c r="L1296" s="5">
        <f>VLOOKUP($C$15,'اطلاعات پایه'!$A$18:$B$30,2,FALSE)</f>
        <v>30</v>
      </c>
      <c r="M1296" s="6">
        <f>VLOOKUP($C$15,'اطلاعات پایه'!$A$18:$C$30,3,FALSE)</f>
        <v>45736</v>
      </c>
      <c r="N1296" s="5">
        <f>ROUND((K1296*('اطلاعات پایه'!$B$12+1)+'اطلاعات پایه'!$B$13)/30*L1296,0)</f>
        <v>9316080</v>
      </c>
      <c r="O1296" s="5">
        <f>IF(AND(F1296&gt;0,M1296-F1296&gt;364),'اطلاعات پایه'!$B$10,0)*L1296+J1296</f>
        <v>0</v>
      </c>
      <c r="P1296" s="5">
        <f>IF(H1296="متاهل",'اطلاعات پایه'!$B$6,0)</f>
        <v>0</v>
      </c>
      <c r="Q1296" s="5">
        <f>I1296*'اطلاعات پایه'!$B$7</f>
        <v>0</v>
      </c>
      <c r="R1296" s="5">
        <f>ROUND('اطلاعات پایه'!$B$8/30*MIN(30,L1296),0)</f>
        <v>9000000</v>
      </c>
      <c r="S1296" s="5">
        <f>ROUND('اطلاعات پایه'!$B$9/30*MIN(30,L1296),0)</f>
        <v>22000000</v>
      </c>
      <c r="T1296" s="5">
        <f t="shared" si="155"/>
        <v>59284</v>
      </c>
      <c r="U1296" s="15"/>
      <c r="V1296" s="5">
        <f t="shared" si="153"/>
        <v>0</v>
      </c>
      <c r="X1296" s="9">
        <f t="shared" si="156"/>
        <v>40316080</v>
      </c>
      <c r="Y1296" s="9">
        <f>ROUND(0.07*MIN(7*L1296*'اطلاعات پایه'!$B$5,'محاسبه حقوق'!X1296),0)</f>
        <v>2822126</v>
      </c>
      <c r="Z1296" s="9">
        <f t="shared" si="157"/>
        <v>9272700</v>
      </c>
      <c r="AA1296" s="9">
        <f t="shared" si="158"/>
        <v>480702059.14285713</v>
      </c>
      <c r="AB1296" s="5">
        <f>IF(AA1296&lt;='اطلاعات پایه'!$B$35,'اطلاعات پایه'!$D$35,IF(AA1296&lt;='اطلاعات پایه'!$B$36,'اطلاعات پایه'!$E$35+(AA1296-'اطلاعات پایه'!$B$35)*'اطلاعات پایه'!$C$36,IF(AA1296&lt;='اطلاعات پایه'!$B$37,'اطلاعات پایه'!$E$36+(AA1296-'اطلاعات پایه'!$B$36)*'اطلاعات پایه'!$C$37,IF(AA1296&lt;='اطلاعات پایه'!$B$38,'اطلاعات پایه'!$E$37+(AA1296-'اطلاعات پایه'!$B$37)*'اطلاعات پایه'!$C$38,IF(AA1296&lt;='اطلاعات پایه'!$B$39,'اطلاعات پایه'!$E$38+(AA1296-'اطلاعات پایه'!$B$38)*'اطلاعات پایه'!$C$39,'اطلاعات پایه'!$E$39+(AA1296-'اطلاعات پایه'!$B$39)*'اطلاعات پایه'!$C$40)))))/365*L1296</f>
        <v>0</v>
      </c>
      <c r="AC1296" s="9">
        <f t="shared" si="159"/>
        <v>37493954</v>
      </c>
      <c r="AE1296" s="9">
        <f t="shared" si="154"/>
        <v>49588780</v>
      </c>
    </row>
    <row r="1297" spans="1:31" x14ac:dyDescent="0.25">
      <c r="A1297" s="13">
        <v>1277</v>
      </c>
      <c r="B1297" s="13"/>
      <c r="C1297" s="13"/>
      <c r="D1297" s="13"/>
      <c r="E1297" s="13"/>
      <c r="F1297" s="13"/>
      <c r="G1297" s="6" t="str">
        <f t="shared" si="152"/>
        <v/>
      </c>
      <c r="H1297" s="13"/>
      <c r="I1297" s="13"/>
      <c r="J1297" s="15"/>
      <c r="K1297" s="15"/>
      <c r="L1297" s="5">
        <f>VLOOKUP($C$15,'اطلاعات پایه'!$A$18:$B$30,2,FALSE)</f>
        <v>30</v>
      </c>
      <c r="M1297" s="6">
        <f>VLOOKUP($C$15,'اطلاعات پایه'!$A$18:$C$30,3,FALSE)</f>
        <v>45736</v>
      </c>
      <c r="N1297" s="5">
        <f>ROUND((K1297*('اطلاعات پایه'!$B$12+1)+'اطلاعات پایه'!$B$13)/30*L1297,0)</f>
        <v>9316080</v>
      </c>
      <c r="O1297" s="5">
        <f>IF(AND(F1297&gt;0,M1297-F1297&gt;364),'اطلاعات پایه'!$B$10,0)*L1297+J1297</f>
        <v>0</v>
      </c>
      <c r="P1297" s="5">
        <f>IF(H1297="متاهل",'اطلاعات پایه'!$B$6,0)</f>
        <v>0</v>
      </c>
      <c r="Q1297" s="5">
        <f>I1297*'اطلاعات پایه'!$B$7</f>
        <v>0</v>
      </c>
      <c r="R1297" s="5">
        <f>ROUND('اطلاعات پایه'!$B$8/30*MIN(30,L1297),0)</f>
        <v>9000000</v>
      </c>
      <c r="S1297" s="5">
        <f>ROUND('اطلاعات پایه'!$B$9/30*MIN(30,L1297),0)</f>
        <v>22000000</v>
      </c>
      <c r="T1297" s="5">
        <f t="shared" si="155"/>
        <v>59284</v>
      </c>
      <c r="U1297" s="15"/>
      <c r="V1297" s="5">
        <f t="shared" si="153"/>
        <v>0</v>
      </c>
      <c r="X1297" s="9">
        <f t="shared" si="156"/>
        <v>40316080</v>
      </c>
      <c r="Y1297" s="9">
        <f>ROUND(0.07*MIN(7*L1297*'اطلاعات پایه'!$B$5,'محاسبه حقوق'!X1297),0)</f>
        <v>2822126</v>
      </c>
      <c r="Z1297" s="9">
        <f t="shared" si="157"/>
        <v>9272700</v>
      </c>
      <c r="AA1297" s="9">
        <f t="shared" si="158"/>
        <v>480702059.14285713</v>
      </c>
      <c r="AB1297" s="5">
        <f>IF(AA1297&lt;='اطلاعات پایه'!$B$35,'اطلاعات پایه'!$D$35,IF(AA1297&lt;='اطلاعات پایه'!$B$36,'اطلاعات پایه'!$E$35+(AA1297-'اطلاعات پایه'!$B$35)*'اطلاعات پایه'!$C$36,IF(AA1297&lt;='اطلاعات پایه'!$B$37,'اطلاعات پایه'!$E$36+(AA1297-'اطلاعات پایه'!$B$36)*'اطلاعات پایه'!$C$37,IF(AA1297&lt;='اطلاعات پایه'!$B$38,'اطلاعات پایه'!$E$37+(AA1297-'اطلاعات پایه'!$B$37)*'اطلاعات پایه'!$C$38,IF(AA1297&lt;='اطلاعات پایه'!$B$39,'اطلاعات پایه'!$E$38+(AA1297-'اطلاعات پایه'!$B$38)*'اطلاعات پایه'!$C$39,'اطلاعات پایه'!$E$39+(AA1297-'اطلاعات پایه'!$B$39)*'اطلاعات پایه'!$C$40)))))/365*L1297</f>
        <v>0</v>
      </c>
      <c r="AC1297" s="9">
        <f t="shared" si="159"/>
        <v>37493954</v>
      </c>
      <c r="AE1297" s="9">
        <f t="shared" si="154"/>
        <v>49588780</v>
      </c>
    </row>
    <row r="1298" spans="1:31" x14ac:dyDescent="0.25">
      <c r="A1298" s="13">
        <v>1278</v>
      </c>
      <c r="B1298" s="13"/>
      <c r="C1298" s="13"/>
      <c r="D1298" s="13"/>
      <c r="E1298" s="13"/>
      <c r="F1298" s="13"/>
      <c r="G1298" s="6" t="str">
        <f t="shared" si="152"/>
        <v/>
      </c>
      <c r="H1298" s="13"/>
      <c r="I1298" s="13"/>
      <c r="J1298" s="15"/>
      <c r="K1298" s="15"/>
      <c r="L1298" s="5">
        <f>VLOOKUP($C$15,'اطلاعات پایه'!$A$18:$B$30,2,FALSE)</f>
        <v>30</v>
      </c>
      <c r="M1298" s="6">
        <f>VLOOKUP($C$15,'اطلاعات پایه'!$A$18:$C$30,3,FALSE)</f>
        <v>45736</v>
      </c>
      <c r="N1298" s="5">
        <f>ROUND((K1298*('اطلاعات پایه'!$B$12+1)+'اطلاعات پایه'!$B$13)/30*L1298,0)</f>
        <v>9316080</v>
      </c>
      <c r="O1298" s="5">
        <f>IF(AND(F1298&gt;0,M1298-F1298&gt;364),'اطلاعات پایه'!$B$10,0)*L1298+J1298</f>
        <v>0</v>
      </c>
      <c r="P1298" s="5">
        <f>IF(H1298="متاهل",'اطلاعات پایه'!$B$6,0)</f>
        <v>0</v>
      </c>
      <c r="Q1298" s="5">
        <f>I1298*'اطلاعات پایه'!$B$7</f>
        <v>0</v>
      </c>
      <c r="R1298" s="5">
        <f>ROUND('اطلاعات پایه'!$B$8/30*MIN(30,L1298),0)</f>
        <v>9000000</v>
      </c>
      <c r="S1298" s="5">
        <f>ROUND('اطلاعات پایه'!$B$9/30*MIN(30,L1298),0)</f>
        <v>22000000</v>
      </c>
      <c r="T1298" s="5">
        <f t="shared" si="155"/>
        <v>59284</v>
      </c>
      <c r="U1298" s="15"/>
      <c r="V1298" s="5">
        <f t="shared" si="153"/>
        <v>0</v>
      </c>
      <c r="X1298" s="9">
        <f t="shared" si="156"/>
        <v>40316080</v>
      </c>
      <c r="Y1298" s="9">
        <f>ROUND(0.07*MIN(7*L1298*'اطلاعات پایه'!$B$5,'محاسبه حقوق'!X1298),0)</f>
        <v>2822126</v>
      </c>
      <c r="Z1298" s="9">
        <f t="shared" si="157"/>
        <v>9272700</v>
      </c>
      <c r="AA1298" s="9">
        <f t="shared" si="158"/>
        <v>480702059.14285713</v>
      </c>
      <c r="AB1298" s="5">
        <f>IF(AA1298&lt;='اطلاعات پایه'!$B$35,'اطلاعات پایه'!$D$35,IF(AA1298&lt;='اطلاعات پایه'!$B$36,'اطلاعات پایه'!$E$35+(AA1298-'اطلاعات پایه'!$B$35)*'اطلاعات پایه'!$C$36,IF(AA1298&lt;='اطلاعات پایه'!$B$37,'اطلاعات پایه'!$E$36+(AA1298-'اطلاعات پایه'!$B$36)*'اطلاعات پایه'!$C$37,IF(AA1298&lt;='اطلاعات پایه'!$B$38,'اطلاعات پایه'!$E$37+(AA1298-'اطلاعات پایه'!$B$37)*'اطلاعات پایه'!$C$38,IF(AA1298&lt;='اطلاعات پایه'!$B$39,'اطلاعات پایه'!$E$38+(AA1298-'اطلاعات پایه'!$B$38)*'اطلاعات پایه'!$C$39,'اطلاعات پایه'!$E$39+(AA1298-'اطلاعات پایه'!$B$39)*'اطلاعات پایه'!$C$40)))))/365*L1298</f>
        <v>0</v>
      </c>
      <c r="AC1298" s="9">
        <f t="shared" si="159"/>
        <v>37493954</v>
      </c>
      <c r="AE1298" s="9">
        <f t="shared" si="154"/>
        <v>49588780</v>
      </c>
    </row>
    <row r="1299" spans="1:31" x14ac:dyDescent="0.25">
      <c r="A1299" s="13">
        <v>1279</v>
      </c>
      <c r="B1299" s="13"/>
      <c r="C1299" s="13"/>
      <c r="D1299" s="13"/>
      <c r="E1299" s="13"/>
      <c r="F1299" s="13"/>
      <c r="G1299" s="6" t="str">
        <f t="shared" si="152"/>
        <v/>
      </c>
      <c r="H1299" s="13"/>
      <c r="I1299" s="13"/>
      <c r="J1299" s="15"/>
      <c r="K1299" s="15"/>
      <c r="L1299" s="5">
        <f>VLOOKUP($C$15,'اطلاعات پایه'!$A$18:$B$30,2,FALSE)</f>
        <v>30</v>
      </c>
      <c r="M1299" s="6">
        <f>VLOOKUP($C$15,'اطلاعات پایه'!$A$18:$C$30,3,FALSE)</f>
        <v>45736</v>
      </c>
      <c r="N1299" s="5">
        <f>ROUND((K1299*('اطلاعات پایه'!$B$12+1)+'اطلاعات پایه'!$B$13)/30*L1299,0)</f>
        <v>9316080</v>
      </c>
      <c r="O1299" s="5">
        <f>IF(AND(F1299&gt;0,M1299-F1299&gt;364),'اطلاعات پایه'!$B$10,0)*L1299+J1299</f>
        <v>0</v>
      </c>
      <c r="P1299" s="5">
        <f>IF(H1299="متاهل",'اطلاعات پایه'!$B$6,0)</f>
        <v>0</v>
      </c>
      <c r="Q1299" s="5">
        <f>I1299*'اطلاعات پایه'!$B$7</f>
        <v>0</v>
      </c>
      <c r="R1299" s="5">
        <f>ROUND('اطلاعات پایه'!$B$8/30*MIN(30,L1299),0)</f>
        <v>9000000</v>
      </c>
      <c r="S1299" s="5">
        <f>ROUND('اطلاعات پایه'!$B$9/30*MIN(30,L1299),0)</f>
        <v>22000000</v>
      </c>
      <c r="T1299" s="5">
        <f t="shared" si="155"/>
        <v>59284</v>
      </c>
      <c r="U1299" s="15"/>
      <c r="V1299" s="5">
        <f t="shared" si="153"/>
        <v>0</v>
      </c>
      <c r="X1299" s="9">
        <f t="shared" si="156"/>
        <v>40316080</v>
      </c>
      <c r="Y1299" s="9">
        <f>ROUND(0.07*MIN(7*L1299*'اطلاعات پایه'!$B$5,'محاسبه حقوق'!X1299),0)</f>
        <v>2822126</v>
      </c>
      <c r="Z1299" s="9">
        <f t="shared" si="157"/>
        <v>9272700</v>
      </c>
      <c r="AA1299" s="9">
        <f t="shared" si="158"/>
        <v>480702059.14285713</v>
      </c>
      <c r="AB1299" s="5">
        <f>IF(AA1299&lt;='اطلاعات پایه'!$B$35,'اطلاعات پایه'!$D$35,IF(AA1299&lt;='اطلاعات پایه'!$B$36,'اطلاعات پایه'!$E$35+(AA1299-'اطلاعات پایه'!$B$35)*'اطلاعات پایه'!$C$36,IF(AA1299&lt;='اطلاعات پایه'!$B$37,'اطلاعات پایه'!$E$36+(AA1299-'اطلاعات پایه'!$B$36)*'اطلاعات پایه'!$C$37,IF(AA1299&lt;='اطلاعات پایه'!$B$38,'اطلاعات پایه'!$E$37+(AA1299-'اطلاعات پایه'!$B$37)*'اطلاعات پایه'!$C$38,IF(AA1299&lt;='اطلاعات پایه'!$B$39,'اطلاعات پایه'!$E$38+(AA1299-'اطلاعات پایه'!$B$38)*'اطلاعات پایه'!$C$39,'اطلاعات پایه'!$E$39+(AA1299-'اطلاعات پایه'!$B$39)*'اطلاعات پایه'!$C$40)))))/365*L1299</f>
        <v>0</v>
      </c>
      <c r="AC1299" s="9">
        <f t="shared" si="159"/>
        <v>37493954</v>
      </c>
      <c r="AE1299" s="9">
        <f t="shared" si="154"/>
        <v>49588780</v>
      </c>
    </row>
    <row r="1300" spans="1:31" x14ac:dyDescent="0.25">
      <c r="A1300" s="13">
        <v>1280</v>
      </c>
      <c r="B1300" s="13"/>
      <c r="C1300" s="13"/>
      <c r="D1300" s="13"/>
      <c r="E1300" s="13"/>
      <c r="F1300" s="13"/>
      <c r="G1300" s="6" t="str">
        <f t="shared" si="152"/>
        <v/>
      </c>
      <c r="H1300" s="13"/>
      <c r="I1300" s="13"/>
      <c r="J1300" s="15"/>
      <c r="K1300" s="15"/>
      <c r="L1300" s="5">
        <f>VLOOKUP($C$15,'اطلاعات پایه'!$A$18:$B$30,2,FALSE)</f>
        <v>30</v>
      </c>
      <c r="M1300" s="6">
        <f>VLOOKUP($C$15,'اطلاعات پایه'!$A$18:$C$30,3,FALSE)</f>
        <v>45736</v>
      </c>
      <c r="N1300" s="5">
        <f>ROUND((K1300*('اطلاعات پایه'!$B$12+1)+'اطلاعات پایه'!$B$13)/30*L1300,0)</f>
        <v>9316080</v>
      </c>
      <c r="O1300" s="5">
        <f>IF(AND(F1300&gt;0,M1300-F1300&gt;364),'اطلاعات پایه'!$B$10,0)*L1300+J1300</f>
        <v>0</v>
      </c>
      <c r="P1300" s="5">
        <f>IF(H1300="متاهل",'اطلاعات پایه'!$B$6,0)</f>
        <v>0</v>
      </c>
      <c r="Q1300" s="5">
        <f>I1300*'اطلاعات پایه'!$B$7</f>
        <v>0</v>
      </c>
      <c r="R1300" s="5">
        <f>ROUND('اطلاعات پایه'!$B$8/30*MIN(30,L1300),0)</f>
        <v>9000000</v>
      </c>
      <c r="S1300" s="5">
        <f>ROUND('اطلاعات پایه'!$B$9/30*MIN(30,L1300),0)</f>
        <v>22000000</v>
      </c>
      <c r="T1300" s="5">
        <f t="shared" si="155"/>
        <v>59284</v>
      </c>
      <c r="U1300" s="15"/>
      <c r="V1300" s="5">
        <f t="shared" si="153"/>
        <v>0</v>
      </c>
      <c r="X1300" s="9">
        <f t="shared" si="156"/>
        <v>40316080</v>
      </c>
      <c r="Y1300" s="9">
        <f>ROUND(0.07*MIN(7*L1300*'اطلاعات پایه'!$B$5,'محاسبه حقوق'!X1300),0)</f>
        <v>2822126</v>
      </c>
      <c r="Z1300" s="9">
        <f t="shared" si="157"/>
        <v>9272700</v>
      </c>
      <c r="AA1300" s="9">
        <f t="shared" si="158"/>
        <v>480702059.14285713</v>
      </c>
      <c r="AB1300" s="5">
        <f>IF(AA1300&lt;='اطلاعات پایه'!$B$35,'اطلاعات پایه'!$D$35,IF(AA1300&lt;='اطلاعات پایه'!$B$36,'اطلاعات پایه'!$E$35+(AA1300-'اطلاعات پایه'!$B$35)*'اطلاعات پایه'!$C$36,IF(AA1300&lt;='اطلاعات پایه'!$B$37,'اطلاعات پایه'!$E$36+(AA1300-'اطلاعات پایه'!$B$36)*'اطلاعات پایه'!$C$37,IF(AA1300&lt;='اطلاعات پایه'!$B$38,'اطلاعات پایه'!$E$37+(AA1300-'اطلاعات پایه'!$B$37)*'اطلاعات پایه'!$C$38,IF(AA1300&lt;='اطلاعات پایه'!$B$39,'اطلاعات پایه'!$E$38+(AA1300-'اطلاعات پایه'!$B$38)*'اطلاعات پایه'!$C$39,'اطلاعات پایه'!$E$39+(AA1300-'اطلاعات پایه'!$B$39)*'اطلاعات پایه'!$C$40)))))/365*L1300</f>
        <v>0</v>
      </c>
      <c r="AC1300" s="9">
        <f t="shared" si="159"/>
        <v>37493954</v>
      </c>
      <c r="AE1300" s="9">
        <f t="shared" si="154"/>
        <v>49588780</v>
      </c>
    </row>
    <row r="1301" spans="1:31" x14ac:dyDescent="0.25">
      <c r="A1301" s="13">
        <v>1281</v>
      </c>
      <c r="B1301" s="13"/>
      <c r="C1301" s="13"/>
      <c r="D1301" s="13"/>
      <c r="E1301" s="13"/>
      <c r="F1301" s="13"/>
      <c r="G1301" s="6" t="str">
        <f t="shared" si="152"/>
        <v/>
      </c>
      <c r="H1301" s="13"/>
      <c r="I1301" s="13"/>
      <c r="J1301" s="15"/>
      <c r="K1301" s="15"/>
      <c r="L1301" s="5">
        <f>VLOOKUP($C$15,'اطلاعات پایه'!$A$18:$B$30,2,FALSE)</f>
        <v>30</v>
      </c>
      <c r="M1301" s="6">
        <f>VLOOKUP($C$15,'اطلاعات پایه'!$A$18:$C$30,3,FALSE)</f>
        <v>45736</v>
      </c>
      <c r="N1301" s="5">
        <f>ROUND((K1301*('اطلاعات پایه'!$B$12+1)+'اطلاعات پایه'!$B$13)/30*L1301,0)</f>
        <v>9316080</v>
      </c>
      <c r="O1301" s="5">
        <f>IF(AND(F1301&gt;0,M1301-F1301&gt;364),'اطلاعات پایه'!$B$10,0)*L1301+J1301</f>
        <v>0</v>
      </c>
      <c r="P1301" s="5">
        <f>IF(H1301="متاهل",'اطلاعات پایه'!$B$6,0)</f>
        <v>0</v>
      </c>
      <c r="Q1301" s="5">
        <f>I1301*'اطلاعات پایه'!$B$7</f>
        <v>0</v>
      </c>
      <c r="R1301" s="5">
        <f>ROUND('اطلاعات پایه'!$B$8/30*MIN(30,L1301),0)</f>
        <v>9000000</v>
      </c>
      <c r="S1301" s="5">
        <f>ROUND('اطلاعات پایه'!$B$9/30*MIN(30,L1301),0)</f>
        <v>22000000</v>
      </c>
      <c r="T1301" s="5">
        <f t="shared" si="155"/>
        <v>59284</v>
      </c>
      <c r="U1301" s="15"/>
      <c r="V1301" s="5">
        <f t="shared" si="153"/>
        <v>0</v>
      </c>
      <c r="X1301" s="9">
        <f t="shared" si="156"/>
        <v>40316080</v>
      </c>
      <c r="Y1301" s="9">
        <f>ROUND(0.07*MIN(7*L1301*'اطلاعات پایه'!$B$5,'محاسبه حقوق'!X1301),0)</f>
        <v>2822126</v>
      </c>
      <c r="Z1301" s="9">
        <f t="shared" si="157"/>
        <v>9272700</v>
      </c>
      <c r="AA1301" s="9">
        <f t="shared" si="158"/>
        <v>480702059.14285713</v>
      </c>
      <c r="AB1301" s="5">
        <f>IF(AA1301&lt;='اطلاعات پایه'!$B$35,'اطلاعات پایه'!$D$35,IF(AA1301&lt;='اطلاعات پایه'!$B$36,'اطلاعات پایه'!$E$35+(AA1301-'اطلاعات پایه'!$B$35)*'اطلاعات پایه'!$C$36,IF(AA1301&lt;='اطلاعات پایه'!$B$37,'اطلاعات پایه'!$E$36+(AA1301-'اطلاعات پایه'!$B$36)*'اطلاعات پایه'!$C$37,IF(AA1301&lt;='اطلاعات پایه'!$B$38,'اطلاعات پایه'!$E$37+(AA1301-'اطلاعات پایه'!$B$37)*'اطلاعات پایه'!$C$38,IF(AA1301&lt;='اطلاعات پایه'!$B$39,'اطلاعات پایه'!$E$38+(AA1301-'اطلاعات پایه'!$B$38)*'اطلاعات پایه'!$C$39,'اطلاعات پایه'!$E$39+(AA1301-'اطلاعات پایه'!$B$39)*'اطلاعات پایه'!$C$40)))))/365*L1301</f>
        <v>0</v>
      </c>
      <c r="AC1301" s="9">
        <f t="shared" si="159"/>
        <v>37493954</v>
      </c>
      <c r="AE1301" s="9">
        <f t="shared" si="154"/>
        <v>49588780</v>
      </c>
    </row>
    <row r="1302" spans="1:31" x14ac:dyDescent="0.25">
      <c r="A1302" s="13">
        <v>1282</v>
      </c>
      <c r="B1302" s="13"/>
      <c r="C1302" s="13"/>
      <c r="D1302" s="13"/>
      <c r="E1302" s="13"/>
      <c r="F1302" s="13"/>
      <c r="G1302" s="6" t="str">
        <f t="shared" ref="G1302:G1365" si="160">IF(F1302=0,"",F1302)</f>
        <v/>
      </c>
      <c r="H1302" s="13"/>
      <c r="I1302" s="13"/>
      <c r="J1302" s="15"/>
      <c r="K1302" s="15"/>
      <c r="L1302" s="5">
        <f>VLOOKUP($C$15,'اطلاعات پایه'!$A$18:$B$30,2,FALSE)</f>
        <v>30</v>
      </c>
      <c r="M1302" s="6">
        <f>VLOOKUP($C$15,'اطلاعات پایه'!$A$18:$C$30,3,FALSE)</f>
        <v>45736</v>
      </c>
      <c r="N1302" s="5">
        <f>ROUND((K1302*('اطلاعات پایه'!$B$12+1)+'اطلاعات پایه'!$B$13)/30*L1302,0)</f>
        <v>9316080</v>
      </c>
      <c r="O1302" s="5">
        <f>IF(AND(F1302&gt;0,M1302-F1302&gt;364),'اطلاعات پایه'!$B$10,0)*L1302+J1302</f>
        <v>0</v>
      </c>
      <c r="P1302" s="5">
        <f>IF(H1302="متاهل",'اطلاعات پایه'!$B$6,0)</f>
        <v>0</v>
      </c>
      <c r="Q1302" s="5">
        <f>I1302*'اطلاعات پایه'!$B$7</f>
        <v>0</v>
      </c>
      <c r="R1302" s="5">
        <f>ROUND('اطلاعات پایه'!$B$8/30*MIN(30,L1302),0)</f>
        <v>9000000</v>
      </c>
      <c r="S1302" s="5">
        <f>ROUND('اطلاعات پایه'!$B$9/30*MIN(30,L1302),0)</f>
        <v>22000000</v>
      </c>
      <c r="T1302" s="5">
        <f t="shared" si="155"/>
        <v>59284</v>
      </c>
      <c r="U1302" s="15"/>
      <c r="V1302" s="5">
        <f t="shared" ref="V1302:V1365" si="161">U1302*T1302</f>
        <v>0</v>
      </c>
      <c r="X1302" s="9">
        <f t="shared" si="156"/>
        <v>40316080</v>
      </c>
      <c r="Y1302" s="9">
        <f>ROUND(0.07*MIN(7*L1302*'اطلاعات پایه'!$B$5,'محاسبه حقوق'!X1302),0)</f>
        <v>2822126</v>
      </c>
      <c r="Z1302" s="9">
        <f t="shared" si="157"/>
        <v>9272700</v>
      </c>
      <c r="AA1302" s="9">
        <f t="shared" si="158"/>
        <v>480702059.14285713</v>
      </c>
      <c r="AB1302" s="5">
        <f>IF(AA1302&lt;='اطلاعات پایه'!$B$35,'اطلاعات پایه'!$D$35,IF(AA1302&lt;='اطلاعات پایه'!$B$36,'اطلاعات پایه'!$E$35+(AA1302-'اطلاعات پایه'!$B$35)*'اطلاعات پایه'!$C$36,IF(AA1302&lt;='اطلاعات پایه'!$B$37,'اطلاعات پایه'!$E$36+(AA1302-'اطلاعات پایه'!$B$36)*'اطلاعات پایه'!$C$37,IF(AA1302&lt;='اطلاعات پایه'!$B$38,'اطلاعات پایه'!$E$37+(AA1302-'اطلاعات پایه'!$B$37)*'اطلاعات پایه'!$C$38,IF(AA1302&lt;='اطلاعات پایه'!$B$39,'اطلاعات پایه'!$E$38+(AA1302-'اطلاعات پایه'!$B$38)*'اطلاعات پایه'!$C$39,'اطلاعات پایه'!$E$39+(AA1302-'اطلاعات پایه'!$B$39)*'اطلاعات پایه'!$C$40)))))/365*L1302</f>
        <v>0</v>
      </c>
      <c r="AC1302" s="9">
        <f t="shared" si="159"/>
        <v>37493954</v>
      </c>
      <c r="AE1302" s="9">
        <f t="shared" ref="AE1302:AE1365" si="162">X1302+Z1302</f>
        <v>49588780</v>
      </c>
    </row>
    <row r="1303" spans="1:31" x14ac:dyDescent="0.25">
      <c r="A1303" s="13">
        <v>1283</v>
      </c>
      <c r="B1303" s="13"/>
      <c r="C1303" s="13"/>
      <c r="D1303" s="13"/>
      <c r="E1303" s="13"/>
      <c r="F1303" s="13"/>
      <c r="G1303" s="6" t="str">
        <f t="shared" si="160"/>
        <v/>
      </c>
      <c r="H1303" s="13"/>
      <c r="I1303" s="13"/>
      <c r="J1303" s="15"/>
      <c r="K1303" s="15"/>
      <c r="L1303" s="5">
        <f>VLOOKUP($C$15,'اطلاعات پایه'!$A$18:$B$30,2,FALSE)</f>
        <v>30</v>
      </c>
      <c r="M1303" s="6">
        <f>VLOOKUP($C$15,'اطلاعات پایه'!$A$18:$C$30,3,FALSE)</f>
        <v>45736</v>
      </c>
      <c r="N1303" s="5">
        <f>ROUND((K1303*('اطلاعات پایه'!$B$12+1)+'اطلاعات پایه'!$B$13)/30*L1303,0)</f>
        <v>9316080</v>
      </c>
      <c r="O1303" s="5">
        <f>IF(AND(F1303&gt;0,M1303-F1303&gt;364),'اطلاعات پایه'!$B$10,0)*L1303+J1303</f>
        <v>0</v>
      </c>
      <c r="P1303" s="5">
        <f>IF(H1303="متاهل",'اطلاعات پایه'!$B$6,0)</f>
        <v>0</v>
      </c>
      <c r="Q1303" s="5">
        <f>I1303*'اطلاعات پایه'!$B$7</f>
        <v>0</v>
      </c>
      <c r="R1303" s="5">
        <f>ROUND('اطلاعات پایه'!$B$8/30*MIN(30,L1303),0)</f>
        <v>9000000</v>
      </c>
      <c r="S1303" s="5">
        <f>ROUND('اطلاعات پایه'!$B$9/30*MIN(30,L1303),0)</f>
        <v>22000000</v>
      </c>
      <c r="T1303" s="5">
        <f t="shared" ref="T1303:T1366" si="163">ROUND((N1303+O1303)/L1303*30/220*1.4,0)</f>
        <v>59284</v>
      </c>
      <c r="U1303" s="15"/>
      <c r="V1303" s="5">
        <f t="shared" si="161"/>
        <v>0</v>
      </c>
      <c r="X1303" s="9">
        <f t="shared" ref="X1303:X1366" si="164">SUM(N1303:S1303,V1303:W1303)</f>
        <v>40316080</v>
      </c>
      <c r="Y1303" s="9">
        <f>ROUND(0.07*MIN(7*L1303*'اطلاعات پایه'!$B$5,'محاسبه حقوق'!X1303),0)</f>
        <v>2822126</v>
      </c>
      <c r="Z1303" s="9">
        <f t="shared" ref="Z1303:Z1366" si="165">ROUND(Y1303/7*23,0)</f>
        <v>9272700</v>
      </c>
      <c r="AA1303" s="9">
        <f t="shared" ref="AA1303:AA1366" si="166">(X1303-2/7*Y1303)/L1303*365</f>
        <v>480702059.14285713</v>
      </c>
      <c r="AB1303" s="5">
        <f>IF(AA1303&lt;='اطلاعات پایه'!$B$35,'اطلاعات پایه'!$D$35,IF(AA1303&lt;='اطلاعات پایه'!$B$36,'اطلاعات پایه'!$E$35+(AA1303-'اطلاعات پایه'!$B$35)*'اطلاعات پایه'!$C$36,IF(AA1303&lt;='اطلاعات پایه'!$B$37,'اطلاعات پایه'!$E$36+(AA1303-'اطلاعات پایه'!$B$36)*'اطلاعات پایه'!$C$37,IF(AA1303&lt;='اطلاعات پایه'!$B$38,'اطلاعات پایه'!$E$37+(AA1303-'اطلاعات پایه'!$B$37)*'اطلاعات پایه'!$C$38,IF(AA1303&lt;='اطلاعات پایه'!$B$39,'اطلاعات پایه'!$E$38+(AA1303-'اطلاعات پایه'!$B$38)*'اطلاعات پایه'!$C$39,'اطلاعات پایه'!$E$39+(AA1303-'اطلاعات پایه'!$B$39)*'اطلاعات پایه'!$C$40)))))/365*L1303</f>
        <v>0</v>
      </c>
      <c r="AC1303" s="9">
        <f t="shared" ref="AC1303:AC1366" si="167">X1303-Y1303-AB1303</f>
        <v>37493954</v>
      </c>
      <c r="AE1303" s="9">
        <f t="shared" si="162"/>
        <v>49588780</v>
      </c>
    </row>
    <row r="1304" spans="1:31" x14ac:dyDescent="0.25">
      <c r="A1304" s="13">
        <v>1284</v>
      </c>
      <c r="B1304" s="13"/>
      <c r="C1304" s="13"/>
      <c r="D1304" s="13"/>
      <c r="E1304" s="13"/>
      <c r="F1304" s="13"/>
      <c r="G1304" s="6" t="str">
        <f t="shared" si="160"/>
        <v/>
      </c>
      <c r="H1304" s="13"/>
      <c r="I1304" s="13"/>
      <c r="J1304" s="15"/>
      <c r="K1304" s="15"/>
      <c r="L1304" s="5">
        <f>VLOOKUP($C$15,'اطلاعات پایه'!$A$18:$B$30,2,FALSE)</f>
        <v>30</v>
      </c>
      <c r="M1304" s="6">
        <f>VLOOKUP($C$15,'اطلاعات پایه'!$A$18:$C$30,3,FALSE)</f>
        <v>45736</v>
      </c>
      <c r="N1304" s="5">
        <f>ROUND((K1304*('اطلاعات پایه'!$B$12+1)+'اطلاعات پایه'!$B$13)/30*L1304,0)</f>
        <v>9316080</v>
      </c>
      <c r="O1304" s="5">
        <f>IF(AND(F1304&gt;0,M1304-F1304&gt;364),'اطلاعات پایه'!$B$10,0)*L1304+J1304</f>
        <v>0</v>
      </c>
      <c r="P1304" s="5">
        <f>IF(H1304="متاهل",'اطلاعات پایه'!$B$6,0)</f>
        <v>0</v>
      </c>
      <c r="Q1304" s="5">
        <f>I1304*'اطلاعات پایه'!$B$7</f>
        <v>0</v>
      </c>
      <c r="R1304" s="5">
        <f>ROUND('اطلاعات پایه'!$B$8/30*MIN(30,L1304),0)</f>
        <v>9000000</v>
      </c>
      <c r="S1304" s="5">
        <f>ROUND('اطلاعات پایه'!$B$9/30*MIN(30,L1304),0)</f>
        <v>22000000</v>
      </c>
      <c r="T1304" s="5">
        <f t="shared" si="163"/>
        <v>59284</v>
      </c>
      <c r="U1304" s="15"/>
      <c r="V1304" s="5">
        <f t="shared" si="161"/>
        <v>0</v>
      </c>
      <c r="X1304" s="9">
        <f t="shared" si="164"/>
        <v>40316080</v>
      </c>
      <c r="Y1304" s="9">
        <f>ROUND(0.07*MIN(7*L1304*'اطلاعات پایه'!$B$5,'محاسبه حقوق'!X1304),0)</f>
        <v>2822126</v>
      </c>
      <c r="Z1304" s="9">
        <f t="shared" si="165"/>
        <v>9272700</v>
      </c>
      <c r="AA1304" s="9">
        <f t="shared" si="166"/>
        <v>480702059.14285713</v>
      </c>
      <c r="AB1304" s="5">
        <f>IF(AA1304&lt;='اطلاعات پایه'!$B$35,'اطلاعات پایه'!$D$35,IF(AA1304&lt;='اطلاعات پایه'!$B$36,'اطلاعات پایه'!$E$35+(AA1304-'اطلاعات پایه'!$B$35)*'اطلاعات پایه'!$C$36,IF(AA1304&lt;='اطلاعات پایه'!$B$37,'اطلاعات پایه'!$E$36+(AA1304-'اطلاعات پایه'!$B$36)*'اطلاعات پایه'!$C$37,IF(AA1304&lt;='اطلاعات پایه'!$B$38,'اطلاعات پایه'!$E$37+(AA1304-'اطلاعات پایه'!$B$37)*'اطلاعات پایه'!$C$38,IF(AA1304&lt;='اطلاعات پایه'!$B$39,'اطلاعات پایه'!$E$38+(AA1304-'اطلاعات پایه'!$B$38)*'اطلاعات پایه'!$C$39,'اطلاعات پایه'!$E$39+(AA1304-'اطلاعات پایه'!$B$39)*'اطلاعات پایه'!$C$40)))))/365*L1304</f>
        <v>0</v>
      </c>
      <c r="AC1304" s="9">
        <f t="shared" si="167"/>
        <v>37493954</v>
      </c>
      <c r="AE1304" s="9">
        <f t="shared" si="162"/>
        <v>49588780</v>
      </c>
    </row>
    <row r="1305" spans="1:31" x14ac:dyDescent="0.25">
      <c r="A1305" s="13">
        <v>1285</v>
      </c>
      <c r="B1305" s="13"/>
      <c r="C1305" s="13"/>
      <c r="D1305" s="13"/>
      <c r="E1305" s="13"/>
      <c r="F1305" s="13"/>
      <c r="G1305" s="6" t="str">
        <f t="shared" si="160"/>
        <v/>
      </c>
      <c r="H1305" s="13"/>
      <c r="I1305" s="13"/>
      <c r="J1305" s="15"/>
      <c r="K1305" s="15"/>
      <c r="L1305" s="5">
        <f>VLOOKUP($C$15,'اطلاعات پایه'!$A$18:$B$30,2,FALSE)</f>
        <v>30</v>
      </c>
      <c r="M1305" s="6">
        <f>VLOOKUP($C$15,'اطلاعات پایه'!$A$18:$C$30,3,FALSE)</f>
        <v>45736</v>
      </c>
      <c r="N1305" s="5">
        <f>ROUND((K1305*('اطلاعات پایه'!$B$12+1)+'اطلاعات پایه'!$B$13)/30*L1305,0)</f>
        <v>9316080</v>
      </c>
      <c r="O1305" s="5">
        <f>IF(AND(F1305&gt;0,M1305-F1305&gt;364),'اطلاعات پایه'!$B$10,0)*L1305+J1305</f>
        <v>0</v>
      </c>
      <c r="P1305" s="5">
        <f>IF(H1305="متاهل",'اطلاعات پایه'!$B$6,0)</f>
        <v>0</v>
      </c>
      <c r="Q1305" s="5">
        <f>I1305*'اطلاعات پایه'!$B$7</f>
        <v>0</v>
      </c>
      <c r="R1305" s="5">
        <f>ROUND('اطلاعات پایه'!$B$8/30*MIN(30,L1305),0)</f>
        <v>9000000</v>
      </c>
      <c r="S1305" s="5">
        <f>ROUND('اطلاعات پایه'!$B$9/30*MIN(30,L1305),0)</f>
        <v>22000000</v>
      </c>
      <c r="T1305" s="5">
        <f t="shared" si="163"/>
        <v>59284</v>
      </c>
      <c r="U1305" s="15"/>
      <c r="V1305" s="5">
        <f t="shared" si="161"/>
        <v>0</v>
      </c>
      <c r="X1305" s="9">
        <f t="shared" si="164"/>
        <v>40316080</v>
      </c>
      <c r="Y1305" s="9">
        <f>ROUND(0.07*MIN(7*L1305*'اطلاعات پایه'!$B$5,'محاسبه حقوق'!X1305),0)</f>
        <v>2822126</v>
      </c>
      <c r="Z1305" s="9">
        <f t="shared" si="165"/>
        <v>9272700</v>
      </c>
      <c r="AA1305" s="9">
        <f t="shared" si="166"/>
        <v>480702059.14285713</v>
      </c>
      <c r="AB1305" s="5">
        <f>IF(AA1305&lt;='اطلاعات پایه'!$B$35,'اطلاعات پایه'!$D$35,IF(AA1305&lt;='اطلاعات پایه'!$B$36,'اطلاعات پایه'!$E$35+(AA1305-'اطلاعات پایه'!$B$35)*'اطلاعات پایه'!$C$36,IF(AA1305&lt;='اطلاعات پایه'!$B$37,'اطلاعات پایه'!$E$36+(AA1305-'اطلاعات پایه'!$B$36)*'اطلاعات پایه'!$C$37,IF(AA1305&lt;='اطلاعات پایه'!$B$38,'اطلاعات پایه'!$E$37+(AA1305-'اطلاعات پایه'!$B$37)*'اطلاعات پایه'!$C$38,IF(AA1305&lt;='اطلاعات پایه'!$B$39,'اطلاعات پایه'!$E$38+(AA1305-'اطلاعات پایه'!$B$38)*'اطلاعات پایه'!$C$39,'اطلاعات پایه'!$E$39+(AA1305-'اطلاعات پایه'!$B$39)*'اطلاعات پایه'!$C$40)))))/365*L1305</f>
        <v>0</v>
      </c>
      <c r="AC1305" s="9">
        <f t="shared" si="167"/>
        <v>37493954</v>
      </c>
      <c r="AE1305" s="9">
        <f t="shared" si="162"/>
        <v>49588780</v>
      </c>
    </row>
    <row r="1306" spans="1:31" x14ac:dyDescent="0.25">
      <c r="A1306" s="13">
        <v>1286</v>
      </c>
      <c r="B1306" s="13"/>
      <c r="C1306" s="13"/>
      <c r="D1306" s="13"/>
      <c r="E1306" s="13"/>
      <c r="F1306" s="13"/>
      <c r="G1306" s="6" t="str">
        <f t="shared" si="160"/>
        <v/>
      </c>
      <c r="H1306" s="13"/>
      <c r="I1306" s="13"/>
      <c r="J1306" s="15"/>
      <c r="K1306" s="15"/>
      <c r="L1306" s="5">
        <f>VLOOKUP($C$15,'اطلاعات پایه'!$A$18:$B$30,2,FALSE)</f>
        <v>30</v>
      </c>
      <c r="M1306" s="6">
        <f>VLOOKUP($C$15,'اطلاعات پایه'!$A$18:$C$30,3,FALSE)</f>
        <v>45736</v>
      </c>
      <c r="N1306" s="5">
        <f>ROUND((K1306*('اطلاعات پایه'!$B$12+1)+'اطلاعات پایه'!$B$13)/30*L1306,0)</f>
        <v>9316080</v>
      </c>
      <c r="O1306" s="5">
        <f>IF(AND(F1306&gt;0,M1306-F1306&gt;364),'اطلاعات پایه'!$B$10,0)*L1306+J1306</f>
        <v>0</v>
      </c>
      <c r="P1306" s="5">
        <f>IF(H1306="متاهل",'اطلاعات پایه'!$B$6,0)</f>
        <v>0</v>
      </c>
      <c r="Q1306" s="5">
        <f>I1306*'اطلاعات پایه'!$B$7</f>
        <v>0</v>
      </c>
      <c r="R1306" s="5">
        <f>ROUND('اطلاعات پایه'!$B$8/30*MIN(30,L1306),0)</f>
        <v>9000000</v>
      </c>
      <c r="S1306" s="5">
        <f>ROUND('اطلاعات پایه'!$B$9/30*MIN(30,L1306),0)</f>
        <v>22000000</v>
      </c>
      <c r="T1306" s="5">
        <f t="shared" si="163"/>
        <v>59284</v>
      </c>
      <c r="U1306" s="15"/>
      <c r="V1306" s="5">
        <f t="shared" si="161"/>
        <v>0</v>
      </c>
      <c r="X1306" s="9">
        <f t="shared" si="164"/>
        <v>40316080</v>
      </c>
      <c r="Y1306" s="9">
        <f>ROUND(0.07*MIN(7*L1306*'اطلاعات پایه'!$B$5,'محاسبه حقوق'!X1306),0)</f>
        <v>2822126</v>
      </c>
      <c r="Z1306" s="9">
        <f t="shared" si="165"/>
        <v>9272700</v>
      </c>
      <c r="AA1306" s="9">
        <f t="shared" si="166"/>
        <v>480702059.14285713</v>
      </c>
      <c r="AB1306" s="5">
        <f>IF(AA1306&lt;='اطلاعات پایه'!$B$35,'اطلاعات پایه'!$D$35,IF(AA1306&lt;='اطلاعات پایه'!$B$36,'اطلاعات پایه'!$E$35+(AA1306-'اطلاعات پایه'!$B$35)*'اطلاعات پایه'!$C$36,IF(AA1306&lt;='اطلاعات پایه'!$B$37,'اطلاعات پایه'!$E$36+(AA1306-'اطلاعات پایه'!$B$36)*'اطلاعات پایه'!$C$37,IF(AA1306&lt;='اطلاعات پایه'!$B$38,'اطلاعات پایه'!$E$37+(AA1306-'اطلاعات پایه'!$B$37)*'اطلاعات پایه'!$C$38,IF(AA1306&lt;='اطلاعات پایه'!$B$39,'اطلاعات پایه'!$E$38+(AA1306-'اطلاعات پایه'!$B$38)*'اطلاعات پایه'!$C$39,'اطلاعات پایه'!$E$39+(AA1306-'اطلاعات پایه'!$B$39)*'اطلاعات پایه'!$C$40)))))/365*L1306</f>
        <v>0</v>
      </c>
      <c r="AC1306" s="9">
        <f t="shared" si="167"/>
        <v>37493954</v>
      </c>
      <c r="AE1306" s="9">
        <f t="shared" si="162"/>
        <v>49588780</v>
      </c>
    </row>
    <row r="1307" spans="1:31" x14ac:dyDescent="0.25">
      <c r="A1307" s="13">
        <v>1287</v>
      </c>
      <c r="B1307" s="13"/>
      <c r="C1307" s="13"/>
      <c r="D1307" s="13"/>
      <c r="E1307" s="13"/>
      <c r="F1307" s="13"/>
      <c r="G1307" s="6" t="str">
        <f t="shared" si="160"/>
        <v/>
      </c>
      <c r="H1307" s="13"/>
      <c r="I1307" s="13"/>
      <c r="J1307" s="15"/>
      <c r="K1307" s="15"/>
      <c r="L1307" s="5">
        <f>VLOOKUP($C$15,'اطلاعات پایه'!$A$18:$B$30,2,FALSE)</f>
        <v>30</v>
      </c>
      <c r="M1307" s="6">
        <f>VLOOKUP($C$15,'اطلاعات پایه'!$A$18:$C$30,3,FALSE)</f>
        <v>45736</v>
      </c>
      <c r="N1307" s="5">
        <f>ROUND((K1307*('اطلاعات پایه'!$B$12+1)+'اطلاعات پایه'!$B$13)/30*L1307,0)</f>
        <v>9316080</v>
      </c>
      <c r="O1307" s="5">
        <f>IF(AND(F1307&gt;0,M1307-F1307&gt;364),'اطلاعات پایه'!$B$10,0)*L1307+J1307</f>
        <v>0</v>
      </c>
      <c r="P1307" s="5">
        <f>IF(H1307="متاهل",'اطلاعات پایه'!$B$6,0)</f>
        <v>0</v>
      </c>
      <c r="Q1307" s="5">
        <f>I1307*'اطلاعات پایه'!$B$7</f>
        <v>0</v>
      </c>
      <c r="R1307" s="5">
        <f>ROUND('اطلاعات پایه'!$B$8/30*MIN(30,L1307),0)</f>
        <v>9000000</v>
      </c>
      <c r="S1307" s="5">
        <f>ROUND('اطلاعات پایه'!$B$9/30*MIN(30,L1307),0)</f>
        <v>22000000</v>
      </c>
      <c r="T1307" s="5">
        <f t="shared" si="163"/>
        <v>59284</v>
      </c>
      <c r="U1307" s="15"/>
      <c r="V1307" s="5">
        <f t="shared" si="161"/>
        <v>0</v>
      </c>
      <c r="X1307" s="9">
        <f t="shared" si="164"/>
        <v>40316080</v>
      </c>
      <c r="Y1307" s="9">
        <f>ROUND(0.07*MIN(7*L1307*'اطلاعات پایه'!$B$5,'محاسبه حقوق'!X1307),0)</f>
        <v>2822126</v>
      </c>
      <c r="Z1307" s="9">
        <f t="shared" si="165"/>
        <v>9272700</v>
      </c>
      <c r="AA1307" s="9">
        <f t="shared" si="166"/>
        <v>480702059.14285713</v>
      </c>
      <c r="AB1307" s="5">
        <f>IF(AA1307&lt;='اطلاعات پایه'!$B$35,'اطلاعات پایه'!$D$35,IF(AA1307&lt;='اطلاعات پایه'!$B$36,'اطلاعات پایه'!$E$35+(AA1307-'اطلاعات پایه'!$B$35)*'اطلاعات پایه'!$C$36,IF(AA1307&lt;='اطلاعات پایه'!$B$37,'اطلاعات پایه'!$E$36+(AA1307-'اطلاعات پایه'!$B$36)*'اطلاعات پایه'!$C$37,IF(AA1307&lt;='اطلاعات پایه'!$B$38,'اطلاعات پایه'!$E$37+(AA1307-'اطلاعات پایه'!$B$37)*'اطلاعات پایه'!$C$38,IF(AA1307&lt;='اطلاعات پایه'!$B$39,'اطلاعات پایه'!$E$38+(AA1307-'اطلاعات پایه'!$B$38)*'اطلاعات پایه'!$C$39,'اطلاعات پایه'!$E$39+(AA1307-'اطلاعات پایه'!$B$39)*'اطلاعات پایه'!$C$40)))))/365*L1307</f>
        <v>0</v>
      </c>
      <c r="AC1307" s="9">
        <f t="shared" si="167"/>
        <v>37493954</v>
      </c>
      <c r="AE1307" s="9">
        <f t="shared" si="162"/>
        <v>49588780</v>
      </c>
    </row>
    <row r="1308" spans="1:31" x14ac:dyDescent="0.25">
      <c r="A1308" s="13">
        <v>1288</v>
      </c>
      <c r="B1308" s="13"/>
      <c r="C1308" s="13"/>
      <c r="D1308" s="13"/>
      <c r="E1308" s="13"/>
      <c r="F1308" s="13"/>
      <c r="G1308" s="6" t="str">
        <f t="shared" si="160"/>
        <v/>
      </c>
      <c r="H1308" s="13"/>
      <c r="I1308" s="13"/>
      <c r="J1308" s="15"/>
      <c r="K1308" s="15"/>
      <c r="L1308" s="5">
        <f>VLOOKUP($C$15,'اطلاعات پایه'!$A$18:$B$30,2,FALSE)</f>
        <v>30</v>
      </c>
      <c r="M1308" s="6">
        <f>VLOOKUP($C$15,'اطلاعات پایه'!$A$18:$C$30,3,FALSE)</f>
        <v>45736</v>
      </c>
      <c r="N1308" s="5">
        <f>ROUND((K1308*('اطلاعات پایه'!$B$12+1)+'اطلاعات پایه'!$B$13)/30*L1308,0)</f>
        <v>9316080</v>
      </c>
      <c r="O1308" s="5">
        <f>IF(AND(F1308&gt;0,M1308-F1308&gt;364),'اطلاعات پایه'!$B$10,0)*L1308+J1308</f>
        <v>0</v>
      </c>
      <c r="P1308" s="5">
        <f>IF(H1308="متاهل",'اطلاعات پایه'!$B$6,0)</f>
        <v>0</v>
      </c>
      <c r="Q1308" s="5">
        <f>I1308*'اطلاعات پایه'!$B$7</f>
        <v>0</v>
      </c>
      <c r="R1308" s="5">
        <f>ROUND('اطلاعات پایه'!$B$8/30*MIN(30,L1308),0)</f>
        <v>9000000</v>
      </c>
      <c r="S1308" s="5">
        <f>ROUND('اطلاعات پایه'!$B$9/30*MIN(30,L1308),0)</f>
        <v>22000000</v>
      </c>
      <c r="T1308" s="5">
        <f t="shared" si="163"/>
        <v>59284</v>
      </c>
      <c r="U1308" s="15"/>
      <c r="V1308" s="5">
        <f t="shared" si="161"/>
        <v>0</v>
      </c>
      <c r="X1308" s="9">
        <f t="shared" si="164"/>
        <v>40316080</v>
      </c>
      <c r="Y1308" s="9">
        <f>ROUND(0.07*MIN(7*L1308*'اطلاعات پایه'!$B$5,'محاسبه حقوق'!X1308),0)</f>
        <v>2822126</v>
      </c>
      <c r="Z1308" s="9">
        <f t="shared" si="165"/>
        <v>9272700</v>
      </c>
      <c r="AA1308" s="9">
        <f t="shared" si="166"/>
        <v>480702059.14285713</v>
      </c>
      <c r="AB1308" s="5">
        <f>IF(AA1308&lt;='اطلاعات پایه'!$B$35,'اطلاعات پایه'!$D$35,IF(AA1308&lt;='اطلاعات پایه'!$B$36,'اطلاعات پایه'!$E$35+(AA1308-'اطلاعات پایه'!$B$35)*'اطلاعات پایه'!$C$36,IF(AA1308&lt;='اطلاعات پایه'!$B$37,'اطلاعات پایه'!$E$36+(AA1308-'اطلاعات پایه'!$B$36)*'اطلاعات پایه'!$C$37,IF(AA1308&lt;='اطلاعات پایه'!$B$38,'اطلاعات پایه'!$E$37+(AA1308-'اطلاعات پایه'!$B$37)*'اطلاعات پایه'!$C$38,IF(AA1308&lt;='اطلاعات پایه'!$B$39,'اطلاعات پایه'!$E$38+(AA1308-'اطلاعات پایه'!$B$38)*'اطلاعات پایه'!$C$39,'اطلاعات پایه'!$E$39+(AA1308-'اطلاعات پایه'!$B$39)*'اطلاعات پایه'!$C$40)))))/365*L1308</f>
        <v>0</v>
      </c>
      <c r="AC1308" s="9">
        <f t="shared" si="167"/>
        <v>37493954</v>
      </c>
      <c r="AE1308" s="9">
        <f t="shared" si="162"/>
        <v>49588780</v>
      </c>
    </row>
    <row r="1309" spans="1:31" x14ac:dyDescent="0.25">
      <c r="A1309" s="13">
        <v>1289</v>
      </c>
      <c r="B1309" s="13"/>
      <c r="C1309" s="13"/>
      <c r="D1309" s="13"/>
      <c r="E1309" s="13"/>
      <c r="F1309" s="13"/>
      <c r="G1309" s="6" t="str">
        <f t="shared" si="160"/>
        <v/>
      </c>
      <c r="H1309" s="13"/>
      <c r="I1309" s="13"/>
      <c r="J1309" s="15"/>
      <c r="K1309" s="15"/>
      <c r="L1309" s="5">
        <f>VLOOKUP($C$15,'اطلاعات پایه'!$A$18:$B$30,2,FALSE)</f>
        <v>30</v>
      </c>
      <c r="M1309" s="6">
        <f>VLOOKUP($C$15,'اطلاعات پایه'!$A$18:$C$30,3,FALSE)</f>
        <v>45736</v>
      </c>
      <c r="N1309" s="5">
        <f>ROUND((K1309*('اطلاعات پایه'!$B$12+1)+'اطلاعات پایه'!$B$13)/30*L1309,0)</f>
        <v>9316080</v>
      </c>
      <c r="O1309" s="5">
        <f>IF(AND(F1309&gt;0,M1309-F1309&gt;364),'اطلاعات پایه'!$B$10,0)*L1309+J1309</f>
        <v>0</v>
      </c>
      <c r="P1309" s="5">
        <f>IF(H1309="متاهل",'اطلاعات پایه'!$B$6,0)</f>
        <v>0</v>
      </c>
      <c r="Q1309" s="5">
        <f>I1309*'اطلاعات پایه'!$B$7</f>
        <v>0</v>
      </c>
      <c r="R1309" s="5">
        <f>ROUND('اطلاعات پایه'!$B$8/30*MIN(30,L1309),0)</f>
        <v>9000000</v>
      </c>
      <c r="S1309" s="5">
        <f>ROUND('اطلاعات پایه'!$B$9/30*MIN(30,L1309),0)</f>
        <v>22000000</v>
      </c>
      <c r="T1309" s="5">
        <f t="shared" si="163"/>
        <v>59284</v>
      </c>
      <c r="U1309" s="15"/>
      <c r="V1309" s="5">
        <f t="shared" si="161"/>
        <v>0</v>
      </c>
      <c r="X1309" s="9">
        <f t="shared" si="164"/>
        <v>40316080</v>
      </c>
      <c r="Y1309" s="9">
        <f>ROUND(0.07*MIN(7*L1309*'اطلاعات پایه'!$B$5,'محاسبه حقوق'!X1309),0)</f>
        <v>2822126</v>
      </c>
      <c r="Z1309" s="9">
        <f t="shared" si="165"/>
        <v>9272700</v>
      </c>
      <c r="AA1309" s="9">
        <f t="shared" si="166"/>
        <v>480702059.14285713</v>
      </c>
      <c r="AB1309" s="5">
        <f>IF(AA1309&lt;='اطلاعات پایه'!$B$35,'اطلاعات پایه'!$D$35,IF(AA1309&lt;='اطلاعات پایه'!$B$36,'اطلاعات پایه'!$E$35+(AA1309-'اطلاعات پایه'!$B$35)*'اطلاعات پایه'!$C$36,IF(AA1309&lt;='اطلاعات پایه'!$B$37,'اطلاعات پایه'!$E$36+(AA1309-'اطلاعات پایه'!$B$36)*'اطلاعات پایه'!$C$37,IF(AA1309&lt;='اطلاعات پایه'!$B$38,'اطلاعات پایه'!$E$37+(AA1309-'اطلاعات پایه'!$B$37)*'اطلاعات پایه'!$C$38,IF(AA1309&lt;='اطلاعات پایه'!$B$39,'اطلاعات پایه'!$E$38+(AA1309-'اطلاعات پایه'!$B$38)*'اطلاعات پایه'!$C$39,'اطلاعات پایه'!$E$39+(AA1309-'اطلاعات پایه'!$B$39)*'اطلاعات پایه'!$C$40)))))/365*L1309</f>
        <v>0</v>
      </c>
      <c r="AC1309" s="9">
        <f t="shared" si="167"/>
        <v>37493954</v>
      </c>
      <c r="AE1309" s="9">
        <f t="shared" si="162"/>
        <v>49588780</v>
      </c>
    </row>
    <row r="1310" spans="1:31" x14ac:dyDescent="0.25">
      <c r="A1310" s="13">
        <v>1290</v>
      </c>
      <c r="B1310" s="13"/>
      <c r="C1310" s="13"/>
      <c r="D1310" s="13"/>
      <c r="E1310" s="13"/>
      <c r="F1310" s="13"/>
      <c r="G1310" s="6" t="str">
        <f t="shared" si="160"/>
        <v/>
      </c>
      <c r="H1310" s="13"/>
      <c r="I1310" s="13"/>
      <c r="J1310" s="15"/>
      <c r="K1310" s="15"/>
      <c r="L1310" s="5">
        <f>VLOOKUP($C$15,'اطلاعات پایه'!$A$18:$B$30,2,FALSE)</f>
        <v>30</v>
      </c>
      <c r="M1310" s="6">
        <f>VLOOKUP($C$15,'اطلاعات پایه'!$A$18:$C$30,3,FALSE)</f>
        <v>45736</v>
      </c>
      <c r="N1310" s="5">
        <f>ROUND((K1310*('اطلاعات پایه'!$B$12+1)+'اطلاعات پایه'!$B$13)/30*L1310,0)</f>
        <v>9316080</v>
      </c>
      <c r="O1310" s="5">
        <f>IF(AND(F1310&gt;0,M1310-F1310&gt;364),'اطلاعات پایه'!$B$10,0)*L1310+J1310</f>
        <v>0</v>
      </c>
      <c r="P1310" s="5">
        <f>IF(H1310="متاهل",'اطلاعات پایه'!$B$6,0)</f>
        <v>0</v>
      </c>
      <c r="Q1310" s="5">
        <f>I1310*'اطلاعات پایه'!$B$7</f>
        <v>0</v>
      </c>
      <c r="R1310" s="5">
        <f>ROUND('اطلاعات پایه'!$B$8/30*MIN(30,L1310),0)</f>
        <v>9000000</v>
      </c>
      <c r="S1310" s="5">
        <f>ROUND('اطلاعات پایه'!$B$9/30*MIN(30,L1310),0)</f>
        <v>22000000</v>
      </c>
      <c r="T1310" s="5">
        <f t="shared" si="163"/>
        <v>59284</v>
      </c>
      <c r="U1310" s="15"/>
      <c r="V1310" s="5">
        <f t="shared" si="161"/>
        <v>0</v>
      </c>
      <c r="X1310" s="9">
        <f t="shared" si="164"/>
        <v>40316080</v>
      </c>
      <c r="Y1310" s="9">
        <f>ROUND(0.07*MIN(7*L1310*'اطلاعات پایه'!$B$5,'محاسبه حقوق'!X1310),0)</f>
        <v>2822126</v>
      </c>
      <c r="Z1310" s="9">
        <f t="shared" si="165"/>
        <v>9272700</v>
      </c>
      <c r="AA1310" s="9">
        <f t="shared" si="166"/>
        <v>480702059.14285713</v>
      </c>
      <c r="AB1310" s="5">
        <f>IF(AA1310&lt;='اطلاعات پایه'!$B$35,'اطلاعات پایه'!$D$35,IF(AA1310&lt;='اطلاعات پایه'!$B$36,'اطلاعات پایه'!$E$35+(AA1310-'اطلاعات پایه'!$B$35)*'اطلاعات پایه'!$C$36,IF(AA1310&lt;='اطلاعات پایه'!$B$37,'اطلاعات پایه'!$E$36+(AA1310-'اطلاعات پایه'!$B$36)*'اطلاعات پایه'!$C$37,IF(AA1310&lt;='اطلاعات پایه'!$B$38,'اطلاعات پایه'!$E$37+(AA1310-'اطلاعات پایه'!$B$37)*'اطلاعات پایه'!$C$38,IF(AA1310&lt;='اطلاعات پایه'!$B$39,'اطلاعات پایه'!$E$38+(AA1310-'اطلاعات پایه'!$B$38)*'اطلاعات پایه'!$C$39,'اطلاعات پایه'!$E$39+(AA1310-'اطلاعات پایه'!$B$39)*'اطلاعات پایه'!$C$40)))))/365*L1310</f>
        <v>0</v>
      </c>
      <c r="AC1310" s="9">
        <f t="shared" si="167"/>
        <v>37493954</v>
      </c>
      <c r="AE1310" s="9">
        <f t="shared" si="162"/>
        <v>49588780</v>
      </c>
    </row>
    <row r="1311" spans="1:31" x14ac:dyDescent="0.25">
      <c r="A1311" s="13">
        <v>1291</v>
      </c>
      <c r="B1311" s="13"/>
      <c r="C1311" s="13"/>
      <c r="D1311" s="13"/>
      <c r="E1311" s="13"/>
      <c r="F1311" s="13"/>
      <c r="G1311" s="6" t="str">
        <f t="shared" si="160"/>
        <v/>
      </c>
      <c r="H1311" s="13"/>
      <c r="I1311" s="13"/>
      <c r="J1311" s="15"/>
      <c r="K1311" s="15"/>
      <c r="L1311" s="5">
        <f>VLOOKUP($C$15,'اطلاعات پایه'!$A$18:$B$30,2,FALSE)</f>
        <v>30</v>
      </c>
      <c r="M1311" s="6">
        <f>VLOOKUP($C$15,'اطلاعات پایه'!$A$18:$C$30,3,FALSE)</f>
        <v>45736</v>
      </c>
      <c r="N1311" s="5">
        <f>ROUND((K1311*('اطلاعات پایه'!$B$12+1)+'اطلاعات پایه'!$B$13)/30*L1311,0)</f>
        <v>9316080</v>
      </c>
      <c r="O1311" s="5">
        <f>IF(AND(F1311&gt;0,M1311-F1311&gt;364),'اطلاعات پایه'!$B$10,0)*L1311+J1311</f>
        <v>0</v>
      </c>
      <c r="P1311" s="5">
        <f>IF(H1311="متاهل",'اطلاعات پایه'!$B$6,0)</f>
        <v>0</v>
      </c>
      <c r="Q1311" s="5">
        <f>I1311*'اطلاعات پایه'!$B$7</f>
        <v>0</v>
      </c>
      <c r="R1311" s="5">
        <f>ROUND('اطلاعات پایه'!$B$8/30*MIN(30,L1311),0)</f>
        <v>9000000</v>
      </c>
      <c r="S1311" s="5">
        <f>ROUND('اطلاعات پایه'!$B$9/30*MIN(30,L1311),0)</f>
        <v>22000000</v>
      </c>
      <c r="T1311" s="5">
        <f t="shared" si="163"/>
        <v>59284</v>
      </c>
      <c r="U1311" s="15"/>
      <c r="V1311" s="5">
        <f t="shared" si="161"/>
        <v>0</v>
      </c>
      <c r="X1311" s="9">
        <f t="shared" si="164"/>
        <v>40316080</v>
      </c>
      <c r="Y1311" s="9">
        <f>ROUND(0.07*MIN(7*L1311*'اطلاعات پایه'!$B$5,'محاسبه حقوق'!X1311),0)</f>
        <v>2822126</v>
      </c>
      <c r="Z1311" s="9">
        <f t="shared" si="165"/>
        <v>9272700</v>
      </c>
      <c r="AA1311" s="9">
        <f t="shared" si="166"/>
        <v>480702059.14285713</v>
      </c>
      <c r="AB1311" s="5">
        <f>IF(AA1311&lt;='اطلاعات پایه'!$B$35,'اطلاعات پایه'!$D$35,IF(AA1311&lt;='اطلاعات پایه'!$B$36,'اطلاعات پایه'!$E$35+(AA1311-'اطلاعات پایه'!$B$35)*'اطلاعات پایه'!$C$36,IF(AA1311&lt;='اطلاعات پایه'!$B$37,'اطلاعات پایه'!$E$36+(AA1311-'اطلاعات پایه'!$B$36)*'اطلاعات پایه'!$C$37,IF(AA1311&lt;='اطلاعات پایه'!$B$38,'اطلاعات پایه'!$E$37+(AA1311-'اطلاعات پایه'!$B$37)*'اطلاعات پایه'!$C$38,IF(AA1311&lt;='اطلاعات پایه'!$B$39,'اطلاعات پایه'!$E$38+(AA1311-'اطلاعات پایه'!$B$38)*'اطلاعات پایه'!$C$39,'اطلاعات پایه'!$E$39+(AA1311-'اطلاعات پایه'!$B$39)*'اطلاعات پایه'!$C$40)))))/365*L1311</f>
        <v>0</v>
      </c>
      <c r="AC1311" s="9">
        <f t="shared" si="167"/>
        <v>37493954</v>
      </c>
      <c r="AE1311" s="9">
        <f t="shared" si="162"/>
        <v>49588780</v>
      </c>
    </row>
    <row r="1312" spans="1:31" x14ac:dyDescent="0.25">
      <c r="A1312" s="13">
        <v>1292</v>
      </c>
      <c r="B1312" s="13"/>
      <c r="C1312" s="13"/>
      <c r="D1312" s="13"/>
      <c r="E1312" s="13"/>
      <c r="F1312" s="13"/>
      <c r="G1312" s="6" t="str">
        <f t="shared" si="160"/>
        <v/>
      </c>
      <c r="H1312" s="13"/>
      <c r="I1312" s="13"/>
      <c r="J1312" s="15"/>
      <c r="K1312" s="15"/>
      <c r="L1312" s="5">
        <f>VLOOKUP($C$15,'اطلاعات پایه'!$A$18:$B$30,2,FALSE)</f>
        <v>30</v>
      </c>
      <c r="M1312" s="6">
        <f>VLOOKUP($C$15,'اطلاعات پایه'!$A$18:$C$30,3,FALSE)</f>
        <v>45736</v>
      </c>
      <c r="N1312" s="5">
        <f>ROUND((K1312*('اطلاعات پایه'!$B$12+1)+'اطلاعات پایه'!$B$13)/30*L1312,0)</f>
        <v>9316080</v>
      </c>
      <c r="O1312" s="5">
        <f>IF(AND(F1312&gt;0,M1312-F1312&gt;364),'اطلاعات پایه'!$B$10,0)*L1312+J1312</f>
        <v>0</v>
      </c>
      <c r="P1312" s="5">
        <f>IF(H1312="متاهل",'اطلاعات پایه'!$B$6,0)</f>
        <v>0</v>
      </c>
      <c r="Q1312" s="5">
        <f>I1312*'اطلاعات پایه'!$B$7</f>
        <v>0</v>
      </c>
      <c r="R1312" s="5">
        <f>ROUND('اطلاعات پایه'!$B$8/30*MIN(30,L1312),0)</f>
        <v>9000000</v>
      </c>
      <c r="S1312" s="5">
        <f>ROUND('اطلاعات پایه'!$B$9/30*MIN(30,L1312),0)</f>
        <v>22000000</v>
      </c>
      <c r="T1312" s="5">
        <f t="shared" si="163"/>
        <v>59284</v>
      </c>
      <c r="U1312" s="15"/>
      <c r="V1312" s="5">
        <f t="shared" si="161"/>
        <v>0</v>
      </c>
      <c r="X1312" s="9">
        <f t="shared" si="164"/>
        <v>40316080</v>
      </c>
      <c r="Y1312" s="9">
        <f>ROUND(0.07*MIN(7*L1312*'اطلاعات پایه'!$B$5,'محاسبه حقوق'!X1312),0)</f>
        <v>2822126</v>
      </c>
      <c r="Z1312" s="9">
        <f t="shared" si="165"/>
        <v>9272700</v>
      </c>
      <c r="AA1312" s="9">
        <f t="shared" si="166"/>
        <v>480702059.14285713</v>
      </c>
      <c r="AB1312" s="5">
        <f>IF(AA1312&lt;='اطلاعات پایه'!$B$35,'اطلاعات پایه'!$D$35,IF(AA1312&lt;='اطلاعات پایه'!$B$36,'اطلاعات پایه'!$E$35+(AA1312-'اطلاعات پایه'!$B$35)*'اطلاعات پایه'!$C$36,IF(AA1312&lt;='اطلاعات پایه'!$B$37,'اطلاعات پایه'!$E$36+(AA1312-'اطلاعات پایه'!$B$36)*'اطلاعات پایه'!$C$37,IF(AA1312&lt;='اطلاعات پایه'!$B$38,'اطلاعات پایه'!$E$37+(AA1312-'اطلاعات پایه'!$B$37)*'اطلاعات پایه'!$C$38,IF(AA1312&lt;='اطلاعات پایه'!$B$39,'اطلاعات پایه'!$E$38+(AA1312-'اطلاعات پایه'!$B$38)*'اطلاعات پایه'!$C$39,'اطلاعات پایه'!$E$39+(AA1312-'اطلاعات پایه'!$B$39)*'اطلاعات پایه'!$C$40)))))/365*L1312</f>
        <v>0</v>
      </c>
      <c r="AC1312" s="9">
        <f t="shared" si="167"/>
        <v>37493954</v>
      </c>
      <c r="AE1312" s="9">
        <f t="shared" si="162"/>
        <v>49588780</v>
      </c>
    </row>
    <row r="1313" spans="1:31" x14ac:dyDescent="0.25">
      <c r="A1313" s="13">
        <v>1293</v>
      </c>
      <c r="B1313" s="13"/>
      <c r="C1313" s="13"/>
      <c r="D1313" s="13"/>
      <c r="E1313" s="13"/>
      <c r="F1313" s="13"/>
      <c r="G1313" s="6" t="str">
        <f t="shared" si="160"/>
        <v/>
      </c>
      <c r="H1313" s="13"/>
      <c r="I1313" s="13"/>
      <c r="J1313" s="15"/>
      <c r="K1313" s="15"/>
      <c r="L1313" s="5">
        <f>VLOOKUP($C$15,'اطلاعات پایه'!$A$18:$B$30,2,FALSE)</f>
        <v>30</v>
      </c>
      <c r="M1313" s="6">
        <f>VLOOKUP($C$15,'اطلاعات پایه'!$A$18:$C$30,3,FALSE)</f>
        <v>45736</v>
      </c>
      <c r="N1313" s="5">
        <f>ROUND((K1313*('اطلاعات پایه'!$B$12+1)+'اطلاعات پایه'!$B$13)/30*L1313,0)</f>
        <v>9316080</v>
      </c>
      <c r="O1313" s="5">
        <f>IF(AND(F1313&gt;0,M1313-F1313&gt;364),'اطلاعات پایه'!$B$10,0)*L1313+J1313</f>
        <v>0</v>
      </c>
      <c r="P1313" s="5">
        <f>IF(H1313="متاهل",'اطلاعات پایه'!$B$6,0)</f>
        <v>0</v>
      </c>
      <c r="Q1313" s="5">
        <f>I1313*'اطلاعات پایه'!$B$7</f>
        <v>0</v>
      </c>
      <c r="R1313" s="5">
        <f>ROUND('اطلاعات پایه'!$B$8/30*MIN(30,L1313),0)</f>
        <v>9000000</v>
      </c>
      <c r="S1313" s="5">
        <f>ROUND('اطلاعات پایه'!$B$9/30*MIN(30,L1313),0)</f>
        <v>22000000</v>
      </c>
      <c r="T1313" s="5">
        <f t="shared" si="163"/>
        <v>59284</v>
      </c>
      <c r="U1313" s="15"/>
      <c r="V1313" s="5">
        <f t="shared" si="161"/>
        <v>0</v>
      </c>
      <c r="X1313" s="9">
        <f t="shared" si="164"/>
        <v>40316080</v>
      </c>
      <c r="Y1313" s="9">
        <f>ROUND(0.07*MIN(7*L1313*'اطلاعات پایه'!$B$5,'محاسبه حقوق'!X1313),0)</f>
        <v>2822126</v>
      </c>
      <c r="Z1313" s="9">
        <f t="shared" si="165"/>
        <v>9272700</v>
      </c>
      <c r="AA1313" s="9">
        <f t="shared" si="166"/>
        <v>480702059.14285713</v>
      </c>
      <c r="AB1313" s="5">
        <f>IF(AA1313&lt;='اطلاعات پایه'!$B$35,'اطلاعات پایه'!$D$35,IF(AA1313&lt;='اطلاعات پایه'!$B$36,'اطلاعات پایه'!$E$35+(AA1313-'اطلاعات پایه'!$B$35)*'اطلاعات پایه'!$C$36,IF(AA1313&lt;='اطلاعات پایه'!$B$37,'اطلاعات پایه'!$E$36+(AA1313-'اطلاعات پایه'!$B$36)*'اطلاعات پایه'!$C$37,IF(AA1313&lt;='اطلاعات پایه'!$B$38,'اطلاعات پایه'!$E$37+(AA1313-'اطلاعات پایه'!$B$37)*'اطلاعات پایه'!$C$38,IF(AA1313&lt;='اطلاعات پایه'!$B$39,'اطلاعات پایه'!$E$38+(AA1313-'اطلاعات پایه'!$B$38)*'اطلاعات پایه'!$C$39,'اطلاعات پایه'!$E$39+(AA1313-'اطلاعات پایه'!$B$39)*'اطلاعات پایه'!$C$40)))))/365*L1313</f>
        <v>0</v>
      </c>
      <c r="AC1313" s="9">
        <f t="shared" si="167"/>
        <v>37493954</v>
      </c>
      <c r="AE1313" s="9">
        <f t="shared" si="162"/>
        <v>49588780</v>
      </c>
    </row>
    <row r="1314" spans="1:31" x14ac:dyDescent="0.25">
      <c r="A1314" s="13">
        <v>1294</v>
      </c>
      <c r="B1314" s="13"/>
      <c r="C1314" s="13"/>
      <c r="D1314" s="13"/>
      <c r="E1314" s="13"/>
      <c r="F1314" s="13"/>
      <c r="G1314" s="6" t="str">
        <f t="shared" si="160"/>
        <v/>
      </c>
      <c r="H1314" s="13"/>
      <c r="I1314" s="13"/>
      <c r="J1314" s="15"/>
      <c r="K1314" s="15"/>
      <c r="L1314" s="5">
        <f>VLOOKUP($C$15,'اطلاعات پایه'!$A$18:$B$30,2,FALSE)</f>
        <v>30</v>
      </c>
      <c r="M1314" s="6">
        <f>VLOOKUP($C$15,'اطلاعات پایه'!$A$18:$C$30,3,FALSE)</f>
        <v>45736</v>
      </c>
      <c r="N1314" s="5">
        <f>ROUND((K1314*('اطلاعات پایه'!$B$12+1)+'اطلاعات پایه'!$B$13)/30*L1314,0)</f>
        <v>9316080</v>
      </c>
      <c r="O1314" s="5">
        <f>IF(AND(F1314&gt;0,M1314-F1314&gt;364),'اطلاعات پایه'!$B$10,0)*L1314+J1314</f>
        <v>0</v>
      </c>
      <c r="P1314" s="5">
        <f>IF(H1314="متاهل",'اطلاعات پایه'!$B$6,0)</f>
        <v>0</v>
      </c>
      <c r="Q1314" s="5">
        <f>I1314*'اطلاعات پایه'!$B$7</f>
        <v>0</v>
      </c>
      <c r="R1314" s="5">
        <f>ROUND('اطلاعات پایه'!$B$8/30*MIN(30,L1314),0)</f>
        <v>9000000</v>
      </c>
      <c r="S1314" s="5">
        <f>ROUND('اطلاعات پایه'!$B$9/30*MIN(30,L1314),0)</f>
        <v>22000000</v>
      </c>
      <c r="T1314" s="5">
        <f t="shared" si="163"/>
        <v>59284</v>
      </c>
      <c r="U1314" s="15"/>
      <c r="V1314" s="5">
        <f t="shared" si="161"/>
        <v>0</v>
      </c>
      <c r="X1314" s="9">
        <f t="shared" si="164"/>
        <v>40316080</v>
      </c>
      <c r="Y1314" s="9">
        <f>ROUND(0.07*MIN(7*L1314*'اطلاعات پایه'!$B$5,'محاسبه حقوق'!X1314),0)</f>
        <v>2822126</v>
      </c>
      <c r="Z1314" s="9">
        <f t="shared" si="165"/>
        <v>9272700</v>
      </c>
      <c r="AA1314" s="9">
        <f t="shared" si="166"/>
        <v>480702059.14285713</v>
      </c>
      <c r="AB1314" s="5">
        <f>IF(AA1314&lt;='اطلاعات پایه'!$B$35,'اطلاعات پایه'!$D$35,IF(AA1314&lt;='اطلاعات پایه'!$B$36,'اطلاعات پایه'!$E$35+(AA1314-'اطلاعات پایه'!$B$35)*'اطلاعات پایه'!$C$36,IF(AA1314&lt;='اطلاعات پایه'!$B$37,'اطلاعات پایه'!$E$36+(AA1314-'اطلاعات پایه'!$B$36)*'اطلاعات پایه'!$C$37,IF(AA1314&lt;='اطلاعات پایه'!$B$38,'اطلاعات پایه'!$E$37+(AA1314-'اطلاعات پایه'!$B$37)*'اطلاعات پایه'!$C$38,IF(AA1314&lt;='اطلاعات پایه'!$B$39,'اطلاعات پایه'!$E$38+(AA1314-'اطلاعات پایه'!$B$38)*'اطلاعات پایه'!$C$39,'اطلاعات پایه'!$E$39+(AA1314-'اطلاعات پایه'!$B$39)*'اطلاعات پایه'!$C$40)))))/365*L1314</f>
        <v>0</v>
      </c>
      <c r="AC1314" s="9">
        <f t="shared" si="167"/>
        <v>37493954</v>
      </c>
      <c r="AE1314" s="9">
        <f t="shared" si="162"/>
        <v>49588780</v>
      </c>
    </row>
    <row r="1315" spans="1:31" x14ac:dyDescent="0.25">
      <c r="A1315" s="13">
        <v>1295</v>
      </c>
      <c r="B1315" s="13"/>
      <c r="C1315" s="13"/>
      <c r="D1315" s="13"/>
      <c r="E1315" s="13"/>
      <c r="F1315" s="13"/>
      <c r="G1315" s="6" t="str">
        <f t="shared" si="160"/>
        <v/>
      </c>
      <c r="H1315" s="13"/>
      <c r="I1315" s="13"/>
      <c r="J1315" s="15"/>
      <c r="K1315" s="15"/>
      <c r="L1315" s="5">
        <f>VLOOKUP($C$15,'اطلاعات پایه'!$A$18:$B$30,2,FALSE)</f>
        <v>30</v>
      </c>
      <c r="M1315" s="6">
        <f>VLOOKUP($C$15,'اطلاعات پایه'!$A$18:$C$30,3,FALSE)</f>
        <v>45736</v>
      </c>
      <c r="N1315" s="5">
        <f>ROUND((K1315*('اطلاعات پایه'!$B$12+1)+'اطلاعات پایه'!$B$13)/30*L1315,0)</f>
        <v>9316080</v>
      </c>
      <c r="O1315" s="5">
        <f>IF(AND(F1315&gt;0,M1315-F1315&gt;364),'اطلاعات پایه'!$B$10,0)*L1315+J1315</f>
        <v>0</v>
      </c>
      <c r="P1315" s="5">
        <f>IF(H1315="متاهل",'اطلاعات پایه'!$B$6,0)</f>
        <v>0</v>
      </c>
      <c r="Q1315" s="5">
        <f>I1315*'اطلاعات پایه'!$B$7</f>
        <v>0</v>
      </c>
      <c r="R1315" s="5">
        <f>ROUND('اطلاعات پایه'!$B$8/30*MIN(30,L1315),0)</f>
        <v>9000000</v>
      </c>
      <c r="S1315" s="5">
        <f>ROUND('اطلاعات پایه'!$B$9/30*MIN(30,L1315),0)</f>
        <v>22000000</v>
      </c>
      <c r="T1315" s="5">
        <f t="shared" si="163"/>
        <v>59284</v>
      </c>
      <c r="U1315" s="15"/>
      <c r="V1315" s="5">
        <f t="shared" si="161"/>
        <v>0</v>
      </c>
      <c r="X1315" s="9">
        <f t="shared" si="164"/>
        <v>40316080</v>
      </c>
      <c r="Y1315" s="9">
        <f>ROUND(0.07*MIN(7*L1315*'اطلاعات پایه'!$B$5,'محاسبه حقوق'!X1315),0)</f>
        <v>2822126</v>
      </c>
      <c r="Z1315" s="9">
        <f t="shared" si="165"/>
        <v>9272700</v>
      </c>
      <c r="AA1315" s="9">
        <f t="shared" si="166"/>
        <v>480702059.14285713</v>
      </c>
      <c r="AB1315" s="5">
        <f>IF(AA1315&lt;='اطلاعات پایه'!$B$35,'اطلاعات پایه'!$D$35,IF(AA1315&lt;='اطلاعات پایه'!$B$36,'اطلاعات پایه'!$E$35+(AA1315-'اطلاعات پایه'!$B$35)*'اطلاعات پایه'!$C$36,IF(AA1315&lt;='اطلاعات پایه'!$B$37,'اطلاعات پایه'!$E$36+(AA1315-'اطلاعات پایه'!$B$36)*'اطلاعات پایه'!$C$37,IF(AA1315&lt;='اطلاعات پایه'!$B$38,'اطلاعات پایه'!$E$37+(AA1315-'اطلاعات پایه'!$B$37)*'اطلاعات پایه'!$C$38,IF(AA1315&lt;='اطلاعات پایه'!$B$39,'اطلاعات پایه'!$E$38+(AA1315-'اطلاعات پایه'!$B$38)*'اطلاعات پایه'!$C$39,'اطلاعات پایه'!$E$39+(AA1315-'اطلاعات پایه'!$B$39)*'اطلاعات پایه'!$C$40)))))/365*L1315</f>
        <v>0</v>
      </c>
      <c r="AC1315" s="9">
        <f t="shared" si="167"/>
        <v>37493954</v>
      </c>
      <c r="AE1315" s="9">
        <f t="shared" si="162"/>
        <v>49588780</v>
      </c>
    </row>
    <row r="1316" spans="1:31" x14ac:dyDescent="0.25">
      <c r="A1316" s="13">
        <v>1296</v>
      </c>
      <c r="B1316" s="13"/>
      <c r="C1316" s="13"/>
      <c r="D1316" s="13"/>
      <c r="E1316" s="13"/>
      <c r="F1316" s="13"/>
      <c r="G1316" s="6" t="str">
        <f t="shared" si="160"/>
        <v/>
      </c>
      <c r="H1316" s="13"/>
      <c r="I1316" s="13"/>
      <c r="J1316" s="15"/>
      <c r="K1316" s="15"/>
      <c r="L1316" s="5">
        <f>VLOOKUP($C$15,'اطلاعات پایه'!$A$18:$B$30,2,FALSE)</f>
        <v>30</v>
      </c>
      <c r="M1316" s="6">
        <f>VLOOKUP($C$15,'اطلاعات پایه'!$A$18:$C$30,3,FALSE)</f>
        <v>45736</v>
      </c>
      <c r="N1316" s="5">
        <f>ROUND((K1316*('اطلاعات پایه'!$B$12+1)+'اطلاعات پایه'!$B$13)/30*L1316,0)</f>
        <v>9316080</v>
      </c>
      <c r="O1316" s="5">
        <f>IF(AND(F1316&gt;0,M1316-F1316&gt;364),'اطلاعات پایه'!$B$10,0)*L1316+J1316</f>
        <v>0</v>
      </c>
      <c r="P1316" s="5">
        <f>IF(H1316="متاهل",'اطلاعات پایه'!$B$6,0)</f>
        <v>0</v>
      </c>
      <c r="Q1316" s="5">
        <f>I1316*'اطلاعات پایه'!$B$7</f>
        <v>0</v>
      </c>
      <c r="R1316" s="5">
        <f>ROUND('اطلاعات پایه'!$B$8/30*MIN(30,L1316),0)</f>
        <v>9000000</v>
      </c>
      <c r="S1316" s="5">
        <f>ROUND('اطلاعات پایه'!$B$9/30*MIN(30,L1316),0)</f>
        <v>22000000</v>
      </c>
      <c r="T1316" s="5">
        <f t="shared" si="163"/>
        <v>59284</v>
      </c>
      <c r="U1316" s="15"/>
      <c r="V1316" s="5">
        <f t="shared" si="161"/>
        <v>0</v>
      </c>
      <c r="X1316" s="9">
        <f t="shared" si="164"/>
        <v>40316080</v>
      </c>
      <c r="Y1316" s="9">
        <f>ROUND(0.07*MIN(7*L1316*'اطلاعات پایه'!$B$5,'محاسبه حقوق'!X1316),0)</f>
        <v>2822126</v>
      </c>
      <c r="Z1316" s="9">
        <f t="shared" si="165"/>
        <v>9272700</v>
      </c>
      <c r="AA1316" s="9">
        <f t="shared" si="166"/>
        <v>480702059.14285713</v>
      </c>
      <c r="AB1316" s="5">
        <f>IF(AA1316&lt;='اطلاعات پایه'!$B$35,'اطلاعات پایه'!$D$35,IF(AA1316&lt;='اطلاعات پایه'!$B$36,'اطلاعات پایه'!$E$35+(AA1316-'اطلاعات پایه'!$B$35)*'اطلاعات پایه'!$C$36,IF(AA1316&lt;='اطلاعات پایه'!$B$37,'اطلاعات پایه'!$E$36+(AA1316-'اطلاعات پایه'!$B$36)*'اطلاعات پایه'!$C$37,IF(AA1316&lt;='اطلاعات پایه'!$B$38,'اطلاعات پایه'!$E$37+(AA1316-'اطلاعات پایه'!$B$37)*'اطلاعات پایه'!$C$38,IF(AA1316&lt;='اطلاعات پایه'!$B$39,'اطلاعات پایه'!$E$38+(AA1316-'اطلاعات پایه'!$B$38)*'اطلاعات پایه'!$C$39,'اطلاعات پایه'!$E$39+(AA1316-'اطلاعات پایه'!$B$39)*'اطلاعات پایه'!$C$40)))))/365*L1316</f>
        <v>0</v>
      </c>
      <c r="AC1316" s="9">
        <f t="shared" si="167"/>
        <v>37493954</v>
      </c>
      <c r="AE1316" s="9">
        <f t="shared" si="162"/>
        <v>49588780</v>
      </c>
    </row>
    <row r="1317" spans="1:31" x14ac:dyDescent="0.25">
      <c r="A1317" s="13">
        <v>1297</v>
      </c>
      <c r="B1317" s="13"/>
      <c r="C1317" s="13"/>
      <c r="D1317" s="13"/>
      <c r="E1317" s="13"/>
      <c r="F1317" s="13"/>
      <c r="G1317" s="6" t="str">
        <f t="shared" si="160"/>
        <v/>
      </c>
      <c r="H1317" s="13"/>
      <c r="I1317" s="13"/>
      <c r="J1317" s="15"/>
      <c r="K1317" s="15"/>
      <c r="L1317" s="5">
        <f>VLOOKUP($C$15,'اطلاعات پایه'!$A$18:$B$30,2,FALSE)</f>
        <v>30</v>
      </c>
      <c r="M1317" s="6">
        <f>VLOOKUP($C$15,'اطلاعات پایه'!$A$18:$C$30,3,FALSE)</f>
        <v>45736</v>
      </c>
      <c r="N1317" s="5">
        <f>ROUND((K1317*('اطلاعات پایه'!$B$12+1)+'اطلاعات پایه'!$B$13)/30*L1317,0)</f>
        <v>9316080</v>
      </c>
      <c r="O1317" s="5">
        <f>IF(AND(F1317&gt;0,M1317-F1317&gt;364),'اطلاعات پایه'!$B$10,0)*L1317+J1317</f>
        <v>0</v>
      </c>
      <c r="P1317" s="5">
        <f>IF(H1317="متاهل",'اطلاعات پایه'!$B$6,0)</f>
        <v>0</v>
      </c>
      <c r="Q1317" s="5">
        <f>I1317*'اطلاعات پایه'!$B$7</f>
        <v>0</v>
      </c>
      <c r="R1317" s="5">
        <f>ROUND('اطلاعات پایه'!$B$8/30*MIN(30,L1317),0)</f>
        <v>9000000</v>
      </c>
      <c r="S1317" s="5">
        <f>ROUND('اطلاعات پایه'!$B$9/30*MIN(30,L1317),0)</f>
        <v>22000000</v>
      </c>
      <c r="T1317" s="5">
        <f t="shared" si="163"/>
        <v>59284</v>
      </c>
      <c r="U1317" s="15"/>
      <c r="V1317" s="5">
        <f t="shared" si="161"/>
        <v>0</v>
      </c>
      <c r="X1317" s="9">
        <f t="shared" si="164"/>
        <v>40316080</v>
      </c>
      <c r="Y1317" s="9">
        <f>ROUND(0.07*MIN(7*L1317*'اطلاعات پایه'!$B$5,'محاسبه حقوق'!X1317),0)</f>
        <v>2822126</v>
      </c>
      <c r="Z1317" s="9">
        <f t="shared" si="165"/>
        <v>9272700</v>
      </c>
      <c r="AA1317" s="9">
        <f t="shared" si="166"/>
        <v>480702059.14285713</v>
      </c>
      <c r="AB1317" s="5">
        <f>IF(AA1317&lt;='اطلاعات پایه'!$B$35,'اطلاعات پایه'!$D$35,IF(AA1317&lt;='اطلاعات پایه'!$B$36,'اطلاعات پایه'!$E$35+(AA1317-'اطلاعات پایه'!$B$35)*'اطلاعات پایه'!$C$36,IF(AA1317&lt;='اطلاعات پایه'!$B$37,'اطلاعات پایه'!$E$36+(AA1317-'اطلاعات پایه'!$B$36)*'اطلاعات پایه'!$C$37,IF(AA1317&lt;='اطلاعات پایه'!$B$38,'اطلاعات پایه'!$E$37+(AA1317-'اطلاعات پایه'!$B$37)*'اطلاعات پایه'!$C$38,IF(AA1317&lt;='اطلاعات پایه'!$B$39,'اطلاعات پایه'!$E$38+(AA1317-'اطلاعات پایه'!$B$38)*'اطلاعات پایه'!$C$39,'اطلاعات پایه'!$E$39+(AA1317-'اطلاعات پایه'!$B$39)*'اطلاعات پایه'!$C$40)))))/365*L1317</f>
        <v>0</v>
      </c>
      <c r="AC1317" s="9">
        <f t="shared" si="167"/>
        <v>37493954</v>
      </c>
      <c r="AE1317" s="9">
        <f t="shared" si="162"/>
        <v>49588780</v>
      </c>
    </row>
    <row r="1318" spans="1:31" x14ac:dyDescent="0.25">
      <c r="A1318" s="13">
        <v>1298</v>
      </c>
      <c r="B1318" s="13"/>
      <c r="C1318" s="13"/>
      <c r="D1318" s="13"/>
      <c r="E1318" s="13"/>
      <c r="F1318" s="13"/>
      <c r="G1318" s="6" t="str">
        <f t="shared" si="160"/>
        <v/>
      </c>
      <c r="H1318" s="13"/>
      <c r="I1318" s="13"/>
      <c r="J1318" s="15"/>
      <c r="K1318" s="15"/>
      <c r="L1318" s="5">
        <f>VLOOKUP($C$15,'اطلاعات پایه'!$A$18:$B$30,2,FALSE)</f>
        <v>30</v>
      </c>
      <c r="M1318" s="6">
        <f>VLOOKUP($C$15,'اطلاعات پایه'!$A$18:$C$30,3,FALSE)</f>
        <v>45736</v>
      </c>
      <c r="N1318" s="5">
        <f>ROUND((K1318*('اطلاعات پایه'!$B$12+1)+'اطلاعات پایه'!$B$13)/30*L1318,0)</f>
        <v>9316080</v>
      </c>
      <c r="O1318" s="5">
        <f>IF(AND(F1318&gt;0,M1318-F1318&gt;364),'اطلاعات پایه'!$B$10,0)*L1318+J1318</f>
        <v>0</v>
      </c>
      <c r="P1318" s="5">
        <f>IF(H1318="متاهل",'اطلاعات پایه'!$B$6,0)</f>
        <v>0</v>
      </c>
      <c r="Q1318" s="5">
        <f>I1318*'اطلاعات پایه'!$B$7</f>
        <v>0</v>
      </c>
      <c r="R1318" s="5">
        <f>ROUND('اطلاعات پایه'!$B$8/30*MIN(30,L1318),0)</f>
        <v>9000000</v>
      </c>
      <c r="S1318" s="5">
        <f>ROUND('اطلاعات پایه'!$B$9/30*MIN(30,L1318),0)</f>
        <v>22000000</v>
      </c>
      <c r="T1318" s="5">
        <f t="shared" si="163"/>
        <v>59284</v>
      </c>
      <c r="U1318" s="15"/>
      <c r="V1318" s="5">
        <f t="shared" si="161"/>
        <v>0</v>
      </c>
      <c r="X1318" s="9">
        <f t="shared" si="164"/>
        <v>40316080</v>
      </c>
      <c r="Y1318" s="9">
        <f>ROUND(0.07*MIN(7*L1318*'اطلاعات پایه'!$B$5,'محاسبه حقوق'!X1318),0)</f>
        <v>2822126</v>
      </c>
      <c r="Z1318" s="9">
        <f t="shared" si="165"/>
        <v>9272700</v>
      </c>
      <c r="AA1318" s="9">
        <f t="shared" si="166"/>
        <v>480702059.14285713</v>
      </c>
      <c r="AB1318" s="5">
        <f>IF(AA1318&lt;='اطلاعات پایه'!$B$35,'اطلاعات پایه'!$D$35,IF(AA1318&lt;='اطلاعات پایه'!$B$36,'اطلاعات پایه'!$E$35+(AA1318-'اطلاعات پایه'!$B$35)*'اطلاعات پایه'!$C$36,IF(AA1318&lt;='اطلاعات پایه'!$B$37,'اطلاعات پایه'!$E$36+(AA1318-'اطلاعات پایه'!$B$36)*'اطلاعات پایه'!$C$37,IF(AA1318&lt;='اطلاعات پایه'!$B$38,'اطلاعات پایه'!$E$37+(AA1318-'اطلاعات پایه'!$B$37)*'اطلاعات پایه'!$C$38,IF(AA1318&lt;='اطلاعات پایه'!$B$39,'اطلاعات پایه'!$E$38+(AA1318-'اطلاعات پایه'!$B$38)*'اطلاعات پایه'!$C$39,'اطلاعات پایه'!$E$39+(AA1318-'اطلاعات پایه'!$B$39)*'اطلاعات پایه'!$C$40)))))/365*L1318</f>
        <v>0</v>
      </c>
      <c r="AC1318" s="9">
        <f t="shared" si="167"/>
        <v>37493954</v>
      </c>
      <c r="AE1318" s="9">
        <f t="shared" si="162"/>
        <v>49588780</v>
      </c>
    </row>
    <row r="1319" spans="1:31" x14ac:dyDescent="0.25">
      <c r="A1319" s="13">
        <v>1299</v>
      </c>
      <c r="B1319" s="13"/>
      <c r="C1319" s="13"/>
      <c r="D1319" s="13"/>
      <c r="E1319" s="13"/>
      <c r="F1319" s="13"/>
      <c r="G1319" s="6" t="str">
        <f t="shared" si="160"/>
        <v/>
      </c>
      <c r="H1319" s="13"/>
      <c r="I1319" s="13"/>
      <c r="J1319" s="15"/>
      <c r="K1319" s="15"/>
      <c r="L1319" s="5">
        <f>VLOOKUP($C$15,'اطلاعات پایه'!$A$18:$B$30,2,FALSE)</f>
        <v>30</v>
      </c>
      <c r="M1319" s="6">
        <f>VLOOKUP($C$15,'اطلاعات پایه'!$A$18:$C$30,3,FALSE)</f>
        <v>45736</v>
      </c>
      <c r="N1319" s="5">
        <f>ROUND((K1319*('اطلاعات پایه'!$B$12+1)+'اطلاعات پایه'!$B$13)/30*L1319,0)</f>
        <v>9316080</v>
      </c>
      <c r="O1319" s="5">
        <f>IF(AND(F1319&gt;0,M1319-F1319&gt;364),'اطلاعات پایه'!$B$10,0)*L1319+J1319</f>
        <v>0</v>
      </c>
      <c r="P1319" s="5">
        <f>IF(H1319="متاهل",'اطلاعات پایه'!$B$6,0)</f>
        <v>0</v>
      </c>
      <c r="Q1319" s="5">
        <f>I1319*'اطلاعات پایه'!$B$7</f>
        <v>0</v>
      </c>
      <c r="R1319" s="5">
        <f>ROUND('اطلاعات پایه'!$B$8/30*MIN(30,L1319),0)</f>
        <v>9000000</v>
      </c>
      <c r="S1319" s="5">
        <f>ROUND('اطلاعات پایه'!$B$9/30*MIN(30,L1319),0)</f>
        <v>22000000</v>
      </c>
      <c r="T1319" s="5">
        <f t="shared" si="163"/>
        <v>59284</v>
      </c>
      <c r="U1319" s="15"/>
      <c r="V1319" s="5">
        <f t="shared" si="161"/>
        <v>0</v>
      </c>
      <c r="X1319" s="9">
        <f t="shared" si="164"/>
        <v>40316080</v>
      </c>
      <c r="Y1319" s="9">
        <f>ROUND(0.07*MIN(7*L1319*'اطلاعات پایه'!$B$5,'محاسبه حقوق'!X1319),0)</f>
        <v>2822126</v>
      </c>
      <c r="Z1319" s="9">
        <f t="shared" si="165"/>
        <v>9272700</v>
      </c>
      <c r="AA1319" s="9">
        <f t="shared" si="166"/>
        <v>480702059.14285713</v>
      </c>
      <c r="AB1319" s="5">
        <f>IF(AA1319&lt;='اطلاعات پایه'!$B$35,'اطلاعات پایه'!$D$35,IF(AA1319&lt;='اطلاعات پایه'!$B$36,'اطلاعات پایه'!$E$35+(AA1319-'اطلاعات پایه'!$B$35)*'اطلاعات پایه'!$C$36,IF(AA1319&lt;='اطلاعات پایه'!$B$37,'اطلاعات پایه'!$E$36+(AA1319-'اطلاعات پایه'!$B$36)*'اطلاعات پایه'!$C$37,IF(AA1319&lt;='اطلاعات پایه'!$B$38,'اطلاعات پایه'!$E$37+(AA1319-'اطلاعات پایه'!$B$37)*'اطلاعات پایه'!$C$38,IF(AA1319&lt;='اطلاعات پایه'!$B$39,'اطلاعات پایه'!$E$38+(AA1319-'اطلاعات پایه'!$B$38)*'اطلاعات پایه'!$C$39,'اطلاعات پایه'!$E$39+(AA1319-'اطلاعات پایه'!$B$39)*'اطلاعات پایه'!$C$40)))))/365*L1319</f>
        <v>0</v>
      </c>
      <c r="AC1319" s="9">
        <f t="shared" si="167"/>
        <v>37493954</v>
      </c>
      <c r="AE1319" s="9">
        <f t="shared" si="162"/>
        <v>49588780</v>
      </c>
    </row>
    <row r="1320" spans="1:31" x14ac:dyDescent="0.25">
      <c r="A1320" s="13">
        <v>1300</v>
      </c>
      <c r="B1320" s="13"/>
      <c r="C1320" s="13"/>
      <c r="D1320" s="13"/>
      <c r="E1320" s="13"/>
      <c r="F1320" s="13"/>
      <c r="G1320" s="6" t="str">
        <f t="shared" si="160"/>
        <v/>
      </c>
      <c r="H1320" s="13"/>
      <c r="I1320" s="13"/>
      <c r="J1320" s="15"/>
      <c r="K1320" s="15"/>
      <c r="L1320" s="5">
        <f>VLOOKUP($C$15,'اطلاعات پایه'!$A$18:$B$30,2,FALSE)</f>
        <v>30</v>
      </c>
      <c r="M1320" s="6">
        <f>VLOOKUP($C$15,'اطلاعات پایه'!$A$18:$C$30,3,FALSE)</f>
        <v>45736</v>
      </c>
      <c r="N1320" s="5">
        <f>ROUND((K1320*('اطلاعات پایه'!$B$12+1)+'اطلاعات پایه'!$B$13)/30*L1320,0)</f>
        <v>9316080</v>
      </c>
      <c r="O1320" s="5">
        <f>IF(AND(F1320&gt;0,M1320-F1320&gt;364),'اطلاعات پایه'!$B$10,0)*L1320+J1320</f>
        <v>0</v>
      </c>
      <c r="P1320" s="5">
        <f>IF(H1320="متاهل",'اطلاعات پایه'!$B$6,0)</f>
        <v>0</v>
      </c>
      <c r="Q1320" s="5">
        <f>I1320*'اطلاعات پایه'!$B$7</f>
        <v>0</v>
      </c>
      <c r="R1320" s="5">
        <f>ROUND('اطلاعات پایه'!$B$8/30*MIN(30,L1320),0)</f>
        <v>9000000</v>
      </c>
      <c r="S1320" s="5">
        <f>ROUND('اطلاعات پایه'!$B$9/30*MIN(30,L1320),0)</f>
        <v>22000000</v>
      </c>
      <c r="T1320" s="5">
        <f t="shared" si="163"/>
        <v>59284</v>
      </c>
      <c r="U1320" s="15"/>
      <c r="V1320" s="5">
        <f t="shared" si="161"/>
        <v>0</v>
      </c>
      <c r="X1320" s="9">
        <f t="shared" si="164"/>
        <v>40316080</v>
      </c>
      <c r="Y1320" s="9">
        <f>ROUND(0.07*MIN(7*L1320*'اطلاعات پایه'!$B$5,'محاسبه حقوق'!X1320),0)</f>
        <v>2822126</v>
      </c>
      <c r="Z1320" s="9">
        <f t="shared" si="165"/>
        <v>9272700</v>
      </c>
      <c r="AA1320" s="9">
        <f t="shared" si="166"/>
        <v>480702059.14285713</v>
      </c>
      <c r="AB1320" s="5">
        <f>IF(AA1320&lt;='اطلاعات پایه'!$B$35,'اطلاعات پایه'!$D$35,IF(AA1320&lt;='اطلاعات پایه'!$B$36,'اطلاعات پایه'!$E$35+(AA1320-'اطلاعات پایه'!$B$35)*'اطلاعات پایه'!$C$36,IF(AA1320&lt;='اطلاعات پایه'!$B$37,'اطلاعات پایه'!$E$36+(AA1320-'اطلاعات پایه'!$B$36)*'اطلاعات پایه'!$C$37,IF(AA1320&lt;='اطلاعات پایه'!$B$38,'اطلاعات پایه'!$E$37+(AA1320-'اطلاعات پایه'!$B$37)*'اطلاعات پایه'!$C$38,IF(AA1320&lt;='اطلاعات پایه'!$B$39,'اطلاعات پایه'!$E$38+(AA1320-'اطلاعات پایه'!$B$38)*'اطلاعات پایه'!$C$39,'اطلاعات پایه'!$E$39+(AA1320-'اطلاعات پایه'!$B$39)*'اطلاعات پایه'!$C$40)))))/365*L1320</f>
        <v>0</v>
      </c>
      <c r="AC1320" s="9">
        <f t="shared" si="167"/>
        <v>37493954</v>
      </c>
      <c r="AE1320" s="9">
        <f t="shared" si="162"/>
        <v>49588780</v>
      </c>
    </row>
    <row r="1321" spans="1:31" x14ac:dyDescent="0.25">
      <c r="A1321" s="13">
        <v>1301</v>
      </c>
      <c r="B1321" s="13"/>
      <c r="C1321" s="13"/>
      <c r="D1321" s="13"/>
      <c r="E1321" s="13"/>
      <c r="F1321" s="13"/>
      <c r="G1321" s="6" t="str">
        <f t="shared" si="160"/>
        <v/>
      </c>
      <c r="H1321" s="13"/>
      <c r="I1321" s="13"/>
      <c r="J1321" s="15"/>
      <c r="K1321" s="15"/>
      <c r="L1321" s="5">
        <f>VLOOKUP($C$15,'اطلاعات پایه'!$A$18:$B$30,2,FALSE)</f>
        <v>30</v>
      </c>
      <c r="M1321" s="6">
        <f>VLOOKUP($C$15,'اطلاعات پایه'!$A$18:$C$30,3,FALSE)</f>
        <v>45736</v>
      </c>
      <c r="N1321" s="5">
        <f>ROUND((K1321*('اطلاعات پایه'!$B$12+1)+'اطلاعات پایه'!$B$13)/30*L1321,0)</f>
        <v>9316080</v>
      </c>
      <c r="O1321" s="5">
        <f>IF(AND(F1321&gt;0,M1321-F1321&gt;364),'اطلاعات پایه'!$B$10,0)*L1321+J1321</f>
        <v>0</v>
      </c>
      <c r="P1321" s="5">
        <f>IF(H1321="متاهل",'اطلاعات پایه'!$B$6,0)</f>
        <v>0</v>
      </c>
      <c r="Q1321" s="5">
        <f>I1321*'اطلاعات پایه'!$B$7</f>
        <v>0</v>
      </c>
      <c r="R1321" s="5">
        <f>ROUND('اطلاعات پایه'!$B$8/30*MIN(30,L1321),0)</f>
        <v>9000000</v>
      </c>
      <c r="S1321" s="5">
        <f>ROUND('اطلاعات پایه'!$B$9/30*MIN(30,L1321),0)</f>
        <v>22000000</v>
      </c>
      <c r="T1321" s="5">
        <f t="shared" si="163"/>
        <v>59284</v>
      </c>
      <c r="U1321" s="15"/>
      <c r="V1321" s="5">
        <f t="shared" si="161"/>
        <v>0</v>
      </c>
      <c r="X1321" s="9">
        <f t="shared" si="164"/>
        <v>40316080</v>
      </c>
      <c r="Y1321" s="9">
        <f>ROUND(0.07*MIN(7*L1321*'اطلاعات پایه'!$B$5,'محاسبه حقوق'!X1321),0)</f>
        <v>2822126</v>
      </c>
      <c r="Z1321" s="9">
        <f t="shared" si="165"/>
        <v>9272700</v>
      </c>
      <c r="AA1321" s="9">
        <f t="shared" si="166"/>
        <v>480702059.14285713</v>
      </c>
      <c r="AB1321" s="5">
        <f>IF(AA1321&lt;='اطلاعات پایه'!$B$35,'اطلاعات پایه'!$D$35,IF(AA1321&lt;='اطلاعات پایه'!$B$36,'اطلاعات پایه'!$E$35+(AA1321-'اطلاعات پایه'!$B$35)*'اطلاعات پایه'!$C$36,IF(AA1321&lt;='اطلاعات پایه'!$B$37,'اطلاعات پایه'!$E$36+(AA1321-'اطلاعات پایه'!$B$36)*'اطلاعات پایه'!$C$37,IF(AA1321&lt;='اطلاعات پایه'!$B$38,'اطلاعات پایه'!$E$37+(AA1321-'اطلاعات پایه'!$B$37)*'اطلاعات پایه'!$C$38,IF(AA1321&lt;='اطلاعات پایه'!$B$39,'اطلاعات پایه'!$E$38+(AA1321-'اطلاعات پایه'!$B$38)*'اطلاعات پایه'!$C$39,'اطلاعات پایه'!$E$39+(AA1321-'اطلاعات پایه'!$B$39)*'اطلاعات پایه'!$C$40)))))/365*L1321</f>
        <v>0</v>
      </c>
      <c r="AC1321" s="9">
        <f t="shared" si="167"/>
        <v>37493954</v>
      </c>
      <c r="AE1321" s="9">
        <f t="shared" si="162"/>
        <v>49588780</v>
      </c>
    </row>
    <row r="1322" spans="1:31" x14ac:dyDescent="0.25">
      <c r="A1322" s="13">
        <v>1302</v>
      </c>
      <c r="B1322" s="13"/>
      <c r="C1322" s="13"/>
      <c r="D1322" s="13"/>
      <c r="E1322" s="13"/>
      <c r="F1322" s="13"/>
      <c r="G1322" s="6" t="str">
        <f t="shared" si="160"/>
        <v/>
      </c>
      <c r="H1322" s="13"/>
      <c r="I1322" s="13"/>
      <c r="J1322" s="15"/>
      <c r="K1322" s="15"/>
      <c r="L1322" s="5">
        <f>VLOOKUP($C$15,'اطلاعات پایه'!$A$18:$B$30,2,FALSE)</f>
        <v>30</v>
      </c>
      <c r="M1322" s="6">
        <f>VLOOKUP($C$15,'اطلاعات پایه'!$A$18:$C$30,3,FALSE)</f>
        <v>45736</v>
      </c>
      <c r="N1322" s="5">
        <f>ROUND((K1322*('اطلاعات پایه'!$B$12+1)+'اطلاعات پایه'!$B$13)/30*L1322,0)</f>
        <v>9316080</v>
      </c>
      <c r="O1322" s="5">
        <f>IF(AND(F1322&gt;0,M1322-F1322&gt;364),'اطلاعات پایه'!$B$10,0)*L1322+J1322</f>
        <v>0</v>
      </c>
      <c r="P1322" s="5">
        <f>IF(H1322="متاهل",'اطلاعات پایه'!$B$6,0)</f>
        <v>0</v>
      </c>
      <c r="Q1322" s="5">
        <f>I1322*'اطلاعات پایه'!$B$7</f>
        <v>0</v>
      </c>
      <c r="R1322" s="5">
        <f>ROUND('اطلاعات پایه'!$B$8/30*MIN(30,L1322),0)</f>
        <v>9000000</v>
      </c>
      <c r="S1322" s="5">
        <f>ROUND('اطلاعات پایه'!$B$9/30*MIN(30,L1322),0)</f>
        <v>22000000</v>
      </c>
      <c r="T1322" s="5">
        <f t="shared" si="163"/>
        <v>59284</v>
      </c>
      <c r="U1322" s="15"/>
      <c r="V1322" s="5">
        <f t="shared" si="161"/>
        <v>0</v>
      </c>
      <c r="X1322" s="9">
        <f t="shared" si="164"/>
        <v>40316080</v>
      </c>
      <c r="Y1322" s="9">
        <f>ROUND(0.07*MIN(7*L1322*'اطلاعات پایه'!$B$5,'محاسبه حقوق'!X1322),0)</f>
        <v>2822126</v>
      </c>
      <c r="Z1322" s="9">
        <f t="shared" si="165"/>
        <v>9272700</v>
      </c>
      <c r="AA1322" s="9">
        <f t="shared" si="166"/>
        <v>480702059.14285713</v>
      </c>
      <c r="AB1322" s="5">
        <f>IF(AA1322&lt;='اطلاعات پایه'!$B$35,'اطلاعات پایه'!$D$35,IF(AA1322&lt;='اطلاعات پایه'!$B$36,'اطلاعات پایه'!$E$35+(AA1322-'اطلاعات پایه'!$B$35)*'اطلاعات پایه'!$C$36,IF(AA1322&lt;='اطلاعات پایه'!$B$37,'اطلاعات پایه'!$E$36+(AA1322-'اطلاعات پایه'!$B$36)*'اطلاعات پایه'!$C$37,IF(AA1322&lt;='اطلاعات پایه'!$B$38,'اطلاعات پایه'!$E$37+(AA1322-'اطلاعات پایه'!$B$37)*'اطلاعات پایه'!$C$38,IF(AA1322&lt;='اطلاعات پایه'!$B$39,'اطلاعات پایه'!$E$38+(AA1322-'اطلاعات پایه'!$B$38)*'اطلاعات پایه'!$C$39,'اطلاعات پایه'!$E$39+(AA1322-'اطلاعات پایه'!$B$39)*'اطلاعات پایه'!$C$40)))))/365*L1322</f>
        <v>0</v>
      </c>
      <c r="AC1322" s="9">
        <f t="shared" si="167"/>
        <v>37493954</v>
      </c>
      <c r="AE1322" s="9">
        <f t="shared" si="162"/>
        <v>49588780</v>
      </c>
    </row>
    <row r="1323" spans="1:31" x14ac:dyDescent="0.25">
      <c r="A1323" s="13">
        <v>1303</v>
      </c>
      <c r="B1323" s="13"/>
      <c r="C1323" s="13"/>
      <c r="D1323" s="13"/>
      <c r="E1323" s="13"/>
      <c r="F1323" s="13"/>
      <c r="G1323" s="6" t="str">
        <f t="shared" si="160"/>
        <v/>
      </c>
      <c r="H1323" s="13"/>
      <c r="I1323" s="13"/>
      <c r="J1323" s="15"/>
      <c r="K1323" s="15"/>
      <c r="L1323" s="5">
        <f>VLOOKUP($C$15,'اطلاعات پایه'!$A$18:$B$30,2,FALSE)</f>
        <v>30</v>
      </c>
      <c r="M1323" s="6">
        <f>VLOOKUP($C$15,'اطلاعات پایه'!$A$18:$C$30,3,FALSE)</f>
        <v>45736</v>
      </c>
      <c r="N1323" s="5">
        <f>ROUND((K1323*('اطلاعات پایه'!$B$12+1)+'اطلاعات پایه'!$B$13)/30*L1323,0)</f>
        <v>9316080</v>
      </c>
      <c r="O1323" s="5">
        <f>IF(AND(F1323&gt;0,M1323-F1323&gt;364),'اطلاعات پایه'!$B$10,0)*L1323+J1323</f>
        <v>0</v>
      </c>
      <c r="P1323" s="5">
        <f>IF(H1323="متاهل",'اطلاعات پایه'!$B$6,0)</f>
        <v>0</v>
      </c>
      <c r="Q1323" s="5">
        <f>I1323*'اطلاعات پایه'!$B$7</f>
        <v>0</v>
      </c>
      <c r="R1323" s="5">
        <f>ROUND('اطلاعات پایه'!$B$8/30*MIN(30,L1323),0)</f>
        <v>9000000</v>
      </c>
      <c r="S1323" s="5">
        <f>ROUND('اطلاعات پایه'!$B$9/30*MIN(30,L1323),0)</f>
        <v>22000000</v>
      </c>
      <c r="T1323" s="5">
        <f t="shared" si="163"/>
        <v>59284</v>
      </c>
      <c r="U1323" s="15"/>
      <c r="V1323" s="5">
        <f t="shared" si="161"/>
        <v>0</v>
      </c>
      <c r="X1323" s="9">
        <f t="shared" si="164"/>
        <v>40316080</v>
      </c>
      <c r="Y1323" s="9">
        <f>ROUND(0.07*MIN(7*L1323*'اطلاعات پایه'!$B$5,'محاسبه حقوق'!X1323),0)</f>
        <v>2822126</v>
      </c>
      <c r="Z1323" s="9">
        <f t="shared" si="165"/>
        <v>9272700</v>
      </c>
      <c r="AA1323" s="9">
        <f t="shared" si="166"/>
        <v>480702059.14285713</v>
      </c>
      <c r="AB1323" s="5">
        <f>IF(AA1323&lt;='اطلاعات پایه'!$B$35,'اطلاعات پایه'!$D$35,IF(AA1323&lt;='اطلاعات پایه'!$B$36,'اطلاعات پایه'!$E$35+(AA1323-'اطلاعات پایه'!$B$35)*'اطلاعات پایه'!$C$36,IF(AA1323&lt;='اطلاعات پایه'!$B$37,'اطلاعات پایه'!$E$36+(AA1323-'اطلاعات پایه'!$B$36)*'اطلاعات پایه'!$C$37,IF(AA1323&lt;='اطلاعات پایه'!$B$38,'اطلاعات پایه'!$E$37+(AA1323-'اطلاعات پایه'!$B$37)*'اطلاعات پایه'!$C$38,IF(AA1323&lt;='اطلاعات پایه'!$B$39,'اطلاعات پایه'!$E$38+(AA1323-'اطلاعات پایه'!$B$38)*'اطلاعات پایه'!$C$39,'اطلاعات پایه'!$E$39+(AA1323-'اطلاعات پایه'!$B$39)*'اطلاعات پایه'!$C$40)))))/365*L1323</f>
        <v>0</v>
      </c>
      <c r="AC1323" s="9">
        <f t="shared" si="167"/>
        <v>37493954</v>
      </c>
      <c r="AE1323" s="9">
        <f t="shared" si="162"/>
        <v>49588780</v>
      </c>
    </row>
    <row r="1324" spans="1:31" x14ac:dyDescent="0.25">
      <c r="A1324" s="13">
        <v>1304</v>
      </c>
      <c r="B1324" s="13"/>
      <c r="C1324" s="13"/>
      <c r="D1324" s="13"/>
      <c r="E1324" s="13"/>
      <c r="F1324" s="13"/>
      <c r="G1324" s="6" t="str">
        <f t="shared" si="160"/>
        <v/>
      </c>
      <c r="H1324" s="13"/>
      <c r="I1324" s="13"/>
      <c r="J1324" s="15"/>
      <c r="K1324" s="15"/>
      <c r="L1324" s="5">
        <f>VLOOKUP($C$15,'اطلاعات پایه'!$A$18:$B$30,2,FALSE)</f>
        <v>30</v>
      </c>
      <c r="M1324" s="6">
        <f>VLOOKUP($C$15,'اطلاعات پایه'!$A$18:$C$30,3,FALSE)</f>
        <v>45736</v>
      </c>
      <c r="N1324" s="5">
        <f>ROUND((K1324*('اطلاعات پایه'!$B$12+1)+'اطلاعات پایه'!$B$13)/30*L1324,0)</f>
        <v>9316080</v>
      </c>
      <c r="O1324" s="5">
        <f>IF(AND(F1324&gt;0,M1324-F1324&gt;364),'اطلاعات پایه'!$B$10,0)*L1324+J1324</f>
        <v>0</v>
      </c>
      <c r="P1324" s="5">
        <f>IF(H1324="متاهل",'اطلاعات پایه'!$B$6,0)</f>
        <v>0</v>
      </c>
      <c r="Q1324" s="5">
        <f>I1324*'اطلاعات پایه'!$B$7</f>
        <v>0</v>
      </c>
      <c r="R1324" s="5">
        <f>ROUND('اطلاعات پایه'!$B$8/30*MIN(30,L1324),0)</f>
        <v>9000000</v>
      </c>
      <c r="S1324" s="5">
        <f>ROUND('اطلاعات پایه'!$B$9/30*MIN(30,L1324),0)</f>
        <v>22000000</v>
      </c>
      <c r="T1324" s="5">
        <f t="shared" si="163"/>
        <v>59284</v>
      </c>
      <c r="U1324" s="15"/>
      <c r="V1324" s="5">
        <f t="shared" si="161"/>
        <v>0</v>
      </c>
      <c r="X1324" s="9">
        <f t="shared" si="164"/>
        <v>40316080</v>
      </c>
      <c r="Y1324" s="9">
        <f>ROUND(0.07*MIN(7*L1324*'اطلاعات پایه'!$B$5,'محاسبه حقوق'!X1324),0)</f>
        <v>2822126</v>
      </c>
      <c r="Z1324" s="9">
        <f t="shared" si="165"/>
        <v>9272700</v>
      </c>
      <c r="AA1324" s="9">
        <f t="shared" si="166"/>
        <v>480702059.14285713</v>
      </c>
      <c r="AB1324" s="5">
        <f>IF(AA1324&lt;='اطلاعات پایه'!$B$35,'اطلاعات پایه'!$D$35,IF(AA1324&lt;='اطلاعات پایه'!$B$36,'اطلاعات پایه'!$E$35+(AA1324-'اطلاعات پایه'!$B$35)*'اطلاعات پایه'!$C$36,IF(AA1324&lt;='اطلاعات پایه'!$B$37,'اطلاعات پایه'!$E$36+(AA1324-'اطلاعات پایه'!$B$36)*'اطلاعات پایه'!$C$37,IF(AA1324&lt;='اطلاعات پایه'!$B$38,'اطلاعات پایه'!$E$37+(AA1324-'اطلاعات پایه'!$B$37)*'اطلاعات پایه'!$C$38,IF(AA1324&lt;='اطلاعات پایه'!$B$39,'اطلاعات پایه'!$E$38+(AA1324-'اطلاعات پایه'!$B$38)*'اطلاعات پایه'!$C$39,'اطلاعات پایه'!$E$39+(AA1324-'اطلاعات پایه'!$B$39)*'اطلاعات پایه'!$C$40)))))/365*L1324</f>
        <v>0</v>
      </c>
      <c r="AC1324" s="9">
        <f t="shared" si="167"/>
        <v>37493954</v>
      </c>
      <c r="AE1324" s="9">
        <f t="shared" si="162"/>
        <v>49588780</v>
      </c>
    </row>
    <row r="1325" spans="1:31" x14ac:dyDescent="0.25">
      <c r="A1325" s="13">
        <v>1305</v>
      </c>
      <c r="B1325" s="13"/>
      <c r="C1325" s="13"/>
      <c r="D1325" s="13"/>
      <c r="E1325" s="13"/>
      <c r="F1325" s="13"/>
      <c r="G1325" s="6" t="str">
        <f t="shared" si="160"/>
        <v/>
      </c>
      <c r="H1325" s="13"/>
      <c r="I1325" s="13"/>
      <c r="J1325" s="15"/>
      <c r="K1325" s="15"/>
      <c r="L1325" s="5">
        <f>VLOOKUP($C$15,'اطلاعات پایه'!$A$18:$B$30,2,FALSE)</f>
        <v>30</v>
      </c>
      <c r="M1325" s="6">
        <f>VLOOKUP($C$15,'اطلاعات پایه'!$A$18:$C$30,3,FALSE)</f>
        <v>45736</v>
      </c>
      <c r="N1325" s="5">
        <f>ROUND((K1325*('اطلاعات پایه'!$B$12+1)+'اطلاعات پایه'!$B$13)/30*L1325,0)</f>
        <v>9316080</v>
      </c>
      <c r="O1325" s="5">
        <f>IF(AND(F1325&gt;0,M1325-F1325&gt;364),'اطلاعات پایه'!$B$10,0)*L1325+J1325</f>
        <v>0</v>
      </c>
      <c r="P1325" s="5">
        <f>IF(H1325="متاهل",'اطلاعات پایه'!$B$6,0)</f>
        <v>0</v>
      </c>
      <c r="Q1325" s="5">
        <f>I1325*'اطلاعات پایه'!$B$7</f>
        <v>0</v>
      </c>
      <c r="R1325" s="5">
        <f>ROUND('اطلاعات پایه'!$B$8/30*MIN(30,L1325),0)</f>
        <v>9000000</v>
      </c>
      <c r="S1325" s="5">
        <f>ROUND('اطلاعات پایه'!$B$9/30*MIN(30,L1325),0)</f>
        <v>22000000</v>
      </c>
      <c r="T1325" s="5">
        <f t="shared" si="163"/>
        <v>59284</v>
      </c>
      <c r="U1325" s="15"/>
      <c r="V1325" s="5">
        <f t="shared" si="161"/>
        <v>0</v>
      </c>
      <c r="X1325" s="9">
        <f t="shared" si="164"/>
        <v>40316080</v>
      </c>
      <c r="Y1325" s="9">
        <f>ROUND(0.07*MIN(7*L1325*'اطلاعات پایه'!$B$5,'محاسبه حقوق'!X1325),0)</f>
        <v>2822126</v>
      </c>
      <c r="Z1325" s="9">
        <f t="shared" si="165"/>
        <v>9272700</v>
      </c>
      <c r="AA1325" s="9">
        <f t="shared" si="166"/>
        <v>480702059.14285713</v>
      </c>
      <c r="AB1325" s="5">
        <f>IF(AA1325&lt;='اطلاعات پایه'!$B$35,'اطلاعات پایه'!$D$35,IF(AA1325&lt;='اطلاعات پایه'!$B$36,'اطلاعات پایه'!$E$35+(AA1325-'اطلاعات پایه'!$B$35)*'اطلاعات پایه'!$C$36,IF(AA1325&lt;='اطلاعات پایه'!$B$37,'اطلاعات پایه'!$E$36+(AA1325-'اطلاعات پایه'!$B$36)*'اطلاعات پایه'!$C$37,IF(AA1325&lt;='اطلاعات پایه'!$B$38,'اطلاعات پایه'!$E$37+(AA1325-'اطلاعات پایه'!$B$37)*'اطلاعات پایه'!$C$38,IF(AA1325&lt;='اطلاعات پایه'!$B$39,'اطلاعات پایه'!$E$38+(AA1325-'اطلاعات پایه'!$B$38)*'اطلاعات پایه'!$C$39,'اطلاعات پایه'!$E$39+(AA1325-'اطلاعات پایه'!$B$39)*'اطلاعات پایه'!$C$40)))))/365*L1325</f>
        <v>0</v>
      </c>
      <c r="AC1325" s="9">
        <f t="shared" si="167"/>
        <v>37493954</v>
      </c>
      <c r="AE1325" s="9">
        <f t="shared" si="162"/>
        <v>49588780</v>
      </c>
    </row>
    <row r="1326" spans="1:31" x14ac:dyDescent="0.25">
      <c r="A1326" s="13">
        <v>1306</v>
      </c>
      <c r="B1326" s="13"/>
      <c r="C1326" s="13"/>
      <c r="D1326" s="13"/>
      <c r="E1326" s="13"/>
      <c r="F1326" s="13"/>
      <c r="G1326" s="6" t="str">
        <f t="shared" si="160"/>
        <v/>
      </c>
      <c r="H1326" s="13"/>
      <c r="I1326" s="13"/>
      <c r="J1326" s="15"/>
      <c r="K1326" s="15"/>
      <c r="L1326" s="5">
        <f>VLOOKUP($C$15,'اطلاعات پایه'!$A$18:$B$30,2,FALSE)</f>
        <v>30</v>
      </c>
      <c r="M1326" s="6">
        <f>VLOOKUP($C$15,'اطلاعات پایه'!$A$18:$C$30,3,FALSE)</f>
        <v>45736</v>
      </c>
      <c r="N1326" s="5">
        <f>ROUND((K1326*('اطلاعات پایه'!$B$12+1)+'اطلاعات پایه'!$B$13)/30*L1326,0)</f>
        <v>9316080</v>
      </c>
      <c r="O1326" s="5">
        <f>IF(AND(F1326&gt;0,M1326-F1326&gt;364),'اطلاعات پایه'!$B$10,0)*L1326+J1326</f>
        <v>0</v>
      </c>
      <c r="P1326" s="5">
        <f>IF(H1326="متاهل",'اطلاعات پایه'!$B$6,0)</f>
        <v>0</v>
      </c>
      <c r="Q1326" s="5">
        <f>I1326*'اطلاعات پایه'!$B$7</f>
        <v>0</v>
      </c>
      <c r="R1326" s="5">
        <f>ROUND('اطلاعات پایه'!$B$8/30*MIN(30,L1326),0)</f>
        <v>9000000</v>
      </c>
      <c r="S1326" s="5">
        <f>ROUND('اطلاعات پایه'!$B$9/30*MIN(30,L1326),0)</f>
        <v>22000000</v>
      </c>
      <c r="T1326" s="5">
        <f t="shared" si="163"/>
        <v>59284</v>
      </c>
      <c r="U1326" s="15"/>
      <c r="V1326" s="5">
        <f t="shared" si="161"/>
        <v>0</v>
      </c>
      <c r="X1326" s="9">
        <f t="shared" si="164"/>
        <v>40316080</v>
      </c>
      <c r="Y1326" s="9">
        <f>ROUND(0.07*MIN(7*L1326*'اطلاعات پایه'!$B$5,'محاسبه حقوق'!X1326),0)</f>
        <v>2822126</v>
      </c>
      <c r="Z1326" s="9">
        <f t="shared" si="165"/>
        <v>9272700</v>
      </c>
      <c r="AA1326" s="9">
        <f t="shared" si="166"/>
        <v>480702059.14285713</v>
      </c>
      <c r="AB1326" s="5">
        <f>IF(AA1326&lt;='اطلاعات پایه'!$B$35,'اطلاعات پایه'!$D$35,IF(AA1326&lt;='اطلاعات پایه'!$B$36,'اطلاعات پایه'!$E$35+(AA1326-'اطلاعات پایه'!$B$35)*'اطلاعات پایه'!$C$36,IF(AA1326&lt;='اطلاعات پایه'!$B$37,'اطلاعات پایه'!$E$36+(AA1326-'اطلاعات پایه'!$B$36)*'اطلاعات پایه'!$C$37,IF(AA1326&lt;='اطلاعات پایه'!$B$38,'اطلاعات پایه'!$E$37+(AA1326-'اطلاعات پایه'!$B$37)*'اطلاعات پایه'!$C$38,IF(AA1326&lt;='اطلاعات پایه'!$B$39,'اطلاعات پایه'!$E$38+(AA1326-'اطلاعات پایه'!$B$38)*'اطلاعات پایه'!$C$39,'اطلاعات پایه'!$E$39+(AA1326-'اطلاعات پایه'!$B$39)*'اطلاعات پایه'!$C$40)))))/365*L1326</f>
        <v>0</v>
      </c>
      <c r="AC1326" s="9">
        <f t="shared" si="167"/>
        <v>37493954</v>
      </c>
      <c r="AE1326" s="9">
        <f t="shared" si="162"/>
        <v>49588780</v>
      </c>
    </row>
    <row r="1327" spans="1:31" x14ac:dyDescent="0.25">
      <c r="A1327" s="13">
        <v>1307</v>
      </c>
      <c r="B1327" s="13"/>
      <c r="C1327" s="13"/>
      <c r="D1327" s="13"/>
      <c r="E1327" s="13"/>
      <c r="F1327" s="13"/>
      <c r="G1327" s="6" t="str">
        <f t="shared" si="160"/>
        <v/>
      </c>
      <c r="H1327" s="13"/>
      <c r="I1327" s="13"/>
      <c r="J1327" s="15"/>
      <c r="K1327" s="15"/>
      <c r="L1327" s="5">
        <f>VLOOKUP($C$15,'اطلاعات پایه'!$A$18:$B$30,2,FALSE)</f>
        <v>30</v>
      </c>
      <c r="M1327" s="6">
        <f>VLOOKUP($C$15,'اطلاعات پایه'!$A$18:$C$30,3,FALSE)</f>
        <v>45736</v>
      </c>
      <c r="N1327" s="5">
        <f>ROUND((K1327*('اطلاعات پایه'!$B$12+1)+'اطلاعات پایه'!$B$13)/30*L1327,0)</f>
        <v>9316080</v>
      </c>
      <c r="O1327" s="5">
        <f>IF(AND(F1327&gt;0,M1327-F1327&gt;364),'اطلاعات پایه'!$B$10,0)*L1327+J1327</f>
        <v>0</v>
      </c>
      <c r="P1327" s="5">
        <f>IF(H1327="متاهل",'اطلاعات پایه'!$B$6,0)</f>
        <v>0</v>
      </c>
      <c r="Q1327" s="5">
        <f>I1327*'اطلاعات پایه'!$B$7</f>
        <v>0</v>
      </c>
      <c r="R1327" s="5">
        <f>ROUND('اطلاعات پایه'!$B$8/30*MIN(30,L1327),0)</f>
        <v>9000000</v>
      </c>
      <c r="S1327" s="5">
        <f>ROUND('اطلاعات پایه'!$B$9/30*MIN(30,L1327),0)</f>
        <v>22000000</v>
      </c>
      <c r="T1327" s="5">
        <f t="shared" si="163"/>
        <v>59284</v>
      </c>
      <c r="U1327" s="15"/>
      <c r="V1327" s="5">
        <f t="shared" si="161"/>
        <v>0</v>
      </c>
      <c r="X1327" s="9">
        <f t="shared" si="164"/>
        <v>40316080</v>
      </c>
      <c r="Y1327" s="9">
        <f>ROUND(0.07*MIN(7*L1327*'اطلاعات پایه'!$B$5,'محاسبه حقوق'!X1327),0)</f>
        <v>2822126</v>
      </c>
      <c r="Z1327" s="9">
        <f t="shared" si="165"/>
        <v>9272700</v>
      </c>
      <c r="AA1327" s="9">
        <f t="shared" si="166"/>
        <v>480702059.14285713</v>
      </c>
      <c r="AB1327" s="5">
        <f>IF(AA1327&lt;='اطلاعات پایه'!$B$35,'اطلاعات پایه'!$D$35,IF(AA1327&lt;='اطلاعات پایه'!$B$36,'اطلاعات پایه'!$E$35+(AA1327-'اطلاعات پایه'!$B$35)*'اطلاعات پایه'!$C$36,IF(AA1327&lt;='اطلاعات پایه'!$B$37,'اطلاعات پایه'!$E$36+(AA1327-'اطلاعات پایه'!$B$36)*'اطلاعات پایه'!$C$37,IF(AA1327&lt;='اطلاعات پایه'!$B$38,'اطلاعات پایه'!$E$37+(AA1327-'اطلاعات پایه'!$B$37)*'اطلاعات پایه'!$C$38,IF(AA1327&lt;='اطلاعات پایه'!$B$39,'اطلاعات پایه'!$E$38+(AA1327-'اطلاعات پایه'!$B$38)*'اطلاعات پایه'!$C$39,'اطلاعات پایه'!$E$39+(AA1327-'اطلاعات پایه'!$B$39)*'اطلاعات پایه'!$C$40)))))/365*L1327</f>
        <v>0</v>
      </c>
      <c r="AC1327" s="9">
        <f t="shared" si="167"/>
        <v>37493954</v>
      </c>
      <c r="AE1327" s="9">
        <f t="shared" si="162"/>
        <v>49588780</v>
      </c>
    </row>
    <row r="1328" spans="1:31" x14ac:dyDescent="0.25">
      <c r="A1328" s="13">
        <v>1308</v>
      </c>
      <c r="B1328" s="13"/>
      <c r="C1328" s="13"/>
      <c r="D1328" s="13"/>
      <c r="E1328" s="13"/>
      <c r="F1328" s="13"/>
      <c r="G1328" s="6" t="str">
        <f t="shared" si="160"/>
        <v/>
      </c>
      <c r="H1328" s="13"/>
      <c r="I1328" s="13"/>
      <c r="J1328" s="15"/>
      <c r="K1328" s="15"/>
      <c r="L1328" s="5">
        <f>VLOOKUP($C$15,'اطلاعات پایه'!$A$18:$B$30,2,FALSE)</f>
        <v>30</v>
      </c>
      <c r="M1328" s="6">
        <f>VLOOKUP($C$15,'اطلاعات پایه'!$A$18:$C$30,3,FALSE)</f>
        <v>45736</v>
      </c>
      <c r="N1328" s="5">
        <f>ROUND((K1328*('اطلاعات پایه'!$B$12+1)+'اطلاعات پایه'!$B$13)/30*L1328,0)</f>
        <v>9316080</v>
      </c>
      <c r="O1328" s="5">
        <f>IF(AND(F1328&gt;0,M1328-F1328&gt;364),'اطلاعات پایه'!$B$10,0)*L1328+J1328</f>
        <v>0</v>
      </c>
      <c r="P1328" s="5">
        <f>IF(H1328="متاهل",'اطلاعات پایه'!$B$6,0)</f>
        <v>0</v>
      </c>
      <c r="Q1328" s="5">
        <f>I1328*'اطلاعات پایه'!$B$7</f>
        <v>0</v>
      </c>
      <c r="R1328" s="5">
        <f>ROUND('اطلاعات پایه'!$B$8/30*MIN(30,L1328),0)</f>
        <v>9000000</v>
      </c>
      <c r="S1328" s="5">
        <f>ROUND('اطلاعات پایه'!$B$9/30*MIN(30,L1328),0)</f>
        <v>22000000</v>
      </c>
      <c r="T1328" s="5">
        <f t="shared" si="163"/>
        <v>59284</v>
      </c>
      <c r="U1328" s="15"/>
      <c r="V1328" s="5">
        <f t="shared" si="161"/>
        <v>0</v>
      </c>
      <c r="X1328" s="9">
        <f t="shared" si="164"/>
        <v>40316080</v>
      </c>
      <c r="Y1328" s="9">
        <f>ROUND(0.07*MIN(7*L1328*'اطلاعات پایه'!$B$5,'محاسبه حقوق'!X1328),0)</f>
        <v>2822126</v>
      </c>
      <c r="Z1328" s="9">
        <f t="shared" si="165"/>
        <v>9272700</v>
      </c>
      <c r="AA1328" s="9">
        <f t="shared" si="166"/>
        <v>480702059.14285713</v>
      </c>
      <c r="AB1328" s="5">
        <f>IF(AA1328&lt;='اطلاعات پایه'!$B$35,'اطلاعات پایه'!$D$35,IF(AA1328&lt;='اطلاعات پایه'!$B$36,'اطلاعات پایه'!$E$35+(AA1328-'اطلاعات پایه'!$B$35)*'اطلاعات پایه'!$C$36,IF(AA1328&lt;='اطلاعات پایه'!$B$37,'اطلاعات پایه'!$E$36+(AA1328-'اطلاعات پایه'!$B$36)*'اطلاعات پایه'!$C$37,IF(AA1328&lt;='اطلاعات پایه'!$B$38,'اطلاعات پایه'!$E$37+(AA1328-'اطلاعات پایه'!$B$37)*'اطلاعات پایه'!$C$38,IF(AA1328&lt;='اطلاعات پایه'!$B$39,'اطلاعات پایه'!$E$38+(AA1328-'اطلاعات پایه'!$B$38)*'اطلاعات پایه'!$C$39,'اطلاعات پایه'!$E$39+(AA1328-'اطلاعات پایه'!$B$39)*'اطلاعات پایه'!$C$40)))))/365*L1328</f>
        <v>0</v>
      </c>
      <c r="AC1328" s="9">
        <f t="shared" si="167"/>
        <v>37493954</v>
      </c>
      <c r="AE1328" s="9">
        <f t="shared" si="162"/>
        <v>49588780</v>
      </c>
    </row>
    <row r="1329" spans="1:31" x14ac:dyDescent="0.25">
      <c r="A1329" s="13">
        <v>1309</v>
      </c>
      <c r="B1329" s="13"/>
      <c r="C1329" s="13"/>
      <c r="D1329" s="13"/>
      <c r="E1329" s="13"/>
      <c r="F1329" s="13"/>
      <c r="G1329" s="6" t="str">
        <f t="shared" si="160"/>
        <v/>
      </c>
      <c r="H1329" s="13"/>
      <c r="I1329" s="13"/>
      <c r="J1329" s="15"/>
      <c r="K1329" s="15"/>
      <c r="L1329" s="5">
        <f>VLOOKUP($C$15,'اطلاعات پایه'!$A$18:$B$30,2,FALSE)</f>
        <v>30</v>
      </c>
      <c r="M1329" s="6">
        <f>VLOOKUP($C$15,'اطلاعات پایه'!$A$18:$C$30,3,FALSE)</f>
        <v>45736</v>
      </c>
      <c r="N1329" s="5">
        <f>ROUND((K1329*('اطلاعات پایه'!$B$12+1)+'اطلاعات پایه'!$B$13)/30*L1329,0)</f>
        <v>9316080</v>
      </c>
      <c r="O1329" s="5">
        <f>IF(AND(F1329&gt;0,M1329-F1329&gt;364),'اطلاعات پایه'!$B$10,0)*L1329+J1329</f>
        <v>0</v>
      </c>
      <c r="P1329" s="5">
        <f>IF(H1329="متاهل",'اطلاعات پایه'!$B$6,0)</f>
        <v>0</v>
      </c>
      <c r="Q1329" s="5">
        <f>I1329*'اطلاعات پایه'!$B$7</f>
        <v>0</v>
      </c>
      <c r="R1329" s="5">
        <f>ROUND('اطلاعات پایه'!$B$8/30*MIN(30,L1329),0)</f>
        <v>9000000</v>
      </c>
      <c r="S1329" s="5">
        <f>ROUND('اطلاعات پایه'!$B$9/30*MIN(30,L1329),0)</f>
        <v>22000000</v>
      </c>
      <c r="T1329" s="5">
        <f t="shared" si="163"/>
        <v>59284</v>
      </c>
      <c r="U1329" s="15"/>
      <c r="V1329" s="5">
        <f t="shared" si="161"/>
        <v>0</v>
      </c>
      <c r="X1329" s="9">
        <f t="shared" si="164"/>
        <v>40316080</v>
      </c>
      <c r="Y1329" s="9">
        <f>ROUND(0.07*MIN(7*L1329*'اطلاعات پایه'!$B$5,'محاسبه حقوق'!X1329),0)</f>
        <v>2822126</v>
      </c>
      <c r="Z1329" s="9">
        <f t="shared" si="165"/>
        <v>9272700</v>
      </c>
      <c r="AA1329" s="9">
        <f t="shared" si="166"/>
        <v>480702059.14285713</v>
      </c>
      <c r="AB1329" s="5">
        <f>IF(AA1329&lt;='اطلاعات پایه'!$B$35,'اطلاعات پایه'!$D$35,IF(AA1329&lt;='اطلاعات پایه'!$B$36,'اطلاعات پایه'!$E$35+(AA1329-'اطلاعات پایه'!$B$35)*'اطلاعات پایه'!$C$36,IF(AA1329&lt;='اطلاعات پایه'!$B$37,'اطلاعات پایه'!$E$36+(AA1329-'اطلاعات پایه'!$B$36)*'اطلاعات پایه'!$C$37,IF(AA1329&lt;='اطلاعات پایه'!$B$38,'اطلاعات پایه'!$E$37+(AA1329-'اطلاعات پایه'!$B$37)*'اطلاعات پایه'!$C$38,IF(AA1329&lt;='اطلاعات پایه'!$B$39,'اطلاعات پایه'!$E$38+(AA1329-'اطلاعات پایه'!$B$38)*'اطلاعات پایه'!$C$39,'اطلاعات پایه'!$E$39+(AA1329-'اطلاعات پایه'!$B$39)*'اطلاعات پایه'!$C$40)))))/365*L1329</f>
        <v>0</v>
      </c>
      <c r="AC1329" s="9">
        <f t="shared" si="167"/>
        <v>37493954</v>
      </c>
      <c r="AE1329" s="9">
        <f t="shared" si="162"/>
        <v>49588780</v>
      </c>
    </row>
    <row r="1330" spans="1:31" x14ac:dyDescent="0.25">
      <c r="A1330" s="13">
        <v>1310</v>
      </c>
      <c r="B1330" s="13"/>
      <c r="C1330" s="13"/>
      <c r="D1330" s="13"/>
      <c r="E1330" s="13"/>
      <c r="F1330" s="13"/>
      <c r="G1330" s="6" t="str">
        <f t="shared" si="160"/>
        <v/>
      </c>
      <c r="H1330" s="13"/>
      <c r="I1330" s="13"/>
      <c r="J1330" s="15"/>
      <c r="K1330" s="15"/>
      <c r="L1330" s="5">
        <f>VLOOKUP($C$15,'اطلاعات پایه'!$A$18:$B$30,2,FALSE)</f>
        <v>30</v>
      </c>
      <c r="M1330" s="6">
        <f>VLOOKUP($C$15,'اطلاعات پایه'!$A$18:$C$30,3,FALSE)</f>
        <v>45736</v>
      </c>
      <c r="N1330" s="5">
        <f>ROUND((K1330*('اطلاعات پایه'!$B$12+1)+'اطلاعات پایه'!$B$13)/30*L1330,0)</f>
        <v>9316080</v>
      </c>
      <c r="O1330" s="5">
        <f>IF(AND(F1330&gt;0,M1330-F1330&gt;364),'اطلاعات پایه'!$B$10,0)*L1330+J1330</f>
        <v>0</v>
      </c>
      <c r="P1330" s="5">
        <f>IF(H1330="متاهل",'اطلاعات پایه'!$B$6,0)</f>
        <v>0</v>
      </c>
      <c r="Q1330" s="5">
        <f>I1330*'اطلاعات پایه'!$B$7</f>
        <v>0</v>
      </c>
      <c r="R1330" s="5">
        <f>ROUND('اطلاعات پایه'!$B$8/30*MIN(30,L1330),0)</f>
        <v>9000000</v>
      </c>
      <c r="S1330" s="5">
        <f>ROUND('اطلاعات پایه'!$B$9/30*MIN(30,L1330),0)</f>
        <v>22000000</v>
      </c>
      <c r="T1330" s="5">
        <f t="shared" si="163"/>
        <v>59284</v>
      </c>
      <c r="U1330" s="15"/>
      <c r="V1330" s="5">
        <f t="shared" si="161"/>
        <v>0</v>
      </c>
      <c r="X1330" s="9">
        <f t="shared" si="164"/>
        <v>40316080</v>
      </c>
      <c r="Y1330" s="9">
        <f>ROUND(0.07*MIN(7*L1330*'اطلاعات پایه'!$B$5,'محاسبه حقوق'!X1330),0)</f>
        <v>2822126</v>
      </c>
      <c r="Z1330" s="9">
        <f t="shared" si="165"/>
        <v>9272700</v>
      </c>
      <c r="AA1330" s="9">
        <f t="shared" si="166"/>
        <v>480702059.14285713</v>
      </c>
      <c r="AB1330" s="5">
        <f>IF(AA1330&lt;='اطلاعات پایه'!$B$35,'اطلاعات پایه'!$D$35,IF(AA1330&lt;='اطلاعات پایه'!$B$36,'اطلاعات پایه'!$E$35+(AA1330-'اطلاعات پایه'!$B$35)*'اطلاعات پایه'!$C$36,IF(AA1330&lt;='اطلاعات پایه'!$B$37,'اطلاعات پایه'!$E$36+(AA1330-'اطلاعات پایه'!$B$36)*'اطلاعات پایه'!$C$37,IF(AA1330&lt;='اطلاعات پایه'!$B$38,'اطلاعات پایه'!$E$37+(AA1330-'اطلاعات پایه'!$B$37)*'اطلاعات پایه'!$C$38,IF(AA1330&lt;='اطلاعات پایه'!$B$39,'اطلاعات پایه'!$E$38+(AA1330-'اطلاعات پایه'!$B$38)*'اطلاعات پایه'!$C$39,'اطلاعات پایه'!$E$39+(AA1330-'اطلاعات پایه'!$B$39)*'اطلاعات پایه'!$C$40)))))/365*L1330</f>
        <v>0</v>
      </c>
      <c r="AC1330" s="9">
        <f t="shared" si="167"/>
        <v>37493954</v>
      </c>
      <c r="AE1330" s="9">
        <f t="shared" si="162"/>
        <v>49588780</v>
      </c>
    </row>
    <row r="1331" spans="1:31" x14ac:dyDescent="0.25">
      <c r="A1331" s="13">
        <v>1311</v>
      </c>
      <c r="B1331" s="13"/>
      <c r="C1331" s="13"/>
      <c r="D1331" s="13"/>
      <c r="E1331" s="13"/>
      <c r="F1331" s="13"/>
      <c r="G1331" s="6" t="str">
        <f t="shared" si="160"/>
        <v/>
      </c>
      <c r="H1331" s="13"/>
      <c r="I1331" s="13"/>
      <c r="J1331" s="15"/>
      <c r="K1331" s="15"/>
      <c r="L1331" s="5">
        <f>VLOOKUP($C$15,'اطلاعات پایه'!$A$18:$B$30,2,FALSE)</f>
        <v>30</v>
      </c>
      <c r="M1331" s="6">
        <f>VLOOKUP($C$15,'اطلاعات پایه'!$A$18:$C$30,3,FALSE)</f>
        <v>45736</v>
      </c>
      <c r="N1331" s="5">
        <f>ROUND((K1331*('اطلاعات پایه'!$B$12+1)+'اطلاعات پایه'!$B$13)/30*L1331,0)</f>
        <v>9316080</v>
      </c>
      <c r="O1331" s="5">
        <f>IF(AND(F1331&gt;0,M1331-F1331&gt;364),'اطلاعات پایه'!$B$10,0)*L1331+J1331</f>
        <v>0</v>
      </c>
      <c r="P1331" s="5">
        <f>IF(H1331="متاهل",'اطلاعات پایه'!$B$6,0)</f>
        <v>0</v>
      </c>
      <c r="Q1331" s="5">
        <f>I1331*'اطلاعات پایه'!$B$7</f>
        <v>0</v>
      </c>
      <c r="R1331" s="5">
        <f>ROUND('اطلاعات پایه'!$B$8/30*MIN(30,L1331),0)</f>
        <v>9000000</v>
      </c>
      <c r="S1331" s="5">
        <f>ROUND('اطلاعات پایه'!$B$9/30*MIN(30,L1331),0)</f>
        <v>22000000</v>
      </c>
      <c r="T1331" s="5">
        <f t="shared" si="163"/>
        <v>59284</v>
      </c>
      <c r="U1331" s="15"/>
      <c r="V1331" s="5">
        <f t="shared" si="161"/>
        <v>0</v>
      </c>
      <c r="X1331" s="9">
        <f t="shared" si="164"/>
        <v>40316080</v>
      </c>
      <c r="Y1331" s="9">
        <f>ROUND(0.07*MIN(7*L1331*'اطلاعات پایه'!$B$5,'محاسبه حقوق'!X1331),0)</f>
        <v>2822126</v>
      </c>
      <c r="Z1331" s="9">
        <f t="shared" si="165"/>
        <v>9272700</v>
      </c>
      <c r="AA1331" s="9">
        <f t="shared" si="166"/>
        <v>480702059.14285713</v>
      </c>
      <c r="AB1331" s="5">
        <f>IF(AA1331&lt;='اطلاعات پایه'!$B$35,'اطلاعات پایه'!$D$35,IF(AA1331&lt;='اطلاعات پایه'!$B$36,'اطلاعات پایه'!$E$35+(AA1331-'اطلاعات پایه'!$B$35)*'اطلاعات پایه'!$C$36,IF(AA1331&lt;='اطلاعات پایه'!$B$37,'اطلاعات پایه'!$E$36+(AA1331-'اطلاعات پایه'!$B$36)*'اطلاعات پایه'!$C$37,IF(AA1331&lt;='اطلاعات پایه'!$B$38,'اطلاعات پایه'!$E$37+(AA1331-'اطلاعات پایه'!$B$37)*'اطلاعات پایه'!$C$38,IF(AA1331&lt;='اطلاعات پایه'!$B$39,'اطلاعات پایه'!$E$38+(AA1331-'اطلاعات پایه'!$B$38)*'اطلاعات پایه'!$C$39,'اطلاعات پایه'!$E$39+(AA1331-'اطلاعات پایه'!$B$39)*'اطلاعات پایه'!$C$40)))))/365*L1331</f>
        <v>0</v>
      </c>
      <c r="AC1331" s="9">
        <f t="shared" si="167"/>
        <v>37493954</v>
      </c>
      <c r="AE1331" s="9">
        <f t="shared" si="162"/>
        <v>49588780</v>
      </c>
    </row>
    <row r="1332" spans="1:31" x14ac:dyDescent="0.25">
      <c r="A1332" s="13">
        <v>1312</v>
      </c>
      <c r="B1332" s="13"/>
      <c r="C1332" s="13"/>
      <c r="D1332" s="13"/>
      <c r="E1332" s="13"/>
      <c r="F1332" s="13"/>
      <c r="G1332" s="6" t="str">
        <f t="shared" si="160"/>
        <v/>
      </c>
      <c r="H1332" s="13"/>
      <c r="I1332" s="13"/>
      <c r="J1332" s="15"/>
      <c r="K1332" s="15"/>
      <c r="L1332" s="5">
        <f>VLOOKUP($C$15,'اطلاعات پایه'!$A$18:$B$30,2,FALSE)</f>
        <v>30</v>
      </c>
      <c r="M1332" s="6">
        <f>VLOOKUP($C$15,'اطلاعات پایه'!$A$18:$C$30,3,FALSE)</f>
        <v>45736</v>
      </c>
      <c r="N1332" s="5">
        <f>ROUND((K1332*('اطلاعات پایه'!$B$12+1)+'اطلاعات پایه'!$B$13)/30*L1332,0)</f>
        <v>9316080</v>
      </c>
      <c r="O1332" s="5">
        <f>IF(AND(F1332&gt;0,M1332-F1332&gt;364),'اطلاعات پایه'!$B$10,0)*L1332+J1332</f>
        <v>0</v>
      </c>
      <c r="P1332" s="5">
        <f>IF(H1332="متاهل",'اطلاعات پایه'!$B$6,0)</f>
        <v>0</v>
      </c>
      <c r="Q1332" s="5">
        <f>I1332*'اطلاعات پایه'!$B$7</f>
        <v>0</v>
      </c>
      <c r="R1332" s="5">
        <f>ROUND('اطلاعات پایه'!$B$8/30*MIN(30,L1332),0)</f>
        <v>9000000</v>
      </c>
      <c r="S1332" s="5">
        <f>ROUND('اطلاعات پایه'!$B$9/30*MIN(30,L1332),0)</f>
        <v>22000000</v>
      </c>
      <c r="T1332" s="5">
        <f t="shared" si="163"/>
        <v>59284</v>
      </c>
      <c r="U1332" s="15"/>
      <c r="V1332" s="5">
        <f t="shared" si="161"/>
        <v>0</v>
      </c>
      <c r="X1332" s="9">
        <f t="shared" si="164"/>
        <v>40316080</v>
      </c>
      <c r="Y1332" s="9">
        <f>ROUND(0.07*MIN(7*L1332*'اطلاعات پایه'!$B$5,'محاسبه حقوق'!X1332),0)</f>
        <v>2822126</v>
      </c>
      <c r="Z1332" s="9">
        <f t="shared" si="165"/>
        <v>9272700</v>
      </c>
      <c r="AA1332" s="9">
        <f t="shared" si="166"/>
        <v>480702059.14285713</v>
      </c>
      <c r="AB1332" s="5">
        <f>IF(AA1332&lt;='اطلاعات پایه'!$B$35,'اطلاعات پایه'!$D$35,IF(AA1332&lt;='اطلاعات پایه'!$B$36,'اطلاعات پایه'!$E$35+(AA1332-'اطلاعات پایه'!$B$35)*'اطلاعات پایه'!$C$36,IF(AA1332&lt;='اطلاعات پایه'!$B$37,'اطلاعات پایه'!$E$36+(AA1332-'اطلاعات پایه'!$B$36)*'اطلاعات پایه'!$C$37,IF(AA1332&lt;='اطلاعات پایه'!$B$38,'اطلاعات پایه'!$E$37+(AA1332-'اطلاعات پایه'!$B$37)*'اطلاعات پایه'!$C$38,IF(AA1332&lt;='اطلاعات پایه'!$B$39,'اطلاعات پایه'!$E$38+(AA1332-'اطلاعات پایه'!$B$38)*'اطلاعات پایه'!$C$39,'اطلاعات پایه'!$E$39+(AA1332-'اطلاعات پایه'!$B$39)*'اطلاعات پایه'!$C$40)))))/365*L1332</f>
        <v>0</v>
      </c>
      <c r="AC1332" s="9">
        <f t="shared" si="167"/>
        <v>37493954</v>
      </c>
      <c r="AE1332" s="9">
        <f t="shared" si="162"/>
        <v>49588780</v>
      </c>
    </row>
    <row r="1333" spans="1:31" x14ac:dyDescent="0.25">
      <c r="A1333" s="13">
        <v>1313</v>
      </c>
      <c r="B1333" s="13"/>
      <c r="C1333" s="13"/>
      <c r="D1333" s="13"/>
      <c r="E1333" s="13"/>
      <c r="F1333" s="13"/>
      <c r="G1333" s="6" t="str">
        <f t="shared" si="160"/>
        <v/>
      </c>
      <c r="H1333" s="13"/>
      <c r="I1333" s="13"/>
      <c r="J1333" s="15"/>
      <c r="K1333" s="15"/>
      <c r="L1333" s="5">
        <f>VLOOKUP($C$15,'اطلاعات پایه'!$A$18:$B$30,2,FALSE)</f>
        <v>30</v>
      </c>
      <c r="M1333" s="6">
        <f>VLOOKUP($C$15,'اطلاعات پایه'!$A$18:$C$30,3,FALSE)</f>
        <v>45736</v>
      </c>
      <c r="N1333" s="5">
        <f>ROUND((K1333*('اطلاعات پایه'!$B$12+1)+'اطلاعات پایه'!$B$13)/30*L1333,0)</f>
        <v>9316080</v>
      </c>
      <c r="O1333" s="5">
        <f>IF(AND(F1333&gt;0,M1333-F1333&gt;364),'اطلاعات پایه'!$B$10,0)*L1333+J1333</f>
        <v>0</v>
      </c>
      <c r="P1333" s="5">
        <f>IF(H1333="متاهل",'اطلاعات پایه'!$B$6,0)</f>
        <v>0</v>
      </c>
      <c r="Q1333" s="5">
        <f>I1333*'اطلاعات پایه'!$B$7</f>
        <v>0</v>
      </c>
      <c r="R1333" s="5">
        <f>ROUND('اطلاعات پایه'!$B$8/30*MIN(30,L1333),0)</f>
        <v>9000000</v>
      </c>
      <c r="S1333" s="5">
        <f>ROUND('اطلاعات پایه'!$B$9/30*MIN(30,L1333),0)</f>
        <v>22000000</v>
      </c>
      <c r="T1333" s="5">
        <f t="shared" si="163"/>
        <v>59284</v>
      </c>
      <c r="U1333" s="15"/>
      <c r="V1333" s="5">
        <f t="shared" si="161"/>
        <v>0</v>
      </c>
      <c r="X1333" s="9">
        <f t="shared" si="164"/>
        <v>40316080</v>
      </c>
      <c r="Y1333" s="9">
        <f>ROUND(0.07*MIN(7*L1333*'اطلاعات پایه'!$B$5,'محاسبه حقوق'!X1333),0)</f>
        <v>2822126</v>
      </c>
      <c r="Z1333" s="9">
        <f t="shared" si="165"/>
        <v>9272700</v>
      </c>
      <c r="AA1333" s="9">
        <f t="shared" si="166"/>
        <v>480702059.14285713</v>
      </c>
      <c r="AB1333" s="5">
        <f>IF(AA1333&lt;='اطلاعات پایه'!$B$35,'اطلاعات پایه'!$D$35,IF(AA1333&lt;='اطلاعات پایه'!$B$36,'اطلاعات پایه'!$E$35+(AA1333-'اطلاعات پایه'!$B$35)*'اطلاعات پایه'!$C$36,IF(AA1333&lt;='اطلاعات پایه'!$B$37,'اطلاعات پایه'!$E$36+(AA1333-'اطلاعات پایه'!$B$36)*'اطلاعات پایه'!$C$37,IF(AA1333&lt;='اطلاعات پایه'!$B$38,'اطلاعات پایه'!$E$37+(AA1333-'اطلاعات پایه'!$B$37)*'اطلاعات پایه'!$C$38,IF(AA1333&lt;='اطلاعات پایه'!$B$39,'اطلاعات پایه'!$E$38+(AA1333-'اطلاعات پایه'!$B$38)*'اطلاعات پایه'!$C$39,'اطلاعات پایه'!$E$39+(AA1333-'اطلاعات پایه'!$B$39)*'اطلاعات پایه'!$C$40)))))/365*L1333</f>
        <v>0</v>
      </c>
      <c r="AC1333" s="9">
        <f t="shared" si="167"/>
        <v>37493954</v>
      </c>
      <c r="AE1333" s="9">
        <f t="shared" si="162"/>
        <v>49588780</v>
      </c>
    </row>
    <row r="1334" spans="1:31" x14ac:dyDescent="0.25">
      <c r="A1334" s="13">
        <v>1314</v>
      </c>
      <c r="B1334" s="13"/>
      <c r="C1334" s="13"/>
      <c r="D1334" s="13"/>
      <c r="E1334" s="13"/>
      <c r="F1334" s="13"/>
      <c r="G1334" s="6" t="str">
        <f t="shared" si="160"/>
        <v/>
      </c>
      <c r="H1334" s="13"/>
      <c r="I1334" s="13"/>
      <c r="J1334" s="15"/>
      <c r="K1334" s="15"/>
      <c r="L1334" s="5">
        <f>VLOOKUP($C$15,'اطلاعات پایه'!$A$18:$B$30,2,FALSE)</f>
        <v>30</v>
      </c>
      <c r="M1334" s="6">
        <f>VLOOKUP($C$15,'اطلاعات پایه'!$A$18:$C$30,3,FALSE)</f>
        <v>45736</v>
      </c>
      <c r="N1334" s="5">
        <f>ROUND((K1334*('اطلاعات پایه'!$B$12+1)+'اطلاعات پایه'!$B$13)/30*L1334,0)</f>
        <v>9316080</v>
      </c>
      <c r="O1334" s="5">
        <f>IF(AND(F1334&gt;0,M1334-F1334&gt;364),'اطلاعات پایه'!$B$10,0)*L1334+J1334</f>
        <v>0</v>
      </c>
      <c r="P1334" s="5">
        <f>IF(H1334="متاهل",'اطلاعات پایه'!$B$6,0)</f>
        <v>0</v>
      </c>
      <c r="Q1334" s="5">
        <f>I1334*'اطلاعات پایه'!$B$7</f>
        <v>0</v>
      </c>
      <c r="R1334" s="5">
        <f>ROUND('اطلاعات پایه'!$B$8/30*MIN(30,L1334),0)</f>
        <v>9000000</v>
      </c>
      <c r="S1334" s="5">
        <f>ROUND('اطلاعات پایه'!$B$9/30*MIN(30,L1334),0)</f>
        <v>22000000</v>
      </c>
      <c r="T1334" s="5">
        <f t="shared" si="163"/>
        <v>59284</v>
      </c>
      <c r="U1334" s="15"/>
      <c r="V1334" s="5">
        <f t="shared" si="161"/>
        <v>0</v>
      </c>
      <c r="X1334" s="9">
        <f t="shared" si="164"/>
        <v>40316080</v>
      </c>
      <c r="Y1334" s="9">
        <f>ROUND(0.07*MIN(7*L1334*'اطلاعات پایه'!$B$5,'محاسبه حقوق'!X1334),0)</f>
        <v>2822126</v>
      </c>
      <c r="Z1334" s="9">
        <f t="shared" si="165"/>
        <v>9272700</v>
      </c>
      <c r="AA1334" s="9">
        <f t="shared" si="166"/>
        <v>480702059.14285713</v>
      </c>
      <c r="AB1334" s="5">
        <f>IF(AA1334&lt;='اطلاعات پایه'!$B$35,'اطلاعات پایه'!$D$35,IF(AA1334&lt;='اطلاعات پایه'!$B$36,'اطلاعات پایه'!$E$35+(AA1334-'اطلاعات پایه'!$B$35)*'اطلاعات پایه'!$C$36,IF(AA1334&lt;='اطلاعات پایه'!$B$37,'اطلاعات پایه'!$E$36+(AA1334-'اطلاعات پایه'!$B$36)*'اطلاعات پایه'!$C$37,IF(AA1334&lt;='اطلاعات پایه'!$B$38,'اطلاعات پایه'!$E$37+(AA1334-'اطلاعات پایه'!$B$37)*'اطلاعات پایه'!$C$38,IF(AA1334&lt;='اطلاعات پایه'!$B$39,'اطلاعات پایه'!$E$38+(AA1334-'اطلاعات پایه'!$B$38)*'اطلاعات پایه'!$C$39,'اطلاعات پایه'!$E$39+(AA1334-'اطلاعات پایه'!$B$39)*'اطلاعات پایه'!$C$40)))))/365*L1334</f>
        <v>0</v>
      </c>
      <c r="AC1334" s="9">
        <f t="shared" si="167"/>
        <v>37493954</v>
      </c>
      <c r="AE1334" s="9">
        <f t="shared" si="162"/>
        <v>49588780</v>
      </c>
    </row>
    <row r="1335" spans="1:31" x14ac:dyDescent="0.25">
      <c r="A1335" s="13">
        <v>1315</v>
      </c>
      <c r="B1335" s="13"/>
      <c r="C1335" s="13"/>
      <c r="D1335" s="13"/>
      <c r="E1335" s="13"/>
      <c r="F1335" s="13"/>
      <c r="G1335" s="6" t="str">
        <f t="shared" si="160"/>
        <v/>
      </c>
      <c r="H1335" s="13"/>
      <c r="I1335" s="13"/>
      <c r="J1335" s="15"/>
      <c r="K1335" s="15"/>
      <c r="L1335" s="5">
        <f>VLOOKUP($C$15,'اطلاعات پایه'!$A$18:$B$30,2,FALSE)</f>
        <v>30</v>
      </c>
      <c r="M1335" s="6">
        <f>VLOOKUP($C$15,'اطلاعات پایه'!$A$18:$C$30,3,FALSE)</f>
        <v>45736</v>
      </c>
      <c r="N1335" s="5">
        <f>ROUND((K1335*('اطلاعات پایه'!$B$12+1)+'اطلاعات پایه'!$B$13)/30*L1335,0)</f>
        <v>9316080</v>
      </c>
      <c r="O1335" s="5">
        <f>IF(AND(F1335&gt;0,M1335-F1335&gt;364),'اطلاعات پایه'!$B$10,0)*L1335+J1335</f>
        <v>0</v>
      </c>
      <c r="P1335" s="5">
        <f>IF(H1335="متاهل",'اطلاعات پایه'!$B$6,0)</f>
        <v>0</v>
      </c>
      <c r="Q1335" s="5">
        <f>I1335*'اطلاعات پایه'!$B$7</f>
        <v>0</v>
      </c>
      <c r="R1335" s="5">
        <f>ROUND('اطلاعات پایه'!$B$8/30*MIN(30,L1335),0)</f>
        <v>9000000</v>
      </c>
      <c r="S1335" s="5">
        <f>ROUND('اطلاعات پایه'!$B$9/30*MIN(30,L1335),0)</f>
        <v>22000000</v>
      </c>
      <c r="T1335" s="5">
        <f t="shared" si="163"/>
        <v>59284</v>
      </c>
      <c r="U1335" s="15"/>
      <c r="V1335" s="5">
        <f t="shared" si="161"/>
        <v>0</v>
      </c>
      <c r="X1335" s="9">
        <f t="shared" si="164"/>
        <v>40316080</v>
      </c>
      <c r="Y1335" s="9">
        <f>ROUND(0.07*MIN(7*L1335*'اطلاعات پایه'!$B$5,'محاسبه حقوق'!X1335),0)</f>
        <v>2822126</v>
      </c>
      <c r="Z1335" s="9">
        <f t="shared" si="165"/>
        <v>9272700</v>
      </c>
      <c r="AA1335" s="9">
        <f t="shared" si="166"/>
        <v>480702059.14285713</v>
      </c>
      <c r="AB1335" s="5">
        <f>IF(AA1335&lt;='اطلاعات پایه'!$B$35,'اطلاعات پایه'!$D$35,IF(AA1335&lt;='اطلاعات پایه'!$B$36,'اطلاعات پایه'!$E$35+(AA1335-'اطلاعات پایه'!$B$35)*'اطلاعات پایه'!$C$36,IF(AA1335&lt;='اطلاعات پایه'!$B$37,'اطلاعات پایه'!$E$36+(AA1335-'اطلاعات پایه'!$B$36)*'اطلاعات پایه'!$C$37,IF(AA1335&lt;='اطلاعات پایه'!$B$38,'اطلاعات پایه'!$E$37+(AA1335-'اطلاعات پایه'!$B$37)*'اطلاعات پایه'!$C$38,IF(AA1335&lt;='اطلاعات پایه'!$B$39,'اطلاعات پایه'!$E$38+(AA1335-'اطلاعات پایه'!$B$38)*'اطلاعات پایه'!$C$39,'اطلاعات پایه'!$E$39+(AA1335-'اطلاعات پایه'!$B$39)*'اطلاعات پایه'!$C$40)))))/365*L1335</f>
        <v>0</v>
      </c>
      <c r="AC1335" s="9">
        <f t="shared" si="167"/>
        <v>37493954</v>
      </c>
      <c r="AE1335" s="9">
        <f t="shared" si="162"/>
        <v>49588780</v>
      </c>
    </row>
    <row r="1336" spans="1:31" x14ac:dyDescent="0.25">
      <c r="A1336" s="13">
        <v>1316</v>
      </c>
      <c r="B1336" s="13"/>
      <c r="C1336" s="13"/>
      <c r="D1336" s="13"/>
      <c r="E1336" s="13"/>
      <c r="F1336" s="13"/>
      <c r="G1336" s="6" t="str">
        <f t="shared" si="160"/>
        <v/>
      </c>
      <c r="H1336" s="13"/>
      <c r="I1336" s="13"/>
      <c r="J1336" s="15"/>
      <c r="K1336" s="15"/>
      <c r="L1336" s="5">
        <f>VLOOKUP($C$15,'اطلاعات پایه'!$A$18:$B$30,2,FALSE)</f>
        <v>30</v>
      </c>
      <c r="M1336" s="6">
        <f>VLOOKUP($C$15,'اطلاعات پایه'!$A$18:$C$30,3,FALSE)</f>
        <v>45736</v>
      </c>
      <c r="N1336" s="5">
        <f>ROUND((K1336*('اطلاعات پایه'!$B$12+1)+'اطلاعات پایه'!$B$13)/30*L1336,0)</f>
        <v>9316080</v>
      </c>
      <c r="O1336" s="5">
        <f>IF(AND(F1336&gt;0,M1336-F1336&gt;364),'اطلاعات پایه'!$B$10,0)*L1336+J1336</f>
        <v>0</v>
      </c>
      <c r="P1336" s="5">
        <f>IF(H1336="متاهل",'اطلاعات پایه'!$B$6,0)</f>
        <v>0</v>
      </c>
      <c r="Q1336" s="5">
        <f>I1336*'اطلاعات پایه'!$B$7</f>
        <v>0</v>
      </c>
      <c r="R1336" s="5">
        <f>ROUND('اطلاعات پایه'!$B$8/30*MIN(30,L1336),0)</f>
        <v>9000000</v>
      </c>
      <c r="S1336" s="5">
        <f>ROUND('اطلاعات پایه'!$B$9/30*MIN(30,L1336),0)</f>
        <v>22000000</v>
      </c>
      <c r="T1336" s="5">
        <f t="shared" si="163"/>
        <v>59284</v>
      </c>
      <c r="U1336" s="15"/>
      <c r="V1336" s="5">
        <f t="shared" si="161"/>
        <v>0</v>
      </c>
      <c r="X1336" s="9">
        <f t="shared" si="164"/>
        <v>40316080</v>
      </c>
      <c r="Y1336" s="9">
        <f>ROUND(0.07*MIN(7*L1336*'اطلاعات پایه'!$B$5,'محاسبه حقوق'!X1336),0)</f>
        <v>2822126</v>
      </c>
      <c r="Z1336" s="9">
        <f t="shared" si="165"/>
        <v>9272700</v>
      </c>
      <c r="AA1336" s="9">
        <f t="shared" si="166"/>
        <v>480702059.14285713</v>
      </c>
      <c r="AB1336" s="5">
        <f>IF(AA1336&lt;='اطلاعات پایه'!$B$35,'اطلاعات پایه'!$D$35,IF(AA1336&lt;='اطلاعات پایه'!$B$36,'اطلاعات پایه'!$E$35+(AA1336-'اطلاعات پایه'!$B$35)*'اطلاعات پایه'!$C$36,IF(AA1336&lt;='اطلاعات پایه'!$B$37,'اطلاعات پایه'!$E$36+(AA1336-'اطلاعات پایه'!$B$36)*'اطلاعات پایه'!$C$37,IF(AA1336&lt;='اطلاعات پایه'!$B$38,'اطلاعات پایه'!$E$37+(AA1336-'اطلاعات پایه'!$B$37)*'اطلاعات پایه'!$C$38,IF(AA1336&lt;='اطلاعات پایه'!$B$39,'اطلاعات پایه'!$E$38+(AA1336-'اطلاعات پایه'!$B$38)*'اطلاعات پایه'!$C$39,'اطلاعات پایه'!$E$39+(AA1336-'اطلاعات پایه'!$B$39)*'اطلاعات پایه'!$C$40)))))/365*L1336</f>
        <v>0</v>
      </c>
      <c r="AC1336" s="9">
        <f t="shared" si="167"/>
        <v>37493954</v>
      </c>
      <c r="AE1336" s="9">
        <f t="shared" si="162"/>
        <v>49588780</v>
      </c>
    </row>
    <row r="1337" spans="1:31" x14ac:dyDescent="0.25">
      <c r="A1337" s="13">
        <v>1317</v>
      </c>
      <c r="B1337" s="13"/>
      <c r="C1337" s="13"/>
      <c r="D1337" s="13"/>
      <c r="E1337" s="13"/>
      <c r="F1337" s="13"/>
      <c r="G1337" s="6" t="str">
        <f t="shared" si="160"/>
        <v/>
      </c>
      <c r="H1337" s="13"/>
      <c r="I1337" s="13"/>
      <c r="J1337" s="15"/>
      <c r="K1337" s="15"/>
      <c r="L1337" s="5">
        <f>VLOOKUP($C$15,'اطلاعات پایه'!$A$18:$B$30,2,FALSE)</f>
        <v>30</v>
      </c>
      <c r="M1337" s="6">
        <f>VLOOKUP($C$15,'اطلاعات پایه'!$A$18:$C$30,3,FALSE)</f>
        <v>45736</v>
      </c>
      <c r="N1337" s="5">
        <f>ROUND((K1337*('اطلاعات پایه'!$B$12+1)+'اطلاعات پایه'!$B$13)/30*L1337,0)</f>
        <v>9316080</v>
      </c>
      <c r="O1337" s="5">
        <f>IF(AND(F1337&gt;0,M1337-F1337&gt;364),'اطلاعات پایه'!$B$10,0)*L1337+J1337</f>
        <v>0</v>
      </c>
      <c r="P1337" s="5">
        <f>IF(H1337="متاهل",'اطلاعات پایه'!$B$6,0)</f>
        <v>0</v>
      </c>
      <c r="Q1337" s="5">
        <f>I1337*'اطلاعات پایه'!$B$7</f>
        <v>0</v>
      </c>
      <c r="R1337" s="5">
        <f>ROUND('اطلاعات پایه'!$B$8/30*MIN(30,L1337),0)</f>
        <v>9000000</v>
      </c>
      <c r="S1337" s="5">
        <f>ROUND('اطلاعات پایه'!$B$9/30*MIN(30,L1337),0)</f>
        <v>22000000</v>
      </c>
      <c r="T1337" s="5">
        <f t="shared" si="163"/>
        <v>59284</v>
      </c>
      <c r="U1337" s="15"/>
      <c r="V1337" s="5">
        <f t="shared" si="161"/>
        <v>0</v>
      </c>
      <c r="X1337" s="9">
        <f t="shared" si="164"/>
        <v>40316080</v>
      </c>
      <c r="Y1337" s="9">
        <f>ROUND(0.07*MIN(7*L1337*'اطلاعات پایه'!$B$5,'محاسبه حقوق'!X1337),0)</f>
        <v>2822126</v>
      </c>
      <c r="Z1337" s="9">
        <f t="shared" si="165"/>
        <v>9272700</v>
      </c>
      <c r="AA1337" s="9">
        <f t="shared" si="166"/>
        <v>480702059.14285713</v>
      </c>
      <c r="AB1337" s="5">
        <f>IF(AA1337&lt;='اطلاعات پایه'!$B$35,'اطلاعات پایه'!$D$35,IF(AA1337&lt;='اطلاعات پایه'!$B$36,'اطلاعات پایه'!$E$35+(AA1337-'اطلاعات پایه'!$B$35)*'اطلاعات پایه'!$C$36,IF(AA1337&lt;='اطلاعات پایه'!$B$37,'اطلاعات پایه'!$E$36+(AA1337-'اطلاعات پایه'!$B$36)*'اطلاعات پایه'!$C$37,IF(AA1337&lt;='اطلاعات پایه'!$B$38,'اطلاعات پایه'!$E$37+(AA1337-'اطلاعات پایه'!$B$37)*'اطلاعات پایه'!$C$38,IF(AA1337&lt;='اطلاعات پایه'!$B$39,'اطلاعات پایه'!$E$38+(AA1337-'اطلاعات پایه'!$B$38)*'اطلاعات پایه'!$C$39,'اطلاعات پایه'!$E$39+(AA1337-'اطلاعات پایه'!$B$39)*'اطلاعات پایه'!$C$40)))))/365*L1337</f>
        <v>0</v>
      </c>
      <c r="AC1337" s="9">
        <f t="shared" si="167"/>
        <v>37493954</v>
      </c>
      <c r="AE1337" s="9">
        <f t="shared" si="162"/>
        <v>49588780</v>
      </c>
    </row>
    <row r="1338" spans="1:31" x14ac:dyDescent="0.25">
      <c r="A1338" s="13">
        <v>1318</v>
      </c>
      <c r="B1338" s="13"/>
      <c r="C1338" s="13"/>
      <c r="D1338" s="13"/>
      <c r="E1338" s="13"/>
      <c r="F1338" s="13"/>
      <c r="G1338" s="6" t="str">
        <f t="shared" si="160"/>
        <v/>
      </c>
      <c r="H1338" s="13"/>
      <c r="I1338" s="13"/>
      <c r="J1338" s="15"/>
      <c r="K1338" s="15"/>
      <c r="L1338" s="5">
        <f>VLOOKUP($C$15,'اطلاعات پایه'!$A$18:$B$30,2,FALSE)</f>
        <v>30</v>
      </c>
      <c r="M1338" s="6">
        <f>VLOOKUP($C$15,'اطلاعات پایه'!$A$18:$C$30,3,FALSE)</f>
        <v>45736</v>
      </c>
      <c r="N1338" s="5">
        <f>ROUND((K1338*('اطلاعات پایه'!$B$12+1)+'اطلاعات پایه'!$B$13)/30*L1338,0)</f>
        <v>9316080</v>
      </c>
      <c r="O1338" s="5">
        <f>IF(AND(F1338&gt;0,M1338-F1338&gt;364),'اطلاعات پایه'!$B$10,0)*L1338+J1338</f>
        <v>0</v>
      </c>
      <c r="P1338" s="5">
        <f>IF(H1338="متاهل",'اطلاعات پایه'!$B$6,0)</f>
        <v>0</v>
      </c>
      <c r="Q1338" s="5">
        <f>I1338*'اطلاعات پایه'!$B$7</f>
        <v>0</v>
      </c>
      <c r="R1338" s="5">
        <f>ROUND('اطلاعات پایه'!$B$8/30*MIN(30,L1338),0)</f>
        <v>9000000</v>
      </c>
      <c r="S1338" s="5">
        <f>ROUND('اطلاعات پایه'!$B$9/30*MIN(30,L1338),0)</f>
        <v>22000000</v>
      </c>
      <c r="T1338" s="5">
        <f t="shared" si="163"/>
        <v>59284</v>
      </c>
      <c r="U1338" s="15"/>
      <c r="V1338" s="5">
        <f t="shared" si="161"/>
        <v>0</v>
      </c>
      <c r="X1338" s="9">
        <f t="shared" si="164"/>
        <v>40316080</v>
      </c>
      <c r="Y1338" s="9">
        <f>ROUND(0.07*MIN(7*L1338*'اطلاعات پایه'!$B$5,'محاسبه حقوق'!X1338),0)</f>
        <v>2822126</v>
      </c>
      <c r="Z1338" s="9">
        <f t="shared" si="165"/>
        <v>9272700</v>
      </c>
      <c r="AA1338" s="9">
        <f t="shared" si="166"/>
        <v>480702059.14285713</v>
      </c>
      <c r="AB1338" s="5">
        <f>IF(AA1338&lt;='اطلاعات پایه'!$B$35,'اطلاعات پایه'!$D$35,IF(AA1338&lt;='اطلاعات پایه'!$B$36,'اطلاعات پایه'!$E$35+(AA1338-'اطلاعات پایه'!$B$35)*'اطلاعات پایه'!$C$36,IF(AA1338&lt;='اطلاعات پایه'!$B$37,'اطلاعات پایه'!$E$36+(AA1338-'اطلاعات پایه'!$B$36)*'اطلاعات پایه'!$C$37,IF(AA1338&lt;='اطلاعات پایه'!$B$38,'اطلاعات پایه'!$E$37+(AA1338-'اطلاعات پایه'!$B$37)*'اطلاعات پایه'!$C$38,IF(AA1338&lt;='اطلاعات پایه'!$B$39,'اطلاعات پایه'!$E$38+(AA1338-'اطلاعات پایه'!$B$38)*'اطلاعات پایه'!$C$39,'اطلاعات پایه'!$E$39+(AA1338-'اطلاعات پایه'!$B$39)*'اطلاعات پایه'!$C$40)))))/365*L1338</f>
        <v>0</v>
      </c>
      <c r="AC1338" s="9">
        <f t="shared" si="167"/>
        <v>37493954</v>
      </c>
      <c r="AE1338" s="9">
        <f t="shared" si="162"/>
        <v>49588780</v>
      </c>
    </row>
    <row r="1339" spans="1:31" x14ac:dyDescent="0.25">
      <c r="A1339" s="13">
        <v>1319</v>
      </c>
      <c r="B1339" s="13"/>
      <c r="C1339" s="13"/>
      <c r="D1339" s="13"/>
      <c r="E1339" s="13"/>
      <c r="F1339" s="13"/>
      <c r="G1339" s="6" t="str">
        <f t="shared" si="160"/>
        <v/>
      </c>
      <c r="H1339" s="13"/>
      <c r="I1339" s="13"/>
      <c r="J1339" s="15"/>
      <c r="K1339" s="15"/>
      <c r="L1339" s="5">
        <f>VLOOKUP($C$15,'اطلاعات پایه'!$A$18:$B$30,2,FALSE)</f>
        <v>30</v>
      </c>
      <c r="M1339" s="6">
        <f>VLOOKUP($C$15,'اطلاعات پایه'!$A$18:$C$30,3,FALSE)</f>
        <v>45736</v>
      </c>
      <c r="N1339" s="5">
        <f>ROUND((K1339*('اطلاعات پایه'!$B$12+1)+'اطلاعات پایه'!$B$13)/30*L1339,0)</f>
        <v>9316080</v>
      </c>
      <c r="O1339" s="5">
        <f>IF(AND(F1339&gt;0,M1339-F1339&gt;364),'اطلاعات پایه'!$B$10,0)*L1339+J1339</f>
        <v>0</v>
      </c>
      <c r="P1339" s="5">
        <f>IF(H1339="متاهل",'اطلاعات پایه'!$B$6,0)</f>
        <v>0</v>
      </c>
      <c r="Q1339" s="5">
        <f>I1339*'اطلاعات پایه'!$B$7</f>
        <v>0</v>
      </c>
      <c r="R1339" s="5">
        <f>ROUND('اطلاعات پایه'!$B$8/30*MIN(30,L1339),0)</f>
        <v>9000000</v>
      </c>
      <c r="S1339" s="5">
        <f>ROUND('اطلاعات پایه'!$B$9/30*MIN(30,L1339),0)</f>
        <v>22000000</v>
      </c>
      <c r="T1339" s="5">
        <f t="shared" si="163"/>
        <v>59284</v>
      </c>
      <c r="U1339" s="15"/>
      <c r="V1339" s="5">
        <f t="shared" si="161"/>
        <v>0</v>
      </c>
      <c r="X1339" s="9">
        <f t="shared" si="164"/>
        <v>40316080</v>
      </c>
      <c r="Y1339" s="9">
        <f>ROUND(0.07*MIN(7*L1339*'اطلاعات پایه'!$B$5,'محاسبه حقوق'!X1339),0)</f>
        <v>2822126</v>
      </c>
      <c r="Z1339" s="9">
        <f t="shared" si="165"/>
        <v>9272700</v>
      </c>
      <c r="AA1339" s="9">
        <f t="shared" si="166"/>
        <v>480702059.14285713</v>
      </c>
      <c r="AB1339" s="5">
        <f>IF(AA1339&lt;='اطلاعات پایه'!$B$35,'اطلاعات پایه'!$D$35,IF(AA1339&lt;='اطلاعات پایه'!$B$36,'اطلاعات پایه'!$E$35+(AA1339-'اطلاعات پایه'!$B$35)*'اطلاعات پایه'!$C$36,IF(AA1339&lt;='اطلاعات پایه'!$B$37,'اطلاعات پایه'!$E$36+(AA1339-'اطلاعات پایه'!$B$36)*'اطلاعات پایه'!$C$37,IF(AA1339&lt;='اطلاعات پایه'!$B$38,'اطلاعات پایه'!$E$37+(AA1339-'اطلاعات پایه'!$B$37)*'اطلاعات پایه'!$C$38,IF(AA1339&lt;='اطلاعات پایه'!$B$39,'اطلاعات پایه'!$E$38+(AA1339-'اطلاعات پایه'!$B$38)*'اطلاعات پایه'!$C$39,'اطلاعات پایه'!$E$39+(AA1339-'اطلاعات پایه'!$B$39)*'اطلاعات پایه'!$C$40)))))/365*L1339</f>
        <v>0</v>
      </c>
      <c r="AC1339" s="9">
        <f t="shared" si="167"/>
        <v>37493954</v>
      </c>
      <c r="AE1339" s="9">
        <f t="shared" si="162"/>
        <v>49588780</v>
      </c>
    </row>
    <row r="1340" spans="1:31" x14ac:dyDescent="0.25">
      <c r="A1340" s="13">
        <v>1320</v>
      </c>
      <c r="B1340" s="13"/>
      <c r="C1340" s="13"/>
      <c r="D1340" s="13"/>
      <c r="E1340" s="13"/>
      <c r="F1340" s="13"/>
      <c r="G1340" s="6" t="str">
        <f t="shared" si="160"/>
        <v/>
      </c>
      <c r="H1340" s="13"/>
      <c r="I1340" s="13"/>
      <c r="J1340" s="15"/>
      <c r="K1340" s="15"/>
      <c r="L1340" s="5">
        <f>VLOOKUP($C$15,'اطلاعات پایه'!$A$18:$B$30,2,FALSE)</f>
        <v>30</v>
      </c>
      <c r="M1340" s="6">
        <f>VLOOKUP($C$15,'اطلاعات پایه'!$A$18:$C$30,3,FALSE)</f>
        <v>45736</v>
      </c>
      <c r="N1340" s="5">
        <f>ROUND((K1340*('اطلاعات پایه'!$B$12+1)+'اطلاعات پایه'!$B$13)/30*L1340,0)</f>
        <v>9316080</v>
      </c>
      <c r="O1340" s="5">
        <f>IF(AND(F1340&gt;0,M1340-F1340&gt;364),'اطلاعات پایه'!$B$10,0)*L1340+J1340</f>
        <v>0</v>
      </c>
      <c r="P1340" s="5">
        <f>IF(H1340="متاهل",'اطلاعات پایه'!$B$6,0)</f>
        <v>0</v>
      </c>
      <c r="Q1340" s="5">
        <f>I1340*'اطلاعات پایه'!$B$7</f>
        <v>0</v>
      </c>
      <c r="R1340" s="5">
        <f>ROUND('اطلاعات پایه'!$B$8/30*MIN(30,L1340),0)</f>
        <v>9000000</v>
      </c>
      <c r="S1340" s="5">
        <f>ROUND('اطلاعات پایه'!$B$9/30*MIN(30,L1340),0)</f>
        <v>22000000</v>
      </c>
      <c r="T1340" s="5">
        <f t="shared" si="163"/>
        <v>59284</v>
      </c>
      <c r="U1340" s="15"/>
      <c r="V1340" s="5">
        <f t="shared" si="161"/>
        <v>0</v>
      </c>
      <c r="X1340" s="9">
        <f t="shared" si="164"/>
        <v>40316080</v>
      </c>
      <c r="Y1340" s="9">
        <f>ROUND(0.07*MIN(7*L1340*'اطلاعات پایه'!$B$5,'محاسبه حقوق'!X1340),0)</f>
        <v>2822126</v>
      </c>
      <c r="Z1340" s="9">
        <f t="shared" si="165"/>
        <v>9272700</v>
      </c>
      <c r="AA1340" s="9">
        <f t="shared" si="166"/>
        <v>480702059.14285713</v>
      </c>
      <c r="AB1340" s="5">
        <f>IF(AA1340&lt;='اطلاعات پایه'!$B$35,'اطلاعات پایه'!$D$35,IF(AA1340&lt;='اطلاعات پایه'!$B$36,'اطلاعات پایه'!$E$35+(AA1340-'اطلاعات پایه'!$B$35)*'اطلاعات پایه'!$C$36,IF(AA1340&lt;='اطلاعات پایه'!$B$37,'اطلاعات پایه'!$E$36+(AA1340-'اطلاعات پایه'!$B$36)*'اطلاعات پایه'!$C$37,IF(AA1340&lt;='اطلاعات پایه'!$B$38,'اطلاعات پایه'!$E$37+(AA1340-'اطلاعات پایه'!$B$37)*'اطلاعات پایه'!$C$38,IF(AA1340&lt;='اطلاعات پایه'!$B$39,'اطلاعات پایه'!$E$38+(AA1340-'اطلاعات پایه'!$B$38)*'اطلاعات پایه'!$C$39,'اطلاعات پایه'!$E$39+(AA1340-'اطلاعات پایه'!$B$39)*'اطلاعات پایه'!$C$40)))))/365*L1340</f>
        <v>0</v>
      </c>
      <c r="AC1340" s="9">
        <f t="shared" si="167"/>
        <v>37493954</v>
      </c>
      <c r="AE1340" s="9">
        <f t="shared" si="162"/>
        <v>49588780</v>
      </c>
    </row>
    <row r="1341" spans="1:31" x14ac:dyDescent="0.25">
      <c r="A1341" s="13">
        <v>1321</v>
      </c>
      <c r="B1341" s="13"/>
      <c r="C1341" s="13"/>
      <c r="D1341" s="13"/>
      <c r="E1341" s="13"/>
      <c r="F1341" s="13"/>
      <c r="G1341" s="6" t="str">
        <f t="shared" si="160"/>
        <v/>
      </c>
      <c r="H1341" s="13"/>
      <c r="I1341" s="13"/>
      <c r="J1341" s="15"/>
      <c r="K1341" s="15"/>
      <c r="L1341" s="5">
        <f>VLOOKUP($C$15,'اطلاعات پایه'!$A$18:$B$30,2,FALSE)</f>
        <v>30</v>
      </c>
      <c r="M1341" s="6">
        <f>VLOOKUP($C$15,'اطلاعات پایه'!$A$18:$C$30,3,FALSE)</f>
        <v>45736</v>
      </c>
      <c r="N1341" s="5">
        <f>ROUND((K1341*('اطلاعات پایه'!$B$12+1)+'اطلاعات پایه'!$B$13)/30*L1341,0)</f>
        <v>9316080</v>
      </c>
      <c r="O1341" s="5">
        <f>IF(AND(F1341&gt;0,M1341-F1341&gt;364),'اطلاعات پایه'!$B$10,0)*L1341+J1341</f>
        <v>0</v>
      </c>
      <c r="P1341" s="5">
        <f>IF(H1341="متاهل",'اطلاعات پایه'!$B$6,0)</f>
        <v>0</v>
      </c>
      <c r="Q1341" s="5">
        <f>I1341*'اطلاعات پایه'!$B$7</f>
        <v>0</v>
      </c>
      <c r="R1341" s="5">
        <f>ROUND('اطلاعات پایه'!$B$8/30*MIN(30,L1341),0)</f>
        <v>9000000</v>
      </c>
      <c r="S1341" s="5">
        <f>ROUND('اطلاعات پایه'!$B$9/30*MIN(30,L1341),0)</f>
        <v>22000000</v>
      </c>
      <c r="T1341" s="5">
        <f t="shared" si="163"/>
        <v>59284</v>
      </c>
      <c r="U1341" s="15"/>
      <c r="V1341" s="5">
        <f t="shared" si="161"/>
        <v>0</v>
      </c>
      <c r="X1341" s="9">
        <f t="shared" si="164"/>
        <v>40316080</v>
      </c>
      <c r="Y1341" s="9">
        <f>ROUND(0.07*MIN(7*L1341*'اطلاعات پایه'!$B$5,'محاسبه حقوق'!X1341),0)</f>
        <v>2822126</v>
      </c>
      <c r="Z1341" s="9">
        <f t="shared" si="165"/>
        <v>9272700</v>
      </c>
      <c r="AA1341" s="9">
        <f t="shared" si="166"/>
        <v>480702059.14285713</v>
      </c>
      <c r="AB1341" s="5">
        <f>IF(AA1341&lt;='اطلاعات پایه'!$B$35,'اطلاعات پایه'!$D$35,IF(AA1341&lt;='اطلاعات پایه'!$B$36,'اطلاعات پایه'!$E$35+(AA1341-'اطلاعات پایه'!$B$35)*'اطلاعات پایه'!$C$36,IF(AA1341&lt;='اطلاعات پایه'!$B$37,'اطلاعات پایه'!$E$36+(AA1341-'اطلاعات پایه'!$B$36)*'اطلاعات پایه'!$C$37,IF(AA1341&lt;='اطلاعات پایه'!$B$38,'اطلاعات پایه'!$E$37+(AA1341-'اطلاعات پایه'!$B$37)*'اطلاعات پایه'!$C$38,IF(AA1341&lt;='اطلاعات پایه'!$B$39,'اطلاعات پایه'!$E$38+(AA1341-'اطلاعات پایه'!$B$38)*'اطلاعات پایه'!$C$39,'اطلاعات پایه'!$E$39+(AA1341-'اطلاعات پایه'!$B$39)*'اطلاعات پایه'!$C$40)))))/365*L1341</f>
        <v>0</v>
      </c>
      <c r="AC1341" s="9">
        <f t="shared" si="167"/>
        <v>37493954</v>
      </c>
      <c r="AE1341" s="9">
        <f t="shared" si="162"/>
        <v>49588780</v>
      </c>
    </row>
    <row r="1342" spans="1:31" x14ac:dyDescent="0.25">
      <c r="A1342" s="13">
        <v>1322</v>
      </c>
      <c r="B1342" s="13"/>
      <c r="C1342" s="13"/>
      <c r="D1342" s="13"/>
      <c r="E1342" s="13"/>
      <c r="F1342" s="13"/>
      <c r="G1342" s="6" t="str">
        <f t="shared" si="160"/>
        <v/>
      </c>
      <c r="H1342" s="13"/>
      <c r="I1342" s="13"/>
      <c r="J1342" s="15"/>
      <c r="K1342" s="15"/>
      <c r="L1342" s="5">
        <f>VLOOKUP($C$15,'اطلاعات پایه'!$A$18:$B$30,2,FALSE)</f>
        <v>30</v>
      </c>
      <c r="M1342" s="6">
        <f>VLOOKUP($C$15,'اطلاعات پایه'!$A$18:$C$30,3,FALSE)</f>
        <v>45736</v>
      </c>
      <c r="N1342" s="5">
        <f>ROUND((K1342*('اطلاعات پایه'!$B$12+1)+'اطلاعات پایه'!$B$13)/30*L1342,0)</f>
        <v>9316080</v>
      </c>
      <c r="O1342" s="5">
        <f>IF(AND(F1342&gt;0,M1342-F1342&gt;364),'اطلاعات پایه'!$B$10,0)*L1342+J1342</f>
        <v>0</v>
      </c>
      <c r="P1342" s="5">
        <f>IF(H1342="متاهل",'اطلاعات پایه'!$B$6,0)</f>
        <v>0</v>
      </c>
      <c r="Q1342" s="5">
        <f>I1342*'اطلاعات پایه'!$B$7</f>
        <v>0</v>
      </c>
      <c r="R1342" s="5">
        <f>ROUND('اطلاعات پایه'!$B$8/30*MIN(30,L1342),0)</f>
        <v>9000000</v>
      </c>
      <c r="S1342" s="5">
        <f>ROUND('اطلاعات پایه'!$B$9/30*MIN(30,L1342),0)</f>
        <v>22000000</v>
      </c>
      <c r="T1342" s="5">
        <f t="shared" si="163"/>
        <v>59284</v>
      </c>
      <c r="U1342" s="15"/>
      <c r="V1342" s="5">
        <f t="shared" si="161"/>
        <v>0</v>
      </c>
      <c r="X1342" s="9">
        <f t="shared" si="164"/>
        <v>40316080</v>
      </c>
      <c r="Y1342" s="9">
        <f>ROUND(0.07*MIN(7*L1342*'اطلاعات پایه'!$B$5,'محاسبه حقوق'!X1342),0)</f>
        <v>2822126</v>
      </c>
      <c r="Z1342" s="9">
        <f t="shared" si="165"/>
        <v>9272700</v>
      </c>
      <c r="AA1342" s="9">
        <f t="shared" si="166"/>
        <v>480702059.14285713</v>
      </c>
      <c r="AB1342" s="5">
        <f>IF(AA1342&lt;='اطلاعات پایه'!$B$35,'اطلاعات پایه'!$D$35,IF(AA1342&lt;='اطلاعات پایه'!$B$36,'اطلاعات پایه'!$E$35+(AA1342-'اطلاعات پایه'!$B$35)*'اطلاعات پایه'!$C$36,IF(AA1342&lt;='اطلاعات پایه'!$B$37,'اطلاعات پایه'!$E$36+(AA1342-'اطلاعات پایه'!$B$36)*'اطلاعات پایه'!$C$37,IF(AA1342&lt;='اطلاعات پایه'!$B$38,'اطلاعات پایه'!$E$37+(AA1342-'اطلاعات پایه'!$B$37)*'اطلاعات پایه'!$C$38,IF(AA1342&lt;='اطلاعات پایه'!$B$39,'اطلاعات پایه'!$E$38+(AA1342-'اطلاعات پایه'!$B$38)*'اطلاعات پایه'!$C$39,'اطلاعات پایه'!$E$39+(AA1342-'اطلاعات پایه'!$B$39)*'اطلاعات پایه'!$C$40)))))/365*L1342</f>
        <v>0</v>
      </c>
      <c r="AC1342" s="9">
        <f t="shared" si="167"/>
        <v>37493954</v>
      </c>
      <c r="AE1342" s="9">
        <f t="shared" si="162"/>
        <v>49588780</v>
      </c>
    </row>
    <row r="1343" spans="1:31" x14ac:dyDescent="0.25">
      <c r="A1343" s="13">
        <v>1323</v>
      </c>
      <c r="B1343" s="13"/>
      <c r="C1343" s="13"/>
      <c r="D1343" s="13"/>
      <c r="E1343" s="13"/>
      <c r="F1343" s="13"/>
      <c r="G1343" s="6" t="str">
        <f t="shared" si="160"/>
        <v/>
      </c>
      <c r="H1343" s="13"/>
      <c r="I1343" s="13"/>
      <c r="J1343" s="15"/>
      <c r="K1343" s="15"/>
      <c r="L1343" s="5">
        <f>VLOOKUP($C$15,'اطلاعات پایه'!$A$18:$B$30,2,FALSE)</f>
        <v>30</v>
      </c>
      <c r="M1343" s="6">
        <f>VLOOKUP($C$15,'اطلاعات پایه'!$A$18:$C$30,3,FALSE)</f>
        <v>45736</v>
      </c>
      <c r="N1343" s="5">
        <f>ROUND((K1343*('اطلاعات پایه'!$B$12+1)+'اطلاعات پایه'!$B$13)/30*L1343,0)</f>
        <v>9316080</v>
      </c>
      <c r="O1343" s="5">
        <f>IF(AND(F1343&gt;0,M1343-F1343&gt;364),'اطلاعات پایه'!$B$10,0)*L1343+J1343</f>
        <v>0</v>
      </c>
      <c r="P1343" s="5">
        <f>IF(H1343="متاهل",'اطلاعات پایه'!$B$6,0)</f>
        <v>0</v>
      </c>
      <c r="Q1343" s="5">
        <f>I1343*'اطلاعات پایه'!$B$7</f>
        <v>0</v>
      </c>
      <c r="R1343" s="5">
        <f>ROUND('اطلاعات پایه'!$B$8/30*MIN(30,L1343),0)</f>
        <v>9000000</v>
      </c>
      <c r="S1343" s="5">
        <f>ROUND('اطلاعات پایه'!$B$9/30*MIN(30,L1343),0)</f>
        <v>22000000</v>
      </c>
      <c r="T1343" s="5">
        <f t="shared" si="163"/>
        <v>59284</v>
      </c>
      <c r="U1343" s="15"/>
      <c r="V1343" s="5">
        <f t="shared" si="161"/>
        <v>0</v>
      </c>
      <c r="X1343" s="9">
        <f t="shared" si="164"/>
        <v>40316080</v>
      </c>
      <c r="Y1343" s="9">
        <f>ROUND(0.07*MIN(7*L1343*'اطلاعات پایه'!$B$5,'محاسبه حقوق'!X1343),0)</f>
        <v>2822126</v>
      </c>
      <c r="Z1343" s="9">
        <f t="shared" si="165"/>
        <v>9272700</v>
      </c>
      <c r="AA1343" s="9">
        <f t="shared" si="166"/>
        <v>480702059.14285713</v>
      </c>
      <c r="AB1343" s="5">
        <f>IF(AA1343&lt;='اطلاعات پایه'!$B$35,'اطلاعات پایه'!$D$35,IF(AA1343&lt;='اطلاعات پایه'!$B$36,'اطلاعات پایه'!$E$35+(AA1343-'اطلاعات پایه'!$B$35)*'اطلاعات پایه'!$C$36,IF(AA1343&lt;='اطلاعات پایه'!$B$37,'اطلاعات پایه'!$E$36+(AA1343-'اطلاعات پایه'!$B$36)*'اطلاعات پایه'!$C$37,IF(AA1343&lt;='اطلاعات پایه'!$B$38,'اطلاعات پایه'!$E$37+(AA1343-'اطلاعات پایه'!$B$37)*'اطلاعات پایه'!$C$38,IF(AA1343&lt;='اطلاعات پایه'!$B$39,'اطلاعات پایه'!$E$38+(AA1343-'اطلاعات پایه'!$B$38)*'اطلاعات پایه'!$C$39,'اطلاعات پایه'!$E$39+(AA1343-'اطلاعات پایه'!$B$39)*'اطلاعات پایه'!$C$40)))))/365*L1343</f>
        <v>0</v>
      </c>
      <c r="AC1343" s="9">
        <f t="shared" si="167"/>
        <v>37493954</v>
      </c>
      <c r="AE1343" s="9">
        <f t="shared" si="162"/>
        <v>49588780</v>
      </c>
    </row>
    <row r="1344" spans="1:31" x14ac:dyDescent="0.25">
      <c r="A1344" s="13">
        <v>1324</v>
      </c>
      <c r="B1344" s="13"/>
      <c r="C1344" s="13"/>
      <c r="D1344" s="13"/>
      <c r="E1344" s="13"/>
      <c r="F1344" s="13"/>
      <c r="G1344" s="6" t="str">
        <f t="shared" si="160"/>
        <v/>
      </c>
      <c r="H1344" s="13"/>
      <c r="I1344" s="13"/>
      <c r="J1344" s="15"/>
      <c r="K1344" s="15"/>
      <c r="L1344" s="5">
        <f>VLOOKUP($C$15,'اطلاعات پایه'!$A$18:$B$30,2,FALSE)</f>
        <v>30</v>
      </c>
      <c r="M1344" s="6">
        <f>VLOOKUP($C$15,'اطلاعات پایه'!$A$18:$C$30,3,FALSE)</f>
        <v>45736</v>
      </c>
      <c r="N1344" s="5">
        <f>ROUND((K1344*('اطلاعات پایه'!$B$12+1)+'اطلاعات پایه'!$B$13)/30*L1344,0)</f>
        <v>9316080</v>
      </c>
      <c r="O1344" s="5">
        <f>IF(AND(F1344&gt;0,M1344-F1344&gt;364),'اطلاعات پایه'!$B$10,0)*L1344+J1344</f>
        <v>0</v>
      </c>
      <c r="P1344" s="5">
        <f>IF(H1344="متاهل",'اطلاعات پایه'!$B$6,0)</f>
        <v>0</v>
      </c>
      <c r="Q1344" s="5">
        <f>I1344*'اطلاعات پایه'!$B$7</f>
        <v>0</v>
      </c>
      <c r="R1344" s="5">
        <f>ROUND('اطلاعات پایه'!$B$8/30*MIN(30,L1344),0)</f>
        <v>9000000</v>
      </c>
      <c r="S1344" s="5">
        <f>ROUND('اطلاعات پایه'!$B$9/30*MIN(30,L1344),0)</f>
        <v>22000000</v>
      </c>
      <c r="T1344" s="5">
        <f t="shared" si="163"/>
        <v>59284</v>
      </c>
      <c r="U1344" s="15"/>
      <c r="V1344" s="5">
        <f t="shared" si="161"/>
        <v>0</v>
      </c>
      <c r="X1344" s="9">
        <f t="shared" si="164"/>
        <v>40316080</v>
      </c>
      <c r="Y1344" s="9">
        <f>ROUND(0.07*MIN(7*L1344*'اطلاعات پایه'!$B$5,'محاسبه حقوق'!X1344),0)</f>
        <v>2822126</v>
      </c>
      <c r="Z1344" s="9">
        <f t="shared" si="165"/>
        <v>9272700</v>
      </c>
      <c r="AA1344" s="9">
        <f t="shared" si="166"/>
        <v>480702059.14285713</v>
      </c>
      <c r="AB1344" s="5">
        <f>IF(AA1344&lt;='اطلاعات پایه'!$B$35,'اطلاعات پایه'!$D$35,IF(AA1344&lt;='اطلاعات پایه'!$B$36,'اطلاعات پایه'!$E$35+(AA1344-'اطلاعات پایه'!$B$35)*'اطلاعات پایه'!$C$36,IF(AA1344&lt;='اطلاعات پایه'!$B$37,'اطلاعات پایه'!$E$36+(AA1344-'اطلاعات پایه'!$B$36)*'اطلاعات پایه'!$C$37,IF(AA1344&lt;='اطلاعات پایه'!$B$38,'اطلاعات پایه'!$E$37+(AA1344-'اطلاعات پایه'!$B$37)*'اطلاعات پایه'!$C$38,IF(AA1344&lt;='اطلاعات پایه'!$B$39,'اطلاعات پایه'!$E$38+(AA1344-'اطلاعات پایه'!$B$38)*'اطلاعات پایه'!$C$39,'اطلاعات پایه'!$E$39+(AA1344-'اطلاعات پایه'!$B$39)*'اطلاعات پایه'!$C$40)))))/365*L1344</f>
        <v>0</v>
      </c>
      <c r="AC1344" s="9">
        <f t="shared" si="167"/>
        <v>37493954</v>
      </c>
      <c r="AE1344" s="9">
        <f t="shared" si="162"/>
        <v>49588780</v>
      </c>
    </row>
    <row r="1345" spans="1:31" x14ac:dyDescent="0.25">
      <c r="A1345" s="13">
        <v>1325</v>
      </c>
      <c r="B1345" s="13"/>
      <c r="C1345" s="13"/>
      <c r="D1345" s="13"/>
      <c r="E1345" s="13"/>
      <c r="F1345" s="13"/>
      <c r="G1345" s="6" t="str">
        <f t="shared" si="160"/>
        <v/>
      </c>
      <c r="H1345" s="13"/>
      <c r="I1345" s="13"/>
      <c r="J1345" s="15"/>
      <c r="K1345" s="15"/>
      <c r="L1345" s="5">
        <f>VLOOKUP($C$15,'اطلاعات پایه'!$A$18:$B$30,2,FALSE)</f>
        <v>30</v>
      </c>
      <c r="M1345" s="6">
        <f>VLOOKUP($C$15,'اطلاعات پایه'!$A$18:$C$30,3,FALSE)</f>
        <v>45736</v>
      </c>
      <c r="N1345" s="5">
        <f>ROUND((K1345*('اطلاعات پایه'!$B$12+1)+'اطلاعات پایه'!$B$13)/30*L1345,0)</f>
        <v>9316080</v>
      </c>
      <c r="O1345" s="5">
        <f>IF(AND(F1345&gt;0,M1345-F1345&gt;364),'اطلاعات پایه'!$B$10,0)*L1345+J1345</f>
        <v>0</v>
      </c>
      <c r="P1345" s="5">
        <f>IF(H1345="متاهل",'اطلاعات پایه'!$B$6,0)</f>
        <v>0</v>
      </c>
      <c r="Q1345" s="5">
        <f>I1345*'اطلاعات پایه'!$B$7</f>
        <v>0</v>
      </c>
      <c r="R1345" s="5">
        <f>ROUND('اطلاعات پایه'!$B$8/30*MIN(30,L1345),0)</f>
        <v>9000000</v>
      </c>
      <c r="S1345" s="5">
        <f>ROUND('اطلاعات پایه'!$B$9/30*MIN(30,L1345),0)</f>
        <v>22000000</v>
      </c>
      <c r="T1345" s="5">
        <f t="shared" si="163"/>
        <v>59284</v>
      </c>
      <c r="U1345" s="15"/>
      <c r="V1345" s="5">
        <f t="shared" si="161"/>
        <v>0</v>
      </c>
      <c r="X1345" s="9">
        <f t="shared" si="164"/>
        <v>40316080</v>
      </c>
      <c r="Y1345" s="9">
        <f>ROUND(0.07*MIN(7*L1345*'اطلاعات پایه'!$B$5,'محاسبه حقوق'!X1345),0)</f>
        <v>2822126</v>
      </c>
      <c r="Z1345" s="9">
        <f t="shared" si="165"/>
        <v>9272700</v>
      </c>
      <c r="AA1345" s="9">
        <f t="shared" si="166"/>
        <v>480702059.14285713</v>
      </c>
      <c r="AB1345" s="5">
        <f>IF(AA1345&lt;='اطلاعات پایه'!$B$35,'اطلاعات پایه'!$D$35,IF(AA1345&lt;='اطلاعات پایه'!$B$36,'اطلاعات پایه'!$E$35+(AA1345-'اطلاعات پایه'!$B$35)*'اطلاعات پایه'!$C$36,IF(AA1345&lt;='اطلاعات پایه'!$B$37,'اطلاعات پایه'!$E$36+(AA1345-'اطلاعات پایه'!$B$36)*'اطلاعات پایه'!$C$37,IF(AA1345&lt;='اطلاعات پایه'!$B$38,'اطلاعات پایه'!$E$37+(AA1345-'اطلاعات پایه'!$B$37)*'اطلاعات پایه'!$C$38,IF(AA1345&lt;='اطلاعات پایه'!$B$39,'اطلاعات پایه'!$E$38+(AA1345-'اطلاعات پایه'!$B$38)*'اطلاعات پایه'!$C$39,'اطلاعات پایه'!$E$39+(AA1345-'اطلاعات پایه'!$B$39)*'اطلاعات پایه'!$C$40)))))/365*L1345</f>
        <v>0</v>
      </c>
      <c r="AC1345" s="9">
        <f t="shared" si="167"/>
        <v>37493954</v>
      </c>
      <c r="AE1345" s="9">
        <f t="shared" si="162"/>
        <v>49588780</v>
      </c>
    </row>
    <row r="1346" spans="1:31" x14ac:dyDescent="0.25">
      <c r="A1346" s="13">
        <v>1326</v>
      </c>
      <c r="B1346" s="13"/>
      <c r="C1346" s="13"/>
      <c r="D1346" s="13"/>
      <c r="E1346" s="13"/>
      <c r="F1346" s="13"/>
      <c r="G1346" s="6" t="str">
        <f t="shared" si="160"/>
        <v/>
      </c>
      <c r="H1346" s="13"/>
      <c r="I1346" s="13"/>
      <c r="J1346" s="15"/>
      <c r="K1346" s="15"/>
      <c r="L1346" s="5">
        <f>VLOOKUP($C$15,'اطلاعات پایه'!$A$18:$B$30,2,FALSE)</f>
        <v>30</v>
      </c>
      <c r="M1346" s="6">
        <f>VLOOKUP($C$15,'اطلاعات پایه'!$A$18:$C$30,3,FALSE)</f>
        <v>45736</v>
      </c>
      <c r="N1346" s="5">
        <f>ROUND((K1346*('اطلاعات پایه'!$B$12+1)+'اطلاعات پایه'!$B$13)/30*L1346,0)</f>
        <v>9316080</v>
      </c>
      <c r="O1346" s="5">
        <f>IF(AND(F1346&gt;0,M1346-F1346&gt;364),'اطلاعات پایه'!$B$10,0)*L1346+J1346</f>
        <v>0</v>
      </c>
      <c r="P1346" s="5">
        <f>IF(H1346="متاهل",'اطلاعات پایه'!$B$6,0)</f>
        <v>0</v>
      </c>
      <c r="Q1346" s="5">
        <f>I1346*'اطلاعات پایه'!$B$7</f>
        <v>0</v>
      </c>
      <c r="R1346" s="5">
        <f>ROUND('اطلاعات پایه'!$B$8/30*MIN(30,L1346),0)</f>
        <v>9000000</v>
      </c>
      <c r="S1346" s="5">
        <f>ROUND('اطلاعات پایه'!$B$9/30*MIN(30,L1346),0)</f>
        <v>22000000</v>
      </c>
      <c r="T1346" s="5">
        <f t="shared" si="163"/>
        <v>59284</v>
      </c>
      <c r="U1346" s="15"/>
      <c r="V1346" s="5">
        <f t="shared" si="161"/>
        <v>0</v>
      </c>
      <c r="X1346" s="9">
        <f t="shared" si="164"/>
        <v>40316080</v>
      </c>
      <c r="Y1346" s="9">
        <f>ROUND(0.07*MIN(7*L1346*'اطلاعات پایه'!$B$5,'محاسبه حقوق'!X1346),0)</f>
        <v>2822126</v>
      </c>
      <c r="Z1346" s="9">
        <f t="shared" si="165"/>
        <v>9272700</v>
      </c>
      <c r="AA1346" s="9">
        <f t="shared" si="166"/>
        <v>480702059.14285713</v>
      </c>
      <c r="AB1346" s="5">
        <f>IF(AA1346&lt;='اطلاعات پایه'!$B$35,'اطلاعات پایه'!$D$35,IF(AA1346&lt;='اطلاعات پایه'!$B$36,'اطلاعات پایه'!$E$35+(AA1346-'اطلاعات پایه'!$B$35)*'اطلاعات پایه'!$C$36,IF(AA1346&lt;='اطلاعات پایه'!$B$37,'اطلاعات پایه'!$E$36+(AA1346-'اطلاعات پایه'!$B$36)*'اطلاعات پایه'!$C$37,IF(AA1346&lt;='اطلاعات پایه'!$B$38,'اطلاعات پایه'!$E$37+(AA1346-'اطلاعات پایه'!$B$37)*'اطلاعات پایه'!$C$38,IF(AA1346&lt;='اطلاعات پایه'!$B$39,'اطلاعات پایه'!$E$38+(AA1346-'اطلاعات پایه'!$B$38)*'اطلاعات پایه'!$C$39,'اطلاعات پایه'!$E$39+(AA1346-'اطلاعات پایه'!$B$39)*'اطلاعات پایه'!$C$40)))))/365*L1346</f>
        <v>0</v>
      </c>
      <c r="AC1346" s="9">
        <f t="shared" si="167"/>
        <v>37493954</v>
      </c>
      <c r="AE1346" s="9">
        <f t="shared" si="162"/>
        <v>49588780</v>
      </c>
    </row>
    <row r="1347" spans="1:31" x14ac:dyDescent="0.25">
      <c r="A1347" s="13">
        <v>1327</v>
      </c>
      <c r="B1347" s="13"/>
      <c r="C1347" s="13"/>
      <c r="D1347" s="13"/>
      <c r="E1347" s="13"/>
      <c r="F1347" s="13"/>
      <c r="G1347" s="6" t="str">
        <f t="shared" si="160"/>
        <v/>
      </c>
      <c r="H1347" s="13"/>
      <c r="I1347" s="13"/>
      <c r="J1347" s="15"/>
      <c r="K1347" s="15"/>
      <c r="L1347" s="5">
        <f>VLOOKUP($C$15,'اطلاعات پایه'!$A$18:$B$30,2,FALSE)</f>
        <v>30</v>
      </c>
      <c r="M1347" s="6">
        <f>VLOOKUP($C$15,'اطلاعات پایه'!$A$18:$C$30,3,FALSE)</f>
        <v>45736</v>
      </c>
      <c r="N1347" s="5">
        <f>ROUND((K1347*('اطلاعات پایه'!$B$12+1)+'اطلاعات پایه'!$B$13)/30*L1347,0)</f>
        <v>9316080</v>
      </c>
      <c r="O1347" s="5">
        <f>IF(AND(F1347&gt;0,M1347-F1347&gt;364),'اطلاعات پایه'!$B$10,0)*L1347+J1347</f>
        <v>0</v>
      </c>
      <c r="P1347" s="5">
        <f>IF(H1347="متاهل",'اطلاعات پایه'!$B$6,0)</f>
        <v>0</v>
      </c>
      <c r="Q1347" s="5">
        <f>I1347*'اطلاعات پایه'!$B$7</f>
        <v>0</v>
      </c>
      <c r="R1347" s="5">
        <f>ROUND('اطلاعات پایه'!$B$8/30*MIN(30,L1347),0)</f>
        <v>9000000</v>
      </c>
      <c r="S1347" s="5">
        <f>ROUND('اطلاعات پایه'!$B$9/30*MIN(30,L1347),0)</f>
        <v>22000000</v>
      </c>
      <c r="T1347" s="5">
        <f t="shared" si="163"/>
        <v>59284</v>
      </c>
      <c r="U1347" s="15"/>
      <c r="V1347" s="5">
        <f t="shared" si="161"/>
        <v>0</v>
      </c>
      <c r="X1347" s="9">
        <f t="shared" si="164"/>
        <v>40316080</v>
      </c>
      <c r="Y1347" s="9">
        <f>ROUND(0.07*MIN(7*L1347*'اطلاعات پایه'!$B$5,'محاسبه حقوق'!X1347),0)</f>
        <v>2822126</v>
      </c>
      <c r="Z1347" s="9">
        <f t="shared" si="165"/>
        <v>9272700</v>
      </c>
      <c r="AA1347" s="9">
        <f t="shared" si="166"/>
        <v>480702059.14285713</v>
      </c>
      <c r="AB1347" s="5">
        <f>IF(AA1347&lt;='اطلاعات پایه'!$B$35,'اطلاعات پایه'!$D$35,IF(AA1347&lt;='اطلاعات پایه'!$B$36,'اطلاعات پایه'!$E$35+(AA1347-'اطلاعات پایه'!$B$35)*'اطلاعات پایه'!$C$36,IF(AA1347&lt;='اطلاعات پایه'!$B$37,'اطلاعات پایه'!$E$36+(AA1347-'اطلاعات پایه'!$B$36)*'اطلاعات پایه'!$C$37,IF(AA1347&lt;='اطلاعات پایه'!$B$38,'اطلاعات پایه'!$E$37+(AA1347-'اطلاعات پایه'!$B$37)*'اطلاعات پایه'!$C$38,IF(AA1347&lt;='اطلاعات پایه'!$B$39,'اطلاعات پایه'!$E$38+(AA1347-'اطلاعات پایه'!$B$38)*'اطلاعات پایه'!$C$39,'اطلاعات پایه'!$E$39+(AA1347-'اطلاعات پایه'!$B$39)*'اطلاعات پایه'!$C$40)))))/365*L1347</f>
        <v>0</v>
      </c>
      <c r="AC1347" s="9">
        <f t="shared" si="167"/>
        <v>37493954</v>
      </c>
      <c r="AE1347" s="9">
        <f t="shared" si="162"/>
        <v>49588780</v>
      </c>
    </row>
    <row r="1348" spans="1:31" x14ac:dyDescent="0.25">
      <c r="A1348" s="13">
        <v>1328</v>
      </c>
      <c r="B1348" s="13"/>
      <c r="C1348" s="13"/>
      <c r="D1348" s="13"/>
      <c r="E1348" s="13"/>
      <c r="F1348" s="13"/>
      <c r="G1348" s="6" t="str">
        <f t="shared" si="160"/>
        <v/>
      </c>
      <c r="H1348" s="13"/>
      <c r="I1348" s="13"/>
      <c r="J1348" s="15"/>
      <c r="K1348" s="15"/>
      <c r="L1348" s="5">
        <f>VLOOKUP($C$15,'اطلاعات پایه'!$A$18:$B$30,2,FALSE)</f>
        <v>30</v>
      </c>
      <c r="M1348" s="6">
        <f>VLOOKUP($C$15,'اطلاعات پایه'!$A$18:$C$30,3,FALSE)</f>
        <v>45736</v>
      </c>
      <c r="N1348" s="5">
        <f>ROUND((K1348*('اطلاعات پایه'!$B$12+1)+'اطلاعات پایه'!$B$13)/30*L1348,0)</f>
        <v>9316080</v>
      </c>
      <c r="O1348" s="5">
        <f>IF(AND(F1348&gt;0,M1348-F1348&gt;364),'اطلاعات پایه'!$B$10,0)*L1348+J1348</f>
        <v>0</v>
      </c>
      <c r="P1348" s="5">
        <f>IF(H1348="متاهل",'اطلاعات پایه'!$B$6,0)</f>
        <v>0</v>
      </c>
      <c r="Q1348" s="5">
        <f>I1348*'اطلاعات پایه'!$B$7</f>
        <v>0</v>
      </c>
      <c r="R1348" s="5">
        <f>ROUND('اطلاعات پایه'!$B$8/30*MIN(30,L1348),0)</f>
        <v>9000000</v>
      </c>
      <c r="S1348" s="5">
        <f>ROUND('اطلاعات پایه'!$B$9/30*MIN(30,L1348),0)</f>
        <v>22000000</v>
      </c>
      <c r="T1348" s="5">
        <f t="shared" si="163"/>
        <v>59284</v>
      </c>
      <c r="U1348" s="15"/>
      <c r="V1348" s="5">
        <f t="shared" si="161"/>
        <v>0</v>
      </c>
      <c r="X1348" s="9">
        <f t="shared" si="164"/>
        <v>40316080</v>
      </c>
      <c r="Y1348" s="9">
        <f>ROUND(0.07*MIN(7*L1348*'اطلاعات پایه'!$B$5,'محاسبه حقوق'!X1348),0)</f>
        <v>2822126</v>
      </c>
      <c r="Z1348" s="9">
        <f t="shared" si="165"/>
        <v>9272700</v>
      </c>
      <c r="AA1348" s="9">
        <f t="shared" si="166"/>
        <v>480702059.14285713</v>
      </c>
      <c r="AB1348" s="5">
        <f>IF(AA1348&lt;='اطلاعات پایه'!$B$35,'اطلاعات پایه'!$D$35,IF(AA1348&lt;='اطلاعات پایه'!$B$36,'اطلاعات پایه'!$E$35+(AA1348-'اطلاعات پایه'!$B$35)*'اطلاعات پایه'!$C$36,IF(AA1348&lt;='اطلاعات پایه'!$B$37,'اطلاعات پایه'!$E$36+(AA1348-'اطلاعات پایه'!$B$36)*'اطلاعات پایه'!$C$37,IF(AA1348&lt;='اطلاعات پایه'!$B$38,'اطلاعات پایه'!$E$37+(AA1348-'اطلاعات پایه'!$B$37)*'اطلاعات پایه'!$C$38,IF(AA1348&lt;='اطلاعات پایه'!$B$39,'اطلاعات پایه'!$E$38+(AA1348-'اطلاعات پایه'!$B$38)*'اطلاعات پایه'!$C$39,'اطلاعات پایه'!$E$39+(AA1348-'اطلاعات پایه'!$B$39)*'اطلاعات پایه'!$C$40)))))/365*L1348</f>
        <v>0</v>
      </c>
      <c r="AC1348" s="9">
        <f t="shared" si="167"/>
        <v>37493954</v>
      </c>
      <c r="AE1348" s="9">
        <f t="shared" si="162"/>
        <v>49588780</v>
      </c>
    </row>
    <row r="1349" spans="1:31" x14ac:dyDescent="0.25">
      <c r="A1349" s="13">
        <v>1329</v>
      </c>
      <c r="B1349" s="13"/>
      <c r="C1349" s="13"/>
      <c r="D1349" s="13"/>
      <c r="E1349" s="13"/>
      <c r="F1349" s="13"/>
      <c r="G1349" s="6" t="str">
        <f t="shared" si="160"/>
        <v/>
      </c>
      <c r="H1349" s="13"/>
      <c r="I1349" s="13"/>
      <c r="J1349" s="15"/>
      <c r="K1349" s="15"/>
      <c r="L1349" s="5">
        <f>VLOOKUP($C$15,'اطلاعات پایه'!$A$18:$B$30,2,FALSE)</f>
        <v>30</v>
      </c>
      <c r="M1349" s="6">
        <f>VLOOKUP($C$15,'اطلاعات پایه'!$A$18:$C$30,3,FALSE)</f>
        <v>45736</v>
      </c>
      <c r="N1349" s="5">
        <f>ROUND((K1349*('اطلاعات پایه'!$B$12+1)+'اطلاعات پایه'!$B$13)/30*L1349,0)</f>
        <v>9316080</v>
      </c>
      <c r="O1349" s="5">
        <f>IF(AND(F1349&gt;0,M1349-F1349&gt;364),'اطلاعات پایه'!$B$10,0)*L1349+J1349</f>
        <v>0</v>
      </c>
      <c r="P1349" s="5">
        <f>IF(H1349="متاهل",'اطلاعات پایه'!$B$6,0)</f>
        <v>0</v>
      </c>
      <c r="Q1349" s="5">
        <f>I1349*'اطلاعات پایه'!$B$7</f>
        <v>0</v>
      </c>
      <c r="R1349" s="5">
        <f>ROUND('اطلاعات پایه'!$B$8/30*MIN(30,L1349),0)</f>
        <v>9000000</v>
      </c>
      <c r="S1349" s="5">
        <f>ROUND('اطلاعات پایه'!$B$9/30*MIN(30,L1349),0)</f>
        <v>22000000</v>
      </c>
      <c r="T1349" s="5">
        <f t="shared" si="163"/>
        <v>59284</v>
      </c>
      <c r="U1349" s="15"/>
      <c r="V1349" s="5">
        <f t="shared" si="161"/>
        <v>0</v>
      </c>
      <c r="X1349" s="9">
        <f t="shared" si="164"/>
        <v>40316080</v>
      </c>
      <c r="Y1349" s="9">
        <f>ROUND(0.07*MIN(7*L1349*'اطلاعات پایه'!$B$5,'محاسبه حقوق'!X1349),0)</f>
        <v>2822126</v>
      </c>
      <c r="Z1349" s="9">
        <f t="shared" si="165"/>
        <v>9272700</v>
      </c>
      <c r="AA1349" s="9">
        <f t="shared" si="166"/>
        <v>480702059.14285713</v>
      </c>
      <c r="AB1349" s="5">
        <f>IF(AA1349&lt;='اطلاعات پایه'!$B$35,'اطلاعات پایه'!$D$35,IF(AA1349&lt;='اطلاعات پایه'!$B$36,'اطلاعات پایه'!$E$35+(AA1349-'اطلاعات پایه'!$B$35)*'اطلاعات پایه'!$C$36,IF(AA1349&lt;='اطلاعات پایه'!$B$37,'اطلاعات پایه'!$E$36+(AA1349-'اطلاعات پایه'!$B$36)*'اطلاعات پایه'!$C$37,IF(AA1349&lt;='اطلاعات پایه'!$B$38,'اطلاعات پایه'!$E$37+(AA1349-'اطلاعات پایه'!$B$37)*'اطلاعات پایه'!$C$38,IF(AA1349&lt;='اطلاعات پایه'!$B$39,'اطلاعات پایه'!$E$38+(AA1349-'اطلاعات پایه'!$B$38)*'اطلاعات پایه'!$C$39,'اطلاعات پایه'!$E$39+(AA1349-'اطلاعات پایه'!$B$39)*'اطلاعات پایه'!$C$40)))))/365*L1349</f>
        <v>0</v>
      </c>
      <c r="AC1349" s="9">
        <f t="shared" si="167"/>
        <v>37493954</v>
      </c>
      <c r="AE1349" s="9">
        <f t="shared" si="162"/>
        <v>49588780</v>
      </c>
    </row>
    <row r="1350" spans="1:31" x14ac:dyDescent="0.25">
      <c r="A1350" s="13">
        <v>1330</v>
      </c>
      <c r="B1350" s="13"/>
      <c r="C1350" s="13"/>
      <c r="D1350" s="13"/>
      <c r="E1350" s="13"/>
      <c r="F1350" s="13"/>
      <c r="G1350" s="6" t="str">
        <f t="shared" si="160"/>
        <v/>
      </c>
      <c r="H1350" s="13"/>
      <c r="I1350" s="13"/>
      <c r="J1350" s="15"/>
      <c r="K1350" s="15"/>
      <c r="L1350" s="5">
        <f>VLOOKUP($C$15,'اطلاعات پایه'!$A$18:$B$30,2,FALSE)</f>
        <v>30</v>
      </c>
      <c r="M1350" s="6">
        <f>VLOOKUP($C$15,'اطلاعات پایه'!$A$18:$C$30,3,FALSE)</f>
        <v>45736</v>
      </c>
      <c r="N1350" s="5">
        <f>ROUND((K1350*('اطلاعات پایه'!$B$12+1)+'اطلاعات پایه'!$B$13)/30*L1350,0)</f>
        <v>9316080</v>
      </c>
      <c r="O1350" s="5">
        <f>IF(AND(F1350&gt;0,M1350-F1350&gt;364),'اطلاعات پایه'!$B$10,0)*L1350+J1350</f>
        <v>0</v>
      </c>
      <c r="P1350" s="5">
        <f>IF(H1350="متاهل",'اطلاعات پایه'!$B$6,0)</f>
        <v>0</v>
      </c>
      <c r="Q1350" s="5">
        <f>I1350*'اطلاعات پایه'!$B$7</f>
        <v>0</v>
      </c>
      <c r="R1350" s="5">
        <f>ROUND('اطلاعات پایه'!$B$8/30*MIN(30,L1350),0)</f>
        <v>9000000</v>
      </c>
      <c r="S1350" s="5">
        <f>ROUND('اطلاعات پایه'!$B$9/30*MIN(30,L1350),0)</f>
        <v>22000000</v>
      </c>
      <c r="T1350" s="5">
        <f t="shared" si="163"/>
        <v>59284</v>
      </c>
      <c r="U1350" s="15"/>
      <c r="V1350" s="5">
        <f t="shared" si="161"/>
        <v>0</v>
      </c>
      <c r="X1350" s="9">
        <f t="shared" si="164"/>
        <v>40316080</v>
      </c>
      <c r="Y1350" s="9">
        <f>ROUND(0.07*MIN(7*L1350*'اطلاعات پایه'!$B$5,'محاسبه حقوق'!X1350),0)</f>
        <v>2822126</v>
      </c>
      <c r="Z1350" s="9">
        <f t="shared" si="165"/>
        <v>9272700</v>
      </c>
      <c r="AA1350" s="9">
        <f t="shared" si="166"/>
        <v>480702059.14285713</v>
      </c>
      <c r="AB1350" s="5">
        <f>IF(AA1350&lt;='اطلاعات پایه'!$B$35,'اطلاعات پایه'!$D$35,IF(AA1350&lt;='اطلاعات پایه'!$B$36,'اطلاعات پایه'!$E$35+(AA1350-'اطلاعات پایه'!$B$35)*'اطلاعات پایه'!$C$36,IF(AA1350&lt;='اطلاعات پایه'!$B$37,'اطلاعات پایه'!$E$36+(AA1350-'اطلاعات پایه'!$B$36)*'اطلاعات پایه'!$C$37,IF(AA1350&lt;='اطلاعات پایه'!$B$38,'اطلاعات پایه'!$E$37+(AA1350-'اطلاعات پایه'!$B$37)*'اطلاعات پایه'!$C$38,IF(AA1350&lt;='اطلاعات پایه'!$B$39,'اطلاعات پایه'!$E$38+(AA1350-'اطلاعات پایه'!$B$38)*'اطلاعات پایه'!$C$39,'اطلاعات پایه'!$E$39+(AA1350-'اطلاعات پایه'!$B$39)*'اطلاعات پایه'!$C$40)))))/365*L1350</f>
        <v>0</v>
      </c>
      <c r="AC1350" s="9">
        <f t="shared" si="167"/>
        <v>37493954</v>
      </c>
      <c r="AE1350" s="9">
        <f t="shared" si="162"/>
        <v>49588780</v>
      </c>
    </row>
    <row r="1351" spans="1:31" x14ac:dyDescent="0.25">
      <c r="A1351" s="13">
        <v>1331</v>
      </c>
      <c r="B1351" s="13"/>
      <c r="C1351" s="13"/>
      <c r="D1351" s="13"/>
      <c r="E1351" s="13"/>
      <c r="F1351" s="13"/>
      <c r="G1351" s="6" t="str">
        <f t="shared" si="160"/>
        <v/>
      </c>
      <c r="H1351" s="13"/>
      <c r="I1351" s="13"/>
      <c r="J1351" s="15"/>
      <c r="K1351" s="15"/>
      <c r="L1351" s="5">
        <f>VLOOKUP($C$15,'اطلاعات پایه'!$A$18:$B$30,2,FALSE)</f>
        <v>30</v>
      </c>
      <c r="M1351" s="6">
        <f>VLOOKUP($C$15,'اطلاعات پایه'!$A$18:$C$30,3,FALSE)</f>
        <v>45736</v>
      </c>
      <c r="N1351" s="5">
        <f>ROUND((K1351*('اطلاعات پایه'!$B$12+1)+'اطلاعات پایه'!$B$13)/30*L1351,0)</f>
        <v>9316080</v>
      </c>
      <c r="O1351" s="5">
        <f>IF(AND(F1351&gt;0,M1351-F1351&gt;364),'اطلاعات پایه'!$B$10,0)*L1351+J1351</f>
        <v>0</v>
      </c>
      <c r="P1351" s="5">
        <f>IF(H1351="متاهل",'اطلاعات پایه'!$B$6,0)</f>
        <v>0</v>
      </c>
      <c r="Q1351" s="5">
        <f>I1351*'اطلاعات پایه'!$B$7</f>
        <v>0</v>
      </c>
      <c r="R1351" s="5">
        <f>ROUND('اطلاعات پایه'!$B$8/30*MIN(30,L1351),0)</f>
        <v>9000000</v>
      </c>
      <c r="S1351" s="5">
        <f>ROUND('اطلاعات پایه'!$B$9/30*MIN(30,L1351),0)</f>
        <v>22000000</v>
      </c>
      <c r="T1351" s="5">
        <f t="shared" si="163"/>
        <v>59284</v>
      </c>
      <c r="U1351" s="15"/>
      <c r="V1351" s="5">
        <f t="shared" si="161"/>
        <v>0</v>
      </c>
      <c r="X1351" s="9">
        <f t="shared" si="164"/>
        <v>40316080</v>
      </c>
      <c r="Y1351" s="9">
        <f>ROUND(0.07*MIN(7*L1351*'اطلاعات پایه'!$B$5,'محاسبه حقوق'!X1351),0)</f>
        <v>2822126</v>
      </c>
      <c r="Z1351" s="9">
        <f t="shared" si="165"/>
        <v>9272700</v>
      </c>
      <c r="AA1351" s="9">
        <f t="shared" si="166"/>
        <v>480702059.14285713</v>
      </c>
      <c r="AB1351" s="5">
        <f>IF(AA1351&lt;='اطلاعات پایه'!$B$35,'اطلاعات پایه'!$D$35,IF(AA1351&lt;='اطلاعات پایه'!$B$36,'اطلاعات پایه'!$E$35+(AA1351-'اطلاعات پایه'!$B$35)*'اطلاعات پایه'!$C$36,IF(AA1351&lt;='اطلاعات پایه'!$B$37,'اطلاعات پایه'!$E$36+(AA1351-'اطلاعات پایه'!$B$36)*'اطلاعات پایه'!$C$37,IF(AA1351&lt;='اطلاعات پایه'!$B$38,'اطلاعات پایه'!$E$37+(AA1351-'اطلاعات پایه'!$B$37)*'اطلاعات پایه'!$C$38,IF(AA1351&lt;='اطلاعات پایه'!$B$39,'اطلاعات پایه'!$E$38+(AA1351-'اطلاعات پایه'!$B$38)*'اطلاعات پایه'!$C$39,'اطلاعات پایه'!$E$39+(AA1351-'اطلاعات پایه'!$B$39)*'اطلاعات پایه'!$C$40)))))/365*L1351</f>
        <v>0</v>
      </c>
      <c r="AC1351" s="9">
        <f t="shared" si="167"/>
        <v>37493954</v>
      </c>
      <c r="AE1351" s="9">
        <f t="shared" si="162"/>
        <v>49588780</v>
      </c>
    </row>
    <row r="1352" spans="1:31" x14ac:dyDescent="0.25">
      <c r="A1352" s="13">
        <v>1332</v>
      </c>
      <c r="B1352" s="13"/>
      <c r="C1352" s="13"/>
      <c r="D1352" s="13"/>
      <c r="E1352" s="13"/>
      <c r="F1352" s="13"/>
      <c r="G1352" s="6" t="str">
        <f t="shared" si="160"/>
        <v/>
      </c>
      <c r="H1352" s="13"/>
      <c r="I1352" s="13"/>
      <c r="J1352" s="15"/>
      <c r="K1352" s="15"/>
      <c r="L1352" s="5">
        <f>VLOOKUP($C$15,'اطلاعات پایه'!$A$18:$B$30,2,FALSE)</f>
        <v>30</v>
      </c>
      <c r="M1352" s="6">
        <f>VLOOKUP($C$15,'اطلاعات پایه'!$A$18:$C$30,3,FALSE)</f>
        <v>45736</v>
      </c>
      <c r="N1352" s="5">
        <f>ROUND((K1352*('اطلاعات پایه'!$B$12+1)+'اطلاعات پایه'!$B$13)/30*L1352,0)</f>
        <v>9316080</v>
      </c>
      <c r="O1352" s="5">
        <f>IF(AND(F1352&gt;0,M1352-F1352&gt;364),'اطلاعات پایه'!$B$10,0)*L1352+J1352</f>
        <v>0</v>
      </c>
      <c r="P1352" s="5">
        <f>IF(H1352="متاهل",'اطلاعات پایه'!$B$6,0)</f>
        <v>0</v>
      </c>
      <c r="Q1352" s="5">
        <f>I1352*'اطلاعات پایه'!$B$7</f>
        <v>0</v>
      </c>
      <c r="R1352" s="5">
        <f>ROUND('اطلاعات پایه'!$B$8/30*MIN(30,L1352),0)</f>
        <v>9000000</v>
      </c>
      <c r="S1352" s="5">
        <f>ROUND('اطلاعات پایه'!$B$9/30*MIN(30,L1352),0)</f>
        <v>22000000</v>
      </c>
      <c r="T1352" s="5">
        <f t="shared" si="163"/>
        <v>59284</v>
      </c>
      <c r="U1352" s="15"/>
      <c r="V1352" s="5">
        <f t="shared" si="161"/>
        <v>0</v>
      </c>
      <c r="X1352" s="9">
        <f t="shared" si="164"/>
        <v>40316080</v>
      </c>
      <c r="Y1352" s="9">
        <f>ROUND(0.07*MIN(7*L1352*'اطلاعات پایه'!$B$5,'محاسبه حقوق'!X1352),0)</f>
        <v>2822126</v>
      </c>
      <c r="Z1352" s="9">
        <f t="shared" si="165"/>
        <v>9272700</v>
      </c>
      <c r="AA1352" s="9">
        <f t="shared" si="166"/>
        <v>480702059.14285713</v>
      </c>
      <c r="AB1352" s="5">
        <f>IF(AA1352&lt;='اطلاعات پایه'!$B$35,'اطلاعات پایه'!$D$35,IF(AA1352&lt;='اطلاعات پایه'!$B$36,'اطلاعات پایه'!$E$35+(AA1352-'اطلاعات پایه'!$B$35)*'اطلاعات پایه'!$C$36,IF(AA1352&lt;='اطلاعات پایه'!$B$37,'اطلاعات پایه'!$E$36+(AA1352-'اطلاعات پایه'!$B$36)*'اطلاعات پایه'!$C$37,IF(AA1352&lt;='اطلاعات پایه'!$B$38,'اطلاعات پایه'!$E$37+(AA1352-'اطلاعات پایه'!$B$37)*'اطلاعات پایه'!$C$38,IF(AA1352&lt;='اطلاعات پایه'!$B$39,'اطلاعات پایه'!$E$38+(AA1352-'اطلاعات پایه'!$B$38)*'اطلاعات پایه'!$C$39,'اطلاعات پایه'!$E$39+(AA1352-'اطلاعات پایه'!$B$39)*'اطلاعات پایه'!$C$40)))))/365*L1352</f>
        <v>0</v>
      </c>
      <c r="AC1352" s="9">
        <f t="shared" si="167"/>
        <v>37493954</v>
      </c>
      <c r="AE1352" s="9">
        <f t="shared" si="162"/>
        <v>49588780</v>
      </c>
    </row>
    <row r="1353" spans="1:31" x14ac:dyDescent="0.25">
      <c r="A1353" s="13">
        <v>1333</v>
      </c>
      <c r="B1353" s="13"/>
      <c r="C1353" s="13"/>
      <c r="D1353" s="13"/>
      <c r="E1353" s="13"/>
      <c r="F1353" s="13"/>
      <c r="G1353" s="6" t="str">
        <f t="shared" si="160"/>
        <v/>
      </c>
      <c r="H1353" s="13"/>
      <c r="I1353" s="13"/>
      <c r="J1353" s="15"/>
      <c r="K1353" s="15"/>
      <c r="L1353" s="5">
        <f>VLOOKUP($C$15,'اطلاعات پایه'!$A$18:$B$30,2,FALSE)</f>
        <v>30</v>
      </c>
      <c r="M1353" s="6">
        <f>VLOOKUP($C$15,'اطلاعات پایه'!$A$18:$C$30,3,FALSE)</f>
        <v>45736</v>
      </c>
      <c r="N1353" s="5">
        <f>ROUND((K1353*('اطلاعات پایه'!$B$12+1)+'اطلاعات پایه'!$B$13)/30*L1353,0)</f>
        <v>9316080</v>
      </c>
      <c r="O1353" s="5">
        <f>IF(AND(F1353&gt;0,M1353-F1353&gt;364),'اطلاعات پایه'!$B$10,0)*L1353+J1353</f>
        <v>0</v>
      </c>
      <c r="P1353" s="5">
        <f>IF(H1353="متاهل",'اطلاعات پایه'!$B$6,0)</f>
        <v>0</v>
      </c>
      <c r="Q1353" s="5">
        <f>I1353*'اطلاعات پایه'!$B$7</f>
        <v>0</v>
      </c>
      <c r="R1353" s="5">
        <f>ROUND('اطلاعات پایه'!$B$8/30*MIN(30,L1353),0)</f>
        <v>9000000</v>
      </c>
      <c r="S1353" s="5">
        <f>ROUND('اطلاعات پایه'!$B$9/30*MIN(30,L1353),0)</f>
        <v>22000000</v>
      </c>
      <c r="T1353" s="5">
        <f t="shared" si="163"/>
        <v>59284</v>
      </c>
      <c r="U1353" s="15"/>
      <c r="V1353" s="5">
        <f t="shared" si="161"/>
        <v>0</v>
      </c>
      <c r="X1353" s="9">
        <f t="shared" si="164"/>
        <v>40316080</v>
      </c>
      <c r="Y1353" s="9">
        <f>ROUND(0.07*MIN(7*L1353*'اطلاعات پایه'!$B$5,'محاسبه حقوق'!X1353),0)</f>
        <v>2822126</v>
      </c>
      <c r="Z1353" s="9">
        <f t="shared" si="165"/>
        <v>9272700</v>
      </c>
      <c r="AA1353" s="9">
        <f t="shared" si="166"/>
        <v>480702059.14285713</v>
      </c>
      <c r="AB1353" s="5">
        <f>IF(AA1353&lt;='اطلاعات پایه'!$B$35,'اطلاعات پایه'!$D$35,IF(AA1353&lt;='اطلاعات پایه'!$B$36,'اطلاعات پایه'!$E$35+(AA1353-'اطلاعات پایه'!$B$35)*'اطلاعات پایه'!$C$36,IF(AA1353&lt;='اطلاعات پایه'!$B$37,'اطلاعات پایه'!$E$36+(AA1353-'اطلاعات پایه'!$B$36)*'اطلاعات پایه'!$C$37,IF(AA1353&lt;='اطلاعات پایه'!$B$38,'اطلاعات پایه'!$E$37+(AA1353-'اطلاعات پایه'!$B$37)*'اطلاعات پایه'!$C$38,IF(AA1353&lt;='اطلاعات پایه'!$B$39,'اطلاعات پایه'!$E$38+(AA1353-'اطلاعات پایه'!$B$38)*'اطلاعات پایه'!$C$39,'اطلاعات پایه'!$E$39+(AA1353-'اطلاعات پایه'!$B$39)*'اطلاعات پایه'!$C$40)))))/365*L1353</f>
        <v>0</v>
      </c>
      <c r="AC1353" s="9">
        <f t="shared" si="167"/>
        <v>37493954</v>
      </c>
      <c r="AE1353" s="9">
        <f t="shared" si="162"/>
        <v>49588780</v>
      </c>
    </row>
    <row r="1354" spans="1:31" x14ac:dyDescent="0.25">
      <c r="A1354" s="13">
        <v>1334</v>
      </c>
      <c r="B1354" s="13"/>
      <c r="C1354" s="13"/>
      <c r="D1354" s="13"/>
      <c r="E1354" s="13"/>
      <c r="F1354" s="13"/>
      <c r="G1354" s="6" t="str">
        <f t="shared" si="160"/>
        <v/>
      </c>
      <c r="H1354" s="13"/>
      <c r="I1354" s="13"/>
      <c r="J1354" s="15"/>
      <c r="K1354" s="15"/>
      <c r="L1354" s="5">
        <f>VLOOKUP($C$15,'اطلاعات پایه'!$A$18:$B$30,2,FALSE)</f>
        <v>30</v>
      </c>
      <c r="M1354" s="6">
        <f>VLOOKUP($C$15,'اطلاعات پایه'!$A$18:$C$30,3,FALSE)</f>
        <v>45736</v>
      </c>
      <c r="N1354" s="5">
        <f>ROUND((K1354*('اطلاعات پایه'!$B$12+1)+'اطلاعات پایه'!$B$13)/30*L1354,0)</f>
        <v>9316080</v>
      </c>
      <c r="O1354" s="5">
        <f>IF(AND(F1354&gt;0,M1354-F1354&gt;364),'اطلاعات پایه'!$B$10,0)*L1354+J1354</f>
        <v>0</v>
      </c>
      <c r="P1354" s="5">
        <f>IF(H1354="متاهل",'اطلاعات پایه'!$B$6,0)</f>
        <v>0</v>
      </c>
      <c r="Q1354" s="5">
        <f>I1354*'اطلاعات پایه'!$B$7</f>
        <v>0</v>
      </c>
      <c r="R1354" s="5">
        <f>ROUND('اطلاعات پایه'!$B$8/30*MIN(30,L1354),0)</f>
        <v>9000000</v>
      </c>
      <c r="S1354" s="5">
        <f>ROUND('اطلاعات پایه'!$B$9/30*MIN(30,L1354),0)</f>
        <v>22000000</v>
      </c>
      <c r="T1354" s="5">
        <f t="shared" si="163"/>
        <v>59284</v>
      </c>
      <c r="U1354" s="15"/>
      <c r="V1354" s="5">
        <f t="shared" si="161"/>
        <v>0</v>
      </c>
      <c r="X1354" s="9">
        <f t="shared" si="164"/>
        <v>40316080</v>
      </c>
      <c r="Y1354" s="9">
        <f>ROUND(0.07*MIN(7*L1354*'اطلاعات پایه'!$B$5,'محاسبه حقوق'!X1354),0)</f>
        <v>2822126</v>
      </c>
      <c r="Z1354" s="9">
        <f t="shared" si="165"/>
        <v>9272700</v>
      </c>
      <c r="AA1354" s="9">
        <f t="shared" si="166"/>
        <v>480702059.14285713</v>
      </c>
      <c r="AB1354" s="5">
        <f>IF(AA1354&lt;='اطلاعات پایه'!$B$35,'اطلاعات پایه'!$D$35,IF(AA1354&lt;='اطلاعات پایه'!$B$36,'اطلاعات پایه'!$E$35+(AA1354-'اطلاعات پایه'!$B$35)*'اطلاعات پایه'!$C$36,IF(AA1354&lt;='اطلاعات پایه'!$B$37,'اطلاعات پایه'!$E$36+(AA1354-'اطلاعات پایه'!$B$36)*'اطلاعات پایه'!$C$37,IF(AA1354&lt;='اطلاعات پایه'!$B$38,'اطلاعات پایه'!$E$37+(AA1354-'اطلاعات پایه'!$B$37)*'اطلاعات پایه'!$C$38,IF(AA1354&lt;='اطلاعات پایه'!$B$39,'اطلاعات پایه'!$E$38+(AA1354-'اطلاعات پایه'!$B$38)*'اطلاعات پایه'!$C$39,'اطلاعات پایه'!$E$39+(AA1354-'اطلاعات پایه'!$B$39)*'اطلاعات پایه'!$C$40)))))/365*L1354</f>
        <v>0</v>
      </c>
      <c r="AC1354" s="9">
        <f t="shared" si="167"/>
        <v>37493954</v>
      </c>
      <c r="AE1354" s="9">
        <f t="shared" si="162"/>
        <v>49588780</v>
      </c>
    </row>
    <row r="1355" spans="1:31" x14ac:dyDescent="0.25">
      <c r="A1355" s="13">
        <v>1335</v>
      </c>
      <c r="B1355" s="13"/>
      <c r="C1355" s="13"/>
      <c r="D1355" s="13"/>
      <c r="E1355" s="13"/>
      <c r="F1355" s="13"/>
      <c r="G1355" s="6" t="str">
        <f t="shared" si="160"/>
        <v/>
      </c>
      <c r="H1355" s="13"/>
      <c r="I1355" s="13"/>
      <c r="J1355" s="15"/>
      <c r="K1355" s="15"/>
      <c r="L1355" s="5">
        <f>VLOOKUP($C$15,'اطلاعات پایه'!$A$18:$B$30,2,FALSE)</f>
        <v>30</v>
      </c>
      <c r="M1355" s="6">
        <f>VLOOKUP($C$15,'اطلاعات پایه'!$A$18:$C$30,3,FALSE)</f>
        <v>45736</v>
      </c>
      <c r="N1355" s="5">
        <f>ROUND((K1355*('اطلاعات پایه'!$B$12+1)+'اطلاعات پایه'!$B$13)/30*L1355,0)</f>
        <v>9316080</v>
      </c>
      <c r="O1355" s="5">
        <f>IF(AND(F1355&gt;0,M1355-F1355&gt;364),'اطلاعات پایه'!$B$10,0)*L1355+J1355</f>
        <v>0</v>
      </c>
      <c r="P1355" s="5">
        <f>IF(H1355="متاهل",'اطلاعات پایه'!$B$6,0)</f>
        <v>0</v>
      </c>
      <c r="Q1355" s="5">
        <f>I1355*'اطلاعات پایه'!$B$7</f>
        <v>0</v>
      </c>
      <c r="R1355" s="5">
        <f>ROUND('اطلاعات پایه'!$B$8/30*MIN(30,L1355),0)</f>
        <v>9000000</v>
      </c>
      <c r="S1355" s="5">
        <f>ROUND('اطلاعات پایه'!$B$9/30*MIN(30,L1355),0)</f>
        <v>22000000</v>
      </c>
      <c r="T1355" s="5">
        <f t="shared" si="163"/>
        <v>59284</v>
      </c>
      <c r="U1355" s="15"/>
      <c r="V1355" s="5">
        <f t="shared" si="161"/>
        <v>0</v>
      </c>
      <c r="X1355" s="9">
        <f t="shared" si="164"/>
        <v>40316080</v>
      </c>
      <c r="Y1355" s="9">
        <f>ROUND(0.07*MIN(7*L1355*'اطلاعات پایه'!$B$5,'محاسبه حقوق'!X1355),0)</f>
        <v>2822126</v>
      </c>
      <c r="Z1355" s="9">
        <f t="shared" si="165"/>
        <v>9272700</v>
      </c>
      <c r="AA1355" s="9">
        <f t="shared" si="166"/>
        <v>480702059.14285713</v>
      </c>
      <c r="AB1355" s="5">
        <f>IF(AA1355&lt;='اطلاعات پایه'!$B$35,'اطلاعات پایه'!$D$35,IF(AA1355&lt;='اطلاعات پایه'!$B$36,'اطلاعات پایه'!$E$35+(AA1355-'اطلاعات پایه'!$B$35)*'اطلاعات پایه'!$C$36,IF(AA1355&lt;='اطلاعات پایه'!$B$37,'اطلاعات پایه'!$E$36+(AA1355-'اطلاعات پایه'!$B$36)*'اطلاعات پایه'!$C$37,IF(AA1355&lt;='اطلاعات پایه'!$B$38,'اطلاعات پایه'!$E$37+(AA1355-'اطلاعات پایه'!$B$37)*'اطلاعات پایه'!$C$38,IF(AA1355&lt;='اطلاعات پایه'!$B$39,'اطلاعات پایه'!$E$38+(AA1355-'اطلاعات پایه'!$B$38)*'اطلاعات پایه'!$C$39,'اطلاعات پایه'!$E$39+(AA1355-'اطلاعات پایه'!$B$39)*'اطلاعات پایه'!$C$40)))))/365*L1355</f>
        <v>0</v>
      </c>
      <c r="AC1355" s="9">
        <f t="shared" si="167"/>
        <v>37493954</v>
      </c>
      <c r="AE1355" s="9">
        <f t="shared" si="162"/>
        <v>49588780</v>
      </c>
    </row>
    <row r="1356" spans="1:31" x14ac:dyDescent="0.25">
      <c r="A1356" s="13">
        <v>1336</v>
      </c>
      <c r="B1356" s="13"/>
      <c r="C1356" s="13"/>
      <c r="D1356" s="13"/>
      <c r="E1356" s="13"/>
      <c r="F1356" s="13"/>
      <c r="G1356" s="6" t="str">
        <f t="shared" si="160"/>
        <v/>
      </c>
      <c r="H1356" s="13"/>
      <c r="I1356" s="13"/>
      <c r="J1356" s="15"/>
      <c r="K1356" s="15"/>
      <c r="L1356" s="5">
        <f>VLOOKUP($C$15,'اطلاعات پایه'!$A$18:$B$30,2,FALSE)</f>
        <v>30</v>
      </c>
      <c r="M1356" s="6">
        <f>VLOOKUP($C$15,'اطلاعات پایه'!$A$18:$C$30,3,FALSE)</f>
        <v>45736</v>
      </c>
      <c r="N1356" s="5">
        <f>ROUND((K1356*('اطلاعات پایه'!$B$12+1)+'اطلاعات پایه'!$B$13)/30*L1356,0)</f>
        <v>9316080</v>
      </c>
      <c r="O1356" s="5">
        <f>IF(AND(F1356&gt;0,M1356-F1356&gt;364),'اطلاعات پایه'!$B$10,0)*L1356+J1356</f>
        <v>0</v>
      </c>
      <c r="P1356" s="5">
        <f>IF(H1356="متاهل",'اطلاعات پایه'!$B$6,0)</f>
        <v>0</v>
      </c>
      <c r="Q1356" s="5">
        <f>I1356*'اطلاعات پایه'!$B$7</f>
        <v>0</v>
      </c>
      <c r="R1356" s="5">
        <f>ROUND('اطلاعات پایه'!$B$8/30*MIN(30,L1356),0)</f>
        <v>9000000</v>
      </c>
      <c r="S1356" s="5">
        <f>ROUND('اطلاعات پایه'!$B$9/30*MIN(30,L1356),0)</f>
        <v>22000000</v>
      </c>
      <c r="T1356" s="5">
        <f t="shared" si="163"/>
        <v>59284</v>
      </c>
      <c r="U1356" s="15"/>
      <c r="V1356" s="5">
        <f t="shared" si="161"/>
        <v>0</v>
      </c>
      <c r="X1356" s="9">
        <f t="shared" si="164"/>
        <v>40316080</v>
      </c>
      <c r="Y1356" s="9">
        <f>ROUND(0.07*MIN(7*L1356*'اطلاعات پایه'!$B$5,'محاسبه حقوق'!X1356),0)</f>
        <v>2822126</v>
      </c>
      <c r="Z1356" s="9">
        <f t="shared" si="165"/>
        <v>9272700</v>
      </c>
      <c r="AA1356" s="9">
        <f t="shared" si="166"/>
        <v>480702059.14285713</v>
      </c>
      <c r="AB1356" s="5">
        <f>IF(AA1356&lt;='اطلاعات پایه'!$B$35,'اطلاعات پایه'!$D$35,IF(AA1356&lt;='اطلاعات پایه'!$B$36,'اطلاعات پایه'!$E$35+(AA1356-'اطلاعات پایه'!$B$35)*'اطلاعات پایه'!$C$36,IF(AA1356&lt;='اطلاعات پایه'!$B$37,'اطلاعات پایه'!$E$36+(AA1356-'اطلاعات پایه'!$B$36)*'اطلاعات پایه'!$C$37,IF(AA1356&lt;='اطلاعات پایه'!$B$38,'اطلاعات پایه'!$E$37+(AA1356-'اطلاعات پایه'!$B$37)*'اطلاعات پایه'!$C$38,IF(AA1356&lt;='اطلاعات پایه'!$B$39,'اطلاعات پایه'!$E$38+(AA1356-'اطلاعات پایه'!$B$38)*'اطلاعات پایه'!$C$39,'اطلاعات پایه'!$E$39+(AA1356-'اطلاعات پایه'!$B$39)*'اطلاعات پایه'!$C$40)))))/365*L1356</f>
        <v>0</v>
      </c>
      <c r="AC1356" s="9">
        <f t="shared" si="167"/>
        <v>37493954</v>
      </c>
      <c r="AE1356" s="9">
        <f t="shared" si="162"/>
        <v>49588780</v>
      </c>
    </row>
    <row r="1357" spans="1:31" x14ac:dyDescent="0.25">
      <c r="A1357" s="13">
        <v>1337</v>
      </c>
      <c r="B1357" s="13"/>
      <c r="C1357" s="13"/>
      <c r="D1357" s="13"/>
      <c r="E1357" s="13"/>
      <c r="F1357" s="13"/>
      <c r="G1357" s="6" t="str">
        <f t="shared" si="160"/>
        <v/>
      </c>
      <c r="H1357" s="13"/>
      <c r="I1357" s="13"/>
      <c r="J1357" s="15"/>
      <c r="K1357" s="15"/>
      <c r="L1357" s="5">
        <f>VLOOKUP($C$15,'اطلاعات پایه'!$A$18:$B$30,2,FALSE)</f>
        <v>30</v>
      </c>
      <c r="M1357" s="6">
        <f>VLOOKUP($C$15,'اطلاعات پایه'!$A$18:$C$30,3,FALSE)</f>
        <v>45736</v>
      </c>
      <c r="N1357" s="5">
        <f>ROUND((K1357*('اطلاعات پایه'!$B$12+1)+'اطلاعات پایه'!$B$13)/30*L1357,0)</f>
        <v>9316080</v>
      </c>
      <c r="O1357" s="5">
        <f>IF(AND(F1357&gt;0,M1357-F1357&gt;364),'اطلاعات پایه'!$B$10,0)*L1357+J1357</f>
        <v>0</v>
      </c>
      <c r="P1357" s="5">
        <f>IF(H1357="متاهل",'اطلاعات پایه'!$B$6,0)</f>
        <v>0</v>
      </c>
      <c r="Q1357" s="5">
        <f>I1357*'اطلاعات پایه'!$B$7</f>
        <v>0</v>
      </c>
      <c r="R1357" s="5">
        <f>ROUND('اطلاعات پایه'!$B$8/30*MIN(30,L1357),0)</f>
        <v>9000000</v>
      </c>
      <c r="S1357" s="5">
        <f>ROUND('اطلاعات پایه'!$B$9/30*MIN(30,L1357),0)</f>
        <v>22000000</v>
      </c>
      <c r="T1357" s="5">
        <f t="shared" si="163"/>
        <v>59284</v>
      </c>
      <c r="U1357" s="15"/>
      <c r="V1357" s="5">
        <f t="shared" si="161"/>
        <v>0</v>
      </c>
      <c r="X1357" s="9">
        <f t="shared" si="164"/>
        <v>40316080</v>
      </c>
      <c r="Y1357" s="9">
        <f>ROUND(0.07*MIN(7*L1357*'اطلاعات پایه'!$B$5,'محاسبه حقوق'!X1357),0)</f>
        <v>2822126</v>
      </c>
      <c r="Z1357" s="9">
        <f t="shared" si="165"/>
        <v>9272700</v>
      </c>
      <c r="AA1357" s="9">
        <f t="shared" si="166"/>
        <v>480702059.14285713</v>
      </c>
      <c r="AB1357" s="5">
        <f>IF(AA1357&lt;='اطلاعات پایه'!$B$35,'اطلاعات پایه'!$D$35,IF(AA1357&lt;='اطلاعات پایه'!$B$36,'اطلاعات پایه'!$E$35+(AA1357-'اطلاعات پایه'!$B$35)*'اطلاعات پایه'!$C$36,IF(AA1357&lt;='اطلاعات پایه'!$B$37,'اطلاعات پایه'!$E$36+(AA1357-'اطلاعات پایه'!$B$36)*'اطلاعات پایه'!$C$37,IF(AA1357&lt;='اطلاعات پایه'!$B$38,'اطلاعات پایه'!$E$37+(AA1357-'اطلاعات پایه'!$B$37)*'اطلاعات پایه'!$C$38,IF(AA1357&lt;='اطلاعات پایه'!$B$39,'اطلاعات پایه'!$E$38+(AA1357-'اطلاعات پایه'!$B$38)*'اطلاعات پایه'!$C$39,'اطلاعات پایه'!$E$39+(AA1357-'اطلاعات پایه'!$B$39)*'اطلاعات پایه'!$C$40)))))/365*L1357</f>
        <v>0</v>
      </c>
      <c r="AC1357" s="9">
        <f t="shared" si="167"/>
        <v>37493954</v>
      </c>
      <c r="AE1357" s="9">
        <f t="shared" si="162"/>
        <v>49588780</v>
      </c>
    </row>
    <row r="1358" spans="1:31" x14ac:dyDescent="0.25">
      <c r="A1358" s="13">
        <v>1338</v>
      </c>
      <c r="B1358" s="13"/>
      <c r="C1358" s="13"/>
      <c r="D1358" s="13"/>
      <c r="E1358" s="13"/>
      <c r="F1358" s="13"/>
      <c r="G1358" s="6" t="str">
        <f t="shared" si="160"/>
        <v/>
      </c>
      <c r="H1358" s="13"/>
      <c r="I1358" s="13"/>
      <c r="J1358" s="15"/>
      <c r="K1358" s="15"/>
      <c r="L1358" s="5">
        <f>VLOOKUP($C$15,'اطلاعات پایه'!$A$18:$B$30,2,FALSE)</f>
        <v>30</v>
      </c>
      <c r="M1358" s="6">
        <f>VLOOKUP($C$15,'اطلاعات پایه'!$A$18:$C$30,3,FALSE)</f>
        <v>45736</v>
      </c>
      <c r="N1358" s="5">
        <f>ROUND((K1358*('اطلاعات پایه'!$B$12+1)+'اطلاعات پایه'!$B$13)/30*L1358,0)</f>
        <v>9316080</v>
      </c>
      <c r="O1358" s="5">
        <f>IF(AND(F1358&gt;0,M1358-F1358&gt;364),'اطلاعات پایه'!$B$10,0)*L1358+J1358</f>
        <v>0</v>
      </c>
      <c r="P1358" s="5">
        <f>IF(H1358="متاهل",'اطلاعات پایه'!$B$6,0)</f>
        <v>0</v>
      </c>
      <c r="Q1358" s="5">
        <f>I1358*'اطلاعات پایه'!$B$7</f>
        <v>0</v>
      </c>
      <c r="R1358" s="5">
        <f>ROUND('اطلاعات پایه'!$B$8/30*MIN(30,L1358),0)</f>
        <v>9000000</v>
      </c>
      <c r="S1358" s="5">
        <f>ROUND('اطلاعات پایه'!$B$9/30*MIN(30,L1358),0)</f>
        <v>22000000</v>
      </c>
      <c r="T1358" s="5">
        <f t="shared" si="163"/>
        <v>59284</v>
      </c>
      <c r="U1358" s="15"/>
      <c r="V1358" s="5">
        <f t="shared" si="161"/>
        <v>0</v>
      </c>
      <c r="X1358" s="9">
        <f t="shared" si="164"/>
        <v>40316080</v>
      </c>
      <c r="Y1358" s="9">
        <f>ROUND(0.07*MIN(7*L1358*'اطلاعات پایه'!$B$5,'محاسبه حقوق'!X1358),0)</f>
        <v>2822126</v>
      </c>
      <c r="Z1358" s="9">
        <f t="shared" si="165"/>
        <v>9272700</v>
      </c>
      <c r="AA1358" s="9">
        <f t="shared" si="166"/>
        <v>480702059.14285713</v>
      </c>
      <c r="AB1358" s="5">
        <f>IF(AA1358&lt;='اطلاعات پایه'!$B$35,'اطلاعات پایه'!$D$35,IF(AA1358&lt;='اطلاعات پایه'!$B$36,'اطلاعات پایه'!$E$35+(AA1358-'اطلاعات پایه'!$B$35)*'اطلاعات پایه'!$C$36,IF(AA1358&lt;='اطلاعات پایه'!$B$37,'اطلاعات پایه'!$E$36+(AA1358-'اطلاعات پایه'!$B$36)*'اطلاعات پایه'!$C$37,IF(AA1358&lt;='اطلاعات پایه'!$B$38,'اطلاعات پایه'!$E$37+(AA1358-'اطلاعات پایه'!$B$37)*'اطلاعات پایه'!$C$38,IF(AA1358&lt;='اطلاعات پایه'!$B$39,'اطلاعات پایه'!$E$38+(AA1358-'اطلاعات پایه'!$B$38)*'اطلاعات پایه'!$C$39,'اطلاعات پایه'!$E$39+(AA1358-'اطلاعات پایه'!$B$39)*'اطلاعات پایه'!$C$40)))))/365*L1358</f>
        <v>0</v>
      </c>
      <c r="AC1358" s="9">
        <f t="shared" si="167"/>
        <v>37493954</v>
      </c>
      <c r="AE1358" s="9">
        <f t="shared" si="162"/>
        <v>49588780</v>
      </c>
    </row>
    <row r="1359" spans="1:31" x14ac:dyDescent="0.25">
      <c r="A1359" s="13">
        <v>1339</v>
      </c>
      <c r="B1359" s="13"/>
      <c r="C1359" s="13"/>
      <c r="D1359" s="13"/>
      <c r="E1359" s="13"/>
      <c r="F1359" s="13"/>
      <c r="G1359" s="6" t="str">
        <f t="shared" si="160"/>
        <v/>
      </c>
      <c r="H1359" s="13"/>
      <c r="I1359" s="13"/>
      <c r="J1359" s="15"/>
      <c r="K1359" s="15"/>
      <c r="L1359" s="5">
        <f>VLOOKUP($C$15,'اطلاعات پایه'!$A$18:$B$30,2,FALSE)</f>
        <v>30</v>
      </c>
      <c r="M1359" s="6">
        <f>VLOOKUP($C$15,'اطلاعات پایه'!$A$18:$C$30,3,FALSE)</f>
        <v>45736</v>
      </c>
      <c r="N1359" s="5">
        <f>ROUND((K1359*('اطلاعات پایه'!$B$12+1)+'اطلاعات پایه'!$B$13)/30*L1359,0)</f>
        <v>9316080</v>
      </c>
      <c r="O1359" s="5">
        <f>IF(AND(F1359&gt;0,M1359-F1359&gt;364),'اطلاعات پایه'!$B$10,0)*L1359+J1359</f>
        <v>0</v>
      </c>
      <c r="P1359" s="5">
        <f>IF(H1359="متاهل",'اطلاعات پایه'!$B$6,0)</f>
        <v>0</v>
      </c>
      <c r="Q1359" s="5">
        <f>I1359*'اطلاعات پایه'!$B$7</f>
        <v>0</v>
      </c>
      <c r="R1359" s="5">
        <f>ROUND('اطلاعات پایه'!$B$8/30*MIN(30,L1359),0)</f>
        <v>9000000</v>
      </c>
      <c r="S1359" s="5">
        <f>ROUND('اطلاعات پایه'!$B$9/30*MIN(30,L1359),0)</f>
        <v>22000000</v>
      </c>
      <c r="T1359" s="5">
        <f t="shared" si="163"/>
        <v>59284</v>
      </c>
      <c r="U1359" s="15"/>
      <c r="V1359" s="5">
        <f t="shared" si="161"/>
        <v>0</v>
      </c>
      <c r="X1359" s="9">
        <f t="shared" si="164"/>
        <v>40316080</v>
      </c>
      <c r="Y1359" s="9">
        <f>ROUND(0.07*MIN(7*L1359*'اطلاعات پایه'!$B$5,'محاسبه حقوق'!X1359),0)</f>
        <v>2822126</v>
      </c>
      <c r="Z1359" s="9">
        <f t="shared" si="165"/>
        <v>9272700</v>
      </c>
      <c r="AA1359" s="9">
        <f t="shared" si="166"/>
        <v>480702059.14285713</v>
      </c>
      <c r="AB1359" s="5">
        <f>IF(AA1359&lt;='اطلاعات پایه'!$B$35,'اطلاعات پایه'!$D$35,IF(AA1359&lt;='اطلاعات پایه'!$B$36,'اطلاعات پایه'!$E$35+(AA1359-'اطلاعات پایه'!$B$35)*'اطلاعات پایه'!$C$36,IF(AA1359&lt;='اطلاعات پایه'!$B$37,'اطلاعات پایه'!$E$36+(AA1359-'اطلاعات پایه'!$B$36)*'اطلاعات پایه'!$C$37,IF(AA1359&lt;='اطلاعات پایه'!$B$38,'اطلاعات پایه'!$E$37+(AA1359-'اطلاعات پایه'!$B$37)*'اطلاعات پایه'!$C$38,IF(AA1359&lt;='اطلاعات پایه'!$B$39,'اطلاعات پایه'!$E$38+(AA1359-'اطلاعات پایه'!$B$38)*'اطلاعات پایه'!$C$39,'اطلاعات پایه'!$E$39+(AA1359-'اطلاعات پایه'!$B$39)*'اطلاعات پایه'!$C$40)))))/365*L1359</f>
        <v>0</v>
      </c>
      <c r="AC1359" s="9">
        <f t="shared" si="167"/>
        <v>37493954</v>
      </c>
      <c r="AE1359" s="9">
        <f t="shared" si="162"/>
        <v>49588780</v>
      </c>
    </row>
    <row r="1360" spans="1:31" x14ac:dyDescent="0.25">
      <c r="A1360" s="13">
        <v>1340</v>
      </c>
      <c r="B1360" s="13"/>
      <c r="C1360" s="13"/>
      <c r="D1360" s="13"/>
      <c r="E1360" s="13"/>
      <c r="F1360" s="13"/>
      <c r="G1360" s="6" t="str">
        <f t="shared" si="160"/>
        <v/>
      </c>
      <c r="H1360" s="13"/>
      <c r="I1360" s="13"/>
      <c r="J1360" s="15"/>
      <c r="K1360" s="15"/>
      <c r="L1360" s="5">
        <f>VLOOKUP($C$15,'اطلاعات پایه'!$A$18:$B$30,2,FALSE)</f>
        <v>30</v>
      </c>
      <c r="M1360" s="6">
        <f>VLOOKUP($C$15,'اطلاعات پایه'!$A$18:$C$30,3,FALSE)</f>
        <v>45736</v>
      </c>
      <c r="N1360" s="5">
        <f>ROUND((K1360*('اطلاعات پایه'!$B$12+1)+'اطلاعات پایه'!$B$13)/30*L1360,0)</f>
        <v>9316080</v>
      </c>
      <c r="O1360" s="5">
        <f>IF(AND(F1360&gt;0,M1360-F1360&gt;364),'اطلاعات پایه'!$B$10,0)*L1360+J1360</f>
        <v>0</v>
      </c>
      <c r="P1360" s="5">
        <f>IF(H1360="متاهل",'اطلاعات پایه'!$B$6,0)</f>
        <v>0</v>
      </c>
      <c r="Q1360" s="5">
        <f>I1360*'اطلاعات پایه'!$B$7</f>
        <v>0</v>
      </c>
      <c r="R1360" s="5">
        <f>ROUND('اطلاعات پایه'!$B$8/30*MIN(30,L1360),0)</f>
        <v>9000000</v>
      </c>
      <c r="S1360" s="5">
        <f>ROUND('اطلاعات پایه'!$B$9/30*MIN(30,L1360),0)</f>
        <v>22000000</v>
      </c>
      <c r="T1360" s="5">
        <f t="shared" si="163"/>
        <v>59284</v>
      </c>
      <c r="U1360" s="15"/>
      <c r="V1360" s="5">
        <f t="shared" si="161"/>
        <v>0</v>
      </c>
      <c r="X1360" s="9">
        <f t="shared" si="164"/>
        <v>40316080</v>
      </c>
      <c r="Y1360" s="9">
        <f>ROUND(0.07*MIN(7*L1360*'اطلاعات پایه'!$B$5,'محاسبه حقوق'!X1360),0)</f>
        <v>2822126</v>
      </c>
      <c r="Z1360" s="9">
        <f t="shared" si="165"/>
        <v>9272700</v>
      </c>
      <c r="AA1360" s="9">
        <f t="shared" si="166"/>
        <v>480702059.14285713</v>
      </c>
      <c r="AB1360" s="5">
        <f>IF(AA1360&lt;='اطلاعات پایه'!$B$35,'اطلاعات پایه'!$D$35,IF(AA1360&lt;='اطلاعات پایه'!$B$36,'اطلاعات پایه'!$E$35+(AA1360-'اطلاعات پایه'!$B$35)*'اطلاعات پایه'!$C$36,IF(AA1360&lt;='اطلاعات پایه'!$B$37,'اطلاعات پایه'!$E$36+(AA1360-'اطلاعات پایه'!$B$36)*'اطلاعات پایه'!$C$37,IF(AA1360&lt;='اطلاعات پایه'!$B$38,'اطلاعات پایه'!$E$37+(AA1360-'اطلاعات پایه'!$B$37)*'اطلاعات پایه'!$C$38,IF(AA1360&lt;='اطلاعات پایه'!$B$39,'اطلاعات پایه'!$E$38+(AA1360-'اطلاعات پایه'!$B$38)*'اطلاعات پایه'!$C$39,'اطلاعات پایه'!$E$39+(AA1360-'اطلاعات پایه'!$B$39)*'اطلاعات پایه'!$C$40)))))/365*L1360</f>
        <v>0</v>
      </c>
      <c r="AC1360" s="9">
        <f t="shared" si="167"/>
        <v>37493954</v>
      </c>
      <c r="AE1360" s="9">
        <f t="shared" si="162"/>
        <v>49588780</v>
      </c>
    </row>
    <row r="1361" spans="1:31" x14ac:dyDescent="0.25">
      <c r="A1361" s="13">
        <v>1341</v>
      </c>
      <c r="B1361" s="13"/>
      <c r="C1361" s="13"/>
      <c r="D1361" s="13"/>
      <c r="E1361" s="13"/>
      <c r="F1361" s="13"/>
      <c r="G1361" s="6" t="str">
        <f t="shared" si="160"/>
        <v/>
      </c>
      <c r="H1361" s="13"/>
      <c r="I1361" s="13"/>
      <c r="J1361" s="15"/>
      <c r="K1361" s="15"/>
      <c r="L1361" s="5">
        <f>VLOOKUP($C$15,'اطلاعات پایه'!$A$18:$B$30,2,FALSE)</f>
        <v>30</v>
      </c>
      <c r="M1361" s="6">
        <f>VLOOKUP($C$15,'اطلاعات پایه'!$A$18:$C$30,3,FALSE)</f>
        <v>45736</v>
      </c>
      <c r="N1361" s="5">
        <f>ROUND((K1361*('اطلاعات پایه'!$B$12+1)+'اطلاعات پایه'!$B$13)/30*L1361,0)</f>
        <v>9316080</v>
      </c>
      <c r="O1361" s="5">
        <f>IF(AND(F1361&gt;0,M1361-F1361&gt;364),'اطلاعات پایه'!$B$10,0)*L1361+J1361</f>
        <v>0</v>
      </c>
      <c r="P1361" s="5">
        <f>IF(H1361="متاهل",'اطلاعات پایه'!$B$6,0)</f>
        <v>0</v>
      </c>
      <c r="Q1361" s="5">
        <f>I1361*'اطلاعات پایه'!$B$7</f>
        <v>0</v>
      </c>
      <c r="R1361" s="5">
        <f>ROUND('اطلاعات پایه'!$B$8/30*MIN(30,L1361),0)</f>
        <v>9000000</v>
      </c>
      <c r="S1361" s="5">
        <f>ROUND('اطلاعات پایه'!$B$9/30*MIN(30,L1361),0)</f>
        <v>22000000</v>
      </c>
      <c r="T1361" s="5">
        <f t="shared" si="163"/>
        <v>59284</v>
      </c>
      <c r="U1361" s="15"/>
      <c r="V1361" s="5">
        <f t="shared" si="161"/>
        <v>0</v>
      </c>
      <c r="X1361" s="9">
        <f t="shared" si="164"/>
        <v>40316080</v>
      </c>
      <c r="Y1361" s="9">
        <f>ROUND(0.07*MIN(7*L1361*'اطلاعات پایه'!$B$5,'محاسبه حقوق'!X1361),0)</f>
        <v>2822126</v>
      </c>
      <c r="Z1361" s="9">
        <f t="shared" si="165"/>
        <v>9272700</v>
      </c>
      <c r="AA1361" s="9">
        <f t="shared" si="166"/>
        <v>480702059.14285713</v>
      </c>
      <c r="AB1361" s="5">
        <f>IF(AA1361&lt;='اطلاعات پایه'!$B$35,'اطلاعات پایه'!$D$35,IF(AA1361&lt;='اطلاعات پایه'!$B$36,'اطلاعات پایه'!$E$35+(AA1361-'اطلاعات پایه'!$B$35)*'اطلاعات پایه'!$C$36,IF(AA1361&lt;='اطلاعات پایه'!$B$37,'اطلاعات پایه'!$E$36+(AA1361-'اطلاعات پایه'!$B$36)*'اطلاعات پایه'!$C$37,IF(AA1361&lt;='اطلاعات پایه'!$B$38,'اطلاعات پایه'!$E$37+(AA1361-'اطلاعات پایه'!$B$37)*'اطلاعات پایه'!$C$38,IF(AA1361&lt;='اطلاعات پایه'!$B$39,'اطلاعات پایه'!$E$38+(AA1361-'اطلاعات پایه'!$B$38)*'اطلاعات پایه'!$C$39,'اطلاعات پایه'!$E$39+(AA1361-'اطلاعات پایه'!$B$39)*'اطلاعات پایه'!$C$40)))))/365*L1361</f>
        <v>0</v>
      </c>
      <c r="AC1361" s="9">
        <f t="shared" si="167"/>
        <v>37493954</v>
      </c>
      <c r="AE1361" s="9">
        <f t="shared" si="162"/>
        <v>49588780</v>
      </c>
    </row>
    <row r="1362" spans="1:31" x14ac:dyDescent="0.25">
      <c r="A1362" s="13">
        <v>1342</v>
      </c>
      <c r="B1362" s="13"/>
      <c r="C1362" s="13"/>
      <c r="D1362" s="13"/>
      <c r="E1362" s="13"/>
      <c r="F1362" s="13"/>
      <c r="G1362" s="6" t="str">
        <f t="shared" si="160"/>
        <v/>
      </c>
      <c r="H1362" s="13"/>
      <c r="I1362" s="13"/>
      <c r="J1362" s="15"/>
      <c r="K1362" s="15"/>
      <c r="L1362" s="5">
        <f>VLOOKUP($C$15,'اطلاعات پایه'!$A$18:$B$30,2,FALSE)</f>
        <v>30</v>
      </c>
      <c r="M1362" s="6">
        <f>VLOOKUP($C$15,'اطلاعات پایه'!$A$18:$C$30,3,FALSE)</f>
        <v>45736</v>
      </c>
      <c r="N1362" s="5">
        <f>ROUND((K1362*('اطلاعات پایه'!$B$12+1)+'اطلاعات پایه'!$B$13)/30*L1362,0)</f>
        <v>9316080</v>
      </c>
      <c r="O1362" s="5">
        <f>IF(AND(F1362&gt;0,M1362-F1362&gt;364),'اطلاعات پایه'!$B$10,0)*L1362+J1362</f>
        <v>0</v>
      </c>
      <c r="P1362" s="5">
        <f>IF(H1362="متاهل",'اطلاعات پایه'!$B$6,0)</f>
        <v>0</v>
      </c>
      <c r="Q1362" s="5">
        <f>I1362*'اطلاعات پایه'!$B$7</f>
        <v>0</v>
      </c>
      <c r="R1362" s="5">
        <f>ROUND('اطلاعات پایه'!$B$8/30*MIN(30,L1362),0)</f>
        <v>9000000</v>
      </c>
      <c r="S1362" s="5">
        <f>ROUND('اطلاعات پایه'!$B$9/30*MIN(30,L1362),0)</f>
        <v>22000000</v>
      </c>
      <c r="T1362" s="5">
        <f t="shared" si="163"/>
        <v>59284</v>
      </c>
      <c r="U1362" s="15"/>
      <c r="V1362" s="5">
        <f t="shared" si="161"/>
        <v>0</v>
      </c>
      <c r="X1362" s="9">
        <f t="shared" si="164"/>
        <v>40316080</v>
      </c>
      <c r="Y1362" s="9">
        <f>ROUND(0.07*MIN(7*L1362*'اطلاعات پایه'!$B$5,'محاسبه حقوق'!X1362),0)</f>
        <v>2822126</v>
      </c>
      <c r="Z1362" s="9">
        <f t="shared" si="165"/>
        <v>9272700</v>
      </c>
      <c r="AA1362" s="9">
        <f t="shared" si="166"/>
        <v>480702059.14285713</v>
      </c>
      <c r="AB1362" s="5">
        <f>IF(AA1362&lt;='اطلاعات پایه'!$B$35,'اطلاعات پایه'!$D$35,IF(AA1362&lt;='اطلاعات پایه'!$B$36,'اطلاعات پایه'!$E$35+(AA1362-'اطلاعات پایه'!$B$35)*'اطلاعات پایه'!$C$36,IF(AA1362&lt;='اطلاعات پایه'!$B$37,'اطلاعات پایه'!$E$36+(AA1362-'اطلاعات پایه'!$B$36)*'اطلاعات پایه'!$C$37,IF(AA1362&lt;='اطلاعات پایه'!$B$38,'اطلاعات پایه'!$E$37+(AA1362-'اطلاعات پایه'!$B$37)*'اطلاعات پایه'!$C$38,IF(AA1362&lt;='اطلاعات پایه'!$B$39,'اطلاعات پایه'!$E$38+(AA1362-'اطلاعات پایه'!$B$38)*'اطلاعات پایه'!$C$39,'اطلاعات پایه'!$E$39+(AA1362-'اطلاعات پایه'!$B$39)*'اطلاعات پایه'!$C$40)))))/365*L1362</f>
        <v>0</v>
      </c>
      <c r="AC1362" s="9">
        <f t="shared" si="167"/>
        <v>37493954</v>
      </c>
      <c r="AE1362" s="9">
        <f t="shared" si="162"/>
        <v>49588780</v>
      </c>
    </row>
    <row r="1363" spans="1:31" x14ac:dyDescent="0.25">
      <c r="A1363" s="13">
        <v>1343</v>
      </c>
      <c r="B1363" s="13"/>
      <c r="C1363" s="13"/>
      <c r="D1363" s="13"/>
      <c r="E1363" s="13"/>
      <c r="F1363" s="13"/>
      <c r="G1363" s="6" t="str">
        <f t="shared" si="160"/>
        <v/>
      </c>
      <c r="H1363" s="13"/>
      <c r="I1363" s="13"/>
      <c r="J1363" s="15"/>
      <c r="K1363" s="15"/>
      <c r="L1363" s="5">
        <f>VLOOKUP($C$15,'اطلاعات پایه'!$A$18:$B$30,2,FALSE)</f>
        <v>30</v>
      </c>
      <c r="M1363" s="6">
        <f>VLOOKUP($C$15,'اطلاعات پایه'!$A$18:$C$30,3,FALSE)</f>
        <v>45736</v>
      </c>
      <c r="N1363" s="5">
        <f>ROUND((K1363*('اطلاعات پایه'!$B$12+1)+'اطلاعات پایه'!$B$13)/30*L1363,0)</f>
        <v>9316080</v>
      </c>
      <c r="O1363" s="5">
        <f>IF(AND(F1363&gt;0,M1363-F1363&gt;364),'اطلاعات پایه'!$B$10,0)*L1363+J1363</f>
        <v>0</v>
      </c>
      <c r="P1363" s="5">
        <f>IF(H1363="متاهل",'اطلاعات پایه'!$B$6,0)</f>
        <v>0</v>
      </c>
      <c r="Q1363" s="5">
        <f>I1363*'اطلاعات پایه'!$B$7</f>
        <v>0</v>
      </c>
      <c r="R1363" s="5">
        <f>ROUND('اطلاعات پایه'!$B$8/30*MIN(30,L1363),0)</f>
        <v>9000000</v>
      </c>
      <c r="S1363" s="5">
        <f>ROUND('اطلاعات پایه'!$B$9/30*MIN(30,L1363),0)</f>
        <v>22000000</v>
      </c>
      <c r="T1363" s="5">
        <f t="shared" si="163"/>
        <v>59284</v>
      </c>
      <c r="U1363" s="15"/>
      <c r="V1363" s="5">
        <f t="shared" si="161"/>
        <v>0</v>
      </c>
      <c r="X1363" s="9">
        <f t="shared" si="164"/>
        <v>40316080</v>
      </c>
      <c r="Y1363" s="9">
        <f>ROUND(0.07*MIN(7*L1363*'اطلاعات پایه'!$B$5,'محاسبه حقوق'!X1363),0)</f>
        <v>2822126</v>
      </c>
      <c r="Z1363" s="9">
        <f t="shared" si="165"/>
        <v>9272700</v>
      </c>
      <c r="AA1363" s="9">
        <f t="shared" si="166"/>
        <v>480702059.14285713</v>
      </c>
      <c r="AB1363" s="5">
        <f>IF(AA1363&lt;='اطلاعات پایه'!$B$35,'اطلاعات پایه'!$D$35,IF(AA1363&lt;='اطلاعات پایه'!$B$36,'اطلاعات پایه'!$E$35+(AA1363-'اطلاعات پایه'!$B$35)*'اطلاعات پایه'!$C$36,IF(AA1363&lt;='اطلاعات پایه'!$B$37,'اطلاعات پایه'!$E$36+(AA1363-'اطلاعات پایه'!$B$36)*'اطلاعات پایه'!$C$37,IF(AA1363&lt;='اطلاعات پایه'!$B$38,'اطلاعات پایه'!$E$37+(AA1363-'اطلاعات پایه'!$B$37)*'اطلاعات پایه'!$C$38,IF(AA1363&lt;='اطلاعات پایه'!$B$39,'اطلاعات پایه'!$E$38+(AA1363-'اطلاعات پایه'!$B$38)*'اطلاعات پایه'!$C$39,'اطلاعات پایه'!$E$39+(AA1363-'اطلاعات پایه'!$B$39)*'اطلاعات پایه'!$C$40)))))/365*L1363</f>
        <v>0</v>
      </c>
      <c r="AC1363" s="9">
        <f t="shared" si="167"/>
        <v>37493954</v>
      </c>
      <c r="AE1363" s="9">
        <f t="shared" si="162"/>
        <v>49588780</v>
      </c>
    </row>
    <row r="1364" spans="1:31" x14ac:dyDescent="0.25">
      <c r="A1364" s="13">
        <v>1344</v>
      </c>
      <c r="B1364" s="13"/>
      <c r="C1364" s="13"/>
      <c r="D1364" s="13"/>
      <c r="E1364" s="13"/>
      <c r="F1364" s="13"/>
      <c r="G1364" s="6" t="str">
        <f t="shared" si="160"/>
        <v/>
      </c>
      <c r="H1364" s="13"/>
      <c r="I1364" s="13"/>
      <c r="J1364" s="15"/>
      <c r="K1364" s="15"/>
      <c r="L1364" s="5">
        <f>VLOOKUP($C$15,'اطلاعات پایه'!$A$18:$B$30,2,FALSE)</f>
        <v>30</v>
      </c>
      <c r="M1364" s="6">
        <f>VLOOKUP($C$15,'اطلاعات پایه'!$A$18:$C$30,3,FALSE)</f>
        <v>45736</v>
      </c>
      <c r="N1364" s="5">
        <f>ROUND((K1364*('اطلاعات پایه'!$B$12+1)+'اطلاعات پایه'!$B$13)/30*L1364,0)</f>
        <v>9316080</v>
      </c>
      <c r="O1364" s="5">
        <f>IF(AND(F1364&gt;0,M1364-F1364&gt;364),'اطلاعات پایه'!$B$10,0)*L1364+J1364</f>
        <v>0</v>
      </c>
      <c r="P1364" s="5">
        <f>IF(H1364="متاهل",'اطلاعات پایه'!$B$6,0)</f>
        <v>0</v>
      </c>
      <c r="Q1364" s="5">
        <f>I1364*'اطلاعات پایه'!$B$7</f>
        <v>0</v>
      </c>
      <c r="R1364" s="5">
        <f>ROUND('اطلاعات پایه'!$B$8/30*MIN(30,L1364),0)</f>
        <v>9000000</v>
      </c>
      <c r="S1364" s="5">
        <f>ROUND('اطلاعات پایه'!$B$9/30*MIN(30,L1364),0)</f>
        <v>22000000</v>
      </c>
      <c r="T1364" s="5">
        <f t="shared" si="163"/>
        <v>59284</v>
      </c>
      <c r="U1364" s="15"/>
      <c r="V1364" s="5">
        <f t="shared" si="161"/>
        <v>0</v>
      </c>
      <c r="X1364" s="9">
        <f t="shared" si="164"/>
        <v>40316080</v>
      </c>
      <c r="Y1364" s="9">
        <f>ROUND(0.07*MIN(7*L1364*'اطلاعات پایه'!$B$5,'محاسبه حقوق'!X1364),0)</f>
        <v>2822126</v>
      </c>
      <c r="Z1364" s="9">
        <f t="shared" si="165"/>
        <v>9272700</v>
      </c>
      <c r="AA1364" s="9">
        <f t="shared" si="166"/>
        <v>480702059.14285713</v>
      </c>
      <c r="AB1364" s="5">
        <f>IF(AA1364&lt;='اطلاعات پایه'!$B$35,'اطلاعات پایه'!$D$35,IF(AA1364&lt;='اطلاعات پایه'!$B$36,'اطلاعات پایه'!$E$35+(AA1364-'اطلاعات پایه'!$B$35)*'اطلاعات پایه'!$C$36,IF(AA1364&lt;='اطلاعات پایه'!$B$37,'اطلاعات پایه'!$E$36+(AA1364-'اطلاعات پایه'!$B$36)*'اطلاعات پایه'!$C$37,IF(AA1364&lt;='اطلاعات پایه'!$B$38,'اطلاعات پایه'!$E$37+(AA1364-'اطلاعات پایه'!$B$37)*'اطلاعات پایه'!$C$38,IF(AA1364&lt;='اطلاعات پایه'!$B$39,'اطلاعات پایه'!$E$38+(AA1364-'اطلاعات پایه'!$B$38)*'اطلاعات پایه'!$C$39,'اطلاعات پایه'!$E$39+(AA1364-'اطلاعات پایه'!$B$39)*'اطلاعات پایه'!$C$40)))))/365*L1364</f>
        <v>0</v>
      </c>
      <c r="AC1364" s="9">
        <f t="shared" si="167"/>
        <v>37493954</v>
      </c>
      <c r="AE1364" s="9">
        <f t="shared" si="162"/>
        <v>49588780</v>
      </c>
    </row>
    <row r="1365" spans="1:31" x14ac:dyDescent="0.25">
      <c r="A1365" s="13">
        <v>1345</v>
      </c>
      <c r="B1365" s="13"/>
      <c r="C1365" s="13"/>
      <c r="D1365" s="13"/>
      <c r="E1365" s="13"/>
      <c r="F1365" s="13"/>
      <c r="G1365" s="6" t="str">
        <f t="shared" si="160"/>
        <v/>
      </c>
      <c r="H1365" s="13"/>
      <c r="I1365" s="13"/>
      <c r="J1365" s="15"/>
      <c r="K1365" s="15"/>
      <c r="L1365" s="5">
        <f>VLOOKUP($C$15,'اطلاعات پایه'!$A$18:$B$30,2,FALSE)</f>
        <v>30</v>
      </c>
      <c r="M1365" s="6">
        <f>VLOOKUP($C$15,'اطلاعات پایه'!$A$18:$C$30,3,FALSE)</f>
        <v>45736</v>
      </c>
      <c r="N1365" s="5">
        <f>ROUND((K1365*('اطلاعات پایه'!$B$12+1)+'اطلاعات پایه'!$B$13)/30*L1365,0)</f>
        <v>9316080</v>
      </c>
      <c r="O1365" s="5">
        <f>IF(AND(F1365&gt;0,M1365-F1365&gt;364),'اطلاعات پایه'!$B$10,0)*L1365+J1365</f>
        <v>0</v>
      </c>
      <c r="P1365" s="5">
        <f>IF(H1365="متاهل",'اطلاعات پایه'!$B$6,0)</f>
        <v>0</v>
      </c>
      <c r="Q1365" s="5">
        <f>I1365*'اطلاعات پایه'!$B$7</f>
        <v>0</v>
      </c>
      <c r="R1365" s="5">
        <f>ROUND('اطلاعات پایه'!$B$8/30*MIN(30,L1365),0)</f>
        <v>9000000</v>
      </c>
      <c r="S1365" s="5">
        <f>ROUND('اطلاعات پایه'!$B$9/30*MIN(30,L1365),0)</f>
        <v>22000000</v>
      </c>
      <c r="T1365" s="5">
        <f t="shared" si="163"/>
        <v>59284</v>
      </c>
      <c r="U1365" s="15"/>
      <c r="V1365" s="5">
        <f t="shared" si="161"/>
        <v>0</v>
      </c>
      <c r="X1365" s="9">
        <f t="shared" si="164"/>
        <v>40316080</v>
      </c>
      <c r="Y1365" s="9">
        <f>ROUND(0.07*MIN(7*L1365*'اطلاعات پایه'!$B$5,'محاسبه حقوق'!X1365),0)</f>
        <v>2822126</v>
      </c>
      <c r="Z1365" s="9">
        <f t="shared" si="165"/>
        <v>9272700</v>
      </c>
      <c r="AA1365" s="9">
        <f t="shared" si="166"/>
        <v>480702059.14285713</v>
      </c>
      <c r="AB1365" s="5">
        <f>IF(AA1365&lt;='اطلاعات پایه'!$B$35,'اطلاعات پایه'!$D$35,IF(AA1365&lt;='اطلاعات پایه'!$B$36,'اطلاعات پایه'!$E$35+(AA1365-'اطلاعات پایه'!$B$35)*'اطلاعات پایه'!$C$36,IF(AA1365&lt;='اطلاعات پایه'!$B$37,'اطلاعات پایه'!$E$36+(AA1365-'اطلاعات پایه'!$B$36)*'اطلاعات پایه'!$C$37,IF(AA1365&lt;='اطلاعات پایه'!$B$38,'اطلاعات پایه'!$E$37+(AA1365-'اطلاعات پایه'!$B$37)*'اطلاعات پایه'!$C$38,IF(AA1365&lt;='اطلاعات پایه'!$B$39,'اطلاعات پایه'!$E$38+(AA1365-'اطلاعات پایه'!$B$38)*'اطلاعات پایه'!$C$39,'اطلاعات پایه'!$E$39+(AA1365-'اطلاعات پایه'!$B$39)*'اطلاعات پایه'!$C$40)))))/365*L1365</f>
        <v>0</v>
      </c>
      <c r="AC1365" s="9">
        <f t="shared" si="167"/>
        <v>37493954</v>
      </c>
      <c r="AE1365" s="9">
        <f t="shared" si="162"/>
        <v>49588780</v>
      </c>
    </row>
    <row r="1366" spans="1:31" x14ac:dyDescent="0.25">
      <c r="A1366" s="13">
        <v>1346</v>
      </c>
      <c r="B1366" s="13"/>
      <c r="C1366" s="13"/>
      <c r="D1366" s="13"/>
      <c r="E1366" s="13"/>
      <c r="F1366" s="13"/>
      <c r="G1366" s="6" t="str">
        <f t="shared" ref="G1366:G1429" si="168">IF(F1366=0,"",F1366)</f>
        <v/>
      </c>
      <c r="H1366" s="13"/>
      <c r="I1366" s="13"/>
      <c r="J1366" s="15"/>
      <c r="K1366" s="15"/>
      <c r="L1366" s="5">
        <f>VLOOKUP($C$15,'اطلاعات پایه'!$A$18:$B$30,2,FALSE)</f>
        <v>30</v>
      </c>
      <c r="M1366" s="6">
        <f>VLOOKUP($C$15,'اطلاعات پایه'!$A$18:$C$30,3,FALSE)</f>
        <v>45736</v>
      </c>
      <c r="N1366" s="5">
        <f>ROUND((K1366*('اطلاعات پایه'!$B$12+1)+'اطلاعات پایه'!$B$13)/30*L1366,0)</f>
        <v>9316080</v>
      </c>
      <c r="O1366" s="5">
        <f>IF(AND(F1366&gt;0,M1366-F1366&gt;364),'اطلاعات پایه'!$B$10,0)*L1366+J1366</f>
        <v>0</v>
      </c>
      <c r="P1366" s="5">
        <f>IF(H1366="متاهل",'اطلاعات پایه'!$B$6,0)</f>
        <v>0</v>
      </c>
      <c r="Q1366" s="5">
        <f>I1366*'اطلاعات پایه'!$B$7</f>
        <v>0</v>
      </c>
      <c r="R1366" s="5">
        <f>ROUND('اطلاعات پایه'!$B$8/30*MIN(30,L1366),0)</f>
        <v>9000000</v>
      </c>
      <c r="S1366" s="5">
        <f>ROUND('اطلاعات پایه'!$B$9/30*MIN(30,L1366),0)</f>
        <v>22000000</v>
      </c>
      <c r="T1366" s="5">
        <f t="shared" si="163"/>
        <v>59284</v>
      </c>
      <c r="U1366" s="15"/>
      <c r="V1366" s="5">
        <f t="shared" ref="V1366:V1429" si="169">U1366*T1366</f>
        <v>0</v>
      </c>
      <c r="X1366" s="9">
        <f t="shared" si="164"/>
        <v>40316080</v>
      </c>
      <c r="Y1366" s="9">
        <f>ROUND(0.07*MIN(7*L1366*'اطلاعات پایه'!$B$5,'محاسبه حقوق'!X1366),0)</f>
        <v>2822126</v>
      </c>
      <c r="Z1366" s="9">
        <f t="shared" si="165"/>
        <v>9272700</v>
      </c>
      <c r="AA1366" s="9">
        <f t="shared" si="166"/>
        <v>480702059.14285713</v>
      </c>
      <c r="AB1366" s="5">
        <f>IF(AA1366&lt;='اطلاعات پایه'!$B$35,'اطلاعات پایه'!$D$35,IF(AA1366&lt;='اطلاعات پایه'!$B$36,'اطلاعات پایه'!$E$35+(AA1366-'اطلاعات پایه'!$B$35)*'اطلاعات پایه'!$C$36,IF(AA1366&lt;='اطلاعات پایه'!$B$37,'اطلاعات پایه'!$E$36+(AA1366-'اطلاعات پایه'!$B$36)*'اطلاعات پایه'!$C$37,IF(AA1366&lt;='اطلاعات پایه'!$B$38,'اطلاعات پایه'!$E$37+(AA1366-'اطلاعات پایه'!$B$37)*'اطلاعات پایه'!$C$38,IF(AA1366&lt;='اطلاعات پایه'!$B$39,'اطلاعات پایه'!$E$38+(AA1366-'اطلاعات پایه'!$B$38)*'اطلاعات پایه'!$C$39,'اطلاعات پایه'!$E$39+(AA1366-'اطلاعات پایه'!$B$39)*'اطلاعات پایه'!$C$40)))))/365*L1366</f>
        <v>0</v>
      </c>
      <c r="AC1366" s="9">
        <f t="shared" si="167"/>
        <v>37493954</v>
      </c>
      <c r="AE1366" s="9">
        <f t="shared" ref="AE1366:AE1429" si="170">X1366+Z1366</f>
        <v>49588780</v>
      </c>
    </row>
    <row r="1367" spans="1:31" x14ac:dyDescent="0.25">
      <c r="A1367" s="13">
        <v>1347</v>
      </c>
      <c r="B1367" s="13"/>
      <c r="C1367" s="13"/>
      <c r="D1367" s="13"/>
      <c r="E1367" s="13"/>
      <c r="F1367" s="13"/>
      <c r="G1367" s="6" t="str">
        <f t="shared" si="168"/>
        <v/>
      </c>
      <c r="H1367" s="13"/>
      <c r="I1367" s="13"/>
      <c r="J1367" s="15"/>
      <c r="K1367" s="15"/>
      <c r="L1367" s="5">
        <f>VLOOKUP($C$15,'اطلاعات پایه'!$A$18:$B$30,2,FALSE)</f>
        <v>30</v>
      </c>
      <c r="M1367" s="6">
        <f>VLOOKUP($C$15,'اطلاعات پایه'!$A$18:$C$30,3,FALSE)</f>
        <v>45736</v>
      </c>
      <c r="N1367" s="5">
        <f>ROUND((K1367*('اطلاعات پایه'!$B$12+1)+'اطلاعات پایه'!$B$13)/30*L1367,0)</f>
        <v>9316080</v>
      </c>
      <c r="O1367" s="5">
        <f>IF(AND(F1367&gt;0,M1367-F1367&gt;364),'اطلاعات پایه'!$B$10,0)*L1367+J1367</f>
        <v>0</v>
      </c>
      <c r="P1367" s="5">
        <f>IF(H1367="متاهل",'اطلاعات پایه'!$B$6,0)</f>
        <v>0</v>
      </c>
      <c r="Q1367" s="5">
        <f>I1367*'اطلاعات پایه'!$B$7</f>
        <v>0</v>
      </c>
      <c r="R1367" s="5">
        <f>ROUND('اطلاعات پایه'!$B$8/30*MIN(30,L1367),0)</f>
        <v>9000000</v>
      </c>
      <c r="S1367" s="5">
        <f>ROUND('اطلاعات پایه'!$B$9/30*MIN(30,L1367),0)</f>
        <v>22000000</v>
      </c>
      <c r="T1367" s="5">
        <f t="shared" ref="T1367:T1430" si="171">ROUND((N1367+O1367)/L1367*30/220*1.4,0)</f>
        <v>59284</v>
      </c>
      <c r="U1367" s="15"/>
      <c r="V1367" s="5">
        <f t="shared" si="169"/>
        <v>0</v>
      </c>
      <c r="X1367" s="9">
        <f t="shared" ref="X1367:X1430" si="172">SUM(N1367:S1367,V1367:W1367)</f>
        <v>40316080</v>
      </c>
      <c r="Y1367" s="9">
        <f>ROUND(0.07*MIN(7*L1367*'اطلاعات پایه'!$B$5,'محاسبه حقوق'!X1367),0)</f>
        <v>2822126</v>
      </c>
      <c r="Z1367" s="9">
        <f t="shared" ref="Z1367:Z1430" si="173">ROUND(Y1367/7*23,0)</f>
        <v>9272700</v>
      </c>
      <c r="AA1367" s="9">
        <f t="shared" ref="AA1367:AA1430" si="174">(X1367-2/7*Y1367)/L1367*365</f>
        <v>480702059.14285713</v>
      </c>
      <c r="AB1367" s="5">
        <f>IF(AA1367&lt;='اطلاعات پایه'!$B$35,'اطلاعات پایه'!$D$35,IF(AA1367&lt;='اطلاعات پایه'!$B$36,'اطلاعات پایه'!$E$35+(AA1367-'اطلاعات پایه'!$B$35)*'اطلاعات پایه'!$C$36,IF(AA1367&lt;='اطلاعات پایه'!$B$37,'اطلاعات پایه'!$E$36+(AA1367-'اطلاعات پایه'!$B$36)*'اطلاعات پایه'!$C$37,IF(AA1367&lt;='اطلاعات پایه'!$B$38,'اطلاعات پایه'!$E$37+(AA1367-'اطلاعات پایه'!$B$37)*'اطلاعات پایه'!$C$38,IF(AA1367&lt;='اطلاعات پایه'!$B$39,'اطلاعات پایه'!$E$38+(AA1367-'اطلاعات پایه'!$B$38)*'اطلاعات پایه'!$C$39,'اطلاعات پایه'!$E$39+(AA1367-'اطلاعات پایه'!$B$39)*'اطلاعات پایه'!$C$40)))))/365*L1367</f>
        <v>0</v>
      </c>
      <c r="AC1367" s="9">
        <f t="shared" ref="AC1367:AC1430" si="175">X1367-Y1367-AB1367</f>
        <v>37493954</v>
      </c>
      <c r="AE1367" s="9">
        <f t="shared" si="170"/>
        <v>49588780</v>
      </c>
    </row>
    <row r="1368" spans="1:31" x14ac:dyDescent="0.25">
      <c r="A1368" s="13">
        <v>1348</v>
      </c>
      <c r="B1368" s="13"/>
      <c r="C1368" s="13"/>
      <c r="D1368" s="13"/>
      <c r="E1368" s="13"/>
      <c r="F1368" s="13"/>
      <c r="G1368" s="6" t="str">
        <f t="shared" si="168"/>
        <v/>
      </c>
      <c r="H1368" s="13"/>
      <c r="I1368" s="13"/>
      <c r="J1368" s="15"/>
      <c r="K1368" s="15"/>
      <c r="L1368" s="5">
        <f>VLOOKUP($C$15,'اطلاعات پایه'!$A$18:$B$30,2,FALSE)</f>
        <v>30</v>
      </c>
      <c r="M1368" s="6">
        <f>VLOOKUP($C$15,'اطلاعات پایه'!$A$18:$C$30,3,FALSE)</f>
        <v>45736</v>
      </c>
      <c r="N1368" s="5">
        <f>ROUND((K1368*('اطلاعات پایه'!$B$12+1)+'اطلاعات پایه'!$B$13)/30*L1368,0)</f>
        <v>9316080</v>
      </c>
      <c r="O1368" s="5">
        <f>IF(AND(F1368&gt;0,M1368-F1368&gt;364),'اطلاعات پایه'!$B$10,0)*L1368+J1368</f>
        <v>0</v>
      </c>
      <c r="P1368" s="5">
        <f>IF(H1368="متاهل",'اطلاعات پایه'!$B$6,0)</f>
        <v>0</v>
      </c>
      <c r="Q1368" s="5">
        <f>I1368*'اطلاعات پایه'!$B$7</f>
        <v>0</v>
      </c>
      <c r="R1368" s="5">
        <f>ROUND('اطلاعات پایه'!$B$8/30*MIN(30,L1368),0)</f>
        <v>9000000</v>
      </c>
      <c r="S1368" s="5">
        <f>ROUND('اطلاعات پایه'!$B$9/30*MIN(30,L1368),0)</f>
        <v>22000000</v>
      </c>
      <c r="T1368" s="5">
        <f t="shared" si="171"/>
        <v>59284</v>
      </c>
      <c r="U1368" s="15"/>
      <c r="V1368" s="5">
        <f t="shared" si="169"/>
        <v>0</v>
      </c>
      <c r="X1368" s="9">
        <f t="shared" si="172"/>
        <v>40316080</v>
      </c>
      <c r="Y1368" s="9">
        <f>ROUND(0.07*MIN(7*L1368*'اطلاعات پایه'!$B$5,'محاسبه حقوق'!X1368),0)</f>
        <v>2822126</v>
      </c>
      <c r="Z1368" s="9">
        <f t="shared" si="173"/>
        <v>9272700</v>
      </c>
      <c r="AA1368" s="9">
        <f t="shared" si="174"/>
        <v>480702059.14285713</v>
      </c>
      <c r="AB1368" s="5">
        <f>IF(AA1368&lt;='اطلاعات پایه'!$B$35,'اطلاعات پایه'!$D$35,IF(AA1368&lt;='اطلاعات پایه'!$B$36,'اطلاعات پایه'!$E$35+(AA1368-'اطلاعات پایه'!$B$35)*'اطلاعات پایه'!$C$36,IF(AA1368&lt;='اطلاعات پایه'!$B$37,'اطلاعات پایه'!$E$36+(AA1368-'اطلاعات پایه'!$B$36)*'اطلاعات پایه'!$C$37,IF(AA1368&lt;='اطلاعات پایه'!$B$38,'اطلاعات پایه'!$E$37+(AA1368-'اطلاعات پایه'!$B$37)*'اطلاعات پایه'!$C$38,IF(AA1368&lt;='اطلاعات پایه'!$B$39,'اطلاعات پایه'!$E$38+(AA1368-'اطلاعات پایه'!$B$38)*'اطلاعات پایه'!$C$39,'اطلاعات پایه'!$E$39+(AA1368-'اطلاعات پایه'!$B$39)*'اطلاعات پایه'!$C$40)))))/365*L1368</f>
        <v>0</v>
      </c>
      <c r="AC1368" s="9">
        <f t="shared" si="175"/>
        <v>37493954</v>
      </c>
      <c r="AE1368" s="9">
        <f t="shared" si="170"/>
        <v>49588780</v>
      </c>
    </row>
    <row r="1369" spans="1:31" x14ac:dyDescent="0.25">
      <c r="A1369" s="13">
        <v>1349</v>
      </c>
      <c r="B1369" s="13"/>
      <c r="C1369" s="13"/>
      <c r="D1369" s="13"/>
      <c r="E1369" s="13"/>
      <c r="F1369" s="13"/>
      <c r="G1369" s="6" t="str">
        <f t="shared" si="168"/>
        <v/>
      </c>
      <c r="H1369" s="13"/>
      <c r="I1369" s="13"/>
      <c r="J1369" s="15"/>
      <c r="K1369" s="15"/>
      <c r="L1369" s="5">
        <f>VLOOKUP($C$15,'اطلاعات پایه'!$A$18:$B$30,2,FALSE)</f>
        <v>30</v>
      </c>
      <c r="M1369" s="6">
        <f>VLOOKUP($C$15,'اطلاعات پایه'!$A$18:$C$30,3,FALSE)</f>
        <v>45736</v>
      </c>
      <c r="N1369" s="5">
        <f>ROUND((K1369*('اطلاعات پایه'!$B$12+1)+'اطلاعات پایه'!$B$13)/30*L1369,0)</f>
        <v>9316080</v>
      </c>
      <c r="O1369" s="5">
        <f>IF(AND(F1369&gt;0,M1369-F1369&gt;364),'اطلاعات پایه'!$B$10,0)*L1369+J1369</f>
        <v>0</v>
      </c>
      <c r="P1369" s="5">
        <f>IF(H1369="متاهل",'اطلاعات پایه'!$B$6,0)</f>
        <v>0</v>
      </c>
      <c r="Q1369" s="5">
        <f>I1369*'اطلاعات پایه'!$B$7</f>
        <v>0</v>
      </c>
      <c r="R1369" s="5">
        <f>ROUND('اطلاعات پایه'!$B$8/30*MIN(30,L1369),0)</f>
        <v>9000000</v>
      </c>
      <c r="S1369" s="5">
        <f>ROUND('اطلاعات پایه'!$B$9/30*MIN(30,L1369),0)</f>
        <v>22000000</v>
      </c>
      <c r="T1369" s="5">
        <f t="shared" si="171"/>
        <v>59284</v>
      </c>
      <c r="U1369" s="15"/>
      <c r="V1369" s="5">
        <f t="shared" si="169"/>
        <v>0</v>
      </c>
      <c r="X1369" s="9">
        <f t="shared" si="172"/>
        <v>40316080</v>
      </c>
      <c r="Y1369" s="9">
        <f>ROUND(0.07*MIN(7*L1369*'اطلاعات پایه'!$B$5,'محاسبه حقوق'!X1369),0)</f>
        <v>2822126</v>
      </c>
      <c r="Z1369" s="9">
        <f t="shared" si="173"/>
        <v>9272700</v>
      </c>
      <c r="AA1369" s="9">
        <f t="shared" si="174"/>
        <v>480702059.14285713</v>
      </c>
      <c r="AB1369" s="5">
        <f>IF(AA1369&lt;='اطلاعات پایه'!$B$35,'اطلاعات پایه'!$D$35,IF(AA1369&lt;='اطلاعات پایه'!$B$36,'اطلاعات پایه'!$E$35+(AA1369-'اطلاعات پایه'!$B$35)*'اطلاعات پایه'!$C$36,IF(AA1369&lt;='اطلاعات پایه'!$B$37,'اطلاعات پایه'!$E$36+(AA1369-'اطلاعات پایه'!$B$36)*'اطلاعات پایه'!$C$37,IF(AA1369&lt;='اطلاعات پایه'!$B$38,'اطلاعات پایه'!$E$37+(AA1369-'اطلاعات پایه'!$B$37)*'اطلاعات پایه'!$C$38,IF(AA1369&lt;='اطلاعات پایه'!$B$39,'اطلاعات پایه'!$E$38+(AA1369-'اطلاعات پایه'!$B$38)*'اطلاعات پایه'!$C$39,'اطلاعات پایه'!$E$39+(AA1369-'اطلاعات پایه'!$B$39)*'اطلاعات پایه'!$C$40)))))/365*L1369</f>
        <v>0</v>
      </c>
      <c r="AC1369" s="9">
        <f t="shared" si="175"/>
        <v>37493954</v>
      </c>
      <c r="AE1369" s="9">
        <f t="shared" si="170"/>
        <v>49588780</v>
      </c>
    </row>
    <row r="1370" spans="1:31" x14ac:dyDescent="0.25">
      <c r="A1370" s="13">
        <v>1350</v>
      </c>
      <c r="B1370" s="13"/>
      <c r="C1370" s="13"/>
      <c r="D1370" s="13"/>
      <c r="E1370" s="13"/>
      <c r="F1370" s="13"/>
      <c r="G1370" s="6" t="str">
        <f t="shared" si="168"/>
        <v/>
      </c>
      <c r="H1370" s="13"/>
      <c r="I1370" s="13"/>
      <c r="J1370" s="15"/>
      <c r="K1370" s="15"/>
      <c r="L1370" s="5">
        <f>VLOOKUP($C$15,'اطلاعات پایه'!$A$18:$B$30,2,FALSE)</f>
        <v>30</v>
      </c>
      <c r="M1370" s="6">
        <f>VLOOKUP($C$15,'اطلاعات پایه'!$A$18:$C$30,3,FALSE)</f>
        <v>45736</v>
      </c>
      <c r="N1370" s="5">
        <f>ROUND((K1370*('اطلاعات پایه'!$B$12+1)+'اطلاعات پایه'!$B$13)/30*L1370,0)</f>
        <v>9316080</v>
      </c>
      <c r="O1370" s="5">
        <f>IF(AND(F1370&gt;0,M1370-F1370&gt;364),'اطلاعات پایه'!$B$10,0)*L1370+J1370</f>
        <v>0</v>
      </c>
      <c r="P1370" s="5">
        <f>IF(H1370="متاهل",'اطلاعات پایه'!$B$6,0)</f>
        <v>0</v>
      </c>
      <c r="Q1370" s="5">
        <f>I1370*'اطلاعات پایه'!$B$7</f>
        <v>0</v>
      </c>
      <c r="R1370" s="5">
        <f>ROUND('اطلاعات پایه'!$B$8/30*MIN(30,L1370),0)</f>
        <v>9000000</v>
      </c>
      <c r="S1370" s="5">
        <f>ROUND('اطلاعات پایه'!$B$9/30*MIN(30,L1370),0)</f>
        <v>22000000</v>
      </c>
      <c r="T1370" s="5">
        <f t="shared" si="171"/>
        <v>59284</v>
      </c>
      <c r="U1370" s="15"/>
      <c r="V1370" s="5">
        <f t="shared" si="169"/>
        <v>0</v>
      </c>
      <c r="X1370" s="9">
        <f t="shared" si="172"/>
        <v>40316080</v>
      </c>
      <c r="Y1370" s="9">
        <f>ROUND(0.07*MIN(7*L1370*'اطلاعات پایه'!$B$5,'محاسبه حقوق'!X1370),0)</f>
        <v>2822126</v>
      </c>
      <c r="Z1370" s="9">
        <f t="shared" si="173"/>
        <v>9272700</v>
      </c>
      <c r="AA1370" s="9">
        <f t="shared" si="174"/>
        <v>480702059.14285713</v>
      </c>
      <c r="AB1370" s="5">
        <f>IF(AA1370&lt;='اطلاعات پایه'!$B$35,'اطلاعات پایه'!$D$35,IF(AA1370&lt;='اطلاعات پایه'!$B$36,'اطلاعات پایه'!$E$35+(AA1370-'اطلاعات پایه'!$B$35)*'اطلاعات پایه'!$C$36,IF(AA1370&lt;='اطلاعات پایه'!$B$37,'اطلاعات پایه'!$E$36+(AA1370-'اطلاعات پایه'!$B$36)*'اطلاعات پایه'!$C$37,IF(AA1370&lt;='اطلاعات پایه'!$B$38,'اطلاعات پایه'!$E$37+(AA1370-'اطلاعات پایه'!$B$37)*'اطلاعات پایه'!$C$38,IF(AA1370&lt;='اطلاعات پایه'!$B$39,'اطلاعات پایه'!$E$38+(AA1370-'اطلاعات پایه'!$B$38)*'اطلاعات پایه'!$C$39,'اطلاعات پایه'!$E$39+(AA1370-'اطلاعات پایه'!$B$39)*'اطلاعات پایه'!$C$40)))))/365*L1370</f>
        <v>0</v>
      </c>
      <c r="AC1370" s="9">
        <f t="shared" si="175"/>
        <v>37493954</v>
      </c>
      <c r="AE1370" s="9">
        <f t="shared" si="170"/>
        <v>49588780</v>
      </c>
    </row>
    <row r="1371" spans="1:31" x14ac:dyDescent="0.25">
      <c r="A1371" s="13">
        <v>1351</v>
      </c>
      <c r="B1371" s="13"/>
      <c r="C1371" s="13"/>
      <c r="D1371" s="13"/>
      <c r="E1371" s="13"/>
      <c r="F1371" s="13"/>
      <c r="G1371" s="6" t="str">
        <f t="shared" si="168"/>
        <v/>
      </c>
      <c r="H1371" s="13"/>
      <c r="I1371" s="13"/>
      <c r="J1371" s="15"/>
      <c r="K1371" s="15"/>
      <c r="L1371" s="5">
        <f>VLOOKUP($C$15,'اطلاعات پایه'!$A$18:$B$30,2,FALSE)</f>
        <v>30</v>
      </c>
      <c r="M1371" s="6">
        <f>VLOOKUP($C$15,'اطلاعات پایه'!$A$18:$C$30,3,FALSE)</f>
        <v>45736</v>
      </c>
      <c r="N1371" s="5">
        <f>ROUND((K1371*('اطلاعات پایه'!$B$12+1)+'اطلاعات پایه'!$B$13)/30*L1371,0)</f>
        <v>9316080</v>
      </c>
      <c r="O1371" s="5">
        <f>IF(AND(F1371&gt;0,M1371-F1371&gt;364),'اطلاعات پایه'!$B$10,0)*L1371+J1371</f>
        <v>0</v>
      </c>
      <c r="P1371" s="5">
        <f>IF(H1371="متاهل",'اطلاعات پایه'!$B$6,0)</f>
        <v>0</v>
      </c>
      <c r="Q1371" s="5">
        <f>I1371*'اطلاعات پایه'!$B$7</f>
        <v>0</v>
      </c>
      <c r="R1371" s="5">
        <f>ROUND('اطلاعات پایه'!$B$8/30*MIN(30,L1371),0)</f>
        <v>9000000</v>
      </c>
      <c r="S1371" s="5">
        <f>ROUND('اطلاعات پایه'!$B$9/30*MIN(30,L1371),0)</f>
        <v>22000000</v>
      </c>
      <c r="T1371" s="5">
        <f t="shared" si="171"/>
        <v>59284</v>
      </c>
      <c r="U1371" s="15"/>
      <c r="V1371" s="5">
        <f t="shared" si="169"/>
        <v>0</v>
      </c>
      <c r="X1371" s="9">
        <f t="shared" si="172"/>
        <v>40316080</v>
      </c>
      <c r="Y1371" s="9">
        <f>ROUND(0.07*MIN(7*L1371*'اطلاعات پایه'!$B$5,'محاسبه حقوق'!X1371),0)</f>
        <v>2822126</v>
      </c>
      <c r="Z1371" s="9">
        <f t="shared" si="173"/>
        <v>9272700</v>
      </c>
      <c r="AA1371" s="9">
        <f t="shared" si="174"/>
        <v>480702059.14285713</v>
      </c>
      <c r="AB1371" s="5">
        <f>IF(AA1371&lt;='اطلاعات پایه'!$B$35,'اطلاعات پایه'!$D$35,IF(AA1371&lt;='اطلاعات پایه'!$B$36,'اطلاعات پایه'!$E$35+(AA1371-'اطلاعات پایه'!$B$35)*'اطلاعات پایه'!$C$36,IF(AA1371&lt;='اطلاعات پایه'!$B$37,'اطلاعات پایه'!$E$36+(AA1371-'اطلاعات پایه'!$B$36)*'اطلاعات پایه'!$C$37,IF(AA1371&lt;='اطلاعات پایه'!$B$38,'اطلاعات پایه'!$E$37+(AA1371-'اطلاعات پایه'!$B$37)*'اطلاعات پایه'!$C$38,IF(AA1371&lt;='اطلاعات پایه'!$B$39,'اطلاعات پایه'!$E$38+(AA1371-'اطلاعات پایه'!$B$38)*'اطلاعات پایه'!$C$39,'اطلاعات پایه'!$E$39+(AA1371-'اطلاعات پایه'!$B$39)*'اطلاعات پایه'!$C$40)))))/365*L1371</f>
        <v>0</v>
      </c>
      <c r="AC1371" s="9">
        <f t="shared" si="175"/>
        <v>37493954</v>
      </c>
      <c r="AE1371" s="9">
        <f t="shared" si="170"/>
        <v>49588780</v>
      </c>
    </row>
    <row r="1372" spans="1:31" x14ac:dyDescent="0.25">
      <c r="A1372" s="13">
        <v>1352</v>
      </c>
      <c r="B1372" s="13"/>
      <c r="C1372" s="13"/>
      <c r="D1372" s="13"/>
      <c r="E1372" s="13"/>
      <c r="F1372" s="13"/>
      <c r="G1372" s="6" t="str">
        <f t="shared" si="168"/>
        <v/>
      </c>
      <c r="H1372" s="13"/>
      <c r="I1372" s="13"/>
      <c r="J1372" s="15"/>
      <c r="K1372" s="15"/>
      <c r="L1372" s="5">
        <f>VLOOKUP($C$15,'اطلاعات پایه'!$A$18:$B$30,2,FALSE)</f>
        <v>30</v>
      </c>
      <c r="M1372" s="6">
        <f>VLOOKUP($C$15,'اطلاعات پایه'!$A$18:$C$30,3,FALSE)</f>
        <v>45736</v>
      </c>
      <c r="N1372" s="5">
        <f>ROUND((K1372*('اطلاعات پایه'!$B$12+1)+'اطلاعات پایه'!$B$13)/30*L1372,0)</f>
        <v>9316080</v>
      </c>
      <c r="O1372" s="5">
        <f>IF(AND(F1372&gt;0,M1372-F1372&gt;364),'اطلاعات پایه'!$B$10,0)*L1372+J1372</f>
        <v>0</v>
      </c>
      <c r="P1372" s="5">
        <f>IF(H1372="متاهل",'اطلاعات پایه'!$B$6,0)</f>
        <v>0</v>
      </c>
      <c r="Q1372" s="5">
        <f>I1372*'اطلاعات پایه'!$B$7</f>
        <v>0</v>
      </c>
      <c r="R1372" s="5">
        <f>ROUND('اطلاعات پایه'!$B$8/30*MIN(30,L1372),0)</f>
        <v>9000000</v>
      </c>
      <c r="S1372" s="5">
        <f>ROUND('اطلاعات پایه'!$B$9/30*MIN(30,L1372),0)</f>
        <v>22000000</v>
      </c>
      <c r="T1372" s="5">
        <f t="shared" si="171"/>
        <v>59284</v>
      </c>
      <c r="U1372" s="15"/>
      <c r="V1372" s="5">
        <f t="shared" si="169"/>
        <v>0</v>
      </c>
      <c r="X1372" s="9">
        <f t="shared" si="172"/>
        <v>40316080</v>
      </c>
      <c r="Y1372" s="9">
        <f>ROUND(0.07*MIN(7*L1372*'اطلاعات پایه'!$B$5,'محاسبه حقوق'!X1372),0)</f>
        <v>2822126</v>
      </c>
      <c r="Z1372" s="9">
        <f t="shared" si="173"/>
        <v>9272700</v>
      </c>
      <c r="AA1372" s="9">
        <f t="shared" si="174"/>
        <v>480702059.14285713</v>
      </c>
      <c r="AB1372" s="5">
        <f>IF(AA1372&lt;='اطلاعات پایه'!$B$35,'اطلاعات پایه'!$D$35,IF(AA1372&lt;='اطلاعات پایه'!$B$36,'اطلاعات پایه'!$E$35+(AA1372-'اطلاعات پایه'!$B$35)*'اطلاعات پایه'!$C$36,IF(AA1372&lt;='اطلاعات پایه'!$B$37,'اطلاعات پایه'!$E$36+(AA1372-'اطلاعات پایه'!$B$36)*'اطلاعات پایه'!$C$37,IF(AA1372&lt;='اطلاعات پایه'!$B$38,'اطلاعات پایه'!$E$37+(AA1372-'اطلاعات پایه'!$B$37)*'اطلاعات پایه'!$C$38,IF(AA1372&lt;='اطلاعات پایه'!$B$39,'اطلاعات پایه'!$E$38+(AA1372-'اطلاعات پایه'!$B$38)*'اطلاعات پایه'!$C$39,'اطلاعات پایه'!$E$39+(AA1372-'اطلاعات پایه'!$B$39)*'اطلاعات پایه'!$C$40)))))/365*L1372</f>
        <v>0</v>
      </c>
      <c r="AC1372" s="9">
        <f t="shared" si="175"/>
        <v>37493954</v>
      </c>
      <c r="AE1372" s="9">
        <f t="shared" si="170"/>
        <v>49588780</v>
      </c>
    </row>
    <row r="1373" spans="1:31" x14ac:dyDescent="0.25">
      <c r="A1373" s="13">
        <v>1353</v>
      </c>
      <c r="B1373" s="13"/>
      <c r="C1373" s="13"/>
      <c r="D1373" s="13"/>
      <c r="E1373" s="13"/>
      <c r="F1373" s="13"/>
      <c r="G1373" s="6" t="str">
        <f t="shared" si="168"/>
        <v/>
      </c>
      <c r="H1373" s="13"/>
      <c r="I1373" s="13"/>
      <c r="J1373" s="15"/>
      <c r="K1373" s="15"/>
      <c r="L1373" s="5">
        <f>VLOOKUP($C$15,'اطلاعات پایه'!$A$18:$B$30,2,FALSE)</f>
        <v>30</v>
      </c>
      <c r="M1373" s="6">
        <f>VLOOKUP($C$15,'اطلاعات پایه'!$A$18:$C$30,3,FALSE)</f>
        <v>45736</v>
      </c>
      <c r="N1373" s="5">
        <f>ROUND((K1373*('اطلاعات پایه'!$B$12+1)+'اطلاعات پایه'!$B$13)/30*L1373,0)</f>
        <v>9316080</v>
      </c>
      <c r="O1373" s="5">
        <f>IF(AND(F1373&gt;0,M1373-F1373&gt;364),'اطلاعات پایه'!$B$10,0)*L1373+J1373</f>
        <v>0</v>
      </c>
      <c r="P1373" s="5">
        <f>IF(H1373="متاهل",'اطلاعات پایه'!$B$6,0)</f>
        <v>0</v>
      </c>
      <c r="Q1373" s="5">
        <f>I1373*'اطلاعات پایه'!$B$7</f>
        <v>0</v>
      </c>
      <c r="R1373" s="5">
        <f>ROUND('اطلاعات پایه'!$B$8/30*MIN(30,L1373),0)</f>
        <v>9000000</v>
      </c>
      <c r="S1373" s="5">
        <f>ROUND('اطلاعات پایه'!$B$9/30*MIN(30,L1373),0)</f>
        <v>22000000</v>
      </c>
      <c r="T1373" s="5">
        <f t="shared" si="171"/>
        <v>59284</v>
      </c>
      <c r="U1373" s="15"/>
      <c r="V1373" s="5">
        <f t="shared" si="169"/>
        <v>0</v>
      </c>
      <c r="X1373" s="9">
        <f t="shared" si="172"/>
        <v>40316080</v>
      </c>
      <c r="Y1373" s="9">
        <f>ROUND(0.07*MIN(7*L1373*'اطلاعات پایه'!$B$5,'محاسبه حقوق'!X1373),0)</f>
        <v>2822126</v>
      </c>
      <c r="Z1373" s="9">
        <f t="shared" si="173"/>
        <v>9272700</v>
      </c>
      <c r="AA1373" s="9">
        <f t="shared" si="174"/>
        <v>480702059.14285713</v>
      </c>
      <c r="AB1373" s="5">
        <f>IF(AA1373&lt;='اطلاعات پایه'!$B$35,'اطلاعات پایه'!$D$35,IF(AA1373&lt;='اطلاعات پایه'!$B$36,'اطلاعات پایه'!$E$35+(AA1373-'اطلاعات پایه'!$B$35)*'اطلاعات پایه'!$C$36,IF(AA1373&lt;='اطلاعات پایه'!$B$37,'اطلاعات پایه'!$E$36+(AA1373-'اطلاعات پایه'!$B$36)*'اطلاعات پایه'!$C$37,IF(AA1373&lt;='اطلاعات پایه'!$B$38,'اطلاعات پایه'!$E$37+(AA1373-'اطلاعات پایه'!$B$37)*'اطلاعات پایه'!$C$38,IF(AA1373&lt;='اطلاعات پایه'!$B$39,'اطلاعات پایه'!$E$38+(AA1373-'اطلاعات پایه'!$B$38)*'اطلاعات پایه'!$C$39,'اطلاعات پایه'!$E$39+(AA1373-'اطلاعات پایه'!$B$39)*'اطلاعات پایه'!$C$40)))))/365*L1373</f>
        <v>0</v>
      </c>
      <c r="AC1373" s="9">
        <f t="shared" si="175"/>
        <v>37493954</v>
      </c>
      <c r="AE1373" s="9">
        <f t="shared" si="170"/>
        <v>49588780</v>
      </c>
    </row>
    <row r="1374" spans="1:31" x14ac:dyDescent="0.25">
      <c r="A1374" s="13">
        <v>1354</v>
      </c>
      <c r="B1374" s="13"/>
      <c r="C1374" s="13"/>
      <c r="D1374" s="13"/>
      <c r="E1374" s="13"/>
      <c r="F1374" s="13"/>
      <c r="G1374" s="6" t="str">
        <f t="shared" si="168"/>
        <v/>
      </c>
      <c r="H1374" s="13"/>
      <c r="I1374" s="13"/>
      <c r="J1374" s="15"/>
      <c r="K1374" s="15"/>
      <c r="L1374" s="5">
        <f>VLOOKUP($C$15,'اطلاعات پایه'!$A$18:$B$30,2,FALSE)</f>
        <v>30</v>
      </c>
      <c r="M1374" s="6">
        <f>VLOOKUP($C$15,'اطلاعات پایه'!$A$18:$C$30,3,FALSE)</f>
        <v>45736</v>
      </c>
      <c r="N1374" s="5">
        <f>ROUND((K1374*('اطلاعات پایه'!$B$12+1)+'اطلاعات پایه'!$B$13)/30*L1374,0)</f>
        <v>9316080</v>
      </c>
      <c r="O1374" s="5">
        <f>IF(AND(F1374&gt;0,M1374-F1374&gt;364),'اطلاعات پایه'!$B$10,0)*L1374+J1374</f>
        <v>0</v>
      </c>
      <c r="P1374" s="5">
        <f>IF(H1374="متاهل",'اطلاعات پایه'!$B$6,0)</f>
        <v>0</v>
      </c>
      <c r="Q1374" s="5">
        <f>I1374*'اطلاعات پایه'!$B$7</f>
        <v>0</v>
      </c>
      <c r="R1374" s="5">
        <f>ROUND('اطلاعات پایه'!$B$8/30*MIN(30,L1374),0)</f>
        <v>9000000</v>
      </c>
      <c r="S1374" s="5">
        <f>ROUND('اطلاعات پایه'!$B$9/30*MIN(30,L1374),0)</f>
        <v>22000000</v>
      </c>
      <c r="T1374" s="5">
        <f t="shared" si="171"/>
        <v>59284</v>
      </c>
      <c r="U1374" s="15"/>
      <c r="V1374" s="5">
        <f t="shared" si="169"/>
        <v>0</v>
      </c>
      <c r="X1374" s="9">
        <f t="shared" si="172"/>
        <v>40316080</v>
      </c>
      <c r="Y1374" s="9">
        <f>ROUND(0.07*MIN(7*L1374*'اطلاعات پایه'!$B$5,'محاسبه حقوق'!X1374),0)</f>
        <v>2822126</v>
      </c>
      <c r="Z1374" s="9">
        <f t="shared" si="173"/>
        <v>9272700</v>
      </c>
      <c r="AA1374" s="9">
        <f t="shared" si="174"/>
        <v>480702059.14285713</v>
      </c>
      <c r="AB1374" s="5">
        <f>IF(AA1374&lt;='اطلاعات پایه'!$B$35,'اطلاعات پایه'!$D$35,IF(AA1374&lt;='اطلاعات پایه'!$B$36,'اطلاعات پایه'!$E$35+(AA1374-'اطلاعات پایه'!$B$35)*'اطلاعات پایه'!$C$36,IF(AA1374&lt;='اطلاعات پایه'!$B$37,'اطلاعات پایه'!$E$36+(AA1374-'اطلاعات پایه'!$B$36)*'اطلاعات پایه'!$C$37,IF(AA1374&lt;='اطلاعات پایه'!$B$38,'اطلاعات پایه'!$E$37+(AA1374-'اطلاعات پایه'!$B$37)*'اطلاعات پایه'!$C$38,IF(AA1374&lt;='اطلاعات پایه'!$B$39,'اطلاعات پایه'!$E$38+(AA1374-'اطلاعات پایه'!$B$38)*'اطلاعات پایه'!$C$39,'اطلاعات پایه'!$E$39+(AA1374-'اطلاعات پایه'!$B$39)*'اطلاعات پایه'!$C$40)))))/365*L1374</f>
        <v>0</v>
      </c>
      <c r="AC1374" s="9">
        <f t="shared" si="175"/>
        <v>37493954</v>
      </c>
      <c r="AE1374" s="9">
        <f t="shared" si="170"/>
        <v>49588780</v>
      </c>
    </row>
    <row r="1375" spans="1:31" x14ac:dyDescent="0.25">
      <c r="A1375" s="13">
        <v>1355</v>
      </c>
      <c r="B1375" s="13"/>
      <c r="C1375" s="13"/>
      <c r="D1375" s="13"/>
      <c r="E1375" s="13"/>
      <c r="F1375" s="13"/>
      <c r="G1375" s="6" t="str">
        <f t="shared" si="168"/>
        <v/>
      </c>
      <c r="H1375" s="13"/>
      <c r="I1375" s="13"/>
      <c r="J1375" s="15"/>
      <c r="K1375" s="15"/>
      <c r="L1375" s="5">
        <f>VLOOKUP($C$15,'اطلاعات پایه'!$A$18:$B$30,2,FALSE)</f>
        <v>30</v>
      </c>
      <c r="M1375" s="6">
        <f>VLOOKUP($C$15,'اطلاعات پایه'!$A$18:$C$30,3,FALSE)</f>
        <v>45736</v>
      </c>
      <c r="N1375" s="5">
        <f>ROUND((K1375*('اطلاعات پایه'!$B$12+1)+'اطلاعات پایه'!$B$13)/30*L1375,0)</f>
        <v>9316080</v>
      </c>
      <c r="O1375" s="5">
        <f>IF(AND(F1375&gt;0,M1375-F1375&gt;364),'اطلاعات پایه'!$B$10,0)*L1375+J1375</f>
        <v>0</v>
      </c>
      <c r="P1375" s="5">
        <f>IF(H1375="متاهل",'اطلاعات پایه'!$B$6,0)</f>
        <v>0</v>
      </c>
      <c r="Q1375" s="5">
        <f>I1375*'اطلاعات پایه'!$B$7</f>
        <v>0</v>
      </c>
      <c r="R1375" s="5">
        <f>ROUND('اطلاعات پایه'!$B$8/30*MIN(30,L1375),0)</f>
        <v>9000000</v>
      </c>
      <c r="S1375" s="5">
        <f>ROUND('اطلاعات پایه'!$B$9/30*MIN(30,L1375),0)</f>
        <v>22000000</v>
      </c>
      <c r="T1375" s="5">
        <f t="shared" si="171"/>
        <v>59284</v>
      </c>
      <c r="U1375" s="15"/>
      <c r="V1375" s="5">
        <f t="shared" si="169"/>
        <v>0</v>
      </c>
      <c r="X1375" s="9">
        <f t="shared" si="172"/>
        <v>40316080</v>
      </c>
      <c r="Y1375" s="9">
        <f>ROUND(0.07*MIN(7*L1375*'اطلاعات پایه'!$B$5,'محاسبه حقوق'!X1375),0)</f>
        <v>2822126</v>
      </c>
      <c r="Z1375" s="9">
        <f t="shared" si="173"/>
        <v>9272700</v>
      </c>
      <c r="AA1375" s="9">
        <f t="shared" si="174"/>
        <v>480702059.14285713</v>
      </c>
      <c r="AB1375" s="5">
        <f>IF(AA1375&lt;='اطلاعات پایه'!$B$35,'اطلاعات پایه'!$D$35,IF(AA1375&lt;='اطلاعات پایه'!$B$36,'اطلاعات پایه'!$E$35+(AA1375-'اطلاعات پایه'!$B$35)*'اطلاعات پایه'!$C$36,IF(AA1375&lt;='اطلاعات پایه'!$B$37,'اطلاعات پایه'!$E$36+(AA1375-'اطلاعات پایه'!$B$36)*'اطلاعات پایه'!$C$37,IF(AA1375&lt;='اطلاعات پایه'!$B$38,'اطلاعات پایه'!$E$37+(AA1375-'اطلاعات پایه'!$B$37)*'اطلاعات پایه'!$C$38,IF(AA1375&lt;='اطلاعات پایه'!$B$39,'اطلاعات پایه'!$E$38+(AA1375-'اطلاعات پایه'!$B$38)*'اطلاعات پایه'!$C$39,'اطلاعات پایه'!$E$39+(AA1375-'اطلاعات پایه'!$B$39)*'اطلاعات پایه'!$C$40)))))/365*L1375</f>
        <v>0</v>
      </c>
      <c r="AC1375" s="9">
        <f t="shared" si="175"/>
        <v>37493954</v>
      </c>
      <c r="AE1375" s="9">
        <f t="shared" si="170"/>
        <v>49588780</v>
      </c>
    </row>
    <row r="1376" spans="1:31" x14ac:dyDescent="0.25">
      <c r="A1376" s="13">
        <v>1356</v>
      </c>
      <c r="B1376" s="13"/>
      <c r="C1376" s="13"/>
      <c r="D1376" s="13"/>
      <c r="E1376" s="13"/>
      <c r="F1376" s="13"/>
      <c r="G1376" s="6" t="str">
        <f t="shared" si="168"/>
        <v/>
      </c>
      <c r="H1376" s="13"/>
      <c r="I1376" s="13"/>
      <c r="J1376" s="15"/>
      <c r="K1376" s="15"/>
      <c r="L1376" s="5">
        <f>VLOOKUP($C$15,'اطلاعات پایه'!$A$18:$B$30,2,FALSE)</f>
        <v>30</v>
      </c>
      <c r="M1376" s="6">
        <f>VLOOKUP($C$15,'اطلاعات پایه'!$A$18:$C$30,3,FALSE)</f>
        <v>45736</v>
      </c>
      <c r="N1376" s="5">
        <f>ROUND((K1376*('اطلاعات پایه'!$B$12+1)+'اطلاعات پایه'!$B$13)/30*L1376,0)</f>
        <v>9316080</v>
      </c>
      <c r="O1376" s="5">
        <f>IF(AND(F1376&gt;0,M1376-F1376&gt;364),'اطلاعات پایه'!$B$10,0)*L1376+J1376</f>
        <v>0</v>
      </c>
      <c r="P1376" s="5">
        <f>IF(H1376="متاهل",'اطلاعات پایه'!$B$6,0)</f>
        <v>0</v>
      </c>
      <c r="Q1376" s="5">
        <f>I1376*'اطلاعات پایه'!$B$7</f>
        <v>0</v>
      </c>
      <c r="R1376" s="5">
        <f>ROUND('اطلاعات پایه'!$B$8/30*MIN(30,L1376),0)</f>
        <v>9000000</v>
      </c>
      <c r="S1376" s="5">
        <f>ROUND('اطلاعات پایه'!$B$9/30*MIN(30,L1376),0)</f>
        <v>22000000</v>
      </c>
      <c r="T1376" s="5">
        <f t="shared" si="171"/>
        <v>59284</v>
      </c>
      <c r="U1376" s="15"/>
      <c r="V1376" s="5">
        <f t="shared" si="169"/>
        <v>0</v>
      </c>
      <c r="X1376" s="9">
        <f t="shared" si="172"/>
        <v>40316080</v>
      </c>
      <c r="Y1376" s="9">
        <f>ROUND(0.07*MIN(7*L1376*'اطلاعات پایه'!$B$5,'محاسبه حقوق'!X1376),0)</f>
        <v>2822126</v>
      </c>
      <c r="Z1376" s="9">
        <f t="shared" si="173"/>
        <v>9272700</v>
      </c>
      <c r="AA1376" s="9">
        <f t="shared" si="174"/>
        <v>480702059.14285713</v>
      </c>
      <c r="AB1376" s="5">
        <f>IF(AA1376&lt;='اطلاعات پایه'!$B$35,'اطلاعات پایه'!$D$35,IF(AA1376&lt;='اطلاعات پایه'!$B$36,'اطلاعات پایه'!$E$35+(AA1376-'اطلاعات پایه'!$B$35)*'اطلاعات پایه'!$C$36,IF(AA1376&lt;='اطلاعات پایه'!$B$37,'اطلاعات پایه'!$E$36+(AA1376-'اطلاعات پایه'!$B$36)*'اطلاعات پایه'!$C$37,IF(AA1376&lt;='اطلاعات پایه'!$B$38,'اطلاعات پایه'!$E$37+(AA1376-'اطلاعات پایه'!$B$37)*'اطلاعات پایه'!$C$38,IF(AA1376&lt;='اطلاعات پایه'!$B$39,'اطلاعات پایه'!$E$38+(AA1376-'اطلاعات پایه'!$B$38)*'اطلاعات پایه'!$C$39,'اطلاعات پایه'!$E$39+(AA1376-'اطلاعات پایه'!$B$39)*'اطلاعات پایه'!$C$40)))))/365*L1376</f>
        <v>0</v>
      </c>
      <c r="AC1376" s="9">
        <f t="shared" si="175"/>
        <v>37493954</v>
      </c>
      <c r="AE1376" s="9">
        <f t="shared" si="170"/>
        <v>49588780</v>
      </c>
    </row>
    <row r="1377" spans="1:31" x14ac:dyDescent="0.25">
      <c r="A1377" s="13">
        <v>1357</v>
      </c>
      <c r="B1377" s="13"/>
      <c r="C1377" s="13"/>
      <c r="D1377" s="13"/>
      <c r="E1377" s="13"/>
      <c r="F1377" s="13"/>
      <c r="G1377" s="6" t="str">
        <f t="shared" si="168"/>
        <v/>
      </c>
      <c r="H1377" s="13"/>
      <c r="I1377" s="13"/>
      <c r="J1377" s="15"/>
      <c r="K1377" s="15"/>
      <c r="L1377" s="5">
        <f>VLOOKUP($C$15,'اطلاعات پایه'!$A$18:$B$30,2,FALSE)</f>
        <v>30</v>
      </c>
      <c r="M1377" s="6">
        <f>VLOOKUP($C$15,'اطلاعات پایه'!$A$18:$C$30,3,FALSE)</f>
        <v>45736</v>
      </c>
      <c r="N1377" s="5">
        <f>ROUND((K1377*('اطلاعات پایه'!$B$12+1)+'اطلاعات پایه'!$B$13)/30*L1377,0)</f>
        <v>9316080</v>
      </c>
      <c r="O1377" s="5">
        <f>IF(AND(F1377&gt;0,M1377-F1377&gt;364),'اطلاعات پایه'!$B$10,0)*L1377+J1377</f>
        <v>0</v>
      </c>
      <c r="P1377" s="5">
        <f>IF(H1377="متاهل",'اطلاعات پایه'!$B$6,0)</f>
        <v>0</v>
      </c>
      <c r="Q1377" s="5">
        <f>I1377*'اطلاعات پایه'!$B$7</f>
        <v>0</v>
      </c>
      <c r="R1377" s="5">
        <f>ROUND('اطلاعات پایه'!$B$8/30*MIN(30,L1377),0)</f>
        <v>9000000</v>
      </c>
      <c r="S1377" s="5">
        <f>ROUND('اطلاعات پایه'!$B$9/30*MIN(30,L1377),0)</f>
        <v>22000000</v>
      </c>
      <c r="T1377" s="5">
        <f t="shared" si="171"/>
        <v>59284</v>
      </c>
      <c r="U1377" s="15"/>
      <c r="V1377" s="5">
        <f t="shared" si="169"/>
        <v>0</v>
      </c>
      <c r="X1377" s="9">
        <f t="shared" si="172"/>
        <v>40316080</v>
      </c>
      <c r="Y1377" s="9">
        <f>ROUND(0.07*MIN(7*L1377*'اطلاعات پایه'!$B$5,'محاسبه حقوق'!X1377),0)</f>
        <v>2822126</v>
      </c>
      <c r="Z1377" s="9">
        <f t="shared" si="173"/>
        <v>9272700</v>
      </c>
      <c r="AA1377" s="9">
        <f t="shared" si="174"/>
        <v>480702059.14285713</v>
      </c>
      <c r="AB1377" s="5">
        <f>IF(AA1377&lt;='اطلاعات پایه'!$B$35,'اطلاعات پایه'!$D$35,IF(AA1377&lt;='اطلاعات پایه'!$B$36,'اطلاعات پایه'!$E$35+(AA1377-'اطلاعات پایه'!$B$35)*'اطلاعات پایه'!$C$36,IF(AA1377&lt;='اطلاعات پایه'!$B$37,'اطلاعات پایه'!$E$36+(AA1377-'اطلاعات پایه'!$B$36)*'اطلاعات پایه'!$C$37,IF(AA1377&lt;='اطلاعات پایه'!$B$38,'اطلاعات پایه'!$E$37+(AA1377-'اطلاعات پایه'!$B$37)*'اطلاعات پایه'!$C$38,IF(AA1377&lt;='اطلاعات پایه'!$B$39,'اطلاعات پایه'!$E$38+(AA1377-'اطلاعات پایه'!$B$38)*'اطلاعات پایه'!$C$39,'اطلاعات پایه'!$E$39+(AA1377-'اطلاعات پایه'!$B$39)*'اطلاعات پایه'!$C$40)))))/365*L1377</f>
        <v>0</v>
      </c>
      <c r="AC1377" s="9">
        <f t="shared" si="175"/>
        <v>37493954</v>
      </c>
      <c r="AE1377" s="9">
        <f t="shared" si="170"/>
        <v>49588780</v>
      </c>
    </row>
    <row r="1378" spans="1:31" x14ac:dyDescent="0.25">
      <c r="A1378" s="13">
        <v>1358</v>
      </c>
      <c r="B1378" s="13"/>
      <c r="C1378" s="13"/>
      <c r="D1378" s="13"/>
      <c r="E1378" s="13"/>
      <c r="F1378" s="13"/>
      <c r="G1378" s="6" t="str">
        <f t="shared" si="168"/>
        <v/>
      </c>
      <c r="H1378" s="13"/>
      <c r="I1378" s="13"/>
      <c r="J1378" s="15"/>
      <c r="K1378" s="15"/>
      <c r="L1378" s="5">
        <f>VLOOKUP($C$15,'اطلاعات پایه'!$A$18:$B$30,2,FALSE)</f>
        <v>30</v>
      </c>
      <c r="M1378" s="6">
        <f>VLOOKUP($C$15,'اطلاعات پایه'!$A$18:$C$30,3,FALSE)</f>
        <v>45736</v>
      </c>
      <c r="N1378" s="5">
        <f>ROUND((K1378*('اطلاعات پایه'!$B$12+1)+'اطلاعات پایه'!$B$13)/30*L1378,0)</f>
        <v>9316080</v>
      </c>
      <c r="O1378" s="5">
        <f>IF(AND(F1378&gt;0,M1378-F1378&gt;364),'اطلاعات پایه'!$B$10,0)*L1378+J1378</f>
        <v>0</v>
      </c>
      <c r="P1378" s="5">
        <f>IF(H1378="متاهل",'اطلاعات پایه'!$B$6,0)</f>
        <v>0</v>
      </c>
      <c r="Q1378" s="5">
        <f>I1378*'اطلاعات پایه'!$B$7</f>
        <v>0</v>
      </c>
      <c r="R1378" s="5">
        <f>ROUND('اطلاعات پایه'!$B$8/30*MIN(30,L1378),0)</f>
        <v>9000000</v>
      </c>
      <c r="S1378" s="5">
        <f>ROUND('اطلاعات پایه'!$B$9/30*MIN(30,L1378),0)</f>
        <v>22000000</v>
      </c>
      <c r="T1378" s="5">
        <f t="shared" si="171"/>
        <v>59284</v>
      </c>
      <c r="U1378" s="15"/>
      <c r="V1378" s="5">
        <f t="shared" si="169"/>
        <v>0</v>
      </c>
      <c r="X1378" s="9">
        <f t="shared" si="172"/>
        <v>40316080</v>
      </c>
      <c r="Y1378" s="9">
        <f>ROUND(0.07*MIN(7*L1378*'اطلاعات پایه'!$B$5,'محاسبه حقوق'!X1378),0)</f>
        <v>2822126</v>
      </c>
      <c r="Z1378" s="9">
        <f t="shared" si="173"/>
        <v>9272700</v>
      </c>
      <c r="AA1378" s="9">
        <f t="shared" si="174"/>
        <v>480702059.14285713</v>
      </c>
      <c r="AB1378" s="5">
        <f>IF(AA1378&lt;='اطلاعات پایه'!$B$35,'اطلاعات پایه'!$D$35,IF(AA1378&lt;='اطلاعات پایه'!$B$36,'اطلاعات پایه'!$E$35+(AA1378-'اطلاعات پایه'!$B$35)*'اطلاعات پایه'!$C$36,IF(AA1378&lt;='اطلاعات پایه'!$B$37,'اطلاعات پایه'!$E$36+(AA1378-'اطلاعات پایه'!$B$36)*'اطلاعات پایه'!$C$37,IF(AA1378&lt;='اطلاعات پایه'!$B$38,'اطلاعات پایه'!$E$37+(AA1378-'اطلاعات پایه'!$B$37)*'اطلاعات پایه'!$C$38,IF(AA1378&lt;='اطلاعات پایه'!$B$39,'اطلاعات پایه'!$E$38+(AA1378-'اطلاعات پایه'!$B$38)*'اطلاعات پایه'!$C$39,'اطلاعات پایه'!$E$39+(AA1378-'اطلاعات پایه'!$B$39)*'اطلاعات پایه'!$C$40)))))/365*L1378</f>
        <v>0</v>
      </c>
      <c r="AC1378" s="9">
        <f t="shared" si="175"/>
        <v>37493954</v>
      </c>
      <c r="AE1378" s="9">
        <f t="shared" si="170"/>
        <v>49588780</v>
      </c>
    </row>
    <row r="1379" spans="1:31" x14ac:dyDescent="0.25">
      <c r="A1379" s="13">
        <v>1359</v>
      </c>
      <c r="B1379" s="13"/>
      <c r="C1379" s="13"/>
      <c r="D1379" s="13"/>
      <c r="E1379" s="13"/>
      <c r="F1379" s="13"/>
      <c r="G1379" s="6" t="str">
        <f t="shared" si="168"/>
        <v/>
      </c>
      <c r="H1379" s="13"/>
      <c r="I1379" s="13"/>
      <c r="J1379" s="15"/>
      <c r="K1379" s="15"/>
      <c r="L1379" s="5">
        <f>VLOOKUP($C$15,'اطلاعات پایه'!$A$18:$B$30,2,FALSE)</f>
        <v>30</v>
      </c>
      <c r="M1379" s="6">
        <f>VLOOKUP($C$15,'اطلاعات پایه'!$A$18:$C$30,3,FALSE)</f>
        <v>45736</v>
      </c>
      <c r="N1379" s="5">
        <f>ROUND((K1379*('اطلاعات پایه'!$B$12+1)+'اطلاعات پایه'!$B$13)/30*L1379,0)</f>
        <v>9316080</v>
      </c>
      <c r="O1379" s="5">
        <f>IF(AND(F1379&gt;0,M1379-F1379&gt;364),'اطلاعات پایه'!$B$10,0)*L1379+J1379</f>
        <v>0</v>
      </c>
      <c r="P1379" s="5">
        <f>IF(H1379="متاهل",'اطلاعات پایه'!$B$6,0)</f>
        <v>0</v>
      </c>
      <c r="Q1379" s="5">
        <f>I1379*'اطلاعات پایه'!$B$7</f>
        <v>0</v>
      </c>
      <c r="R1379" s="5">
        <f>ROUND('اطلاعات پایه'!$B$8/30*MIN(30,L1379),0)</f>
        <v>9000000</v>
      </c>
      <c r="S1379" s="5">
        <f>ROUND('اطلاعات پایه'!$B$9/30*MIN(30,L1379),0)</f>
        <v>22000000</v>
      </c>
      <c r="T1379" s="5">
        <f t="shared" si="171"/>
        <v>59284</v>
      </c>
      <c r="U1379" s="15"/>
      <c r="V1379" s="5">
        <f t="shared" si="169"/>
        <v>0</v>
      </c>
      <c r="X1379" s="9">
        <f t="shared" si="172"/>
        <v>40316080</v>
      </c>
      <c r="Y1379" s="9">
        <f>ROUND(0.07*MIN(7*L1379*'اطلاعات پایه'!$B$5,'محاسبه حقوق'!X1379),0)</f>
        <v>2822126</v>
      </c>
      <c r="Z1379" s="9">
        <f t="shared" si="173"/>
        <v>9272700</v>
      </c>
      <c r="AA1379" s="9">
        <f t="shared" si="174"/>
        <v>480702059.14285713</v>
      </c>
      <c r="AB1379" s="5">
        <f>IF(AA1379&lt;='اطلاعات پایه'!$B$35,'اطلاعات پایه'!$D$35,IF(AA1379&lt;='اطلاعات پایه'!$B$36,'اطلاعات پایه'!$E$35+(AA1379-'اطلاعات پایه'!$B$35)*'اطلاعات پایه'!$C$36,IF(AA1379&lt;='اطلاعات پایه'!$B$37,'اطلاعات پایه'!$E$36+(AA1379-'اطلاعات پایه'!$B$36)*'اطلاعات پایه'!$C$37,IF(AA1379&lt;='اطلاعات پایه'!$B$38,'اطلاعات پایه'!$E$37+(AA1379-'اطلاعات پایه'!$B$37)*'اطلاعات پایه'!$C$38,IF(AA1379&lt;='اطلاعات پایه'!$B$39,'اطلاعات پایه'!$E$38+(AA1379-'اطلاعات پایه'!$B$38)*'اطلاعات پایه'!$C$39,'اطلاعات پایه'!$E$39+(AA1379-'اطلاعات پایه'!$B$39)*'اطلاعات پایه'!$C$40)))))/365*L1379</f>
        <v>0</v>
      </c>
      <c r="AC1379" s="9">
        <f t="shared" si="175"/>
        <v>37493954</v>
      </c>
      <c r="AE1379" s="9">
        <f t="shared" si="170"/>
        <v>49588780</v>
      </c>
    </row>
    <row r="1380" spans="1:31" x14ac:dyDescent="0.25">
      <c r="A1380" s="13">
        <v>1360</v>
      </c>
      <c r="B1380" s="13"/>
      <c r="C1380" s="13"/>
      <c r="D1380" s="13"/>
      <c r="E1380" s="13"/>
      <c r="F1380" s="13"/>
      <c r="G1380" s="6" t="str">
        <f t="shared" si="168"/>
        <v/>
      </c>
      <c r="H1380" s="13"/>
      <c r="I1380" s="13"/>
      <c r="J1380" s="15"/>
      <c r="K1380" s="15"/>
      <c r="L1380" s="5">
        <f>VLOOKUP($C$15,'اطلاعات پایه'!$A$18:$B$30,2,FALSE)</f>
        <v>30</v>
      </c>
      <c r="M1380" s="6">
        <f>VLOOKUP($C$15,'اطلاعات پایه'!$A$18:$C$30,3,FALSE)</f>
        <v>45736</v>
      </c>
      <c r="N1380" s="5">
        <f>ROUND((K1380*('اطلاعات پایه'!$B$12+1)+'اطلاعات پایه'!$B$13)/30*L1380,0)</f>
        <v>9316080</v>
      </c>
      <c r="O1380" s="5">
        <f>IF(AND(F1380&gt;0,M1380-F1380&gt;364),'اطلاعات پایه'!$B$10,0)*L1380+J1380</f>
        <v>0</v>
      </c>
      <c r="P1380" s="5">
        <f>IF(H1380="متاهل",'اطلاعات پایه'!$B$6,0)</f>
        <v>0</v>
      </c>
      <c r="Q1380" s="5">
        <f>I1380*'اطلاعات پایه'!$B$7</f>
        <v>0</v>
      </c>
      <c r="R1380" s="5">
        <f>ROUND('اطلاعات پایه'!$B$8/30*MIN(30,L1380),0)</f>
        <v>9000000</v>
      </c>
      <c r="S1380" s="5">
        <f>ROUND('اطلاعات پایه'!$B$9/30*MIN(30,L1380),0)</f>
        <v>22000000</v>
      </c>
      <c r="T1380" s="5">
        <f t="shared" si="171"/>
        <v>59284</v>
      </c>
      <c r="U1380" s="15"/>
      <c r="V1380" s="5">
        <f t="shared" si="169"/>
        <v>0</v>
      </c>
      <c r="X1380" s="9">
        <f t="shared" si="172"/>
        <v>40316080</v>
      </c>
      <c r="Y1380" s="9">
        <f>ROUND(0.07*MIN(7*L1380*'اطلاعات پایه'!$B$5,'محاسبه حقوق'!X1380),0)</f>
        <v>2822126</v>
      </c>
      <c r="Z1380" s="9">
        <f t="shared" si="173"/>
        <v>9272700</v>
      </c>
      <c r="AA1380" s="9">
        <f t="shared" si="174"/>
        <v>480702059.14285713</v>
      </c>
      <c r="AB1380" s="5">
        <f>IF(AA1380&lt;='اطلاعات پایه'!$B$35,'اطلاعات پایه'!$D$35,IF(AA1380&lt;='اطلاعات پایه'!$B$36,'اطلاعات پایه'!$E$35+(AA1380-'اطلاعات پایه'!$B$35)*'اطلاعات پایه'!$C$36,IF(AA1380&lt;='اطلاعات پایه'!$B$37,'اطلاعات پایه'!$E$36+(AA1380-'اطلاعات پایه'!$B$36)*'اطلاعات پایه'!$C$37,IF(AA1380&lt;='اطلاعات پایه'!$B$38,'اطلاعات پایه'!$E$37+(AA1380-'اطلاعات پایه'!$B$37)*'اطلاعات پایه'!$C$38,IF(AA1380&lt;='اطلاعات پایه'!$B$39,'اطلاعات پایه'!$E$38+(AA1380-'اطلاعات پایه'!$B$38)*'اطلاعات پایه'!$C$39,'اطلاعات پایه'!$E$39+(AA1380-'اطلاعات پایه'!$B$39)*'اطلاعات پایه'!$C$40)))))/365*L1380</f>
        <v>0</v>
      </c>
      <c r="AC1380" s="9">
        <f t="shared" si="175"/>
        <v>37493954</v>
      </c>
      <c r="AE1380" s="9">
        <f t="shared" si="170"/>
        <v>49588780</v>
      </c>
    </row>
    <row r="1381" spans="1:31" x14ac:dyDescent="0.25">
      <c r="A1381" s="13">
        <v>1361</v>
      </c>
      <c r="B1381" s="13"/>
      <c r="C1381" s="13"/>
      <c r="D1381" s="13"/>
      <c r="E1381" s="13"/>
      <c r="F1381" s="13"/>
      <c r="G1381" s="6" t="str">
        <f t="shared" si="168"/>
        <v/>
      </c>
      <c r="H1381" s="13"/>
      <c r="I1381" s="13"/>
      <c r="J1381" s="15"/>
      <c r="K1381" s="15"/>
      <c r="L1381" s="5">
        <f>VLOOKUP($C$15,'اطلاعات پایه'!$A$18:$B$30,2,FALSE)</f>
        <v>30</v>
      </c>
      <c r="M1381" s="6">
        <f>VLOOKUP($C$15,'اطلاعات پایه'!$A$18:$C$30,3,FALSE)</f>
        <v>45736</v>
      </c>
      <c r="N1381" s="5">
        <f>ROUND((K1381*('اطلاعات پایه'!$B$12+1)+'اطلاعات پایه'!$B$13)/30*L1381,0)</f>
        <v>9316080</v>
      </c>
      <c r="O1381" s="5">
        <f>IF(AND(F1381&gt;0,M1381-F1381&gt;364),'اطلاعات پایه'!$B$10,0)*L1381+J1381</f>
        <v>0</v>
      </c>
      <c r="P1381" s="5">
        <f>IF(H1381="متاهل",'اطلاعات پایه'!$B$6,0)</f>
        <v>0</v>
      </c>
      <c r="Q1381" s="5">
        <f>I1381*'اطلاعات پایه'!$B$7</f>
        <v>0</v>
      </c>
      <c r="R1381" s="5">
        <f>ROUND('اطلاعات پایه'!$B$8/30*MIN(30,L1381),0)</f>
        <v>9000000</v>
      </c>
      <c r="S1381" s="5">
        <f>ROUND('اطلاعات پایه'!$B$9/30*MIN(30,L1381),0)</f>
        <v>22000000</v>
      </c>
      <c r="T1381" s="5">
        <f t="shared" si="171"/>
        <v>59284</v>
      </c>
      <c r="U1381" s="15"/>
      <c r="V1381" s="5">
        <f t="shared" si="169"/>
        <v>0</v>
      </c>
      <c r="X1381" s="9">
        <f t="shared" si="172"/>
        <v>40316080</v>
      </c>
      <c r="Y1381" s="9">
        <f>ROUND(0.07*MIN(7*L1381*'اطلاعات پایه'!$B$5,'محاسبه حقوق'!X1381),0)</f>
        <v>2822126</v>
      </c>
      <c r="Z1381" s="9">
        <f t="shared" si="173"/>
        <v>9272700</v>
      </c>
      <c r="AA1381" s="9">
        <f t="shared" si="174"/>
        <v>480702059.14285713</v>
      </c>
      <c r="AB1381" s="5">
        <f>IF(AA1381&lt;='اطلاعات پایه'!$B$35,'اطلاعات پایه'!$D$35,IF(AA1381&lt;='اطلاعات پایه'!$B$36,'اطلاعات پایه'!$E$35+(AA1381-'اطلاعات پایه'!$B$35)*'اطلاعات پایه'!$C$36,IF(AA1381&lt;='اطلاعات پایه'!$B$37,'اطلاعات پایه'!$E$36+(AA1381-'اطلاعات پایه'!$B$36)*'اطلاعات پایه'!$C$37,IF(AA1381&lt;='اطلاعات پایه'!$B$38,'اطلاعات پایه'!$E$37+(AA1381-'اطلاعات پایه'!$B$37)*'اطلاعات پایه'!$C$38,IF(AA1381&lt;='اطلاعات پایه'!$B$39,'اطلاعات پایه'!$E$38+(AA1381-'اطلاعات پایه'!$B$38)*'اطلاعات پایه'!$C$39,'اطلاعات پایه'!$E$39+(AA1381-'اطلاعات پایه'!$B$39)*'اطلاعات پایه'!$C$40)))))/365*L1381</f>
        <v>0</v>
      </c>
      <c r="AC1381" s="9">
        <f t="shared" si="175"/>
        <v>37493954</v>
      </c>
      <c r="AE1381" s="9">
        <f t="shared" si="170"/>
        <v>49588780</v>
      </c>
    </row>
    <row r="1382" spans="1:31" x14ac:dyDescent="0.25">
      <c r="A1382" s="13">
        <v>1362</v>
      </c>
      <c r="B1382" s="13"/>
      <c r="C1382" s="13"/>
      <c r="D1382" s="13"/>
      <c r="E1382" s="13"/>
      <c r="F1382" s="13"/>
      <c r="G1382" s="6" t="str">
        <f t="shared" si="168"/>
        <v/>
      </c>
      <c r="H1382" s="13"/>
      <c r="I1382" s="13"/>
      <c r="J1382" s="15"/>
      <c r="K1382" s="15"/>
      <c r="L1382" s="5">
        <f>VLOOKUP($C$15,'اطلاعات پایه'!$A$18:$B$30,2,FALSE)</f>
        <v>30</v>
      </c>
      <c r="M1382" s="6">
        <f>VLOOKUP($C$15,'اطلاعات پایه'!$A$18:$C$30,3,FALSE)</f>
        <v>45736</v>
      </c>
      <c r="N1382" s="5">
        <f>ROUND((K1382*('اطلاعات پایه'!$B$12+1)+'اطلاعات پایه'!$B$13)/30*L1382,0)</f>
        <v>9316080</v>
      </c>
      <c r="O1382" s="5">
        <f>IF(AND(F1382&gt;0,M1382-F1382&gt;364),'اطلاعات پایه'!$B$10,0)*L1382+J1382</f>
        <v>0</v>
      </c>
      <c r="P1382" s="5">
        <f>IF(H1382="متاهل",'اطلاعات پایه'!$B$6,0)</f>
        <v>0</v>
      </c>
      <c r="Q1382" s="5">
        <f>I1382*'اطلاعات پایه'!$B$7</f>
        <v>0</v>
      </c>
      <c r="R1382" s="5">
        <f>ROUND('اطلاعات پایه'!$B$8/30*MIN(30,L1382),0)</f>
        <v>9000000</v>
      </c>
      <c r="S1382" s="5">
        <f>ROUND('اطلاعات پایه'!$B$9/30*MIN(30,L1382),0)</f>
        <v>22000000</v>
      </c>
      <c r="T1382" s="5">
        <f t="shared" si="171"/>
        <v>59284</v>
      </c>
      <c r="U1382" s="15"/>
      <c r="V1382" s="5">
        <f t="shared" si="169"/>
        <v>0</v>
      </c>
      <c r="X1382" s="9">
        <f t="shared" si="172"/>
        <v>40316080</v>
      </c>
      <c r="Y1382" s="9">
        <f>ROUND(0.07*MIN(7*L1382*'اطلاعات پایه'!$B$5,'محاسبه حقوق'!X1382),0)</f>
        <v>2822126</v>
      </c>
      <c r="Z1382" s="9">
        <f t="shared" si="173"/>
        <v>9272700</v>
      </c>
      <c r="AA1382" s="9">
        <f t="shared" si="174"/>
        <v>480702059.14285713</v>
      </c>
      <c r="AB1382" s="5">
        <f>IF(AA1382&lt;='اطلاعات پایه'!$B$35,'اطلاعات پایه'!$D$35,IF(AA1382&lt;='اطلاعات پایه'!$B$36,'اطلاعات پایه'!$E$35+(AA1382-'اطلاعات پایه'!$B$35)*'اطلاعات پایه'!$C$36,IF(AA1382&lt;='اطلاعات پایه'!$B$37,'اطلاعات پایه'!$E$36+(AA1382-'اطلاعات پایه'!$B$36)*'اطلاعات پایه'!$C$37,IF(AA1382&lt;='اطلاعات پایه'!$B$38,'اطلاعات پایه'!$E$37+(AA1382-'اطلاعات پایه'!$B$37)*'اطلاعات پایه'!$C$38,IF(AA1382&lt;='اطلاعات پایه'!$B$39,'اطلاعات پایه'!$E$38+(AA1382-'اطلاعات پایه'!$B$38)*'اطلاعات پایه'!$C$39,'اطلاعات پایه'!$E$39+(AA1382-'اطلاعات پایه'!$B$39)*'اطلاعات پایه'!$C$40)))))/365*L1382</f>
        <v>0</v>
      </c>
      <c r="AC1382" s="9">
        <f t="shared" si="175"/>
        <v>37493954</v>
      </c>
      <c r="AE1382" s="9">
        <f t="shared" si="170"/>
        <v>49588780</v>
      </c>
    </row>
    <row r="1383" spans="1:31" x14ac:dyDescent="0.25">
      <c r="A1383" s="13">
        <v>1363</v>
      </c>
      <c r="B1383" s="13"/>
      <c r="C1383" s="13"/>
      <c r="D1383" s="13"/>
      <c r="E1383" s="13"/>
      <c r="F1383" s="13"/>
      <c r="G1383" s="6" t="str">
        <f t="shared" si="168"/>
        <v/>
      </c>
      <c r="H1383" s="13"/>
      <c r="I1383" s="13"/>
      <c r="J1383" s="15"/>
      <c r="K1383" s="15"/>
      <c r="L1383" s="5">
        <f>VLOOKUP($C$15,'اطلاعات پایه'!$A$18:$B$30,2,FALSE)</f>
        <v>30</v>
      </c>
      <c r="M1383" s="6">
        <f>VLOOKUP($C$15,'اطلاعات پایه'!$A$18:$C$30,3,FALSE)</f>
        <v>45736</v>
      </c>
      <c r="N1383" s="5">
        <f>ROUND((K1383*('اطلاعات پایه'!$B$12+1)+'اطلاعات پایه'!$B$13)/30*L1383,0)</f>
        <v>9316080</v>
      </c>
      <c r="O1383" s="5">
        <f>IF(AND(F1383&gt;0,M1383-F1383&gt;364),'اطلاعات پایه'!$B$10,0)*L1383+J1383</f>
        <v>0</v>
      </c>
      <c r="P1383" s="5">
        <f>IF(H1383="متاهل",'اطلاعات پایه'!$B$6,0)</f>
        <v>0</v>
      </c>
      <c r="Q1383" s="5">
        <f>I1383*'اطلاعات پایه'!$B$7</f>
        <v>0</v>
      </c>
      <c r="R1383" s="5">
        <f>ROUND('اطلاعات پایه'!$B$8/30*MIN(30,L1383),0)</f>
        <v>9000000</v>
      </c>
      <c r="S1383" s="5">
        <f>ROUND('اطلاعات پایه'!$B$9/30*MIN(30,L1383),0)</f>
        <v>22000000</v>
      </c>
      <c r="T1383" s="5">
        <f t="shared" si="171"/>
        <v>59284</v>
      </c>
      <c r="U1383" s="15"/>
      <c r="V1383" s="5">
        <f t="shared" si="169"/>
        <v>0</v>
      </c>
      <c r="X1383" s="9">
        <f t="shared" si="172"/>
        <v>40316080</v>
      </c>
      <c r="Y1383" s="9">
        <f>ROUND(0.07*MIN(7*L1383*'اطلاعات پایه'!$B$5,'محاسبه حقوق'!X1383),0)</f>
        <v>2822126</v>
      </c>
      <c r="Z1383" s="9">
        <f t="shared" si="173"/>
        <v>9272700</v>
      </c>
      <c r="AA1383" s="9">
        <f t="shared" si="174"/>
        <v>480702059.14285713</v>
      </c>
      <c r="AB1383" s="5">
        <f>IF(AA1383&lt;='اطلاعات پایه'!$B$35,'اطلاعات پایه'!$D$35,IF(AA1383&lt;='اطلاعات پایه'!$B$36,'اطلاعات پایه'!$E$35+(AA1383-'اطلاعات پایه'!$B$35)*'اطلاعات پایه'!$C$36,IF(AA1383&lt;='اطلاعات پایه'!$B$37,'اطلاعات پایه'!$E$36+(AA1383-'اطلاعات پایه'!$B$36)*'اطلاعات پایه'!$C$37,IF(AA1383&lt;='اطلاعات پایه'!$B$38,'اطلاعات پایه'!$E$37+(AA1383-'اطلاعات پایه'!$B$37)*'اطلاعات پایه'!$C$38,IF(AA1383&lt;='اطلاعات پایه'!$B$39,'اطلاعات پایه'!$E$38+(AA1383-'اطلاعات پایه'!$B$38)*'اطلاعات پایه'!$C$39,'اطلاعات پایه'!$E$39+(AA1383-'اطلاعات پایه'!$B$39)*'اطلاعات پایه'!$C$40)))))/365*L1383</f>
        <v>0</v>
      </c>
      <c r="AC1383" s="9">
        <f t="shared" si="175"/>
        <v>37493954</v>
      </c>
      <c r="AE1383" s="9">
        <f t="shared" si="170"/>
        <v>49588780</v>
      </c>
    </row>
    <row r="1384" spans="1:31" x14ac:dyDescent="0.25">
      <c r="A1384" s="13">
        <v>1364</v>
      </c>
      <c r="B1384" s="13"/>
      <c r="C1384" s="13"/>
      <c r="D1384" s="13"/>
      <c r="E1384" s="13"/>
      <c r="F1384" s="13"/>
      <c r="G1384" s="6" t="str">
        <f t="shared" si="168"/>
        <v/>
      </c>
      <c r="H1384" s="13"/>
      <c r="I1384" s="13"/>
      <c r="J1384" s="15"/>
      <c r="K1384" s="15"/>
      <c r="L1384" s="5">
        <f>VLOOKUP($C$15,'اطلاعات پایه'!$A$18:$B$30,2,FALSE)</f>
        <v>30</v>
      </c>
      <c r="M1384" s="6">
        <f>VLOOKUP($C$15,'اطلاعات پایه'!$A$18:$C$30,3,FALSE)</f>
        <v>45736</v>
      </c>
      <c r="N1384" s="5">
        <f>ROUND((K1384*('اطلاعات پایه'!$B$12+1)+'اطلاعات پایه'!$B$13)/30*L1384,0)</f>
        <v>9316080</v>
      </c>
      <c r="O1384" s="5">
        <f>IF(AND(F1384&gt;0,M1384-F1384&gt;364),'اطلاعات پایه'!$B$10,0)*L1384+J1384</f>
        <v>0</v>
      </c>
      <c r="P1384" s="5">
        <f>IF(H1384="متاهل",'اطلاعات پایه'!$B$6,0)</f>
        <v>0</v>
      </c>
      <c r="Q1384" s="5">
        <f>I1384*'اطلاعات پایه'!$B$7</f>
        <v>0</v>
      </c>
      <c r="R1384" s="5">
        <f>ROUND('اطلاعات پایه'!$B$8/30*MIN(30,L1384),0)</f>
        <v>9000000</v>
      </c>
      <c r="S1384" s="5">
        <f>ROUND('اطلاعات پایه'!$B$9/30*MIN(30,L1384),0)</f>
        <v>22000000</v>
      </c>
      <c r="T1384" s="5">
        <f t="shared" si="171"/>
        <v>59284</v>
      </c>
      <c r="U1384" s="15"/>
      <c r="V1384" s="5">
        <f t="shared" si="169"/>
        <v>0</v>
      </c>
      <c r="X1384" s="9">
        <f t="shared" si="172"/>
        <v>40316080</v>
      </c>
      <c r="Y1384" s="9">
        <f>ROUND(0.07*MIN(7*L1384*'اطلاعات پایه'!$B$5,'محاسبه حقوق'!X1384),0)</f>
        <v>2822126</v>
      </c>
      <c r="Z1384" s="9">
        <f t="shared" si="173"/>
        <v>9272700</v>
      </c>
      <c r="AA1384" s="9">
        <f t="shared" si="174"/>
        <v>480702059.14285713</v>
      </c>
      <c r="AB1384" s="5">
        <f>IF(AA1384&lt;='اطلاعات پایه'!$B$35,'اطلاعات پایه'!$D$35,IF(AA1384&lt;='اطلاعات پایه'!$B$36,'اطلاعات پایه'!$E$35+(AA1384-'اطلاعات پایه'!$B$35)*'اطلاعات پایه'!$C$36,IF(AA1384&lt;='اطلاعات پایه'!$B$37,'اطلاعات پایه'!$E$36+(AA1384-'اطلاعات پایه'!$B$36)*'اطلاعات پایه'!$C$37,IF(AA1384&lt;='اطلاعات پایه'!$B$38,'اطلاعات پایه'!$E$37+(AA1384-'اطلاعات پایه'!$B$37)*'اطلاعات پایه'!$C$38,IF(AA1384&lt;='اطلاعات پایه'!$B$39,'اطلاعات پایه'!$E$38+(AA1384-'اطلاعات پایه'!$B$38)*'اطلاعات پایه'!$C$39,'اطلاعات پایه'!$E$39+(AA1384-'اطلاعات پایه'!$B$39)*'اطلاعات پایه'!$C$40)))))/365*L1384</f>
        <v>0</v>
      </c>
      <c r="AC1384" s="9">
        <f t="shared" si="175"/>
        <v>37493954</v>
      </c>
      <c r="AE1384" s="9">
        <f t="shared" si="170"/>
        <v>49588780</v>
      </c>
    </row>
    <row r="1385" spans="1:31" x14ac:dyDescent="0.25">
      <c r="A1385" s="13">
        <v>1365</v>
      </c>
      <c r="B1385" s="13"/>
      <c r="C1385" s="13"/>
      <c r="D1385" s="13"/>
      <c r="E1385" s="13"/>
      <c r="F1385" s="13"/>
      <c r="G1385" s="6" t="str">
        <f t="shared" si="168"/>
        <v/>
      </c>
      <c r="H1385" s="13"/>
      <c r="I1385" s="13"/>
      <c r="J1385" s="15"/>
      <c r="K1385" s="15"/>
      <c r="L1385" s="5">
        <f>VLOOKUP($C$15,'اطلاعات پایه'!$A$18:$B$30,2,FALSE)</f>
        <v>30</v>
      </c>
      <c r="M1385" s="6">
        <f>VLOOKUP($C$15,'اطلاعات پایه'!$A$18:$C$30,3,FALSE)</f>
        <v>45736</v>
      </c>
      <c r="N1385" s="5">
        <f>ROUND((K1385*('اطلاعات پایه'!$B$12+1)+'اطلاعات پایه'!$B$13)/30*L1385,0)</f>
        <v>9316080</v>
      </c>
      <c r="O1385" s="5">
        <f>IF(AND(F1385&gt;0,M1385-F1385&gt;364),'اطلاعات پایه'!$B$10,0)*L1385+J1385</f>
        <v>0</v>
      </c>
      <c r="P1385" s="5">
        <f>IF(H1385="متاهل",'اطلاعات پایه'!$B$6,0)</f>
        <v>0</v>
      </c>
      <c r="Q1385" s="5">
        <f>I1385*'اطلاعات پایه'!$B$7</f>
        <v>0</v>
      </c>
      <c r="R1385" s="5">
        <f>ROUND('اطلاعات پایه'!$B$8/30*MIN(30,L1385),0)</f>
        <v>9000000</v>
      </c>
      <c r="S1385" s="5">
        <f>ROUND('اطلاعات پایه'!$B$9/30*MIN(30,L1385),0)</f>
        <v>22000000</v>
      </c>
      <c r="T1385" s="5">
        <f t="shared" si="171"/>
        <v>59284</v>
      </c>
      <c r="U1385" s="15"/>
      <c r="V1385" s="5">
        <f t="shared" si="169"/>
        <v>0</v>
      </c>
      <c r="X1385" s="9">
        <f t="shared" si="172"/>
        <v>40316080</v>
      </c>
      <c r="Y1385" s="9">
        <f>ROUND(0.07*MIN(7*L1385*'اطلاعات پایه'!$B$5,'محاسبه حقوق'!X1385),0)</f>
        <v>2822126</v>
      </c>
      <c r="Z1385" s="9">
        <f t="shared" si="173"/>
        <v>9272700</v>
      </c>
      <c r="AA1385" s="9">
        <f t="shared" si="174"/>
        <v>480702059.14285713</v>
      </c>
      <c r="AB1385" s="5">
        <f>IF(AA1385&lt;='اطلاعات پایه'!$B$35,'اطلاعات پایه'!$D$35,IF(AA1385&lt;='اطلاعات پایه'!$B$36,'اطلاعات پایه'!$E$35+(AA1385-'اطلاعات پایه'!$B$35)*'اطلاعات پایه'!$C$36,IF(AA1385&lt;='اطلاعات پایه'!$B$37,'اطلاعات پایه'!$E$36+(AA1385-'اطلاعات پایه'!$B$36)*'اطلاعات پایه'!$C$37,IF(AA1385&lt;='اطلاعات پایه'!$B$38,'اطلاعات پایه'!$E$37+(AA1385-'اطلاعات پایه'!$B$37)*'اطلاعات پایه'!$C$38,IF(AA1385&lt;='اطلاعات پایه'!$B$39,'اطلاعات پایه'!$E$38+(AA1385-'اطلاعات پایه'!$B$38)*'اطلاعات پایه'!$C$39,'اطلاعات پایه'!$E$39+(AA1385-'اطلاعات پایه'!$B$39)*'اطلاعات پایه'!$C$40)))))/365*L1385</f>
        <v>0</v>
      </c>
      <c r="AC1385" s="9">
        <f t="shared" si="175"/>
        <v>37493954</v>
      </c>
      <c r="AE1385" s="9">
        <f t="shared" si="170"/>
        <v>49588780</v>
      </c>
    </row>
    <row r="1386" spans="1:31" x14ac:dyDescent="0.25">
      <c r="A1386" s="13">
        <v>1366</v>
      </c>
      <c r="B1386" s="13"/>
      <c r="C1386" s="13"/>
      <c r="D1386" s="13"/>
      <c r="E1386" s="13"/>
      <c r="F1386" s="13"/>
      <c r="G1386" s="6" t="str">
        <f t="shared" si="168"/>
        <v/>
      </c>
      <c r="H1386" s="13"/>
      <c r="I1386" s="13"/>
      <c r="J1386" s="15"/>
      <c r="K1386" s="15"/>
      <c r="L1386" s="5">
        <f>VLOOKUP($C$15,'اطلاعات پایه'!$A$18:$B$30,2,FALSE)</f>
        <v>30</v>
      </c>
      <c r="M1386" s="6">
        <f>VLOOKUP($C$15,'اطلاعات پایه'!$A$18:$C$30,3,FALSE)</f>
        <v>45736</v>
      </c>
      <c r="N1386" s="5">
        <f>ROUND((K1386*('اطلاعات پایه'!$B$12+1)+'اطلاعات پایه'!$B$13)/30*L1386,0)</f>
        <v>9316080</v>
      </c>
      <c r="O1386" s="5">
        <f>IF(AND(F1386&gt;0,M1386-F1386&gt;364),'اطلاعات پایه'!$B$10,0)*L1386+J1386</f>
        <v>0</v>
      </c>
      <c r="P1386" s="5">
        <f>IF(H1386="متاهل",'اطلاعات پایه'!$B$6,0)</f>
        <v>0</v>
      </c>
      <c r="Q1386" s="5">
        <f>I1386*'اطلاعات پایه'!$B$7</f>
        <v>0</v>
      </c>
      <c r="R1386" s="5">
        <f>ROUND('اطلاعات پایه'!$B$8/30*MIN(30,L1386),0)</f>
        <v>9000000</v>
      </c>
      <c r="S1386" s="5">
        <f>ROUND('اطلاعات پایه'!$B$9/30*MIN(30,L1386),0)</f>
        <v>22000000</v>
      </c>
      <c r="T1386" s="5">
        <f t="shared" si="171"/>
        <v>59284</v>
      </c>
      <c r="U1386" s="15"/>
      <c r="V1386" s="5">
        <f t="shared" si="169"/>
        <v>0</v>
      </c>
      <c r="X1386" s="9">
        <f t="shared" si="172"/>
        <v>40316080</v>
      </c>
      <c r="Y1386" s="9">
        <f>ROUND(0.07*MIN(7*L1386*'اطلاعات پایه'!$B$5,'محاسبه حقوق'!X1386),0)</f>
        <v>2822126</v>
      </c>
      <c r="Z1386" s="9">
        <f t="shared" si="173"/>
        <v>9272700</v>
      </c>
      <c r="AA1386" s="9">
        <f t="shared" si="174"/>
        <v>480702059.14285713</v>
      </c>
      <c r="AB1386" s="5">
        <f>IF(AA1386&lt;='اطلاعات پایه'!$B$35,'اطلاعات پایه'!$D$35,IF(AA1386&lt;='اطلاعات پایه'!$B$36,'اطلاعات پایه'!$E$35+(AA1386-'اطلاعات پایه'!$B$35)*'اطلاعات پایه'!$C$36,IF(AA1386&lt;='اطلاعات پایه'!$B$37,'اطلاعات پایه'!$E$36+(AA1386-'اطلاعات پایه'!$B$36)*'اطلاعات پایه'!$C$37,IF(AA1386&lt;='اطلاعات پایه'!$B$38,'اطلاعات پایه'!$E$37+(AA1386-'اطلاعات پایه'!$B$37)*'اطلاعات پایه'!$C$38,IF(AA1386&lt;='اطلاعات پایه'!$B$39,'اطلاعات پایه'!$E$38+(AA1386-'اطلاعات پایه'!$B$38)*'اطلاعات پایه'!$C$39,'اطلاعات پایه'!$E$39+(AA1386-'اطلاعات پایه'!$B$39)*'اطلاعات پایه'!$C$40)))))/365*L1386</f>
        <v>0</v>
      </c>
      <c r="AC1386" s="9">
        <f t="shared" si="175"/>
        <v>37493954</v>
      </c>
      <c r="AE1386" s="9">
        <f t="shared" si="170"/>
        <v>49588780</v>
      </c>
    </row>
    <row r="1387" spans="1:31" x14ac:dyDescent="0.25">
      <c r="A1387" s="13">
        <v>1367</v>
      </c>
      <c r="B1387" s="13"/>
      <c r="C1387" s="13"/>
      <c r="D1387" s="13"/>
      <c r="E1387" s="13"/>
      <c r="F1387" s="13"/>
      <c r="G1387" s="6" t="str">
        <f t="shared" si="168"/>
        <v/>
      </c>
      <c r="H1387" s="13"/>
      <c r="I1387" s="13"/>
      <c r="J1387" s="15"/>
      <c r="K1387" s="15"/>
      <c r="L1387" s="5">
        <f>VLOOKUP($C$15,'اطلاعات پایه'!$A$18:$B$30,2,FALSE)</f>
        <v>30</v>
      </c>
      <c r="M1387" s="6">
        <f>VLOOKUP($C$15,'اطلاعات پایه'!$A$18:$C$30,3,FALSE)</f>
        <v>45736</v>
      </c>
      <c r="N1387" s="5">
        <f>ROUND((K1387*('اطلاعات پایه'!$B$12+1)+'اطلاعات پایه'!$B$13)/30*L1387,0)</f>
        <v>9316080</v>
      </c>
      <c r="O1387" s="5">
        <f>IF(AND(F1387&gt;0,M1387-F1387&gt;364),'اطلاعات پایه'!$B$10,0)*L1387+J1387</f>
        <v>0</v>
      </c>
      <c r="P1387" s="5">
        <f>IF(H1387="متاهل",'اطلاعات پایه'!$B$6,0)</f>
        <v>0</v>
      </c>
      <c r="Q1387" s="5">
        <f>I1387*'اطلاعات پایه'!$B$7</f>
        <v>0</v>
      </c>
      <c r="R1387" s="5">
        <f>ROUND('اطلاعات پایه'!$B$8/30*MIN(30,L1387),0)</f>
        <v>9000000</v>
      </c>
      <c r="S1387" s="5">
        <f>ROUND('اطلاعات پایه'!$B$9/30*MIN(30,L1387),0)</f>
        <v>22000000</v>
      </c>
      <c r="T1387" s="5">
        <f t="shared" si="171"/>
        <v>59284</v>
      </c>
      <c r="U1387" s="15"/>
      <c r="V1387" s="5">
        <f t="shared" si="169"/>
        <v>0</v>
      </c>
      <c r="X1387" s="9">
        <f t="shared" si="172"/>
        <v>40316080</v>
      </c>
      <c r="Y1387" s="9">
        <f>ROUND(0.07*MIN(7*L1387*'اطلاعات پایه'!$B$5,'محاسبه حقوق'!X1387),0)</f>
        <v>2822126</v>
      </c>
      <c r="Z1387" s="9">
        <f t="shared" si="173"/>
        <v>9272700</v>
      </c>
      <c r="AA1387" s="9">
        <f t="shared" si="174"/>
        <v>480702059.14285713</v>
      </c>
      <c r="AB1387" s="5">
        <f>IF(AA1387&lt;='اطلاعات پایه'!$B$35,'اطلاعات پایه'!$D$35,IF(AA1387&lt;='اطلاعات پایه'!$B$36,'اطلاعات پایه'!$E$35+(AA1387-'اطلاعات پایه'!$B$35)*'اطلاعات پایه'!$C$36,IF(AA1387&lt;='اطلاعات پایه'!$B$37,'اطلاعات پایه'!$E$36+(AA1387-'اطلاعات پایه'!$B$36)*'اطلاعات پایه'!$C$37,IF(AA1387&lt;='اطلاعات پایه'!$B$38,'اطلاعات پایه'!$E$37+(AA1387-'اطلاعات پایه'!$B$37)*'اطلاعات پایه'!$C$38,IF(AA1387&lt;='اطلاعات پایه'!$B$39,'اطلاعات پایه'!$E$38+(AA1387-'اطلاعات پایه'!$B$38)*'اطلاعات پایه'!$C$39,'اطلاعات پایه'!$E$39+(AA1387-'اطلاعات پایه'!$B$39)*'اطلاعات پایه'!$C$40)))))/365*L1387</f>
        <v>0</v>
      </c>
      <c r="AC1387" s="9">
        <f t="shared" si="175"/>
        <v>37493954</v>
      </c>
      <c r="AE1387" s="9">
        <f t="shared" si="170"/>
        <v>49588780</v>
      </c>
    </row>
    <row r="1388" spans="1:31" x14ac:dyDescent="0.25">
      <c r="A1388" s="13">
        <v>1368</v>
      </c>
      <c r="B1388" s="13"/>
      <c r="C1388" s="13"/>
      <c r="D1388" s="13"/>
      <c r="E1388" s="13"/>
      <c r="F1388" s="13"/>
      <c r="G1388" s="6" t="str">
        <f t="shared" si="168"/>
        <v/>
      </c>
      <c r="H1388" s="13"/>
      <c r="I1388" s="13"/>
      <c r="J1388" s="15"/>
      <c r="K1388" s="15"/>
      <c r="L1388" s="5">
        <f>VLOOKUP($C$15,'اطلاعات پایه'!$A$18:$B$30,2,FALSE)</f>
        <v>30</v>
      </c>
      <c r="M1388" s="6">
        <f>VLOOKUP($C$15,'اطلاعات پایه'!$A$18:$C$30,3,FALSE)</f>
        <v>45736</v>
      </c>
      <c r="N1388" s="5">
        <f>ROUND((K1388*('اطلاعات پایه'!$B$12+1)+'اطلاعات پایه'!$B$13)/30*L1388,0)</f>
        <v>9316080</v>
      </c>
      <c r="O1388" s="5">
        <f>IF(AND(F1388&gt;0,M1388-F1388&gt;364),'اطلاعات پایه'!$B$10,0)*L1388+J1388</f>
        <v>0</v>
      </c>
      <c r="P1388" s="5">
        <f>IF(H1388="متاهل",'اطلاعات پایه'!$B$6,0)</f>
        <v>0</v>
      </c>
      <c r="Q1388" s="5">
        <f>I1388*'اطلاعات پایه'!$B$7</f>
        <v>0</v>
      </c>
      <c r="R1388" s="5">
        <f>ROUND('اطلاعات پایه'!$B$8/30*MIN(30,L1388),0)</f>
        <v>9000000</v>
      </c>
      <c r="S1388" s="5">
        <f>ROUND('اطلاعات پایه'!$B$9/30*MIN(30,L1388),0)</f>
        <v>22000000</v>
      </c>
      <c r="T1388" s="5">
        <f t="shared" si="171"/>
        <v>59284</v>
      </c>
      <c r="U1388" s="15"/>
      <c r="V1388" s="5">
        <f t="shared" si="169"/>
        <v>0</v>
      </c>
      <c r="X1388" s="9">
        <f t="shared" si="172"/>
        <v>40316080</v>
      </c>
      <c r="Y1388" s="9">
        <f>ROUND(0.07*MIN(7*L1388*'اطلاعات پایه'!$B$5,'محاسبه حقوق'!X1388),0)</f>
        <v>2822126</v>
      </c>
      <c r="Z1388" s="9">
        <f t="shared" si="173"/>
        <v>9272700</v>
      </c>
      <c r="AA1388" s="9">
        <f t="shared" si="174"/>
        <v>480702059.14285713</v>
      </c>
      <c r="AB1388" s="5">
        <f>IF(AA1388&lt;='اطلاعات پایه'!$B$35,'اطلاعات پایه'!$D$35,IF(AA1388&lt;='اطلاعات پایه'!$B$36,'اطلاعات پایه'!$E$35+(AA1388-'اطلاعات پایه'!$B$35)*'اطلاعات پایه'!$C$36,IF(AA1388&lt;='اطلاعات پایه'!$B$37,'اطلاعات پایه'!$E$36+(AA1388-'اطلاعات پایه'!$B$36)*'اطلاعات پایه'!$C$37,IF(AA1388&lt;='اطلاعات پایه'!$B$38,'اطلاعات پایه'!$E$37+(AA1388-'اطلاعات پایه'!$B$37)*'اطلاعات پایه'!$C$38,IF(AA1388&lt;='اطلاعات پایه'!$B$39,'اطلاعات پایه'!$E$38+(AA1388-'اطلاعات پایه'!$B$38)*'اطلاعات پایه'!$C$39,'اطلاعات پایه'!$E$39+(AA1388-'اطلاعات پایه'!$B$39)*'اطلاعات پایه'!$C$40)))))/365*L1388</f>
        <v>0</v>
      </c>
      <c r="AC1388" s="9">
        <f t="shared" si="175"/>
        <v>37493954</v>
      </c>
      <c r="AE1388" s="9">
        <f t="shared" si="170"/>
        <v>49588780</v>
      </c>
    </row>
    <row r="1389" spans="1:31" x14ac:dyDescent="0.25">
      <c r="A1389" s="13">
        <v>1369</v>
      </c>
      <c r="B1389" s="13"/>
      <c r="C1389" s="13"/>
      <c r="D1389" s="13"/>
      <c r="E1389" s="13"/>
      <c r="F1389" s="13"/>
      <c r="G1389" s="6" t="str">
        <f t="shared" si="168"/>
        <v/>
      </c>
      <c r="H1389" s="13"/>
      <c r="I1389" s="13"/>
      <c r="J1389" s="15"/>
      <c r="K1389" s="15"/>
      <c r="L1389" s="5">
        <f>VLOOKUP($C$15,'اطلاعات پایه'!$A$18:$B$30,2,FALSE)</f>
        <v>30</v>
      </c>
      <c r="M1389" s="6">
        <f>VLOOKUP($C$15,'اطلاعات پایه'!$A$18:$C$30,3,FALSE)</f>
        <v>45736</v>
      </c>
      <c r="N1389" s="5">
        <f>ROUND((K1389*('اطلاعات پایه'!$B$12+1)+'اطلاعات پایه'!$B$13)/30*L1389,0)</f>
        <v>9316080</v>
      </c>
      <c r="O1389" s="5">
        <f>IF(AND(F1389&gt;0,M1389-F1389&gt;364),'اطلاعات پایه'!$B$10,0)*L1389+J1389</f>
        <v>0</v>
      </c>
      <c r="P1389" s="5">
        <f>IF(H1389="متاهل",'اطلاعات پایه'!$B$6,0)</f>
        <v>0</v>
      </c>
      <c r="Q1389" s="5">
        <f>I1389*'اطلاعات پایه'!$B$7</f>
        <v>0</v>
      </c>
      <c r="R1389" s="5">
        <f>ROUND('اطلاعات پایه'!$B$8/30*MIN(30,L1389),0)</f>
        <v>9000000</v>
      </c>
      <c r="S1389" s="5">
        <f>ROUND('اطلاعات پایه'!$B$9/30*MIN(30,L1389),0)</f>
        <v>22000000</v>
      </c>
      <c r="T1389" s="5">
        <f t="shared" si="171"/>
        <v>59284</v>
      </c>
      <c r="U1389" s="15"/>
      <c r="V1389" s="5">
        <f t="shared" si="169"/>
        <v>0</v>
      </c>
      <c r="X1389" s="9">
        <f t="shared" si="172"/>
        <v>40316080</v>
      </c>
      <c r="Y1389" s="9">
        <f>ROUND(0.07*MIN(7*L1389*'اطلاعات پایه'!$B$5,'محاسبه حقوق'!X1389),0)</f>
        <v>2822126</v>
      </c>
      <c r="Z1389" s="9">
        <f t="shared" si="173"/>
        <v>9272700</v>
      </c>
      <c r="AA1389" s="9">
        <f t="shared" si="174"/>
        <v>480702059.14285713</v>
      </c>
      <c r="AB1389" s="5">
        <f>IF(AA1389&lt;='اطلاعات پایه'!$B$35,'اطلاعات پایه'!$D$35,IF(AA1389&lt;='اطلاعات پایه'!$B$36,'اطلاعات پایه'!$E$35+(AA1389-'اطلاعات پایه'!$B$35)*'اطلاعات پایه'!$C$36,IF(AA1389&lt;='اطلاعات پایه'!$B$37,'اطلاعات پایه'!$E$36+(AA1389-'اطلاعات پایه'!$B$36)*'اطلاعات پایه'!$C$37,IF(AA1389&lt;='اطلاعات پایه'!$B$38,'اطلاعات پایه'!$E$37+(AA1389-'اطلاعات پایه'!$B$37)*'اطلاعات پایه'!$C$38,IF(AA1389&lt;='اطلاعات پایه'!$B$39,'اطلاعات پایه'!$E$38+(AA1389-'اطلاعات پایه'!$B$38)*'اطلاعات پایه'!$C$39,'اطلاعات پایه'!$E$39+(AA1389-'اطلاعات پایه'!$B$39)*'اطلاعات پایه'!$C$40)))))/365*L1389</f>
        <v>0</v>
      </c>
      <c r="AC1389" s="9">
        <f t="shared" si="175"/>
        <v>37493954</v>
      </c>
      <c r="AE1389" s="9">
        <f t="shared" si="170"/>
        <v>49588780</v>
      </c>
    </row>
    <row r="1390" spans="1:31" x14ac:dyDescent="0.25">
      <c r="A1390" s="13">
        <v>1370</v>
      </c>
      <c r="B1390" s="13"/>
      <c r="C1390" s="13"/>
      <c r="D1390" s="13"/>
      <c r="E1390" s="13"/>
      <c r="F1390" s="13"/>
      <c r="G1390" s="6" t="str">
        <f t="shared" si="168"/>
        <v/>
      </c>
      <c r="H1390" s="13"/>
      <c r="I1390" s="13"/>
      <c r="J1390" s="15"/>
      <c r="K1390" s="15"/>
      <c r="L1390" s="5">
        <f>VLOOKUP($C$15,'اطلاعات پایه'!$A$18:$B$30,2,FALSE)</f>
        <v>30</v>
      </c>
      <c r="M1390" s="6">
        <f>VLOOKUP($C$15,'اطلاعات پایه'!$A$18:$C$30,3,FALSE)</f>
        <v>45736</v>
      </c>
      <c r="N1390" s="5">
        <f>ROUND((K1390*('اطلاعات پایه'!$B$12+1)+'اطلاعات پایه'!$B$13)/30*L1390,0)</f>
        <v>9316080</v>
      </c>
      <c r="O1390" s="5">
        <f>IF(AND(F1390&gt;0,M1390-F1390&gt;364),'اطلاعات پایه'!$B$10,0)*L1390+J1390</f>
        <v>0</v>
      </c>
      <c r="P1390" s="5">
        <f>IF(H1390="متاهل",'اطلاعات پایه'!$B$6,0)</f>
        <v>0</v>
      </c>
      <c r="Q1390" s="5">
        <f>I1390*'اطلاعات پایه'!$B$7</f>
        <v>0</v>
      </c>
      <c r="R1390" s="5">
        <f>ROUND('اطلاعات پایه'!$B$8/30*MIN(30,L1390),0)</f>
        <v>9000000</v>
      </c>
      <c r="S1390" s="5">
        <f>ROUND('اطلاعات پایه'!$B$9/30*MIN(30,L1390),0)</f>
        <v>22000000</v>
      </c>
      <c r="T1390" s="5">
        <f t="shared" si="171"/>
        <v>59284</v>
      </c>
      <c r="U1390" s="15"/>
      <c r="V1390" s="5">
        <f t="shared" si="169"/>
        <v>0</v>
      </c>
      <c r="X1390" s="9">
        <f t="shared" si="172"/>
        <v>40316080</v>
      </c>
      <c r="Y1390" s="9">
        <f>ROUND(0.07*MIN(7*L1390*'اطلاعات پایه'!$B$5,'محاسبه حقوق'!X1390),0)</f>
        <v>2822126</v>
      </c>
      <c r="Z1390" s="9">
        <f t="shared" si="173"/>
        <v>9272700</v>
      </c>
      <c r="AA1390" s="9">
        <f t="shared" si="174"/>
        <v>480702059.14285713</v>
      </c>
      <c r="AB1390" s="5">
        <f>IF(AA1390&lt;='اطلاعات پایه'!$B$35,'اطلاعات پایه'!$D$35,IF(AA1390&lt;='اطلاعات پایه'!$B$36,'اطلاعات پایه'!$E$35+(AA1390-'اطلاعات پایه'!$B$35)*'اطلاعات پایه'!$C$36,IF(AA1390&lt;='اطلاعات پایه'!$B$37,'اطلاعات پایه'!$E$36+(AA1390-'اطلاعات پایه'!$B$36)*'اطلاعات پایه'!$C$37,IF(AA1390&lt;='اطلاعات پایه'!$B$38,'اطلاعات پایه'!$E$37+(AA1390-'اطلاعات پایه'!$B$37)*'اطلاعات پایه'!$C$38,IF(AA1390&lt;='اطلاعات پایه'!$B$39,'اطلاعات پایه'!$E$38+(AA1390-'اطلاعات پایه'!$B$38)*'اطلاعات پایه'!$C$39,'اطلاعات پایه'!$E$39+(AA1390-'اطلاعات پایه'!$B$39)*'اطلاعات پایه'!$C$40)))))/365*L1390</f>
        <v>0</v>
      </c>
      <c r="AC1390" s="9">
        <f t="shared" si="175"/>
        <v>37493954</v>
      </c>
      <c r="AE1390" s="9">
        <f t="shared" si="170"/>
        <v>49588780</v>
      </c>
    </row>
    <row r="1391" spans="1:31" x14ac:dyDescent="0.25">
      <c r="A1391" s="13">
        <v>1371</v>
      </c>
      <c r="B1391" s="13"/>
      <c r="C1391" s="13"/>
      <c r="D1391" s="13"/>
      <c r="E1391" s="13"/>
      <c r="F1391" s="13"/>
      <c r="G1391" s="6" t="str">
        <f t="shared" si="168"/>
        <v/>
      </c>
      <c r="H1391" s="13"/>
      <c r="I1391" s="13"/>
      <c r="J1391" s="15"/>
      <c r="K1391" s="15"/>
      <c r="L1391" s="5">
        <f>VLOOKUP($C$15,'اطلاعات پایه'!$A$18:$B$30,2,FALSE)</f>
        <v>30</v>
      </c>
      <c r="M1391" s="6">
        <f>VLOOKUP($C$15,'اطلاعات پایه'!$A$18:$C$30,3,FALSE)</f>
        <v>45736</v>
      </c>
      <c r="N1391" s="5">
        <f>ROUND((K1391*('اطلاعات پایه'!$B$12+1)+'اطلاعات پایه'!$B$13)/30*L1391,0)</f>
        <v>9316080</v>
      </c>
      <c r="O1391" s="5">
        <f>IF(AND(F1391&gt;0,M1391-F1391&gt;364),'اطلاعات پایه'!$B$10,0)*L1391+J1391</f>
        <v>0</v>
      </c>
      <c r="P1391" s="5">
        <f>IF(H1391="متاهل",'اطلاعات پایه'!$B$6,0)</f>
        <v>0</v>
      </c>
      <c r="Q1391" s="5">
        <f>I1391*'اطلاعات پایه'!$B$7</f>
        <v>0</v>
      </c>
      <c r="R1391" s="5">
        <f>ROUND('اطلاعات پایه'!$B$8/30*MIN(30,L1391),0)</f>
        <v>9000000</v>
      </c>
      <c r="S1391" s="5">
        <f>ROUND('اطلاعات پایه'!$B$9/30*MIN(30,L1391),0)</f>
        <v>22000000</v>
      </c>
      <c r="T1391" s="5">
        <f t="shared" si="171"/>
        <v>59284</v>
      </c>
      <c r="U1391" s="15"/>
      <c r="V1391" s="5">
        <f t="shared" si="169"/>
        <v>0</v>
      </c>
      <c r="X1391" s="9">
        <f t="shared" si="172"/>
        <v>40316080</v>
      </c>
      <c r="Y1391" s="9">
        <f>ROUND(0.07*MIN(7*L1391*'اطلاعات پایه'!$B$5,'محاسبه حقوق'!X1391),0)</f>
        <v>2822126</v>
      </c>
      <c r="Z1391" s="9">
        <f t="shared" si="173"/>
        <v>9272700</v>
      </c>
      <c r="AA1391" s="9">
        <f t="shared" si="174"/>
        <v>480702059.14285713</v>
      </c>
      <c r="AB1391" s="5">
        <f>IF(AA1391&lt;='اطلاعات پایه'!$B$35,'اطلاعات پایه'!$D$35,IF(AA1391&lt;='اطلاعات پایه'!$B$36,'اطلاعات پایه'!$E$35+(AA1391-'اطلاعات پایه'!$B$35)*'اطلاعات پایه'!$C$36,IF(AA1391&lt;='اطلاعات پایه'!$B$37,'اطلاعات پایه'!$E$36+(AA1391-'اطلاعات پایه'!$B$36)*'اطلاعات پایه'!$C$37,IF(AA1391&lt;='اطلاعات پایه'!$B$38,'اطلاعات پایه'!$E$37+(AA1391-'اطلاعات پایه'!$B$37)*'اطلاعات پایه'!$C$38,IF(AA1391&lt;='اطلاعات پایه'!$B$39,'اطلاعات پایه'!$E$38+(AA1391-'اطلاعات پایه'!$B$38)*'اطلاعات پایه'!$C$39,'اطلاعات پایه'!$E$39+(AA1391-'اطلاعات پایه'!$B$39)*'اطلاعات پایه'!$C$40)))))/365*L1391</f>
        <v>0</v>
      </c>
      <c r="AC1391" s="9">
        <f t="shared" si="175"/>
        <v>37493954</v>
      </c>
      <c r="AE1391" s="9">
        <f t="shared" si="170"/>
        <v>49588780</v>
      </c>
    </row>
    <row r="1392" spans="1:31" x14ac:dyDescent="0.25">
      <c r="A1392" s="13">
        <v>1372</v>
      </c>
      <c r="B1392" s="13"/>
      <c r="C1392" s="13"/>
      <c r="D1392" s="13"/>
      <c r="E1392" s="13"/>
      <c r="F1392" s="13"/>
      <c r="G1392" s="6" t="str">
        <f t="shared" si="168"/>
        <v/>
      </c>
      <c r="H1392" s="13"/>
      <c r="I1392" s="13"/>
      <c r="J1392" s="15"/>
      <c r="K1392" s="15"/>
      <c r="L1392" s="5">
        <f>VLOOKUP($C$15,'اطلاعات پایه'!$A$18:$B$30,2,FALSE)</f>
        <v>30</v>
      </c>
      <c r="M1392" s="6">
        <f>VLOOKUP($C$15,'اطلاعات پایه'!$A$18:$C$30,3,FALSE)</f>
        <v>45736</v>
      </c>
      <c r="N1392" s="5">
        <f>ROUND((K1392*('اطلاعات پایه'!$B$12+1)+'اطلاعات پایه'!$B$13)/30*L1392,0)</f>
        <v>9316080</v>
      </c>
      <c r="O1392" s="5">
        <f>IF(AND(F1392&gt;0,M1392-F1392&gt;364),'اطلاعات پایه'!$B$10,0)*L1392+J1392</f>
        <v>0</v>
      </c>
      <c r="P1392" s="5">
        <f>IF(H1392="متاهل",'اطلاعات پایه'!$B$6,0)</f>
        <v>0</v>
      </c>
      <c r="Q1392" s="5">
        <f>I1392*'اطلاعات پایه'!$B$7</f>
        <v>0</v>
      </c>
      <c r="R1392" s="5">
        <f>ROUND('اطلاعات پایه'!$B$8/30*MIN(30,L1392),0)</f>
        <v>9000000</v>
      </c>
      <c r="S1392" s="5">
        <f>ROUND('اطلاعات پایه'!$B$9/30*MIN(30,L1392),0)</f>
        <v>22000000</v>
      </c>
      <c r="T1392" s="5">
        <f t="shared" si="171"/>
        <v>59284</v>
      </c>
      <c r="U1392" s="15"/>
      <c r="V1392" s="5">
        <f t="shared" si="169"/>
        <v>0</v>
      </c>
      <c r="X1392" s="9">
        <f t="shared" si="172"/>
        <v>40316080</v>
      </c>
      <c r="Y1392" s="9">
        <f>ROUND(0.07*MIN(7*L1392*'اطلاعات پایه'!$B$5,'محاسبه حقوق'!X1392),0)</f>
        <v>2822126</v>
      </c>
      <c r="Z1392" s="9">
        <f t="shared" si="173"/>
        <v>9272700</v>
      </c>
      <c r="AA1392" s="9">
        <f t="shared" si="174"/>
        <v>480702059.14285713</v>
      </c>
      <c r="AB1392" s="5">
        <f>IF(AA1392&lt;='اطلاعات پایه'!$B$35,'اطلاعات پایه'!$D$35,IF(AA1392&lt;='اطلاعات پایه'!$B$36,'اطلاعات پایه'!$E$35+(AA1392-'اطلاعات پایه'!$B$35)*'اطلاعات پایه'!$C$36,IF(AA1392&lt;='اطلاعات پایه'!$B$37,'اطلاعات پایه'!$E$36+(AA1392-'اطلاعات پایه'!$B$36)*'اطلاعات پایه'!$C$37,IF(AA1392&lt;='اطلاعات پایه'!$B$38,'اطلاعات پایه'!$E$37+(AA1392-'اطلاعات پایه'!$B$37)*'اطلاعات پایه'!$C$38,IF(AA1392&lt;='اطلاعات پایه'!$B$39,'اطلاعات پایه'!$E$38+(AA1392-'اطلاعات پایه'!$B$38)*'اطلاعات پایه'!$C$39,'اطلاعات پایه'!$E$39+(AA1392-'اطلاعات پایه'!$B$39)*'اطلاعات پایه'!$C$40)))))/365*L1392</f>
        <v>0</v>
      </c>
      <c r="AC1392" s="9">
        <f t="shared" si="175"/>
        <v>37493954</v>
      </c>
      <c r="AE1392" s="9">
        <f t="shared" si="170"/>
        <v>49588780</v>
      </c>
    </row>
    <row r="1393" spans="1:31" x14ac:dyDescent="0.25">
      <c r="A1393" s="13">
        <v>1373</v>
      </c>
      <c r="B1393" s="13"/>
      <c r="C1393" s="13"/>
      <c r="D1393" s="13"/>
      <c r="E1393" s="13"/>
      <c r="F1393" s="13"/>
      <c r="G1393" s="6" t="str">
        <f t="shared" si="168"/>
        <v/>
      </c>
      <c r="H1393" s="13"/>
      <c r="I1393" s="13"/>
      <c r="J1393" s="15"/>
      <c r="K1393" s="15"/>
      <c r="L1393" s="5">
        <f>VLOOKUP($C$15,'اطلاعات پایه'!$A$18:$B$30,2,FALSE)</f>
        <v>30</v>
      </c>
      <c r="M1393" s="6">
        <f>VLOOKUP($C$15,'اطلاعات پایه'!$A$18:$C$30,3,FALSE)</f>
        <v>45736</v>
      </c>
      <c r="N1393" s="5">
        <f>ROUND((K1393*('اطلاعات پایه'!$B$12+1)+'اطلاعات پایه'!$B$13)/30*L1393,0)</f>
        <v>9316080</v>
      </c>
      <c r="O1393" s="5">
        <f>IF(AND(F1393&gt;0,M1393-F1393&gt;364),'اطلاعات پایه'!$B$10,0)*L1393+J1393</f>
        <v>0</v>
      </c>
      <c r="P1393" s="5">
        <f>IF(H1393="متاهل",'اطلاعات پایه'!$B$6,0)</f>
        <v>0</v>
      </c>
      <c r="Q1393" s="5">
        <f>I1393*'اطلاعات پایه'!$B$7</f>
        <v>0</v>
      </c>
      <c r="R1393" s="5">
        <f>ROUND('اطلاعات پایه'!$B$8/30*MIN(30,L1393),0)</f>
        <v>9000000</v>
      </c>
      <c r="S1393" s="5">
        <f>ROUND('اطلاعات پایه'!$B$9/30*MIN(30,L1393),0)</f>
        <v>22000000</v>
      </c>
      <c r="T1393" s="5">
        <f t="shared" si="171"/>
        <v>59284</v>
      </c>
      <c r="U1393" s="15"/>
      <c r="V1393" s="5">
        <f t="shared" si="169"/>
        <v>0</v>
      </c>
      <c r="X1393" s="9">
        <f t="shared" si="172"/>
        <v>40316080</v>
      </c>
      <c r="Y1393" s="9">
        <f>ROUND(0.07*MIN(7*L1393*'اطلاعات پایه'!$B$5,'محاسبه حقوق'!X1393),0)</f>
        <v>2822126</v>
      </c>
      <c r="Z1393" s="9">
        <f t="shared" si="173"/>
        <v>9272700</v>
      </c>
      <c r="AA1393" s="9">
        <f t="shared" si="174"/>
        <v>480702059.14285713</v>
      </c>
      <c r="AB1393" s="5">
        <f>IF(AA1393&lt;='اطلاعات پایه'!$B$35,'اطلاعات پایه'!$D$35,IF(AA1393&lt;='اطلاعات پایه'!$B$36,'اطلاعات پایه'!$E$35+(AA1393-'اطلاعات پایه'!$B$35)*'اطلاعات پایه'!$C$36,IF(AA1393&lt;='اطلاعات پایه'!$B$37,'اطلاعات پایه'!$E$36+(AA1393-'اطلاعات پایه'!$B$36)*'اطلاعات پایه'!$C$37,IF(AA1393&lt;='اطلاعات پایه'!$B$38,'اطلاعات پایه'!$E$37+(AA1393-'اطلاعات پایه'!$B$37)*'اطلاعات پایه'!$C$38,IF(AA1393&lt;='اطلاعات پایه'!$B$39,'اطلاعات پایه'!$E$38+(AA1393-'اطلاعات پایه'!$B$38)*'اطلاعات پایه'!$C$39,'اطلاعات پایه'!$E$39+(AA1393-'اطلاعات پایه'!$B$39)*'اطلاعات پایه'!$C$40)))))/365*L1393</f>
        <v>0</v>
      </c>
      <c r="AC1393" s="9">
        <f t="shared" si="175"/>
        <v>37493954</v>
      </c>
      <c r="AE1393" s="9">
        <f t="shared" si="170"/>
        <v>49588780</v>
      </c>
    </row>
    <row r="1394" spans="1:31" x14ac:dyDescent="0.25">
      <c r="A1394" s="13">
        <v>1374</v>
      </c>
      <c r="B1394" s="13"/>
      <c r="C1394" s="13"/>
      <c r="D1394" s="13"/>
      <c r="E1394" s="13"/>
      <c r="F1394" s="13"/>
      <c r="G1394" s="6" t="str">
        <f t="shared" si="168"/>
        <v/>
      </c>
      <c r="H1394" s="13"/>
      <c r="I1394" s="13"/>
      <c r="J1394" s="15"/>
      <c r="K1394" s="15"/>
      <c r="L1394" s="5">
        <f>VLOOKUP($C$15,'اطلاعات پایه'!$A$18:$B$30,2,FALSE)</f>
        <v>30</v>
      </c>
      <c r="M1394" s="6">
        <f>VLOOKUP($C$15,'اطلاعات پایه'!$A$18:$C$30,3,FALSE)</f>
        <v>45736</v>
      </c>
      <c r="N1394" s="5">
        <f>ROUND((K1394*('اطلاعات پایه'!$B$12+1)+'اطلاعات پایه'!$B$13)/30*L1394,0)</f>
        <v>9316080</v>
      </c>
      <c r="O1394" s="5">
        <f>IF(AND(F1394&gt;0,M1394-F1394&gt;364),'اطلاعات پایه'!$B$10,0)*L1394+J1394</f>
        <v>0</v>
      </c>
      <c r="P1394" s="5">
        <f>IF(H1394="متاهل",'اطلاعات پایه'!$B$6,0)</f>
        <v>0</v>
      </c>
      <c r="Q1394" s="5">
        <f>I1394*'اطلاعات پایه'!$B$7</f>
        <v>0</v>
      </c>
      <c r="R1394" s="5">
        <f>ROUND('اطلاعات پایه'!$B$8/30*MIN(30,L1394),0)</f>
        <v>9000000</v>
      </c>
      <c r="S1394" s="5">
        <f>ROUND('اطلاعات پایه'!$B$9/30*MIN(30,L1394),0)</f>
        <v>22000000</v>
      </c>
      <c r="T1394" s="5">
        <f t="shared" si="171"/>
        <v>59284</v>
      </c>
      <c r="U1394" s="15"/>
      <c r="V1394" s="5">
        <f t="shared" si="169"/>
        <v>0</v>
      </c>
      <c r="X1394" s="9">
        <f t="shared" si="172"/>
        <v>40316080</v>
      </c>
      <c r="Y1394" s="9">
        <f>ROUND(0.07*MIN(7*L1394*'اطلاعات پایه'!$B$5,'محاسبه حقوق'!X1394),0)</f>
        <v>2822126</v>
      </c>
      <c r="Z1394" s="9">
        <f t="shared" si="173"/>
        <v>9272700</v>
      </c>
      <c r="AA1394" s="9">
        <f t="shared" si="174"/>
        <v>480702059.14285713</v>
      </c>
      <c r="AB1394" s="5">
        <f>IF(AA1394&lt;='اطلاعات پایه'!$B$35,'اطلاعات پایه'!$D$35,IF(AA1394&lt;='اطلاعات پایه'!$B$36,'اطلاعات پایه'!$E$35+(AA1394-'اطلاعات پایه'!$B$35)*'اطلاعات پایه'!$C$36,IF(AA1394&lt;='اطلاعات پایه'!$B$37,'اطلاعات پایه'!$E$36+(AA1394-'اطلاعات پایه'!$B$36)*'اطلاعات پایه'!$C$37,IF(AA1394&lt;='اطلاعات پایه'!$B$38,'اطلاعات پایه'!$E$37+(AA1394-'اطلاعات پایه'!$B$37)*'اطلاعات پایه'!$C$38,IF(AA1394&lt;='اطلاعات پایه'!$B$39,'اطلاعات پایه'!$E$38+(AA1394-'اطلاعات پایه'!$B$38)*'اطلاعات پایه'!$C$39,'اطلاعات پایه'!$E$39+(AA1394-'اطلاعات پایه'!$B$39)*'اطلاعات پایه'!$C$40)))))/365*L1394</f>
        <v>0</v>
      </c>
      <c r="AC1394" s="9">
        <f t="shared" si="175"/>
        <v>37493954</v>
      </c>
      <c r="AE1394" s="9">
        <f t="shared" si="170"/>
        <v>49588780</v>
      </c>
    </row>
    <row r="1395" spans="1:31" x14ac:dyDescent="0.25">
      <c r="A1395" s="13">
        <v>1375</v>
      </c>
      <c r="B1395" s="13"/>
      <c r="C1395" s="13"/>
      <c r="D1395" s="13"/>
      <c r="E1395" s="13"/>
      <c r="F1395" s="13"/>
      <c r="G1395" s="6" t="str">
        <f t="shared" si="168"/>
        <v/>
      </c>
      <c r="H1395" s="13"/>
      <c r="I1395" s="13"/>
      <c r="J1395" s="15"/>
      <c r="K1395" s="15"/>
      <c r="L1395" s="5">
        <f>VLOOKUP($C$15,'اطلاعات پایه'!$A$18:$B$30,2,FALSE)</f>
        <v>30</v>
      </c>
      <c r="M1395" s="6">
        <f>VLOOKUP($C$15,'اطلاعات پایه'!$A$18:$C$30,3,FALSE)</f>
        <v>45736</v>
      </c>
      <c r="N1395" s="5">
        <f>ROUND((K1395*('اطلاعات پایه'!$B$12+1)+'اطلاعات پایه'!$B$13)/30*L1395,0)</f>
        <v>9316080</v>
      </c>
      <c r="O1395" s="5">
        <f>IF(AND(F1395&gt;0,M1395-F1395&gt;364),'اطلاعات پایه'!$B$10,0)*L1395+J1395</f>
        <v>0</v>
      </c>
      <c r="P1395" s="5">
        <f>IF(H1395="متاهل",'اطلاعات پایه'!$B$6,0)</f>
        <v>0</v>
      </c>
      <c r="Q1395" s="5">
        <f>I1395*'اطلاعات پایه'!$B$7</f>
        <v>0</v>
      </c>
      <c r="R1395" s="5">
        <f>ROUND('اطلاعات پایه'!$B$8/30*MIN(30,L1395),0)</f>
        <v>9000000</v>
      </c>
      <c r="S1395" s="5">
        <f>ROUND('اطلاعات پایه'!$B$9/30*MIN(30,L1395),0)</f>
        <v>22000000</v>
      </c>
      <c r="T1395" s="5">
        <f t="shared" si="171"/>
        <v>59284</v>
      </c>
      <c r="U1395" s="15"/>
      <c r="V1395" s="5">
        <f t="shared" si="169"/>
        <v>0</v>
      </c>
      <c r="X1395" s="9">
        <f t="shared" si="172"/>
        <v>40316080</v>
      </c>
      <c r="Y1395" s="9">
        <f>ROUND(0.07*MIN(7*L1395*'اطلاعات پایه'!$B$5,'محاسبه حقوق'!X1395),0)</f>
        <v>2822126</v>
      </c>
      <c r="Z1395" s="9">
        <f t="shared" si="173"/>
        <v>9272700</v>
      </c>
      <c r="AA1395" s="9">
        <f t="shared" si="174"/>
        <v>480702059.14285713</v>
      </c>
      <c r="AB1395" s="5">
        <f>IF(AA1395&lt;='اطلاعات پایه'!$B$35,'اطلاعات پایه'!$D$35,IF(AA1395&lt;='اطلاعات پایه'!$B$36,'اطلاعات پایه'!$E$35+(AA1395-'اطلاعات پایه'!$B$35)*'اطلاعات پایه'!$C$36,IF(AA1395&lt;='اطلاعات پایه'!$B$37,'اطلاعات پایه'!$E$36+(AA1395-'اطلاعات پایه'!$B$36)*'اطلاعات پایه'!$C$37,IF(AA1395&lt;='اطلاعات پایه'!$B$38,'اطلاعات پایه'!$E$37+(AA1395-'اطلاعات پایه'!$B$37)*'اطلاعات پایه'!$C$38,IF(AA1395&lt;='اطلاعات پایه'!$B$39,'اطلاعات پایه'!$E$38+(AA1395-'اطلاعات پایه'!$B$38)*'اطلاعات پایه'!$C$39,'اطلاعات پایه'!$E$39+(AA1395-'اطلاعات پایه'!$B$39)*'اطلاعات پایه'!$C$40)))))/365*L1395</f>
        <v>0</v>
      </c>
      <c r="AC1395" s="9">
        <f t="shared" si="175"/>
        <v>37493954</v>
      </c>
      <c r="AE1395" s="9">
        <f t="shared" si="170"/>
        <v>49588780</v>
      </c>
    </row>
    <row r="1396" spans="1:31" x14ac:dyDescent="0.25">
      <c r="A1396" s="13">
        <v>1376</v>
      </c>
      <c r="B1396" s="13"/>
      <c r="C1396" s="13"/>
      <c r="D1396" s="13"/>
      <c r="E1396" s="13"/>
      <c r="F1396" s="13"/>
      <c r="G1396" s="6" t="str">
        <f t="shared" si="168"/>
        <v/>
      </c>
      <c r="H1396" s="13"/>
      <c r="I1396" s="13"/>
      <c r="J1396" s="15"/>
      <c r="K1396" s="15"/>
      <c r="L1396" s="5">
        <f>VLOOKUP($C$15,'اطلاعات پایه'!$A$18:$B$30,2,FALSE)</f>
        <v>30</v>
      </c>
      <c r="M1396" s="6">
        <f>VLOOKUP($C$15,'اطلاعات پایه'!$A$18:$C$30,3,FALSE)</f>
        <v>45736</v>
      </c>
      <c r="N1396" s="5">
        <f>ROUND((K1396*('اطلاعات پایه'!$B$12+1)+'اطلاعات پایه'!$B$13)/30*L1396,0)</f>
        <v>9316080</v>
      </c>
      <c r="O1396" s="5">
        <f>IF(AND(F1396&gt;0,M1396-F1396&gt;364),'اطلاعات پایه'!$B$10,0)*L1396+J1396</f>
        <v>0</v>
      </c>
      <c r="P1396" s="5">
        <f>IF(H1396="متاهل",'اطلاعات پایه'!$B$6,0)</f>
        <v>0</v>
      </c>
      <c r="Q1396" s="5">
        <f>I1396*'اطلاعات پایه'!$B$7</f>
        <v>0</v>
      </c>
      <c r="R1396" s="5">
        <f>ROUND('اطلاعات پایه'!$B$8/30*MIN(30,L1396),0)</f>
        <v>9000000</v>
      </c>
      <c r="S1396" s="5">
        <f>ROUND('اطلاعات پایه'!$B$9/30*MIN(30,L1396),0)</f>
        <v>22000000</v>
      </c>
      <c r="T1396" s="5">
        <f t="shared" si="171"/>
        <v>59284</v>
      </c>
      <c r="U1396" s="15"/>
      <c r="V1396" s="5">
        <f t="shared" si="169"/>
        <v>0</v>
      </c>
      <c r="X1396" s="9">
        <f t="shared" si="172"/>
        <v>40316080</v>
      </c>
      <c r="Y1396" s="9">
        <f>ROUND(0.07*MIN(7*L1396*'اطلاعات پایه'!$B$5,'محاسبه حقوق'!X1396),0)</f>
        <v>2822126</v>
      </c>
      <c r="Z1396" s="9">
        <f t="shared" si="173"/>
        <v>9272700</v>
      </c>
      <c r="AA1396" s="9">
        <f t="shared" si="174"/>
        <v>480702059.14285713</v>
      </c>
      <c r="AB1396" s="5">
        <f>IF(AA1396&lt;='اطلاعات پایه'!$B$35,'اطلاعات پایه'!$D$35,IF(AA1396&lt;='اطلاعات پایه'!$B$36,'اطلاعات پایه'!$E$35+(AA1396-'اطلاعات پایه'!$B$35)*'اطلاعات پایه'!$C$36,IF(AA1396&lt;='اطلاعات پایه'!$B$37,'اطلاعات پایه'!$E$36+(AA1396-'اطلاعات پایه'!$B$36)*'اطلاعات پایه'!$C$37,IF(AA1396&lt;='اطلاعات پایه'!$B$38,'اطلاعات پایه'!$E$37+(AA1396-'اطلاعات پایه'!$B$37)*'اطلاعات پایه'!$C$38,IF(AA1396&lt;='اطلاعات پایه'!$B$39,'اطلاعات پایه'!$E$38+(AA1396-'اطلاعات پایه'!$B$38)*'اطلاعات پایه'!$C$39,'اطلاعات پایه'!$E$39+(AA1396-'اطلاعات پایه'!$B$39)*'اطلاعات پایه'!$C$40)))))/365*L1396</f>
        <v>0</v>
      </c>
      <c r="AC1396" s="9">
        <f t="shared" si="175"/>
        <v>37493954</v>
      </c>
      <c r="AE1396" s="9">
        <f t="shared" si="170"/>
        <v>49588780</v>
      </c>
    </row>
    <row r="1397" spans="1:31" x14ac:dyDescent="0.25">
      <c r="A1397" s="13">
        <v>1377</v>
      </c>
      <c r="B1397" s="13"/>
      <c r="C1397" s="13"/>
      <c r="D1397" s="13"/>
      <c r="E1397" s="13"/>
      <c r="F1397" s="13"/>
      <c r="G1397" s="6" t="str">
        <f t="shared" si="168"/>
        <v/>
      </c>
      <c r="H1397" s="13"/>
      <c r="I1397" s="13"/>
      <c r="J1397" s="15"/>
      <c r="K1397" s="15"/>
      <c r="L1397" s="5">
        <f>VLOOKUP($C$15,'اطلاعات پایه'!$A$18:$B$30,2,FALSE)</f>
        <v>30</v>
      </c>
      <c r="M1397" s="6">
        <f>VLOOKUP($C$15,'اطلاعات پایه'!$A$18:$C$30,3,FALSE)</f>
        <v>45736</v>
      </c>
      <c r="N1397" s="5">
        <f>ROUND((K1397*('اطلاعات پایه'!$B$12+1)+'اطلاعات پایه'!$B$13)/30*L1397,0)</f>
        <v>9316080</v>
      </c>
      <c r="O1397" s="5">
        <f>IF(AND(F1397&gt;0,M1397-F1397&gt;364),'اطلاعات پایه'!$B$10,0)*L1397+J1397</f>
        <v>0</v>
      </c>
      <c r="P1397" s="5">
        <f>IF(H1397="متاهل",'اطلاعات پایه'!$B$6,0)</f>
        <v>0</v>
      </c>
      <c r="Q1397" s="5">
        <f>I1397*'اطلاعات پایه'!$B$7</f>
        <v>0</v>
      </c>
      <c r="R1397" s="5">
        <f>ROUND('اطلاعات پایه'!$B$8/30*MIN(30,L1397),0)</f>
        <v>9000000</v>
      </c>
      <c r="S1397" s="5">
        <f>ROUND('اطلاعات پایه'!$B$9/30*MIN(30,L1397),0)</f>
        <v>22000000</v>
      </c>
      <c r="T1397" s="5">
        <f t="shared" si="171"/>
        <v>59284</v>
      </c>
      <c r="U1397" s="15"/>
      <c r="V1397" s="5">
        <f t="shared" si="169"/>
        <v>0</v>
      </c>
      <c r="X1397" s="9">
        <f t="shared" si="172"/>
        <v>40316080</v>
      </c>
      <c r="Y1397" s="9">
        <f>ROUND(0.07*MIN(7*L1397*'اطلاعات پایه'!$B$5,'محاسبه حقوق'!X1397),0)</f>
        <v>2822126</v>
      </c>
      <c r="Z1397" s="9">
        <f t="shared" si="173"/>
        <v>9272700</v>
      </c>
      <c r="AA1397" s="9">
        <f t="shared" si="174"/>
        <v>480702059.14285713</v>
      </c>
      <c r="AB1397" s="5">
        <f>IF(AA1397&lt;='اطلاعات پایه'!$B$35,'اطلاعات پایه'!$D$35,IF(AA1397&lt;='اطلاعات پایه'!$B$36,'اطلاعات پایه'!$E$35+(AA1397-'اطلاعات پایه'!$B$35)*'اطلاعات پایه'!$C$36,IF(AA1397&lt;='اطلاعات پایه'!$B$37,'اطلاعات پایه'!$E$36+(AA1397-'اطلاعات پایه'!$B$36)*'اطلاعات پایه'!$C$37,IF(AA1397&lt;='اطلاعات پایه'!$B$38,'اطلاعات پایه'!$E$37+(AA1397-'اطلاعات پایه'!$B$37)*'اطلاعات پایه'!$C$38,IF(AA1397&lt;='اطلاعات پایه'!$B$39,'اطلاعات پایه'!$E$38+(AA1397-'اطلاعات پایه'!$B$38)*'اطلاعات پایه'!$C$39,'اطلاعات پایه'!$E$39+(AA1397-'اطلاعات پایه'!$B$39)*'اطلاعات پایه'!$C$40)))))/365*L1397</f>
        <v>0</v>
      </c>
      <c r="AC1397" s="9">
        <f t="shared" si="175"/>
        <v>37493954</v>
      </c>
      <c r="AE1397" s="9">
        <f t="shared" si="170"/>
        <v>49588780</v>
      </c>
    </row>
    <row r="1398" spans="1:31" x14ac:dyDescent="0.25">
      <c r="A1398" s="13">
        <v>1378</v>
      </c>
      <c r="B1398" s="13"/>
      <c r="C1398" s="13"/>
      <c r="D1398" s="13"/>
      <c r="E1398" s="13"/>
      <c r="F1398" s="13"/>
      <c r="G1398" s="6" t="str">
        <f t="shared" si="168"/>
        <v/>
      </c>
      <c r="H1398" s="13"/>
      <c r="I1398" s="13"/>
      <c r="J1398" s="15"/>
      <c r="K1398" s="15"/>
      <c r="L1398" s="5">
        <f>VLOOKUP($C$15,'اطلاعات پایه'!$A$18:$B$30,2,FALSE)</f>
        <v>30</v>
      </c>
      <c r="M1398" s="6">
        <f>VLOOKUP($C$15,'اطلاعات پایه'!$A$18:$C$30,3,FALSE)</f>
        <v>45736</v>
      </c>
      <c r="N1398" s="5">
        <f>ROUND((K1398*('اطلاعات پایه'!$B$12+1)+'اطلاعات پایه'!$B$13)/30*L1398,0)</f>
        <v>9316080</v>
      </c>
      <c r="O1398" s="5">
        <f>IF(AND(F1398&gt;0,M1398-F1398&gt;364),'اطلاعات پایه'!$B$10,0)*L1398+J1398</f>
        <v>0</v>
      </c>
      <c r="P1398" s="5">
        <f>IF(H1398="متاهل",'اطلاعات پایه'!$B$6,0)</f>
        <v>0</v>
      </c>
      <c r="Q1398" s="5">
        <f>I1398*'اطلاعات پایه'!$B$7</f>
        <v>0</v>
      </c>
      <c r="R1398" s="5">
        <f>ROUND('اطلاعات پایه'!$B$8/30*MIN(30,L1398),0)</f>
        <v>9000000</v>
      </c>
      <c r="S1398" s="5">
        <f>ROUND('اطلاعات پایه'!$B$9/30*MIN(30,L1398),0)</f>
        <v>22000000</v>
      </c>
      <c r="T1398" s="5">
        <f t="shared" si="171"/>
        <v>59284</v>
      </c>
      <c r="U1398" s="15"/>
      <c r="V1398" s="5">
        <f t="shared" si="169"/>
        <v>0</v>
      </c>
      <c r="X1398" s="9">
        <f t="shared" si="172"/>
        <v>40316080</v>
      </c>
      <c r="Y1398" s="9">
        <f>ROUND(0.07*MIN(7*L1398*'اطلاعات پایه'!$B$5,'محاسبه حقوق'!X1398),0)</f>
        <v>2822126</v>
      </c>
      <c r="Z1398" s="9">
        <f t="shared" si="173"/>
        <v>9272700</v>
      </c>
      <c r="AA1398" s="9">
        <f t="shared" si="174"/>
        <v>480702059.14285713</v>
      </c>
      <c r="AB1398" s="5">
        <f>IF(AA1398&lt;='اطلاعات پایه'!$B$35,'اطلاعات پایه'!$D$35,IF(AA1398&lt;='اطلاعات پایه'!$B$36,'اطلاعات پایه'!$E$35+(AA1398-'اطلاعات پایه'!$B$35)*'اطلاعات پایه'!$C$36,IF(AA1398&lt;='اطلاعات پایه'!$B$37,'اطلاعات پایه'!$E$36+(AA1398-'اطلاعات پایه'!$B$36)*'اطلاعات پایه'!$C$37,IF(AA1398&lt;='اطلاعات پایه'!$B$38,'اطلاعات پایه'!$E$37+(AA1398-'اطلاعات پایه'!$B$37)*'اطلاعات پایه'!$C$38,IF(AA1398&lt;='اطلاعات پایه'!$B$39,'اطلاعات پایه'!$E$38+(AA1398-'اطلاعات پایه'!$B$38)*'اطلاعات پایه'!$C$39,'اطلاعات پایه'!$E$39+(AA1398-'اطلاعات پایه'!$B$39)*'اطلاعات پایه'!$C$40)))))/365*L1398</f>
        <v>0</v>
      </c>
      <c r="AC1398" s="9">
        <f t="shared" si="175"/>
        <v>37493954</v>
      </c>
      <c r="AE1398" s="9">
        <f t="shared" si="170"/>
        <v>49588780</v>
      </c>
    </row>
    <row r="1399" spans="1:31" x14ac:dyDescent="0.25">
      <c r="A1399" s="13">
        <v>1379</v>
      </c>
      <c r="B1399" s="13"/>
      <c r="C1399" s="13"/>
      <c r="D1399" s="13"/>
      <c r="E1399" s="13"/>
      <c r="F1399" s="13"/>
      <c r="G1399" s="6" t="str">
        <f t="shared" si="168"/>
        <v/>
      </c>
      <c r="H1399" s="13"/>
      <c r="I1399" s="13"/>
      <c r="J1399" s="15"/>
      <c r="K1399" s="15"/>
      <c r="L1399" s="5">
        <f>VLOOKUP($C$15,'اطلاعات پایه'!$A$18:$B$30,2,FALSE)</f>
        <v>30</v>
      </c>
      <c r="M1399" s="6">
        <f>VLOOKUP($C$15,'اطلاعات پایه'!$A$18:$C$30,3,FALSE)</f>
        <v>45736</v>
      </c>
      <c r="N1399" s="5">
        <f>ROUND((K1399*('اطلاعات پایه'!$B$12+1)+'اطلاعات پایه'!$B$13)/30*L1399,0)</f>
        <v>9316080</v>
      </c>
      <c r="O1399" s="5">
        <f>IF(AND(F1399&gt;0,M1399-F1399&gt;364),'اطلاعات پایه'!$B$10,0)*L1399+J1399</f>
        <v>0</v>
      </c>
      <c r="P1399" s="5">
        <f>IF(H1399="متاهل",'اطلاعات پایه'!$B$6,0)</f>
        <v>0</v>
      </c>
      <c r="Q1399" s="5">
        <f>I1399*'اطلاعات پایه'!$B$7</f>
        <v>0</v>
      </c>
      <c r="R1399" s="5">
        <f>ROUND('اطلاعات پایه'!$B$8/30*MIN(30,L1399),0)</f>
        <v>9000000</v>
      </c>
      <c r="S1399" s="5">
        <f>ROUND('اطلاعات پایه'!$B$9/30*MIN(30,L1399),0)</f>
        <v>22000000</v>
      </c>
      <c r="T1399" s="5">
        <f t="shared" si="171"/>
        <v>59284</v>
      </c>
      <c r="U1399" s="15"/>
      <c r="V1399" s="5">
        <f t="shared" si="169"/>
        <v>0</v>
      </c>
      <c r="X1399" s="9">
        <f t="shared" si="172"/>
        <v>40316080</v>
      </c>
      <c r="Y1399" s="9">
        <f>ROUND(0.07*MIN(7*L1399*'اطلاعات پایه'!$B$5,'محاسبه حقوق'!X1399),0)</f>
        <v>2822126</v>
      </c>
      <c r="Z1399" s="9">
        <f t="shared" si="173"/>
        <v>9272700</v>
      </c>
      <c r="AA1399" s="9">
        <f t="shared" si="174"/>
        <v>480702059.14285713</v>
      </c>
      <c r="AB1399" s="5">
        <f>IF(AA1399&lt;='اطلاعات پایه'!$B$35,'اطلاعات پایه'!$D$35,IF(AA1399&lt;='اطلاعات پایه'!$B$36,'اطلاعات پایه'!$E$35+(AA1399-'اطلاعات پایه'!$B$35)*'اطلاعات پایه'!$C$36,IF(AA1399&lt;='اطلاعات پایه'!$B$37,'اطلاعات پایه'!$E$36+(AA1399-'اطلاعات پایه'!$B$36)*'اطلاعات پایه'!$C$37,IF(AA1399&lt;='اطلاعات پایه'!$B$38,'اطلاعات پایه'!$E$37+(AA1399-'اطلاعات پایه'!$B$37)*'اطلاعات پایه'!$C$38,IF(AA1399&lt;='اطلاعات پایه'!$B$39,'اطلاعات پایه'!$E$38+(AA1399-'اطلاعات پایه'!$B$38)*'اطلاعات پایه'!$C$39,'اطلاعات پایه'!$E$39+(AA1399-'اطلاعات پایه'!$B$39)*'اطلاعات پایه'!$C$40)))))/365*L1399</f>
        <v>0</v>
      </c>
      <c r="AC1399" s="9">
        <f t="shared" si="175"/>
        <v>37493954</v>
      </c>
      <c r="AE1399" s="9">
        <f t="shared" si="170"/>
        <v>49588780</v>
      </c>
    </row>
    <row r="1400" spans="1:31" x14ac:dyDescent="0.25">
      <c r="A1400" s="13">
        <v>1380</v>
      </c>
      <c r="B1400" s="13"/>
      <c r="C1400" s="13"/>
      <c r="D1400" s="13"/>
      <c r="E1400" s="13"/>
      <c r="F1400" s="13"/>
      <c r="G1400" s="6" t="str">
        <f t="shared" si="168"/>
        <v/>
      </c>
      <c r="H1400" s="13"/>
      <c r="I1400" s="13"/>
      <c r="J1400" s="15"/>
      <c r="K1400" s="15"/>
      <c r="L1400" s="5">
        <f>VLOOKUP($C$15,'اطلاعات پایه'!$A$18:$B$30,2,FALSE)</f>
        <v>30</v>
      </c>
      <c r="M1400" s="6">
        <f>VLOOKUP($C$15,'اطلاعات پایه'!$A$18:$C$30,3,FALSE)</f>
        <v>45736</v>
      </c>
      <c r="N1400" s="5">
        <f>ROUND((K1400*('اطلاعات پایه'!$B$12+1)+'اطلاعات پایه'!$B$13)/30*L1400,0)</f>
        <v>9316080</v>
      </c>
      <c r="O1400" s="5">
        <f>IF(AND(F1400&gt;0,M1400-F1400&gt;364),'اطلاعات پایه'!$B$10,0)*L1400+J1400</f>
        <v>0</v>
      </c>
      <c r="P1400" s="5">
        <f>IF(H1400="متاهل",'اطلاعات پایه'!$B$6,0)</f>
        <v>0</v>
      </c>
      <c r="Q1400" s="5">
        <f>I1400*'اطلاعات پایه'!$B$7</f>
        <v>0</v>
      </c>
      <c r="R1400" s="5">
        <f>ROUND('اطلاعات پایه'!$B$8/30*MIN(30,L1400),0)</f>
        <v>9000000</v>
      </c>
      <c r="S1400" s="5">
        <f>ROUND('اطلاعات پایه'!$B$9/30*MIN(30,L1400),0)</f>
        <v>22000000</v>
      </c>
      <c r="T1400" s="5">
        <f t="shared" si="171"/>
        <v>59284</v>
      </c>
      <c r="U1400" s="15"/>
      <c r="V1400" s="5">
        <f t="shared" si="169"/>
        <v>0</v>
      </c>
      <c r="X1400" s="9">
        <f t="shared" si="172"/>
        <v>40316080</v>
      </c>
      <c r="Y1400" s="9">
        <f>ROUND(0.07*MIN(7*L1400*'اطلاعات پایه'!$B$5,'محاسبه حقوق'!X1400),0)</f>
        <v>2822126</v>
      </c>
      <c r="Z1400" s="9">
        <f t="shared" si="173"/>
        <v>9272700</v>
      </c>
      <c r="AA1400" s="9">
        <f t="shared" si="174"/>
        <v>480702059.14285713</v>
      </c>
      <c r="AB1400" s="5">
        <f>IF(AA1400&lt;='اطلاعات پایه'!$B$35,'اطلاعات پایه'!$D$35,IF(AA1400&lt;='اطلاعات پایه'!$B$36,'اطلاعات پایه'!$E$35+(AA1400-'اطلاعات پایه'!$B$35)*'اطلاعات پایه'!$C$36,IF(AA1400&lt;='اطلاعات پایه'!$B$37,'اطلاعات پایه'!$E$36+(AA1400-'اطلاعات پایه'!$B$36)*'اطلاعات پایه'!$C$37,IF(AA1400&lt;='اطلاعات پایه'!$B$38,'اطلاعات پایه'!$E$37+(AA1400-'اطلاعات پایه'!$B$37)*'اطلاعات پایه'!$C$38,IF(AA1400&lt;='اطلاعات پایه'!$B$39,'اطلاعات پایه'!$E$38+(AA1400-'اطلاعات پایه'!$B$38)*'اطلاعات پایه'!$C$39,'اطلاعات پایه'!$E$39+(AA1400-'اطلاعات پایه'!$B$39)*'اطلاعات پایه'!$C$40)))))/365*L1400</f>
        <v>0</v>
      </c>
      <c r="AC1400" s="9">
        <f t="shared" si="175"/>
        <v>37493954</v>
      </c>
      <c r="AE1400" s="9">
        <f t="shared" si="170"/>
        <v>49588780</v>
      </c>
    </row>
    <row r="1401" spans="1:31" x14ac:dyDescent="0.25">
      <c r="A1401" s="13">
        <v>1381</v>
      </c>
      <c r="B1401" s="13"/>
      <c r="C1401" s="13"/>
      <c r="D1401" s="13"/>
      <c r="E1401" s="13"/>
      <c r="F1401" s="13"/>
      <c r="G1401" s="6" t="str">
        <f t="shared" si="168"/>
        <v/>
      </c>
      <c r="H1401" s="13"/>
      <c r="I1401" s="13"/>
      <c r="J1401" s="15"/>
      <c r="K1401" s="15"/>
      <c r="L1401" s="5">
        <f>VLOOKUP($C$15,'اطلاعات پایه'!$A$18:$B$30,2,FALSE)</f>
        <v>30</v>
      </c>
      <c r="M1401" s="6">
        <f>VLOOKUP($C$15,'اطلاعات پایه'!$A$18:$C$30,3,FALSE)</f>
        <v>45736</v>
      </c>
      <c r="N1401" s="5">
        <f>ROUND((K1401*('اطلاعات پایه'!$B$12+1)+'اطلاعات پایه'!$B$13)/30*L1401,0)</f>
        <v>9316080</v>
      </c>
      <c r="O1401" s="5">
        <f>IF(AND(F1401&gt;0,M1401-F1401&gt;364),'اطلاعات پایه'!$B$10,0)*L1401+J1401</f>
        <v>0</v>
      </c>
      <c r="P1401" s="5">
        <f>IF(H1401="متاهل",'اطلاعات پایه'!$B$6,0)</f>
        <v>0</v>
      </c>
      <c r="Q1401" s="5">
        <f>I1401*'اطلاعات پایه'!$B$7</f>
        <v>0</v>
      </c>
      <c r="R1401" s="5">
        <f>ROUND('اطلاعات پایه'!$B$8/30*MIN(30,L1401),0)</f>
        <v>9000000</v>
      </c>
      <c r="S1401" s="5">
        <f>ROUND('اطلاعات پایه'!$B$9/30*MIN(30,L1401),0)</f>
        <v>22000000</v>
      </c>
      <c r="T1401" s="5">
        <f t="shared" si="171"/>
        <v>59284</v>
      </c>
      <c r="U1401" s="15"/>
      <c r="V1401" s="5">
        <f t="shared" si="169"/>
        <v>0</v>
      </c>
      <c r="X1401" s="9">
        <f t="shared" si="172"/>
        <v>40316080</v>
      </c>
      <c r="Y1401" s="9">
        <f>ROUND(0.07*MIN(7*L1401*'اطلاعات پایه'!$B$5,'محاسبه حقوق'!X1401),0)</f>
        <v>2822126</v>
      </c>
      <c r="Z1401" s="9">
        <f t="shared" si="173"/>
        <v>9272700</v>
      </c>
      <c r="AA1401" s="9">
        <f t="shared" si="174"/>
        <v>480702059.14285713</v>
      </c>
      <c r="AB1401" s="5">
        <f>IF(AA1401&lt;='اطلاعات پایه'!$B$35,'اطلاعات پایه'!$D$35,IF(AA1401&lt;='اطلاعات پایه'!$B$36,'اطلاعات پایه'!$E$35+(AA1401-'اطلاعات پایه'!$B$35)*'اطلاعات پایه'!$C$36,IF(AA1401&lt;='اطلاعات پایه'!$B$37,'اطلاعات پایه'!$E$36+(AA1401-'اطلاعات پایه'!$B$36)*'اطلاعات پایه'!$C$37,IF(AA1401&lt;='اطلاعات پایه'!$B$38,'اطلاعات پایه'!$E$37+(AA1401-'اطلاعات پایه'!$B$37)*'اطلاعات پایه'!$C$38,IF(AA1401&lt;='اطلاعات پایه'!$B$39,'اطلاعات پایه'!$E$38+(AA1401-'اطلاعات پایه'!$B$38)*'اطلاعات پایه'!$C$39,'اطلاعات پایه'!$E$39+(AA1401-'اطلاعات پایه'!$B$39)*'اطلاعات پایه'!$C$40)))))/365*L1401</f>
        <v>0</v>
      </c>
      <c r="AC1401" s="9">
        <f t="shared" si="175"/>
        <v>37493954</v>
      </c>
      <c r="AE1401" s="9">
        <f t="shared" si="170"/>
        <v>49588780</v>
      </c>
    </row>
    <row r="1402" spans="1:31" x14ac:dyDescent="0.25">
      <c r="A1402" s="13">
        <v>1382</v>
      </c>
      <c r="B1402" s="13"/>
      <c r="C1402" s="13"/>
      <c r="D1402" s="13"/>
      <c r="E1402" s="13"/>
      <c r="F1402" s="13"/>
      <c r="G1402" s="6" t="str">
        <f t="shared" si="168"/>
        <v/>
      </c>
      <c r="H1402" s="13"/>
      <c r="I1402" s="13"/>
      <c r="J1402" s="15"/>
      <c r="K1402" s="15"/>
      <c r="L1402" s="5">
        <f>VLOOKUP($C$15,'اطلاعات پایه'!$A$18:$B$30,2,FALSE)</f>
        <v>30</v>
      </c>
      <c r="M1402" s="6">
        <f>VLOOKUP($C$15,'اطلاعات پایه'!$A$18:$C$30,3,FALSE)</f>
        <v>45736</v>
      </c>
      <c r="N1402" s="5">
        <f>ROUND((K1402*('اطلاعات پایه'!$B$12+1)+'اطلاعات پایه'!$B$13)/30*L1402,0)</f>
        <v>9316080</v>
      </c>
      <c r="O1402" s="5">
        <f>IF(AND(F1402&gt;0,M1402-F1402&gt;364),'اطلاعات پایه'!$B$10,0)*L1402+J1402</f>
        <v>0</v>
      </c>
      <c r="P1402" s="5">
        <f>IF(H1402="متاهل",'اطلاعات پایه'!$B$6,0)</f>
        <v>0</v>
      </c>
      <c r="Q1402" s="5">
        <f>I1402*'اطلاعات پایه'!$B$7</f>
        <v>0</v>
      </c>
      <c r="R1402" s="5">
        <f>ROUND('اطلاعات پایه'!$B$8/30*MIN(30,L1402),0)</f>
        <v>9000000</v>
      </c>
      <c r="S1402" s="5">
        <f>ROUND('اطلاعات پایه'!$B$9/30*MIN(30,L1402),0)</f>
        <v>22000000</v>
      </c>
      <c r="T1402" s="5">
        <f t="shared" si="171"/>
        <v>59284</v>
      </c>
      <c r="U1402" s="15"/>
      <c r="V1402" s="5">
        <f t="shared" si="169"/>
        <v>0</v>
      </c>
      <c r="X1402" s="9">
        <f t="shared" si="172"/>
        <v>40316080</v>
      </c>
      <c r="Y1402" s="9">
        <f>ROUND(0.07*MIN(7*L1402*'اطلاعات پایه'!$B$5,'محاسبه حقوق'!X1402),0)</f>
        <v>2822126</v>
      </c>
      <c r="Z1402" s="9">
        <f t="shared" si="173"/>
        <v>9272700</v>
      </c>
      <c r="AA1402" s="9">
        <f t="shared" si="174"/>
        <v>480702059.14285713</v>
      </c>
      <c r="AB1402" s="5">
        <f>IF(AA1402&lt;='اطلاعات پایه'!$B$35,'اطلاعات پایه'!$D$35,IF(AA1402&lt;='اطلاعات پایه'!$B$36,'اطلاعات پایه'!$E$35+(AA1402-'اطلاعات پایه'!$B$35)*'اطلاعات پایه'!$C$36,IF(AA1402&lt;='اطلاعات پایه'!$B$37,'اطلاعات پایه'!$E$36+(AA1402-'اطلاعات پایه'!$B$36)*'اطلاعات پایه'!$C$37,IF(AA1402&lt;='اطلاعات پایه'!$B$38,'اطلاعات پایه'!$E$37+(AA1402-'اطلاعات پایه'!$B$37)*'اطلاعات پایه'!$C$38,IF(AA1402&lt;='اطلاعات پایه'!$B$39,'اطلاعات پایه'!$E$38+(AA1402-'اطلاعات پایه'!$B$38)*'اطلاعات پایه'!$C$39,'اطلاعات پایه'!$E$39+(AA1402-'اطلاعات پایه'!$B$39)*'اطلاعات پایه'!$C$40)))))/365*L1402</f>
        <v>0</v>
      </c>
      <c r="AC1402" s="9">
        <f t="shared" si="175"/>
        <v>37493954</v>
      </c>
      <c r="AE1402" s="9">
        <f t="shared" si="170"/>
        <v>49588780</v>
      </c>
    </row>
    <row r="1403" spans="1:31" x14ac:dyDescent="0.25">
      <c r="A1403" s="13">
        <v>1383</v>
      </c>
      <c r="B1403" s="13"/>
      <c r="C1403" s="13"/>
      <c r="D1403" s="13"/>
      <c r="E1403" s="13"/>
      <c r="F1403" s="13"/>
      <c r="G1403" s="6" t="str">
        <f t="shared" si="168"/>
        <v/>
      </c>
      <c r="H1403" s="13"/>
      <c r="I1403" s="13"/>
      <c r="J1403" s="15"/>
      <c r="K1403" s="15"/>
      <c r="L1403" s="5">
        <f>VLOOKUP($C$15,'اطلاعات پایه'!$A$18:$B$30,2,FALSE)</f>
        <v>30</v>
      </c>
      <c r="M1403" s="6">
        <f>VLOOKUP($C$15,'اطلاعات پایه'!$A$18:$C$30,3,FALSE)</f>
        <v>45736</v>
      </c>
      <c r="N1403" s="5">
        <f>ROUND((K1403*('اطلاعات پایه'!$B$12+1)+'اطلاعات پایه'!$B$13)/30*L1403,0)</f>
        <v>9316080</v>
      </c>
      <c r="O1403" s="5">
        <f>IF(AND(F1403&gt;0,M1403-F1403&gt;364),'اطلاعات پایه'!$B$10,0)*L1403+J1403</f>
        <v>0</v>
      </c>
      <c r="P1403" s="5">
        <f>IF(H1403="متاهل",'اطلاعات پایه'!$B$6,0)</f>
        <v>0</v>
      </c>
      <c r="Q1403" s="5">
        <f>I1403*'اطلاعات پایه'!$B$7</f>
        <v>0</v>
      </c>
      <c r="R1403" s="5">
        <f>ROUND('اطلاعات پایه'!$B$8/30*MIN(30,L1403),0)</f>
        <v>9000000</v>
      </c>
      <c r="S1403" s="5">
        <f>ROUND('اطلاعات پایه'!$B$9/30*MIN(30,L1403),0)</f>
        <v>22000000</v>
      </c>
      <c r="T1403" s="5">
        <f t="shared" si="171"/>
        <v>59284</v>
      </c>
      <c r="U1403" s="15"/>
      <c r="V1403" s="5">
        <f t="shared" si="169"/>
        <v>0</v>
      </c>
      <c r="X1403" s="9">
        <f t="shared" si="172"/>
        <v>40316080</v>
      </c>
      <c r="Y1403" s="9">
        <f>ROUND(0.07*MIN(7*L1403*'اطلاعات پایه'!$B$5,'محاسبه حقوق'!X1403),0)</f>
        <v>2822126</v>
      </c>
      <c r="Z1403" s="9">
        <f t="shared" si="173"/>
        <v>9272700</v>
      </c>
      <c r="AA1403" s="9">
        <f t="shared" si="174"/>
        <v>480702059.14285713</v>
      </c>
      <c r="AB1403" s="5">
        <f>IF(AA1403&lt;='اطلاعات پایه'!$B$35,'اطلاعات پایه'!$D$35,IF(AA1403&lt;='اطلاعات پایه'!$B$36,'اطلاعات پایه'!$E$35+(AA1403-'اطلاعات پایه'!$B$35)*'اطلاعات پایه'!$C$36,IF(AA1403&lt;='اطلاعات پایه'!$B$37,'اطلاعات پایه'!$E$36+(AA1403-'اطلاعات پایه'!$B$36)*'اطلاعات پایه'!$C$37,IF(AA1403&lt;='اطلاعات پایه'!$B$38,'اطلاعات پایه'!$E$37+(AA1403-'اطلاعات پایه'!$B$37)*'اطلاعات پایه'!$C$38,IF(AA1403&lt;='اطلاعات پایه'!$B$39,'اطلاعات پایه'!$E$38+(AA1403-'اطلاعات پایه'!$B$38)*'اطلاعات پایه'!$C$39,'اطلاعات پایه'!$E$39+(AA1403-'اطلاعات پایه'!$B$39)*'اطلاعات پایه'!$C$40)))))/365*L1403</f>
        <v>0</v>
      </c>
      <c r="AC1403" s="9">
        <f t="shared" si="175"/>
        <v>37493954</v>
      </c>
      <c r="AE1403" s="9">
        <f t="shared" si="170"/>
        <v>49588780</v>
      </c>
    </row>
    <row r="1404" spans="1:31" x14ac:dyDescent="0.25">
      <c r="A1404" s="13">
        <v>1384</v>
      </c>
      <c r="B1404" s="13"/>
      <c r="C1404" s="13"/>
      <c r="D1404" s="13"/>
      <c r="E1404" s="13"/>
      <c r="F1404" s="13"/>
      <c r="G1404" s="6" t="str">
        <f t="shared" si="168"/>
        <v/>
      </c>
      <c r="H1404" s="13"/>
      <c r="I1404" s="13"/>
      <c r="J1404" s="15"/>
      <c r="K1404" s="15"/>
      <c r="L1404" s="5">
        <f>VLOOKUP($C$15,'اطلاعات پایه'!$A$18:$B$30,2,FALSE)</f>
        <v>30</v>
      </c>
      <c r="M1404" s="6">
        <f>VLOOKUP($C$15,'اطلاعات پایه'!$A$18:$C$30,3,FALSE)</f>
        <v>45736</v>
      </c>
      <c r="N1404" s="5">
        <f>ROUND((K1404*('اطلاعات پایه'!$B$12+1)+'اطلاعات پایه'!$B$13)/30*L1404,0)</f>
        <v>9316080</v>
      </c>
      <c r="O1404" s="5">
        <f>IF(AND(F1404&gt;0,M1404-F1404&gt;364),'اطلاعات پایه'!$B$10,0)*L1404+J1404</f>
        <v>0</v>
      </c>
      <c r="P1404" s="5">
        <f>IF(H1404="متاهل",'اطلاعات پایه'!$B$6,0)</f>
        <v>0</v>
      </c>
      <c r="Q1404" s="5">
        <f>I1404*'اطلاعات پایه'!$B$7</f>
        <v>0</v>
      </c>
      <c r="R1404" s="5">
        <f>ROUND('اطلاعات پایه'!$B$8/30*MIN(30,L1404),0)</f>
        <v>9000000</v>
      </c>
      <c r="S1404" s="5">
        <f>ROUND('اطلاعات پایه'!$B$9/30*MIN(30,L1404),0)</f>
        <v>22000000</v>
      </c>
      <c r="T1404" s="5">
        <f t="shared" si="171"/>
        <v>59284</v>
      </c>
      <c r="U1404" s="15"/>
      <c r="V1404" s="5">
        <f t="shared" si="169"/>
        <v>0</v>
      </c>
      <c r="X1404" s="9">
        <f t="shared" si="172"/>
        <v>40316080</v>
      </c>
      <c r="Y1404" s="9">
        <f>ROUND(0.07*MIN(7*L1404*'اطلاعات پایه'!$B$5,'محاسبه حقوق'!X1404),0)</f>
        <v>2822126</v>
      </c>
      <c r="Z1404" s="9">
        <f t="shared" si="173"/>
        <v>9272700</v>
      </c>
      <c r="AA1404" s="9">
        <f t="shared" si="174"/>
        <v>480702059.14285713</v>
      </c>
      <c r="AB1404" s="5">
        <f>IF(AA1404&lt;='اطلاعات پایه'!$B$35,'اطلاعات پایه'!$D$35,IF(AA1404&lt;='اطلاعات پایه'!$B$36,'اطلاعات پایه'!$E$35+(AA1404-'اطلاعات پایه'!$B$35)*'اطلاعات پایه'!$C$36,IF(AA1404&lt;='اطلاعات پایه'!$B$37,'اطلاعات پایه'!$E$36+(AA1404-'اطلاعات پایه'!$B$36)*'اطلاعات پایه'!$C$37,IF(AA1404&lt;='اطلاعات پایه'!$B$38,'اطلاعات پایه'!$E$37+(AA1404-'اطلاعات پایه'!$B$37)*'اطلاعات پایه'!$C$38,IF(AA1404&lt;='اطلاعات پایه'!$B$39,'اطلاعات پایه'!$E$38+(AA1404-'اطلاعات پایه'!$B$38)*'اطلاعات پایه'!$C$39,'اطلاعات پایه'!$E$39+(AA1404-'اطلاعات پایه'!$B$39)*'اطلاعات پایه'!$C$40)))))/365*L1404</f>
        <v>0</v>
      </c>
      <c r="AC1404" s="9">
        <f t="shared" si="175"/>
        <v>37493954</v>
      </c>
      <c r="AE1404" s="9">
        <f t="shared" si="170"/>
        <v>49588780</v>
      </c>
    </row>
    <row r="1405" spans="1:31" x14ac:dyDescent="0.25">
      <c r="A1405" s="13">
        <v>1385</v>
      </c>
      <c r="B1405" s="13"/>
      <c r="C1405" s="13"/>
      <c r="D1405" s="13"/>
      <c r="E1405" s="13"/>
      <c r="F1405" s="13"/>
      <c r="G1405" s="6" t="str">
        <f t="shared" si="168"/>
        <v/>
      </c>
      <c r="H1405" s="13"/>
      <c r="I1405" s="13"/>
      <c r="J1405" s="15"/>
      <c r="K1405" s="15"/>
      <c r="L1405" s="5">
        <f>VLOOKUP($C$15,'اطلاعات پایه'!$A$18:$B$30,2,FALSE)</f>
        <v>30</v>
      </c>
      <c r="M1405" s="6">
        <f>VLOOKUP($C$15,'اطلاعات پایه'!$A$18:$C$30,3,FALSE)</f>
        <v>45736</v>
      </c>
      <c r="N1405" s="5">
        <f>ROUND((K1405*('اطلاعات پایه'!$B$12+1)+'اطلاعات پایه'!$B$13)/30*L1405,0)</f>
        <v>9316080</v>
      </c>
      <c r="O1405" s="5">
        <f>IF(AND(F1405&gt;0,M1405-F1405&gt;364),'اطلاعات پایه'!$B$10,0)*L1405+J1405</f>
        <v>0</v>
      </c>
      <c r="P1405" s="5">
        <f>IF(H1405="متاهل",'اطلاعات پایه'!$B$6,0)</f>
        <v>0</v>
      </c>
      <c r="Q1405" s="5">
        <f>I1405*'اطلاعات پایه'!$B$7</f>
        <v>0</v>
      </c>
      <c r="R1405" s="5">
        <f>ROUND('اطلاعات پایه'!$B$8/30*MIN(30,L1405),0)</f>
        <v>9000000</v>
      </c>
      <c r="S1405" s="5">
        <f>ROUND('اطلاعات پایه'!$B$9/30*MIN(30,L1405),0)</f>
        <v>22000000</v>
      </c>
      <c r="T1405" s="5">
        <f t="shared" si="171"/>
        <v>59284</v>
      </c>
      <c r="U1405" s="15"/>
      <c r="V1405" s="5">
        <f t="shared" si="169"/>
        <v>0</v>
      </c>
      <c r="X1405" s="9">
        <f t="shared" si="172"/>
        <v>40316080</v>
      </c>
      <c r="Y1405" s="9">
        <f>ROUND(0.07*MIN(7*L1405*'اطلاعات پایه'!$B$5,'محاسبه حقوق'!X1405),0)</f>
        <v>2822126</v>
      </c>
      <c r="Z1405" s="9">
        <f t="shared" si="173"/>
        <v>9272700</v>
      </c>
      <c r="AA1405" s="9">
        <f t="shared" si="174"/>
        <v>480702059.14285713</v>
      </c>
      <c r="AB1405" s="5">
        <f>IF(AA1405&lt;='اطلاعات پایه'!$B$35,'اطلاعات پایه'!$D$35,IF(AA1405&lt;='اطلاعات پایه'!$B$36,'اطلاعات پایه'!$E$35+(AA1405-'اطلاعات پایه'!$B$35)*'اطلاعات پایه'!$C$36,IF(AA1405&lt;='اطلاعات پایه'!$B$37,'اطلاعات پایه'!$E$36+(AA1405-'اطلاعات پایه'!$B$36)*'اطلاعات پایه'!$C$37,IF(AA1405&lt;='اطلاعات پایه'!$B$38,'اطلاعات پایه'!$E$37+(AA1405-'اطلاعات پایه'!$B$37)*'اطلاعات پایه'!$C$38,IF(AA1405&lt;='اطلاعات پایه'!$B$39,'اطلاعات پایه'!$E$38+(AA1405-'اطلاعات پایه'!$B$38)*'اطلاعات پایه'!$C$39,'اطلاعات پایه'!$E$39+(AA1405-'اطلاعات پایه'!$B$39)*'اطلاعات پایه'!$C$40)))))/365*L1405</f>
        <v>0</v>
      </c>
      <c r="AC1405" s="9">
        <f t="shared" si="175"/>
        <v>37493954</v>
      </c>
      <c r="AE1405" s="9">
        <f t="shared" si="170"/>
        <v>49588780</v>
      </c>
    </row>
    <row r="1406" spans="1:31" x14ac:dyDescent="0.25">
      <c r="A1406" s="13">
        <v>1386</v>
      </c>
      <c r="B1406" s="13"/>
      <c r="C1406" s="13"/>
      <c r="D1406" s="13"/>
      <c r="E1406" s="13"/>
      <c r="F1406" s="13"/>
      <c r="G1406" s="6" t="str">
        <f t="shared" si="168"/>
        <v/>
      </c>
      <c r="H1406" s="13"/>
      <c r="I1406" s="13"/>
      <c r="J1406" s="15"/>
      <c r="K1406" s="15"/>
      <c r="L1406" s="5">
        <f>VLOOKUP($C$15,'اطلاعات پایه'!$A$18:$B$30,2,FALSE)</f>
        <v>30</v>
      </c>
      <c r="M1406" s="6">
        <f>VLOOKUP($C$15,'اطلاعات پایه'!$A$18:$C$30,3,FALSE)</f>
        <v>45736</v>
      </c>
      <c r="N1406" s="5">
        <f>ROUND((K1406*('اطلاعات پایه'!$B$12+1)+'اطلاعات پایه'!$B$13)/30*L1406,0)</f>
        <v>9316080</v>
      </c>
      <c r="O1406" s="5">
        <f>IF(AND(F1406&gt;0,M1406-F1406&gt;364),'اطلاعات پایه'!$B$10,0)*L1406+J1406</f>
        <v>0</v>
      </c>
      <c r="P1406" s="5">
        <f>IF(H1406="متاهل",'اطلاعات پایه'!$B$6,0)</f>
        <v>0</v>
      </c>
      <c r="Q1406" s="5">
        <f>I1406*'اطلاعات پایه'!$B$7</f>
        <v>0</v>
      </c>
      <c r="R1406" s="5">
        <f>ROUND('اطلاعات پایه'!$B$8/30*MIN(30,L1406),0)</f>
        <v>9000000</v>
      </c>
      <c r="S1406" s="5">
        <f>ROUND('اطلاعات پایه'!$B$9/30*MIN(30,L1406),0)</f>
        <v>22000000</v>
      </c>
      <c r="T1406" s="5">
        <f t="shared" si="171"/>
        <v>59284</v>
      </c>
      <c r="U1406" s="15"/>
      <c r="V1406" s="5">
        <f t="shared" si="169"/>
        <v>0</v>
      </c>
      <c r="X1406" s="9">
        <f t="shared" si="172"/>
        <v>40316080</v>
      </c>
      <c r="Y1406" s="9">
        <f>ROUND(0.07*MIN(7*L1406*'اطلاعات پایه'!$B$5,'محاسبه حقوق'!X1406),0)</f>
        <v>2822126</v>
      </c>
      <c r="Z1406" s="9">
        <f t="shared" si="173"/>
        <v>9272700</v>
      </c>
      <c r="AA1406" s="9">
        <f t="shared" si="174"/>
        <v>480702059.14285713</v>
      </c>
      <c r="AB1406" s="5">
        <f>IF(AA1406&lt;='اطلاعات پایه'!$B$35,'اطلاعات پایه'!$D$35,IF(AA1406&lt;='اطلاعات پایه'!$B$36,'اطلاعات پایه'!$E$35+(AA1406-'اطلاعات پایه'!$B$35)*'اطلاعات پایه'!$C$36,IF(AA1406&lt;='اطلاعات پایه'!$B$37,'اطلاعات پایه'!$E$36+(AA1406-'اطلاعات پایه'!$B$36)*'اطلاعات پایه'!$C$37,IF(AA1406&lt;='اطلاعات پایه'!$B$38,'اطلاعات پایه'!$E$37+(AA1406-'اطلاعات پایه'!$B$37)*'اطلاعات پایه'!$C$38,IF(AA1406&lt;='اطلاعات پایه'!$B$39,'اطلاعات پایه'!$E$38+(AA1406-'اطلاعات پایه'!$B$38)*'اطلاعات پایه'!$C$39,'اطلاعات پایه'!$E$39+(AA1406-'اطلاعات پایه'!$B$39)*'اطلاعات پایه'!$C$40)))))/365*L1406</f>
        <v>0</v>
      </c>
      <c r="AC1406" s="9">
        <f t="shared" si="175"/>
        <v>37493954</v>
      </c>
      <c r="AE1406" s="9">
        <f t="shared" si="170"/>
        <v>49588780</v>
      </c>
    </row>
    <row r="1407" spans="1:31" x14ac:dyDescent="0.25">
      <c r="A1407" s="13">
        <v>1387</v>
      </c>
      <c r="B1407" s="13"/>
      <c r="C1407" s="13"/>
      <c r="D1407" s="13"/>
      <c r="E1407" s="13"/>
      <c r="F1407" s="13"/>
      <c r="G1407" s="6" t="str">
        <f t="shared" si="168"/>
        <v/>
      </c>
      <c r="H1407" s="13"/>
      <c r="I1407" s="13"/>
      <c r="J1407" s="15"/>
      <c r="K1407" s="15"/>
      <c r="L1407" s="5">
        <f>VLOOKUP($C$15,'اطلاعات پایه'!$A$18:$B$30,2,FALSE)</f>
        <v>30</v>
      </c>
      <c r="M1407" s="6">
        <f>VLOOKUP($C$15,'اطلاعات پایه'!$A$18:$C$30,3,FALSE)</f>
        <v>45736</v>
      </c>
      <c r="N1407" s="5">
        <f>ROUND((K1407*('اطلاعات پایه'!$B$12+1)+'اطلاعات پایه'!$B$13)/30*L1407,0)</f>
        <v>9316080</v>
      </c>
      <c r="O1407" s="5">
        <f>IF(AND(F1407&gt;0,M1407-F1407&gt;364),'اطلاعات پایه'!$B$10,0)*L1407+J1407</f>
        <v>0</v>
      </c>
      <c r="P1407" s="5">
        <f>IF(H1407="متاهل",'اطلاعات پایه'!$B$6,0)</f>
        <v>0</v>
      </c>
      <c r="Q1407" s="5">
        <f>I1407*'اطلاعات پایه'!$B$7</f>
        <v>0</v>
      </c>
      <c r="R1407" s="5">
        <f>ROUND('اطلاعات پایه'!$B$8/30*MIN(30,L1407),0)</f>
        <v>9000000</v>
      </c>
      <c r="S1407" s="5">
        <f>ROUND('اطلاعات پایه'!$B$9/30*MIN(30,L1407),0)</f>
        <v>22000000</v>
      </c>
      <c r="T1407" s="5">
        <f t="shared" si="171"/>
        <v>59284</v>
      </c>
      <c r="U1407" s="15"/>
      <c r="V1407" s="5">
        <f t="shared" si="169"/>
        <v>0</v>
      </c>
      <c r="X1407" s="9">
        <f t="shared" si="172"/>
        <v>40316080</v>
      </c>
      <c r="Y1407" s="9">
        <f>ROUND(0.07*MIN(7*L1407*'اطلاعات پایه'!$B$5,'محاسبه حقوق'!X1407),0)</f>
        <v>2822126</v>
      </c>
      <c r="Z1407" s="9">
        <f t="shared" si="173"/>
        <v>9272700</v>
      </c>
      <c r="AA1407" s="9">
        <f t="shared" si="174"/>
        <v>480702059.14285713</v>
      </c>
      <c r="AB1407" s="5">
        <f>IF(AA1407&lt;='اطلاعات پایه'!$B$35,'اطلاعات پایه'!$D$35,IF(AA1407&lt;='اطلاعات پایه'!$B$36,'اطلاعات پایه'!$E$35+(AA1407-'اطلاعات پایه'!$B$35)*'اطلاعات پایه'!$C$36,IF(AA1407&lt;='اطلاعات پایه'!$B$37,'اطلاعات پایه'!$E$36+(AA1407-'اطلاعات پایه'!$B$36)*'اطلاعات پایه'!$C$37,IF(AA1407&lt;='اطلاعات پایه'!$B$38,'اطلاعات پایه'!$E$37+(AA1407-'اطلاعات پایه'!$B$37)*'اطلاعات پایه'!$C$38,IF(AA1407&lt;='اطلاعات پایه'!$B$39,'اطلاعات پایه'!$E$38+(AA1407-'اطلاعات پایه'!$B$38)*'اطلاعات پایه'!$C$39,'اطلاعات پایه'!$E$39+(AA1407-'اطلاعات پایه'!$B$39)*'اطلاعات پایه'!$C$40)))))/365*L1407</f>
        <v>0</v>
      </c>
      <c r="AC1407" s="9">
        <f t="shared" si="175"/>
        <v>37493954</v>
      </c>
      <c r="AE1407" s="9">
        <f t="shared" si="170"/>
        <v>49588780</v>
      </c>
    </row>
    <row r="1408" spans="1:31" x14ac:dyDescent="0.25">
      <c r="A1408" s="13">
        <v>1388</v>
      </c>
      <c r="B1408" s="13"/>
      <c r="C1408" s="13"/>
      <c r="D1408" s="13"/>
      <c r="E1408" s="13"/>
      <c r="F1408" s="13"/>
      <c r="G1408" s="6" t="str">
        <f t="shared" si="168"/>
        <v/>
      </c>
      <c r="H1408" s="13"/>
      <c r="I1408" s="13"/>
      <c r="J1408" s="15"/>
      <c r="K1408" s="15"/>
      <c r="L1408" s="5">
        <f>VLOOKUP($C$15,'اطلاعات پایه'!$A$18:$B$30,2,FALSE)</f>
        <v>30</v>
      </c>
      <c r="M1408" s="6">
        <f>VLOOKUP($C$15,'اطلاعات پایه'!$A$18:$C$30,3,FALSE)</f>
        <v>45736</v>
      </c>
      <c r="N1408" s="5">
        <f>ROUND((K1408*('اطلاعات پایه'!$B$12+1)+'اطلاعات پایه'!$B$13)/30*L1408,0)</f>
        <v>9316080</v>
      </c>
      <c r="O1408" s="5">
        <f>IF(AND(F1408&gt;0,M1408-F1408&gt;364),'اطلاعات پایه'!$B$10,0)*L1408+J1408</f>
        <v>0</v>
      </c>
      <c r="P1408" s="5">
        <f>IF(H1408="متاهل",'اطلاعات پایه'!$B$6,0)</f>
        <v>0</v>
      </c>
      <c r="Q1408" s="5">
        <f>I1408*'اطلاعات پایه'!$B$7</f>
        <v>0</v>
      </c>
      <c r="R1408" s="5">
        <f>ROUND('اطلاعات پایه'!$B$8/30*MIN(30,L1408),0)</f>
        <v>9000000</v>
      </c>
      <c r="S1408" s="5">
        <f>ROUND('اطلاعات پایه'!$B$9/30*MIN(30,L1408),0)</f>
        <v>22000000</v>
      </c>
      <c r="T1408" s="5">
        <f t="shared" si="171"/>
        <v>59284</v>
      </c>
      <c r="U1408" s="15"/>
      <c r="V1408" s="5">
        <f t="shared" si="169"/>
        <v>0</v>
      </c>
      <c r="X1408" s="9">
        <f t="shared" si="172"/>
        <v>40316080</v>
      </c>
      <c r="Y1408" s="9">
        <f>ROUND(0.07*MIN(7*L1408*'اطلاعات پایه'!$B$5,'محاسبه حقوق'!X1408),0)</f>
        <v>2822126</v>
      </c>
      <c r="Z1408" s="9">
        <f t="shared" si="173"/>
        <v>9272700</v>
      </c>
      <c r="AA1408" s="9">
        <f t="shared" si="174"/>
        <v>480702059.14285713</v>
      </c>
      <c r="AB1408" s="5">
        <f>IF(AA1408&lt;='اطلاعات پایه'!$B$35,'اطلاعات پایه'!$D$35,IF(AA1408&lt;='اطلاعات پایه'!$B$36,'اطلاعات پایه'!$E$35+(AA1408-'اطلاعات پایه'!$B$35)*'اطلاعات پایه'!$C$36,IF(AA1408&lt;='اطلاعات پایه'!$B$37,'اطلاعات پایه'!$E$36+(AA1408-'اطلاعات پایه'!$B$36)*'اطلاعات پایه'!$C$37,IF(AA1408&lt;='اطلاعات پایه'!$B$38,'اطلاعات پایه'!$E$37+(AA1408-'اطلاعات پایه'!$B$37)*'اطلاعات پایه'!$C$38,IF(AA1408&lt;='اطلاعات پایه'!$B$39,'اطلاعات پایه'!$E$38+(AA1408-'اطلاعات پایه'!$B$38)*'اطلاعات پایه'!$C$39,'اطلاعات پایه'!$E$39+(AA1408-'اطلاعات پایه'!$B$39)*'اطلاعات پایه'!$C$40)))))/365*L1408</f>
        <v>0</v>
      </c>
      <c r="AC1408" s="9">
        <f t="shared" si="175"/>
        <v>37493954</v>
      </c>
      <c r="AE1408" s="9">
        <f t="shared" si="170"/>
        <v>49588780</v>
      </c>
    </row>
    <row r="1409" spans="1:31" x14ac:dyDescent="0.25">
      <c r="A1409" s="13">
        <v>1389</v>
      </c>
      <c r="B1409" s="13"/>
      <c r="C1409" s="13"/>
      <c r="D1409" s="13"/>
      <c r="E1409" s="13"/>
      <c r="F1409" s="13"/>
      <c r="G1409" s="6" t="str">
        <f t="shared" si="168"/>
        <v/>
      </c>
      <c r="H1409" s="13"/>
      <c r="I1409" s="13"/>
      <c r="J1409" s="15"/>
      <c r="K1409" s="15"/>
      <c r="L1409" s="5">
        <f>VLOOKUP($C$15,'اطلاعات پایه'!$A$18:$B$30,2,FALSE)</f>
        <v>30</v>
      </c>
      <c r="M1409" s="6">
        <f>VLOOKUP($C$15,'اطلاعات پایه'!$A$18:$C$30,3,FALSE)</f>
        <v>45736</v>
      </c>
      <c r="N1409" s="5">
        <f>ROUND((K1409*('اطلاعات پایه'!$B$12+1)+'اطلاعات پایه'!$B$13)/30*L1409,0)</f>
        <v>9316080</v>
      </c>
      <c r="O1409" s="5">
        <f>IF(AND(F1409&gt;0,M1409-F1409&gt;364),'اطلاعات پایه'!$B$10,0)*L1409+J1409</f>
        <v>0</v>
      </c>
      <c r="P1409" s="5">
        <f>IF(H1409="متاهل",'اطلاعات پایه'!$B$6,0)</f>
        <v>0</v>
      </c>
      <c r="Q1409" s="5">
        <f>I1409*'اطلاعات پایه'!$B$7</f>
        <v>0</v>
      </c>
      <c r="R1409" s="5">
        <f>ROUND('اطلاعات پایه'!$B$8/30*MIN(30,L1409),0)</f>
        <v>9000000</v>
      </c>
      <c r="S1409" s="5">
        <f>ROUND('اطلاعات پایه'!$B$9/30*MIN(30,L1409),0)</f>
        <v>22000000</v>
      </c>
      <c r="T1409" s="5">
        <f t="shared" si="171"/>
        <v>59284</v>
      </c>
      <c r="U1409" s="15"/>
      <c r="V1409" s="5">
        <f t="shared" si="169"/>
        <v>0</v>
      </c>
      <c r="X1409" s="9">
        <f t="shared" si="172"/>
        <v>40316080</v>
      </c>
      <c r="Y1409" s="9">
        <f>ROUND(0.07*MIN(7*L1409*'اطلاعات پایه'!$B$5,'محاسبه حقوق'!X1409),0)</f>
        <v>2822126</v>
      </c>
      <c r="Z1409" s="9">
        <f t="shared" si="173"/>
        <v>9272700</v>
      </c>
      <c r="AA1409" s="9">
        <f t="shared" si="174"/>
        <v>480702059.14285713</v>
      </c>
      <c r="AB1409" s="5">
        <f>IF(AA1409&lt;='اطلاعات پایه'!$B$35,'اطلاعات پایه'!$D$35,IF(AA1409&lt;='اطلاعات پایه'!$B$36,'اطلاعات پایه'!$E$35+(AA1409-'اطلاعات پایه'!$B$35)*'اطلاعات پایه'!$C$36,IF(AA1409&lt;='اطلاعات پایه'!$B$37,'اطلاعات پایه'!$E$36+(AA1409-'اطلاعات پایه'!$B$36)*'اطلاعات پایه'!$C$37,IF(AA1409&lt;='اطلاعات پایه'!$B$38,'اطلاعات پایه'!$E$37+(AA1409-'اطلاعات پایه'!$B$37)*'اطلاعات پایه'!$C$38,IF(AA1409&lt;='اطلاعات پایه'!$B$39,'اطلاعات پایه'!$E$38+(AA1409-'اطلاعات پایه'!$B$38)*'اطلاعات پایه'!$C$39,'اطلاعات پایه'!$E$39+(AA1409-'اطلاعات پایه'!$B$39)*'اطلاعات پایه'!$C$40)))))/365*L1409</f>
        <v>0</v>
      </c>
      <c r="AC1409" s="9">
        <f t="shared" si="175"/>
        <v>37493954</v>
      </c>
      <c r="AE1409" s="9">
        <f t="shared" si="170"/>
        <v>49588780</v>
      </c>
    </row>
    <row r="1410" spans="1:31" x14ac:dyDescent="0.25">
      <c r="A1410" s="13">
        <v>1390</v>
      </c>
      <c r="B1410" s="13"/>
      <c r="C1410" s="13"/>
      <c r="D1410" s="13"/>
      <c r="E1410" s="13"/>
      <c r="F1410" s="13"/>
      <c r="G1410" s="6" t="str">
        <f t="shared" si="168"/>
        <v/>
      </c>
      <c r="H1410" s="13"/>
      <c r="I1410" s="13"/>
      <c r="J1410" s="15"/>
      <c r="K1410" s="15"/>
      <c r="L1410" s="5">
        <f>VLOOKUP($C$15,'اطلاعات پایه'!$A$18:$B$30,2,FALSE)</f>
        <v>30</v>
      </c>
      <c r="M1410" s="6">
        <f>VLOOKUP($C$15,'اطلاعات پایه'!$A$18:$C$30,3,FALSE)</f>
        <v>45736</v>
      </c>
      <c r="N1410" s="5">
        <f>ROUND((K1410*('اطلاعات پایه'!$B$12+1)+'اطلاعات پایه'!$B$13)/30*L1410,0)</f>
        <v>9316080</v>
      </c>
      <c r="O1410" s="5">
        <f>IF(AND(F1410&gt;0,M1410-F1410&gt;364),'اطلاعات پایه'!$B$10,0)*L1410+J1410</f>
        <v>0</v>
      </c>
      <c r="P1410" s="5">
        <f>IF(H1410="متاهل",'اطلاعات پایه'!$B$6,0)</f>
        <v>0</v>
      </c>
      <c r="Q1410" s="5">
        <f>I1410*'اطلاعات پایه'!$B$7</f>
        <v>0</v>
      </c>
      <c r="R1410" s="5">
        <f>ROUND('اطلاعات پایه'!$B$8/30*MIN(30,L1410),0)</f>
        <v>9000000</v>
      </c>
      <c r="S1410" s="5">
        <f>ROUND('اطلاعات پایه'!$B$9/30*MIN(30,L1410),0)</f>
        <v>22000000</v>
      </c>
      <c r="T1410" s="5">
        <f t="shared" si="171"/>
        <v>59284</v>
      </c>
      <c r="U1410" s="15"/>
      <c r="V1410" s="5">
        <f t="shared" si="169"/>
        <v>0</v>
      </c>
      <c r="X1410" s="9">
        <f t="shared" si="172"/>
        <v>40316080</v>
      </c>
      <c r="Y1410" s="9">
        <f>ROUND(0.07*MIN(7*L1410*'اطلاعات پایه'!$B$5,'محاسبه حقوق'!X1410),0)</f>
        <v>2822126</v>
      </c>
      <c r="Z1410" s="9">
        <f t="shared" si="173"/>
        <v>9272700</v>
      </c>
      <c r="AA1410" s="9">
        <f t="shared" si="174"/>
        <v>480702059.14285713</v>
      </c>
      <c r="AB1410" s="5">
        <f>IF(AA1410&lt;='اطلاعات پایه'!$B$35,'اطلاعات پایه'!$D$35,IF(AA1410&lt;='اطلاعات پایه'!$B$36,'اطلاعات پایه'!$E$35+(AA1410-'اطلاعات پایه'!$B$35)*'اطلاعات پایه'!$C$36,IF(AA1410&lt;='اطلاعات پایه'!$B$37,'اطلاعات پایه'!$E$36+(AA1410-'اطلاعات پایه'!$B$36)*'اطلاعات پایه'!$C$37,IF(AA1410&lt;='اطلاعات پایه'!$B$38,'اطلاعات پایه'!$E$37+(AA1410-'اطلاعات پایه'!$B$37)*'اطلاعات پایه'!$C$38,IF(AA1410&lt;='اطلاعات پایه'!$B$39,'اطلاعات پایه'!$E$38+(AA1410-'اطلاعات پایه'!$B$38)*'اطلاعات پایه'!$C$39,'اطلاعات پایه'!$E$39+(AA1410-'اطلاعات پایه'!$B$39)*'اطلاعات پایه'!$C$40)))))/365*L1410</f>
        <v>0</v>
      </c>
      <c r="AC1410" s="9">
        <f t="shared" si="175"/>
        <v>37493954</v>
      </c>
      <c r="AE1410" s="9">
        <f t="shared" si="170"/>
        <v>49588780</v>
      </c>
    </row>
    <row r="1411" spans="1:31" x14ac:dyDescent="0.25">
      <c r="A1411" s="13">
        <v>1391</v>
      </c>
      <c r="B1411" s="13"/>
      <c r="C1411" s="13"/>
      <c r="D1411" s="13"/>
      <c r="E1411" s="13"/>
      <c r="F1411" s="13"/>
      <c r="G1411" s="6" t="str">
        <f t="shared" si="168"/>
        <v/>
      </c>
      <c r="H1411" s="13"/>
      <c r="I1411" s="13"/>
      <c r="J1411" s="15"/>
      <c r="K1411" s="15"/>
      <c r="L1411" s="5">
        <f>VLOOKUP($C$15,'اطلاعات پایه'!$A$18:$B$30,2,FALSE)</f>
        <v>30</v>
      </c>
      <c r="M1411" s="6">
        <f>VLOOKUP($C$15,'اطلاعات پایه'!$A$18:$C$30,3,FALSE)</f>
        <v>45736</v>
      </c>
      <c r="N1411" s="5">
        <f>ROUND((K1411*('اطلاعات پایه'!$B$12+1)+'اطلاعات پایه'!$B$13)/30*L1411,0)</f>
        <v>9316080</v>
      </c>
      <c r="O1411" s="5">
        <f>IF(AND(F1411&gt;0,M1411-F1411&gt;364),'اطلاعات پایه'!$B$10,0)*L1411+J1411</f>
        <v>0</v>
      </c>
      <c r="P1411" s="5">
        <f>IF(H1411="متاهل",'اطلاعات پایه'!$B$6,0)</f>
        <v>0</v>
      </c>
      <c r="Q1411" s="5">
        <f>I1411*'اطلاعات پایه'!$B$7</f>
        <v>0</v>
      </c>
      <c r="R1411" s="5">
        <f>ROUND('اطلاعات پایه'!$B$8/30*MIN(30,L1411),0)</f>
        <v>9000000</v>
      </c>
      <c r="S1411" s="5">
        <f>ROUND('اطلاعات پایه'!$B$9/30*MIN(30,L1411),0)</f>
        <v>22000000</v>
      </c>
      <c r="T1411" s="5">
        <f t="shared" si="171"/>
        <v>59284</v>
      </c>
      <c r="U1411" s="15"/>
      <c r="V1411" s="5">
        <f t="shared" si="169"/>
        <v>0</v>
      </c>
      <c r="X1411" s="9">
        <f t="shared" si="172"/>
        <v>40316080</v>
      </c>
      <c r="Y1411" s="9">
        <f>ROUND(0.07*MIN(7*L1411*'اطلاعات پایه'!$B$5,'محاسبه حقوق'!X1411),0)</f>
        <v>2822126</v>
      </c>
      <c r="Z1411" s="9">
        <f t="shared" si="173"/>
        <v>9272700</v>
      </c>
      <c r="AA1411" s="9">
        <f t="shared" si="174"/>
        <v>480702059.14285713</v>
      </c>
      <c r="AB1411" s="5">
        <f>IF(AA1411&lt;='اطلاعات پایه'!$B$35,'اطلاعات پایه'!$D$35,IF(AA1411&lt;='اطلاعات پایه'!$B$36,'اطلاعات پایه'!$E$35+(AA1411-'اطلاعات پایه'!$B$35)*'اطلاعات پایه'!$C$36,IF(AA1411&lt;='اطلاعات پایه'!$B$37,'اطلاعات پایه'!$E$36+(AA1411-'اطلاعات پایه'!$B$36)*'اطلاعات پایه'!$C$37,IF(AA1411&lt;='اطلاعات پایه'!$B$38,'اطلاعات پایه'!$E$37+(AA1411-'اطلاعات پایه'!$B$37)*'اطلاعات پایه'!$C$38,IF(AA1411&lt;='اطلاعات پایه'!$B$39,'اطلاعات پایه'!$E$38+(AA1411-'اطلاعات پایه'!$B$38)*'اطلاعات پایه'!$C$39,'اطلاعات پایه'!$E$39+(AA1411-'اطلاعات پایه'!$B$39)*'اطلاعات پایه'!$C$40)))))/365*L1411</f>
        <v>0</v>
      </c>
      <c r="AC1411" s="9">
        <f t="shared" si="175"/>
        <v>37493954</v>
      </c>
      <c r="AE1411" s="9">
        <f t="shared" si="170"/>
        <v>49588780</v>
      </c>
    </row>
    <row r="1412" spans="1:31" x14ac:dyDescent="0.25">
      <c r="A1412" s="13">
        <v>1392</v>
      </c>
      <c r="B1412" s="13"/>
      <c r="C1412" s="13"/>
      <c r="D1412" s="13"/>
      <c r="E1412" s="13"/>
      <c r="F1412" s="13"/>
      <c r="G1412" s="6" t="str">
        <f t="shared" si="168"/>
        <v/>
      </c>
      <c r="H1412" s="13"/>
      <c r="I1412" s="13"/>
      <c r="J1412" s="15"/>
      <c r="K1412" s="15"/>
      <c r="L1412" s="5">
        <f>VLOOKUP($C$15,'اطلاعات پایه'!$A$18:$B$30,2,FALSE)</f>
        <v>30</v>
      </c>
      <c r="M1412" s="6">
        <f>VLOOKUP($C$15,'اطلاعات پایه'!$A$18:$C$30,3,FALSE)</f>
        <v>45736</v>
      </c>
      <c r="N1412" s="5">
        <f>ROUND((K1412*('اطلاعات پایه'!$B$12+1)+'اطلاعات پایه'!$B$13)/30*L1412,0)</f>
        <v>9316080</v>
      </c>
      <c r="O1412" s="5">
        <f>IF(AND(F1412&gt;0,M1412-F1412&gt;364),'اطلاعات پایه'!$B$10,0)*L1412+J1412</f>
        <v>0</v>
      </c>
      <c r="P1412" s="5">
        <f>IF(H1412="متاهل",'اطلاعات پایه'!$B$6,0)</f>
        <v>0</v>
      </c>
      <c r="Q1412" s="5">
        <f>I1412*'اطلاعات پایه'!$B$7</f>
        <v>0</v>
      </c>
      <c r="R1412" s="5">
        <f>ROUND('اطلاعات پایه'!$B$8/30*MIN(30,L1412),0)</f>
        <v>9000000</v>
      </c>
      <c r="S1412" s="5">
        <f>ROUND('اطلاعات پایه'!$B$9/30*MIN(30,L1412),0)</f>
        <v>22000000</v>
      </c>
      <c r="T1412" s="5">
        <f t="shared" si="171"/>
        <v>59284</v>
      </c>
      <c r="U1412" s="15"/>
      <c r="V1412" s="5">
        <f t="shared" si="169"/>
        <v>0</v>
      </c>
      <c r="X1412" s="9">
        <f t="shared" si="172"/>
        <v>40316080</v>
      </c>
      <c r="Y1412" s="9">
        <f>ROUND(0.07*MIN(7*L1412*'اطلاعات پایه'!$B$5,'محاسبه حقوق'!X1412),0)</f>
        <v>2822126</v>
      </c>
      <c r="Z1412" s="9">
        <f t="shared" si="173"/>
        <v>9272700</v>
      </c>
      <c r="AA1412" s="9">
        <f t="shared" si="174"/>
        <v>480702059.14285713</v>
      </c>
      <c r="AB1412" s="5">
        <f>IF(AA1412&lt;='اطلاعات پایه'!$B$35,'اطلاعات پایه'!$D$35,IF(AA1412&lt;='اطلاعات پایه'!$B$36,'اطلاعات پایه'!$E$35+(AA1412-'اطلاعات پایه'!$B$35)*'اطلاعات پایه'!$C$36,IF(AA1412&lt;='اطلاعات پایه'!$B$37,'اطلاعات پایه'!$E$36+(AA1412-'اطلاعات پایه'!$B$36)*'اطلاعات پایه'!$C$37,IF(AA1412&lt;='اطلاعات پایه'!$B$38,'اطلاعات پایه'!$E$37+(AA1412-'اطلاعات پایه'!$B$37)*'اطلاعات پایه'!$C$38,IF(AA1412&lt;='اطلاعات پایه'!$B$39,'اطلاعات پایه'!$E$38+(AA1412-'اطلاعات پایه'!$B$38)*'اطلاعات پایه'!$C$39,'اطلاعات پایه'!$E$39+(AA1412-'اطلاعات پایه'!$B$39)*'اطلاعات پایه'!$C$40)))))/365*L1412</f>
        <v>0</v>
      </c>
      <c r="AC1412" s="9">
        <f t="shared" si="175"/>
        <v>37493954</v>
      </c>
      <c r="AE1412" s="9">
        <f t="shared" si="170"/>
        <v>49588780</v>
      </c>
    </row>
    <row r="1413" spans="1:31" x14ac:dyDescent="0.25">
      <c r="A1413" s="13">
        <v>1393</v>
      </c>
      <c r="B1413" s="13"/>
      <c r="C1413" s="13"/>
      <c r="D1413" s="13"/>
      <c r="E1413" s="13"/>
      <c r="F1413" s="13"/>
      <c r="G1413" s="6" t="str">
        <f t="shared" si="168"/>
        <v/>
      </c>
      <c r="H1413" s="13"/>
      <c r="I1413" s="13"/>
      <c r="J1413" s="15"/>
      <c r="K1413" s="15"/>
      <c r="L1413" s="5">
        <f>VLOOKUP($C$15,'اطلاعات پایه'!$A$18:$B$30,2,FALSE)</f>
        <v>30</v>
      </c>
      <c r="M1413" s="6">
        <f>VLOOKUP($C$15,'اطلاعات پایه'!$A$18:$C$30,3,FALSE)</f>
        <v>45736</v>
      </c>
      <c r="N1413" s="5">
        <f>ROUND((K1413*('اطلاعات پایه'!$B$12+1)+'اطلاعات پایه'!$B$13)/30*L1413,0)</f>
        <v>9316080</v>
      </c>
      <c r="O1413" s="5">
        <f>IF(AND(F1413&gt;0,M1413-F1413&gt;364),'اطلاعات پایه'!$B$10,0)*L1413+J1413</f>
        <v>0</v>
      </c>
      <c r="P1413" s="5">
        <f>IF(H1413="متاهل",'اطلاعات پایه'!$B$6,0)</f>
        <v>0</v>
      </c>
      <c r="Q1413" s="5">
        <f>I1413*'اطلاعات پایه'!$B$7</f>
        <v>0</v>
      </c>
      <c r="R1413" s="5">
        <f>ROUND('اطلاعات پایه'!$B$8/30*MIN(30,L1413),0)</f>
        <v>9000000</v>
      </c>
      <c r="S1413" s="5">
        <f>ROUND('اطلاعات پایه'!$B$9/30*MIN(30,L1413),0)</f>
        <v>22000000</v>
      </c>
      <c r="T1413" s="5">
        <f t="shared" si="171"/>
        <v>59284</v>
      </c>
      <c r="U1413" s="15"/>
      <c r="V1413" s="5">
        <f t="shared" si="169"/>
        <v>0</v>
      </c>
      <c r="X1413" s="9">
        <f t="shared" si="172"/>
        <v>40316080</v>
      </c>
      <c r="Y1413" s="9">
        <f>ROUND(0.07*MIN(7*L1413*'اطلاعات پایه'!$B$5,'محاسبه حقوق'!X1413),0)</f>
        <v>2822126</v>
      </c>
      <c r="Z1413" s="9">
        <f t="shared" si="173"/>
        <v>9272700</v>
      </c>
      <c r="AA1413" s="9">
        <f t="shared" si="174"/>
        <v>480702059.14285713</v>
      </c>
      <c r="AB1413" s="5">
        <f>IF(AA1413&lt;='اطلاعات پایه'!$B$35,'اطلاعات پایه'!$D$35,IF(AA1413&lt;='اطلاعات پایه'!$B$36,'اطلاعات پایه'!$E$35+(AA1413-'اطلاعات پایه'!$B$35)*'اطلاعات پایه'!$C$36,IF(AA1413&lt;='اطلاعات پایه'!$B$37,'اطلاعات پایه'!$E$36+(AA1413-'اطلاعات پایه'!$B$36)*'اطلاعات پایه'!$C$37,IF(AA1413&lt;='اطلاعات پایه'!$B$38,'اطلاعات پایه'!$E$37+(AA1413-'اطلاعات پایه'!$B$37)*'اطلاعات پایه'!$C$38,IF(AA1413&lt;='اطلاعات پایه'!$B$39,'اطلاعات پایه'!$E$38+(AA1413-'اطلاعات پایه'!$B$38)*'اطلاعات پایه'!$C$39,'اطلاعات پایه'!$E$39+(AA1413-'اطلاعات پایه'!$B$39)*'اطلاعات پایه'!$C$40)))))/365*L1413</f>
        <v>0</v>
      </c>
      <c r="AC1413" s="9">
        <f t="shared" si="175"/>
        <v>37493954</v>
      </c>
      <c r="AE1413" s="9">
        <f t="shared" si="170"/>
        <v>49588780</v>
      </c>
    </row>
    <row r="1414" spans="1:31" x14ac:dyDescent="0.25">
      <c r="A1414" s="13">
        <v>1394</v>
      </c>
      <c r="B1414" s="13"/>
      <c r="C1414" s="13"/>
      <c r="D1414" s="13"/>
      <c r="E1414" s="13"/>
      <c r="F1414" s="13"/>
      <c r="G1414" s="6" t="str">
        <f t="shared" si="168"/>
        <v/>
      </c>
      <c r="H1414" s="13"/>
      <c r="I1414" s="13"/>
      <c r="J1414" s="15"/>
      <c r="K1414" s="15"/>
      <c r="L1414" s="5">
        <f>VLOOKUP($C$15,'اطلاعات پایه'!$A$18:$B$30,2,FALSE)</f>
        <v>30</v>
      </c>
      <c r="M1414" s="6">
        <f>VLOOKUP($C$15,'اطلاعات پایه'!$A$18:$C$30,3,FALSE)</f>
        <v>45736</v>
      </c>
      <c r="N1414" s="5">
        <f>ROUND((K1414*('اطلاعات پایه'!$B$12+1)+'اطلاعات پایه'!$B$13)/30*L1414,0)</f>
        <v>9316080</v>
      </c>
      <c r="O1414" s="5">
        <f>IF(AND(F1414&gt;0,M1414-F1414&gt;364),'اطلاعات پایه'!$B$10,0)*L1414+J1414</f>
        <v>0</v>
      </c>
      <c r="P1414" s="5">
        <f>IF(H1414="متاهل",'اطلاعات پایه'!$B$6,0)</f>
        <v>0</v>
      </c>
      <c r="Q1414" s="5">
        <f>I1414*'اطلاعات پایه'!$B$7</f>
        <v>0</v>
      </c>
      <c r="R1414" s="5">
        <f>ROUND('اطلاعات پایه'!$B$8/30*MIN(30,L1414),0)</f>
        <v>9000000</v>
      </c>
      <c r="S1414" s="5">
        <f>ROUND('اطلاعات پایه'!$B$9/30*MIN(30,L1414),0)</f>
        <v>22000000</v>
      </c>
      <c r="T1414" s="5">
        <f t="shared" si="171"/>
        <v>59284</v>
      </c>
      <c r="U1414" s="15"/>
      <c r="V1414" s="5">
        <f t="shared" si="169"/>
        <v>0</v>
      </c>
      <c r="X1414" s="9">
        <f t="shared" si="172"/>
        <v>40316080</v>
      </c>
      <c r="Y1414" s="9">
        <f>ROUND(0.07*MIN(7*L1414*'اطلاعات پایه'!$B$5,'محاسبه حقوق'!X1414),0)</f>
        <v>2822126</v>
      </c>
      <c r="Z1414" s="9">
        <f t="shared" si="173"/>
        <v>9272700</v>
      </c>
      <c r="AA1414" s="9">
        <f t="shared" si="174"/>
        <v>480702059.14285713</v>
      </c>
      <c r="AB1414" s="5">
        <f>IF(AA1414&lt;='اطلاعات پایه'!$B$35,'اطلاعات پایه'!$D$35,IF(AA1414&lt;='اطلاعات پایه'!$B$36,'اطلاعات پایه'!$E$35+(AA1414-'اطلاعات پایه'!$B$35)*'اطلاعات پایه'!$C$36,IF(AA1414&lt;='اطلاعات پایه'!$B$37,'اطلاعات پایه'!$E$36+(AA1414-'اطلاعات پایه'!$B$36)*'اطلاعات پایه'!$C$37,IF(AA1414&lt;='اطلاعات پایه'!$B$38,'اطلاعات پایه'!$E$37+(AA1414-'اطلاعات پایه'!$B$37)*'اطلاعات پایه'!$C$38,IF(AA1414&lt;='اطلاعات پایه'!$B$39,'اطلاعات پایه'!$E$38+(AA1414-'اطلاعات پایه'!$B$38)*'اطلاعات پایه'!$C$39,'اطلاعات پایه'!$E$39+(AA1414-'اطلاعات پایه'!$B$39)*'اطلاعات پایه'!$C$40)))))/365*L1414</f>
        <v>0</v>
      </c>
      <c r="AC1414" s="9">
        <f t="shared" si="175"/>
        <v>37493954</v>
      </c>
      <c r="AE1414" s="9">
        <f t="shared" si="170"/>
        <v>49588780</v>
      </c>
    </row>
    <row r="1415" spans="1:31" x14ac:dyDescent="0.25">
      <c r="A1415" s="13">
        <v>1395</v>
      </c>
      <c r="B1415" s="13"/>
      <c r="C1415" s="13"/>
      <c r="D1415" s="13"/>
      <c r="E1415" s="13"/>
      <c r="F1415" s="13"/>
      <c r="G1415" s="6" t="str">
        <f t="shared" si="168"/>
        <v/>
      </c>
      <c r="H1415" s="13"/>
      <c r="I1415" s="13"/>
      <c r="J1415" s="15"/>
      <c r="K1415" s="15"/>
      <c r="L1415" s="5">
        <f>VLOOKUP($C$15,'اطلاعات پایه'!$A$18:$B$30,2,FALSE)</f>
        <v>30</v>
      </c>
      <c r="M1415" s="6">
        <f>VLOOKUP($C$15,'اطلاعات پایه'!$A$18:$C$30,3,FALSE)</f>
        <v>45736</v>
      </c>
      <c r="N1415" s="5">
        <f>ROUND((K1415*('اطلاعات پایه'!$B$12+1)+'اطلاعات پایه'!$B$13)/30*L1415,0)</f>
        <v>9316080</v>
      </c>
      <c r="O1415" s="5">
        <f>IF(AND(F1415&gt;0,M1415-F1415&gt;364),'اطلاعات پایه'!$B$10,0)*L1415+J1415</f>
        <v>0</v>
      </c>
      <c r="P1415" s="5">
        <f>IF(H1415="متاهل",'اطلاعات پایه'!$B$6,0)</f>
        <v>0</v>
      </c>
      <c r="Q1415" s="5">
        <f>I1415*'اطلاعات پایه'!$B$7</f>
        <v>0</v>
      </c>
      <c r="R1415" s="5">
        <f>ROUND('اطلاعات پایه'!$B$8/30*MIN(30,L1415),0)</f>
        <v>9000000</v>
      </c>
      <c r="S1415" s="5">
        <f>ROUND('اطلاعات پایه'!$B$9/30*MIN(30,L1415),0)</f>
        <v>22000000</v>
      </c>
      <c r="T1415" s="5">
        <f t="shared" si="171"/>
        <v>59284</v>
      </c>
      <c r="U1415" s="15"/>
      <c r="V1415" s="5">
        <f t="shared" si="169"/>
        <v>0</v>
      </c>
      <c r="X1415" s="9">
        <f t="shared" si="172"/>
        <v>40316080</v>
      </c>
      <c r="Y1415" s="9">
        <f>ROUND(0.07*MIN(7*L1415*'اطلاعات پایه'!$B$5,'محاسبه حقوق'!X1415),0)</f>
        <v>2822126</v>
      </c>
      <c r="Z1415" s="9">
        <f t="shared" si="173"/>
        <v>9272700</v>
      </c>
      <c r="AA1415" s="9">
        <f t="shared" si="174"/>
        <v>480702059.14285713</v>
      </c>
      <c r="AB1415" s="5">
        <f>IF(AA1415&lt;='اطلاعات پایه'!$B$35,'اطلاعات پایه'!$D$35,IF(AA1415&lt;='اطلاعات پایه'!$B$36,'اطلاعات پایه'!$E$35+(AA1415-'اطلاعات پایه'!$B$35)*'اطلاعات پایه'!$C$36,IF(AA1415&lt;='اطلاعات پایه'!$B$37,'اطلاعات پایه'!$E$36+(AA1415-'اطلاعات پایه'!$B$36)*'اطلاعات پایه'!$C$37,IF(AA1415&lt;='اطلاعات پایه'!$B$38,'اطلاعات پایه'!$E$37+(AA1415-'اطلاعات پایه'!$B$37)*'اطلاعات پایه'!$C$38,IF(AA1415&lt;='اطلاعات پایه'!$B$39,'اطلاعات پایه'!$E$38+(AA1415-'اطلاعات پایه'!$B$38)*'اطلاعات پایه'!$C$39,'اطلاعات پایه'!$E$39+(AA1415-'اطلاعات پایه'!$B$39)*'اطلاعات پایه'!$C$40)))))/365*L1415</f>
        <v>0</v>
      </c>
      <c r="AC1415" s="9">
        <f t="shared" si="175"/>
        <v>37493954</v>
      </c>
      <c r="AE1415" s="9">
        <f t="shared" si="170"/>
        <v>49588780</v>
      </c>
    </row>
    <row r="1416" spans="1:31" x14ac:dyDescent="0.25">
      <c r="A1416" s="13">
        <v>1396</v>
      </c>
      <c r="B1416" s="13"/>
      <c r="C1416" s="13"/>
      <c r="D1416" s="13"/>
      <c r="E1416" s="13"/>
      <c r="F1416" s="13"/>
      <c r="G1416" s="6" t="str">
        <f t="shared" si="168"/>
        <v/>
      </c>
      <c r="H1416" s="13"/>
      <c r="I1416" s="13"/>
      <c r="J1416" s="15"/>
      <c r="K1416" s="15"/>
      <c r="L1416" s="5">
        <f>VLOOKUP($C$15,'اطلاعات پایه'!$A$18:$B$30,2,FALSE)</f>
        <v>30</v>
      </c>
      <c r="M1416" s="6">
        <f>VLOOKUP($C$15,'اطلاعات پایه'!$A$18:$C$30,3,FALSE)</f>
        <v>45736</v>
      </c>
      <c r="N1416" s="5">
        <f>ROUND((K1416*('اطلاعات پایه'!$B$12+1)+'اطلاعات پایه'!$B$13)/30*L1416,0)</f>
        <v>9316080</v>
      </c>
      <c r="O1416" s="5">
        <f>IF(AND(F1416&gt;0,M1416-F1416&gt;364),'اطلاعات پایه'!$B$10,0)*L1416+J1416</f>
        <v>0</v>
      </c>
      <c r="P1416" s="5">
        <f>IF(H1416="متاهل",'اطلاعات پایه'!$B$6,0)</f>
        <v>0</v>
      </c>
      <c r="Q1416" s="5">
        <f>I1416*'اطلاعات پایه'!$B$7</f>
        <v>0</v>
      </c>
      <c r="R1416" s="5">
        <f>ROUND('اطلاعات پایه'!$B$8/30*MIN(30,L1416),0)</f>
        <v>9000000</v>
      </c>
      <c r="S1416" s="5">
        <f>ROUND('اطلاعات پایه'!$B$9/30*MIN(30,L1416),0)</f>
        <v>22000000</v>
      </c>
      <c r="T1416" s="5">
        <f t="shared" si="171"/>
        <v>59284</v>
      </c>
      <c r="U1416" s="15"/>
      <c r="V1416" s="5">
        <f t="shared" si="169"/>
        <v>0</v>
      </c>
      <c r="X1416" s="9">
        <f t="shared" si="172"/>
        <v>40316080</v>
      </c>
      <c r="Y1416" s="9">
        <f>ROUND(0.07*MIN(7*L1416*'اطلاعات پایه'!$B$5,'محاسبه حقوق'!X1416),0)</f>
        <v>2822126</v>
      </c>
      <c r="Z1416" s="9">
        <f t="shared" si="173"/>
        <v>9272700</v>
      </c>
      <c r="AA1416" s="9">
        <f t="shared" si="174"/>
        <v>480702059.14285713</v>
      </c>
      <c r="AB1416" s="5">
        <f>IF(AA1416&lt;='اطلاعات پایه'!$B$35,'اطلاعات پایه'!$D$35,IF(AA1416&lt;='اطلاعات پایه'!$B$36,'اطلاعات پایه'!$E$35+(AA1416-'اطلاعات پایه'!$B$35)*'اطلاعات پایه'!$C$36,IF(AA1416&lt;='اطلاعات پایه'!$B$37,'اطلاعات پایه'!$E$36+(AA1416-'اطلاعات پایه'!$B$36)*'اطلاعات پایه'!$C$37,IF(AA1416&lt;='اطلاعات پایه'!$B$38,'اطلاعات پایه'!$E$37+(AA1416-'اطلاعات پایه'!$B$37)*'اطلاعات پایه'!$C$38,IF(AA1416&lt;='اطلاعات پایه'!$B$39,'اطلاعات پایه'!$E$38+(AA1416-'اطلاعات پایه'!$B$38)*'اطلاعات پایه'!$C$39,'اطلاعات پایه'!$E$39+(AA1416-'اطلاعات پایه'!$B$39)*'اطلاعات پایه'!$C$40)))))/365*L1416</f>
        <v>0</v>
      </c>
      <c r="AC1416" s="9">
        <f t="shared" si="175"/>
        <v>37493954</v>
      </c>
      <c r="AE1416" s="9">
        <f t="shared" si="170"/>
        <v>49588780</v>
      </c>
    </row>
    <row r="1417" spans="1:31" x14ac:dyDescent="0.25">
      <c r="A1417" s="13">
        <v>1397</v>
      </c>
      <c r="B1417" s="13"/>
      <c r="C1417" s="13"/>
      <c r="D1417" s="13"/>
      <c r="E1417" s="13"/>
      <c r="F1417" s="13"/>
      <c r="G1417" s="6" t="str">
        <f t="shared" si="168"/>
        <v/>
      </c>
      <c r="H1417" s="13"/>
      <c r="I1417" s="13"/>
      <c r="J1417" s="15"/>
      <c r="K1417" s="15"/>
      <c r="L1417" s="5">
        <f>VLOOKUP($C$15,'اطلاعات پایه'!$A$18:$B$30,2,FALSE)</f>
        <v>30</v>
      </c>
      <c r="M1417" s="6">
        <f>VLOOKUP($C$15,'اطلاعات پایه'!$A$18:$C$30,3,FALSE)</f>
        <v>45736</v>
      </c>
      <c r="N1417" s="5">
        <f>ROUND((K1417*('اطلاعات پایه'!$B$12+1)+'اطلاعات پایه'!$B$13)/30*L1417,0)</f>
        <v>9316080</v>
      </c>
      <c r="O1417" s="5">
        <f>IF(AND(F1417&gt;0,M1417-F1417&gt;364),'اطلاعات پایه'!$B$10,0)*L1417+J1417</f>
        <v>0</v>
      </c>
      <c r="P1417" s="5">
        <f>IF(H1417="متاهل",'اطلاعات پایه'!$B$6,0)</f>
        <v>0</v>
      </c>
      <c r="Q1417" s="5">
        <f>I1417*'اطلاعات پایه'!$B$7</f>
        <v>0</v>
      </c>
      <c r="R1417" s="5">
        <f>ROUND('اطلاعات پایه'!$B$8/30*MIN(30,L1417),0)</f>
        <v>9000000</v>
      </c>
      <c r="S1417" s="5">
        <f>ROUND('اطلاعات پایه'!$B$9/30*MIN(30,L1417),0)</f>
        <v>22000000</v>
      </c>
      <c r="T1417" s="5">
        <f t="shared" si="171"/>
        <v>59284</v>
      </c>
      <c r="U1417" s="15"/>
      <c r="V1417" s="5">
        <f t="shared" si="169"/>
        <v>0</v>
      </c>
      <c r="X1417" s="9">
        <f t="shared" si="172"/>
        <v>40316080</v>
      </c>
      <c r="Y1417" s="9">
        <f>ROUND(0.07*MIN(7*L1417*'اطلاعات پایه'!$B$5,'محاسبه حقوق'!X1417),0)</f>
        <v>2822126</v>
      </c>
      <c r="Z1417" s="9">
        <f t="shared" si="173"/>
        <v>9272700</v>
      </c>
      <c r="AA1417" s="9">
        <f t="shared" si="174"/>
        <v>480702059.14285713</v>
      </c>
      <c r="AB1417" s="5">
        <f>IF(AA1417&lt;='اطلاعات پایه'!$B$35,'اطلاعات پایه'!$D$35,IF(AA1417&lt;='اطلاعات پایه'!$B$36,'اطلاعات پایه'!$E$35+(AA1417-'اطلاعات پایه'!$B$35)*'اطلاعات پایه'!$C$36,IF(AA1417&lt;='اطلاعات پایه'!$B$37,'اطلاعات پایه'!$E$36+(AA1417-'اطلاعات پایه'!$B$36)*'اطلاعات پایه'!$C$37,IF(AA1417&lt;='اطلاعات پایه'!$B$38,'اطلاعات پایه'!$E$37+(AA1417-'اطلاعات پایه'!$B$37)*'اطلاعات پایه'!$C$38,IF(AA1417&lt;='اطلاعات پایه'!$B$39,'اطلاعات پایه'!$E$38+(AA1417-'اطلاعات پایه'!$B$38)*'اطلاعات پایه'!$C$39,'اطلاعات پایه'!$E$39+(AA1417-'اطلاعات پایه'!$B$39)*'اطلاعات پایه'!$C$40)))))/365*L1417</f>
        <v>0</v>
      </c>
      <c r="AC1417" s="9">
        <f t="shared" si="175"/>
        <v>37493954</v>
      </c>
      <c r="AE1417" s="9">
        <f t="shared" si="170"/>
        <v>49588780</v>
      </c>
    </row>
    <row r="1418" spans="1:31" x14ac:dyDescent="0.25">
      <c r="A1418" s="13">
        <v>1398</v>
      </c>
      <c r="B1418" s="13"/>
      <c r="C1418" s="13"/>
      <c r="D1418" s="13"/>
      <c r="E1418" s="13"/>
      <c r="F1418" s="13"/>
      <c r="G1418" s="6" t="str">
        <f t="shared" si="168"/>
        <v/>
      </c>
      <c r="H1418" s="13"/>
      <c r="I1418" s="13"/>
      <c r="J1418" s="15"/>
      <c r="K1418" s="15"/>
      <c r="L1418" s="5">
        <f>VLOOKUP($C$15,'اطلاعات پایه'!$A$18:$B$30,2,FALSE)</f>
        <v>30</v>
      </c>
      <c r="M1418" s="6">
        <f>VLOOKUP($C$15,'اطلاعات پایه'!$A$18:$C$30,3,FALSE)</f>
        <v>45736</v>
      </c>
      <c r="N1418" s="5">
        <f>ROUND((K1418*('اطلاعات پایه'!$B$12+1)+'اطلاعات پایه'!$B$13)/30*L1418,0)</f>
        <v>9316080</v>
      </c>
      <c r="O1418" s="5">
        <f>IF(AND(F1418&gt;0,M1418-F1418&gt;364),'اطلاعات پایه'!$B$10,0)*L1418+J1418</f>
        <v>0</v>
      </c>
      <c r="P1418" s="5">
        <f>IF(H1418="متاهل",'اطلاعات پایه'!$B$6,0)</f>
        <v>0</v>
      </c>
      <c r="Q1418" s="5">
        <f>I1418*'اطلاعات پایه'!$B$7</f>
        <v>0</v>
      </c>
      <c r="R1418" s="5">
        <f>ROUND('اطلاعات پایه'!$B$8/30*MIN(30,L1418),0)</f>
        <v>9000000</v>
      </c>
      <c r="S1418" s="5">
        <f>ROUND('اطلاعات پایه'!$B$9/30*MIN(30,L1418),0)</f>
        <v>22000000</v>
      </c>
      <c r="T1418" s="5">
        <f t="shared" si="171"/>
        <v>59284</v>
      </c>
      <c r="U1418" s="15"/>
      <c r="V1418" s="5">
        <f t="shared" si="169"/>
        <v>0</v>
      </c>
      <c r="X1418" s="9">
        <f t="shared" si="172"/>
        <v>40316080</v>
      </c>
      <c r="Y1418" s="9">
        <f>ROUND(0.07*MIN(7*L1418*'اطلاعات پایه'!$B$5,'محاسبه حقوق'!X1418),0)</f>
        <v>2822126</v>
      </c>
      <c r="Z1418" s="9">
        <f t="shared" si="173"/>
        <v>9272700</v>
      </c>
      <c r="AA1418" s="9">
        <f t="shared" si="174"/>
        <v>480702059.14285713</v>
      </c>
      <c r="AB1418" s="5">
        <f>IF(AA1418&lt;='اطلاعات پایه'!$B$35,'اطلاعات پایه'!$D$35,IF(AA1418&lt;='اطلاعات پایه'!$B$36,'اطلاعات پایه'!$E$35+(AA1418-'اطلاعات پایه'!$B$35)*'اطلاعات پایه'!$C$36,IF(AA1418&lt;='اطلاعات پایه'!$B$37,'اطلاعات پایه'!$E$36+(AA1418-'اطلاعات پایه'!$B$36)*'اطلاعات پایه'!$C$37,IF(AA1418&lt;='اطلاعات پایه'!$B$38,'اطلاعات پایه'!$E$37+(AA1418-'اطلاعات پایه'!$B$37)*'اطلاعات پایه'!$C$38,IF(AA1418&lt;='اطلاعات پایه'!$B$39,'اطلاعات پایه'!$E$38+(AA1418-'اطلاعات پایه'!$B$38)*'اطلاعات پایه'!$C$39,'اطلاعات پایه'!$E$39+(AA1418-'اطلاعات پایه'!$B$39)*'اطلاعات پایه'!$C$40)))))/365*L1418</f>
        <v>0</v>
      </c>
      <c r="AC1418" s="9">
        <f t="shared" si="175"/>
        <v>37493954</v>
      </c>
      <c r="AE1418" s="9">
        <f t="shared" si="170"/>
        <v>49588780</v>
      </c>
    </row>
    <row r="1419" spans="1:31" x14ac:dyDescent="0.25">
      <c r="A1419" s="13">
        <v>1399</v>
      </c>
      <c r="B1419" s="13"/>
      <c r="C1419" s="13"/>
      <c r="D1419" s="13"/>
      <c r="E1419" s="13"/>
      <c r="F1419" s="13"/>
      <c r="G1419" s="6" t="str">
        <f t="shared" si="168"/>
        <v/>
      </c>
      <c r="H1419" s="13"/>
      <c r="I1419" s="13"/>
      <c r="J1419" s="15"/>
      <c r="K1419" s="15"/>
      <c r="L1419" s="5">
        <f>VLOOKUP($C$15,'اطلاعات پایه'!$A$18:$B$30,2,FALSE)</f>
        <v>30</v>
      </c>
      <c r="M1419" s="6">
        <f>VLOOKUP($C$15,'اطلاعات پایه'!$A$18:$C$30,3,FALSE)</f>
        <v>45736</v>
      </c>
      <c r="N1419" s="5">
        <f>ROUND((K1419*('اطلاعات پایه'!$B$12+1)+'اطلاعات پایه'!$B$13)/30*L1419,0)</f>
        <v>9316080</v>
      </c>
      <c r="O1419" s="5">
        <f>IF(AND(F1419&gt;0,M1419-F1419&gt;364),'اطلاعات پایه'!$B$10,0)*L1419+J1419</f>
        <v>0</v>
      </c>
      <c r="P1419" s="5">
        <f>IF(H1419="متاهل",'اطلاعات پایه'!$B$6,0)</f>
        <v>0</v>
      </c>
      <c r="Q1419" s="5">
        <f>I1419*'اطلاعات پایه'!$B$7</f>
        <v>0</v>
      </c>
      <c r="R1419" s="5">
        <f>ROUND('اطلاعات پایه'!$B$8/30*MIN(30,L1419),0)</f>
        <v>9000000</v>
      </c>
      <c r="S1419" s="5">
        <f>ROUND('اطلاعات پایه'!$B$9/30*MIN(30,L1419),0)</f>
        <v>22000000</v>
      </c>
      <c r="T1419" s="5">
        <f t="shared" si="171"/>
        <v>59284</v>
      </c>
      <c r="U1419" s="15"/>
      <c r="V1419" s="5">
        <f t="shared" si="169"/>
        <v>0</v>
      </c>
      <c r="X1419" s="9">
        <f t="shared" si="172"/>
        <v>40316080</v>
      </c>
      <c r="Y1419" s="9">
        <f>ROUND(0.07*MIN(7*L1419*'اطلاعات پایه'!$B$5,'محاسبه حقوق'!X1419),0)</f>
        <v>2822126</v>
      </c>
      <c r="Z1419" s="9">
        <f t="shared" si="173"/>
        <v>9272700</v>
      </c>
      <c r="AA1419" s="9">
        <f t="shared" si="174"/>
        <v>480702059.14285713</v>
      </c>
      <c r="AB1419" s="5">
        <f>IF(AA1419&lt;='اطلاعات پایه'!$B$35,'اطلاعات پایه'!$D$35,IF(AA1419&lt;='اطلاعات پایه'!$B$36,'اطلاعات پایه'!$E$35+(AA1419-'اطلاعات پایه'!$B$35)*'اطلاعات پایه'!$C$36,IF(AA1419&lt;='اطلاعات پایه'!$B$37,'اطلاعات پایه'!$E$36+(AA1419-'اطلاعات پایه'!$B$36)*'اطلاعات پایه'!$C$37,IF(AA1419&lt;='اطلاعات پایه'!$B$38,'اطلاعات پایه'!$E$37+(AA1419-'اطلاعات پایه'!$B$37)*'اطلاعات پایه'!$C$38,IF(AA1419&lt;='اطلاعات پایه'!$B$39,'اطلاعات پایه'!$E$38+(AA1419-'اطلاعات پایه'!$B$38)*'اطلاعات پایه'!$C$39,'اطلاعات پایه'!$E$39+(AA1419-'اطلاعات پایه'!$B$39)*'اطلاعات پایه'!$C$40)))))/365*L1419</f>
        <v>0</v>
      </c>
      <c r="AC1419" s="9">
        <f t="shared" si="175"/>
        <v>37493954</v>
      </c>
      <c r="AE1419" s="9">
        <f t="shared" si="170"/>
        <v>49588780</v>
      </c>
    </row>
    <row r="1420" spans="1:31" x14ac:dyDescent="0.25">
      <c r="A1420" s="13">
        <v>1400</v>
      </c>
      <c r="B1420" s="13"/>
      <c r="C1420" s="13"/>
      <c r="D1420" s="13"/>
      <c r="E1420" s="13"/>
      <c r="F1420" s="13"/>
      <c r="G1420" s="6" t="str">
        <f t="shared" si="168"/>
        <v/>
      </c>
      <c r="H1420" s="13"/>
      <c r="I1420" s="13"/>
      <c r="J1420" s="15"/>
      <c r="K1420" s="15"/>
      <c r="L1420" s="5">
        <f>VLOOKUP($C$15,'اطلاعات پایه'!$A$18:$B$30,2,FALSE)</f>
        <v>30</v>
      </c>
      <c r="M1420" s="6">
        <f>VLOOKUP($C$15,'اطلاعات پایه'!$A$18:$C$30,3,FALSE)</f>
        <v>45736</v>
      </c>
      <c r="N1420" s="5">
        <f>ROUND((K1420*('اطلاعات پایه'!$B$12+1)+'اطلاعات پایه'!$B$13)/30*L1420,0)</f>
        <v>9316080</v>
      </c>
      <c r="O1420" s="5">
        <f>IF(AND(F1420&gt;0,M1420-F1420&gt;364),'اطلاعات پایه'!$B$10,0)*L1420+J1420</f>
        <v>0</v>
      </c>
      <c r="P1420" s="5">
        <f>IF(H1420="متاهل",'اطلاعات پایه'!$B$6,0)</f>
        <v>0</v>
      </c>
      <c r="Q1420" s="5">
        <f>I1420*'اطلاعات پایه'!$B$7</f>
        <v>0</v>
      </c>
      <c r="R1420" s="5">
        <f>ROUND('اطلاعات پایه'!$B$8/30*MIN(30,L1420),0)</f>
        <v>9000000</v>
      </c>
      <c r="S1420" s="5">
        <f>ROUND('اطلاعات پایه'!$B$9/30*MIN(30,L1420),0)</f>
        <v>22000000</v>
      </c>
      <c r="T1420" s="5">
        <f t="shared" si="171"/>
        <v>59284</v>
      </c>
      <c r="U1420" s="15"/>
      <c r="V1420" s="5">
        <f t="shared" si="169"/>
        <v>0</v>
      </c>
      <c r="X1420" s="9">
        <f t="shared" si="172"/>
        <v>40316080</v>
      </c>
      <c r="Y1420" s="9">
        <f>ROUND(0.07*MIN(7*L1420*'اطلاعات پایه'!$B$5,'محاسبه حقوق'!X1420),0)</f>
        <v>2822126</v>
      </c>
      <c r="Z1420" s="9">
        <f t="shared" si="173"/>
        <v>9272700</v>
      </c>
      <c r="AA1420" s="9">
        <f t="shared" si="174"/>
        <v>480702059.14285713</v>
      </c>
      <c r="AB1420" s="5">
        <f>IF(AA1420&lt;='اطلاعات پایه'!$B$35,'اطلاعات پایه'!$D$35,IF(AA1420&lt;='اطلاعات پایه'!$B$36,'اطلاعات پایه'!$E$35+(AA1420-'اطلاعات پایه'!$B$35)*'اطلاعات پایه'!$C$36,IF(AA1420&lt;='اطلاعات پایه'!$B$37,'اطلاعات پایه'!$E$36+(AA1420-'اطلاعات پایه'!$B$36)*'اطلاعات پایه'!$C$37,IF(AA1420&lt;='اطلاعات پایه'!$B$38,'اطلاعات پایه'!$E$37+(AA1420-'اطلاعات پایه'!$B$37)*'اطلاعات پایه'!$C$38,IF(AA1420&lt;='اطلاعات پایه'!$B$39,'اطلاعات پایه'!$E$38+(AA1420-'اطلاعات پایه'!$B$38)*'اطلاعات پایه'!$C$39,'اطلاعات پایه'!$E$39+(AA1420-'اطلاعات پایه'!$B$39)*'اطلاعات پایه'!$C$40)))))/365*L1420</f>
        <v>0</v>
      </c>
      <c r="AC1420" s="9">
        <f t="shared" si="175"/>
        <v>37493954</v>
      </c>
      <c r="AE1420" s="9">
        <f t="shared" si="170"/>
        <v>49588780</v>
      </c>
    </row>
    <row r="1421" spans="1:31" x14ac:dyDescent="0.25">
      <c r="A1421" s="13">
        <v>1401</v>
      </c>
      <c r="B1421" s="13"/>
      <c r="C1421" s="13"/>
      <c r="D1421" s="13"/>
      <c r="E1421" s="13"/>
      <c r="F1421" s="13"/>
      <c r="G1421" s="6" t="str">
        <f t="shared" si="168"/>
        <v/>
      </c>
      <c r="H1421" s="13"/>
      <c r="I1421" s="13"/>
      <c r="J1421" s="15"/>
      <c r="K1421" s="15"/>
      <c r="L1421" s="5">
        <f>VLOOKUP($C$15,'اطلاعات پایه'!$A$18:$B$30,2,FALSE)</f>
        <v>30</v>
      </c>
      <c r="M1421" s="6">
        <f>VLOOKUP($C$15,'اطلاعات پایه'!$A$18:$C$30,3,FALSE)</f>
        <v>45736</v>
      </c>
      <c r="N1421" s="5">
        <f>ROUND((K1421*('اطلاعات پایه'!$B$12+1)+'اطلاعات پایه'!$B$13)/30*L1421,0)</f>
        <v>9316080</v>
      </c>
      <c r="O1421" s="5">
        <f>IF(AND(F1421&gt;0,M1421-F1421&gt;364),'اطلاعات پایه'!$B$10,0)*L1421+J1421</f>
        <v>0</v>
      </c>
      <c r="P1421" s="5">
        <f>IF(H1421="متاهل",'اطلاعات پایه'!$B$6,0)</f>
        <v>0</v>
      </c>
      <c r="Q1421" s="5">
        <f>I1421*'اطلاعات پایه'!$B$7</f>
        <v>0</v>
      </c>
      <c r="R1421" s="5">
        <f>ROUND('اطلاعات پایه'!$B$8/30*MIN(30,L1421),0)</f>
        <v>9000000</v>
      </c>
      <c r="S1421" s="5">
        <f>ROUND('اطلاعات پایه'!$B$9/30*MIN(30,L1421),0)</f>
        <v>22000000</v>
      </c>
      <c r="T1421" s="5">
        <f t="shared" si="171"/>
        <v>59284</v>
      </c>
      <c r="U1421" s="15"/>
      <c r="V1421" s="5">
        <f t="shared" si="169"/>
        <v>0</v>
      </c>
      <c r="X1421" s="9">
        <f t="shared" si="172"/>
        <v>40316080</v>
      </c>
      <c r="Y1421" s="9">
        <f>ROUND(0.07*MIN(7*L1421*'اطلاعات پایه'!$B$5,'محاسبه حقوق'!X1421),0)</f>
        <v>2822126</v>
      </c>
      <c r="Z1421" s="9">
        <f t="shared" si="173"/>
        <v>9272700</v>
      </c>
      <c r="AA1421" s="9">
        <f t="shared" si="174"/>
        <v>480702059.14285713</v>
      </c>
      <c r="AB1421" s="5">
        <f>IF(AA1421&lt;='اطلاعات پایه'!$B$35,'اطلاعات پایه'!$D$35,IF(AA1421&lt;='اطلاعات پایه'!$B$36,'اطلاعات پایه'!$E$35+(AA1421-'اطلاعات پایه'!$B$35)*'اطلاعات پایه'!$C$36,IF(AA1421&lt;='اطلاعات پایه'!$B$37,'اطلاعات پایه'!$E$36+(AA1421-'اطلاعات پایه'!$B$36)*'اطلاعات پایه'!$C$37,IF(AA1421&lt;='اطلاعات پایه'!$B$38,'اطلاعات پایه'!$E$37+(AA1421-'اطلاعات پایه'!$B$37)*'اطلاعات پایه'!$C$38,IF(AA1421&lt;='اطلاعات پایه'!$B$39,'اطلاعات پایه'!$E$38+(AA1421-'اطلاعات پایه'!$B$38)*'اطلاعات پایه'!$C$39,'اطلاعات پایه'!$E$39+(AA1421-'اطلاعات پایه'!$B$39)*'اطلاعات پایه'!$C$40)))))/365*L1421</f>
        <v>0</v>
      </c>
      <c r="AC1421" s="9">
        <f t="shared" si="175"/>
        <v>37493954</v>
      </c>
      <c r="AE1421" s="9">
        <f t="shared" si="170"/>
        <v>49588780</v>
      </c>
    </row>
    <row r="1422" spans="1:31" x14ac:dyDescent="0.25">
      <c r="A1422" s="13">
        <v>1402</v>
      </c>
      <c r="B1422" s="13"/>
      <c r="C1422" s="13"/>
      <c r="D1422" s="13"/>
      <c r="E1422" s="13"/>
      <c r="F1422" s="13"/>
      <c r="G1422" s="6" t="str">
        <f t="shared" si="168"/>
        <v/>
      </c>
      <c r="H1422" s="13"/>
      <c r="I1422" s="13"/>
      <c r="J1422" s="15"/>
      <c r="K1422" s="15"/>
      <c r="L1422" s="5">
        <f>VLOOKUP($C$15,'اطلاعات پایه'!$A$18:$B$30,2,FALSE)</f>
        <v>30</v>
      </c>
      <c r="M1422" s="6">
        <f>VLOOKUP($C$15,'اطلاعات پایه'!$A$18:$C$30,3,FALSE)</f>
        <v>45736</v>
      </c>
      <c r="N1422" s="5">
        <f>ROUND((K1422*('اطلاعات پایه'!$B$12+1)+'اطلاعات پایه'!$B$13)/30*L1422,0)</f>
        <v>9316080</v>
      </c>
      <c r="O1422" s="5">
        <f>IF(AND(F1422&gt;0,M1422-F1422&gt;364),'اطلاعات پایه'!$B$10,0)*L1422+J1422</f>
        <v>0</v>
      </c>
      <c r="P1422" s="5">
        <f>IF(H1422="متاهل",'اطلاعات پایه'!$B$6,0)</f>
        <v>0</v>
      </c>
      <c r="Q1422" s="5">
        <f>I1422*'اطلاعات پایه'!$B$7</f>
        <v>0</v>
      </c>
      <c r="R1422" s="5">
        <f>ROUND('اطلاعات پایه'!$B$8/30*MIN(30,L1422),0)</f>
        <v>9000000</v>
      </c>
      <c r="S1422" s="5">
        <f>ROUND('اطلاعات پایه'!$B$9/30*MIN(30,L1422),0)</f>
        <v>22000000</v>
      </c>
      <c r="T1422" s="5">
        <f t="shared" si="171"/>
        <v>59284</v>
      </c>
      <c r="U1422" s="15"/>
      <c r="V1422" s="5">
        <f t="shared" si="169"/>
        <v>0</v>
      </c>
      <c r="X1422" s="9">
        <f t="shared" si="172"/>
        <v>40316080</v>
      </c>
      <c r="Y1422" s="9">
        <f>ROUND(0.07*MIN(7*L1422*'اطلاعات پایه'!$B$5,'محاسبه حقوق'!X1422),0)</f>
        <v>2822126</v>
      </c>
      <c r="Z1422" s="9">
        <f t="shared" si="173"/>
        <v>9272700</v>
      </c>
      <c r="AA1422" s="9">
        <f t="shared" si="174"/>
        <v>480702059.14285713</v>
      </c>
      <c r="AB1422" s="5">
        <f>IF(AA1422&lt;='اطلاعات پایه'!$B$35,'اطلاعات پایه'!$D$35,IF(AA1422&lt;='اطلاعات پایه'!$B$36,'اطلاعات پایه'!$E$35+(AA1422-'اطلاعات پایه'!$B$35)*'اطلاعات پایه'!$C$36,IF(AA1422&lt;='اطلاعات پایه'!$B$37,'اطلاعات پایه'!$E$36+(AA1422-'اطلاعات پایه'!$B$36)*'اطلاعات پایه'!$C$37,IF(AA1422&lt;='اطلاعات پایه'!$B$38,'اطلاعات پایه'!$E$37+(AA1422-'اطلاعات پایه'!$B$37)*'اطلاعات پایه'!$C$38,IF(AA1422&lt;='اطلاعات پایه'!$B$39,'اطلاعات پایه'!$E$38+(AA1422-'اطلاعات پایه'!$B$38)*'اطلاعات پایه'!$C$39,'اطلاعات پایه'!$E$39+(AA1422-'اطلاعات پایه'!$B$39)*'اطلاعات پایه'!$C$40)))))/365*L1422</f>
        <v>0</v>
      </c>
      <c r="AC1422" s="9">
        <f t="shared" si="175"/>
        <v>37493954</v>
      </c>
      <c r="AE1422" s="9">
        <f t="shared" si="170"/>
        <v>49588780</v>
      </c>
    </row>
    <row r="1423" spans="1:31" x14ac:dyDescent="0.25">
      <c r="A1423" s="13">
        <v>1403</v>
      </c>
      <c r="B1423" s="13"/>
      <c r="C1423" s="13"/>
      <c r="D1423" s="13"/>
      <c r="E1423" s="13"/>
      <c r="F1423" s="13"/>
      <c r="G1423" s="6" t="str">
        <f t="shared" si="168"/>
        <v/>
      </c>
      <c r="H1423" s="13"/>
      <c r="I1423" s="13"/>
      <c r="J1423" s="15"/>
      <c r="K1423" s="15"/>
      <c r="L1423" s="5">
        <f>VLOOKUP($C$15,'اطلاعات پایه'!$A$18:$B$30,2,FALSE)</f>
        <v>30</v>
      </c>
      <c r="M1423" s="6">
        <f>VLOOKUP($C$15,'اطلاعات پایه'!$A$18:$C$30,3,FALSE)</f>
        <v>45736</v>
      </c>
      <c r="N1423" s="5">
        <f>ROUND((K1423*('اطلاعات پایه'!$B$12+1)+'اطلاعات پایه'!$B$13)/30*L1423,0)</f>
        <v>9316080</v>
      </c>
      <c r="O1423" s="5">
        <f>IF(AND(F1423&gt;0,M1423-F1423&gt;364),'اطلاعات پایه'!$B$10,0)*L1423+J1423</f>
        <v>0</v>
      </c>
      <c r="P1423" s="5">
        <f>IF(H1423="متاهل",'اطلاعات پایه'!$B$6,0)</f>
        <v>0</v>
      </c>
      <c r="Q1423" s="5">
        <f>I1423*'اطلاعات پایه'!$B$7</f>
        <v>0</v>
      </c>
      <c r="R1423" s="5">
        <f>ROUND('اطلاعات پایه'!$B$8/30*MIN(30,L1423),0)</f>
        <v>9000000</v>
      </c>
      <c r="S1423" s="5">
        <f>ROUND('اطلاعات پایه'!$B$9/30*MIN(30,L1423),0)</f>
        <v>22000000</v>
      </c>
      <c r="T1423" s="5">
        <f t="shared" si="171"/>
        <v>59284</v>
      </c>
      <c r="U1423" s="15"/>
      <c r="V1423" s="5">
        <f t="shared" si="169"/>
        <v>0</v>
      </c>
      <c r="X1423" s="9">
        <f t="shared" si="172"/>
        <v>40316080</v>
      </c>
      <c r="Y1423" s="9">
        <f>ROUND(0.07*MIN(7*L1423*'اطلاعات پایه'!$B$5,'محاسبه حقوق'!X1423),0)</f>
        <v>2822126</v>
      </c>
      <c r="Z1423" s="9">
        <f t="shared" si="173"/>
        <v>9272700</v>
      </c>
      <c r="AA1423" s="9">
        <f t="shared" si="174"/>
        <v>480702059.14285713</v>
      </c>
      <c r="AB1423" s="5">
        <f>IF(AA1423&lt;='اطلاعات پایه'!$B$35,'اطلاعات پایه'!$D$35,IF(AA1423&lt;='اطلاعات پایه'!$B$36,'اطلاعات پایه'!$E$35+(AA1423-'اطلاعات پایه'!$B$35)*'اطلاعات پایه'!$C$36,IF(AA1423&lt;='اطلاعات پایه'!$B$37,'اطلاعات پایه'!$E$36+(AA1423-'اطلاعات پایه'!$B$36)*'اطلاعات پایه'!$C$37,IF(AA1423&lt;='اطلاعات پایه'!$B$38,'اطلاعات پایه'!$E$37+(AA1423-'اطلاعات پایه'!$B$37)*'اطلاعات پایه'!$C$38,IF(AA1423&lt;='اطلاعات پایه'!$B$39,'اطلاعات پایه'!$E$38+(AA1423-'اطلاعات پایه'!$B$38)*'اطلاعات پایه'!$C$39,'اطلاعات پایه'!$E$39+(AA1423-'اطلاعات پایه'!$B$39)*'اطلاعات پایه'!$C$40)))))/365*L1423</f>
        <v>0</v>
      </c>
      <c r="AC1423" s="9">
        <f t="shared" si="175"/>
        <v>37493954</v>
      </c>
      <c r="AE1423" s="9">
        <f t="shared" si="170"/>
        <v>49588780</v>
      </c>
    </row>
    <row r="1424" spans="1:31" x14ac:dyDescent="0.25">
      <c r="A1424" s="13">
        <v>1404</v>
      </c>
      <c r="B1424" s="13"/>
      <c r="C1424" s="13"/>
      <c r="D1424" s="13"/>
      <c r="E1424" s="13"/>
      <c r="F1424" s="13"/>
      <c r="G1424" s="6" t="str">
        <f t="shared" si="168"/>
        <v/>
      </c>
      <c r="H1424" s="13"/>
      <c r="I1424" s="13"/>
      <c r="J1424" s="15"/>
      <c r="K1424" s="15"/>
      <c r="L1424" s="5">
        <f>VLOOKUP($C$15,'اطلاعات پایه'!$A$18:$B$30,2,FALSE)</f>
        <v>30</v>
      </c>
      <c r="M1424" s="6">
        <f>VLOOKUP($C$15,'اطلاعات پایه'!$A$18:$C$30,3,FALSE)</f>
        <v>45736</v>
      </c>
      <c r="N1424" s="5">
        <f>ROUND((K1424*('اطلاعات پایه'!$B$12+1)+'اطلاعات پایه'!$B$13)/30*L1424,0)</f>
        <v>9316080</v>
      </c>
      <c r="O1424" s="5">
        <f>IF(AND(F1424&gt;0,M1424-F1424&gt;364),'اطلاعات پایه'!$B$10,0)*L1424+J1424</f>
        <v>0</v>
      </c>
      <c r="P1424" s="5">
        <f>IF(H1424="متاهل",'اطلاعات پایه'!$B$6,0)</f>
        <v>0</v>
      </c>
      <c r="Q1424" s="5">
        <f>I1424*'اطلاعات پایه'!$B$7</f>
        <v>0</v>
      </c>
      <c r="R1424" s="5">
        <f>ROUND('اطلاعات پایه'!$B$8/30*MIN(30,L1424),0)</f>
        <v>9000000</v>
      </c>
      <c r="S1424" s="5">
        <f>ROUND('اطلاعات پایه'!$B$9/30*MIN(30,L1424),0)</f>
        <v>22000000</v>
      </c>
      <c r="T1424" s="5">
        <f t="shared" si="171"/>
        <v>59284</v>
      </c>
      <c r="U1424" s="15"/>
      <c r="V1424" s="5">
        <f t="shared" si="169"/>
        <v>0</v>
      </c>
      <c r="X1424" s="9">
        <f t="shared" si="172"/>
        <v>40316080</v>
      </c>
      <c r="Y1424" s="9">
        <f>ROUND(0.07*MIN(7*L1424*'اطلاعات پایه'!$B$5,'محاسبه حقوق'!X1424),0)</f>
        <v>2822126</v>
      </c>
      <c r="Z1424" s="9">
        <f t="shared" si="173"/>
        <v>9272700</v>
      </c>
      <c r="AA1424" s="9">
        <f t="shared" si="174"/>
        <v>480702059.14285713</v>
      </c>
      <c r="AB1424" s="5">
        <f>IF(AA1424&lt;='اطلاعات پایه'!$B$35,'اطلاعات پایه'!$D$35,IF(AA1424&lt;='اطلاعات پایه'!$B$36,'اطلاعات پایه'!$E$35+(AA1424-'اطلاعات پایه'!$B$35)*'اطلاعات پایه'!$C$36,IF(AA1424&lt;='اطلاعات پایه'!$B$37,'اطلاعات پایه'!$E$36+(AA1424-'اطلاعات پایه'!$B$36)*'اطلاعات پایه'!$C$37,IF(AA1424&lt;='اطلاعات پایه'!$B$38,'اطلاعات پایه'!$E$37+(AA1424-'اطلاعات پایه'!$B$37)*'اطلاعات پایه'!$C$38,IF(AA1424&lt;='اطلاعات پایه'!$B$39,'اطلاعات پایه'!$E$38+(AA1424-'اطلاعات پایه'!$B$38)*'اطلاعات پایه'!$C$39,'اطلاعات پایه'!$E$39+(AA1424-'اطلاعات پایه'!$B$39)*'اطلاعات پایه'!$C$40)))))/365*L1424</f>
        <v>0</v>
      </c>
      <c r="AC1424" s="9">
        <f t="shared" si="175"/>
        <v>37493954</v>
      </c>
      <c r="AE1424" s="9">
        <f t="shared" si="170"/>
        <v>49588780</v>
      </c>
    </row>
    <row r="1425" spans="1:31" x14ac:dyDescent="0.25">
      <c r="A1425" s="13">
        <v>1405</v>
      </c>
      <c r="B1425" s="13"/>
      <c r="C1425" s="13"/>
      <c r="D1425" s="13"/>
      <c r="E1425" s="13"/>
      <c r="F1425" s="13"/>
      <c r="G1425" s="6" t="str">
        <f t="shared" si="168"/>
        <v/>
      </c>
      <c r="H1425" s="13"/>
      <c r="I1425" s="13"/>
      <c r="J1425" s="15"/>
      <c r="K1425" s="15"/>
      <c r="L1425" s="5">
        <f>VLOOKUP($C$15,'اطلاعات پایه'!$A$18:$B$30,2,FALSE)</f>
        <v>30</v>
      </c>
      <c r="M1425" s="6">
        <f>VLOOKUP($C$15,'اطلاعات پایه'!$A$18:$C$30,3,FALSE)</f>
        <v>45736</v>
      </c>
      <c r="N1425" s="5">
        <f>ROUND((K1425*('اطلاعات پایه'!$B$12+1)+'اطلاعات پایه'!$B$13)/30*L1425,0)</f>
        <v>9316080</v>
      </c>
      <c r="O1425" s="5">
        <f>IF(AND(F1425&gt;0,M1425-F1425&gt;364),'اطلاعات پایه'!$B$10,0)*L1425+J1425</f>
        <v>0</v>
      </c>
      <c r="P1425" s="5">
        <f>IF(H1425="متاهل",'اطلاعات پایه'!$B$6,0)</f>
        <v>0</v>
      </c>
      <c r="Q1425" s="5">
        <f>I1425*'اطلاعات پایه'!$B$7</f>
        <v>0</v>
      </c>
      <c r="R1425" s="5">
        <f>ROUND('اطلاعات پایه'!$B$8/30*MIN(30,L1425),0)</f>
        <v>9000000</v>
      </c>
      <c r="S1425" s="5">
        <f>ROUND('اطلاعات پایه'!$B$9/30*MIN(30,L1425),0)</f>
        <v>22000000</v>
      </c>
      <c r="T1425" s="5">
        <f t="shared" si="171"/>
        <v>59284</v>
      </c>
      <c r="U1425" s="15"/>
      <c r="V1425" s="5">
        <f t="shared" si="169"/>
        <v>0</v>
      </c>
      <c r="X1425" s="9">
        <f t="shared" si="172"/>
        <v>40316080</v>
      </c>
      <c r="Y1425" s="9">
        <f>ROUND(0.07*MIN(7*L1425*'اطلاعات پایه'!$B$5,'محاسبه حقوق'!X1425),0)</f>
        <v>2822126</v>
      </c>
      <c r="Z1425" s="9">
        <f t="shared" si="173"/>
        <v>9272700</v>
      </c>
      <c r="AA1425" s="9">
        <f t="shared" si="174"/>
        <v>480702059.14285713</v>
      </c>
      <c r="AB1425" s="5">
        <f>IF(AA1425&lt;='اطلاعات پایه'!$B$35,'اطلاعات پایه'!$D$35,IF(AA1425&lt;='اطلاعات پایه'!$B$36,'اطلاعات پایه'!$E$35+(AA1425-'اطلاعات پایه'!$B$35)*'اطلاعات پایه'!$C$36,IF(AA1425&lt;='اطلاعات پایه'!$B$37,'اطلاعات پایه'!$E$36+(AA1425-'اطلاعات پایه'!$B$36)*'اطلاعات پایه'!$C$37,IF(AA1425&lt;='اطلاعات پایه'!$B$38,'اطلاعات پایه'!$E$37+(AA1425-'اطلاعات پایه'!$B$37)*'اطلاعات پایه'!$C$38,IF(AA1425&lt;='اطلاعات پایه'!$B$39,'اطلاعات پایه'!$E$38+(AA1425-'اطلاعات پایه'!$B$38)*'اطلاعات پایه'!$C$39,'اطلاعات پایه'!$E$39+(AA1425-'اطلاعات پایه'!$B$39)*'اطلاعات پایه'!$C$40)))))/365*L1425</f>
        <v>0</v>
      </c>
      <c r="AC1425" s="9">
        <f t="shared" si="175"/>
        <v>37493954</v>
      </c>
      <c r="AE1425" s="9">
        <f t="shared" si="170"/>
        <v>49588780</v>
      </c>
    </row>
    <row r="1426" spans="1:31" x14ac:dyDescent="0.25">
      <c r="A1426" s="13">
        <v>1406</v>
      </c>
      <c r="B1426" s="13"/>
      <c r="C1426" s="13"/>
      <c r="D1426" s="13"/>
      <c r="E1426" s="13"/>
      <c r="F1426" s="13"/>
      <c r="G1426" s="6" t="str">
        <f t="shared" si="168"/>
        <v/>
      </c>
      <c r="H1426" s="13"/>
      <c r="I1426" s="13"/>
      <c r="J1426" s="15"/>
      <c r="K1426" s="15"/>
      <c r="L1426" s="5">
        <f>VLOOKUP($C$15,'اطلاعات پایه'!$A$18:$B$30,2,FALSE)</f>
        <v>30</v>
      </c>
      <c r="M1426" s="6">
        <f>VLOOKUP($C$15,'اطلاعات پایه'!$A$18:$C$30,3,FALSE)</f>
        <v>45736</v>
      </c>
      <c r="N1426" s="5">
        <f>ROUND((K1426*('اطلاعات پایه'!$B$12+1)+'اطلاعات پایه'!$B$13)/30*L1426,0)</f>
        <v>9316080</v>
      </c>
      <c r="O1426" s="5">
        <f>IF(AND(F1426&gt;0,M1426-F1426&gt;364),'اطلاعات پایه'!$B$10,0)*L1426+J1426</f>
        <v>0</v>
      </c>
      <c r="P1426" s="5">
        <f>IF(H1426="متاهل",'اطلاعات پایه'!$B$6,0)</f>
        <v>0</v>
      </c>
      <c r="Q1426" s="5">
        <f>I1426*'اطلاعات پایه'!$B$7</f>
        <v>0</v>
      </c>
      <c r="R1426" s="5">
        <f>ROUND('اطلاعات پایه'!$B$8/30*MIN(30,L1426),0)</f>
        <v>9000000</v>
      </c>
      <c r="S1426" s="5">
        <f>ROUND('اطلاعات پایه'!$B$9/30*MIN(30,L1426),0)</f>
        <v>22000000</v>
      </c>
      <c r="T1426" s="5">
        <f t="shared" si="171"/>
        <v>59284</v>
      </c>
      <c r="U1426" s="15"/>
      <c r="V1426" s="5">
        <f t="shared" si="169"/>
        <v>0</v>
      </c>
      <c r="X1426" s="9">
        <f t="shared" si="172"/>
        <v>40316080</v>
      </c>
      <c r="Y1426" s="9">
        <f>ROUND(0.07*MIN(7*L1426*'اطلاعات پایه'!$B$5,'محاسبه حقوق'!X1426),0)</f>
        <v>2822126</v>
      </c>
      <c r="Z1426" s="9">
        <f t="shared" si="173"/>
        <v>9272700</v>
      </c>
      <c r="AA1426" s="9">
        <f t="shared" si="174"/>
        <v>480702059.14285713</v>
      </c>
      <c r="AB1426" s="5">
        <f>IF(AA1426&lt;='اطلاعات پایه'!$B$35,'اطلاعات پایه'!$D$35,IF(AA1426&lt;='اطلاعات پایه'!$B$36,'اطلاعات پایه'!$E$35+(AA1426-'اطلاعات پایه'!$B$35)*'اطلاعات پایه'!$C$36,IF(AA1426&lt;='اطلاعات پایه'!$B$37,'اطلاعات پایه'!$E$36+(AA1426-'اطلاعات پایه'!$B$36)*'اطلاعات پایه'!$C$37,IF(AA1426&lt;='اطلاعات پایه'!$B$38,'اطلاعات پایه'!$E$37+(AA1426-'اطلاعات پایه'!$B$37)*'اطلاعات پایه'!$C$38,IF(AA1426&lt;='اطلاعات پایه'!$B$39,'اطلاعات پایه'!$E$38+(AA1426-'اطلاعات پایه'!$B$38)*'اطلاعات پایه'!$C$39,'اطلاعات پایه'!$E$39+(AA1426-'اطلاعات پایه'!$B$39)*'اطلاعات پایه'!$C$40)))))/365*L1426</f>
        <v>0</v>
      </c>
      <c r="AC1426" s="9">
        <f t="shared" si="175"/>
        <v>37493954</v>
      </c>
      <c r="AE1426" s="9">
        <f t="shared" si="170"/>
        <v>49588780</v>
      </c>
    </row>
    <row r="1427" spans="1:31" x14ac:dyDescent="0.25">
      <c r="A1427" s="13">
        <v>1407</v>
      </c>
      <c r="B1427" s="13"/>
      <c r="C1427" s="13"/>
      <c r="D1427" s="13"/>
      <c r="E1427" s="13"/>
      <c r="F1427" s="13"/>
      <c r="G1427" s="6" t="str">
        <f t="shared" si="168"/>
        <v/>
      </c>
      <c r="H1427" s="13"/>
      <c r="I1427" s="13"/>
      <c r="J1427" s="15"/>
      <c r="K1427" s="15"/>
      <c r="L1427" s="5">
        <f>VLOOKUP($C$15,'اطلاعات پایه'!$A$18:$B$30,2,FALSE)</f>
        <v>30</v>
      </c>
      <c r="M1427" s="6">
        <f>VLOOKUP($C$15,'اطلاعات پایه'!$A$18:$C$30,3,FALSE)</f>
        <v>45736</v>
      </c>
      <c r="N1427" s="5">
        <f>ROUND((K1427*('اطلاعات پایه'!$B$12+1)+'اطلاعات پایه'!$B$13)/30*L1427,0)</f>
        <v>9316080</v>
      </c>
      <c r="O1427" s="5">
        <f>IF(AND(F1427&gt;0,M1427-F1427&gt;364),'اطلاعات پایه'!$B$10,0)*L1427+J1427</f>
        <v>0</v>
      </c>
      <c r="P1427" s="5">
        <f>IF(H1427="متاهل",'اطلاعات پایه'!$B$6,0)</f>
        <v>0</v>
      </c>
      <c r="Q1427" s="5">
        <f>I1427*'اطلاعات پایه'!$B$7</f>
        <v>0</v>
      </c>
      <c r="R1427" s="5">
        <f>ROUND('اطلاعات پایه'!$B$8/30*MIN(30,L1427),0)</f>
        <v>9000000</v>
      </c>
      <c r="S1427" s="5">
        <f>ROUND('اطلاعات پایه'!$B$9/30*MIN(30,L1427),0)</f>
        <v>22000000</v>
      </c>
      <c r="T1427" s="5">
        <f t="shared" si="171"/>
        <v>59284</v>
      </c>
      <c r="U1427" s="15"/>
      <c r="V1427" s="5">
        <f t="shared" si="169"/>
        <v>0</v>
      </c>
      <c r="X1427" s="9">
        <f t="shared" si="172"/>
        <v>40316080</v>
      </c>
      <c r="Y1427" s="9">
        <f>ROUND(0.07*MIN(7*L1427*'اطلاعات پایه'!$B$5,'محاسبه حقوق'!X1427),0)</f>
        <v>2822126</v>
      </c>
      <c r="Z1427" s="9">
        <f t="shared" si="173"/>
        <v>9272700</v>
      </c>
      <c r="AA1427" s="9">
        <f t="shared" si="174"/>
        <v>480702059.14285713</v>
      </c>
      <c r="AB1427" s="5">
        <f>IF(AA1427&lt;='اطلاعات پایه'!$B$35,'اطلاعات پایه'!$D$35,IF(AA1427&lt;='اطلاعات پایه'!$B$36,'اطلاعات پایه'!$E$35+(AA1427-'اطلاعات پایه'!$B$35)*'اطلاعات پایه'!$C$36,IF(AA1427&lt;='اطلاعات پایه'!$B$37,'اطلاعات پایه'!$E$36+(AA1427-'اطلاعات پایه'!$B$36)*'اطلاعات پایه'!$C$37,IF(AA1427&lt;='اطلاعات پایه'!$B$38,'اطلاعات پایه'!$E$37+(AA1427-'اطلاعات پایه'!$B$37)*'اطلاعات پایه'!$C$38,IF(AA1427&lt;='اطلاعات پایه'!$B$39,'اطلاعات پایه'!$E$38+(AA1427-'اطلاعات پایه'!$B$38)*'اطلاعات پایه'!$C$39,'اطلاعات پایه'!$E$39+(AA1427-'اطلاعات پایه'!$B$39)*'اطلاعات پایه'!$C$40)))))/365*L1427</f>
        <v>0</v>
      </c>
      <c r="AC1427" s="9">
        <f t="shared" si="175"/>
        <v>37493954</v>
      </c>
      <c r="AE1427" s="9">
        <f t="shared" si="170"/>
        <v>49588780</v>
      </c>
    </row>
    <row r="1428" spans="1:31" x14ac:dyDescent="0.25">
      <c r="A1428" s="13">
        <v>1408</v>
      </c>
      <c r="B1428" s="13"/>
      <c r="C1428" s="13"/>
      <c r="D1428" s="13"/>
      <c r="E1428" s="13"/>
      <c r="F1428" s="13"/>
      <c r="G1428" s="6" t="str">
        <f t="shared" si="168"/>
        <v/>
      </c>
      <c r="H1428" s="13"/>
      <c r="I1428" s="13"/>
      <c r="J1428" s="15"/>
      <c r="K1428" s="15"/>
      <c r="L1428" s="5">
        <f>VLOOKUP($C$15,'اطلاعات پایه'!$A$18:$B$30,2,FALSE)</f>
        <v>30</v>
      </c>
      <c r="M1428" s="6">
        <f>VLOOKUP($C$15,'اطلاعات پایه'!$A$18:$C$30,3,FALSE)</f>
        <v>45736</v>
      </c>
      <c r="N1428" s="5">
        <f>ROUND((K1428*('اطلاعات پایه'!$B$12+1)+'اطلاعات پایه'!$B$13)/30*L1428,0)</f>
        <v>9316080</v>
      </c>
      <c r="O1428" s="5">
        <f>IF(AND(F1428&gt;0,M1428-F1428&gt;364),'اطلاعات پایه'!$B$10,0)*L1428+J1428</f>
        <v>0</v>
      </c>
      <c r="P1428" s="5">
        <f>IF(H1428="متاهل",'اطلاعات پایه'!$B$6,0)</f>
        <v>0</v>
      </c>
      <c r="Q1428" s="5">
        <f>I1428*'اطلاعات پایه'!$B$7</f>
        <v>0</v>
      </c>
      <c r="R1428" s="5">
        <f>ROUND('اطلاعات پایه'!$B$8/30*MIN(30,L1428),0)</f>
        <v>9000000</v>
      </c>
      <c r="S1428" s="5">
        <f>ROUND('اطلاعات پایه'!$B$9/30*MIN(30,L1428),0)</f>
        <v>22000000</v>
      </c>
      <c r="T1428" s="5">
        <f t="shared" si="171"/>
        <v>59284</v>
      </c>
      <c r="U1428" s="15"/>
      <c r="V1428" s="5">
        <f t="shared" si="169"/>
        <v>0</v>
      </c>
      <c r="X1428" s="9">
        <f t="shared" si="172"/>
        <v>40316080</v>
      </c>
      <c r="Y1428" s="9">
        <f>ROUND(0.07*MIN(7*L1428*'اطلاعات پایه'!$B$5,'محاسبه حقوق'!X1428),0)</f>
        <v>2822126</v>
      </c>
      <c r="Z1428" s="9">
        <f t="shared" si="173"/>
        <v>9272700</v>
      </c>
      <c r="AA1428" s="9">
        <f t="shared" si="174"/>
        <v>480702059.14285713</v>
      </c>
      <c r="AB1428" s="5">
        <f>IF(AA1428&lt;='اطلاعات پایه'!$B$35,'اطلاعات پایه'!$D$35,IF(AA1428&lt;='اطلاعات پایه'!$B$36,'اطلاعات پایه'!$E$35+(AA1428-'اطلاعات پایه'!$B$35)*'اطلاعات پایه'!$C$36,IF(AA1428&lt;='اطلاعات پایه'!$B$37,'اطلاعات پایه'!$E$36+(AA1428-'اطلاعات پایه'!$B$36)*'اطلاعات پایه'!$C$37,IF(AA1428&lt;='اطلاعات پایه'!$B$38,'اطلاعات پایه'!$E$37+(AA1428-'اطلاعات پایه'!$B$37)*'اطلاعات پایه'!$C$38,IF(AA1428&lt;='اطلاعات پایه'!$B$39,'اطلاعات پایه'!$E$38+(AA1428-'اطلاعات پایه'!$B$38)*'اطلاعات پایه'!$C$39,'اطلاعات پایه'!$E$39+(AA1428-'اطلاعات پایه'!$B$39)*'اطلاعات پایه'!$C$40)))))/365*L1428</f>
        <v>0</v>
      </c>
      <c r="AC1428" s="9">
        <f t="shared" si="175"/>
        <v>37493954</v>
      </c>
      <c r="AE1428" s="9">
        <f t="shared" si="170"/>
        <v>49588780</v>
      </c>
    </row>
    <row r="1429" spans="1:31" x14ac:dyDescent="0.25">
      <c r="A1429" s="13">
        <v>1409</v>
      </c>
      <c r="B1429" s="13"/>
      <c r="C1429" s="13"/>
      <c r="D1429" s="13"/>
      <c r="E1429" s="13"/>
      <c r="F1429" s="13"/>
      <c r="G1429" s="6" t="str">
        <f t="shared" si="168"/>
        <v/>
      </c>
      <c r="H1429" s="13"/>
      <c r="I1429" s="13"/>
      <c r="J1429" s="15"/>
      <c r="K1429" s="15"/>
      <c r="L1429" s="5">
        <f>VLOOKUP($C$15,'اطلاعات پایه'!$A$18:$B$30,2,FALSE)</f>
        <v>30</v>
      </c>
      <c r="M1429" s="6">
        <f>VLOOKUP($C$15,'اطلاعات پایه'!$A$18:$C$30,3,FALSE)</f>
        <v>45736</v>
      </c>
      <c r="N1429" s="5">
        <f>ROUND((K1429*('اطلاعات پایه'!$B$12+1)+'اطلاعات پایه'!$B$13)/30*L1429,0)</f>
        <v>9316080</v>
      </c>
      <c r="O1429" s="5">
        <f>IF(AND(F1429&gt;0,M1429-F1429&gt;364),'اطلاعات پایه'!$B$10,0)*L1429+J1429</f>
        <v>0</v>
      </c>
      <c r="P1429" s="5">
        <f>IF(H1429="متاهل",'اطلاعات پایه'!$B$6,0)</f>
        <v>0</v>
      </c>
      <c r="Q1429" s="5">
        <f>I1429*'اطلاعات پایه'!$B$7</f>
        <v>0</v>
      </c>
      <c r="R1429" s="5">
        <f>ROUND('اطلاعات پایه'!$B$8/30*MIN(30,L1429),0)</f>
        <v>9000000</v>
      </c>
      <c r="S1429" s="5">
        <f>ROUND('اطلاعات پایه'!$B$9/30*MIN(30,L1429),0)</f>
        <v>22000000</v>
      </c>
      <c r="T1429" s="5">
        <f t="shared" si="171"/>
        <v>59284</v>
      </c>
      <c r="U1429" s="15"/>
      <c r="V1429" s="5">
        <f t="shared" si="169"/>
        <v>0</v>
      </c>
      <c r="X1429" s="9">
        <f t="shared" si="172"/>
        <v>40316080</v>
      </c>
      <c r="Y1429" s="9">
        <f>ROUND(0.07*MIN(7*L1429*'اطلاعات پایه'!$B$5,'محاسبه حقوق'!X1429),0)</f>
        <v>2822126</v>
      </c>
      <c r="Z1429" s="9">
        <f t="shared" si="173"/>
        <v>9272700</v>
      </c>
      <c r="AA1429" s="9">
        <f t="shared" si="174"/>
        <v>480702059.14285713</v>
      </c>
      <c r="AB1429" s="5">
        <f>IF(AA1429&lt;='اطلاعات پایه'!$B$35,'اطلاعات پایه'!$D$35,IF(AA1429&lt;='اطلاعات پایه'!$B$36,'اطلاعات پایه'!$E$35+(AA1429-'اطلاعات پایه'!$B$35)*'اطلاعات پایه'!$C$36,IF(AA1429&lt;='اطلاعات پایه'!$B$37,'اطلاعات پایه'!$E$36+(AA1429-'اطلاعات پایه'!$B$36)*'اطلاعات پایه'!$C$37,IF(AA1429&lt;='اطلاعات پایه'!$B$38,'اطلاعات پایه'!$E$37+(AA1429-'اطلاعات پایه'!$B$37)*'اطلاعات پایه'!$C$38,IF(AA1429&lt;='اطلاعات پایه'!$B$39,'اطلاعات پایه'!$E$38+(AA1429-'اطلاعات پایه'!$B$38)*'اطلاعات پایه'!$C$39,'اطلاعات پایه'!$E$39+(AA1429-'اطلاعات پایه'!$B$39)*'اطلاعات پایه'!$C$40)))))/365*L1429</f>
        <v>0</v>
      </c>
      <c r="AC1429" s="9">
        <f t="shared" si="175"/>
        <v>37493954</v>
      </c>
      <c r="AE1429" s="9">
        <f t="shared" si="170"/>
        <v>49588780</v>
      </c>
    </row>
    <row r="1430" spans="1:31" x14ac:dyDescent="0.25">
      <c r="A1430" s="13">
        <v>1410</v>
      </c>
      <c r="B1430" s="13"/>
      <c r="C1430" s="13"/>
      <c r="D1430" s="13"/>
      <c r="E1430" s="13"/>
      <c r="F1430" s="13"/>
      <c r="G1430" s="6" t="str">
        <f t="shared" ref="G1430:G1493" si="176">IF(F1430=0,"",F1430)</f>
        <v/>
      </c>
      <c r="H1430" s="13"/>
      <c r="I1430" s="13"/>
      <c r="J1430" s="15"/>
      <c r="K1430" s="15"/>
      <c r="L1430" s="5">
        <f>VLOOKUP($C$15,'اطلاعات پایه'!$A$18:$B$30,2,FALSE)</f>
        <v>30</v>
      </c>
      <c r="M1430" s="6">
        <f>VLOOKUP($C$15,'اطلاعات پایه'!$A$18:$C$30,3,FALSE)</f>
        <v>45736</v>
      </c>
      <c r="N1430" s="5">
        <f>ROUND((K1430*('اطلاعات پایه'!$B$12+1)+'اطلاعات پایه'!$B$13)/30*L1430,0)</f>
        <v>9316080</v>
      </c>
      <c r="O1430" s="5">
        <f>IF(AND(F1430&gt;0,M1430-F1430&gt;364),'اطلاعات پایه'!$B$10,0)*L1430+J1430</f>
        <v>0</v>
      </c>
      <c r="P1430" s="5">
        <f>IF(H1430="متاهل",'اطلاعات پایه'!$B$6,0)</f>
        <v>0</v>
      </c>
      <c r="Q1430" s="5">
        <f>I1430*'اطلاعات پایه'!$B$7</f>
        <v>0</v>
      </c>
      <c r="R1430" s="5">
        <f>ROUND('اطلاعات پایه'!$B$8/30*MIN(30,L1430),0)</f>
        <v>9000000</v>
      </c>
      <c r="S1430" s="5">
        <f>ROUND('اطلاعات پایه'!$B$9/30*MIN(30,L1430),0)</f>
        <v>22000000</v>
      </c>
      <c r="T1430" s="5">
        <f t="shared" si="171"/>
        <v>59284</v>
      </c>
      <c r="U1430" s="15"/>
      <c r="V1430" s="5">
        <f t="shared" ref="V1430:V1493" si="177">U1430*T1430</f>
        <v>0</v>
      </c>
      <c r="X1430" s="9">
        <f t="shared" si="172"/>
        <v>40316080</v>
      </c>
      <c r="Y1430" s="9">
        <f>ROUND(0.07*MIN(7*L1430*'اطلاعات پایه'!$B$5,'محاسبه حقوق'!X1430),0)</f>
        <v>2822126</v>
      </c>
      <c r="Z1430" s="9">
        <f t="shared" si="173"/>
        <v>9272700</v>
      </c>
      <c r="AA1430" s="9">
        <f t="shared" si="174"/>
        <v>480702059.14285713</v>
      </c>
      <c r="AB1430" s="5">
        <f>IF(AA1430&lt;='اطلاعات پایه'!$B$35,'اطلاعات پایه'!$D$35,IF(AA1430&lt;='اطلاعات پایه'!$B$36,'اطلاعات پایه'!$E$35+(AA1430-'اطلاعات پایه'!$B$35)*'اطلاعات پایه'!$C$36,IF(AA1430&lt;='اطلاعات پایه'!$B$37,'اطلاعات پایه'!$E$36+(AA1430-'اطلاعات پایه'!$B$36)*'اطلاعات پایه'!$C$37,IF(AA1430&lt;='اطلاعات پایه'!$B$38,'اطلاعات پایه'!$E$37+(AA1430-'اطلاعات پایه'!$B$37)*'اطلاعات پایه'!$C$38,IF(AA1430&lt;='اطلاعات پایه'!$B$39,'اطلاعات پایه'!$E$38+(AA1430-'اطلاعات پایه'!$B$38)*'اطلاعات پایه'!$C$39,'اطلاعات پایه'!$E$39+(AA1430-'اطلاعات پایه'!$B$39)*'اطلاعات پایه'!$C$40)))))/365*L1430</f>
        <v>0</v>
      </c>
      <c r="AC1430" s="9">
        <f t="shared" si="175"/>
        <v>37493954</v>
      </c>
      <c r="AE1430" s="9">
        <f t="shared" ref="AE1430:AE1493" si="178">X1430+Z1430</f>
        <v>49588780</v>
      </c>
    </row>
    <row r="1431" spans="1:31" x14ac:dyDescent="0.25">
      <c r="A1431" s="13">
        <v>1411</v>
      </c>
      <c r="B1431" s="13"/>
      <c r="C1431" s="13"/>
      <c r="D1431" s="13"/>
      <c r="E1431" s="13"/>
      <c r="F1431" s="13"/>
      <c r="G1431" s="6" t="str">
        <f t="shared" si="176"/>
        <v/>
      </c>
      <c r="H1431" s="13"/>
      <c r="I1431" s="13"/>
      <c r="J1431" s="15"/>
      <c r="K1431" s="15"/>
      <c r="L1431" s="5">
        <f>VLOOKUP($C$15,'اطلاعات پایه'!$A$18:$B$30,2,FALSE)</f>
        <v>30</v>
      </c>
      <c r="M1431" s="6">
        <f>VLOOKUP($C$15,'اطلاعات پایه'!$A$18:$C$30,3,FALSE)</f>
        <v>45736</v>
      </c>
      <c r="N1431" s="5">
        <f>ROUND((K1431*('اطلاعات پایه'!$B$12+1)+'اطلاعات پایه'!$B$13)/30*L1431,0)</f>
        <v>9316080</v>
      </c>
      <c r="O1431" s="5">
        <f>IF(AND(F1431&gt;0,M1431-F1431&gt;364),'اطلاعات پایه'!$B$10,0)*L1431+J1431</f>
        <v>0</v>
      </c>
      <c r="P1431" s="5">
        <f>IF(H1431="متاهل",'اطلاعات پایه'!$B$6,0)</f>
        <v>0</v>
      </c>
      <c r="Q1431" s="5">
        <f>I1431*'اطلاعات پایه'!$B$7</f>
        <v>0</v>
      </c>
      <c r="R1431" s="5">
        <f>ROUND('اطلاعات پایه'!$B$8/30*MIN(30,L1431),0)</f>
        <v>9000000</v>
      </c>
      <c r="S1431" s="5">
        <f>ROUND('اطلاعات پایه'!$B$9/30*MIN(30,L1431),0)</f>
        <v>22000000</v>
      </c>
      <c r="T1431" s="5">
        <f t="shared" ref="T1431:T1494" si="179">ROUND((N1431+O1431)/L1431*30/220*1.4,0)</f>
        <v>59284</v>
      </c>
      <c r="U1431" s="15"/>
      <c r="V1431" s="5">
        <f t="shared" si="177"/>
        <v>0</v>
      </c>
      <c r="X1431" s="9">
        <f t="shared" ref="X1431:X1494" si="180">SUM(N1431:S1431,V1431:W1431)</f>
        <v>40316080</v>
      </c>
      <c r="Y1431" s="9">
        <f>ROUND(0.07*MIN(7*L1431*'اطلاعات پایه'!$B$5,'محاسبه حقوق'!X1431),0)</f>
        <v>2822126</v>
      </c>
      <c r="Z1431" s="9">
        <f t="shared" ref="Z1431:Z1494" si="181">ROUND(Y1431/7*23,0)</f>
        <v>9272700</v>
      </c>
      <c r="AA1431" s="9">
        <f t="shared" ref="AA1431:AA1494" si="182">(X1431-2/7*Y1431)/L1431*365</f>
        <v>480702059.14285713</v>
      </c>
      <c r="AB1431" s="5">
        <f>IF(AA1431&lt;='اطلاعات پایه'!$B$35,'اطلاعات پایه'!$D$35,IF(AA1431&lt;='اطلاعات پایه'!$B$36,'اطلاعات پایه'!$E$35+(AA1431-'اطلاعات پایه'!$B$35)*'اطلاعات پایه'!$C$36,IF(AA1431&lt;='اطلاعات پایه'!$B$37,'اطلاعات پایه'!$E$36+(AA1431-'اطلاعات پایه'!$B$36)*'اطلاعات پایه'!$C$37,IF(AA1431&lt;='اطلاعات پایه'!$B$38,'اطلاعات پایه'!$E$37+(AA1431-'اطلاعات پایه'!$B$37)*'اطلاعات پایه'!$C$38,IF(AA1431&lt;='اطلاعات پایه'!$B$39,'اطلاعات پایه'!$E$38+(AA1431-'اطلاعات پایه'!$B$38)*'اطلاعات پایه'!$C$39,'اطلاعات پایه'!$E$39+(AA1431-'اطلاعات پایه'!$B$39)*'اطلاعات پایه'!$C$40)))))/365*L1431</f>
        <v>0</v>
      </c>
      <c r="AC1431" s="9">
        <f t="shared" ref="AC1431:AC1494" si="183">X1431-Y1431-AB1431</f>
        <v>37493954</v>
      </c>
      <c r="AE1431" s="9">
        <f t="shared" si="178"/>
        <v>49588780</v>
      </c>
    </row>
    <row r="1432" spans="1:31" x14ac:dyDescent="0.25">
      <c r="A1432" s="13">
        <v>1412</v>
      </c>
      <c r="B1432" s="13"/>
      <c r="C1432" s="13"/>
      <c r="D1432" s="13"/>
      <c r="E1432" s="13"/>
      <c r="F1432" s="13"/>
      <c r="G1432" s="6" t="str">
        <f t="shared" si="176"/>
        <v/>
      </c>
      <c r="H1432" s="13"/>
      <c r="I1432" s="13"/>
      <c r="J1432" s="15"/>
      <c r="K1432" s="15"/>
      <c r="L1432" s="5">
        <f>VLOOKUP($C$15,'اطلاعات پایه'!$A$18:$B$30,2,FALSE)</f>
        <v>30</v>
      </c>
      <c r="M1432" s="6">
        <f>VLOOKUP($C$15,'اطلاعات پایه'!$A$18:$C$30,3,FALSE)</f>
        <v>45736</v>
      </c>
      <c r="N1432" s="5">
        <f>ROUND((K1432*('اطلاعات پایه'!$B$12+1)+'اطلاعات پایه'!$B$13)/30*L1432,0)</f>
        <v>9316080</v>
      </c>
      <c r="O1432" s="5">
        <f>IF(AND(F1432&gt;0,M1432-F1432&gt;364),'اطلاعات پایه'!$B$10,0)*L1432+J1432</f>
        <v>0</v>
      </c>
      <c r="P1432" s="5">
        <f>IF(H1432="متاهل",'اطلاعات پایه'!$B$6,0)</f>
        <v>0</v>
      </c>
      <c r="Q1432" s="5">
        <f>I1432*'اطلاعات پایه'!$B$7</f>
        <v>0</v>
      </c>
      <c r="R1432" s="5">
        <f>ROUND('اطلاعات پایه'!$B$8/30*MIN(30,L1432),0)</f>
        <v>9000000</v>
      </c>
      <c r="S1432" s="5">
        <f>ROUND('اطلاعات پایه'!$B$9/30*MIN(30,L1432),0)</f>
        <v>22000000</v>
      </c>
      <c r="T1432" s="5">
        <f t="shared" si="179"/>
        <v>59284</v>
      </c>
      <c r="U1432" s="15"/>
      <c r="V1432" s="5">
        <f t="shared" si="177"/>
        <v>0</v>
      </c>
      <c r="X1432" s="9">
        <f t="shared" si="180"/>
        <v>40316080</v>
      </c>
      <c r="Y1432" s="9">
        <f>ROUND(0.07*MIN(7*L1432*'اطلاعات پایه'!$B$5,'محاسبه حقوق'!X1432),0)</f>
        <v>2822126</v>
      </c>
      <c r="Z1432" s="9">
        <f t="shared" si="181"/>
        <v>9272700</v>
      </c>
      <c r="AA1432" s="9">
        <f t="shared" si="182"/>
        <v>480702059.14285713</v>
      </c>
      <c r="AB1432" s="5">
        <f>IF(AA1432&lt;='اطلاعات پایه'!$B$35,'اطلاعات پایه'!$D$35,IF(AA1432&lt;='اطلاعات پایه'!$B$36,'اطلاعات پایه'!$E$35+(AA1432-'اطلاعات پایه'!$B$35)*'اطلاعات پایه'!$C$36,IF(AA1432&lt;='اطلاعات پایه'!$B$37,'اطلاعات پایه'!$E$36+(AA1432-'اطلاعات پایه'!$B$36)*'اطلاعات پایه'!$C$37,IF(AA1432&lt;='اطلاعات پایه'!$B$38,'اطلاعات پایه'!$E$37+(AA1432-'اطلاعات پایه'!$B$37)*'اطلاعات پایه'!$C$38,IF(AA1432&lt;='اطلاعات پایه'!$B$39,'اطلاعات پایه'!$E$38+(AA1432-'اطلاعات پایه'!$B$38)*'اطلاعات پایه'!$C$39,'اطلاعات پایه'!$E$39+(AA1432-'اطلاعات پایه'!$B$39)*'اطلاعات پایه'!$C$40)))))/365*L1432</f>
        <v>0</v>
      </c>
      <c r="AC1432" s="9">
        <f t="shared" si="183"/>
        <v>37493954</v>
      </c>
      <c r="AE1432" s="9">
        <f t="shared" si="178"/>
        <v>49588780</v>
      </c>
    </row>
    <row r="1433" spans="1:31" x14ac:dyDescent="0.25">
      <c r="A1433" s="13">
        <v>1413</v>
      </c>
      <c r="B1433" s="13"/>
      <c r="C1433" s="13"/>
      <c r="D1433" s="13"/>
      <c r="E1433" s="13"/>
      <c r="F1433" s="13"/>
      <c r="G1433" s="6" t="str">
        <f t="shared" si="176"/>
        <v/>
      </c>
      <c r="H1433" s="13"/>
      <c r="I1433" s="13"/>
      <c r="J1433" s="15"/>
      <c r="K1433" s="15"/>
      <c r="L1433" s="5">
        <f>VLOOKUP($C$15,'اطلاعات پایه'!$A$18:$B$30,2,FALSE)</f>
        <v>30</v>
      </c>
      <c r="M1433" s="6">
        <f>VLOOKUP($C$15,'اطلاعات پایه'!$A$18:$C$30,3,FALSE)</f>
        <v>45736</v>
      </c>
      <c r="N1433" s="5">
        <f>ROUND((K1433*('اطلاعات پایه'!$B$12+1)+'اطلاعات پایه'!$B$13)/30*L1433,0)</f>
        <v>9316080</v>
      </c>
      <c r="O1433" s="5">
        <f>IF(AND(F1433&gt;0,M1433-F1433&gt;364),'اطلاعات پایه'!$B$10,0)*L1433+J1433</f>
        <v>0</v>
      </c>
      <c r="P1433" s="5">
        <f>IF(H1433="متاهل",'اطلاعات پایه'!$B$6,0)</f>
        <v>0</v>
      </c>
      <c r="Q1433" s="5">
        <f>I1433*'اطلاعات پایه'!$B$7</f>
        <v>0</v>
      </c>
      <c r="R1433" s="5">
        <f>ROUND('اطلاعات پایه'!$B$8/30*MIN(30,L1433),0)</f>
        <v>9000000</v>
      </c>
      <c r="S1433" s="5">
        <f>ROUND('اطلاعات پایه'!$B$9/30*MIN(30,L1433),0)</f>
        <v>22000000</v>
      </c>
      <c r="T1433" s="5">
        <f t="shared" si="179"/>
        <v>59284</v>
      </c>
      <c r="U1433" s="15"/>
      <c r="V1433" s="5">
        <f t="shared" si="177"/>
        <v>0</v>
      </c>
      <c r="X1433" s="9">
        <f t="shared" si="180"/>
        <v>40316080</v>
      </c>
      <c r="Y1433" s="9">
        <f>ROUND(0.07*MIN(7*L1433*'اطلاعات پایه'!$B$5,'محاسبه حقوق'!X1433),0)</f>
        <v>2822126</v>
      </c>
      <c r="Z1433" s="9">
        <f t="shared" si="181"/>
        <v>9272700</v>
      </c>
      <c r="AA1433" s="9">
        <f t="shared" si="182"/>
        <v>480702059.14285713</v>
      </c>
      <c r="AB1433" s="5">
        <f>IF(AA1433&lt;='اطلاعات پایه'!$B$35,'اطلاعات پایه'!$D$35,IF(AA1433&lt;='اطلاعات پایه'!$B$36,'اطلاعات پایه'!$E$35+(AA1433-'اطلاعات پایه'!$B$35)*'اطلاعات پایه'!$C$36,IF(AA1433&lt;='اطلاعات پایه'!$B$37,'اطلاعات پایه'!$E$36+(AA1433-'اطلاعات پایه'!$B$36)*'اطلاعات پایه'!$C$37,IF(AA1433&lt;='اطلاعات پایه'!$B$38,'اطلاعات پایه'!$E$37+(AA1433-'اطلاعات پایه'!$B$37)*'اطلاعات پایه'!$C$38,IF(AA1433&lt;='اطلاعات پایه'!$B$39,'اطلاعات پایه'!$E$38+(AA1433-'اطلاعات پایه'!$B$38)*'اطلاعات پایه'!$C$39,'اطلاعات پایه'!$E$39+(AA1433-'اطلاعات پایه'!$B$39)*'اطلاعات پایه'!$C$40)))))/365*L1433</f>
        <v>0</v>
      </c>
      <c r="AC1433" s="9">
        <f t="shared" si="183"/>
        <v>37493954</v>
      </c>
      <c r="AE1433" s="9">
        <f t="shared" si="178"/>
        <v>49588780</v>
      </c>
    </row>
    <row r="1434" spans="1:31" x14ac:dyDescent="0.25">
      <c r="A1434" s="13">
        <v>1414</v>
      </c>
      <c r="B1434" s="13"/>
      <c r="C1434" s="13"/>
      <c r="D1434" s="13"/>
      <c r="E1434" s="13"/>
      <c r="F1434" s="13"/>
      <c r="G1434" s="6" t="str">
        <f t="shared" si="176"/>
        <v/>
      </c>
      <c r="H1434" s="13"/>
      <c r="I1434" s="13"/>
      <c r="J1434" s="15"/>
      <c r="K1434" s="15"/>
      <c r="L1434" s="5">
        <f>VLOOKUP($C$15,'اطلاعات پایه'!$A$18:$B$30,2,FALSE)</f>
        <v>30</v>
      </c>
      <c r="M1434" s="6">
        <f>VLOOKUP($C$15,'اطلاعات پایه'!$A$18:$C$30,3,FALSE)</f>
        <v>45736</v>
      </c>
      <c r="N1434" s="5">
        <f>ROUND((K1434*('اطلاعات پایه'!$B$12+1)+'اطلاعات پایه'!$B$13)/30*L1434,0)</f>
        <v>9316080</v>
      </c>
      <c r="O1434" s="5">
        <f>IF(AND(F1434&gt;0,M1434-F1434&gt;364),'اطلاعات پایه'!$B$10,0)*L1434+J1434</f>
        <v>0</v>
      </c>
      <c r="P1434" s="5">
        <f>IF(H1434="متاهل",'اطلاعات پایه'!$B$6,0)</f>
        <v>0</v>
      </c>
      <c r="Q1434" s="5">
        <f>I1434*'اطلاعات پایه'!$B$7</f>
        <v>0</v>
      </c>
      <c r="R1434" s="5">
        <f>ROUND('اطلاعات پایه'!$B$8/30*MIN(30,L1434),0)</f>
        <v>9000000</v>
      </c>
      <c r="S1434" s="5">
        <f>ROUND('اطلاعات پایه'!$B$9/30*MIN(30,L1434),0)</f>
        <v>22000000</v>
      </c>
      <c r="T1434" s="5">
        <f t="shared" si="179"/>
        <v>59284</v>
      </c>
      <c r="U1434" s="15"/>
      <c r="V1434" s="5">
        <f t="shared" si="177"/>
        <v>0</v>
      </c>
      <c r="X1434" s="9">
        <f t="shared" si="180"/>
        <v>40316080</v>
      </c>
      <c r="Y1434" s="9">
        <f>ROUND(0.07*MIN(7*L1434*'اطلاعات پایه'!$B$5,'محاسبه حقوق'!X1434),0)</f>
        <v>2822126</v>
      </c>
      <c r="Z1434" s="9">
        <f t="shared" si="181"/>
        <v>9272700</v>
      </c>
      <c r="AA1434" s="9">
        <f t="shared" si="182"/>
        <v>480702059.14285713</v>
      </c>
      <c r="AB1434" s="5">
        <f>IF(AA1434&lt;='اطلاعات پایه'!$B$35,'اطلاعات پایه'!$D$35,IF(AA1434&lt;='اطلاعات پایه'!$B$36,'اطلاعات پایه'!$E$35+(AA1434-'اطلاعات پایه'!$B$35)*'اطلاعات پایه'!$C$36,IF(AA1434&lt;='اطلاعات پایه'!$B$37,'اطلاعات پایه'!$E$36+(AA1434-'اطلاعات پایه'!$B$36)*'اطلاعات پایه'!$C$37,IF(AA1434&lt;='اطلاعات پایه'!$B$38,'اطلاعات پایه'!$E$37+(AA1434-'اطلاعات پایه'!$B$37)*'اطلاعات پایه'!$C$38,IF(AA1434&lt;='اطلاعات پایه'!$B$39,'اطلاعات پایه'!$E$38+(AA1434-'اطلاعات پایه'!$B$38)*'اطلاعات پایه'!$C$39,'اطلاعات پایه'!$E$39+(AA1434-'اطلاعات پایه'!$B$39)*'اطلاعات پایه'!$C$40)))))/365*L1434</f>
        <v>0</v>
      </c>
      <c r="AC1434" s="9">
        <f t="shared" si="183"/>
        <v>37493954</v>
      </c>
      <c r="AE1434" s="9">
        <f t="shared" si="178"/>
        <v>49588780</v>
      </c>
    </row>
    <row r="1435" spans="1:31" x14ac:dyDescent="0.25">
      <c r="A1435" s="13">
        <v>1415</v>
      </c>
      <c r="B1435" s="13"/>
      <c r="C1435" s="13"/>
      <c r="D1435" s="13"/>
      <c r="E1435" s="13"/>
      <c r="F1435" s="13"/>
      <c r="G1435" s="6" t="str">
        <f t="shared" si="176"/>
        <v/>
      </c>
      <c r="H1435" s="13"/>
      <c r="I1435" s="13"/>
      <c r="J1435" s="15"/>
      <c r="K1435" s="15"/>
      <c r="L1435" s="5">
        <f>VLOOKUP($C$15,'اطلاعات پایه'!$A$18:$B$30,2,FALSE)</f>
        <v>30</v>
      </c>
      <c r="M1435" s="6">
        <f>VLOOKUP($C$15,'اطلاعات پایه'!$A$18:$C$30,3,FALSE)</f>
        <v>45736</v>
      </c>
      <c r="N1435" s="5">
        <f>ROUND((K1435*('اطلاعات پایه'!$B$12+1)+'اطلاعات پایه'!$B$13)/30*L1435,0)</f>
        <v>9316080</v>
      </c>
      <c r="O1435" s="5">
        <f>IF(AND(F1435&gt;0,M1435-F1435&gt;364),'اطلاعات پایه'!$B$10,0)*L1435+J1435</f>
        <v>0</v>
      </c>
      <c r="P1435" s="5">
        <f>IF(H1435="متاهل",'اطلاعات پایه'!$B$6,0)</f>
        <v>0</v>
      </c>
      <c r="Q1435" s="5">
        <f>I1435*'اطلاعات پایه'!$B$7</f>
        <v>0</v>
      </c>
      <c r="R1435" s="5">
        <f>ROUND('اطلاعات پایه'!$B$8/30*MIN(30,L1435),0)</f>
        <v>9000000</v>
      </c>
      <c r="S1435" s="5">
        <f>ROUND('اطلاعات پایه'!$B$9/30*MIN(30,L1435),0)</f>
        <v>22000000</v>
      </c>
      <c r="T1435" s="5">
        <f t="shared" si="179"/>
        <v>59284</v>
      </c>
      <c r="U1435" s="15"/>
      <c r="V1435" s="5">
        <f t="shared" si="177"/>
        <v>0</v>
      </c>
      <c r="X1435" s="9">
        <f t="shared" si="180"/>
        <v>40316080</v>
      </c>
      <c r="Y1435" s="9">
        <f>ROUND(0.07*MIN(7*L1435*'اطلاعات پایه'!$B$5,'محاسبه حقوق'!X1435),0)</f>
        <v>2822126</v>
      </c>
      <c r="Z1435" s="9">
        <f t="shared" si="181"/>
        <v>9272700</v>
      </c>
      <c r="AA1435" s="9">
        <f t="shared" si="182"/>
        <v>480702059.14285713</v>
      </c>
      <c r="AB1435" s="5">
        <f>IF(AA1435&lt;='اطلاعات پایه'!$B$35,'اطلاعات پایه'!$D$35,IF(AA1435&lt;='اطلاعات پایه'!$B$36,'اطلاعات پایه'!$E$35+(AA1435-'اطلاعات پایه'!$B$35)*'اطلاعات پایه'!$C$36,IF(AA1435&lt;='اطلاعات پایه'!$B$37,'اطلاعات پایه'!$E$36+(AA1435-'اطلاعات پایه'!$B$36)*'اطلاعات پایه'!$C$37,IF(AA1435&lt;='اطلاعات پایه'!$B$38,'اطلاعات پایه'!$E$37+(AA1435-'اطلاعات پایه'!$B$37)*'اطلاعات پایه'!$C$38,IF(AA1435&lt;='اطلاعات پایه'!$B$39,'اطلاعات پایه'!$E$38+(AA1435-'اطلاعات پایه'!$B$38)*'اطلاعات پایه'!$C$39,'اطلاعات پایه'!$E$39+(AA1435-'اطلاعات پایه'!$B$39)*'اطلاعات پایه'!$C$40)))))/365*L1435</f>
        <v>0</v>
      </c>
      <c r="AC1435" s="9">
        <f t="shared" si="183"/>
        <v>37493954</v>
      </c>
      <c r="AE1435" s="9">
        <f t="shared" si="178"/>
        <v>49588780</v>
      </c>
    </row>
    <row r="1436" spans="1:31" x14ac:dyDescent="0.25">
      <c r="A1436" s="13">
        <v>1416</v>
      </c>
      <c r="B1436" s="13"/>
      <c r="C1436" s="13"/>
      <c r="D1436" s="13"/>
      <c r="E1436" s="13"/>
      <c r="F1436" s="13"/>
      <c r="G1436" s="6" t="str">
        <f t="shared" si="176"/>
        <v/>
      </c>
      <c r="H1436" s="13"/>
      <c r="I1436" s="13"/>
      <c r="J1436" s="15"/>
      <c r="K1436" s="15"/>
      <c r="L1436" s="5">
        <f>VLOOKUP($C$15,'اطلاعات پایه'!$A$18:$B$30,2,FALSE)</f>
        <v>30</v>
      </c>
      <c r="M1436" s="6">
        <f>VLOOKUP($C$15,'اطلاعات پایه'!$A$18:$C$30,3,FALSE)</f>
        <v>45736</v>
      </c>
      <c r="N1436" s="5">
        <f>ROUND((K1436*('اطلاعات پایه'!$B$12+1)+'اطلاعات پایه'!$B$13)/30*L1436,0)</f>
        <v>9316080</v>
      </c>
      <c r="O1436" s="5">
        <f>IF(AND(F1436&gt;0,M1436-F1436&gt;364),'اطلاعات پایه'!$B$10,0)*L1436+J1436</f>
        <v>0</v>
      </c>
      <c r="P1436" s="5">
        <f>IF(H1436="متاهل",'اطلاعات پایه'!$B$6,0)</f>
        <v>0</v>
      </c>
      <c r="Q1436" s="5">
        <f>I1436*'اطلاعات پایه'!$B$7</f>
        <v>0</v>
      </c>
      <c r="R1436" s="5">
        <f>ROUND('اطلاعات پایه'!$B$8/30*MIN(30,L1436),0)</f>
        <v>9000000</v>
      </c>
      <c r="S1436" s="5">
        <f>ROUND('اطلاعات پایه'!$B$9/30*MIN(30,L1436),0)</f>
        <v>22000000</v>
      </c>
      <c r="T1436" s="5">
        <f t="shared" si="179"/>
        <v>59284</v>
      </c>
      <c r="U1436" s="15"/>
      <c r="V1436" s="5">
        <f t="shared" si="177"/>
        <v>0</v>
      </c>
      <c r="X1436" s="9">
        <f t="shared" si="180"/>
        <v>40316080</v>
      </c>
      <c r="Y1436" s="9">
        <f>ROUND(0.07*MIN(7*L1436*'اطلاعات پایه'!$B$5,'محاسبه حقوق'!X1436),0)</f>
        <v>2822126</v>
      </c>
      <c r="Z1436" s="9">
        <f t="shared" si="181"/>
        <v>9272700</v>
      </c>
      <c r="AA1436" s="9">
        <f t="shared" si="182"/>
        <v>480702059.14285713</v>
      </c>
      <c r="AB1436" s="5">
        <f>IF(AA1436&lt;='اطلاعات پایه'!$B$35,'اطلاعات پایه'!$D$35,IF(AA1436&lt;='اطلاعات پایه'!$B$36,'اطلاعات پایه'!$E$35+(AA1436-'اطلاعات پایه'!$B$35)*'اطلاعات پایه'!$C$36,IF(AA1436&lt;='اطلاعات پایه'!$B$37,'اطلاعات پایه'!$E$36+(AA1436-'اطلاعات پایه'!$B$36)*'اطلاعات پایه'!$C$37,IF(AA1436&lt;='اطلاعات پایه'!$B$38,'اطلاعات پایه'!$E$37+(AA1436-'اطلاعات پایه'!$B$37)*'اطلاعات پایه'!$C$38,IF(AA1436&lt;='اطلاعات پایه'!$B$39,'اطلاعات پایه'!$E$38+(AA1436-'اطلاعات پایه'!$B$38)*'اطلاعات پایه'!$C$39,'اطلاعات پایه'!$E$39+(AA1436-'اطلاعات پایه'!$B$39)*'اطلاعات پایه'!$C$40)))))/365*L1436</f>
        <v>0</v>
      </c>
      <c r="AC1436" s="9">
        <f t="shared" si="183"/>
        <v>37493954</v>
      </c>
      <c r="AE1436" s="9">
        <f t="shared" si="178"/>
        <v>49588780</v>
      </c>
    </row>
    <row r="1437" spans="1:31" x14ac:dyDescent="0.25">
      <c r="A1437" s="13">
        <v>1417</v>
      </c>
      <c r="B1437" s="13"/>
      <c r="C1437" s="13"/>
      <c r="D1437" s="13"/>
      <c r="E1437" s="13"/>
      <c r="F1437" s="13"/>
      <c r="G1437" s="6" t="str">
        <f t="shared" si="176"/>
        <v/>
      </c>
      <c r="H1437" s="13"/>
      <c r="I1437" s="13"/>
      <c r="J1437" s="15"/>
      <c r="K1437" s="15"/>
      <c r="L1437" s="5">
        <f>VLOOKUP($C$15,'اطلاعات پایه'!$A$18:$B$30,2,FALSE)</f>
        <v>30</v>
      </c>
      <c r="M1437" s="6">
        <f>VLOOKUP($C$15,'اطلاعات پایه'!$A$18:$C$30,3,FALSE)</f>
        <v>45736</v>
      </c>
      <c r="N1437" s="5">
        <f>ROUND((K1437*('اطلاعات پایه'!$B$12+1)+'اطلاعات پایه'!$B$13)/30*L1437,0)</f>
        <v>9316080</v>
      </c>
      <c r="O1437" s="5">
        <f>IF(AND(F1437&gt;0,M1437-F1437&gt;364),'اطلاعات پایه'!$B$10,0)*L1437+J1437</f>
        <v>0</v>
      </c>
      <c r="P1437" s="5">
        <f>IF(H1437="متاهل",'اطلاعات پایه'!$B$6,0)</f>
        <v>0</v>
      </c>
      <c r="Q1437" s="5">
        <f>I1437*'اطلاعات پایه'!$B$7</f>
        <v>0</v>
      </c>
      <c r="R1437" s="5">
        <f>ROUND('اطلاعات پایه'!$B$8/30*MIN(30,L1437),0)</f>
        <v>9000000</v>
      </c>
      <c r="S1437" s="5">
        <f>ROUND('اطلاعات پایه'!$B$9/30*MIN(30,L1437),0)</f>
        <v>22000000</v>
      </c>
      <c r="T1437" s="5">
        <f t="shared" si="179"/>
        <v>59284</v>
      </c>
      <c r="U1437" s="15"/>
      <c r="V1437" s="5">
        <f t="shared" si="177"/>
        <v>0</v>
      </c>
      <c r="X1437" s="9">
        <f t="shared" si="180"/>
        <v>40316080</v>
      </c>
      <c r="Y1437" s="9">
        <f>ROUND(0.07*MIN(7*L1437*'اطلاعات پایه'!$B$5,'محاسبه حقوق'!X1437),0)</f>
        <v>2822126</v>
      </c>
      <c r="Z1437" s="9">
        <f t="shared" si="181"/>
        <v>9272700</v>
      </c>
      <c r="AA1437" s="9">
        <f t="shared" si="182"/>
        <v>480702059.14285713</v>
      </c>
      <c r="AB1437" s="5">
        <f>IF(AA1437&lt;='اطلاعات پایه'!$B$35,'اطلاعات پایه'!$D$35,IF(AA1437&lt;='اطلاعات پایه'!$B$36,'اطلاعات پایه'!$E$35+(AA1437-'اطلاعات پایه'!$B$35)*'اطلاعات پایه'!$C$36,IF(AA1437&lt;='اطلاعات پایه'!$B$37,'اطلاعات پایه'!$E$36+(AA1437-'اطلاعات پایه'!$B$36)*'اطلاعات پایه'!$C$37,IF(AA1437&lt;='اطلاعات پایه'!$B$38,'اطلاعات پایه'!$E$37+(AA1437-'اطلاعات پایه'!$B$37)*'اطلاعات پایه'!$C$38,IF(AA1437&lt;='اطلاعات پایه'!$B$39,'اطلاعات پایه'!$E$38+(AA1437-'اطلاعات پایه'!$B$38)*'اطلاعات پایه'!$C$39,'اطلاعات پایه'!$E$39+(AA1437-'اطلاعات پایه'!$B$39)*'اطلاعات پایه'!$C$40)))))/365*L1437</f>
        <v>0</v>
      </c>
      <c r="AC1437" s="9">
        <f t="shared" si="183"/>
        <v>37493954</v>
      </c>
      <c r="AE1437" s="9">
        <f t="shared" si="178"/>
        <v>49588780</v>
      </c>
    </row>
    <row r="1438" spans="1:31" x14ac:dyDescent="0.25">
      <c r="A1438" s="13">
        <v>1418</v>
      </c>
      <c r="B1438" s="13"/>
      <c r="C1438" s="13"/>
      <c r="D1438" s="13"/>
      <c r="E1438" s="13"/>
      <c r="F1438" s="13"/>
      <c r="G1438" s="6" t="str">
        <f t="shared" si="176"/>
        <v/>
      </c>
      <c r="H1438" s="13"/>
      <c r="I1438" s="13"/>
      <c r="J1438" s="15"/>
      <c r="K1438" s="15"/>
      <c r="L1438" s="5">
        <f>VLOOKUP($C$15,'اطلاعات پایه'!$A$18:$B$30,2,FALSE)</f>
        <v>30</v>
      </c>
      <c r="M1438" s="6">
        <f>VLOOKUP($C$15,'اطلاعات پایه'!$A$18:$C$30,3,FALSE)</f>
        <v>45736</v>
      </c>
      <c r="N1438" s="5">
        <f>ROUND((K1438*('اطلاعات پایه'!$B$12+1)+'اطلاعات پایه'!$B$13)/30*L1438,0)</f>
        <v>9316080</v>
      </c>
      <c r="O1438" s="5">
        <f>IF(AND(F1438&gt;0,M1438-F1438&gt;364),'اطلاعات پایه'!$B$10,0)*L1438+J1438</f>
        <v>0</v>
      </c>
      <c r="P1438" s="5">
        <f>IF(H1438="متاهل",'اطلاعات پایه'!$B$6,0)</f>
        <v>0</v>
      </c>
      <c r="Q1438" s="5">
        <f>I1438*'اطلاعات پایه'!$B$7</f>
        <v>0</v>
      </c>
      <c r="R1438" s="5">
        <f>ROUND('اطلاعات پایه'!$B$8/30*MIN(30,L1438),0)</f>
        <v>9000000</v>
      </c>
      <c r="S1438" s="5">
        <f>ROUND('اطلاعات پایه'!$B$9/30*MIN(30,L1438),0)</f>
        <v>22000000</v>
      </c>
      <c r="T1438" s="5">
        <f t="shared" si="179"/>
        <v>59284</v>
      </c>
      <c r="U1438" s="15"/>
      <c r="V1438" s="5">
        <f t="shared" si="177"/>
        <v>0</v>
      </c>
      <c r="X1438" s="9">
        <f t="shared" si="180"/>
        <v>40316080</v>
      </c>
      <c r="Y1438" s="9">
        <f>ROUND(0.07*MIN(7*L1438*'اطلاعات پایه'!$B$5,'محاسبه حقوق'!X1438),0)</f>
        <v>2822126</v>
      </c>
      <c r="Z1438" s="9">
        <f t="shared" si="181"/>
        <v>9272700</v>
      </c>
      <c r="AA1438" s="9">
        <f t="shared" si="182"/>
        <v>480702059.14285713</v>
      </c>
      <c r="AB1438" s="5">
        <f>IF(AA1438&lt;='اطلاعات پایه'!$B$35,'اطلاعات پایه'!$D$35,IF(AA1438&lt;='اطلاعات پایه'!$B$36,'اطلاعات پایه'!$E$35+(AA1438-'اطلاعات پایه'!$B$35)*'اطلاعات پایه'!$C$36,IF(AA1438&lt;='اطلاعات پایه'!$B$37,'اطلاعات پایه'!$E$36+(AA1438-'اطلاعات پایه'!$B$36)*'اطلاعات پایه'!$C$37,IF(AA1438&lt;='اطلاعات پایه'!$B$38,'اطلاعات پایه'!$E$37+(AA1438-'اطلاعات پایه'!$B$37)*'اطلاعات پایه'!$C$38,IF(AA1438&lt;='اطلاعات پایه'!$B$39,'اطلاعات پایه'!$E$38+(AA1438-'اطلاعات پایه'!$B$38)*'اطلاعات پایه'!$C$39,'اطلاعات پایه'!$E$39+(AA1438-'اطلاعات پایه'!$B$39)*'اطلاعات پایه'!$C$40)))))/365*L1438</f>
        <v>0</v>
      </c>
      <c r="AC1438" s="9">
        <f t="shared" si="183"/>
        <v>37493954</v>
      </c>
      <c r="AE1438" s="9">
        <f t="shared" si="178"/>
        <v>49588780</v>
      </c>
    </row>
    <row r="1439" spans="1:31" x14ac:dyDescent="0.25">
      <c r="A1439" s="13">
        <v>1419</v>
      </c>
      <c r="B1439" s="13"/>
      <c r="C1439" s="13"/>
      <c r="D1439" s="13"/>
      <c r="E1439" s="13"/>
      <c r="F1439" s="13"/>
      <c r="G1439" s="6" t="str">
        <f t="shared" si="176"/>
        <v/>
      </c>
      <c r="H1439" s="13"/>
      <c r="I1439" s="13"/>
      <c r="J1439" s="15"/>
      <c r="K1439" s="15"/>
      <c r="L1439" s="5">
        <f>VLOOKUP($C$15,'اطلاعات پایه'!$A$18:$B$30,2,FALSE)</f>
        <v>30</v>
      </c>
      <c r="M1439" s="6">
        <f>VLOOKUP($C$15,'اطلاعات پایه'!$A$18:$C$30,3,FALSE)</f>
        <v>45736</v>
      </c>
      <c r="N1439" s="5">
        <f>ROUND((K1439*('اطلاعات پایه'!$B$12+1)+'اطلاعات پایه'!$B$13)/30*L1439,0)</f>
        <v>9316080</v>
      </c>
      <c r="O1439" s="5">
        <f>IF(AND(F1439&gt;0,M1439-F1439&gt;364),'اطلاعات پایه'!$B$10,0)*L1439+J1439</f>
        <v>0</v>
      </c>
      <c r="P1439" s="5">
        <f>IF(H1439="متاهل",'اطلاعات پایه'!$B$6,0)</f>
        <v>0</v>
      </c>
      <c r="Q1439" s="5">
        <f>I1439*'اطلاعات پایه'!$B$7</f>
        <v>0</v>
      </c>
      <c r="R1439" s="5">
        <f>ROUND('اطلاعات پایه'!$B$8/30*MIN(30,L1439),0)</f>
        <v>9000000</v>
      </c>
      <c r="S1439" s="5">
        <f>ROUND('اطلاعات پایه'!$B$9/30*MIN(30,L1439),0)</f>
        <v>22000000</v>
      </c>
      <c r="T1439" s="5">
        <f t="shared" si="179"/>
        <v>59284</v>
      </c>
      <c r="U1439" s="15"/>
      <c r="V1439" s="5">
        <f t="shared" si="177"/>
        <v>0</v>
      </c>
      <c r="X1439" s="9">
        <f t="shared" si="180"/>
        <v>40316080</v>
      </c>
      <c r="Y1439" s="9">
        <f>ROUND(0.07*MIN(7*L1439*'اطلاعات پایه'!$B$5,'محاسبه حقوق'!X1439),0)</f>
        <v>2822126</v>
      </c>
      <c r="Z1439" s="9">
        <f t="shared" si="181"/>
        <v>9272700</v>
      </c>
      <c r="AA1439" s="9">
        <f t="shared" si="182"/>
        <v>480702059.14285713</v>
      </c>
      <c r="AB1439" s="5">
        <f>IF(AA1439&lt;='اطلاعات پایه'!$B$35,'اطلاعات پایه'!$D$35,IF(AA1439&lt;='اطلاعات پایه'!$B$36,'اطلاعات پایه'!$E$35+(AA1439-'اطلاعات پایه'!$B$35)*'اطلاعات پایه'!$C$36,IF(AA1439&lt;='اطلاعات پایه'!$B$37,'اطلاعات پایه'!$E$36+(AA1439-'اطلاعات پایه'!$B$36)*'اطلاعات پایه'!$C$37,IF(AA1439&lt;='اطلاعات پایه'!$B$38,'اطلاعات پایه'!$E$37+(AA1439-'اطلاعات پایه'!$B$37)*'اطلاعات پایه'!$C$38,IF(AA1439&lt;='اطلاعات پایه'!$B$39,'اطلاعات پایه'!$E$38+(AA1439-'اطلاعات پایه'!$B$38)*'اطلاعات پایه'!$C$39,'اطلاعات پایه'!$E$39+(AA1439-'اطلاعات پایه'!$B$39)*'اطلاعات پایه'!$C$40)))))/365*L1439</f>
        <v>0</v>
      </c>
      <c r="AC1439" s="9">
        <f t="shared" si="183"/>
        <v>37493954</v>
      </c>
      <c r="AE1439" s="9">
        <f t="shared" si="178"/>
        <v>49588780</v>
      </c>
    </row>
    <row r="1440" spans="1:31" x14ac:dyDescent="0.25">
      <c r="A1440" s="13">
        <v>1420</v>
      </c>
      <c r="B1440" s="13"/>
      <c r="C1440" s="13"/>
      <c r="D1440" s="13"/>
      <c r="E1440" s="13"/>
      <c r="F1440" s="13"/>
      <c r="G1440" s="6" t="str">
        <f t="shared" si="176"/>
        <v/>
      </c>
      <c r="H1440" s="13"/>
      <c r="I1440" s="13"/>
      <c r="J1440" s="15"/>
      <c r="K1440" s="15"/>
      <c r="L1440" s="5">
        <f>VLOOKUP($C$15,'اطلاعات پایه'!$A$18:$B$30,2,FALSE)</f>
        <v>30</v>
      </c>
      <c r="M1440" s="6">
        <f>VLOOKUP($C$15,'اطلاعات پایه'!$A$18:$C$30,3,FALSE)</f>
        <v>45736</v>
      </c>
      <c r="N1440" s="5">
        <f>ROUND((K1440*('اطلاعات پایه'!$B$12+1)+'اطلاعات پایه'!$B$13)/30*L1440,0)</f>
        <v>9316080</v>
      </c>
      <c r="O1440" s="5">
        <f>IF(AND(F1440&gt;0,M1440-F1440&gt;364),'اطلاعات پایه'!$B$10,0)*L1440+J1440</f>
        <v>0</v>
      </c>
      <c r="P1440" s="5">
        <f>IF(H1440="متاهل",'اطلاعات پایه'!$B$6,0)</f>
        <v>0</v>
      </c>
      <c r="Q1440" s="5">
        <f>I1440*'اطلاعات پایه'!$B$7</f>
        <v>0</v>
      </c>
      <c r="R1440" s="5">
        <f>ROUND('اطلاعات پایه'!$B$8/30*MIN(30,L1440),0)</f>
        <v>9000000</v>
      </c>
      <c r="S1440" s="5">
        <f>ROUND('اطلاعات پایه'!$B$9/30*MIN(30,L1440),0)</f>
        <v>22000000</v>
      </c>
      <c r="T1440" s="5">
        <f t="shared" si="179"/>
        <v>59284</v>
      </c>
      <c r="U1440" s="15"/>
      <c r="V1440" s="5">
        <f t="shared" si="177"/>
        <v>0</v>
      </c>
      <c r="X1440" s="9">
        <f t="shared" si="180"/>
        <v>40316080</v>
      </c>
      <c r="Y1440" s="9">
        <f>ROUND(0.07*MIN(7*L1440*'اطلاعات پایه'!$B$5,'محاسبه حقوق'!X1440),0)</f>
        <v>2822126</v>
      </c>
      <c r="Z1440" s="9">
        <f t="shared" si="181"/>
        <v>9272700</v>
      </c>
      <c r="AA1440" s="9">
        <f t="shared" si="182"/>
        <v>480702059.14285713</v>
      </c>
      <c r="AB1440" s="5">
        <f>IF(AA1440&lt;='اطلاعات پایه'!$B$35,'اطلاعات پایه'!$D$35,IF(AA1440&lt;='اطلاعات پایه'!$B$36,'اطلاعات پایه'!$E$35+(AA1440-'اطلاعات پایه'!$B$35)*'اطلاعات پایه'!$C$36,IF(AA1440&lt;='اطلاعات پایه'!$B$37,'اطلاعات پایه'!$E$36+(AA1440-'اطلاعات پایه'!$B$36)*'اطلاعات پایه'!$C$37,IF(AA1440&lt;='اطلاعات پایه'!$B$38,'اطلاعات پایه'!$E$37+(AA1440-'اطلاعات پایه'!$B$37)*'اطلاعات پایه'!$C$38,IF(AA1440&lt;='اطلاعات پایه'!$B$39,'اطلاعات پایه'!$E$38+(AA1440-'اطلاعات پایه'!$B$38)*'اطلاعات پایه'!$C$39,'اطلاعات پایه'!$E$39+(AA1440-'اطلاعات پایه'!$B$39)*'اطلاعات پایه'!$C$40)))))/365*L1440</f>
        <v>0</v>
      </c>
      <c r="AC1440" s="9">
        <f t="shared" si="183"/>
        <v>37493954</v>
      </c>
      <c r="AE1440" s="9">
        <f t="shared" si="178"/>
        <v>49588780</v>
      </c>
    </row>
    <row r="1441" spans="1:31" x14ac:dyDescent="0.25">
      <c r="A1441" s="13">
        <v>1421</v>
      </c>
      <c r="B1441" s="13"/>
      <c r="C1441" s="13"/>
      <c r="D1441" s="13"/>
      <c r="E1441" s="13"/>
      <c r="F1441" s="13"/>
      <c r="G1441" s="6" t="str">
        <f t="shared" si="176"/>
        <v/>
      </c>
      <c r="H1441" s="13"/>
      <c r="I1441" s="13"/>
      <c r="J1441" s="15"/>
      <c r="K1441" s="15"/>
      <c r="L1441" s="5">
        <f>VLOOKUP($C$15,'اطلاعات پایه'!$A$18:$B$30,2,FALSE)</f>
        <v>30</v>
      </c>
      <c r="M1441" s="6">
        <f>VLOOKUP($C$15,'اطلاعات پایه'!$A$18:$C$30,3,FALSE)</f>
        <v>45736</v>
      </c>
      <c r="N1441" s="5">
        <f>ROUND((K1441*('اطلاعات پایه'!$B$12+1)+'اطلاعات پایه'!$B$13)/30*L1441,0)</f>
        <v>9316080</v>
      </c>
      <c r="O1441" s="5">
        <f>IF(AND(F1441&gt;0,M1441-F1441&gt;364),'اطلاعات پایه'!$B$10,0)*L1441+J1441</f>
        <v>0</v>
      </c>
      <c r="P1441" s="5">
        <f>IF(H1441="متاهل",'اطلاعات پایه'!$B$6,0)</f>
        <v>0</v>
      </c>
      <c r="Q1441" s="5">
        <f>I1441*'اطلاعات پایه'!$B$7</f>
        <v>0</v>
      </c>
      <c r="R1441" s="5">
        <f>ROUND('اطلاعات پایه'!$B$8/30*MIN(30,L1441),0)</f>
        <v>9000000</v>
      </c>
      <c r="S1441" s="5">
        <f>ROUND('اطلاعات پایه'!$B$9/30*MIN(30,L1441),0)</f>
        <v>22000000</v>
      </c>
      <c r="T1441" s="5">
        <f t="shared" si="179"/>
        <v>59284</v>
      </c>
      <c r="U1441" s="15"/>
      <c r="V1441" s="5">
        <f t="shared" si="177"/>
        <v>0</v>
      </c>
      <c r="X1441" s="9">
        <f t="shared" si="180"/>
        <v>40316080</v>
      </c>
      <c r="Y1441" s="9">
        <f>ROUND(0.07*MIN(7*L1441*'اطلاعات پایه'!$B$5,'محاسبه حقوق'!X1441),0)</f>
        <v>2822126</v>
      </c>
      <c r="Z1441" s="9">
        <f t="shared" si="181"/>
        <v>9272700</v>
      </c>
      <c r="AA1441" s="9">
        <f t="shared" si="182"/>
        <v>480702059.14285713</v>
      </c>
      <c r="AB1441" s="5">
        <f>IF(AA1441&lt;='اطلاعات پایه'!$B$35,'اطلاعات پایه'!$D$35,IF(AA1441&lt;='اطلاعات پایه'!$B$36,'اطلاعات پایه'!$E$35+(AA1441-'اطلاعات پایه'!$B$35)*'اطلاعات پایه'!$C$36,IF(AA1441&lt;='اطلاعات پایه'!$B$37,'اطلاعات پایه'!$E$36+(AA1441-'اطلاعات پایه'!$B$36)*'اطلاعات پایه'!$C$37,IF(AA1441&lt;='اطلاعات پایه'!$B$38,'اطلاعات پایه'!$E$37+(AA1441-'اطلاعات پایه'!$B$37)*'اطلاعات پایه'!$C$38,IF(AA1441&lt;='اطلاعات پایه'!$B$39,'اطلاعات پایه'!$E$38+(AA1441-'اطلاعات پایه'!$B$38)*'اطلاعات پایه'!$C$39,'اطلاعات پایه'!$E$39+(AA1441-'اطلاعات پایه'!$B$39)*'اطلاعات پایه'!$C$40)))))/365*L1441</f>
        <v>0</v>
      </c>
      <c r="AC1441" s="9">
        <f t="shared" si="183"/>
        <v>37493954</v>
      </c>
      <c r="AE1441" s="9">
        <f t="shared" si="178"/>
        <v>49588780</v>
      </c>
    </row>
    <row r="1442" spans="1:31" x14ac:dyDescent="0.25">
      <c r="A1442" s="13">
        <v>1422</v>
      </c>
      <c r="B1442" s="13"/>
      <c r="C1442" s="13"/>
      <c r="D1442" s="13"/>
      <c r="E1442" s="13"/>
      <c r="F1442" s="13"/>
      <c r="G1442" s="6" t="str">
        <f t="shared" si="176"/>
        <v/>
      </c>
      <c r="H1442" s="13"/>
      <c r="I1442" s="13"/>
      <c r="J1442" s="15"/>
      <c r="K1442" s="15"/>
      <c r="L1442" s="5">
        <f>VLOOKUP($C$15,'اطلاعات پایه'!$A$18:$B$30,2,FALSE)</f>
        <v>30</v>
      </c>
      <c r="M1442" s="6">
        <f>VLOOKUP($C$15,'اطلاعات پایه'!$A$18:$C$30,3,FALSE)</f>
        <v>45736</v>
      </c>
      <c r="N1442" s="5">
        <f>ROUND((K1442*('اطلاعات پایه'!$B$12+1)+'اطلاعات پایه'!$B$13)/30*L1442,0)</f>
        <v>9316080</v>
      </c>
      <c r="O1442" s="5">
        <f>IF(AND(F1442&gt;0,M1442-F1442&gt;364),'اطلاعات پایه'!$B$10,0)*L1442+J1442</f>
        <v>0</v>
      </c>
      <c r="P1442" s="5">
        <f>IF(H1442="متاهل",'اطلاعات پایه'!$B$6,0)</f>
        <v>0</v>
      </c>
      <c r="Q1442" s="5">
        <f>I1442*'اطلاعات پایه'!$B$7</f>
        <v>0</v>
      </c>
      <c r="R1442" s="5">
        <f>ROUND('اطلاعات پایه'!$B$8/30*MIN(30,L1442),0)</f>
        <v>9000000</v>
      </c>
      <c r="S1442" s="5">
        <f>ROUND('اطلاعات پایه'!$B$9/30*MIN(30,L1442),0)</f>
        <v>22000000</v>
      </c>
      <c r="T1442" s="5">
        <f t="shared" si="179"/>
        <v>59284</v>
      </c>
      <c r="U1442" s="15"/>
      <c r="V1442" s="5">
        <f t="shared" si="177"/>
        <v>0</v>
      </c>
      <c r="X1442" s="9">
        <f t="shared" si="180"/>
        <v>40316080</v>
      </c>
      <c r="Y1442" s="9">
        <f>ROUND(0.07*MIN(7*L1442*'اطلاعات پایه'!$B$5,'محاسبه حقوق'!X1442),0)</f>
        <v>2822126</v>
      </c>
      <c r="Z1442" s="9">
        <f t="shared" si="181"/>
        <v>9272700</v>
      </c>
      <c r="AA1442" s="9">
        <f t="shared" si="182"/>
        <v>480702059.14285713</v>
      </c>
      <c r="AB1442" s="5">
        <f>IF(AA1442&lt;='اطلاعات پایه'!$B$35,'اطلاعات پایه'!$D$35,IF(AA1442&lt;='اطلاعات پایه'!$B$36,'اطلاعات پایه'!$E$35+(AA1442-'اطلاعات پایه'!$B$35)*'اطلاعات پایه'!$C$36,IF(AA1442&lt;='اطلاعات پایه'!$B$37,'اطلاعات پایه'!$E$36+(AA1442-'اطلاعات پایه'!$B$36)*'اطلاعات پایه'!$C$37,IF(AA1442&lt;='اطلاعات پایه'!$B$38,'اطلاعات پایه'!$E$37+(AA1442-'اطلاعات پایه'!$B$37)*'اطلاعات پایه'!$C$38,IF(AA1442&lt;='اطلاعات پایه'!$B$39,'اطلاعات پایه'!$E$38+(AA1442-'اطلاعات پایه'!$B$38)*'اطلاعات پایه'!$C$39,'اطلاعات پایه'!$E$39+(AA1442-'اطلاعات پایه'!$B$39)*'اطلاعات پایه'!$C$40)))))/365*L1442</f>
        <v>0</v>
      </c>
      <c r="AC1442" s="9">
        <f t="shared" si="183"/>
        <v>37493954</v>
      </c>
      <c r="AE1442" s="9">
        <f t="shared" si="178"/>
        <v>49588780</v>
      </c>
    </row>
    <row r="1443" spans="1:31" x14ac:dyDescent="0.25">
      <c r="A1443" s="13">
        <v>1423</v>
      </c>
      <c r="B1443" s="13"/>
      <c r="C1443" s="13"/>
      <c r="D1443" s="13"/>
      <c r="E1443" s="13"/>
      <c r="F1443" s="13"/>
      <c r="G1443" s="6" t="str">
        <f t="shared" si="176"/>
        <v/>
      </c>
      <c r="H1443" s="13"/>
      <c r="I1443" s="13"/>
      <c r="J1443" s="15"/>
      <c r="K1443" s="15"/>
      <c r="L1443" s="5">
        <f>VLOOKUP($C$15,'اطلاعات پایه'!$A$18:$B$30,2,FALSE)</f>
        <v>30</v>
      </c>
      <c r="M1443" s="6">
        <f>VLOOKUP($C$15,'اطلاعات پایه'!$A$18:$C$30,3,FALSE)</f>
        <v>45736</v>
      </c>
      <c r="N1443" s="5">
        <f>ROUND((K1443*('اطلاعات پایه'!$B$12+1)+'اطلاعات پایه'!$B$13)/30*L1443,0)</f>
        <v>9316080</v>
      </c>
      <c r="O1443" s="5">
        <f>IF(AND(F1443&gt;0,M1443-F1443&gt;364),'اطلاعات پایه'!$B$10,0)*L1443+J1443</f>
        <v>0</v>
      </c>
      <c r="P1443" s="5">
        <f>IF(H1443="متاهل",'اطلاعات پایه'!$B$6,0)</f>
        <v>0</v>
      </c>
      <c r="Q1443" s="5">
        <f>I1443*'اطلاعات پایه'!$B$7</f>
        <v>0</v>
      </c>
      <c r="R1443" s="5">
        <f>ROUND('اطلاعات پایه'!$B$8/30*MIN(30,L1443),0)</f>
        <v>9000000</v>
      </c>
      <c r="S1443" s="5">
        <f>ROUND('اطلاعات پایه'!$B$9/30*MIN(30,L1443),0)</f>
        <v>22000000</v>
      </c>
      <c r="T1443" s="5">
        <f t="shared" si="179"/>
        <v>59284</v>
      </c>
      <c r="U1443" s="15"/>
      <c r="V1443" s="5">
        <f t="shared" si="177"/>
        <v>0</v>
      </c>
      <c r="X1443" s="9">
        <f t="shared" si="180"/>
        <v>40316080</v>
      </c>
      <c r="Y1443" s="9">
        <f>ROUND(0.07*MIN(7*L1443*'اطلاعات پایه'!$B$5,'محاسبه حقوق'!X1443),0)</f>
        <v>2822126</v>
      </c>
      <c r="Z1443" s="9">
        <f t="shared" si="181"/>
        <v>9272700</v>
      </c>
      <c r="AA1443" s="9">
        <f t="shared" si="182"/>
        <v>480702059.14285713</v>
      </c>
      <c r="AB1443" s="5">
        <f>IF(AA1443&lt;='اطلاعات پایه'!$B$35,'اطلاعات پایه'!$D$35,IF(AA1443&lt;='اطلاعات پایه'!$B$36,'اطلاعات پایه'!$E$35+(AA1443-'اطلاعات پایه'!$B$35)*'اطلاعات پایه'!$C$36,IF(AA1443&lt;='اطلاعات پایه'!$B$37,'اطلاعات پایه'!$E$36+(AA1443-'اطلاعات پایه'!$B$36)*'اطلاعات پایه'!$C$37,IF(AA1443&lt;='اطلاعات پایه'!$B$38,'اطلاعات پایه'!$E$37+(AA1443-'اطلاعات پایه'!$B$37)*'اطلاعات پایه'!$C$38,IF(AA1443&lt;='اطلاعات پایه'!$B$39,'اطلاعات پایه'!$E$38+(AA1443-'اطلاعات پایه'!$B$38)*'اطلاعات پایه'!$C$39,'اطلاعات پایه'!$E$39+(AA1443-'اطلاعات پایه'!$B$39)*'اطلاعات پایه'!$C$40)))))/365*L1443</f>
        <v>0</v>
      </c>
      <c r="AC1443" s="9">
        <f t="shared" si="183"/>
        <v>37493954</v>
      </c>
      <c r="AE1443" s="9">
        <f t="shared" si="178"/>
        <v>49588780</v>
      </c>
    </row>
    <row r="1444" spans="1:31" x14ac:dyDescent="0.25">
      <c r="A1444" s="13">
        <v>1424</v>
      </c>
      <c r="B1444" s="13"/>
      <c r="C1444" s="13"/>
      <c r="D1444" s="13"/>
      <c r="E1444" s="13"/>
      <c r="F1444" s="13"/>
      <c r="G1444" s="6" t="str">
        <f t="shared" si="176"/>
        <v/>
      </c>
      <c r="H1444" s="13"/>
      <c r="I1444" s="13"/>
      <c r="J1444" s="15"/>
      <c r="K1444" s="15"/>
      <c r="L1444" s="5">
        <f>VLOOKUP($C$15,'اطلاعات پایه'!$A$18:$B$30,2,FALSE)</f>
        <v>30</v>
      </c>
      <c r="M1444" s="6">
        <f>VLOOKUP($C$15,'اطلاعات پایه'!$A$18:$C$30,3,FALSE)</f>
        <v>45736</v>
      </c>
      <c r="N1444" s="5">
        <f>ROUND((K1444*('اطلاعات پایه'!$B$12+1)+'اطلاعات پایه'!$B$13)/30*L1444,0)</f>
        <v>9316080</v>
      </c>
      <c r="O1444" s="5">
        <f>IF(AND(F1444&gt;0,M1444-F1444&gt;364),'اطلاعات پایه'!$B$10,0)*L1444+J1444</f>
        <v>0</v>
      </c>
      <c r="P1444" s="5">
        <f>IF(H1444="متاهل",'اطلاعات پایه'!$B$6,0)</f>
        <v>0</v>
      </c>
      <c r="Q1444" s="5">
        <f>I1444*'اطلاعات پایه'!$B$7</f>
        <v>0</v>
      </c>
      <c r="R1444" s="5">
        <f>ROUND('اطلاعات پایه'!$B$8/30*MIN(30,L1444),0)</f>
        <v>9000000</v>
      </c>
      <c r="S1444" s="5">
        <f>ROUND('اطلاعات پایه'!$B$9/30*MIN(30,L1444),0)</f>
        <v>22000000</v>
      </c>
      <c r="T1444" s="5">
        <f t="shared" si="179"/>
        <v>59284</v>
      </c>
      <c r="U1444" s="15"/>
      <c r="V1444" s="5">
        <f t="shared" si="177"/>
        <v>0</v>
      </c>
      <c r="X1444" s="9">
        <f t="shared" si="180"/>
        <v>40316080</v>
      </c>
      <c r="Y1444" s="9">
        <f>ROUND(0.07*MIN(7*L1444*'اطلاعات پایه'!$B$5,'محاسبه حقوق'!X1444),0)</f>
        <v>2822126</v>
      </c>
      <c r="Z1444" s="9">
        <f t="shared" si="181"/>
        <v>9272700</v>
      </c>
      <c r="AA1444" s="9">
        <f t="shared" si="182"/>
        <v>480702059.14285713</v>
      </c>
      <c r="AB1444" s="5">
        <f>IF(AA1444&lt;='اطلاعات پایه'!$B$35,'اطلاعات پایه'!$D$35,IF(AA1444&lt;='اطلاعات پایه'!$B$36,'اطلاعات پایه'!$E$35+(AA1444-'اطلاعات پایه'!$B$35)*'اطلاعات پایه'!$C$36,IF(AA1444&lt;='اطلاعات پایه'!$B$37,'اطلاعات پایه'!$E$36+(AA1444-'اطلاعات پایه'!$B$36)*'اطلاعات پایه'!$C$37,IF(AA1444&lt;='اطلاعات پایه'!$B$38,'اطلاعات پایه'!$E$37+(AA1444-'اطلاعات پایه'!$B$37)*'اطلاعات پایه'!$C$38,IF(AA1444&lt;='اطلاعات پایه'!$B$39,'اطلاعات پایه'!$E$38+(AA1444-'اطلاعات پایه'!$B$38)*'اطلاعات پایه'!$C$39,'اطلاعات پایه'!$E$39+(AA1444-'اطلاعات پایه'!$B$39)*'اطلاعات پایه'!$C$40)))))/365*L1444</f>
        <v>0</v>
      </c>
      <c r="AC1444" s="9">
        <f t="shared" si="183"/>
        <v>37493954</v>
      </c>
      <c r="AE1444" s="9">
        <f t="shared" si="178"/>
        <v>49588780</v>
      </c>
    </row>
    <row r="1445" spans="1:31" x14ac:dyDescent="0.25">
      <c r="A1445" s="13">
        <v>1425</v>
      </c>
      <c r="B1445" s="13"/>
      <c r="C1445" s="13"/>
      <c r="D1445" s="13"/>
      <c r="E1445" s="13"/>
      <c r="F1445" s="13"/>
      <c r="G1445" s="6" t="str">
        <f t="shared" si="176"/>
        <v/>
      </c>
      <c r="H1445" s="13"/>
      <c r="I1445" s="13"/>
      <c r="J1445" s="15"/>
      <c r="K1445" s="15"/>
      <c r="L1445" s="5">
        <f>VLOOKUP($C$15,'اطلاعات پایه'!$A$18:$B$30,2,FALSE)</f>
        <v>30</v>
      </c>
      <c r="M1445" s="6">
        <f>VLOOKUP($C$15,'اطلاعات پایه'!$A$18:$C$30,3,FALSE)</f>
        <v>45736</v>
      </c>
      <c r="N1445" s="5">
        <f>ROUND((K1445*('اطلاعات پایه'!$B$12+1)+'اطلاعات پایه'!$B$13)/30*L1445,0)</f>
        <v>9316080</v>
      </c>
      <c r="O1445" s="5">
        <f>IF(AND(F1445&gt;0,M1445-F1445&gt;364),'اطلاعات پایه'!$B$10,0)*L1445+J1445</f>
        <v>0</v>
      </c>
      <c r="P1445" s="5">
        <f>IF(H1445="متاهل",'اطلاعات پایه'!$B$6,0)</f>
        <v>0</v>
      </c>
      <c r="Q1445" s="5">
        <f>I1445*'اطلاعات پایه'!$B$7</f>
        <v>0</v>
      </c>
      <c r="R1445" s="5">
        <f>ROUND('اطلاعات پایه'!$B$8/30*MIN(30,L1445),0)</f>
        <v>9000000</v>
      </c>
      <c r="S1445" s="5">
        <f>ROUND('اطلاعات پایه'!$B$9/30*MIN(30,L1445),0)</f>
        <v>22000000</v>
      </c>
      <c r="T1445" s="5">
        <f t="shared" si="179"/>
        <v>59284</v>
      </c>
      <c r="U1445" s="15"/>
      <c r="V1445" s="5">
        <f t="shared" si="177"/>
        <v>0</v>
      </c>
      <c r="X1445" s="9">
        <f t="shared" si="180"/>
        <v>40316080</v>
      </c>
      <c r="Y1445" s="9">
        <f>ROUND(0.07*MIN(7*L1445*'اطلاعات پایه'!$B$5,'محاسبه حقوق'!X1445),0)</f>
        <v>2822126</v>
      </c>
      <c r="Z1445" s="9">
        <f t="shared" si="181"/>
        <v>9272700</v>
      </c>
      <c r="AA1445" s="9">
        <f t="shared" si="182"/>
        <v>480702059.14285713</v>
      </c>
      <c r="AB1445" s="5">
        <f>IF(AA1445&lt;='اطلاعات پایه'!$B$35,'اطلاعات پایه'!$D$35,IF(AA1445&lt;='اطلاعات پایه'!$B$36,'اطلاعات پایه'!$E$35+(AA1445-'اطلاعات پایه'!$B$35)*'اطلاعات پایه'!$C$36,IF(AA1445&lt;='اطلاعات پایه'!$B$37,'اطلاعات پایه'!$E$36+(AA1445-'اطلاعات پایه'!$B$36)*'اطلاعات پایه'!$C$37,IF(AA1445&lt;='اطلاعات پایه'!$B$38,'اطلاعات پایه'!$E$37+(AA1445-'اطلاعات پایه'!$B$37)*'اطلاعات پایه'!$C$38,IF(AA1445&lt;='اطلاعات پایه'!$B$39,'اطلاعات پایه'!$E$38+(AA1445-'اطلاعات پایه'!$B$38)*'اطلاعات پایه'!$C$39,'اطلاعات پایه'!$E$39+(AA1445-'اطلاعات پایه'!$B$39)*'اطلاعات پایه'!$C$40)))))/365*L1445</f>
        <v>0</v>
      </c>
      <c r="AC1445" s="9">
        <f t="shared" si="183"/>
        <v>37493954</v>
      </c>
      <c r="AE1445" s="9">
        <f t="shared" si="178"/>
        <v>49588780</v>
      </c>
    </row>
    <row r="1446" spans="1:31" x14ac:dyDescent="0.25">
      <c r="A1446" s="13">
        <v>1426</v>
      </c>
      <c r="B1446" s="13"/>
      <c r="C1446" s="13"/>
      <c r="D1446" s="13"/>
      <c r="E1446" s="13"/>
      <c r="F1446" s="13"/>
      <c r="G1446" s="6" t="str">
        <f t="shared" si="176"/>
        <v/>
      </c>
      <c r="H1446" s="13"/>
      <c r="I1446" s="13"/>
      <c r="J1446" s="15"/>
      <c r="K1446" s="15"/>
      <c r="L1446" s="5">
        <f>VLOOKUP($C$15,'اطلاعات پایه'!$A$18:$B$30,2,FALSE)</f>
        <v>30</v>
      </c>
      <c r="M1446" s="6">
        <f>VLOOKUP($C$15,'اطلاعات پایه'!$A$18:$C$30,3,FALSE)</f>
        <v>45736</v>
      </c>
      <c r="N1446" s="5">
        <f>ROUND((K1446*('اطلاعات پایه'!$B$12+1)+'اطلاعات پایه'!$B$13)/30*L1446,0)</f>
        <v>9316080</v>
      </c>
      <c r="O1446" s="5">
        <f>IF(AND(F1446&gt;0,M1446-F1446&gt;364),'اطلاعات پایه'!$B$10,0)*L1446+J1446</f>
        <v>0</v>
      </c>
      <c r="P1446" s="5">
        <f>IF(H1446="متاهل",'اطلاعات پایه'!$B$6,0)</f>
        <v>0</v>
      </c>
      <c r="Q1446" s="5">
        <f>I1446*'اطلاعات پایه'!$B$7</f>
        <v>0</v>
      </c>
      <c r="R1446" s="5">
        <f>ROUND('اطلاعات پایه'!$B$8/30*MIN(30,L1446),0)</f>
        <v>9000000</v>
      </c>
      <c r="S1446" s="5">
        <f>ROUND('اطلاعات پایه'!$B$9/30*MIN(30,L1446),0)</f>
        <v>22000000</v>
      </c>
      <c r="T1446" s="5">
        <f t="shared" si="179"/>
        <v>59284</v>
      </c>
      <c r="U1446" s="15"/>
      <c r="V1446" s="5">
        <f t="shared" si="177"/>
        <v>0</v>
      </c>
      <c r="X1446" s="9">
        <f t="shared" si="180"/>
        <v>40316080</v>
      </c>
      <c r="Y1446" s="9">
        <f>ROUND(0.07*MIN(7*L1446*'اطلاعات پایه'!$B$5,'محاسبه حقوق'!X1446),0)</f>
        <v>2822126</v>
      </c>
      <c r="Z1446" s="9">
        <f t="shared" si="181"/>
        <v>9272700</v>
      </c>
      <c r="AA1446" s="9">
        <f t="shared" si="182"/>
        <v>480702059.14285713</v>
      </c>
      <c r="AB1446" s="5">
        <f>IF(AA1446&lt;='اطلاعات پایه'!$B$35,'اطلاعات پایه'!$D$35,IF(AA1446&lt;='اطلاعات پایه'!$B$36,'اطلاعات پایه'!$E$35+(AA1446-'اطلاعات پایه'!$B$35)*'اطلاعات پایه'!$C$36,IF(AA1446&lt;='اطلاعات پایه'!$B$37,'اطلاعات پایه'!$E$36+(AA1446-'اطلاعات پایه'!$B$36)*'اطلاعات پایه'!$C$37,IF(AA1446&lt;='اطلاعات پایه'!$B$38,'اطلاعات پایه'!$E$37+(AA1446-'اطلاعات پایه'!$B$37)*'اطلاعات پایه'!$C$38,IF(AA1446&lt;='اطلاعات پایه'!$B$39,'اطلاعات پایه'!$E$38+(AA1446-'اطلاعات پایه'!$B$38)*'اطلاعات پایه'!$C$39,'اطلاعات پایه'!$E$39+(AA1446-'اطلاعات پایه'!$B$39)*'اطلاعات پایه'!$C$40)))))/365*L1446</f>
        <v>0</v>
      </c>
      <c r="AC1446" s="9">
        <f t="shared" si="183"/>
        <v>37493954</v>
      </c>
      <c r="AE1446" s="9">
        <f t="shared" si="178"/>
        <v>49588780</v>
      </c>
    </row>
    <row r="1447" spans="1:31" x14ac:dyDescent="0.25">
      <c r="A1447" s="13">
        <v>1427</v>
      </c>
      <c r="B1447" s="13"/>
      <c r="C1447" s="13"/>
      <c r="D1447" s="13"/>
      <c r="E1447" s="13"/>
      <c r="F1447" s="13"/>
      <c r="G1447" s="6" t="str">
        <f t="shared" si="176"/>
        <v/>
      </c>
      <c r="H1447" s="13"/>
      <c r="I1447" s="13"/>
      <c r="J1447" s="15"/>
      <c r="K1447" s="15"/>
      <c r="L1447" s="5">
        <f>VLOOKUP($C$15,'اطلاعات پایه'!$A$18:$B$30,2,FALSE)</f>
        <v>30</v>
      </c>
      <c r="M1447" s="6">
        <f>VLOOKUP($C$15,'اطلاعات پایه'!$A$18:$C$30,3,FALSE)</f>
        <v>45736</v>
      </c>
      <c r="N1447" s="5">
        <f>ROUND((K1447*('اطلاعات پایه'!$B$12+1)+'اطلاعات پایه'!$B$13)/30*L1447,0)</f>
        <v>9316080</v>
      </c>
      <c r="O1447" s="5">
        <f>IF(AND(F1447&gt;0,M1447-F1447&gt;364),'اطلاعات پایه'!$B$10,0)*L1447+J1447</f>
        <v>0</v>
      </c>
      <c r="P1447" s="5">
        <f>IF(H1447="متاهل",'اطلاعات پایه'!$B$6,0)</f>
        <v>0</v>
      </c>
      <c r="Q1447" s="5">
        <f>I1447*'اطلاعات پایه'!$B$7</f>
        <v>0</v>
      </c>
      <c r="R1447" s="5">
        <f>ROUND('اطلاعات پایه'!$B$8/30*MIN(30,L1447),0)</f>
        <v>9000000</v>
      </c>
      <c r="S1447" s="5">
        <f>ROUND('اطلاعات پایه'!$B$9/30*MIN(30,L1447),0)</f>
        <v>22000000</v>
      </c>
      <c r="T1447" s="5">
        <f t="shared" si="179"/>
        <v>59284</v>
      </c>
      <c r="U1447" s="15"/>
      <c r="V1447" s="5">
        <f t="shared" si="177"/>
        <v>0</v>
      </c>
      <c r="X1447" s="9">
        <f t="shared" si="180"/>
        <v>40316080</v>
      </c>
      <c r="Y1447" s="9">
        <f>ROUND(0.07*MIN(7*L1447*'اطلاعات پایه'!$B$5,'محاسبه حقوق'!X1447),0)</f>
        <v>2822126</v>
      </c>
      <c r="Z1447" s="9">
        <f t="shared" si="181"/>
        <v>9272700</v>
      </c>
      <c r="AA1447" s="9">
        <f t="shared" si="182"/>
        <v>480702059.14285713</v>
      </c>
      <c r="AB1447" s="5">
        <f>IF(AA1447&lt;='اطلاعات پایه'!$B$35,'اطلاعات پایه'!$D$35,IF(AA1447&lt;='اطلاعات پایه'!$B$36,'اطلاعات پایه'!$E$35+(AA1447-'اطلاعات پایه'!$B$35)*'اطلاعات پایه'!$C$36,IF(AA1447&lt;='اطلاعات پایه'!$B$37,'اطلاعات پایه'!$E$36+(AA1447-'اطلاعات پایه'!$B$36)*'اطلاعات پایه'!$C$37,IF(AA1447&lt;='اطلاعات پایه'!$B$38,'اطلاعات پایه'!$E$37+(AA1447-'اطلاعات پایه'!$B$37)*'اطلاعات پایه'!$C$38,IF(AA1447&lt;='اطلاعات پایه'!$B$39,'اطلاعات پایه'!$E$38+(AA1447-'اطلاعات پایه'!$B$38)*'اطلاعات پایه'!$C$39,'اطلاعات پایه'!$E$39+(AA1447-'اطلاعات پایه'!$B$39)*'اطلاعات پایه'!$C$40)))))/365*L1447</f>
        <v>0</v>
      </c>
      <c r="AC1447" s="9">
        <f t="shared" si="183"/>
        <v>37493954</v>
      </c>
      <c r="AE1447" s="9">
        <f t="shared" si="178"/>
        <v>49588780</v>
      </c>
    </row>
    <row r="1448" spans="1:31" x14ac:dyDescent="0.25">
      <c r="A1448" s="13">
        <v>1428</v>
      </c>
      <c r="B1448" s="13"/>
      <c r="C1448" s="13"/>
      <c r="D1448" s="13"/>
      <c r="E1448" s="13"/>
      <c r="F1448" s="13"/>
      <c r="G1448" s="6" t="str">
        <f t="shared" si="176"/>
        <v/>
      </c>
      <c r="H1448" s="13"/>
      <c r="I1448" s="13"/>
      <c r="J1448" s="15"/>
      <c r="K1448" s="15"/>
      <c r="L1448" s="5">
        <f>VLOOKUP($C$15,'اطلاعات پایه'!$A$18:$B$30,2,FALSE)</f>
        <v>30</v>
      </c>
      <c r="M1448" s="6">
        <f>VLOOKUP($C$15,'اطلاعات پایه'!$A$18:$C$30,3,FALSE)</f>
        <v>45736</v>
      </c>
      <c r="N1448" s="5">
        <f>ROUND((K1448*('اطلاعات پایه'!$B$12+1)+'اطلاعات پایه'!$B$13)/30*L1448,0)</f>
        <v>9316080</v>
      </c>
      <c r="O1448" s="5">
        <f>IF(AND(F1448&gt;0,M1448-F1448&gt;364),'اطلاعات پایه'!$B$10,0)*L1448+J1448</f>
        <v>0</v>
      </c>
      <c r="P1448" s="5">
        <f>IF(H1448="متاهل",'اطلاعات پایه'!$B$6,0)</f>
        <v>0</v>
      </c>
      <c r="Q1448" s="5">
        <f>I1448*'اطلاعات پایه'!$B$7</f>
        <v>0</v>
      </c>
      <c r="R1448" s="5">
        <f>ROUND('اطلاعات پایه'!$B$8/30*MIN(30,L1448),0)</f>
        <v>9000000</v>
      </c>
      <c r="S1448" s="5">
        <f>ROUND('اطلاعات پایه'!$B$9/30*MIN(30,L1448),0)</f>
        <v>22000000</v>
      </c>
      <c r="T1448" s="5">
        <f t="shared" si="179"/>
        <v>59284</v>
      </c>
      <c r="U1448" s="15"/>
      <c r="V1448" s="5">
        <f t="shared" si="177"/>
        <v>0</v>
      </c>
      <c r="X1448" s="9">
        <f t="shared" si="180"/>
        <v>40316080</v>
      </c>
      <c r="Y1448" s="9">
        <f>ROUND(0.07*MIN(7*L1448*'اطلاعات پایه'!$B$5,'محاسبه حقوق'!X1448),0)</f>
        <v>2822126</v>
      </c>
      <c r="Z1448" s="9">
        <f t="shared" si="181"/>
        <v>9272700</v>
      </c>
      <c r="AA1448" s="9">
        <f t="shared" si="182"/>
        <v>480702059.14285713</v>
      </c>
      <c r="AB1448" s="5">
        <f>IF(AA1448&lt;='اطلاعات پایه'!$B$35,'اطلاعات پایه'!$D$35,IF(AA1448&lt;='اطلاعات پایه'!$B$36,'اطلاعات پایه'!$E$35+(AA1448-'اطلاعات پایه'!$B$35)*'اطلاعات پایه'!$C$36,IF(AA1448&lt;='اطلاعات پایه'!$B$37,'اطلاعات پایه'!$E$36+(AA1448-'اطلاعات پایه'!$B$36)*'اطلاعات پایه'!$C$37,IF(AA1448&lt;='اطلاعات پایه'!$B$38,'اطلاعات پایه'!$E$37+(AA1448-'اطلاعات پایه'!$B$37)*'اطلاعات پایه'!$C$38,IF(AA1448&lt;='اطلاعات پایه'!$B$39,'اطلاعات پایه'!$E$38+(AA1448-'اطلاعات پایه'!$B$38)*'اطلاعات پایه'!$C$39,'اطلاعات پایه'!$E$39+(AA1448-'اطلاعات پایه'!$B$39)*'اطلاعات پایه'!$C$40)))))/365*L1448</f>
        <v>0</v>
      </c>
      <c r="AC1448" s="9">
        <f t="shared" si="183"/>
        <v>37493954</v>
      </c>
      <c r="AE1448" s="9">
        <f t="shared" si="178"/>
        <v>49588780</v>
      </c>
    </row>
    <row r="1449" spans="1:31" x14ac:dyDescent="0.25">
      <c r="A1449" s="13">
        <v>1429</v>
      </c>
      <c r="B1449" s="13"/>
      <c r="C1449" s="13"/>
      <c r="D1449" s="13"/>
      <c r="E1449" s="13"/>
      <c r="F1449" s="13"/>
      <c r="G1449" s="6" t="str">
        <f t="shared" si="176"/>
        <v/>
      </c>
      <c r="H1449" s="13"/>
      <c r="I1449" s="13"/>
      <c r="J1449" s="15"/>
      <c r="K1449" s="15"/>
      <c r="L1449" s="5">
        <f>VLOOKUP($C$15,'اطلاعات پایه'!$A$18:$B$30,2,FALSE)</f>
        <v>30</v>
      </c>
      <c r="M1449" s="6">
        <f>VLOOKUP($C$15,'اطلاعات پایه'!$A$18:$C$30,3,FALSE)</f>
        <v>45736</v>
      </c>
      <c r="N1449" s="5">
        <f>ROUND((K1449*('اطلاعات پایه'!$B$12+1)+'اطلاعات پایه'!$B$13)/30*L1449,0)</f>
        <v>9316080</v>
      </c>
      <c r="O1449" s="5">
        <f>IF(AND(F1449&gt;0,M1449-F1449&gt;364),'اطلاعات پایه'!$B$10,0)*L1449+J1449</f>
        <v>0</v>
      </c>
      <c r="P1449" s="5">
        <f>IF(H1449="متاهل",'اطلاعات پایه'!$B$6,0)</f>
        <v>0</v>
      </c>
      <c r="Q1449" s="5">
        <f>I1449*'اطلاعات پایه'!$B$7</f>
        <v>0</v>
      </c>
      <c r="R1449" s="5">
        <f>ROUND('اطلاعات پایه'!$B$8/30*MIN(30,L1449),0)</f>
        <v>9000000</v>
      </c>
      <c r="S1449" s="5">
        <f>ROUND('اطلاعات پایه'!$B$9/30*MIN(30,L1449),0)</f>
        <v>22000000</v>
      </c>
      <c r="T1449" s="5">
        <f t="shared" si="179"/>
        <v>59284</v>
      </c>
      <c r="U1449" s="15"/>
      <c r="V1449" s="5">
        <f t="shared" si="177"/>
        <v>0</v>
      </c>
      <c r="X1449" s="9">
        <f t="shared" si="180"/>
        <v>40316080</v>
      </c>
      <c r="Y1449" s="9">
        <f>ROUND(0.07*MIN(7*L1449*'اطلاعات پایه'!$B$5,'محاسبه حقوق'!X1449),0)</f>
        <v>2822126</v>
      </c>
      <c r="Z1449" s="9">
        <f t="shared" si="181"/>
        <v>9272700</v>
      </c>
      <c r="AA1449" s="9">
        <f t="shared" si="182"/>
        <v>480702059.14285713</v>
      </c>
      <c r="AB1449" s="5">
        <f>IF(AA1449&lt;='اطلاعات پایه'!$B$35,'اطلاعات پایه'!$D$35,IF(AA1449&lt;='اطلاعات پایه'!$B$36,'اطلاعات پایه'!$E$35+(AA1449-'اطلاعات پایه'!$B$35)*'اطلاعات پایه'!$C$36,IF(AA1449&lt;='اطلاعات پایه'!$B$37,'اطلاعات پایه'!$E$36+(AA1449-'اطلاعات پایه'!$B$36)*'اطلاعات پایه'!$C$37,IF(AA1449&lt;='اطلاعات پایه'!$B$38,'اطلاعات پایه'!$E$37+(AA1449-'اطلاعات پایه'!$B$37)*'اطلاعات پایه'!$C$38,IF(AA1449&lt;='اطلاعات پایه'!$B$39,'اطلاعات پایه'!$E$38+(AA1449-'اطلاعات پایه'!$B$38)*'اطلاعات پایه'!$C$39,'اطلاعات پایه'!$E$39+(AA1449-'اطلاعات پایه'!$B$39)*'اطلاعات پایه'!$C$40)))))/365*L1449</f>
        <v>0</v>
      </c>
      <c r="AC1449" s="9">
        <f t="shared" si="183"/>
        <v>37493954</v>
      </c>
      <c r="AE1449" s="9">
        <f t="shared" si="178"/>
        <v>49588780</v>
      </c>
    </row>
    <row r="1450" spans="1:31" x14ac:dyDescent="0.25">
      <c r="A1450" s="13">
        <v>1430</v>
      </c>
      <c r="B1450" s="13"/>
      <c r="C1450" s="13"/>
      <c r="D1450" s="13"/>
      <c r="E1450" s="13"/>
      <c r="F1450" s="13"/>
      <c r="G1450" s="6" t="str">
        <f t="shared" si="176"/>
        <v/>
      </c>
      <c r="H1450" s="13"/>
      <c r="I1450" s="13"/>
      <c r="J1450" s="15"/>
      <c r="K1450" s="15"/>
      <c r="L1450" s="5">
        <f>VLOOKUP($C$15,'اطلاعات پایه'!$A$18:$B$30,2,FALSE)</f>
        <v>30</v>
      </c>
      <c r="M1450" s="6">
        <f>VLOOKUP($C$15,'اطلاعات پایه'!$A$18:$C$30,3,FALSE)</f>
        <v>45736</v>
      </c>
      <c r="N1450" s="5">
        <f>ROUND((K1450*('اطلاعات پایه'!$B$12+1)+'اطلاعات پایه'!$B$13)/30*L1450,0)</f>
        <v>9316080</v>
      </c>
      <c r="O1450" s="5">
        <f>IF(AND(F1450&gt;0,M1450-F1450&gt;364),'اطلاعات پایه'!$B$10,0)*L1450+J1450</f>
        <v>0</v>
      </c>
      <c r="P1450" s="5">
        <f>IF(H1450="متاهل",'اطلاعات پایه'!$B$6,0)</f>
        <v>0</v>
      </c>
      <c r="Q1450" s="5">
        <f>I1450*'اطلاعات پایه'!$B$7</f>
        <v>0</v>
      </c>
      <c r="R1450" s="5">
        <f>ROUND('اطلاعات پایه'!$B$8/30*MIN(30,L1450),0)</f>
        <v>9000000</v>
      </c>
      <c r="S1450" s="5">
        <f>ROUND('اطلاعات پایه'!$B$9/30*MIN(30,L1450),0)</f>
        <v>22000000</v>
      </c>
      <c r="T1450" s="5">
        <f t="shared" si="179"/>
        <v>59284</v>
      </c>
      <c r="U1450" s="15"/>
      <c r="V1450" s="5">
        <f t="shared" si="177"/>
        <v>0</v>
      </c>
      <c r="X1450" s="9">
        <f t="shared" si="180"/>
        <v>40316080</v>
      </c>
      <c r="Y1450" s="9">
        <f>ROUND(0.07*MIN(7*L1450*'اطلاعات پایه'!$B$5,'محاسبه حقوق'!X1450),0)</f>
        <v>2822126</v>
      </c>
      <c r="Z1450" s="9">
        <f t="shared" si="181"/>
        <v>9272700</v>
      </c>
      <c r="AA1450" s="9">
        <f t="shared" si="182"/>
        <v>480702059.14285713</v>
      </c>
      <c r="AB1450" s="5">
        <f>IF(AA1450&lt;='اطلاعات پایه'!$B$35,'اطلاعات پایه'!$D$35,IF(AA1450&lt;='اطلاعات پایه'!$B$36,'اطلاعات پایه'!$E$35+(AA1450-'اطلاعات پایه'!$B$35)*'اطلاعات پایه'!$C$36,IF(AA1450&lt;='اطلاعات پایه'!$B$37,'اطلاعات پایه'!$E$36+(AA1450-'اطلاعات پایه'!$B$36)*'اطلاعات پایه'!$C$37,IF(AA1450&lt;='اطلاعات پایه'!$B$38,'اطلاعات پایه'!$E$37+(AA1450-'اطلاعات پایه'!$B$37)*'اطلاعات پایه'!$C$38,IF(AA1450&lt;='اطلاعات پایه'!$B$39,'اطلاعات پایه'!$E$38+(AA1450-'اطلاعات پایه'!$B$38)*'اطلاعات پایه'!$C$39,'اطلاعات پایه'!$E$39+(AA1450-'اطلاعات پایه'!$B$39)*'اطلاعات پایه'!$C$40)))))/365*L1450</f>
        <v>0</v>
      </c>
      <c r="AC1450" s="9">
        <f t="shared" si="183"/>
        <v>37493954</v>
      </c>
      <c r="AE1450" s="9">
        <f t="shared" si="178"/>
        <v>49588780</v>
      </c>
    </row>
    <row r="1451" spans="1:31" x14ac:dyDescent="0.25">
      <c r="A1451" s="13">
        <v>1431</v>
      </c>
      <c r="B1451" s="13"/>
      <c r="C1451" s="13"/>
      <c r="D1451" s="13"/>
      <c r="E1451" s="13"/>
      <c r="F1451" s="13"/>
      <c r="G1451" s="6" t="str">
        <f t="shared" si="176"/>
        <v/>
      </c>
      <c r="H1451" s="13"/>
      <c r="I1451" s="13"/>
      <c r="J1451" s="15"/>
      <c r="K1451" s="15"/>
      <c r="L1451" s="5">
        <f>VLOOKUP($C$15,'اطلاعات پایه'!$A$18:$B$30,2,FALSE)</f>
        <v>30</v>
      </c>
      <c r="M1451" s="6">
        <f>VLOOKUP($C$15,'اطلاعات پایه'!$A$18:$C$30,3,FALSE)</f>
        <v>45736</v>
      </c>
      <c r="N1451" s="5">
        <f>ROUND((K1451*('اطلاعات پایه'!$B$12+1)+'اطلاعات پایه'!$B$13)/30*L1451,0)</f>
        <v>9316080</v>
      </c>
      <c r="O1451" s="5">
        <f>IF(AND(F1451&gt;0,M1451-F1451&gt;364),'اطلاعات پایه'!$B$10,0)*L1451+J1451</f>
        <v>0</v>
      </c>
      <c r="P1451" s="5">
        <f>IF(H1451="متاهل",'اطلاعات پایه'!$B$6,0)</f>
        <v>0</v>
      </c>
      <c r="Q1451" s="5">
        <f>I1451*'اطلاعات پایه'!$B$7</f>
        <v>0</v>
      </c>
      <c r="R1451" s="5">
        <f>ROUND('اطلاعات پایه'!$B$8/30*MIN(30,L1451),0)</f>
        <v>9000000</v>
      </c>
      <c r="S1451" s="5">
        <f>ROUND('اطلاعات پایه'!$B$9/30*MIN(30,L1451),0)</f>
        <v>22000000</v>
      </c>
      <c r="T1451" s="5">
        <f t="shared" si="179"/>
        <v>59284</v>
      </c>
      <c r="U1451" s="15"/>
      <c r="V1451" s="5">
        <f t="shared" si="177"/>
        <v>0</v>
      </c>
      <c r="X1451" s="9">
        <f t="shared" si="180"/>
        <v>40316080</v>
      </c>
      <c r="Y1451" s="9">
        <f>ROUND(0.07*MIN(7*L1451*'اطلاعات پایه'!$B$5,'محاسبه حقوق'!X1451),0)</f>
        <v>2822126</v>
      </c>
      <c r="Z1451" s="9">
        <f t="shared" si="181"/>
        <v>9272700</v>
      </c>
      <c r="AA1451" s="9">
        <f t="shared" si="182"/>
        <v>480702059.14285713</v>
      </c>
      <c r="AB1451" s="5">
        <f>IF(AA1451&lt;='اطلاعات پایه'!$B$35,'اطلاعات پایه'!$D$35,IF(AA1451&lt;='اطلاعات پایه'!$B$36,'اطلاعات پایه'!$E$35+(AA1451-'اطلاعات پایه'!$B$35)*'اطلاعات پایه'!$C$36,IF(AA1451&lt;='اطلاعات پایه'!$B$37,'اطلاعات پایه'!$E$36+(AA1451-'اطلاعات پایه'!$B$36)*'اطلاعات پایه'!$C$37,IF(AA1451&lt;='اطلاعات پایه'!$B$38,'اطلاعات پایه'!$E$37+(AA1451-'اطلاعات پایه'!$B$37)*'اطلاعات پایه'!$C$38,IF(AA1451&lt;='اطلاعات پایه'!$B$39,'اطلاعات پایه'!$E$38+(AA1451-'اطلاعات پایه'!$B$38)*'اطلاعات پایه'!$C$39,'اطلاعات پایه'!$E$39+(AA1451-'اطلاعات پایه'!$B$39)*'اطلاعات پایه'!$C$40)))))/365*L1451</f>
        <v>0</v>
      </c>
      <c r="AC1451" s="9">
        <f t="shared" si="183"/>
        <v>37493954</v>
      </c>
      <c r="AE1451" s="9">
        <f t="shared" si="178"/>
        <v>49588780</v>
      </c>
    </row>
    <row r="1452" spans="1:31" x14ac:dyDescent="0.25">
      <c r="A1452" s="13">
        <v>1432</v>
      </c>
      <c r="B1452" s="13"/>
      <c r="C1452" s="13"/>
      <c r="D1452" s="13"/>
      <c r="E1452" s="13"/>
      <c r="F1452" s="13"/>
      <c r="G1452" s="6" t="str">
        <f t="shared" si="176"/>
        <v/>
      </c>
      <c r="H1452" s="13"/>
      <c r="I1452" s="13"/>
      <c r="J1452" s="15"/>
      <c r="K1452" s="15"/>
      <c r="L1452" s="5">
        <f>VLOOKUP($C$15,'اطلاعات پایه'!$A$18:$B$30,2,FALSE)</f>
        <v>30</v>
      </c>
      <c r="M1452" s="6">
        <f>VLOOKUP($C$15,'اطلاعات پایه'!$A$18:$C$30,3,FALSE)</f>
        <v>45736</v>
      </c>
      <c r="N1452" s="5">
        <f>ROUND((K1452*('اطلاعات پایه'!$B$12+1)+'اطلاعات پایه'!$B$13)/30*L1452,0)</f>
        <v>9316080</v>
      </c>
      <c r="O1452" s="5">
        <f>IF(AND(F1452&gt;0,M1452-F1452&gt;364),'اطلاعات پایه'!$B$10,0)*L1452+J1452</f>
        <v>0</v>
      </c>
      <c r="P1452" s="5">
        <f>IF(H1452="متاهل",'اطلاعات پایه'!$B$6,0)</f>
        <v>0</v>
      </c>
      <c r="Q1452" s="5">
        <f>I1452*'اطلاعات پایه'!$B$7</f>
        <v>0</v>
      </c>
      <c r="R1452" s="5">
        <f>ROUND('اطلاعات پایه'!$B$8/30*MIN(30,L1452),0)</f>
        <v>9000000</v>
      </c>
      <c r="S1452" s="5">
        <f>ROUND('اطلاعات پایه'!$B$9/30*MIN(30,L1452),0)</f>
        <v>22000000</v>
      </c>
      <c r="T1452" s="5">
        <f t="shared" si="179"/>
        <v>59284</v>
      </c>
      <c r="U1452" s="15"/>
      <c r="V1452" s="5">
        <f t="shared" si="177"/>
        <v>0</v>
      </c>
      <c r="X1452" s="9">
        <f t="shared" si="180"/>
        <v>40316080</v>
      </c>
      <c r="Y1452" s="9">
        <f>ROUND(0.07*MIN(7*L1452*'اطلاعات پایه'!$B$5,'محاسبه حقوق'!X1452),0)</f>
        <v>2822126</v>
      </c>
      <c r="Z1452" s="9">
        <f t="shared" si="181"/>
        <v>9272700</v>
      </c>
      <c r="AA1452" s="9">
        <f t="shared" si="182"/>
        <v>480702059.14285713</v>
      </c>
      <c r="AB1452" s="5">
        <f>IF(AA1452&lt;='اطلاعات پایه'!$B$35,'اطلاعات پایه'!$D$35,IF(AA1452&lt;='اطلاعات پایه'!$B$36,'اطلاعات پایه'!$E$35+(AA1452-'اطلاعات پایه'!$B$35)*'اطلاعات پایه'!$C$36,IF(AA1452&lt;='اطلاعات پایه'!$B$37,'اطلاعات پایه'!$E$36+(AA1452-'اطلاعات پایه'!$B$36)*'اطلاعات پایه'!$C$37,IF(AA1452&lt;='اطلاعات پایه'!$B$38,'اطلاعات پایه'!$E$37+(AA1452-'اطلاعات پایه'!$B$37)*'اطلاعات پایه'!$C$38,IF(AA1452&lt;='اطلاعات پایه'!$B$39,'اطلاعات پایه'!$E$38+(AA1452-'اطلاعات پایه'!$B$38)*'اطلاعات پایه'!$C$39,'اطلاعات پایه'!$E$39+(AA1452-'اطلاعات پایه'!$B$39)*'اطلاعات پایه'!$C$40)))))/365*L1452</f>
        <v>0</v>
      </c>
      <c r="AC1452" s="9">
        <f t="shared" si="183"/>
        <v>37493954</v>
      </c>
      <c r="AE1452" s="9">
        <f t="shared" si="178"/>
        <v>49588780</v>
      </c>
    </row>
    <row r="1453" spans="1:31" x14ac:dyDescent="0.25">
      <c r="A1453" s="13">
        <v>1433</v>
      </c>
      <c r="B1453" s="13"/>
      <c r="C1453" s="13"/>
      <c r="D1453" s="13"/>
      <c r="E1453" s="13"/>
      <c r="F1453" s="13"/>
      <c r="G1453" s="6" t="str">
        <f t="shared" si="176"/>
        <v/>
      </c>
      <c r="H1453" s="13"/>
      <c r="I1453" s="13"/>
      <c r="J1453" s="15"/>
      <c r="K1453" s="15"/>
      <c r="L1453" s="5">
        <f>VLOOKUP($C$15,'اطلاعات پایه'!$A$18:$B$30,2,FALSE)</f>
        <v>30</v>
      </c>
      <c r="M1453" s="6">
        <f>VLOOKUP($C$15,'اطلاعات پایه'!$A$18:$C$30,3,FALSE)</f>
        <v>45736</v>
      </c>
      <c r="N1453" s="5">
        <f>ROUND((K1453*('اطلاعات پایه'!$B$12+1)+'اطلاعات پایه'!$B$13)/30*L1453,0)</f>
        <v>9316080</v>
      </c>
      <c r="O1453" s="5">
        <f>IF(AND(F1453&gt;0,M1453-F1453&gt;364),'اطلاعات پایه'!$B$10,0)*L1453+J1453</f>
        <v>0</v>
      </c>
      <c r="P1453" s="5">
        <f>IF(H1453="متاهل",'اطلاعات پایه'!$B$6,0)</f>
        <v>0</v>
      </c>
      <c r="Q1453" s="5">
        <f>I1453*'اطلاعات پایه'!$B$7</f>
        <v>0</v>
      </c>
      <c r="R1453" s="5">
        <f>ROUND('اطلاعات پایه'!$B$8/30*MIN(30,L1453),0)</f>
        <v>9000000</v>
      </c>
      <c r="S1453" s="5">
        <f>ROUND('اطلاعات پایه'!$B$9/30*MIN(30,L1453),0)</f>
        <v>22000000</v>
      </c>
      <c r="T1453" s="5">
        <f t="shared" si="179"/>
        <v>59284</v>
      </c>
      <c r="U1453" s="15"/>
      <c r="V1453" s="5">
        <f t="shared" si="177"/>
        <v>0</v>
      </c>
      <c r="X1453" s="9">
        <f t="shared" si="180"/>
        <v>40316080</v>
      </c>
      <c r="Y1453" s="9">
        <f>ROUND(0.07*MIN(7*L1453*'اطلاعات پایه'!$B$5,'محاسبه حقوق'!X1453),0)</f>
        <v>2822126</v>
      </c>
      <c r="Z1453" s="9">
        <f t="shared" si="181"/>
        <v>9272700</v>
      </c>
      <c r="AA1453" s="9">
        <f t="shared" si="182"/>
        <v>480702059.14285713</v>
      </c>
      <c r="AB1453" s="5">
        <f>IF(AA1453&lt;='اطلاعات پایه'!$B$35,'اطلاعات پایه'!$D$35,IF(AA1453&lt;='اطلاعات پایه'!$B$36,'اطلاعات پایه'!$E$35+(AA1453-'اطلاعات پایه'!$B$35)*'اطلاعات پایه'!$C$36,IF(AA1453&lt;='اطلاعات پایه'!$B$37,'اطلاعات پایه'!$E$36+(AA1453-'اطلاعات پایه'!$B$36)*'اطلاعات پایه'!$C$37,IF(AA1453&lt;='اطلاعات پایه'!$B$38,'اطلاعات پایه'!$E$37+(AA1453-'اطلاعات پایه'!$B$37)*'اطلاعات پایه'!$C$38,IF(AA1453&lt;='اطلاعات پایه'!$B$39,'اطلاعات پایه'!$E$38+(AA1453-'اطلاعات پایه'!$B$38)*'اطلاعات پایه'!$C$39,'اطلاعات پایه'!$E$39+(AA1453-'اطلاعات پایه'!$B$39)*'اطلاعات پایه'!$C$40)))))/365*L1453</f>
        <v>0</v>
      </c>
      <c r="AC1453" s="9">
        <f t="shared" si="183"/>
        <v>37493954</v>
      </c>
      <c r="AE1453" s="9">
        <f t="shared" si="178"/>
        <v>49588780</v>
      </c>
    </row>
    <row r="1454" spans="1:31" x14ac:dyDescent="0.25">
      <c r="A1454" s="13">
        <v>1434</v>
      </c>
      <c r="B1454" s="13"/>
      <c r="C1454" s="13"/>
      <c r="D1454" s="13"/>
      <c r="E1454" s="13"/>
      <c r="F1454" s="13"/>
      <c r="G1454" s="6" t="str">
        <f t="shared" si="176"/>
        <v/>
      </c>
      <c r="H1454" s="13"/>
      <c r="I1454" s="13"/>
      <c r="J1454" s="15"/>
      <c r="K1454" s="15"/>
      <c r="L1454" s="5">
        <f>VLOOKUP($C$15,'اطلاعات پایه'!$A$18:$B$30,2,FALSE)</f>
        <v>30</v>
      </c>
      <c r="M1454" s="6">
        <f>VLOOKUP($C$15,'اطلاعات پایه'!$A$18:$C$30,3,FALSE)</f>
        <v>45736</v>
      </c>
      <c r="N1454" s="5">
        <f>ROUND((K1454*('اطلاعات پایه'!$B$12+1)+'اطلاعات پایه'!$B$13)/30*L1454,0)</f>
        <v>9316080</v>
      </c>
      <c r="O1454" s="5">
        <f>IF(AND(F1454&gt;0,M1454-F1454&gt;364),'اطلاعات پایه'!$B$10,0)*L1454+J1454</f>
        <v>0</v>
      </c>
      <c r="P1454" s="5">
        <f>IF(H1454="متاهل",'اطلاعات پایه'!$B$6,0)</f>
        <v>0</v>
      </c>
      <c r="Q1454" s="5">
        <f>I1454*'اطلاعات پایه'!$B$7</f>
        <v>0</v>
      </c>
      <c r="R1454" s="5">
        <f>ROUND('اطلاعات پایه'!$B$8/30*MIN(30,L1454),0)</f>
        <v>9000000</v>
      </c>
      <c r="S1454" s="5">
        <f>ROUND('اطلاعات پایه'!$B$9/30*MIN(30,L1454),0)</f>
        <v>22000000</v>
      </c>
      <c r="T1454" s="5">
        <f t="shared" si="179"/>
        <v>59284</v>
      </c>
      <c r="U1454" s="15"/>
      <c r="V1454" s="5">
        <f t="shared" si="177"/>
        <v>0</v>
      </c>
      <c r="X1454" s="9">
        <f t="shared" si="180"/>
        <v>40316080</v>
      </c>
      <c r="Y1454" s="9">
        <f>ROUND(0.07*MIN(7*L1454*'اطلاعات پایه'!$B$5,'محاسبه حقوق'!X1454),0)</f>
        <v>2822126</v>
      </c>
      <c r="Z1454" s="9">
        <f t="shared" si="181"/>
        <v>9272700</v>
      </c>
      <c r="AA1454" s="9">
        <f t="shared" si="182"/>
        <v>480702059.14285713</v>
      </c>
      <c r="AB1454" s="5">
        <f>IF(AA1454&lt;='اطلاعات پایه'!$B$35,'اطلاعات پایه'!$D$35,IF(AA1454&lt;='اطلاعات پایه'!$B$36,'اطلاعات پایه'!$E$35+(AA1454-'اطلاعات پایه'!$B$35)*'اطلاعات پایه'!$C$36,IF(AA1454&lt;='اطلاعات پایه'!$B$37,'اطلاعات پایه'!$E$36+(AA1454-'اطلاعات پایه'!$B$36)*'اطلاعات پایه'!$C$37,IF(AA1454&lt;='اطلاعات پایه'!$B$38,'اطلاعات پایه'!$E$37+(AA1454-'اطلاعات پایه'!$B$37)*'اطلاعات پایه'!$C$38,IF(AA1454&lt;='اطلاعات پایه'!$B$39,'اطلاعات پایه'!$E$38+(AA1454-'اطلاعات پایه'!$B$38)*'اطلاعات پایه'!$C$39,'اطلاعات پایه'!$E$39+(AA1454-'اطلاعات پایه'!$B$39)*'اطلاعات پایه'!$C$40)))))/365*L1454</f>
        <v>0</v>
      </c>
      <c r="AC1454" s="9">
        <f t="shared" si="183"/>
        <v>37493954</v>
      </c>
      <c r="AE1454" s="9">
        <f t="shared" si="178"/>
        <v>49588780</v>
      </c>
    </row>
    <row r="1455" spans="1:31" x14ac:dyDescent="0.25">
      <c r="A1455" s="13">
        <v>1435</v>
      </c>
      <c r="B1455" s="13"/>
      <c r="C1455" s="13"/>
      <c r="D1455" s="13"/>
      <c r="E1455" s="13"/>
      <c r="F1455" s="13"/>
      <c r="G1455" s="6" t="str">
        <f t="shared" si="176"/>
        <v/>
      </c>
      <c r="H1455" s="13"/>
      <c r="I1455" s="13"/>
      <c r="J1455" s="15"/>
      <c r="K1455" s="15"/>
      <c r="L1455" s="5">
        <f>VLOOKUP($C$15,'اطلاعات پایه'!$A$18:$B$30,2,FALSE)</f>
        <v>30</v>
      </c>
      <c r="M1455" s="6">
        <f>VLOOKUP($C$15,'اطلاعات پایه'!$A$18:$C$30,3,FALSE)</f>
        <v>45736</v>
      </c>
      <c r="N1455" s="5">
        <f>ROUND((K1455*('اطلاعات پایه'!$B$12+1)+'اطلاعات پایه'!$B$13)/30*L1455,0)</f>
        <v>9316080</v>
      </c>
      <c r="O1455" s="5">
        <f>IF(AND(F1455&gt;0,M1455-F1455&gt;364),'اطلاعات پایه'!$B$10,0)*L1455+J1455</f>
        <v>0</v>
      </c>
      <c r="P1455" s="5">
        <f>IF(H1455="متاهل",'اطلاعات پایه'!$B$6,0)</f>
        <v>0</v>
      </c>
      <c r="Q1455" s="5">
        <f>I1455*'اطلاعات پایه'!$B$7</f>
        <v>0</v>
      </c>
      <c r="R1455" s="5">
        <f>ROUND('اطلاعات پایه'!$B$8/30*MIN(30,L1455),0)</f>
        <v>9000000</v>
      </c>
      <c r="S1455" s="5">
        <f>ROUND('اطلاعات پایه'!$B$9/30*MIN(30,L1455),0)</f>
        <v>22000000</v>
      </c>
      <c r="T1455" s="5">
        <f t="shared" si="179"/>
        <v>59284</v>
      </c>
      <c r="U1455" s="15"/>
      <c r="V1455" s="5">
        <f t="shared" si="177"/>
        <v>0</v>
      </c>
      <c r="X1455" s="9">
        <f t="shared" si="180"/>
        <v>40316080</v>
      </c>
      <c r="Y1455" s="9">
        <f>ROUND(0.07*MIN(7*L1455*'اطلاعات پایه'!$B$5,'محاسبه حقوق'!X1455),0)</f>
        <v>2822126</v>
      </c>
      <c r="Z1455" s="9">
        <f t="shared" si="181"/>
        <v>9272700</v>
      </c>
      <c r="AA1455" s="9">
        <f t="shared" si="182"/>
        <v>480702059.14285713</v>
      </c>
      <c r="AB1455" s="5">
        <f>IF(AA1455&lt;='اطلاعات پایه'!$B$35,'اطلاعات پایه'!$D$35,IF(AA1455&lt;='اطلاعات پایه'!$B$36,'اطلاعات پایه'!$E$35+(AA1455-'اطلاعات پایه'!$B$35)*'اطلاعات پایه'!$C$36,IF(AA1455&lt;='اطلاعات پایه'!$B$37,'اطلاعات پایه'!$E$36+(AA1455-'اطلاعات پایه'!$B$36)*'اطلاعات پایه'!$C$37,IF(AA1455&lt;='اطلاعات پایه'!$B$38,'اطلاعات پایه'!$E$37+(AA1455-'اطلاعات پایه'!$B$37)*'اطلاعات پایه'!$C$38,IF(AA1455&lt;='اطلاعات پایه'!$B$39,'اطلاعات پایه'!$E$38+(AA1455-'اطلاعات پایه'!$B$38)*'اطلاعات پایه'!$C$39,'اطلاعات پایه'!$E$39+(AA1455-'اطلاعات پایه'!$B$39)*'اطلاعات پایه'!$C$40)))))/365*L1455</f>
        <v>0</v>
      </c>
      <c r="AC1455" s="9">
        <f t="shared" si="183"/>
        <v>37493954</v>
      </c>
      <c r="AE1455" s="9">
        <f t="shared" si="178"/>
        <v>49588780</v>
      </c>
    </row>
    <row r="1456" spans="1:31" x14ac:dyDescent="0.25">
      <c r="A1456" s="13">
        <v>1436</v>
      </c>
      <c r="B1456" s="13"/>
      <c r="C1456" s="13"/>
      <c r="D1456" s="13"/>
      <c r="E1456" s="13"/>
      <c r="F1456" s="13"/>
      <c r="G1456" s="6" t="str">
        <f t="shared" si="176"/>
        <v/>
      </c>
      <c r="H1456" s="13"/>
      <c r="I1456" s="13"/>
      <c r="J1456" s="15"/>
      <c r="K1456" s="15"/>
      <c r="L1456" s="5">
        <f>VLOOKUP($C$15,'اطلاعات پایه'!$A$18:$B$30,2,FALSE)</f>
        <v>30</v>
      </c>
      <c r="M1456" s="6">
        <f>VLOOKUP($C$15,'اطلاعات پایه'!$A$18:$C$30,3,FALSE)</f>
        <v>45736</v>
      </c>
      <c r="N1456" s="5">
        <f>ROUND((K1456*('اطلاعات پایه'!$B$12+1)+'اطلاعات پایه'!$B$13)/30*L1456,0)</f>
        <v>9316080</v>
      </c>
      <c r="O1456" s="5">
        <f>IF(AND(F1456&gt;0,M1456-F1456&gt;364),'اطلاعات پایه'!$B$10,0)*L1456+J1456</f>
        <v>0</v>
      </c>
      <c r="P1456" s="5">
        <f>IF(H1456="متاهل",'اطلاعات پایه'!$B$6,0)</f>
        <v>0</v>
      </c>
      <c r="Q1456" s="5">
        <f>I1456*'اطلاعات پایه'!$B$7</f>
        <v>0</v>
      </c>
      <c r="R1456" s="5">
        <f>ROUND('اطلاعات پایه'!$B$8/30*MIN(30,L1456),0)</f>
        <v>9000000</v>
      </c>
      <c r="S1456" s="5">
        <f>ROUND('اطلاعات پایه'!$B$9/30*MIN(30,L1456),0)</f>
        <v>22000000</v>
      </c>
      <c r="T1456" s="5">
        <f t="shared" si="179"/>
        <v>59284</v>
      </c>
      <c r="U1456" s="15"/>
      <c r="V1456" s="5">
        <f t="shared" si="177"/>
        <v>0</v>
      </c>
      <c r="X1456" s="9">
        <f t="shared" si="180"/>
        <v>40316080</v>
      </c>
      <c r="Y1456" s="9">
        <f>ROUND(0.07*MIN(7*L1456*'اطلاعات پایه'!$B$5,'محاسبه حقوق'!X1456),0)</f>
        <v>2822126</v>
      </c>
      <c r="Z1456" s="9">
        <f t="shared" si="181"/>
        <v>9272700</v>
      </c>
      <c r="AA1456" s="9">
        <f t="shared" si="182"/>
        <v>480702059.14285713</v>
      </c>
      <c r="AB1456" s="5">
        <f>IF(AA1456&lt;='اطلاعات پایه'!$B$35,'اطلاعات پایه'!$D$35,IF(AA1456&lt;='اطلاعات پایه'!$B$36,'اطلاعات پایه'!$E$35+(AA1456-'اطلاعات پایه'!$B$35)*'اطلاعات پایه'!$C$36,IF(AA1456&lt;='اطلاعات پایه'!$B$37,'اطلاعات پایه'!$E$36+(AA1456-'اطلاعات پایه'!$B$36)*'اطلاعات پایه'!$C$37,IF(AA1456&lt;='اطلاعات پایه'!$B$38,'اطلاعات پایه'!$E$37+(AA1456-'اطلاعات پایه'!$B$37)*'اطلاعات پایه'!$C$38,IF(AA1456&lt;='اطلاعات پایه'!$B$39,'اطلاعات پایه'!$E$38+(AA1456-'اطلاعات پایه'!$B$38)*'اطلاعات پایه'!$C$39,'اطلاعات پایه'!$E$39+(AA1456-'اطلاعات پایه'!$B$39)*'اطلاعات پایه'!$C$40)))))/365*L1456</f>
        <v>0</v>
      </c>
      <c r="AC1456" s="9">
        <f t="shared" si="183"/>
        <v>37493954</v>
      </c>
      <c r="AE1456" s="9">
        <f t="shared" si="178"/>
        <v>49588780</v>
      </c>
    </row>
    <row r="1457" spans="1:31" x14ac:dyDescent="0.25">
      <c r="A1457" s="13">
        <v>1437</v>
      </c>
      <c r="B1457" s="13"/>
      <c r="C1457" s="13"/>
      <c r="D1457" s="13"/>
      <c r="E1457" s="13"/>
      <c r="F1457" s="13"/>
      <c r="G1457" s="6" t="str">
        <f t="shared" si="176"/>
        <v/>
      </c>
      <c r="H1457" s="13"/>
      <c r="I1457" s="13"/>
      <c r="J1457" s="15"/>
      <c r="K1457" s="15"/>
      <c r="L1457" s="5">
        <f>VLOOKUP($C$15,'اطلاعات پایه'!$A$18:$B$30,2,FALSE)</f>
        <v>30</v>
      </c>
      <c r="M1457" s="6">
        <f>VLOOKUP($C$15,'اطلاعات پایه'!$A$18:$C$30,3,FALSE)</f>
        <v>45736</v>
      </c>
      <c r="N1457" s="5">
        <f>ROUND((K1457*('اطلاعات پایه'!$B$12+1)+'اطلاعات پایه'!$B$13)/30*L1457,0)</f>
        <v>9316080</v>
      </c>
      <c r="O1457" s="5">
        <f>IF(AND(F1457&gt;0,M1457-F1457&gt;364),'اطلاعات پایه'!$B$10,0)*L1457+J1457</f>
        <v>0</v>
      </c>
      <c r="P1457" s="5">
        <f>IF(H1457="متاهل",'اطلاعات پایه'!$B$6,0)</f>
        <v>0</v>
      </c>
      <c r="Q1457" s="5">
        <f>I1457*'اطلاعات پایه'!$B$7</f>
        <v>0</v>
      </c>
      <c r="R1457" s="5">
        <f>ROUND('اطلاعات پایه'!$B$8/30*MIN(30,L1457),0)</f>
        <v>9000000</v>
      </c>
      <c r="S1457" s="5">
        <f>ROUND('اطلاعات پایه'!$B$9/30*MIN(30,L1457),0)</f>
        <v>22000000</v>
      </c>
      <c r="T1457" s="5">
        <f t="shared" si="179"/>
        <v>59284</v>
      </c>
      <c r="U1457" s="15"/>
      <c r="V1457" s="5">
        <f t="shared" si="177"/>
        <v>0</v>
      </c>
      <c r="X1457" s="9">
        <f t="shared" si="180"/>
        <v>40316080</v>
      </c>
      <c r="Y1457" s="9">
        <f>ROUND(0.07*MIN(7*L1457*'اطلاعات پایه'!$B$5,'محاسبه حقوق'!X1457),0)</f>
        <v>2822126</v>
      </c>
      <c r="Z1457" s="9">
        <f t="shared" si="181"/>
        <v>9272700</v>
      </c>
      <c r="AA1457" s="9">
        <f t="shared" si="182"/>
        <v>480702059.14285713</v>
      </c>
      <c r="AB1457" s="5">
        <f>IF(AA1457&lt;='اطلاعات پایه'!$B$35,'اطلاعات پایه'!$D$35,IF(AA1457&lt;='اطلاعات پایه'!$B$36,'اطلاعات پایه'!$E$35+(AA1457-'اطلاعات پایه'!$B$35)*'اطلاعات پایه'!$C$36,IF(AA1457&lt;='اطلاعات پایه'!$B$37,'اطلاعات پایه'!$E$36+(AA1457-'اطلاعات پایه'!$B$36)*'اطلاعات پایه'!$C$37,IF(AA1457&lt;='اطلاعات پایه'!$B$38,'اطلاعات پایه'!$E$37+(AA1457-'اطلاعات پایه'!$B$37)*'اطلاعات پایه'!$C$38,IF(AA1457&lt;='اطلاعات پایه'!$B$39,'اطلاعات پایه'!$E$38+(AA1457-'اطلاعات پایه'!$B$38)*'اطلاعات پایه'!$C$39,'اطلاعات پایه'!$E$39+(AA1457-'اطلاعات پایه'!$B$39)*'اطلاعات پایه'!$C$40)))))/365*L1457</f>
        <v>0</v>
      </c>
      <c r="AC1457" s="9">
        <f t="shared" si="183"/>
        <v>37493954</v>
      </c>
      <c r="AE1457" s="9">
        <f t="shared" si="178"/>
        <v>49588780</v>
      </c>
    </row>
    <row r="1458" spans="1:31" x14ac:dyDescent="0.25">
      <c r="A1458" s="13">
        <v>1438</v>
      </c>
      <c r="B1458" s="13"/>
      <c r="C1458" s="13"/>
      <c r="D1458" s="13"/>
      <c r="E1458" s="13"/>
      <c r="F1458" s="13"/>
      <c r="G1458" s="6" t="str">
        <f t="shared" si="176"/>
        <v/>
      </c>
      <c r="H1458" s="13"/>
      <c r="I1458" s="13"/>
      <c r="J1458" s="15"/>
      <c r="K1458" s="15"/>
      <c r="L1458" s="5">
        <f>VLOOKUP($C$15,'اطلاعات پایه'!$A$18:$B$30,2,FALSE)</f>
        <v>30</v>
      </c>
      <c r="M1458" s="6">
        <f>VLOOKUP($C$15,'اطلاعات پایه'!$A$18:$C$30,3,FALSE)</f>
        <v>45736</v>
      </c>
      <c r="N1458" s="5">
        <f>ROUND((K1458*('اطلاعات پایه'!$B$12+1)+'اطلاعات پایه'!$B$13)/30*L1458,0)</f>
        <v>9316080</v>
      </c>
      <c r="O1458" s="5">
        <f>IF(AND(F1458&gt;0,M1458-F1458&gt;364),'اطلاعات پایه'!$B$10,0)*L1458+J1458</f>
        <v>0</v>
      </c>
      <c r="P1458" s="5">
        <f>IF(H1458="متاهل",'اطلاعات پایه'!$B$6,0)</f>
        <v>0</v>
      </c>
      <c r="Q1458" s="5">
        <f>I1458*'اطلاعات پایه'!$B$7</f>
        <v>0</v>
      </c>
      <c r="R1458" s="5">
        <f>ROUND('اطلاعات پایه'!$B$8/30*MIN(30,L1458),0)</f>
        <v>9000000</v>
      </c>
      <c r="S1458" s="5">
        <f>ROUND('اطلاعات پایه'!$B$9/30*MIN(30,L1458),0)</f>
        <v>22000000</v>
      </c>
      <c r="T1458" s="5">
        <f t="shared" si="179"/>
        <v>59284</v>
      </c>
      <c r="U1458" s="15"/>
      <c r="V1458" s="5">
        <f t="shared" si="177"/>
        <v>0</v>
      </c>
      <c r="X1458" s="9">
        <f t="shared" si="180"/>
        <v>40316080</v>
      </c>
      <c r="Y1458" s="9">
        <f>ROUND(0.07*MIN(7*L1458*'اطلاعات پایه'!$B$5,'محاسبه حقوق'!X1458),0)</f>
        <v>2822126</v>
      </c>
      <c r="Z1458" s="9">
        <f t="shared" si="181"/>
        <v>9272700</v>
      </c>
      <c r="AA1458" s="9">
        <f t="shared" si="182"/>
        <v>480702059.14285713</v>
      </c>
      <c r="AB1458" s="5">
        <f>IF(AA1458&lt;='اطلاعات پایه'!$B$35,'اطلاعات پایه'!$D$35,IF(AA1458&lt;='اطلاعات پایه'!$B$36,'اطلاعات پایه'!$E$35+(AA1458-'اطلاعات پایه'!$B$35)*'اطلاعات پایه'!$C$36,IF(AA1458&lt;='اطلاعات پایه'!$B$37,'اطلاعات پایه'!$E$36+(AA1458-'اطلاعات پایه'!$B$36)*'اطلاعات پایه'!$C$37,IF(AA1458&lt;='اطلاعات پایه'!$B$38,'اطلاعات پایه'!$E$37+(AA1458-'اطلاعات پایه'!$B$37)*'اطلاعات پایه'!$C$38,IF(AA1458&lt;='اطلاعات پایه'!$B$39,'اطلاعات پایه'!$E$38+(AA1458-'اطلاعات پایه'!$B$38)*'اطلاعات پایه'!$C$39,'اطلاعات پایه'!$E$39+(AA1458-'اطلاعات پایه'!$B$39)*'اطلاعات پایه'!$C$40)))))/365*L1458</f>
        <v>0</v>
      </c>
      <c r="AC1458" s="9">
        <f t="shared" si="183"/>
        <v>37493954</v>
      </c>
      <c r="AE1458" s="9">
        <f t="shared" si="178"/>
        <v>49588780</v>
      </c>
    </row>
    <row r="1459" spans="1:31" x14ac:dyDescent="0.25">
      <c r="A1459" s="13">
        <v>1439</v>
      </c>
      <c r="B1459" s="13"/>
      <c r="C1459" s="13"/>
      <c r="D1459" s="13"/>
      <c r="E1459" s="13"/>
      <c r="F1459" s="13"/>
      <c r="G1459" s="6" t="str">
        <f t="shared" si="176"/>
        <v/>
      </c>
      <c r="H1459" s="13"/>
      <c r="I1459" s="13"/>
      <c r="J1459" s="15"/>
      <c r="K1459" s="15"/>
      <c r="L1459" s="5">
        <f>VLOOKUP($C$15,'اطلاعات پایه'!$A$18:$B$30,2,FALSE)</f>
        <v>30</v>
      </c>
      <c r="M1459" s="6">
        <f>VLOOKUP($C$15,'اطلاعات پایه'!$A$18:$C$30,3,FALSE)</f>
        <v>45736</v>
      </c>
      <c r="N1459" s="5">
        <f>ROUND((K1459*('اطلاعات پایه'!$B$12+1)+'اطلاعات پایه'!$B$13)/30*L1459,0)</f>
        <v>9316080</v>
      </c>
      <c r="O1459" s="5">
        <f>IF(AND(F1459&gt;0,M1459-F1459&gt;364),'اطلاعات پایه'!$B$10,0)*L1459+J1459</f>
        <v>0</v>
      </c>
      <c r="P1459" s="5">
        <f>IF(H1459="متاهل",'اطلاعات پایه'!$B$6,0)</f>
        <v>0</v>
      </c>
      <c r="Q1459" s="5">
        <f>I1459*'اطلاعات پایه'!$B$7</f>
        <v>0</v>
      </c>
      <c r="R1459" s="5">
        <f>ROUND('اطلاعات پایه'!$B$8/30*MIN(30,L1459),0)</f>
        <v>9000000</v>
      </c>
      <c r="S1459" s="5">
        <f>ROUND('اطلاعات پایه'!$B$9/30*MIN(30,L1459),0)</f>
        <v>22000000</v>
      </c>
      <c r="T1459" s="5">
        <f t="shared" si="179"/>
        <v>59284</v>
      </c>
      <c r="U1459" s="15"/>
      <c r="V1459" s="5">
        <f t="shared" si="177"/>
        <v>0</v>
      </c>
      <c r="X1459" s="9">
        <f t="shared" si="180"/>
        <v>40316080</v>
      </c>
      <c r="Y1459" s="9">
        <f>ROUND(0.07*MIN(7*L1459*'اطلاعات پایه'!$B$5,'محاسبه حقوق'!X1459),0)</f>
        <v>2822126</v>
      </c>
      <c r="Z1459" s="9">
        <f t="shared" si="181"/>
        <v>9272700</v>
      </c>
      <c r="AA1459" s="9">
        <f t="shared" si="182"/>
        <v>480702059.14285713</v>
      </c>
      <c r="AB1459" s="5">
        <f>IF(AA1459&lt;='اطلاعات پایه'!$B$35,'اطلاعات پایه'!$D$35,IF(AA1459&lt;='اطلاعات پایه'!$B$36,'اطلاعات پایه'!$E$35+(AA1459-'اطلاعات پایه'!$B$35)*'اطلاعات پایه'!$C$36,IF(AA1459&lt;='اطلاعات پایه'!$B$37,'اطلاعات پایه'!$E$36+(AA1459-'اطلاعات پایه'!$B$36)*'اطلاعات پایه'!$C$37,IF(AA1459&lt;='اطلاعات پایه'!$B$38,'اطلاعات پایه'!$E$37+(AA1459-'اطلاعات پایه'!$B$37)*'اطلاعات پایه'!$C$38,IF(AA1459&lt;='اطلاعات پایه'!$B$39,'اطلاعات پایه'!$E$38+(AA1459-'اطلاعات پایه'!$B$38)*'اطلاعات پایه'!$C$39,'اطلاعات پایه'!$E$39+(AA1459-'اطلاعات پایه'!$B$39)*'اطلاعات پایه'!$C$40)))))/365*L1459</f>
        <v>0</v>
      </c>
      <c r="AC1459" s="9">
        <f t="shared" si="183"/>
        <v>37493954</v>
      </c>
      <c r="AE1459" s="9">
        <f t="shared" si="178"/>
        <v>49588780</v>
      </c>
    </row>
    <row r="1460" spans="1:31" x14ac:dyDescent="0.25">
      <c r="A1460" s="13">
        <v>1440</v>
      </c>
      <c r="B1460" s="13"/>
      <c r="C1460" s="13"/>
      <c r="D1460" s="13"/>
      <c r="E1460" s="13"/>
      <c r="F1460" s="13"/>
      <c r="G1460" s="6" t="str">
        <f t="shared" si="176"/>
        <v/>
      </c>
      <c r="H1460" s="13"/>
      <c r="I1460" s="13"/>
      <c r="J1460" s="15"/>
      <c r="K1460" s="15"/>
      <c r="L1460" s="5">
        <f>VLOOKUP($C$15,'اطلاعات پایه'!$A$18:$B$30,2,FALSE)</f>
        <v>30</v>
      </c>
      <c r="M1460" s="6">
        <f>VLOOKUP($C$15,'اطلاعات پایه'!$A$18:$C$30,3,FALSE)</f>
        <v>45736</v>
      </c>
      <c r="N1460" s="5">
        <f>ROUND((K1460*('اطلاعات پایه'!$B$12+1)+'اطلاعات پایه'!$B$13)/30*L1460,0)</f>
        <v>9316080</v>
      </c>
      <c r="O1460" s="5">
        <f>IF(AND(F1460&gt;0,M1460-F1460&gt;364),'اطلاعات پایه'!$B$10,0)*L1460+J1460</f>
        <v>0</v>
      </c>
      <c r="P1460" s="5">
        <f>IF(H1460="متاهل",'اطلاعات پایه'!$B$6,0)</f>
        <v>0</v>
      </c>
      <c r="Q1460" s="5">
        <f>I1460*'اطلاعات پایه'!$B$7</f>
        <v>0</v>
      </c>
      <c r="R1460" s="5">
        <f>ROUND('اطلاعات پایه'!$B$8/30*MIN(30,L1460),0)</f>
        <v>9000000</v>
      </c>
      <c r="S1460" s="5">
        <f>ROUND('اطلاعات پایه'!$B$9/30*MIN(30,L1460),0)</f>
        <v>22000000</v>
      </c>
      <c r="T1460" s="5">
        <f t="shared" si="179"/>
        <v>59284</v>
      </c>
      <c r="U1460" s="15"/>
      <c r="V1460" s="5">
        <f t="shared" si="177"/>
        <v>0</v>
      </c>
      <c r="X1460" s="9">
        <f t="shared" si="180"/>
        <v>40316080</v>
      </c>
      <c r="Y1460" s="9">
        <f>ROUND(0.07*MIN(7*L1460*'اطلاعات پایه'!$B$5,'محاسبه حقوق'!X1460),0)</f>
        <v>2822126</v>
      </c>
      <c r="Z1460" s="9">
        <f t="shared" si="181"/>
        <v>9272700</v>
      </c>
      <c r="AA1460" s="9">
        <f t="shared" si="182"/>
        <v>480702059.14285713</v>
      </c>
      <c r="AB1460" s="5">
        <f>IF(AA1460&lt;='اطلاعات پایه'!$B$35,'اطلاعات پایه'!$D$35,IF(AA1460&lt;='اطلاعات پایه'!$B$36,'اطلاعات پایه'!$E$35+(AA1460-'اطلاعات پایه'!$B$35)*'اطلاعات پایه'!$C$36,IF(AA1460&lt;='اطلاعات پایه'!$B$37,'اطلاعات پایه'!$E$36+(AA1460-'اطلاعات پایه'!$B$36)*'اطلاعات پایه'!$C$37,IF(AA1460&lt;='اطلاعات پایه'!$B$38,'اطلاعات پایه'!$E$37+(AA1460-'اطلاعات پایه'!$B$37)*'اطلاعات پایه'!$C$38,IF(AA1460&lt;='اطلاعات پایه'!$B$39,'اطلاعات پایه'!$E$38+(AA1460-'اطلاعات پایه'!$B$38)*'اطلاعات پایه'!$C$39,'اطلاعات پایه'!$E$39+(AA1460-'اطلاعات پایه'!$B$39)*'اطلاعات پایه'!$C$40)))))/365*L1460</f>
        <v>0</v>
      </c>
      <c r="AC1460" s="9">
        <f t="shared" si="183"/>
        <v>37493954</v>
      </c>
      <c r="AE1460" s="9">
        <f t="shared" si="178"/>
        <v>49588780</v>
      </c>
    </row>
    <row r="1461" spans="1:31" x14ac:dyDescent="0.25">
      <c r="A1461" s="13">
        <v>1441</v>
      </c>
      <c r="B1461" s="13"/>
      <c r="C1461" s="13"/>
      <c r="D1461" s="13"/>
      <c r="E1461" s="13"/>
      <c r="F1461" s="13"/>
      <c r="G1461" s="6" t="str">
        <f t="shared" si="176"/>
        <v/>
      </c>
      <c r="H1461" s="13"/>
      <c r="I1461" s="13"/>
      <c r="J1461" s="15"/>
      <c r="K1461" s="15"/>
      <c r="L1461" s="5">
        <f>VLOOKUP($C$15,'اطلاعات پایه'!$A$18:$B$30,2,FALSE)</f>
        <v>30</v>
      </c>
      <c r="M1461" s="6">
        <f>VLOOKUP($C$15,'اطلاعات پایه'!$A$18:$C$30,3,FALSE)</f>
        <v>45736</v>
      </c>
      <c r="N1461" s="5">
        <f>ROUND((K1461*('اطلاعات پایه'!$B$12+1)+'اطلاعات پایه'!$B$13)/30*L1461,0)</f>
        <v>9316080</v>
      </c>
      <c r="O1461" s="5">
        <f>IF(AND(F1461&gt;0,M1461-F1461&gt;364),'اطلاعات پایه'!$B$10,0)*L1461+J1461</f>
        <v>0</v>
      </c>
      <c r="P1461" s="5">
        <f>IF(H1461="متاهل",'اطلاعات پایه'!$B$6,0)</f>
        <v>0</v>
      </c>
      <c r="Q1461" s="5">
        <f>I1461*'اطلاعات پایه'!$B$7</f>
        <v>0</v>
      </c>
      <c r="R1461" s="5">
        <f>ROUND('اطلاعات پایه'!$B$8/30*MIN(30,L1461),0)</f>
        <v>9000000</v>
      </c>
      <c r="S1461" s="5">
        <f>ROUND('اطلاعات پایه'!$B$9/30*MIN(30,L1461),0)</f>
        <v>22000000</v>
      </c>
      <c r="T1461" s="5">
        <f t="shared" si="179"/>
        <v>59284</v>
      </c>
      <c r="U1461" s="15"/>
      <c r="V1461" s="5">
        <f t="shared" si="177"/>
        <v>0</v>
      </c>
      <c r="X1461" s="9">
        <f t="shared" si="180"/>
        <v>40316080</v>
      </c>
      <c r="Y1461" s="9">
        <f>ROUND(0.07*MIN(7*L1461*'اطلاعات پایه'!$B$5,'محاسبه حقوق'!X1461),0)</f>
        <v>2822126</v>
      </c>
      <c r="Z1461" s="9">
        <f t="shared" si="181"/>
        <v>9272700</v>
      </c>
      <c r="AA1461" s="9">
        <f t="shared" si="182"/>
        <v>480702059.14285713</v>
      </c>
      <c r="AB1461" s="5">
        <f>IF(AA1461&lt;='اطلاعات پایه'!$B$35,'اطلاعات پایه'!$D$35,IF(AA1461&lt;='اطلاعات پایه'!$B$36,'اطلاعات پایه'!$E$35+(AA1461-'اطلاعات پایه'!$B$35)*'اطلاعات پایه'!$C$36,IF(AA1461&lt;='اطلاعات پایه'!$B$37,'اطلاعات پایه'!$E$36+(AA1461-'اطلاعات پایه'!$B$36)*'اطلاعات پایه'!$C$37,IF(AA1461&lt;='اطلاعات پایه'!$B$38,'اطلاعات پایه'!$E$37+(AA1461-'اطلاعات پایه'!$B$37)*'اطلاعات پایه'!$C$38,IF(AA1461&lt;='اطلاعات پایه'!$B$39,'اطلاعات پایه'!$E$38+(AA1461-'اطلاعات پایه'!$B$38)*'اطلاعات پایه'!$C$39,'اطلاعات پایه'!$E$39+(AA1461-'اطلاعات پایه'!$B$39)*'اطلاعات پایه'!$C$40)))))/365*L1461</f>
        <v>0</v>
      </c>
      <c r="AC1461" s="9">
        <f t="shared" si="183"/>
        <v>37493954</v>
      </c>
      <c r="AE1461" s="9">
        <f t="shared" si="178"/>
        <v>49588780</v>
      </c>
    </row>
    <row r="1462" spans="1:31" x14ac:dyDescent="0.25">
      <c r="A1462" s="13">
        <v>1442</v>
      </c>
      <c r="B1462" s="13"/>
      <c r="C1462" s="13"/>
      <c r="D1462" s="13"/>
      <c r="E1462" s="13"/>
      <c r="F1462" s="13"/>
      <c r="G1462" s="6" t="str">
        <f t="shared" si="176"/>
        <v/>
      </c>
      <c r="H1462" s="13"/>
      <c r="I1462" s="13"/>
      <c r="J1462" s="15"/>
      <c r="K1462" s="15"/>
      <c r="L1462" s="5">
        <f>VLOOKUP($C$15,'اطلاعات پایه'!$A$18:$B$30,2,FALSE)</f>
        <v>30</v>
      </c>
      <c r="M1462" s="6">
        <f>VLOOKUP($C$15,'اطلاعات پایه'!$A$18:$C$30,3,FALSE)</f>
        <v>45736</v>
      </c>
      <c r="N1462" s="5">
        <f>ROUND((K1462*('اطلاعات پایه'!$B$12+1)+'اطلاعات پایه'!$B$13)/30*L1462,0)</f>
        <v>9316080</v>
      </c>
      <c r="O1462" s="5">
        <f>IF(AND(F1462&gt;0,M1462-F1462&gt;364),'اطلاعات پایه'!$B$10,0)*L1462+J1462</f>
        <v>0</v>
      </c>
      <c r="P1462" s="5">
        <f>IF(H1462="متاهل",'اطلاعات پایه'!$B$6,0)</f>
        <v>0</v>
      </c>
      <c r="Q1462" s="5">
        <f>I1462*'اطلاعات پایه'!$B$7</f>
        <v>0</v>
      </c>
      <c r="R1462" s="5">
        <f>ROUND('اطلاعات پایه'!$B$8/30*MIN(30,L1462),0)</f>
        <v>9000000</v>
      </c>
      <c r="S1462" s="5">
        <f>ROUND('اطلاعات پایه'!$B$9/30*MIN(30,L1462),0)</f>
        <v>22000000</v>
      </c>
      <c r="T1462" s="5">
        <f t="shared" si="179"/>
        <v>59284</v>
      </c>
      <c r="U1462" s="15"/>
      <c r="V1462" s="5">
        <f t="shared" si="177"/>
        <v>0</v>
      </c>
      <c r="X1462" s="9">
        <f t="shared" si="180"/>
        <v>40316080</v>
      </c>
      <c r="Y1462" s="9">
        <f>ROUND(0.07*MIN(7*L1462*'اطلاعات پایه'!$B$5,'محاسبه حقوق'!X1462),0)</f>
        <v>2822126</v>
      </c>
      <c r="Z1462" s="9">
        <f t="shared" si="181"/>
        <v>9272700</v>
      </c>
      <c r="AA1462" s="9">
        <f t="shared" si="182"/>
        <v>480702059.14285713</v>
      </c>
      <c r="AB1462" s="5">
        <f>IF(AA1462&lt;='اطلاعات پایه'!$B$35,'اطلاعات پایه'!$D$35,IF(AA1462&lt;='اطلاعات پایه'!$B$36,'اطلاعات پایه'!$E$35+(AA1462-'اطلاعات پایه'!$B$35)*'اطلاعات پایه'!$C$36,IF(AA1462&lt;='اطلاعات پایه'!$B$37,'اطلاعات پایه'!$E$36+(AA1462-'اطلاعات پایه'!$B$36)*'اطلاعات پایه'!$C$37,IF(AA1462&lt;='اطلاعات پایه'!$B$38,'اطلاعات پایه'!$E$37+(AA1462-'اطلاعات پایه'!$B$37)*'اطلاعات پایه'!$C$38,IF(AA1462&lt;='اطلاعات پایه'!$B$39,'اطلاعات پایه'!$E$38+(AA1462-'اطلاعات پایه'!$B$38)*'اطلاعات پایه'!$C$39,'اطلاعات پایه'!$E$39+(AA1462-'اطلاعات پایه'!$B$39)*'اطلاعات پایه'!$C$40)))))/365*L1462</f>
        <v>0</v>
      </c>
      <c r="AC1462" s="9">
        <f t="shared" si="183"/>
        <v>37493954</v>
      </c>
      <c r="AE1462" s="9">
        <f t="shared" si="178"/>
        <v>49588780</v>
      </c>
    </row>
    <row r="1463" spans="1:31" x14ac:dyDescent="0.25">
      <c r="A1463" s="13">
        <v>1443</v>
      </c>
      <c r="B1463" s="13"/>
      <c r="C1463" s="13"/>
      <c r="D1463" s="13"/>
      <c r="E1463" s="13"/>
      <c r="F1463" s="13"/>
      <c r="G1463" s="6" t="str">
        <f t="shared" si="176"/>
        <v/>
      </c>
      <c r="H1463" s="13"/>
      <c r="I1463" s="13"/>
      <c r="J1463" s="15"/>
      <c r="K1463" s="15"/>
      <c r="L1463" s="5">
        <f>VLOOKUP($C$15,'اطلاعات پایه'!$A$18:$B$30,2,FALSE)</f>
        <v>30</v>
      </c>
      <c r="M1463" s="6">
        <f>VLOOKUP($C$15,'اطلاعات پایه'!$A$18:$C$30,3,FALSE)</f>
        <v>45736</v>
      </c>
      <c r="N1463" s="5">
        <f>ROUND((K1463*('اطلاعات پایه'!$B$12+1)+'اطلاعات پایه'!$B$13)/30*L1463,0)</f>
        <v>9316080</v>
      </c>
      <c r="O1463" s="5">
        <f>IF(AND(F1463&gt;0,M1463-F1463&gt;364),'اطلاعات پایه'!$B$10,0)*L1463+J1463</f>
        <v>0</v>
      </c>
      <c r="P1463" s="5">
        <f>IF(H1463="متاهل",'اطلاعات پایه'!$B$6,0)</f>
        <v>0</v>
      </c>
      <c r="Q1463" s="5">
        <f>I1463*'اطلاعات پایه'!$B$7</f>
        <v>0</v>
      </c>
      <c r="R1463" s="5">
        <f>ROUND('اطلاعات پایه'!$B$8/30*MIN(30,L1463),0)</f>
        <v>9000000</v>
      </c>
      <c r="S1463" s="5">
        <f>ROUND('اطلاعات پایه'!$B$9/30*MIN(30,L1463),0)</f>
        <v>22000000</v>
      </c>
      <c r="T1463" s="5">
        <f t="shared" si="179"/>
        <v>59284</v>
      </c>
      <c r="U1463" s="15"/>
      <c r="V1463" s="5">
        <f t="shared" si="177"/>
        <v>0</v>
      </c>
      <c r="X1463" s="9">
        <f t="shared" si="180"/>
        <v>40316080</v>
      </c>
      <c r="Y1463" s="9">
        <f>ROUND(0.07*MIN(7*L1463*'اطلاعات پایه'!$B$5,'محاسبه حقوق'!X1463),0)</f>
        <v>2822126</v>
      </c>
      <c r="Z1463" s="9">
        <f t="shared" si="181"/>
        <v>9272700</v>
      </c>
      <c r="AA1463" s="9">
        <f t="shared" si="182"/>
        <v>480702059.14285713</v>
      </c>
      <c r="AB1463" s="5">
        <f>IF(AA1463&lt;='اطلاعات پایه'!$B$35,'اطلاعات پایه'!$D$35,IF(AA1463&lt;='اطلاعات پایه'!$B$36,'اطلاعات پایه'!$E$35+(AA1463-'اطلاعات پایه'!$B$35)*'اطلاعات پایه'!$C$36,IF(AA1463&lt;='اطلاعات پایه'!$B$37,'اطلاعات پایه'!$E$36+(AA1463-'اطلاعات پایه'!$B$36)*'اطلاعات پایه'!$C$37,IF(AA1463&lt;='اطلاعات پایه'!$B$38,'اطلاعات پایه'!$E$37+(AA1463-'اطلاعات پایه'!$B$37)*'اطلاعات پایه'!$C$38,IF(AA1463&lt;='اطلاعات پایه'!$B$39,'اطلاعات پایه'!$E$38+(AA1463-'اطلاعات پایه'!$B$38)*'اطلاعات پایه'!$C$39,'اطلاعات پایه'!$E$39+(AA1463-'اطلاعات پایه'!$B$39)*'اطلاعات پایه'!$C$40)))))/365*L1463</f>
        <v>0</v>
      </c>
      <c r="AC1463" s="9">
        <f t="shared" si="183"/>
        <v>37493954</v>
      </c>
      <c r="AE1463" s="9">
        <f t="shared" si="178"/>
        <v>49588780</v>
      </c>
    </row>
    <row r="1464" spans="1:31" x14ac:dyDescent="0.25">
      <c r="A1464" s="13">
        <v>1444</v>
      </c>
      <c r="B1464" s="13"/>
      <c r="C1464" s="13"/>
      <c r="D1464" s="13"/>
      <c r="E1464" s="13"/>
      <c r="F1464" s="13"/>
      <c r="G1464" s="6" t="str">
        <f t="shared" si="176"/>
        <v/>
      </c>
      <c r="H1464" s="13"/>
      <c r="I1464" s="13"/>
      <c r="J1464" s="15"/>
      <c r="K1464" s="15"/>
      <c r="L1464" s="5">
        <f>VLOOKUP($C$15,'اطلاعات پایه'!$A$18:$B$30,2,FALSE)</f>
        <v>30</v>
      </c>
      <c r="M1464" s="6">
        <f>VLOOKUP($C$15,'اطلاعات پایه'!$A$18:$C$30,3,FALSE)</f>
        <v>45736</v>
      </c>
      <c r="N1464" s="5">
        <f>ROUND((K1464*('اطلاعات پایه'!$B$12+1)+'اطلاعات پایه'!$B$13)/30*L1464,0)</f>
        <v>9316080</v>
      </c>
      <c r="O1464" s="5">
        <f>IF(AND(F1464&gt;0,M1464-F1464&gt;364),'اطلاعات پایه'!$B$10,0)*L1464+J1464</f>
        <v>0</v>
      </c>
      <c r="P1464" s="5">
        <f>IF(H1464="متاهل",'اطلاعات پایه'!$B$6,0)</f>
        <v>0</v>
      </c>
      <c r="Q1464" s="5">
        <f>I1464*'اطلاعات پایه'!$B$7</f>
        <v>0</v>
      </c>
      <c r="R1464" s="5">
        <f>ROUND('اطلاعات پایه'!$B$8/30*MIN(30,L1464),0)</f>
        <v>9000000</v>
      </c>
      <c r="S1464" s="5">
        <f>ROUND('اطلاعات پایه'!$B$9/30*MIN(30,L1464),0)</f>
        <v>22000000</v>
      </c>
      <c r="T1464" s="5">
        <f t="shared" si="179"/>
        <v>59284</v>
      </c>
      <c r="U1464" s="15"/>
      <c r="V1464" s="5">
        <f t="shared" si="177"/>
        <v>0</v>
      </c>
      <c r="X1464" s="9">
        <f t="shared" si="180"/>
        <v>40316080</v>
      </c>
      <c r="Y1464" s="9">
        <f>ROUND(0.07*MIN(7*L1464*'اطلاعات پایه'!$B$5,'محاسبه حقوق'!X1464),0)</f>
        <v>2822126</v>
      </c>
      <c r="Z1464" s="9">
        <f t="shared" si="181"/>
        <v>9272700</v>
      </c>
      <c r="AA1464" s="9">
        <f t="shared" si="182"/>
        <v>480702059.14285713</v>
      </c>
      <c r="AB1464" s="5">
        <f>IF(AA1464&lt;='اطلاعات پایه'!$B$35,'اطلاعات پایه'!$D$35,IF(AA1464&lt;='اطلاعات پایه'!$B$36,'اطلاعات پایه'!$E$35+(AA1464-'اطلاعات پایه'!$B$35)*'اطلاعات پایه'!$C$36,IF(AA1464&lt;='اطلاعات پایه'!$B$37,'اطلاعات پایه'!$E$36+(AA1464-'اطلاعات پایه'!$B$36)*'اطلاعات پایه'!$C$37,IF(AA1464&lt;='اطلاعات پایه'!$B$38,'اطلاعات پایه'!$E$37+(AA1464-'اطلاعات پایه'!$B$37)*'اطلاعات پایه'!$C$38,IF(AA1464&lt;='اطلاعات پایه'!$B$39,'اطلاعات پایه'!$E$38+(AA1464-'اطلاعات پایه'!$B$38)*'اطلاعات پایه'!$C$39,'اطلاعات پایه'!$E$39+(AA1464-'اطلاعات پایه'!$B$39)*'اطلاعات پایه'!$C$40)))))/365*L1464</f>
        <v>0</v>
      </c>
      <c r="AC1464" s="9">
        <f t="shared" si="183"/>
        <v>37493954</v>
      </c>
      <c r="AE1464" s="9">
        <f t="shared" si="178"/>
        <v>49588780</v>
      </c>
    </row>
    <row r="1465" spans="1:31" x14ac:dyDescent="0.25">
      <c r="A1465" s="13">
        <v>1445</v>
      </c>
      <c r="B1465" s="13"/>
      <c r="C1465" s="13"/>
      <c r="D1465" s="13"/>
      <c r="E1465" s="13"/>
      <c r="F1465" s="13"/>
      <c r="G1465" s="6" t="str">
        <f t="shared" si="176"/>
        <v/>
      </c>
      <c r="H1465" s="13"/>
      <c r="I1465" s="13"/>
      <c r="J1465" s="15"/>
      <c r="K1465" s="15"/>
      <c r="L1465" s="5">
        <f>VLOOKUP($C$15,'اطلاعات پایه'!$A$18:$B$30,2,FALSE)</f>
        <v>30</v>
      </c>
      <c r="M1465" s="6">
        <f>VLOOKUP($C$15,'اطلاعات پایه'!$A$18:$C$30,3,FALSE)</f>
        <v>45736</v>
      </c>
      <c r="N1465" s="5">
        <f>ROUND((K1465*('اطلاعات پایه'!$B$12+1)+'اطلاعات پایه'!$B$13)/30*L1465,0)</f>
        <v>9316080</v>
      </c>
      <c r="O1465" s="5">
        <f>IF(AND(F1465&gt;0,M1465-F1465&gt;364),'اطلاعات پایه'!$B$10,0)*L1465+J1465</f>
        <v>0</v>
      </c>
      <c r="P1465" s="5">
        <f>IF(H1465="متاهل",'اطلاعات پایه'!$B$6,0)</f>
        <v>0</v>
      </c>
      <c r="Q1465" s="5">
        <f>I1465*'اطلاعات پایه'!$B$7</f>
        <v>0</v>
      </c>
      <c r="R1465" s="5">
        <f>ROUND('اطلاعات پایه'!$B$8/30*MIN(30,L1465),0)</f>
        <v>9000000</v>
      </c>
      <c r="S1465" s="5">
        <f>ROUND('اطلاعات پایه'!$B$9/30*MIN(30,L1465),0)</f>
        <v>22000000</v>
      </c>
      <c r="T1465" s="5">
        <f t="shared" si="179"/>
        <v>59284</v>
      </c>
      <c r="U1465" s="15"/>
      <c r="V1465" s="5">
        <f t="shared" si="177"/>
        <v>0</v>
      </c>
      <c r="X1465" s="9">
        <f t="shared" si="180"/>
        <v>40316080</v>
      </c>
      <c r="Y1465" s="9">
        <f>ROUND(0.07*MIN(7*L1465*'اطلاعات پایه'!$B$5,'محاسبه حقوق'!X1465),0)</f>
        <v>2822126</v>
      </c>
      <c r="Z1465" s="9">
        <f t="shared" si="181"/>
        <v>9272700</v>
      </c>
      <c r="AA1465" s="9">
        <f t="shared" si="182"/>
        <v>480702059.14285713</v>
      </c>
      <c r="AB1465" s="5">
        <f>IF(AA1465&lt;='اطلاعات پایه'!$B$35,'اطلاعات پایه'!$D$35,IF(AA1465&lt;='اطلاعات پایه'!$B$36,'اطلاعات پایه'!$E$35+(AA1465-'اطلاعات پایه'!$B$35)*'اطلاعات پایه'!$C$36,IF(AA1465&lt;='اطلاعات پایه'!$B$37,'اطلاعات پایه'!$E$36+(AA1465-'اطلاعات پایه'!$B$36)*'اطلاعات پایه'!$C$37,IF(AA1465&lt;='اطلاعات پایه'!$B$38,'اطلاعات پایه'!$E$37+(AA1465-'اطلاعات پایه'!$B$37)*'اطلاعات پایه'!$C$38,IF(AA1465&lt;='اطلاعات پایه'!$B$39,'اطلاعات پایه'!$E$38+(AA1465-'اطلاعات پایه'!$B$38)*'اطلاعات پایه'!$C$39,'اطلاعات پایه'!$E$39+(AA1465-'اطلاعات پایه'!$B$39)*'اطلاعات پایه'!$C$40)))))/365*L1465</f>
        <v>0</v>
      </c>
      <c r="AC1465" s="9">
        <f t="shared" si="183"/>
        <v>37493954</v>
      </c>
      <c r="AE1465" s="9">
        <f t="shared" si="178"/>
        <v>49588780</v>
      </c>
    </row>
    <row r="1466" spans="1:31" x14ac:dyDescent="0.25">
      <c r="A1466" s="13">
        <v>1446</v>
      </c>
      <c r="B1466" s="13"/>
      <c r="C1466" s="13"/>
      <c r="D1466" s="13"/>
      <c r="E1466" s="13"/>
      <c r="F1466" s="13"/>
      <c r="G1466" s="6" t="str">
        <f t="shared" si="176"/>
        <v/>
      </c>
      <c r="H1466" s="13"/>
      <c r="I1466" s="13"/>
      <c r="J1466" s="15"/>
      <c r="K1466" s="15"/>
      <c r="L1466" s="5">
        <f>VLOOKUP($C$15,'اطلاعات پایه'!$A$18:$B$30,2,FALSE)</f>
        <v>30</v>
      </c>
      <c r="M1466" s="6">
        <f>VLOOKUP($C$15,'اطلاعات پایه'!$A$18:$C$30,3,FALSE)</f>
        <v>45736</v>
      </c>
      <c r="N1466" s="5">
        <f>ROUND((K1466*('اطلاعات پایه'!$B$12+1)+'اطلاعات پایه'!$B$13)/30*L1466,0)</f>
        <v>9316080</v>
      </c>
      <c r="O1466" s="5">
        <f>IF(AND(F1466&gt;0,M1466-F1466&gt;364),'اطلاعات پایه'!$B$10,0)*L1466+J1466</f>
        <v>0</v>
      </c>
      <c r="P1466" s="5">
        <f>IF(H1466="متاهل",'اطلاعات پایه'!$B$6,0)</f>
        <v>0</v>
      </c>
      <c r="Q1466" s="5">
        <f>I1466*'اطلاعات پایه'!$B$7</f>
        <v>0</v>
      </c>
      <c r="R1466" s="5">
        <f>ROUND('اطلاعات پایه'!$B$8/30*MIN(30,L1466),0)</f>
        <v>9000000</v>
      </c>
      <c r="S1466" s="5">
        <f>ROUND('اطلاعات پایه'!$B$9/30*MIN(30,L1466),0)</f>
        <v>22000000</v>
      </c>
      <c r="T1466" s="5">
        <f t="shared" si="179"/>
        <v>59284</v>
      </c>
      <c r="U1466" s="15"/>
      <c r="V1466" s="5">
        <f t="shared" si="177"/>
        <v>0</v>
      </c>
      <c r="X1466" s="9">
        <f t="shared" si="180"/>
        <v>40316080</v>
      </c>
      <c r="Y1466" s="9">
        <f>ROUND(0.07*MIN(7*L1466*'اطلاعات پایه'!$B$5,'محاسبه حقوق'!X1466),0)</f>
        <v>2822126</v>
      </c>
      <c r="Z1466" s="9">
        <f t="shared" si="181"/>
        <v>9272700</v>
      </c>
      <c r="AA1466" s="9">
        <f t="shared" si="182"/>
        <v>480702059.14285713</v>
      </c>
      <c r="AB1466" s="5">
        <f>IF(AA1466&lt;='اطلاعات پایه'!$B$35,'اطلاعات پایه'!$D$35,IF(AA1466&lt;='اطلاعات پایه'!$B$36,'اطلاعات پایه'!$E$35+(AA1466-'اطلاعات پایه'!$B$35)*'اطلاعات پایه'!$C$36,IF(AA1466&lt;='اطلاعات پایه'!$B$37,'اطلاعات پایه'!$E$36+(AA1466-'اطلاعات پایه'!$B$36)*'اطلاعات پایه'!$C$37,IF(AA1466&lt;='اطلاعات پایه'!$B$38,'اطلاعات پایه'!$E$37+(AA1466-'اطلاعات پایه'!$B$37)*'اطلاعات پایه'!$C$38,IF(AA1466&lt;='اطلاعات پایه'!$B$39,'اطلاعات پایه'!$E$38+(AA1466-'اطلاعات پایه'!$B$38)*'اطلاعات پایه'!$C$39,'اطلاعات پایه'!$E$39+(AA1466-'اطلاعات پایه'!$B$39)*'اطلاعات پایه'!$C$40)))))/365*L1466</f>
        <v>0</v>
      </c>
      <c r="AC1466" s="9">
        <f t="shared" si="183"/>
        <v>37493954</v>
      </c>
      <c r="AE1466" s="9">
        <f t="shared" si="178"/>
        <v>49588780</v>
      </c>
    </row>
    <row r="1467" spans="1:31" x14ac:dyDescent="0.25">
      <c r="A1467" s="13">
        <v>1447</v>
      </c>
      <c r="B1467" s="13"/>
      <c r="C1467" s="13"/>
      <c r="D1467" s="13"/>
      <c r="E1467" s="13"/>
      <c r="F1467" s="13"/>
      <c r="G1467" s="6" t="str">
        <f t="shared" si="176"/>
        <v/>
      </c>
      <c r="H1467" s="13"/>
      <c r="I1467" s="13"/>
      <c r="J1467" s="15"/>
      <c r="K1467" s="15"/>
      <c r="L1467" s="5">
        <f>VLOOKUP($C$15,'اطلاعات پایه'!$A$18:$B$30,2,FALSE)</f>
        <v>30</v>
      </c>
      <c r="M1467" s="6">
        <f>VLOOKUP($C$15,'اطلاعات پایه'!$A$18:$C$30,3,FALSE)</f>
        <v>45736</v>
      </c>
      <c r="N1467" s="5">
        <f>ROUND((K1467*('اطلاعات پایه'!$B$12+1)+'اطلاعات پایه'!$B$13)/30*L1467,0)</f>
        <v>9316080</v>
      </c>
      <c r="O1467" s="5">
        <f>IF(AND(F1467&gt;0,M1467-F1467&gt;364),'اطلاعات پایه'!$B$10,0)*L1467+J1467</f>
        <v>0</v>
      </c>
      <c r="P1467" s="5">
        <f>IF(H1467="متاهل",'اطلاعات پایه'!$B$6,0)</f>
        <v>0</v>
      </c>
      <c r="Q1467" s="5">
        <f>I1467*'اطلاعات پایه'!$B$7</f>
        <v>0</v>
      </c>
      <c r="R1467" s="5">
        <f>ROUND('اطلاعات پایه'!$B$8/30*MIN(30,L1467),0)</f>
        <v>9000000</v>
      </c>
      <c r="S1467" s="5">
        <f>ROUND('اطلاعات پایه'!$B$9/30*MIN(30,L1467),0)</f>
        <v>22000000</v>
      </c>
      <c r="T1467" s="5">
        <f t="shared" si="179"/>
        <v>59284</v>
      </c>
      <c r="U1467" s="15"/>
      <c r="V1467" s="5">
        <f t="shared" si="177"/>
        <v>0</v>
      </c>
      <c r="X1467" s="9">
        <f t="shared" si="180"/>
        <v>40316080</v>
      </c>
      <c r="Y1467" s="9">
        <f>ROUND(0.07*MIN(7*L1467*'اطلاعات پایه'!$B$5,'محاسبه حقوق'!X1467),0)</f>
        <v>2822126</v>
      </c>
      <c r="Z1467" s="9">
        <f t="shared" si="181"/>
        <v>9272700</v>
      </c>
      <c r="AA1467" s="9">
        <f t="shared" si="182"/>
        <v>480702059.14285713</v>
      </c>
      <c r="AB1467" s="5">
        <f>IF(AA1467&lt;='اطلاعات پایه'!$B$35,'اطلاعات پایه'!$D$35,IF(AA1467&lt;='اطلاعات پایه'!$B$36,'اطلاعات پایه'!$E$35+(AA1467-'اطلاعات پایه'!$B$35)*'اطلاعات پایه'!$C$36,IF(AA1467&lt;='اطلاعات پایه'!$B$37,'اطلاعات پایه'!$E$36+(AA1467-'اطلاعات پایه'!$B$36)*'اطلاعات پایه'!$C$37,IF(AA1467&lt;='اطلاعات پایه'!$B$38,'اطلاعات پایه'!$E$37+(AA1467-'اطلاعات پایه'!$B$37)*'اطلاعات پایه'!$C$38,IF(AA1467&lt;='اطلاعات پایه'!$B$39,'اطلاعات پایه'!$E$38+(AA1467-'اطلاعات پایه'!$B$38)*'اطلاعات پایه'!$C$39,'اطلاعات پایه'!$E$39+(AA1467-'اطلاعات پایه'!$B$39)*'اطلاعات پایه'!$C$40)))))/365*L1467</f>
        <v>0</v>
      </c>
      <c r="AC1467" s="9">
        <f t="shared" si="183"/>
        <v>37493954</v>
      </c>
      <c r="AE1467" s="9">
        <f t="shared" si="178"/>
        <v>49588780</v>
      </c>
    </row>
    <row r="1468" spans="1:31" x14ac:dyDescent="0.25">
      <c r="A1468" s="13">
        <v>1448</v>
      </c>
      <c r="B1468" s="13"/>
      <c r="C1468" s="13"/>
      <c r="D1468" s="13"/>
      <c r="E1468" s="13"/>
      <c r="F1468" s="13"/>
      <c r="G1468" s="6" t="str">
        <f t="shared" si="176"/>
        <v/>
      </c>
      <c r="H1468" s="13"/>
      <c r="I1468" s="13"/>
      <c r="J1468" s="15"/>
      <c r="K1468" s="15"/>
      <c r="L1468" s="5">
        <f>VLOOKUP($C$15,'اطلاعات پایه'!$A$18:$B$30,2,FALSE)</f>
        <v>30</v>
      </c>
      <c r="M1468" s="6">
        <f>VLOOKUP($C$15,'اطلاعات پایه'!$A$18:$C$30,3,FALSE)</f>
        <v>45736</v>
      </c>
      <c r="N1468" s="5">
        <f>ROUND((K1468*('اطلاعات پایه'!$B$12+1)+'اطلاعات پایه'!$B$13)/30*L1468,0)</f>
        <v>9316080</v>
      </c>
      <c r="O1468" s="5">
        <f>IF(AND(F1468&gt;0,M1468-F1468&gt;364),'اطلاعات پایه'!$B$10,0)*L1468+J1468</f>
        <v>0</v>
      </c>
      <c r="P1468" s="5">
        <f>IF(H1468="متاهل",'اطلاعات پایه'!$B$6,0)</f>
        <v>0</v>
      </c>
      <c r="Q1468" s="5">
        <f>I1468*'اطلاعات پایه'!$B$7</f>
        <v>0</v>
      </c>
      <c r="R1468" s="5">
        <f>ROUND('اطلاعات پایه'!$B$8/30*MIN(30,L1468),0)</f>
        <v>9000000</v>
      </c>
      <c r="S1468" s="5">
        <f>ROUND('اطلاعات پایه'!$B$9/30*MIN(30,L1468),0)</f>
        <v>22000000</v>
      </c>
      <c r="T1468" s="5">
        <f t="shared" si="179"/>
        <v>59284</v>
      </c>
      <c r="U1468" s="15"/>
      <c r="V1468" s="5">
        <f t="shared" si="177"/>
        <v>0</v>
      </c>
      <c r="X1468" s="9">
        <f t="shared" si="180"/>
        <v>40316080</v>
      </c>
      <c r="Y1468" s="9">
        <f>ROUND(0.07*MIN(7*L1468*'اطلاعات پایه'!$B$5,'محاسبه حقوق'!X1468),0)</f>
        <v>2822126</v>
      </c>
      <c r="Z1468" s="9">
        <f t="shared" si="181"/>
        <v>9272700</v>
      </c>
      <c r="AA1468" s="9">
        <f t="shared" si="182"/>
        <v>480702059.14285713</v>
      </c>
      <c r="AB1468" s="5">
        <f>IF(AA1468&lt;='اطلاعات پایه'!$B$35,'اطلاعات پایه'!$D$35,IF(AA1468&lt;='اطلاعات پایه'!$B$36,'اطلاعات پایه'!$E$35+(AA1468-'اطلاعات پایه'!$B$35)*'اطلاعات پایه'!$C$36,IF(AA1468&lt;='اطلاعات پایه'!$B$37,'اطلاعات پایه'!$E$36+(AA1468-'اطلاعات پایه'!$B$36)*'اطلاعات پایه'!$C$37,IF(AA1468&lt;='اطلاعات پایه'!$B$38,'اطلاعات پایه'!$E$37+(AA1468-'اطلاعات پایه'!$B$37)*'اطلاعات پایه'!$C$38,IF(AA1468&lt;='اطلاعات پایه'!$B$39,'اطلاعات پایه'!$E$38+(AA1468-'اطلاعات پایه'!$B$38)*'اطلاعات پایه'!$C$39,'اطلاعات پایه'!$E$39+(AA1468-'اطلاعات پایه'!$B$39)*'اطلاعات پایه'!$C$40)))))/365*L1468</f>
        <v>0</v>
      </c>
      <c r="AC1468" s="9">
        <f t="shared" si="183"/>
        <v>37493954</v>
      </c>
      <c r="AE1468" s="9">
        <f t="shared" si="178"/>
        <v>49588780</v>
      </c>
    </row>
    <row r="1469" spans="1:31" x14ac:dyDescent="0.25">
      <c r="A1469" s="13">
        <v>1449</v>
      </c>
      <c r="B1469" s="13"/>
      <c r="C1469" s="13"/>
      <c r="D1469" s="13"/>
      <c r="E1469" s="13"/>
      <c r="F1469" s="13"/>
      <c r="G1469" s="6" t="str">
        <f t="shared" si="176"/>
        <v/>
      </c>
      <c r="H1469" s="13"/>
      <c r="I1469" s="13"/>
      <c r="J1469" s="15"/>
      <c r="K1469" s="15"/>
      <c r="L1469" s="5">
        <f>VLOOKUP($C$15,'اطلاعات پایه'!$A$18:$B$30,2,FALSE)</f>
        <v>30</v>
      </c>
      <c r="M1469" s="6">
        <f>VLOOKUP($C$15,'اطلاعات پایه'!$A$18:$C$30,3,FALSE)</f>
        <v>45736</v>
      </c>
      <c r="N1469" s="5">
        <f>ROUND((K1469*('اطلاعات پایه'!$B$12+1)+'اطلاعات پایه'!$B$13)/30*L1469,0)</f>
        <v>9316080</v>
      </c>
      <c r="O1469" s="5">
        <f>IF(AND(F1469&gt;0,M1469-F1469&gt;364),'اطلاعات پایه'!$B$10,0)*L1469+J1469</f>
        <v>0</v>
      </c>
      <c r="P1469" s="5">
        <f>IF(H1469="متاهل",'اطلاعات پایه'!$B$6,0)</f>
        <v>0</v>
      </c>
      <c r="Q1469" s="5">
        <f>I1469*'اطلاعات پایه'!$B$7</f>
        <v>0</v>
      </c>
      <c r="R1469" s="5">
        <f>ROUND('اطلاعات پایه'!$B$8/30*MIN(30,L1469),0)</f>
        <v>9000000</v>
      </c>
      <c r="S1469" s="5">
        <f>ROUND('اطلاعات پایه'!$B$9/30*MIN(30,L1469),0)</f>
        <v>22000000</v>
      </c>
      <c r="T1469" s="5">
        <f t="shared" si="179"/>
        <v>59284</v>
      </c>
      <c r="U1469" s="15"/>
      <c r="V1469" s="5">
        <f t="shared" si="177"/>
        <v>0</v>
      </c>
      <c r="X1469" s="9">
        <f t="shared" si="180"/>
        <v>40316080</v>
      </c>
      <c r="Y1469" s="9">
        <f>ROUND(0.07*MIN(7*L1469*'اطلاعات پایه'!$B$5,'محاسبه حقوق'!X1469),0)</f>
        <v>2822126</v>
      </c>
      <c r="Z1469" s="9">
        <f t="shared" si="181"/>
        <v>9272700</v>
      </c>
      <c r="AA1469" s="9">
        <f t="shared" si="182"/>
        <v>480702059.14285713</v>
      </c>
      <c r="AB1469" s="5">
        <f>IF(AA1469&lt;='اطلاعات پایه'!$B$35,'اطلاعات پایه'!$D$35,IF(AA1469&lt;='اطلاعات پایه'!$B$36,'اطلاعات پایه'!$E$35+(AA1469-'اطلاعات پایه'!$B$35)*'اطلاعات پایه'!$C$36,IF(AA1469&lt;='اطلاعات پایه'!$B$37,'اطلاعات پایه'!$E$36+(AA1469-'اطلاعات پایه'!$B$36)*'اطلاعات پایه'!$C$37,IF(AA1469&lt;='اطلاعات پایه'!$B$38,'اطلاعات پایه'!$E$37+(AA1469-'اطلاعات پایه'!$B$37)*'اطلاعات پایه'!$C$38,IF(AA1469&lt;='اطلاعات پایه'!$B$39,'اطلاعات پایه'!$E$38+(AA1469-'اطلاعات پایه'!$B$38)*'اطلاعات پایه'!$C$39,'اطلاعات پایه'!$E$39+(AA1469-'اطلاعات پایه'!$B$39)*'اطلاعات پایه'!$C$40)))))/365*L1469</f>
        <v>0</v>
      </c>
      <c r="AC1469" s="9">
        <f t="shared" si="183"/>
        <v>37493954</v>
      </c>
      <c r="AE1469" s="9">
        <f t="shared" si="178"/>
        <v>49588780</v>
      </c>
    </row>
    <row r="1470" spans="1:31" x14ac:dyDescent="0.25">
      <c r="A1470" s="13">
        <v>1450</v>
      </c>
      <c r="B1470" s="13"/>
      <c r="C1470" s="13"/>
      <c r="D1470" s="13"/>
      <c r="E1470" s="13"/>
      <c r="F1470" s="13"/>
      <c r="G1470" s="6" t="str">
        <f t="shared" si="176"/>
        <v/>
      </c>
      <c r="H1470" s="13"/>
      <c r="I1470" s="13"/>
      <c r="J1470" s="15"/>
      <c r="K1470" s="15"/>
      <c r="L1470" s="5">
        <f>VLOOKUP($C$15,'اطلاعات پایه'!$A$18:$B$30,2,FALSE)</f>
        <v>30</v>
      </c>
      <c r="M1470" s="6">
        <f>VLOOKUP($C$15,'اطلاعات پایه'!$A$18:$C$30,3,FALSE)</f>
        <v>45736</v>
      </c>
      <c r="N1470" s="5">
        <f>ROUND((K1470*('اطلاعات پایه'!$B$12+1)+'اطلاعات پایه'!$B$13)/30*L1470,0)</f>
        <v>9316080</v>
      </c>
      <c r="O1470" s="5">
        <f>IF(AND(F1470&gt;0,M1470-F1470&gt;364),'اطلاعات پایه'!$B$10,0)*L1470+J1470</f>
        <v>0</v>
      </c>
      <c r="P1470" s="5">
        <f>IF(H1470="متاهل",'اطلاعات پایه'!$B$6,0)</f>
        <v>0</v>
      </c>
      <c r="Q1470" s="5">
        <f>I1470*'اطلاعات پایه'!$B$7</f>
        <v>0</v>
      </c>
      <c r="R1470" s="5">
        <f>ROUND('اطلاعات پایه'!$B$8/30*MIN(30,L1470),0)</f>
        <v>9000000</v>
      </c>
      <c r="S1470" s="5">
        <f>ROUND('اطلاعات پایه'!$B$9/30*MIN(30,L1470),0)</f>
        <v>22000000</v>
      </c>
      <c r="T1470" s="5">
        <f t="shared" si="179"/>
        <v>59284</v>
      </c>
      <c r="U1470" s="15"/>
      <c r="V1470" s="5">
        <f t="shared" si="177"/>
        <v>0</v>
      </c>
      <c r="X1470" s="9">
        <f t="shared" si="180"/>
        <v>40316080</v>
      </c>
      <c r="Y1470" s="9">
        <f>ROUND(0.07*MIN(7*L1470*'اطلاعات پایه'!$B$5,'محاسبه حقوق'!X1470),0)</f>
        <v>2822126</v>
      </c>
      <c r="Z1470" s="9">
        <f t="shared" si="181"/>
        <v>9272700</v>
      </c>
      <c r="AA1470" s="9">
        <f t="shared" si="182"/>
        <v>480702059.14285713</v>
      </c>
      <c r="AB1470" s="5">
        <f>IF(AA1470&lt;='اطلاعات پایه'!$B$35,'اطلاعات پایه'!$D$35,IF(AA1470&lt;='اطلاعات پایه'!$B$36,'اطلاعات پایه'!$E$35+(AA1470-'اطلاعات پایه'!$B$35)*'اطلاعات پایه'!$C$36,IF(AA1470&lt;='اطلاعات پایه'!$B$37,'اطلاعات پایه'!$E$36+(AA1470-'اطلاعات پایه'!$B$36)*'اطلاعات پایه'!$C$37,IF(AA1470&lt;='اطلاعات پایه'!$B$38,'اطلاعات پایه'!$E$37+(AA1470-'اطلاعات پایه'!$B$37)*'اطلاعات پایه'!$C$38,IF(AA1470&lt;='اطلاعات پایه'!$B$39,'اطلاعات پایه'!$E$38+(AA1470-'اطلاعات پایه'!$B$38)*'اطلاعات پایه'!$C$39,'اطلاعات پایه'!$E$39+(AA1470-'اطلاعات پایه'!$B$39)*'اطلاعات پایه'!$C$40)))))/365*L1470</f>
        <v>0</v>
      </c>
      <c r="AC1470" s="9">
        <f t="shared" si="183"/>
        <v>37493954</v>
      </c>
      <c r="AE1470" s="9">
        <f t="shared" si="178"/>
        <v>49588780</v>
      </c>
    </row>
    <row r="1471" spans="1:31" x14ac:dyDescent="0.25">
      <c r="A1471" s="13">
        <v>1451</v>
      </c>
      <c r="B1471" s="13"/>
      <c r="C1471" s="13"/>
      <c r="D1471" s="13"/>
      <c r="E1471" s="13"/>
      <c r="F1471" s="13"/>
      <c r="G1471" s="6" t="str">
        <f t="shared" si="176"/>
        <v/>
      </c>
      <c r="H1471" s="13"/>
      <c r="I1471" s="13"/>
      <c r="J1471" s="15"/>
      <c r="K1471" s="15"/>
      <c r="L1471" s="5">
        <f>VLOOKUP($C$15,'اطلاعات پایه'!$A$18:$B$30,2,FALSE)</f>
        <v>30</v>
      </c>
      <c r="M1471" s="6">
        <f>VLOOKUP($C$15,'اطلاعات پایه'!$A$18:$C$30,3,FALSE)</f>
        <v>45736</v>
      </c>
      <c r="N1471" s="5">
        <f>ROUND((K1471*('اطلاعات پایه'!$B$12+1)+'اطلاعات پایه'!$B$13)/30*L1471,0)</f>
        <v>9316080</v>
      </c>
      <c r="O1471" s="5">
        <f>IF(AND(F1471&gt;0,M1471-F1471&gt;364),'اطلاعات پایه'!$B$10,0)*L1471+J1471</f>
        <v>0</v>
      </c>
      <c r="P1471" s="5">
        <f>IF(H1471="متاهل",'اطلاعات پایه'!$B$6,0)</f>
        <v>0</v>
      </c>
      <c r="Q1471" s="5">
        <f>I1471*'اطلاعات پایه'!$B$7</f>
        <v>0</v>
      </c>
      <c r="R1471" s="5">
        <f>ROUND('اطلاعات پایه'!$B$8/30*MIN(30,L1471),0)</f>
        <v>9000000</v>
      </c>
      <c r="S1471" s="5">
        <f>ROUND('اطلاعات پایه'!$B$9/30*MIN(30,L1471),0)</f>
        <v>22000000</v>
      </c>
      <c r="T1471" s="5">
        <f t="shared" si="179"/>
        <v>59284</v>
      </c>
      <c r="U1471" s="15"/>
      <c r="V1471" s="5">
        <f t="shared" si="177"/>
        <v>0</v>
      </c>
      <c r="X1471" s="9">
        <f t="shared" si="180"/>
        <v>40316080</v>
      </c>
      <c r="Y1471" s="9">
        <f>ROUND(0.07*MIN(7*L1471*'اطلاعات پایه'!$B$5,'محاسبه حقوق'!X1471),0)</f>
        <v>2822126</v>
      </c>
      <c r="Z1471" s="9">
        <f t="shared" si="181"/>
        <v>9272700</v>
      </c>
      <c r="AA1471" s="9">
        <f t="shared" si="182"/>
        <v>480702059.14285713</v>
      </c>
      <c r="AB1471" s="5">
        <f>IF(AA1471&lt;='اطلاعات پایه'!$B$35,'اطلاعات پایه'!$D$35,IF(AA1471&lt;='اطلاعات پایه'!$B$36,'اطلاعات پایه'!$E$35+(AA1471-'اطلاعات پایه'!$B$35)*'اطلاعات پایه'!$C$36,IF(AA1471&lt;='اطلاعات پایه'!$B$37,'اطلاعات پایه'!$E$36+(AA1471-'اطلاعات پایه'!$B$36)*'اطلاعات پایه'!$C$37,IF(AA1471&lt;='اطلاعات پایه'!$B$38,'اطلاعات پایه'!$E$37+(AA1471-'اطلاعات پایه'!$B$37)*'اطلاعات پایه'!$C$38,IF(AA1471&lt;='اطلاعات پایه'!$B$39,'اطلاعات پایه'!$E$38+(AA1471-'اطلاعات پایه'!$B$38)*'اطلاعات پایه'!$C$39,'اطلاعات پایه'!$E$39+(AA1471-'اطلاعات پایه'!$B$39)*'اطلاعات پایه'!$C$40)))))/365*L1471</f>
        <v>0</v>
      </c>
      <c r="AC1471" s="9">
        <f t="shared" si="183"/>
        <v>37493954</v>
      </c>
      <c r="AE1471" s="9">
        <f t="shared" si="178"/>
        <v>49588780</v>
      </c>
    </row>
    <row r="1472" spans="1:31" x14ac:dyDescent="0.25">
      <c r="A1472" s="13">
        <v>1452</v>
      </c>
      <c r="B1472" s="13"/>
      <c r="C1472" s="13"/>
      <c r="D1472" s="13"/>
      <c r="E1472" s="13"/>
      <c r="F1472" s="13"/>
      <c r="G1472" s="6" t="str">
        <f t="shared" si="176"/>
        <v/>
      </c>
      <c r="H1472" s="13"/>
      <c r="I1472" s="13"/>
      <c r="J1472" s="15"/>
      <c r="K1472" s="15"/>
      <c r="L1472" s="5">
        <f>VLOOKUP($C$15,'اطلاعات پایه'!$A$18:$B$30,2,FALSE)</f>
        <v>30</v>
      </c>
      <c r="M1472" s="6">
        <f>VLOOKUP($C$15,'اطلاعات پایه'!$A$18:$C$30,3,FALSE)</f>
        <v>45736</v>
      </c>
      <c r="N1472" s="5">
        <f>ROUND((K1472*('اطلاعات پایه'!$B$12+1)+'اطلاعات پایه'!$B$13)/30*L1472,0)</f>
        <v>9316080</v>
      </c>
      <c r="O1472" s="5">
        <f>IF(AND(F1472&gt;0,M1472-F1472&gt;364),'اطلاعات پایه'!$B$10,0)*L1472+J1472</f>
        <v>0</v>
      </c>
      <c r="P1472" s="5">
        <f>IF(H1472="متاهل",'اطلاعات پایه'!$B$6,0)</f>
        <v>0</v>
      </c>
      <c r="Q1472" s="5">
        <f>I1472*'اطلاعات پایه'!$B$7</f>
        <v>0</v>
      </c>
      <c r="R1472" s="5">
        <f>ROUND('اطلاعات پایه'!$B$8/30*MIN(30,L1472),0)</f>
        <v>9000000</v>
      </c>
      <c r="S1472" s="5">
        <f>ROUND('اطلاعات پایه'!$B$9/30*MIN(30,L1472),0)</f>
        <v>22000000</v>
      </c>
      <c r="T1472" s="5">
        <f t="shared" si="179"/>
        <v>59284</v>
      </c>
      <c r="U1472" s="15"/>
      <c r="V1472" s="5">
        <f t="shared" si="177"/>
        <v>0</v>
      </c>
      <c r="X1472" s="9">
        <f t="shared" si="180"/>
        <v>40316080</v>
      </c>
      <c r="Y1472" s="9">
        <f>ROUND(0.07*MIN(7*L1472*'اطلاعات پایه'!$B$5,'محاسبه حقوق'!X1472),0)</f>
        <v>2822126</v>
      </c>
      <c r="Z1472" s="9">
        <f t="shared" si="181"/>
        <v>9272700</v>
      </c>
      <c r="AA1472" s="9">
        <f t="shared" si="182"/>
        <v>480702059.14285713</v>
      </c>
      <c r="AB1472" s="5">
        <f>IF(AA1472&lt;='اطلاعات پایه'!$B$35,'اطلاعات پایه'!$D$35,IF(AA1472&lt;='اطلاعات پایه'!$B$36,'اطلاعات پایه'!$E$35+(AA1472-'اطلاعات پایه'!$B$35)*'اطلاعات پایه'!$C$36,IF(AA1472&lt;='اطلاعات پایه'!$B$37,'اطلاعات پایه'!$E$36+(AA1472-'اطلاعات پایه'!$B$36)*'اطلاعات پایه'!$C$37,IF(AA1472&lt;='اطلاعات پایه'!$B$38,'اطلاعات پایه'!$E$37+(AA1472-'اطلاعات پایه'!$B$37)*'اطلاعات پایه'!$C$38,IF(AA1472&lt;='اطلاعات پایه'!$B$39,'اطلاعات پایه'!$E$38+(AA1472-'اطلاعات پایه'!$B$38)*'اطلاعات پایه'!$C$39,'اطلاعات پایه'!$E$39+(AA1472-'اطلاعات پایه'!$B$39)*'اطلاعات پایه'!$C$40)))))/365*L1472</f>
        <v>0</v>
      </c>
      <c r="AC1472" s="9">
        <f t="shared" si="183"/>
        <v>37493954</v>
      </c>
      <c r="AE1472" s="9">
        <f t="shared" si="178"/>
        <v>49588780</v>
      </c>
    </row>
    <row r="1473" spans="1:31" x14ac:dyDescent="0.25">
      <c r="A1473" s="13">
        <v>1453</v>
      </c>
      <c r="B1473" s="13"/>
      <c r="C1473" s="13"/>
      <c r="D1473" s="13"/>
      <c r="E1473" s="13"/>
      <c r="F1473" s="13"/>
      <c r="G1473" s="6" t="str">
        <f t="shared" si="176"/>
        <v/>
      </c>
      <c r="H1473" s="13"/>
      <c r="I1473" s="13"/>
      <c r="J1473" s="15"/>
      <c r="K1473" s="15"/>
      <c r="L1473" s="5">
        <f>VLOOKUP($C$15,'اطلاعات پایه'!$A$18:$B$30,2,FALSE)</f>
        <v>30</v>
      </c>
      <c r="M1473" s="6">
        <f>VLOOKUP($C$15,'اطلاعات پایه'!$A$18:$C$30,3,FALSE)</f>
        <v>45736</v>
      </c>
      <c r="N1473" s="5">
        <f>ROUND((K1473*('اطلاعات پایه'!$B$12+1)+'اطلاعات پایه'!$B$13)/30*L1473,0)</f>
        <v>9316080</v>
      </c>
      <c r="O1473" s="5">
        <f>IF(AND(F1473&gt;0,M1473-F1473&gt;364),'اطلاعات پایه'!$B$10,0)*L1473+J1473</f>
        <v>0</v>
      </c>
      <c r="P1473" s="5">
        <f>IF(H1473="متاهل",'اطلاعات پایه'!$B$6,0)</f>
        <v>0</v>
      </c>
      <c r="Q1473" s="5">
        <f>I1473*'اطلاعات پایه'!$B$7</f>
        <v>0</v>
      </c>
      <c r="R1473" s="5">
        <f>ROUND('اطلاعات پایه'!$B$8/30*MIN(30,L1473),0)</f>
        <v>9000000</v>
      </c>
      <c r="S1473" s="5">
        <f>ROUND('اطلاعات پایه'!$B$9/30*MIN(30,L1473),0)</f>
        <v>22000000</v>
      </c>
      <c r="T1473" s="5">
        <f t="shared" si="179"/>
        <v>59284</v>
      </c>
      <c r="U1473" s="15"/>
      <c r="V1473" s="5">
        <f t="shared" si="177"/>
        <v>0</v>
      </c>
      <c r="X1473" s="9">
        <f t="shared" si="180"/>
        <v>40316080</v>
      </c>
      <c r="Y1473" s="9">
        <f>ROUND(0.07*MIN(7*L1473*'اطلاعات پایه'!$B$5,'محاسبه حقوق'!X1473),0)</f>
        <v>2822126</v>
      </c>
      <c r="Z1473" s="9">
        <f t="shared" si="181"/>
        <v>9272700</v>
      </c>
      <c r="AA1473" s="9">
        <f t="shared" si="182"/>
        <v>480702059.14285713</v>
      </c>
      <c r="AB1473" s="5">
        <f>IF(AA1473&lt;='اطلاعات پایه'!$B$35,'اطلاعات پایه'!$D$35,IF(AA1473&lt;='اطلاعات پایه'!$B$36,'اطلاعات پایه'!$E$35+(AA1473-'اطلاعات پایه'!$B$35)*'اطلاعات پایه'!$C$36,IF(AA1473&lt;='اطلاعات پایه'!$B$37,'اطلاعات پایه'!$E$36+(AA1473-'اطلاعات پایه'!$B$36)*'اطلاعات پایه'!$C$37,IF(AA1473&lt;='اطلاعات پایه'!$B$38,'اطلاعات پایه'!$E$37+(AA1473-'اطلاعات پایه'!$B$37)*'اطلاعات پایه'!$C$38,IF(AA1473&lt;='اطلاعات پایه'!$B$39,'اطلاعات پایه'!$E$38+(AA1473-'اطلاعات پایه'!$B$38)*'اطلاعات پایه'!$C$39,'اطلاعات پایه'!$E$39+(AA1473-'اطلاعات پایه'!$B$39)*'اطلاعات پایه'!$C$40)))))/365*L1473</f>
        <v>0</v>
      </c>
      <c r="AC1473" s="9">
        <f t="shared" si="183"/>
        <v>37493954</v>
      </c>
      <c r="AE1473" s="9">
        <f t="shared" si="178"/>
        <v>49588780</v>
      </c>
    </row>
    <row r="1474" spans="1:31" x14ac:dyDescent="0.25">
      <c r="A1474" s="13">
        <v>1454</v>
      </c>
      <c r="B1474" s="13"/>
      <c r="C1474" s="13"/>
      <c r="D1474" s="13"/>
      <c r="E1474" s="13"/>
      <c r="F1474" s="13"/>
      <c r="G1474" s="6" t="str">
        <f t="shared" si="176"/>
        <v/>
      </c>
      <c r="H1474" s="13"/>
      <c r="I1474" s="13"/>
      <c r="J1474" s="15"/>
      <c r="K1474" s="15"/>
      <c r="L1474" s="5">
        <f>VLOOKUP($C$15,'اطلاعات پایه'!$A$18:$B$30,2,FALSE)</f>
        <v>30</v>
      </c>
      <c r="M1474" s="6">
        <f>VLOOKUP($C$15,'اطلاعات پایه'!$A$18:$C$30,3,FALSE)</f>
        <v>45736</v>
      </c>
      <c r="N1474" s="5">
        <f>ROUND((K1474*('اطلاعات پایه'!$B$12+1)+'اطلاعات پایه'!$B$13)/30*L1474,0)</f>
        <v>9316080</v>
      </c>
      <c r="O1474" s="5">
        <f>IF(AND(F1474&gt;0,M1474-F1474&gt;364),'اطلاعات پایه'!$B$10,0)*L1474+J1474</f>
        <v>0</v>
      </c>
      <c r="P1474" s="5">
        <f>IF(H1474="متاهل",'اطلاعات پایه'!$B$6,0)</f>
        <v>0</v>
      </c>
      <c r="Q1474" s="5">
        <f>I1474*'اطلاعات پایه'!$B$7</f>
        <v>0</v>
      </c>
      <c r="R1474" s="5">
        <f>ROUND('اطلاعات پایه'!$B$8/30*MIN(30,L1474),0)</f>
        <v>9000000</v>
      </c>
      <c r="S1474" s="5">
        <f>ROUND('اطلاعات پایه'!$B$9/30*MIN(30,L1474),0)</f>
        <v>22000000</v>
      </c>
      <c r="T1474" s="5">
        <f t="shared" si="179"/>
        <v>59284</v>
      </c>
      <c r="U1474" s="15"/>
      <c r="V1474" s="5">
        <f t="shared" si="177"/>
        <v>0</v>
      </c>
      <c r="X1474" s="9">
        <f t="shared" si="180"/>
        <v>40316080</v>
      </c>
      <c r="Y1474" s="9">
        <f>ROUND(0.07*MIN(7*L1474*'اطلاعات پایه'!$B$5,'محاسبه حقوق'!X1474),0)</f>
        <v>2822126</v>
      </c>
      <c r="Z1474" s="9">
        <f t="shared" si="181"/>
        <v>9272700</v>
      </c>
      <c r="AA1474" s="9">
        <f t="shared" si="182"/>
        <v>480702059.14285713</v>
      </c>
      <c r="AB1474" s="5">
        <f>IF(AA1474&lt;='اطلاعات پایه'!$B$35,'اطلاعات پایه'!$D$35,IF(AA1474&lt;='اطلاعات پایه'!$B$36,'اطلاعات پایه'!$E$35+(AA1474-'اطلاعات پایه'!$B$35)*'اطلاعات پایه'!$C$36,IF(AA1474&lt;='اطلاعات پایه'!$B$37,'اطلاعات پایه'!$E$36+(AA1474-'اطلاعات پایه'!$B$36)*'اطلاعات پایه'!$C$37,IF(AA1474&lt;='اطلاعات پایه'!$B$38,'اطلاعات پایه'!$E$37+(AA1474-'اطلاعات پایه'!$B$37)*'اطلاعات پایه'!$C$38,IF(AA1474&lt;='اطلاعات پایه'!$B$39,'اطلاعات پایه'!$E$38+(AA1474-'اطلاعات پایه'!$B$38)*'اطلاعات پایه'!$C$39,'اطلاعات پایه'!$E$39+(AA1474-'اطلاعات پایه'!$B$39)*'اطلاعات پایه'!$C$40)))))/365*L1474</f>
        <v>0</v>
      </c>
      <c r="AC1474" s="9">
        <f t="shared" si="183"/>
        <v>37493954</v>
      </c>
      <c r="AE1474" s="9">
        <f t="shared" si="178"/>
        <v>49588780</v>
      </c>
    </row>
    <row r="1475" spans="1:31" x14ac:dyDescent="0.25">
      <c r="A1475" s="13">
        <v>1455</v>
      </c>
      <c r="B1475" s="13"/>
      <c r="C1475" s="13"/>
      <c r="D1475" s="13"/>
      <c r="E1475" s="13"/>
      <c r="F1475" s="13"/>
      <c r="G1475" s="6" t="str">
        <f t="shared" si="176"/>
        <v/>
      </c>
      <c r="H1475" s="13"/>
      <c r="I1475" s="13"/>
      <c r="J1475" s="15"/>
      <c r="K1475" s="15"/>
      <c r="L1475" s="5">
        <f>VLOOKUP($C$15,'اطلاعات پایه'!$A$18:$B$30,2,FALSE)</f>
        <v>30</v>
      </c>
      <c r="M1475" s="6">
        <f>VLOOKUP($C$15,'اطلاعات پایه'!$A$18:$C$30,3,FALSE)</f>
        <v>45736</v>
      </c>
      <c r="N1475" s="5">
        <f>ROUND((K1475*('اطلاعات پایه'!$B$12+1)+'اطلاعات پایه'!$B$13)/30*L1475,0)</f>
        <v>9316080</v>
      </c>
      <c r="O1475" s="5">
        <f>IF(AND(F1475&gt;0,M1475-F1475&gt;364),'اطلاعات پایه'!$B$10,0)*L1475+J1475</f>
        <v>0</v>
      </c>
      <c r="P1475" s="5">
        <f>IF(H1475="متاهل",'اطلاعات پایه'!$B$6,0)</f>
        <v>0</v>
      </c>
      <c r="Q1475" s="5">
        <f>I1475*'اطلاعات پایه'!$B$7</f>
        <v>0</v>
      </c>
      <c r="R1475" s="5">
        <f>ROUND('اطلاعات پایه'!$B$8/30*MIN(30,L1475),0)</f>
        <v>9000000</v>
      </c>
      <c r="S1475" s="5">
        <f>ROUND('اطلاعات پایه'!$B$9/30*MIN(30,L1475),0)</f>
        <v>22000000</v>
      </c>
      <c r="T1475" s="5">
        <f t="shared" si="179"/>
        <v>59284</v>
      </c>
      <c r="U1475" s="15"/>
      <c r="V1475" s="5">
        <f t="shared" si="177"/>
        <v>0</v>
      </c>
      <c r="X1475" s="9">
        <f t="shared" si="180"/>
        <v>40316080</v>
      </c>
      <c r="Y1475" s="9">
        <f>ROUND(0.07*MIN(7*L1475*'اطلاعات پایه'!$B$5,'محاسبه حقوق'!X1475),0)</f>
        <v>2822126</v>
      </c>
      <c r="Z1475" s="9">
        <f t="shared" si="181"/>
        <v>9272700</v>
      </c>
      <c r="AA1475" s="9">
        <f t="shared" si="182"/>
        <v>480702059.14285713</v>
      </c>
      <c r="AB1475" s="5">
        <f>IF(AA1475&lt;='اطلاعات پایه'!$B$35,'اطلاعات پایه'!$D$35,IF(AA1475&lt;='اطلاعات پایه'!$B$36,'اطلاعات پایه'!$E$35+(AA1475-'اطلاعات پایه'!$B$35)*'اطلاعات پایه'!$C$36,IF(AA1475&lt;='اطلاعات پایه'!$B$37,'اطلاعات پایه'!$E$36+(AA1475-'اطلاعات پایه'!$B$36)*'اطلاعات پایه'!$C$37,IF(AA1475&lt;='اطلاعات پایه'!$B$38,'اطلاعات پایه'!$E$37+(AA1475-'اطلاعات پایه'!$B$37)*'اطلاعات پایه'!$C$38,IF(AA1475&lt;='اطلاعات پایه'!$B$39,'اطلاعات پایه'!$E$38+(AA1475-'اطلاعات پایه'!$B$38)*'اطلاعات پایه'!$C$39,'اطلاعات پایه'!$E$39+(AA1475-'اطلاعات پایه'!$B$39)*'اطلاعات پایه'!$C$40)))))/365*L1475</f>
        <v>0</v>
      </c>
      <c r="AC1475" s="9">
        <f t="shared" si="183"/>
        <v>37493954</v>
      </c>
      <c r="AE1475" s="9">
        <f t="shared" si="178"/>
        <v>49588780</v>
      </c>
    </row>
    <row r="1476" spans="1:31" x14ac:dyDescent="0.25">
      <c r="A1476" s="13">
        <v>1456</v>
      </c>
      <c r="B1476" s="13"/>
      <c r="C1476" s="13"/>
      <c r="D1476" s="13"/>
      <c r="E1476" s="13"/>
      <c r="F1476" s="13"/>
      <c r="G1476" s="6" t="str">
        <f t="shared" si="176"/>
        <v/>
      </c>
      <c r="H1476" s="13"/>
      <c r="I1476" s="13"/>
      <c r="J1476" s="15"/>
      <c r="K1476" s="15"/>
      <c r="L1476" s="5">
        <f>VLOOKUP($C$15,'اطلاعات پایه'!$A$18:$B$30,2,FALSE)</f>
        <v>30</v>
      </c>
      <c r="M1476" s="6">
        <f>VLOOKUP($C$15,'اطلاعات پایه'!$A$18:$C$30,3,FALSE)</f>
        <v>45736</v>
      </c>
      <c r="N1476" s="5">
        <f>ROUND((K1476*('اطلاعات پایه'!$B$12+1)+'اطلاعات پایه'!$B$13)/30*L1476,0)</f>
        <v>9316080</v>
      </c>
      <c r="O1476" s="5">
        <f>IF(AND(F1476&gt;0,M1476-F1476&gt;364),'اطلاعات پایه'!$B$10,0)*L1476+J1476</f>
        <v>0</v>
      </c>
      <c r="P1476" s="5">
        <f>IF(H1476="متاهل",'اطلاعات پایه'!$B$6,0)</f>
        <v>0</v>
      </c>
      <c r="Q1476" s="5">
        <f>I1476*'اطلاعات پایه'!$B$7</f>
        <v>0</v>
      </c>
      <c r="R1476" s="5">
        <f>ROUND('اطلاعات پایه'!$B$8/30*MIN(30,L1476),0)</f>
        <v>9000000</v>
      </c>
      <c r="S1476" s="5">
        <f>ROUND('اطلاعات پایه'!$B$9/30*MIN(30,L1476),0)</f>
        <v>22000000</v>
      </c>
      <c r="T1476" s="5">
        <f t="shared" si="179"/>
        <v>59284</v>
      </c>
      <c r="U1476" s="15"/>
      <c r="V1476" s="5">
        <f t="shared" si="177"/>
        <v>0</v>
      </c>
      <c r="X1476" s="9">
        <f t="shared" si="180"/>
        <v>40316080</v>
      </c>
      <c r="Y1476" s="9">
        <f>ROUND(0.07*MIN(7*L1476*'اطلاعات پایه'!$B$5,'محاسبه حقوق'!X1476),0)</f>
        <v>2822126</v>
      </c>
      <c r="Z1476" s="9">
        <f t="shared" si="181"/>
        <v>9272700</v>
      </c>
      <c r="AA1476" s="9">
        <f t="shared" si="182"/>
        <v>480702059.14285713</v>
      </c>
      <c r="AB1476" s="5">
        <f>IF(AA1476&lt;='اطلاعات پایه'!$B$35,'اطلاعات پایه'!$D$35,IF(AA1476&lt;='اطلاعات پایه'!$B$36,'اطلاعات پایه'!$E$35+(AA1476-'اطلاعات پایه'!$B$35)*'اطلاعات پایه'!$C$36,IF(AA1476&lt;='اطلاعات پایه'!$B$37,'اطلاعات پایه'!$E$36+(AA1476-'اطلاعات پایه'!$B$36)*'اطلاعات پایه'!$C$37,IF(AA1476&lt;='اطلاعات پایه'!$B$38,'اطلاعات پایه'!$E$37+(AA1476-'اطلاعات پایه'!$B$37)*'اطلاعات پایه'!$C$38,IF(AA1476&lt;='اطلاعات پایه'!$B$39,'اطلاعات پایه'!$E$38+(AA1476-'اطلاعات پایه'!$B$38)*'اطلاعات پایه'!$C$39,'اطلاعات پایه'!$E$39+(AA1476-'اطلاعات پایه'!$B$39)*'اطلاعات پایه'!$C$40)))))/365*L1476</f>
        <v>0</v>
      </c>
      <c r="AC1476" s="9">
        <f t="shared" si="183"/>
        <v>37493954</v>
      </c>
      <c r="AE1476" s="9">
        <f t="shared" si="178"/>
        <v>49588780</v>
      </c>
    </row>
    <row r="1477" spans="1:31" x14ac:dyDescent="0.25">
      <c r="A1477" s="13">
        <v>1457</v>
      </c>
      <c r="B1477" s="13"/>
      <c r="C1477" s="13"/>
      <c r="D1477" s="13"/>
      <c r="E1477" s="13"/>
      <c r="F1477" s="13"/>
      <c r="G1477" s="6" t="str">
        <f t="shared" si="176"/>
        <v/>
      </c>
      <c r="H1477" s="13"/>
      <c r="I1477" s="13"/>
      <c r="J1477" s="15"/>
      <c r="K1477" s="15"/>
      <c r="L1477" s="5">
        <f>VLOOKUP($C$15,'اطلاعات پایه'!$A$18:$B$30,2,FALSE)</f>
        <v>30</v>
      </c>
      <c r="M1477" s="6">
        <f>VLOOKUP($C$15,'اطلاعات پایه'!$A$18:$C$30,3,FALSE)</f>
        <v>45736</v>
      </c>
      <c r="N1477" s="5">
        <f>ROUND((K1477*('اطلاعات پایه'!$B$12+1)+'اطلاعات پایه'!$B$13)/30*L1477,0)</f>
        <v>9316080</v>
      </c>
      <c r="O1477" s="5">
        <f>IF(AND(F1477&gt;0,M1477-F1477&gt;364),'اطلاعات پایه'!$B$10,0)*L1477+J1477</f>
        <v>0</v>
      </c>
      <c r="P1477" s="5">
        <f>IF(H1477="متاهل",'اطلاعات پایه'!$B$6,0)</f>
        <v>0</v>
      </c>
      <c r="Q1477" s="5">
        <f>I1477*'اطلاعات پایه'!$B$7</f>
        <v>0</v>
      </c>
      <c r="R1477" s="5">
        <f>ROUND('اطلاعات پایه'!$B$8/30*MIN(30,L1477),0)</f>
        <v>9000000</v>
      </c>
      <c r="S1477" s="5">
        <f>ROUND('اطلاعات پایه'!$B$9/30*MIN(30,L1477),0)</f>
        <v>22000000</v>
      </c>
      <c r="T1477" s="5">
        <f t="shared" si="179"/>
        <v>59284</v>
      </c>
      <c r="U1477" s="15"/>
      <c r="V1477" s="5">
        <f t="shared" si="177"/>
        <v>0</v>
      </c>
      <c r="X1477" s="9">
        <f t="shared" si="180"/>
        <v>40316080</v>
      </c>
      <c r="Y1477" s="9">
        <f>ROUND(0.07*MIN(7*L1477*'اطلاعات پایه'!$B$5,'محاسبه حقوق'!X1477),0)</f>
        <v>2822126</v>
      </c>
      <c r="Z1477" s="9">
        <f t="shared" si="181"/>
        <v>9272700</v>
      </c>
      <c r="AA1477" s="9">
        <f t="shared" si="182"/>
        <v>480702059.14285713</v>
      </c>
      <c r="AB1477" s="5">
        <f>IF(AA1477&lt;='اطلاعات پایه'!$B$35,'اطلاعات پایه'!$D$35,IF(AA1477&lt;='اطلاعات پایه'!$B$36,'اطلاعات پایه'!$E$35+(AA1477-'اطلاعات پایه'!$B$35)*'اطلاعات پایه'!$C$36,IF(AA1477&lt;='اطلاعات پایه'!$B$37,'اطلاعات پایه'!$E$36+(AA1477-'اطلاعات پایه'!$B$36)*'اطلاعات پایه'!$C$37,IF(AA1477&lt;='اطلاعات پایه'!$B$38,'اطلاعات پایه'!$E$37+(AA1477-'اطلاعات پایه'!$B$37)*'اطلاعات پایه'!$C$38,IF(AA1477&lt;='اطلاعات پایه'!$B$39,'اطلاعات پایه'!$E$38+(AA1477-'اطلاعات پایه'!$B$38)*'اطلاعات پایه'!$C$39,'اطلاعات پایه'!$E$39+(AA1477-'اطلاعات پایه'!$B$39)*'اطلاعات پایه'!$C$40)))))/365*L1477</f>
        <v>0</v>
      </c>
      <c r="AC1477" s="9">
        <f t="shared" si="183"/>
        <v>37493954</v>
      </c>
      <c r="AE1477" s="9">
        <f t="shared" si="178"/>
        <v>49588780</v>
      </c>
    </row>
    <row r="1478" spans="1:31" x14ac:dyDescent="0.25">
      <c r="A1478" s="13">
        <v>1458</v>
      </c>
      <c r="B1478" s="13"/>
      <c r="C1478" s="13"/>
      <c r="D1478" s="13"/>
      <c r="E1478" s="13"/>
      <c r="F1478" s="13"/>
      <c r="G1478" s="6" t="str">
        <f t="shared" si="176"/>
        <v/>
      </c>
      <c r="H1478" s="13"/>
      <c r="I1478" s="13"/>
      <c r="J1478" s="15"/>
      <c r="K1478" s="15"/>
      <c r="L1478" s="5">
        <f>VLOOKUP($C$15,'اطلاعات پایه'!$A$18:$B$30,2,FALSE)</f>
        <v>30</v>
      </c>
      <c r="M1478" s="6">
        <f>VLOOKUP($C$15,'اطلاعات پایه'!$A$18:$C$30,3,FALSE)</f>
        <v>45736</v>
      </c>
      <c r="N1478" s="5">
        <f>ROUND((K1478*('اطلاعات پایه'!$B$12+1)+'اطلاعات پایه'!$B$13)/30*L1478,0)</f>
        <v>9316080</v>
      </c>
      <c r="O1478" s="5">
        <f>IF(AND(F1478&gt;0,M1478-F1478&gt;364),'اطلاعات پایه'!$B$10,0)*L1478+J1478</f>
        <v>0</v>
      </c>
      <c r="P1478" s="5">
        <f>IF(H1478="متاهل",'اطلاعات پایه'!$B$6,0)</f>
        <v>0</v>
      </c>
      <c r="Q1478" s="5">
        <f>I1478*'اطلاعات پایه'!$B$7</f>
        <v>0</v>
      </c>
      <c r="R1478" s="5">
        <f>ROUND('اطلاعات پایه'!$B$8/30*MIN(30,L1478),0)</f>
        <v>9000000</v>
      </c>
      <c r="S1478" s="5">
        <f>ROUND('اطلاعات پایه'!$B$9/30*MIN(30,L1478),0)</f>
        <v>22000000</v>
      </c>
      <c r="T1478" s="5">
        <f t="shared" si="179"/>
        <v>59284</v>
      </c>
      <c r="U1478" s="15"/>
      <c r="V1478" s="5">
        <f t="shared" si="177"/>
        <v>0</v>
      </c>
      <c r="X1478" s="9">
        <f t="shared" si="180"/>
        <v>40316080</v>
      </c>
      <c r="Y1478" s="9">
        <f>ROUND(0.07*MIN(7*L1478*'اطلاعات پایه'!$B$5,'محاسبه حقوق'!X1478),0)</f>
        <v>2822126</v>
      </c>
      <c r="Z1478" s="9">
        <f t="shared" si="181"/>
        <v>9272700</v>
      </c>
      <c r="AA1478" s="9">
        <f t="shared" si="182"/>
        <v>480702059.14285713</v>
      </c>
      <c r="AB1478" s="5">
        <f>IF(AA1478&lt;='اطلاعات پایه'!$B$35,'اطلاعات پایه'!$D$35,IF(AA1478&lt;='اطلاعات پایه'!$B$36,'اطلاعات پایه'!$E$35+(AA1478-'اطلاعات پایه'!$B$35)*'اطلاعات پایه'!$C$36,IF(AA1478&lt;='اطلاعات پایه'!$B$37,'اطلاعات پایه'!$E$36+(AA1478-'اطلاعات پایه'!$B$36)*'اطلاعات پایه'!$C$37,IF(AA1478&lt;='اطلاعات پایه'!$B$38,'اطلاعات پایه'!$E$37+(AA1478-'اطلاعات پایه'!$B$37)*'اطلاعات پایه'!$C$38,IF(AA1478&lt;='اطلاعات پایه'!$B$39,'اطلاعات پایه'!$E$38+(AA1478-'اطلاعات پایه'!$B$38)*'اطلاعات پایه'!$C$39,'اطلاعات پایه'!$E$39+(AA1478-'اطلاعات پایه'!$B$39)*'اطلاعات پایه'!$C$40)))))/365*L1478</f>
        <v>0</v>
      </c>
      <c r="AC1478" s="9">
        <f t="shared" si="183"/>
        <v>37493954</v>
      </c>
      <c r="AE1478" s="9">
        <f t="shared" si="178"/>
        <v>49588780</v>
      </c>
    </row>
    <row r="1479" spans="1:31" x14ac:dyDescent="0.25">
      <c r="A1479" s="13">
        <v>1459</v>
      </c>
      <c r="B1479" s="13"/>
      <c r="C1479" s="13"/>
      <c r="D1479" s="13"/>
      <c r="E1479" s="13"/>
      <c r="F1479" s="13"/>
      <c r="G1479" s="6" t="str">
        <f t="shared" si="176"/>
        <v/>
      </c>
      <c r="H1479" s="13"/>
      <c r="I1479" s="13"/>
      <c r="J1479" s="15"/>
      <c r="K1479" s="15"/>
      <c r="L1479" s="5">
        <f>VLOOKUP($C$15,'اطلاعات پایه'!$A$18:$B$30,2,FALSE)</f>
        <v>30</v>
      </c>
      <c r="M1479" s="6">
        <f>VLOOKUP($C$15,'اطلاعات پایه'!$A$18:$C$30,3,FALSE)</f>
        <v>45736</v>
      </c>
      <c r="N1479" s="5">
        <f>ROUND((K1479*('اطلاعات پایه'!$B$12+1)+'اطلاعات پایه'!$B$13)/30*L1479,0)</f>
        <v>9316080</v>
      </c>
      <c r="O1479" s="5">
        <f>IF(AND(F1479&gt;0,M1479-F1479&gt;364),'اطلاعات پایه'!$B$10,0)*L1479+J1479</f>
        <v>0</v>
      </c>
      <c r="P1479" s="5">
        <f>IF(H1479="متاهل",'اطلاعات پایه'!$B$6,0)</f>
        <v>0</v>
      </c>
      <c r="Q1479" s="5">
        <f>I1479*'اطلاعات پایه'!$B$7</f>
        <v>0</v>
      </c>
      <c r="R1479" s="5">
        <f>ROUND('اطلاعات پایه'!$B$8/30*MIN(30,L1479),0)</f>
        <v>9000000</v>
      </c>
      <c r="S1479" s="5">
        <f>ROUND('اطلاعات پایه'!$B$9/30*MIN(30,L1479),0)</f>
        <v>22000000</v>
      </c>
      <c r="T1479" s="5">
        <f t="shared" si="179"/>
        <v>59284</v>
      </c>
      <c r="U1479" s="15"/>
      <c r="V1479" s="5">
        <f t="shared" si="177"/>
        <v>0</v>
      </c>
      <c r="X1479" s="9">
        <f t="shared" si="180"/>
        <v>40316080</v>
      </c>
      <c r="Y1479" s="9">
        <f>ROUND(0.07*MIN(7*L1479*'اطلاعات پایه'!$B$5,'محاسبه حقوق'!X1479),0)</f>
        <v>2822126</v>
      </c>
      <c r="Z1479" s="9">
        <f t="shared" si="181"/>
        <v>9272700</v>
      </c>
      <c r="AA1479" s="9">
        <f t="shared" si="182"/>
        <v>480702059.14285713</v>
      </c>
      <c r="AB1479" s="5">
        <f>IF(AA1479&lt;='اطلاعات پایه'!$B$35,'اطلاعات پایه'!$D$35,IF(AA1479&lt;='اطلاعات پایه'!$B$36,'اطلاعات پایه'!$E$35+(AA1479-'اطلاعات پایه'!$B$35)*'اطلاعات پایه'!$C$36,IF(AA1479&lt;='اطلاعات پایه'!$B$37,'اطلاعات پایه'!$E$36+(AA1479-'اطلاعات پایه'!$B$36)*'اطلاعات پایه'!$C$37,IF(AA1479&lt;='اطلاعات پایه'!$B$38,'اطلاعات پایه'!$E$37+(AA1479-'اطلاعات پایه'!$B$37)*'اطلاعات پایه'!$C$38,IF(AA1479&lt;='اطلاعات پایه'!$B$39,'اطلاعات پایه'!$E$38+(AA1479-'اطلاعات پایه'!$B$38)*'اطلاعات پایه'!$C$39,'اطلاعات پایه'!$E$39+(AA1479-'اطلاعات پایه'!$B$39)*'اطلاعات پایه'!$C$40)))))/365*L1479</f>
        <v>0</v>
      </c>
      <c r="AC1479" s="9">
        <f t="shared" si="183"/>
        <v>37493954</v>
      </c>
      <c r="AE1479" s="9">
        <f t="shared" si="178"/>
        <v>49588780</v>
      </c>
    </row>
    <row r="1480" spans="1:31" x14ac:dyDescent="0.25">
      <c r="A1480" s="13">
        <v>1460</v>
      </c>
      <c r="B1480" s="13"/>
      <c r="C1480" s="13"/>
      <c r="D1480" s="13"/>
      <c r="E1480" s="13"/>
      <c r="F1480" s="13"/>
      <c r="G1480" s="6" t="str">
        <f t="shared" si="176"/>
        <v/>
      </c>
      <c r="H1480" s="13"/>
      <c r="I1480" s="13"/>
      <c r="J1480" s="15"/>
      <c r="K1480" s="15"/>
      <c r="L1480" s="5">
        <f>VLOOKUP($C$15,'اطلاعات پایه'!$A$18:$B$30,2,FALSE)</f>
        <v>30</v>
      </c>
      <c r="M1480" s="6">
        <f>VLOOKUP($C$15,'اطلاعات پایه'!$A$18:$C$30,3,FALSE)</f>
        <v>45736</v>
      </c>
      <c r="N1480" s="5">
        <f>ROUND((K1480*('اطلاعات پایه'!$B$12+1)+'اطلاعات پایه'!$B$13)/30*L1480,0)</f>
        <v>9316080</v>
      </c>
      <c r="O1480" s="5">
        <f>IF(AND(F1480&gt;0,M1480-F1480&gt;364),'اطلاعات پایه'!$B$10,0)*L1480+J1480</f>
        <v>0</v>
      </c>
      <c r="P1480" s="5">
        <f>IF(H1480="متاهل",'اطلاعات پایه'!$B$6,0)</f>
        <v>0</v>
      </c>
      <c r="Q1480" s="5">
        <f>I1480*'اطلاعات پایه'!$B$7</f>
        <v>0</v>
      </c>
      <c r="R1480" s="5">
        <f>ROUND('اطلاعات پایه'!$B$8/30*MIN(30,L1480),0)</f>
        <v>9000000</v>
      </c>
      <c r="S1480" s="5">
        <f>ROUND('اطلاعات پایه'!$B$9/30*MIN(30,L1480),0)</f>
        <v>22000000</v>
      </c>
      <c r="T1480" s="5">
        <f t="shared" si="179"/>
        <v>59284</v>
      </c>
      <c r="U1480" s="15"/>
      <c r="V1480" s="5">
        <f t="shared" si="177"/>
        <v>0</v>
      </c>
      <c r="X1480" s="9">
        <f t="shared" si="180"/>
        <v>40316080</v>
      </c>
      <c r="Y1480" s="9">
        <f>ROUND(0.07*MIN(7*L1480*'اطلاعات پایه'!$B$5,'محاسبه حقوق'!X1480),0)</f>
        <v>2822126</v>
      </c>
      <c r="Z1480" s="9">
        <f t="shared" si="181"/>
        <v>9272700</v>
      </c>
      <c r="AA1480" s="9">
        <f t="shared" si="182"/>
        <v>480702059.14285713</v>
      </c>
      <c r="AB1480" s="5">
        <f>IF(AA1480&lt;='اطلاعات پایه'!$B$35,'اطلاعات پایه'!$D$35,IF(AA1480&lt;='اطلاعات پایه'!$B$36,'اطلاعات پایه'!$E$35+(AA1480-'اطلاعات پایه'!$B$35)*'اطلاعات پایه'!$C$36,IF(AA1480&lt;='اطلاعات پایه'!$B$37,'اطلاعات پایه'!$E$36+(AA1480-'اطلاعات پایه'!$B$36)*'اطلاعات پایه'!$C$37,IF(AA1480&lt;='اطلاعات پایه'!$B$38,'اطلاعات پایه'!$E$37+(AA1480-'اطلاعات پایه'!$B$37)*'اطلاعات پایه'!$C$38,IF(AA1480&lt;='اطلاعات پایه'!$B$39,'اطلاعات پایه'!$E$38+(AA1480-'اطلاعات پایه'!$B$38)*'اطلاعات پایه'!$C$39,'اطلاعات پایه'!$E$39+(AA1480-'اطلاعات پایه'!$B$39)*'اطلاعات پایه'!$C$40)))))/365*L1480</f>
        <v>0</v>
      </c>
      <c r="AC1480" s="9">
        <f t="shared" si="183"/>
        <v>37493954</v>
      </c>
      <c r="AE1480" s="9">
        <f t="shared" si="178"/>
        <v>49588780</v>
      </c>
    </row>
    <row r="1481" spans="1:31" x14ac:dyDescent="0.25">
      <c r="A1481" s="13">
        <v>1461</v>
      </c>
      <c r="B1481" s="13"/>
      <c r="C1481" s="13"/>
      <c r="D1481" s="13"/>
      <c r="E1481" s="13"/>
      <c r="F1481" s="13"/>
      <c r="G1481" s="6" t="str">
        <f t="shared" si="176"/>
        <v/>
      </c>
      <c r="H1481" s="13"/>
      <c r="I1481" s="13"/>
      <c r="J1481" s="15"/>
      <c r="K1481" s="15"/>
      <c r="L1481" s="5">
        <f>VLOOKUP($C$15,'اطلاعات پایه'!$A$18:$B$30,2,FALSE)</f>
        <v>30</v>
      </c>
      <c r="M1481" s="6">
        <f>VLOOKUP($C$15,'اطلاعات پایه'!$A$18:$C$30,3,FALSE)</f>
        <v>45736</v>
      </c>
      <c r="N1481" s="5">
        <f>ROUND((K1481*('اطلاعات پایه'!$B$12+1)+'اطلاعات پایه'!$B$13)/30*L1481,0)</f>
        <v>9316080</v>
      </c>
      <c r="O1481" s="5">
        <f>IF(AND(F1481&gt;0,M1481-F1481&gt;364),'اطلاعات پایه'!$B$10,0)*L1481+J1481</f>
        <v>0</v>
      </c>
      <c r="P1481" s="5">
        <f>IF(H1481="متاهل",'اطلاعات پایه'!$B$6,0)</f>
        <v>0</v>
      </c>
      <c r="Q1481" s="5">
        <f>I1481*'اطلاعات پایه'!$B$7</f>
        <v>0</v>
      </c>
      <c r="R1481" s="5">
        <f>ROUND('اطلاعات پایه'!$B$8/30*MIN(30,L1481),0)</f>
        <v>9000000</v>
      </c>
      <c r="S1481" s="5">
        <f>ROUND('اطلاعات پایه'!$B$9/30*MIN(30,L1481),0)</f>
        <v>22000000</v>
      </c>
      <c r="T1481" s="5">
        <f t="shared" si="179"/>
        <v>59284</v>
      </c>
      <c r="U1481" s="15"/>
      <c r="V1481" s="5">
        <f t="shared" si="177"/>
        <v>0</v>
      </c>
      <c r="X1481" s="9">
        <f t="shared" si="180"/>
        <v>40316080</v>
      </c>
      <c r="Y1481" s="9">
        <f>ROUND(0.07*MIN(7*L1481*'اطلاعات پایه'!$B$5,'محاسبه حقوق'!X1481),0)</f>
        <v>2822126</v>
      </c>
      <c r="Z1481" s="9">
        <f t="shared" si="181"/>
        <v>9272700</v>
      </c>
      <c r="AA1481" s="9">
        <f t="shared" si="182"/>
        <v>480702059.14285713</v>
      </c>
      <c r="AB1481" s="5">
        <f>IF(AA1481&lt;='اطلاعات پایه'!$B$35,'اطلاعات پایه'!$D$35,IF(AA1481&lt;='اطلاعات پایه'!$B$36,'اطلاعات پایه'!$E$35+(AA1481-'اطلاعات پایه'!$B$35)*'اطلاعات پایه'!$C$36,IF(AA1481&lt;='اطلاعات پایه'!$B$37,'اطلاعات پایه'!$E$36+(AA1481-'اطلاعات پایه'!$B$36)*'اطلاعات پایه'!$C$37,IF(AA1481&lt;='اطلاعات پایه'!$B$38,'اطلاعات پایه'!$E$37+(AA1481-'اطلاعات پایه'!$B$37)*'اطلاعات پایه'!$C$38,IF(AA1481&lt;='اطلاعات پایه'!$B$39,'اطلاعات پایه'!$E$38+(AA1481-'اطلاعات پایه'!$B$38)*'اطلاعات پایه'!$C$39,'اطلاعات پایه'!$E$39+(AA1481-'اطلاعات پایه'!$B$39)*'اطلاعات پایه'!$C$40)))))/365*L1481</f>
        <v>0</v>
      </c>
      <c r="AC1481" s="9">
        <f t="shared" si="183"/>
        <v>37493954</v>
      </c>
      <c r="AE1481" s="9">
        <f t="shared" si="178"/>
        <v>49588780</v>
      </c>
    </row>
    <row r="1482" spans="1:31" x14ac:dyDescent="0.25">
      <c r="A1482" s="13">
        <v>1462</v>
      </c>
      <c r="B1482" s="13"/>
      <c r="C1482" s="13"/>
      <c r="D1482" s="13"/>
      <c r="E1482" s="13"/>
      <c r="F1482" s="13"/>
      <c r="G1482" s="6" t="str">
        <f t="shared" si="176"/>
        <v/>
      </c>
      <c r="H1482" s="13"/>
      <c r="I1482" s="13"/>
      <c r="J1482" s="15"/>
      <c r="K1482" s="15"/>
      <c r="L1482" s="5">
        <f>VLOOKUP($C$15,'اطلاعات پایه'!$A$18:$B$30,2,FALSE)</f>
        <v>30</v>
      </c>
      <c r="M1482" s="6">
        <f>VLOOKUP($C$15,'اطلاعات پایه'!$A$18:$C$30,3,FALSE)</f>
        <v>45736</v>
      </c>
      <c r="N1482" s="5">
        <f>ROUND((K1482*('اطلاعات پایه'!$B$12+1)+'اطلاعات پایه'!$B$13)/30*L1482,0)</f>
        <v>9316080</v>
      </c>
      <c r="O1482" s="5">
        <f>IF(AND(F1482&gt;0,M1482-F1482&gt;364),'اطلاعات پایه'!$B$10,0)*L1482+J1482</f>
        <v>0</v>
      </c>
      <c r="P1482" s="5">
        <f>IF(H1482="متاهل",'اطلاعات پایه'!$B$6,0)</f>
        <v>0</v>
      </c>
      <c r="Q1482" s="5">
        <f>I1482*'اطلاعات پایه'!$B$7</f>
        <v>0</v>
      </c>
      <c r="R1482" s="5">
        <f>ROUND('اطلاعات پایه'!$B$8/30*MIN(30,L1482),0)</f>
        <v>9000000</v>
      </c>
      <c r="S1482" s="5">
        <f>ROUND('اطلاعات پایه'!$B$9/30*MIN(30,L1482),0)</f>
        <v>22000000</v>
      </c>
      <c r="T1482" s="5">
        <f t="shared" si="179"/>
        <v>59284</v>
      </c>
      <c r="U1482" s="15"/>
      <c r="V1482" s="5">
        <f t="shared" si="177"/>
        <v>0</v>
      </c>
      <c r="X1482" s="9">
        <f t="shared" si="180"/>
        <v>40316080</v>
      </c>
      <c r="Y1482" s="9">
        <f>ROUND(0.07*MIN(7*L1482*'اطلاعات پایه'!$B$5,'محاسبه حقوق'!X1482),0)</f>
        <v>2822126</v>
      </c>
      <c r="Z1482" s="9">
        <f t="shared" si="181"/>
        <v>9272700</v>
      </c>
      <c r="AA1482" s="9">
        <f t="shared" si="182"/>
        <v>480702059.14285713</v>
      </c>
      <c r="AB1482" s="5">
        <f>IF(AA1482&lt;='اطلاعات پایه'!$B$35,'اطلاعات پایه'!$D$35,IF(AA1482&lt;='اطلاعات پایه'!$B$36,'اطلاعات پایه'!$E$35+(AA1482-'اطلاعات پایه'!$B$35)*'اطلاعات پایه'!$C$36,IF(AA1482&lt;='اطلاعات پایه'!$B$37,'اطلاعات پایه'!$E$36+(AA1482-'اطلاعات پایه'!$B$36)*'اطلاعات پایه'!$C$37,IF(AA1482&lt;='اطلاعات پایه'!$B$38,'اطلاعات پایه'!$E$37+(AA1482-'اطلاعات پایه'!$B$37)*'اطلاعات پایه'!$C$38,IF(AA1482&lt;='اطلاعات پایه'!$B$39,'اطلاعات پایه'!$E$38+(AA1482-'اطلاعات پایه'!$B$38)*'اطلاعات پایه'!$C$39,'اطلاعات پایه'!$E$39+(AA1482-'اطلاعات پایه'!$B$39)*'اطلاعات پایه'!$C$40)))))/365*L1482</f>
        <v>0</v>
      </c>
      <c r="AC1482" s="9">
        <f t="shared" si="183"/>
        <v>37493954</v>
      </c>
      <c r="AE1482" s="9">
        <f t="shared" si="178"/>
        <v>49588780</v>
      </c>
    </row>
    <row r="1483" spans="1:31" x14ac:dyDescent="0.25">
      <c r="A1483" s="13">
        <v>1463</v>
      </c>
      <c r="B1483" s="13"/>
      <c r="C1483" s="13"/>
      <c r="D1483" s="13"/>
      <c r="E1483" s="13"/>
      <c r="F1483" s="13"/>
      <c r="G1483" s="6" t="str">
        <f t="shared" si="176"/>
        <v/>
      </c>
      <c r="H1483" s="13"/>
      <c r="I1483" s="13"/>
      <c r="J1483" s="15"/>
      <c r="K1483" s="15"/>
      <c r="L1483" s="5">
        <f>VLOOKUP($C$15,'اطلاعات پایه'!$A$18:$B$30,2,FALSE)</f>
        <v>30</v>
      </c>
      <c r="M1483" s="6">
        <f>VLOOKUP($C$15,'اطلاعات پایه'!$A$18:$C$30,3,FALSE)</f>
        <v>45736</v>
      </c>
      <c r="N1483" s="5">
        <f>ROUND((K1483*('اطلاعات پایه'!$B$12+1)+'اطلاعات پایه'!$B$13)/30*L1483,0)</f>
        <v>9316080</v>
      </c>
      <c r="O1483" s="5">
        <f>IF(AND(F1483&gt;0,M1483-F1483&gt;364),'اطلاعات پایه'!$B$10,0)*L1483+J1483</f>
        <v>0</v>
      </c>
      <c r="P1483" s="5">
        <f>IF(H1483="متاهل",'اطلاعات پایه'!$B$6,0)</f>
        <v>0</v>
      </c>
      <c r="Q1483" s="5">
        <f>I1483*'اطلاعات پایه'!$B$7</f>
        <v>0</v>
      </c>
      <c r="R1483" s="5">
        <f>ROUND('اطلاعات پایه'!$B$8/30*MIN(30,L1483),0)</f>
        <v>9000000</v>
      </c>
      <c r="S1483" s="5">
        <f>ROUND('اطلاعات پایه'!$B$9/30*MIN(30,L1483),0)</f>
        <v>22000000</v>
      </c>
      <c r="T1483" s="5">
        <f t="shared" si="179"/>
        <v>59284</v>
      </c>
      <c r="U1483" s="15"/>
      <c r="V1483" s="5">
        <f t="shared" si="177"/>
        <v>0</v>
      </c>
      <c r="X1483" s="9">
        <f t="shared" si="180"/>
        <v>40316080</v>
      </c>
      <c r="Y1483" s="9">
        <f>ROUND(0.07*MIN(7*L1483*'اطلاعات پایه'!$B$5,'محاسبه حقوق'!X1483),0)</f>
        <v>2822126</v>
      </c>
      <c r="Z1483" s="9">
        <f t="shared" si="181"/>
        <v>9272700</v>
      </c>
      <c r="AA1483" s="9">
        <f t="shared" si="182"/>
        <v>480702059.14285713</v>
      </c>
      <c r="AB1483" s="5">
        <f>IF(AA1483&lt;='اطلاعات پایه'!$B$35,'اطلاعات پایه'!$D$35,IF(AA1483&lt;='اطلاعات پایه'!$B$36,'اطلاعات پایه'!$E$35+(AA1483-'اطلاعات پایه'!$B$35)*'اطلاعات پایه'!$C$36,IF(AA1483&lt;='اطلاعات پایه'!$B$37,'اطلاعات پایه'!$E$36+(AA1483-'اطلاعات پایه'!$B$36)*'اطلاعات پایه'!$C$37,IF(AA1483&lt;='اطلاعات پایه'!$B$38,'اطلاعات پایه'!$E$37+(AA1483-'اطلاعات پایه'!$B$37)*'اطلاعات پایه'!$C$38,IF(AA1483&lt;='اطلاعات پایه'!$B$39,'اطلاعات پایه'!$E$38+(AA1483-'اطلاعات پایه'!$B$38)*'اطلاعات پایه'!$C$39,'اطلاعات پایه'!$E$39+(AA1483-'اطلاعات پایه'!$B$39)*'اطلاعات پایه'!$C$40)))))/365*L1483</f>
        <v>0</v>
      </c>
      <c r="AC1483" s="9">
        <f t="shared" si="183"/>
        <v>37493954</v>
      </c>
      <c r="AE1483" s="9">
        <f t="shared" si="178"/>
        <v>49588780</v>
      </c>
    </row>
    <row r="1484" spans="1:31" x14ac:dyDescent="0.25">
      <c r="A1484" s="13">
        <v>1464</v>
      </c>
      <c r="B1484" s="13"/>
      <c r="C1484" s="13"/>
      <c r="D1484" s="13"/>
      <c r="E1484" s="13"/>
      <c r="F1484" s="13"/>
      <c r="G1484" s="6" t="str">
        <f t="shared" si="176"/>
        <v/>
      </c>
      <c r="H1484" s="13"/>
      <c r="I1484" s="13"/>
      <c r="J1484" s="15"/>
      <c r="K1484" s="15"/>
      <c r="L1484" s="5">
        <f>VLOOKUP($C$15,'اطلاعات پایه'!$A$18:$B$30,2,FALSE)</f>
        <v>30</v>
      </c>
      <c r="M1484" s="6">
        <f>VLOOKUP($C$15,'اطلاعات پایه'!$A$18:$C$30,3,FALSE)</f>
        <v>45736</v>
      </c>
      <c r="N1484" s="5">
        <f>ROUND((K1484*('اطلاعات پایه'!$B$12+1)+'اطلاعات پایه'!$B$13)/30*L1484,0)</f>
        <v>9316080</v>
      </c>
      <c r="O1484" s="5">
        <f>IF(AND(F1484&gt;0,M1484-F1484&gt;364),'اطلاعات پایه'!$B$10,0)*L1484+J1484</f>
        <v>0</v>
      </c>
      <c r="P1484" s="5">
        <f>IF(H1484="متاهل",'اطلاعات پایه'!$B$6,0)</f>
        <v>0</v>
      </c>
      <c r="Q1484" s="5">
        <f>I1484*'اطلاعات پایه'!$B$7</f>
        <v>0</v>
      </c>
      <c r="R1484" s="5">
        <f>ROUND('اطلاعات پایه'!$B$8/30*MIN(30,L1484),0)</f>
        <v>9000000</v>
      </c>
      <c r="S1484" s="5">
        <f>ROUND('اطلاعات پایه'!$B$9/30*MIN(30,L1484),0)</f>
        <v>22000000</v>
      </c>
      <c r="T1484" s="5">
        <f t="shared" si="179"/>
        <v>59284</v>
      </c>
      <c r="U1484" s="15"/>
      <c r="V1484" s="5">
        <f t="shared" si="177"/>
        <v>0</v>
      </c>
      <c r="X1484" s="9">
        <f t="shared" si="180"/>
        <v>40316080</v>
      </c>
      <c r="Y1484" s="9">
        <f>ROUND(0.07*MIN(7*L1484*'اطلاعات پایه'!$B$5,'محاسبه حقوق'!X1484),0)</f>
        <v>2822126</v>
      </c>
      <c r="Z1484" s="9">
        <f t="shared" si="181"/>
        <v>9272700</v>
      </c>
      <c r="AA1484" s="9">
        <f t="shared" si="182"/>
        <v>480702059.14285713</v>
      </c>
      <c r="AB1484" s="5">
        <f>IF(AA1484&lt;='اطلاعات پایه'!$B$35,'اطلاعات پایه'!$D$35,IF(AA1484&lt;='اطلاعات پایه'!$B$36,'اطلاعات پایه'!$E$35+(AA1484-'اطلاعات پایه'!$B$35)*'اطلاعات پایه'!$C$36,IF(AA1484&lt;='اطلاعات پایه'!$B$37,'اطلاعات پایه'!$E$36+(AA1484-'اطلاعات پایه'!$B$36)*'اطلاعات پایه'!$C$37,IF(AA1484&lt;='اطلاعات پایه'!$B$38,'اطلاعات پایه'!$E$37+(AA1484-'اطلاعات پایه'!$B$37)*'اطلاعات پایه'!$C$38,IF(AA1484&lt;='اطلاعات پایه'!$B$39,'اطلاعات پایه'!$E$38+(AA1484-'اطلاعات پایه'!$B$38)*'اطلاعات پایه'!$C$39,'اطلاعات پایه'!$E$39+(AA1484-'اطلاعات پایه'!$B$39)*'اطلاعات پایه'!$C$40)))))/365*L1484</f>
        <v>0</v>
      </c>
      <c r="AC1484" s="9">
        <f t="shared" si="183"/>
        <v>37493954</v>
      </c>
      <c r="AE1484" s="9">
        <f t="shared" si="178"/>
        <v>49588780</v>
      </c>
    </row>
    <row r="1485" spans="1:31" x14ac:dyDescent="0.25">
      <c r="A1485" s="13">
        <v>1465</v>
      </c>
      <c r="B1485" s="13"/>
      <c r="C1485" s="13"/>
      <c r="D1485" s="13"/>
      <c r="E1485" s="13"/>
      <c r="F1485" s="13"/>
      <c r="G1485" s="6" t="str">
        <f t="shared" si="176"/>
        <v/>
      </c>
      <c r="H1485" s="13"/>
      <c r="I1485" s="13"/>
      <c r="J1485" s="15"/>
      <c r="K1485" s="15"/>
      <c r="L1485" s="5">
        <f>VLOOKUP($C$15,'اطلاعات پایه'!$A$18:$B$30,2,FALSE)</f>
        <v>30</v>
      </c>
      <c r="M1485" s="6">
        <f>VLOOKUP($C$15,'اطلاعات پایه'!$A$18:$C$30,3,FALSE)</f>
        <v>45736</v>
      </c>
      <c r="N1485" s="5">
        <f>ROUND((K1485*('اطلاعات پایه'!$B$12+1)+'اطلاعات پایه'!$B$13)/30*L1485,0)</f>
        <v>9316080</v>
      </c>
      <c r="O1485" s="5">
        <f>IF(AND(F1485&gt;0,M1485-F1485&gt;364),'اطلاعات پایه'!$B$10,0)*L1485+J1485</f>
        <v>0</v>
      </c>
      <c r="P1485" s="5">
        <f>IF(H1485="متاهل",'اطلاعات پایه'!$B$6,0)</f>
        <v>0</v>
      </c>
      <c r="Q1485" s="5">
        <f>I1485*'اطلاعات پایه'!$B$7</f>
        <v>0</v>
      </c>
      <c r="R1485" s="5">
        <f>ROUND('اطلاعات پایه'!$B$8/30*MIN(30,L1485),0)</f>
        <v>9000000</v>
      </c>
      <c r="S1485" s="5">
        <f>ROUND('اطلاعات پایه'!$B$9/30*MIN(30,L1485),0)</f>
        <v>22000000</v>
      </c>
      <c r="T1485" s="5">
        <f t="shared" si="179"/>
        <v>59284</v>
      </c>
      <c r="U1485" s="15"/>
      <c r="V1485" s="5">
        <f t="shared" si="177"/>
        <v>0</v>
      </c>
      <c r="X1485" s="9">
        <f t="shared" si="180"/>
        <v>40316080</v>
      </c>
      <c r="Y1485" s="9">
        <f>ROUND(0.07*MIN(7*L1485*'اطلاعات پایه'!$B$5,'محاسبه حقوق'!X1485),0)</f>
        <v>2822126</v>
      </c>
      <c r="Z1485" s="9">
        <f t="shared" si="181"/>
        <v>9272700</v>
      </c>
      <c r="AA1485" s="9">
        <f t="shared" si="182"/>
        <v>480702059.14285713</v>
      </c>
      <c r="AB1485" s="5">
        <f>IF(AA1485&lt;='اطلاعات پایه'!$B$35,'اطلاعات پایه'!$D$35,IF(AA1485&lt;='اطلاعات پایه'!$B$36,'اطلاعات پایه'!$E$35+(AA1485-'اطلاعات پایه'!$B$35)*'اطلاعات پایه'!$C$36,IF(AA1485&lt;='اطلاعات پایه'!$B$37,'اطلاعات پایه'!$E$36+(AA1485-'اطلاعات پایه'!$B$36)*'اطلاعات پایه'!$C$37,IF(AA1485&lt;='اطلاعات پایه'!$B$38,'اطلاعات پایه'!$E$37+(AA1485-'اطلاعات پایه'!$B$37)*'اطلاعات پایه'!$C$38,IF(AA1485&lt;='اطلاعات پایه'!$B$39,'اطلاعات پایه'!$E$38+(AA1485-'اطلاعات پایه'!$B$38)*'اطلاعات پایه'!$C$39,'اطلاعات پایه'!$E$39+(AA1485-'اطلاعات پایه'!$B$39)*'اطلاعات پایه'!$C$40)))))/365*L1485</f>
        <v>0</v>
      </c>
      <c r="AC1485" s="9">
        <f t="shared" si="183"/>
        <v>37493954</v>
      </c>
      <c r="AE1485" s="9">
        <f t="shared" si="178"/>
        <v>49588780</v>
      </c>
    </row>
    <row r="1486" spans="1:31" x14ac:dyDescent="0.25">
      <c r="A1486" s="13">
        <v>1466</v>
      </c>
      <c r="B1486" s="13"/>
      <c r="C1486" s="13"/>
      <c r="D1486" s="13"/>
      <c r="E1486" s="13"/>
      <c r="F1486" s="13"/>
      <c r="G1486" s="6" t="str">
        <f t="shared" si="176"/>
        <v/>
      </c>
      <c r="H1486" s="13"/>
      <c r="I1486" s="13"/>
      <c r="J1486" s="15"/>
      <c r="K1486" s="15"/>
      <c r="L1486" s="5">
        <f>VLOOKUP($C$15,'اطلاعات پایه'!$A$18:$B$30,2,FALSE)</f>
        <v>30</v>
      </c>
      <c r="M1486" s="6">
        <f>VLOOKUP($C$15,'اطلاعات پایه'!$A$18:$C$30,3,FALSE)</f>
        <v>45736</v>
      </c>
      <c r="N1486" s="5">
        <f>ROUND((K1486*('اطلاعات پایه'!$B$12+1)+'اطلاعات پایه'!$B$13)/30*L1486,0)</f>
        <v>9316080</v>
      </c>
      <c r="O1486" s="5">
        <f>IF(AND(F1486&gt;0,M1486-F1486&gt;364),'اطلاعات پایه'!$B$10,0)*L1486+J1486</f>
        <v>0</v>
      </c>
      <c r="P1486" s="5">
        <f>IF(H1486="متاهل",'اطلاعات پایه'!$B$6,0)</f>
        <v>0</v>
      </c>
      <c r="Q1486" s="5">
        <f>I1486*'اطلاعات پایه'!$B$7</f>
        <v>0</v>
      </c>
      <c r="R1486" s="5">
        <f>ROUND('اطلاعات پایه'!$B$8/30*MIN(30,L1486),0)</f>
        <v>9000000</v>
      </c>
      <c r="S1486" s="5">
        <f>ROUND('اطلاعات پایه'!$B$9/30*MIN(30,L1486),0)</f>
        <v>22000000</v>
      </c>
      <c r="T1486" s="5">
        <f t="shared" si="179"/>
        <v>59284</v>
      </c>
      <c r="U1486" s="15"/>
      <c r="V1486" s="5">
        <f t="shared" si="177"/>
        <v>0</v>
      </c>
      <c r="X1486" s="9">
        <f t="shared" si="180"/>
        <v>40316080</v>
      </c>
      <c r="Y1486" s="9">
        <f>ROUND(0.07*MIN(7*L1486*'اطلاعات پایه'!$B$5,'محاسبه حقوق'!X1486),0)</f>
        <v>2822126</v>
      </c>
      <c r="Z1486" s="9">
        <f t="shared" si="181"/>
        <v>9272700</v>
      </c>
      <c r="AA1486" s="9">
        <f t="shared" si="182"/>
        <v>480702059.14285713</v>
      </c>
      <c r="AB1486" s="5">
        <f>IF(AA1486&lt;='اطلاعات پایه'!$B$35,'اطلاعات پایه'!$D$35,IF(AA1486&lt;='اطلاعات پایه'!$B$36,'اطلاعات پایه'!$E$35+(AA1486-'اطلاعات پایه'!$B$35)*'اطلاعات پایه'!$C$36,IF(AA1486&lt;='اطلاعات پایه'!$B$37,'اطلاعات پایه'!$E$36+(AA1486-'اطلاعات پایه'!$B$36)*'اطلاعات پایه'!$C$37,IF(AA1486&lt;='اطلاعات پایه'!$B$38,'اطلاعات پایه'!$E$37+(AA1486-'اطلاعات پایه'!$B$37)*'اطلاعات پایه'!$C$38,IF(AA1486&lt;='اطلاعات پایه'!$B$39,'اطلاعات پایه'!$E$38+(AA1486-'اطلاعات پایه'!$B$38)*'اطلاعات پایه'!$C$39,'اطلاعات پایه'!$E$39+(AA1486-'اطلاعات پایه'!$B$39)*'اطلاعات پایه'!$C$40)))))/365*L1486</f>
        <v>0</v>
      </c>
      <c r="AC1486" s="9">
        <f t="shared" si="183"/>
        <v>37493954</v>
      </c>
      <c r="AE1486" s="9">
        <f t="shared" si="178"/>
        <v>49588780</v>
      </c>
    </row>
    <row r="1487" spans="1:31" x14ac:dyDescent="0.25">
      <c r="A1487" s="13">
        <v>1467</v>
      </c>
      <c r="B1487" s="13"/>
      <c r="C1487" s="13"/>
      <c r="D1487" s="13"/>
      <c r="E1487" s="13"/>
      <c r="F1487" s="13"/>
      <c r="G1487" s="6" t="str">
        <f t="shared" si="176"/>
        <v/>
      </c>
      <c r="H1487" s="13"/>
      <c r="I1487" s="13"/>
      <c r="J1487" s="15"/>
      <c r="K1487" s="15"/>
      <c r="L1487" s="5">
        <f>VLOOKUP($C$15,'اطلاعات پایه'!$A$18:$B$30,2,FALSE)</f>
        <v>30</v>
      </c>
      <c r="M1487" s="6">
        <f>VLOOKUP($C$15,'اطلاعات پایه'!$A$18:$C$30,3,FALSE)</f>
        <v>45736</v>
      </c>
      <c r="N1487" s="5">
        <f>ROUND((K1487*('اطلاعات پایه'!$B$12+1)+'اطلاعات پایه'!$B$13)/30*L1487,0)</f>
        <v>9316080</v>
      </c>
      <c r="O1487" s="5">
        <f>IF(AND(F1487&gt;0,M1487-F1487&gt;364),'اطلاعات پایه'!$B$10,0)*L1487+J1487</f>
        <v>0</v>
      </c>
      <c r="P1487" s="5">
        <f>IF(H1487="متاهل",'اطلاعات پایه'!$B$6,0)</f>
        <v>0</v>
      </c>
      <c r="Q1487" s="5">
        <f>I1487*'اطلاعات پایه'!$B$7</f>
        <v>0</v>
      </c>
      <c r="R1487" s="5">
        <f>ROUND('اطلاعات پایه'!$B$8/30*MIN(30,L1487),0)</f>
        <v>9000000</v>
      </c>
      <c r="S1487" s="5">
        <f>ROUND('اطلاعات پایه'!$B$9/30*MIN(30,L1487),0)</f>
        <v>22000000</v>
      </c>
      <c r="T1487" s="5">
        <f t="shared" si="179"/>
        <v>59284</v>
      </c>
      <c r="U1487" s="15"/>
      <c r="V1487" s="5">
        <f t="shared" si="177"/>
        <v>0</v>
      </c>
      <c r="X1487" s="9">
        <f t="shared" si="180"/>
        <v>40316080</v>
      </c>
      <c r="Y1487" s="9">
        <f>ROUND(0.07*MIN(7*L1487*'اطلاعات پایه'!$B$5,'محاسبه حقوق'!X1487),0)</f>
        <v>2822126</v>
      </c>
      <c r="Z1487" s="9">
        <f t="shared" si="181"/>
        <v>9272700</v>
      </c>
      <c r="AA1487" s="9">
        <f t="shared" si="182"/>
        <v>480702059.14285713</v>
      </c>
      <c r="AB1487" s="5">
        <f>IF(AA1487&lt;='اطلاعات پایه'!$B$35,'اطلاعات پایه'!$D$35,IF(AA1487&lt;='اطلاعات پایه'!$B$36,'اطلاعات پایه'!$E$35+(AA1487-'اطلاعات پایه'!$B$35)*'اطلاعات پایه'!$C$36,IF(AA1487&lt;='اطلاعات پایه'!$B$37,'اطلاعات پایه'!$E$36+(AA1487-'اطلاعات پایه'!$B$36)*'اطلاعات پایه'!$C$37,IF(AA1487&lt;='اطلاعات پایه'!$B$38,'اطلاعات پایه'!$E$37+(AA1487-'اطلاعات پایه'!$B$37)*'اطلاعات پایه'!$C$38,IF(AA1487&lt;='اطلاعات پایه'!$B$39,'اطلاعات پایه'!$E$38+(AA1487-'اطلاعات پایه'!$B$38)*'اطلاعات پایه'!$C$39,'اطلاعات پایه'!$E$39+(AA1487-'اطلاعات پایه'!$B$39)*'اطلاعات پایه'!$C$40)))))/365*L1487</f>
        <v>0</v>
      </c>
      <c r="AC1487" s="9">
        <f t="shared" si="183"/>
        <v>37493954</v>
      </c>
      <c r="AE1487" s="9">
        <f t="shared" si="178"/>
        <v>49588780</v>
      </c>
    </row>
    <row r="1488" spans="1:31" x14ac:dyDescent="0.25">
      <c r="A1488" s="13">
        <v>1468</v>
      </c>
      <c r="B1488" s="13"/>
      <c r="C1488" s="13"/>
      <c r="D1488" s="13"/>
      <c r="E1488" s="13"/>
      <c r="F1488" s="13"/>
      <c r="G1488" s="6" t="str">
        <f t="shared" si="176"/>
        <v/>
      </c>
      <c r="H1488" s="13"/>
      <c r="I1488" s="13"/>
      <c r="J1488" s="15"/>
      <c r="K1488" s="15"/>
      <c r="L1488" s="5">
        <f>VLOOKUP($C$15,'اطلاعات پایه'!$A$18:$B$30,2,FALSE)</f>
        <v>30</v>
      </c>
      <c r="M1488" s="6">
        <f>VLOOKUP($C$15,'اطلاعات پایه'!$A$18:$C$30,3,FALSE)</f>
        <v>45736</v>
      </c>
      <c r="N1488" s="5">
        <f>ROUND((K1488*('اطلاعات پایه'!$B$12+1)+'اطلاعات پایه'!$B$13)/30*L1488,0)</f>
        <v>9316080</v>
      </c>
      <c r="O1488" s="5">
        <f>IF(AND(F1488&gt;0,M1488-F1488&gt;364),'اطلاعات پایه'!$B$10,0)*L1488+J1488</f>
        <v>0</v>
      </c>
      <c r="P1488" s="5">
        <f>IF(H1488="متاهل",'اطلاعات پایه'!$B$6,0)</f>
        <v>0</v>
      </c>
      <c r="Q1488" s="5">
        <f>I1488*'اطلاعات پایه'!$B$7</f>
        <v>0</v>
      </c>
      <c r="R1488" s="5">
        <f>ROUND('اطلاعات پایه'!$B$8/30*MIN(30,L1488),0)</f>
        <v>9000000</v>
      </c>
      <c r="S1488" s="5">
        <f>ROUND('اطلاعات پایه'!$B$9/30*MIN(30,L1488),0)</f>
        <v>22000000</v>
      </c>
      <c r="T1488" s="5">
        <f t="shared" si="179"/>
        <v>59284</v>
      </c>
      <c r="U1488" s="15"/>
      <c r="V1488" s="5">
        <f t="shared" si="177"/>
        <v>0</v>
      </c>
      <c r="X1488" s="9">
        <f t="shared" si="180"/>
        <v>40316080</v>
      </c>
      <c r="Y1488" s="9">
        <f>ROUND(0.07*MIN(7*L1488*'اطلاعات پایه'!$B$5,'محاسبه حقوق'!X1488),0)</f>
        <v>2822126</v>
      </c>
      <c r="Z1488" s="9">
        <f t="shared" si="181"/>
        <v>9272700</v>
      </c>
      <c r="AA1488" s="9">
        <f t="shared" si="182"/>
        <v>480702059.14285713</v>
      </c>
      <c r="AB1488" s="5">
        <f>IF(AA1488&lt;='اطلاعات پایه'!$B$35,'اطلاعات پایه'!$D$35,IF(AA1488&lt;='اطلاعات پایه'!$B$36,'اطلاعات پایه'!$E$35+(AA1488-'اطلاعات پایه'!$B$35)*'اطلاعات پایه'!$C$36,IF(AA1488&lt;='اطلاعات پایه'!$B$37,'اطلاعات پایه'!$E$36+(AA1488-'اطلاعات پایه'!$B$36)*'اطلاعات پایه'!$C$37,IF(AA1488&lt;='اطلاعات پایه'!$B$38,'اطلاعات پایه'!$E$37+(AA1488-'اطلاعات پایه'!$B$37)*'اطلاعات پایه'!$C$38,IF(AA1488&lt;='اطلاعات پایه'!$B$39,'اطلاعات پایه'!$E$38+(AA1488-'اطلاعات پایه'!$B$38)*'اطلاعات پایه'!$C$39,'اطلاعات پایه'!$E$39+(AA1488-'اطلاعات پایه'!$B$39)*'اطلاعات پایه'!$C$40)))))/365*L1488</f>
        <v>0</v>
      </c>
      <c r="AC1488" s="9">
        <f t="shared" si="183"/>
        <v>37493954</v>
      </c>
      <c r="AE1488" s="9">
        <f t="shared" si="178"/>
        <v>49588780</v>
      </c>
    </row>
    <row r="1489" spans="1:31" x14ac:dyDescent="0.25">
      <c r="A1489" s="13">
        <v>1469</v>
      </c>
      <c r="B1489" s="13"/>
      <c r="C1489" s="13"/>
      <c r="D1489" s="13"/>
      <c r="E1489" s="13"/>
      <c r="F1489" s="13"/>
      <c r="G1489" s="6" t="str">
        <f t="shared" si="176"/>
        <v/>
      </c>
      <c r="H1489" s="13"/>
      <c r="I1489" s="13"/>
      <c r="J1489" s="15"/>
      <c r="K1489" s="15"/>
      <c r="L1489" s="5">
        <f>VLOOKUP($C$15,'اطلاعات پایه'!$A$18:$B$30,2,FALSE)</f>
        <v>30</v>
      </c>
      <c r="M1489" s="6">
        <f>VLOOKUP($C$15,'اطلاعات پایه'!$A$18:$C$30,3,FALSE)</f>
        <v>45736</v>
      </c>
      <c r="N1489" s="5">
        <f>ROUND((K1489*('اطلاعات پایه'!$B$12+1)+'اطلاعات پایه'!$B$13)/30*L1489,0)</f>
        <v>9316080</v>
      </c>
      <c r="O1489" s="5">
        <f>IF(AND(F1489&gt;0,M1489-F1489&gt;364),'اطلاعات پایه'!$B$10,0)*L1489+J1489</f>
        <v>0</v>
      </c>
      <c r="P1489" s="5">
        <f>IF(H1489="متاهل",'اطلاعات پایه'!$B$6,0)</f>
        <v>0</v>
      </c>
      <c r="Q1489" s="5">
        <f>I1489*'اطلاعات پایه'!$B$7</f>
        <v>0</v>
      </c>
      <c r="R1489" s="5">
        <f>ROUND('اطلاعات پایه'!$B$8/30*MIN(30,L1489),0)</f>
        <v>9000000</v>
      </c>
      <c r="S1489" s="5">
        <f>ROUND('اطلاعات پایه'!$B$9/30*MIN(30,L1489),0)</f>
        <v>22000000</v>
      </c>
      <c r="T1489" s="5">
        <f t="shared" si="179"/>
        <v>59284</v>
      </c>
      <c r="U1489" s="15"/>
      <c r="V1489" s="5">
        <f t="shared" si="177"/>
        <v>0</v>
      </c>
      <c r="X1489" s="9">
        <f t="shared" si="180"/>
        <v>40316080</v>
      </c>
      <c r="Y1489" s="9">
        <f>ROUND(0.07*MIN(7*L1489*'اطلاعات پایه'!$B$5,'محاسبه حقوق'!X1489),0)</f>
        <v>2822126</v>
      </c>
      <c r="Z1489" s="9">
        <f t="shared" si="181"/>
        <v>9272700</v>
      </c>
      <c r="AA1489" s="9">
        <f t="shared" si="182"/>
        <v>480702059.14285713</v>
      </c>
      <c r="AB1489" s="5">
        <f>IF(AA1489&lt;='اطلاعات پایه'!$B$35,'اطلاعات پایه'!$D$35,IF(AA1489&lt;='اطلاعات پایه'!$B$36,'اطلاعات پایه'!$E$35+(AA1489-'اطلاعات پایه'!$B$35)*'اطلاعات پایه'!$C$36,IF(AA1489&lt;='اطلاعات پایه'!$B$37,'اطلاعات پایه'!$E$36+(AA1489-'اطلاعات پایه'!$B$36)*'اطلاعات پایه'!$C$37,IF(AA1489&lt;='اطلاعات پایه'!$B$38,'اطلاعات پایه'!$E$37+(AA1489-'اطلاعات پایه'!$B$37)*'اطلاعات پایه'!$C$38,IF(AA1489&lt;='اطلاعات پایه'!$B$39,'اطلاعات پایه'!$E$38+(AA1489-'اطلاعات پایه'!$B$38)*'اطلاعات پایه'!$C$39,'اطلاعات پایه'!$E$39+(AA1489-'اطلاعات پایه'!$B$39)*'اطلاعات پایه'!$C$40)))))/365*L1489</f>
        <v>0</v>
      </c>
      <c r="AC1489" s="9">
        <f t="shared" si="183"/>
        <v>37493954</v>
      </c>
      <c r="AE1489" s="9">
        <f t="shared" si="178"/>
        <v>49588780</v>
      </c>
    </row>
    <row r="1490" spans="1:31" x14ac:dyDescent="0.25">
      <c r="A1490" s="13">
        <v>1470</v>
      </c>
      <c r="B1490" s="13"/>
      <c r="C1490" s="13"/>
      <c r="D1490" s="13"/>
      <c r="E1490" s="13"/>
      <c r="F1490" s="13"/>
      <c r="G1490" s="6" t="str">
        <f t="shared" si="176"/>
        <v/>
      </c>
      <c r="H1490" s="13"/>
      <c r="I1490" s="13"/>
      <c r="J1490" s="15"/>
      <c r="K1490" s="15"/>
      <c r="L1490" s="5">
        <f>VLOOKUP($C$15,'اطلاعات پایه'!$A$18:$B$30,2,FALSE)</f>
        <v>30</v>
      </c>
      <c r="M1490" s="6">
        <f>VLOOKUP($C$15,'اطلاعات پایه'!$A$18:$C$30,3,FALSE)</f>
        <v>45736</v>
      </c>
      <c r="N1490" s="5">
        <f>ROUND((K1490*('اطلاعات پایه'!$B$12+1)+'اطلاعات پایه'!$B$13)/30*L1490,0)</f>
        <v>9316080</v>
      </c>
      <c r="O1490" s="5">
        <f>IF(AND(F1490&gt;0,M1490-F1490&gt;364),'اطلاعات پایه'!$B$10,0)*L1490+J1490</f>
        <v>0</v>
      </c>
      <c r="P1490" s="5">
        <f>IF(H1490="متاهل",'اطلاعات پایه'!$B$6,0)</f>
        <v>0</v>
      </c>
      <c r="Q1490" s="5">
        <f>I1490*'اطلاعات پایه'!$B$7</f>
        <v>0</v>
      </c>
      <c r="R1490" s="5">
        <f>ROUND('اطلاعات پایه'!$B$8/30*MIN(30,L1490),0)</f>
        <v>9000000</v>
      </c>
      <c r="S1490" s="5">
        <f>ROUND('اطلاعات پایه'!$B$9/30*MIN(30,L1490),0)</f>
        <v>22000000</v>
      </c>
      <c r="T1490" s="5">
        <f t="shared" si="179"/>
        <v>59284</v>
      </c>
      <c r="U1490" s="15"/>
      <c r="V1490" s="5">
        <f t="shared" si="177"/>
        <v>0</v>
      </c>
      <c r="X1490" s="9">
        <f t="shared" si="180"/>
        <v>40316080</v>
      </c>
      <c r="Y1490" s="9">
        <f>ROUND(0.07*MIN(7*L1490*'اطلاعات پایه'!$B$5,'محاسبه حقوق'!X1490),0)</f>
        <v>2822126</v>
      </c>
      <c r="Z1490" s="9">
        <f t="shared" si="181"/>
        <v>9272700</v>
      </c>
      <c r="AA1490" s="9">
        <f t="shared" si="182"/>
        <v>480702059.14285713</v>
      </c>
      <c r="AB1490" s="5">
        <f>IF(AA1490&lt;='اطلاعات پایه'!$B$35,'اطلاعات پایه'!$D$35,IF(AA1490&lt;='اطلاعات پایه'!$B$36,'اطلاعات پایه'!$E$35+(AA1490-'اطلاعات پایه'!$B$35)*'اطلاعات پایه'!$C$36,IF(AA1490&lt;='اطلاعات پایه'!$B$37,'اطلاعات پایه'!$E$36+(AA1490-'اطلاعات پایه'!$B$36)*'اطلاعات پایه'!$C$37,IF(AA1490&lt;='اطلاعات پایه'!$B$38,'اطلاعات پایه'!$E$37+(AA1490-'اطلاعات پایه'!$B$37)*'اطلاعات پایه'!$C$38,IF(AA1490&lt;='اطلاعات پایه'!$B$39,'اطلاعات پایه'!$E$38+(AA1490-'اطلاعات پایه'!$B$38)*'اطلاعات پایه'!$C$39,'اطلاعات پایه'!$E$39+(AA1490-'اطلاعات پایه'!$B$39)*'اطلاعات پایه'!$C$40)))))/365*L1490</f>
        <v>0</v>
      </c>
      <c r="AC1490" s="9">
        <f t="shared" si="183"/>
        <v>37493954</v>
      </c>
      <c r="AE1490" s="9">
        <f t="shared" si="178"/>
        <v>49588780</v>
      </c>
    </row>
    <row r="1491" spans="1:31" x14ac:dyDescent="0.25">
      <c r="A1491" s="13">
        <v>1471</v>
      </c>
      <c r="B1491" s="13"/>
      <c r="C1491" s="13"/>
      <c r="D1491" s="13"/>
      <c r="E1491" s="13"/>
      <c r="F1491" s="13"/>
      <c r="G1491" s="6" t="str">
        <f t="shared" si="176"/>
        <v/>
      </c>
      <c r="H1491" s="13"/>
      <c r="I1491" s="13"/>
      <c r="J1491" s="15"/>
      <c r="K1491" s="15"/>
      <c r="L1491" s="5">
        <f>VLOOKUP($C$15,'اطلاعات پایه'!$A$18:$B$30,2,FALSE)</f>
        <v>30</v>
      </c>
      <c r="M1491" s="6">
        <f>VLOOKUP($C$15,'اطلاعات پایه'!$A$18:$C$30,3,FALSE)</f>
        <v>45736</v>
      </c>
      <c r="N1491" s="5">
        <f>ROUND((K1491*('اطلاعات پایه'!$B$12+1)+'اطلاعات پایه'!$B$13)/30*L1491,0)</f>
        <v>9316080</v>
      </c>
      <c r="O1491" s="5">
        <f>IF(AND(F1491&gt;0,M1491-F1491&gt;364),'اطلاعات پایه'!$B$10,0)*L1491+J1491</f>
        <v>0</v>
      </c>
      <c r="P1491" s="5">
        <f>IF(H1491="متاهل",'اطلاعات پایه'!$B$6,0)</f>
        <v>0</v>
      </c>
      <c r="Q1491" s="5">
        <f>I1491*'اطلاعات پایه'!$B$7</f>
        <v>0</v>
      </c>
      <c r="R1491" s="5">
        <f>ROUND('اطلاعات پایه'!$B$8/30*MIN(30,L1491),0)</f>
        <v>9000000</v>
      </c>
      <c r="S1491" s="5">
        <f>ROUND('اطلاعات پایه'!$B$9/30*MIN(30,L1491),0)</f>
        <v>22000000</v>
      </c>
      <c r="T1491" s="5">
        <f t="shared" si="179"/>
        <v>59284</v>
      </c>
      <c r="U1491" s="15"/>
      <c r="V1491" s="5">
        <f t="shared" si="177"/>
        <v>0</v>
      </c>
      <c r="X1491" s="9">
        <f t="shared" si="180"/>
        <v>40316080</v>
      </c>
      <c r="Y1491" s="9">
        <f>ROUND(0.07*MIN(7*L1491*'اطلاعات پایه'!$B$5,'محاسبه حقوق'!X1491),0)</f>
        <v>2822126</v>
      </c>
      <c r="Z1491" s="9">
        <f t="shared" si="181"/>
        <v>9272700</v>
      </c>
      <c r="AA1491" s="9">
        <f t="shared" si="182"/>
        <v>480702059.14285713</v>
      </c>
      <c r="AB1491" s="5">
        <f>IF(AA1491&lt;='اطلاعات پایه'!$B$35,'اطلاعات پایه'!$D$35,IF(AA1491&lt;='اطلاعات پایه'!$B$36,'اطلاعات پایه'!$E$35+(AA1491-'اطلاعات پایه'!$B$35)*'اطلاعات پایه'!$C$36,IF(AA1491&lt;='اطلاعات پایه'!$B$37,'اطلاعات پایه'!$E$36+(AA1491-'اطلاعات پایه'!$B$36)*'اطلاعات پایه'!$C$37,IF(AA1491&lt;='اطلاعات پایه'!$B$38,'اطلاعات پایه'!$E$37+(AA1491-'اطلاعات پایه'!$B$37)*'اطلاعات پایه'!$C$38,IF(AA1491&lt;='اطلاعات پایه'!$B$39,'اطلاعات پایه'!$E$38+(AA1491-'اطلاعات پایه'!$B$38)*'اطلاعات پایه'!$C$39,'اطلاعات پایه'!$E$39+(AA1491-'اطلاعات پایه'!$B$39)*'اطلاعات پایه'!$C$40)))))/365*L1491</f>
        <v>0</v>
      </c>
      <c r="AC1491" s="9">
        <f t="shared" si="183"/>
        <v>37493954</v>
      </c>
      <c r="AE1491" s="9">
        <f t="shared" si="178"/>
        <v>49588780</v>
      </c>
    </row>
    <row r="1492" spans="1:31" x14ac:dyDescent="0.25">
      <c r="A1492" s="13">
        <v>1472</v>
      </c>
      <c r="B1492" s="13"/>
      <c r="C1492" s="13"/>
      <c r="D1492" s="13"/>
      <c r="E1492" s="13"/>
      <c r="F1492" s="13"/>
      <c r="G1492" s="6" t="str">
        <f t="shared" si="176"/>
        <v/>
      </c>
      <c r="H1492" s="13"/>
      <c r="I1492" s="13"/>
      <c r="J1492" s="15"/>
      <c r="K1492" s="15"/>
      <c r="L1492" s="5">
        <f>VLOOKUP($C$15,'اطلاعات پایه'!$A$18:$B$30,2,FALSE)</f>
        <v>30</v>
      </c>
      <c r="M1492" s="6">
        <f>VLOOKUP($C$15,'اطلاعات پایه'!$A$18:$C$30,3,FALSE)</f>
        <v>45736</v>
      </c>
      <c r="N1492" s="5">
        <f>ROUND((K1492*('اطلاعات پایه'!$B$12+1)+'اطلاعات پایه'!$B$13)/30*L1492,0)</f>
        <v>9316080</v>
      </c>
      <c r="O1492" s="5">
        <f>IF(AND(F1492&gt;0,M1492-F1492&gt;364),'اطلاعات پایه'!$B$10,0)*L1492+J1492</f>
        <v>0</v>
      </c>
      <c r="P1492" s="5">
        <f>IF(H1492="متاهل",'اطلاعات پایه'!$B$6,0)</f>
        <v>0</v>
      </c>
      <c r="Q1492" s="5">
        <f>I1492*'اطلاعات پایه'!$B$7</f>
        <v>0</v>
      </c>
      <c r="R1492" s="5">
        <f>ROUND('اطلاعات پایه'!$B$8/30*MIN(30,L1492),0)</f>
        <v>9000000</v>
      </c>
      <c r="S1492" s="5">
        <f>ROUND('اطلاعات پایه'!$B$9/30*MIN(30,L1492),0)</f>
        <v>22000000</v>
      </c>
      <c r="T1492" s="5">
        <f t="shared" si="179"/>
        <v>59284</v>
      </c>
      <c r="U1492" s="15"/>
      <c r="V1492" s="5">
        <f t="shared" si="177"/>
        <v>0</v>
      </c>
      <c r="X1492" s="9">
        <f t="shared" si="180"/>
        <v>40316080</v>
      </c>
      <c r="Y1492" s="9">
        <f>ROUND(0.07*MIN(7*L1492*'اطلاعات پایه'!$B$5,'محاسبه حقوق'!X1492),0)</f>
        <v>2822126</v>
      </c>
      <c r="Z1492" s="9">
        <f t="shared" si="181"/>
        <v>9272700</v>
      </c>
      <c r="AA1492" s="9">
        <f t="shared" si="182"/>
        <v>480702059.14285713</v>
      </c>
      <c r="AB1492" s="5">
        <f>IF(AA1492&lt;='اطلاعات پایه'!$B$35,'اطلاعات پایه'!$D$35,IF(AA1492&lt;='اطلاعات پایه'!$B$36,'اطلاعات پایه'!$E$35+(AA1492-'اطلاعات پایه'!$B$35)*'اطلاعات پایه'!$C$36,IF(AA1492&lt;='اطلاعات پایه'!$B$37,'اطلاعات پایه'!$E$36+(AA1492-'اطلاعات پایه'!$B$36)*'اطلاعات پایه'!$C$37,IF(AA1492&lt;='اطلاعات پایه'!$B$38,'اطلاعات پایه'!$E$37+(AA1492-'اطلاعات پایه'!$B$37)*'اطلاعات پایه'!$C$38,IF(AA1492&lt;='اطلاعات پایه'!$B$39,'اطلاعات پایه'!$E$38+(AA1492-'اطلاعات پایه'!$B$38)*'اطلاعات پایه'!$C$39,'اطلاعات پایه'!$E$39+(AA1492-'اطلاعات پایه'!$B$39)*'اطلاعات پایه'!$C$40)))))/365*L1492</f>
        <v>0</v>
      </c>
      <c r="AC1492" s="9">
        <f t="shared" si="183"/>
        <v>37493954</v>
      </c>
      <c r="AE1492" s="9">
        <f t="shared" si="178"/>
        <v>49588780</v>
      </c>
    </row>
    <row r="1493" spans="1:31" x14ac:dyDescent="0.25">
      <c r="A1493" s="13">
        <v>1473</v>
      </c>
      <c r="B1493" s="13"/>
      <c r="C1493" s="13"/>
      <c r="D1493" s="13"/>
      <c r="E1493" s="13"/>
      <c r="F1493" s="13"/>
      <c r="G1493" s="6" t="str">
        <f t="shared" si="176"/>
        <v/>
      </c>
      <c r="H1493" s="13"/>
      <c r="I1493" s="13"/>
      <c r="J1493" s="15"/>
      <c r="K1493" s="15"/>
      <c r="L1493" s="5">
        <f>VLOOKUP($C$15,'اطلاعات پایه'!$A$18:$B$30,2,FALSE)</f>
        <v>30</v>
      </c>
      <c r="M1493" s="6">
        <f>VLOOKUP($C$15,'اطلاعات پایه'!$A$18:$C$30,3,FALSE)</f>
        <v>45736</v>
      </c>
      <c r="N1493" s="5">
        <f>ROUND((K1493*('اطلاعات پایه'!$B$12+1)+'اطلاعات پایه'!$B$13)/30*L1493,0)</f>
        <v>9316080</v>
      </c>
      <c r="O1493" s="5">
        <f>IF(AND(F1493&gt;0,M1493-F1493&gt;364),'اطلاعات پایه'!$B$10,0)*L1493+J1493</f>
        <v>0</v>
      </c>
      <c r="P1493" s="5">
        <f>IF(H1493="متاهل",'اطلاعات پایه'!$B$6,0)</f>
        <v>0</v>
      </c>
      <c r="Q1493" s="5">
        <f>I1493*'اطلاعات پایه'!$B$7</f>
        <v>0</v>
      </c>
      <c r="R1493" s="5">
        <f>ROUND('اطلاعات پایه'!$B$8/30*MIN(30,L1493),0)</f>
        <v>9000000</v>
      </c>
      <c r="S1493" s="5">
        <f>ROUND('اطلاعات پایه'!$B$9/30*MIN(30,L1493),0)</f>
        <v>22000000</v>
      </c>
      <c r="T1493" s="5">
        <f t="shared" si="179"/>
        <v>59284</v>
      </c>
      <c r="U1493" s="15"/>
      <c r="V1493" s="5">
        <f t="shared" si="177"/>
        <v>0</v>
      </c>
      <c r="X1493" s="9">
        <f t="shared" si="180"/>
        <v>40316080</v>
      </c>
      <c r="Y1493" s="9">
        <f>ROUND(0.07*MIN(7*L1493*'اطلاعات پایه'!$B$5,'محاسبه حقوق'!X1493),0)</f>
        <v>2822126</v>
      </c>
      <c r="Z1493" s="9">
        <f t="shared" si="181"/>
        <v>9272700</v>
      </c>
      <c r="AA1493" s="9">
        <f t="shared" si="182"/>
        <v>480702059.14285713</v>
      </c>
      <c r="AB1493" s="5">
        <f>IF(AA1493&lt;='اطلاعات پایه'!$B$35,'اطلاعات پایه'!$D$35,IF(AA1493&lt;='اطلاعات پایه'!$B$36,'اطلاعات پایه'!$E$35+(AA1493-'اطلاعات پایه'!$B$35)*'اطلاعات پایه'!$C$36,IF(AA1493&lt;='اطلاعات پایه'!$B$37,'اطلاعات پایه'!$E$36+(AA1493-'اطلاعات پایه'!$B$36)*'اطلاعات پایه'!$C$37,IF(AA1493&lt;='اطلاعات پایه'!$B$38,'اطلاعات پایه'!$E$37+(AA1493-'اطلاعات پایه'!$B$37)*'اطلاعات پایه'!$C$38,IF(AA1493&lt;='اطلاعات پایه'!$B$39,'اطلاعات پایه'!$E$38+(AA1493-'اطلاعات پایه'!$B$38)*'اطلاعات پایه'!$C$39,'اطلاعات پایه'!$E$39+(AA1493-'اطلاعات پایه'!$B$39)*'اطلاعات پایه'!$C$40)))))/365*L1493</f>
        <v>0</v>
      </c>
      <c r="AC1493" s="9">
        <f t="shared" si="183"/>
        <v>37493954</v>
      </c>
      <c r="AE1493" s="9">
        <f t="shared" si="178"/>
        <v>49588780</v>
      </c>
    </row>
    <row r="1494" spans="1:31" x14ac:dyDescent="0.25">
      <c r="A1494" s="13">
        <v>1474</v>
      </c>
      <c r="B1494" s="13"/>
      <c r="C1494" s="13"/>
      <c r="D1494" s="13"/>
      <c r="E1494" s="13"/>
      <c r="F1494" s="13"/>
      <c r="G1494" s="6" t="str">
        <f t="shared" ref="G1494:G1557" si="184">IF(F1494=0,"",F1494)</f>
        <v/>
      </c>
      <c r="H1494" s="13"/>
      <c r="I1494" s="13"/>
      <c r="J1494" s="15"/>
      <c r="K1494" s="15"/>
      <c r="L1494" s="5">
        <f>VLOOKUP($C$15,'اطلاعات پایه'!$A$18:$B$30,2,FALSE)</f>
        <v>30</v>
      </c>
      <c r="M1494" s="6">
        <f>VLOOKUP($C$15,'اطلاعات پایه'!$A$18:$C$30,3,FALSE)</f>
        <v>45736</v>
      </c>
      <c r="N1494" s="5">
        <f>ROUND((K1494*('اطلاعات پایه'!$B$12+1)+'اطلاعات پایه'!$B$13)/30*L1494,0)</f>
        <v>9316080</v>
      </c>
      <c r="O1494" s="5">
        <f>IF(AND(F1494&gt;0,M1494-F1494&gt;364),'اطلاعات پایه'!$B$10,0)*L1494+J1494</f>
        <v>0</v>
      </c>
      <c r="P1494" s="5">
        <f>IF(H1494="متاهل",'اطلاعات پایه'!$B$6,0)</f>
        <v>0</v>
      </c>
      <c r="Q1494" s="5">
        <f>I1494*'اطلاعات پایه'!$B$7</f>
        <v>0</v>
      </c>
      <c r="R1494" s="5">
        <f>ROUND('اطلاعات پایه'!$B$8/30*MIN(30,L1494),0)</f>
        <v>9000000</v>
      </c>
      <c r="S1494" s="5">
        <f>ROUND('اطلاعات پایه'!$B$9/30*MIN(30,L1494),0)</f>
        <v>22000000</v>
      </c>
      <c r="T1494" s="5">
        <f t="shared" si="179"/>
        <v>59284</v>
      </c>
      <c r="U1494" s="15"/>
      <c r="V1494" s="5">
        <f t="shared" ref="V1494:V1557" si="185">U1494*T1494</f>
        <v>0</v>
      </c>
      <c r="X1494" s="9">
        <f t="shared" si="180"/>
        <v>40316080</v>
      </c>
      <c r="Y1494" s="9">
        <f>ROUND(0.07*MIN(7*L1494*'اطلاعات پایه'!$B$5,'محاسبه حقوق'!X1494),0)</f>
        <v>2822126</v>
      </c>
      <c r="Z1494" s="9">
        <f t="shared" si="181"/>
        <v>9272700</v>
      </c>
      <c r="AA1494" s="9">
        <f t="shared" si="182"/>
        <v>480702059.14285713</v>
      </c>
      <c r="AB1494" s="5">
        <f>IF(AA1494&lt;='اطلاعات پایه'!$B$35,'اطلاعات پایه'!$D$35,IF(AA1494&lt;='اطلاعات پایه'!$B$36,'اطلاعات پایه'!$E$35+(AA1494-'اطلاعات پایه'!$B$35)*'اطلاعات پایه'!$C$36,IF(AA1494&lt;='اطلاعات پایه'!$B$37,'اطلاعات پایه'!$E$36+(AA1494-'اطلاعات پایه'!$B$36)*'اطلاعات پایه'!$C$37,IF(AA1494&lt;='اطلاعات پایه'!$B$38,'اطلاعات پایه'!$E$37+(AA1494-'اطلاعات پایه'!$B$37)*'اطلاعات پایه'!$C$38,IF(AA1494&lt;='اطلاعات پایه'!$B$39,'اطلاعات پایه'!$E$38+(AA1494-'اطلاعات پایه'!$B$38)*'اطلاعات پایه'!$C$39,'اطلاعات پایه'!$E$39+(AA1494-'اطلاعات پایه'!$B$39)*'اطلاعات پایه'!$C$40)))))/365*L1494</f>
        <v>0</v>
      </c>
      <c r="AC1494" s="9">
        <f t="shared" si="183"/>
        <v>37493954</v>
      </c>
      <c r="AE1494" s="9">
        <f t="shared" ref="AE1494:AE1557" si="186">X1494+Z1494</f>
        <v>49588780</v>
      </c>
    </row>
    <row r="1495" spans="1:31" x14ac:dyDescent="0.25">
      <c r="A1495" s="13">
        <v>1475</v>
      </c>
      <c r="B1495" s="13"/>
      <c r="C1495" s="13"/>
      <c r="D1495" s="13"/>
      <c r="E1495" s="13"/>
      <c r="F1495" s="13"/>
      <c r="G1495" s="6" t="str">
        <f t="shared" si="184"/>
        <v/>
      </c>
      <c r="H1495" s="13"/>
      <c r="I1495" s="13"/>
      <c r="J1495" s="15"/>
      <c r="K1495" s="15"/>
      <c r="L1495" s="5">
        <f>VLOOKUP($C$15,'اطلاعات پایه'!$A$18:$B$30,2,FALSE)</f>
        <v>30</v>
      </c>
      <c r="M1495" s="6">
        <f>VLOOKUP($C$15,'اطلاعات پایه'!$A$18:$C$30,3,FALSE)</f>
        <v>45736</v>
      </c>
      <c r="N1495" s="5">
        <f>ROUND((K1495*('اطلاعات پایه'!$B$12+1)+'اطلاعات پایه'!$B$13)/30*L1495,0)</f>
        <v>9316080</v>
      </c>
      <c r="O1495" s="5">
        <f>IF(AND(F1495&gt;0,M1495-F1495&gt;364),'اطلاعات پایه'!$B$10,0)*L1495+J1495</f>
        <v>0</v>
      </c>
      <c r="P1495" s="5">
        <f>IF(H1495="متاهل",'اطلاعات پایه'!$B$6,0)</f>
        <v>0</v>
      </c>
      <c r="Q1495" s="5">
        <f>I1495*'اطلاعات پایه'!$B$7</f>
        <v>0</v>
      </c>
      <c r="R1495" s="5">
        <f>ROUND('اطلاعات پایه'!$B$8/30*MIN(30,L1495),0)</f>
        <v>9000000</v>
      </c>
      <c r="S1495" s="5">
        <f>ROUND('اطلاعات پایه'!$B$9/30*MIN(30,L1495),0)</f>
        <v>22000000</v>
      </c>
      <c r="T1495" s="5">
        <f t="shared" ref="T1495:T1558" si="187">ROUND((N1495+O1495)/L1495*30/220*1.4,0)</f>
        <v>59284</v>
      </c>
      <c r="U1495" s="15"/>
      <c r="V1495" s="5">
        <f t="shared" si="185"/>
        <v>0</v>
      </c>
      <c r="X1495" s="9">
        <f t="shared" ref="X1495:X1558" si="188">SUM(N1495:S1495,V1495:W1495)</f>
        <v>40316080</v>
      </c>
      <c r="Y1495" s="9">
        <f>ROUND(0.07*MIN(7*L1495*'اطلاعات پایه'!$B$5,'محاسبه حقوق'!X1495),0)</f>
        <v>2822126</v>
      </c>
      <c r="Z1495" s="9">
        <f t="shared" ref="Z1495:Z1558" si="189">ROUND(Y1495/7*23,0)</f>
        <v>9272700</v>
      </c>
      <c r="AA1495" s="9">
        <f t="shared" ref="AA1495:AA1558" si="190">(X1495-2/7*Y1495)/L1495*365</f>
        <v>480702059.14285713</v>
      </c>
      <c r="AB1495" s="5">
        <f>IF(AA1495&lt;='اطلاعات پایه'!$B$35,'اطلاعات پایه'!$D$35,IF(AA1495&lt;='اطلاعات پایه'!$B$36,'اطلاعات پایه'!$E$35+(AA1495-'اطلاعات پایه'!$B$35)*'اطلاعات پایه'!$C$36,IF(AA1495&lt;='اطلاعات پایه'!$B$37,'اطلاعات پایه'!$E$36+(AA1495-'اطلاعات پایه'!$B$36)*'اطلاعات پایه'!$C$37,IF(AA1495&lt;='اطلاعات پایه'!$B$38,'اطلاعات پایه'!$E$37+(AA1495-'اطلاعات پایه'!$B$37)*'اطلاعات پایه'!$C$38,IF(AA1495&lt;='اطلاعات پایه'!$B$39,'اطلاعات پایه'!$E$38+(AA1495-'اطلاعات پایه'!$B$38)*'اطلاعات پایه'!$C$39,'اطلاعات پایه'!$E$39+(AA1495-'اطلاعات پایه'!$B$39)*'اطلاعات پایه'!$C$40)))))/365*L1495</f>
        <v>0</v>
      </c>
      <c r="AC1495" s="9">
        <f t="shared" ref="AC1495:AC1558" si="191">X1495-Y1495-AB1495</f>
        <v>37493954</v>
      </c>
      <c r="AE1495" s="9">
        <f t="shared" si="186"/>
        <v>49588780</v>
      </c>
    </row>
    <row r="1496" spans="1:31" x14ac:dyDescent="0.25">
      <c r="A1496" s="13">
        <v>1476</v>
      </c>
      <c r="B1496" s="13"/>
      <c r="C1496" s="13"/>
      <c r="D1496" s="13"/>
      <c r="E1496" s="13"/>
      <c r="F1496" s="13"/>
      <c r="G1496" s="6" t="str">
        <f t="shared" si="184"/>
        <v/>
      </c>
      <c r="H1496" s="13"/>
      <c r="I1496" s="13"/>
      <c r="J1496" s="15"/>
      <c r="K1496" s="15"/>
      <c r="L1496" s="5">
        <f>VLOOKUP($C$15,'اطلاعات پایه'!$A$18:$B$30,2,FALSE)</f>
        <v>30</v>
      </c>
      <c r="M1496" s="6">
        <f>VLOOKUP($C$15,'اطلاعات پایه'!$A$18:$C$30,3,FALSE)</f>
        <v>45736</v>
      </c>
      <c r="N1496" s="5">
        <f>ROUND((K1496*('اطلاعات پایه'!$B$12+1)+'اطلاعات پایه'!$B$13)/30*L1496,0)</f>
        <v>9316080</v>
      </c>
      <c r="O1496" s="5">
        <f>IF(AND(F1496&gt;0,M1496-F1496&gt;364),'اطلاعات پایه'!$B$10,0)*L1496+J1496</f>
        <v>0</v>
      </c>
      <c r="P1496" s="5">
        <f>IF(H1496="متاهل",'اطلاعات پایه'!$B$6,0)</f>
        <v>0</v>
      </c>
      <c r="Q1496" s="5">
        <f>I1496*'اطلاعات پایه'!$B$7</f>
        <v>0</v>
      </c>
      <c r="R1496" s="5">
        <f>ROUND('اطلاعات پایه'!$B$8/30*MIN(30,L1496),0)</f>
        <v>9000000</v>
      </c>
      <c r="S1496" s="5">
        <f>ROUND('اطلاعات پایه'!$B$9/30*MIN(30,L1496),0)</f>
        <v>22000000</v>
      </c>
      <c r="T1496" s="5">
        <f t="shared" si="187"/>
        <v>59284</v>
      </c>
      <c r="U1496" s="15"/>
      <c r="V1496" s="5">
        <f t="shared" si="185"/>
        <v>0</v>
      </c>
      <c r="X1496" s="9">
        <f t="shared" si="188"/>
        <v>40316080</v>
      </c>
      <c r="Y1496" s="9">
        <f>ROUND(0.07*MIN(7*L1496*'اطلاعات پایه'!$B$5,'محاسبه حقوق'!X1496),0)</f>
        <v>2822126</v>
      </c>
      <c r="Z1496" s="9">
        <f t="shared" si="189"/>
        <v>9272700</v>
      </c>
      <c r="AA1496" s="9">
        <f t="shared" si="190"/>
        <v>480702059.14285713</v>
      </c>
      <c r="AB1496" s="5">
        <f>IF(AA1496&lt;='اطلاعات پایه'!$B$35,'اطلاعات پایه'!$D$35,IF(AA1496&lt;='اطلاعات پایه'!$B$36,'اطلاعات پایه'!$E$35+(AA1496-'اطلاعات پایه'!$B$35)*'اطلاعات پایه'!$C$36,IF(AA1496&lt;='اطلاعات پایه'!$B$37,'اطلاعات پایه'!$E$36+(AA1496-'اطلاعات پایه'!$B$36)*'اطلاعات پایه'!$C$37,IF(AA1496&lt;='اطلاعات پایه'!$B$38,'اطلاعات پایه'!$E$37+(AA1496-'اطلاعات پایه'!$B$37)*'اطلاعات پایه'!$C$38,IF(AA1496&lt;='اطلاعات پایه'!$B$39,'اطلاعات پایه'!$E$38+(AA1496-'اطلاعات پایه'!$B$38)*'اطلاعات پایه'!$C$39,'اطلاعات پایه'!$E$39+(AA1496-'اطلاعات پایه'!$B$39)*'اطلاعات پایه'!$C$40)))))/365*L1496</f>
        <v>0</v>
      </c>
      <c r="AC1496" s="9">
        <f t="shared" si="191"/>
        <v>37493954</v>
      </c>
      <c r="AE1496" s="9">
        <f t="shared" si="186"/>
        <v>49588780</v>
      </c>
    </row>
    <row r="1497" spans="1:31" x14ac:dyDescent="0.25">
      <c r="A1497" s="13">
        <v>1477</v>
      </c>
      <c r="B1497" s="13"/>
      <c r="C1497" s="13"/>
      <c r="D1497" s="13"/>
      <c r="E1497" s="13"/>
      <c r="F1497" s="13"/>
      <c r="G1497" s="6" t="str">
        <f t="shared" si="184"/>
        <v/>
      </c>
      <c r="H1497" s="13"/>
      <c r="I1497" s="13"/>
      <c r="J1497" s="15"/>
      <c r="K1497" s="15"/>
      <c r="L1497" s="5">
        <f>VLOOKUP($C$15,'اطلاعات پایه'!$A$18:$B$30,2,FALSE)</f>
        <v>30</v>
      </c>
      <c r="M1497" s="6">
        <f>VLOOKUP($C$15,'اطلاعات پایه'!$A$18:$C$30,3,FALSE)</f>
        <v>45736</v>
      </c>
      <c r="N1497" s="5">
        <f>ROUND((K1497*('اطلاعات پایه'!$B$12+1)+'اطلاعات پایه'!$B$13)/30*L1497,0)</f>
        <v>9316080</v>
      </c>
      <c r="O1497" s="5">
        <f>IF(AND(F1497&gt;0,M1497-F1497&gt;364),'اطلاعات پایه'!$B$10,0)*L1497+J1497</f>
        <v>0</v>
      </c>
      <c r="P1497" s="5">
        <f>IF(H1497="متاهل",'اطلاعات پایه'!$B$6,0)</f>
        <v>0</v>
      </c>
      <c r="Q1497" s="5">
        <f>I1497*'اطلاعات پایه'!$B$7</f>
        <v>0</v>
      </c>
      <c r="R1497" s="5">
        <f>ROUND('اطلاعات پایه'!$B$8/30*MIN(30,L1497),0)</f>
        <v>9000000</v>
      </c>
      <c r="S1497" s="5">
        <f>ROUND('اطلاعات پایه'!$B$9/30*MIN(30,L1497),0)</f>
        <v>22000000</v>
      </c>
      <c r="T1497" s="5">
        <f t="shared" si="187"/>
        <v>59284</v>
      </c>
      <c r="U1497" s="15"/>
      <c r="V1497" s="5">
        <f t="shared" si="185"/>
        <v>0</v>
      </c>
      <c r="X1497" s="9">
        <f t="shared" si="188"/>
        <v>40316080</v>
      </c>
      <c r="Y1497" s="9">
        <f>ROUND(0.07*MIN(7*L1497*'اطلاعات پایه'!$B$5,'محاسبه حقوق'!X1497),0)</f>
        <v>2822126</v>
      </c>
      <c r="Z1497" s="9">
        <f t="shared" si="189"/>
        <v>9272700</v>
      </c>
      <c r="AA1497" s="9">
        <f t="shared" si="190"/>
        <v>480702059.14285713</v>
      </c>
      <c r="AB1497" s="5">
        <f>IF(AA1497&lt;='اطلاعات پایه'!$B$35,'اطلاعات پایه'!$D$35,IF(AA1497&lt;='اطلاعات پایه'!$B$36,'اطلاعات پایه'!$E$35+(AA1497-'اطلاعات پایه'!$B$35)*'اطلاعات پایه'!$C$36,IF(AA1497&lt;='اطلاعات پایه'!$B$37,'اطلاعات پایه'!$E$36+(AA1497-'اطلاعات پایه'!$B$36)*'اطلاعات پایه'!$C$37,IF(AA1497&lt;='اطلاعات پایه'!$B$38,'اطلاعات پایه'!$E$37+(AA1497-'اطلاعات پایه'!$B$37)*'اطلاعات پایه'!$C$38,IF(AA1497&lt;='اطلاعات پایه'!$B$39,'اطلاعات پایه'!$E$38+(AA1497-'اطلاعات پایه'!$B$38)*'اطلاعات پایه'!$C$39,'اطلاعات پایه'!$E$39+(AA1497-'اطلاعات پایه'!$B$39)*'اطلاعات پایه'!$C$40)))))/365*L1497</f>
        <v>0</v>
      </c>
      <c r="AC1497" s="9">
        <f t="shared" si="191"/>
        <v>37493954</v>
      </c>
      <c r="AE1497" s="9">
        <f t="shared" si="186"/>
        <v>49588780</v>
      </c>
    </row>
    <row r="1498" spans="1:31" x14ac:dyDescent="0.25">
      <c r="A1498" s="13">
        <v>1478</v>
      </c>
      <c r="B1498" s="13"/>
      <c r="C1498" s="13"/>
      <c r="D1498" s="13"/>
      <c r="E1498" s="13"/>
      <c r="F1498" s="13"/>
      <c r="G1498" s="6" t="str">
        <f t="shared" si="184"/>
        <v/>
      </c>
      <c r="H1498" s="13"/>
      <c r="I1498" s="13"/>
      <c r="J1498" s="15"/>
      <c r="K1498" s="15"/>
      <c r="L1498" s="5">
        <f>VLOOKUP($C$15,'اطلاعات پایه'!$A$18:$B$30,2,FALSE)</f>
        <v>30</v>
      </c>
      <c r="M1498" s="6">
        <f>VLOOKUP($C$15,'اطلاعات پایه'!$A$18:$C$30,3,FALSE)</f>
        <v>45736</v>
      </c>
      <c r="N1498" s="5">
        <f>ROUND((K1498*('اطلاعات پایه'!$B$12+1)+'اطلاعات پایه'!$B$13)/30*L1498,0)</f>
        <v>9316080</v>
      </c>
      <c r="O1498" s="5">
        <f>IF(AND(F1498&gt;0,M1498-F1498&gt;364),'اطلاعات پایه'!$B$10,0)*L1498+J1498</f>
        <v>0</v>
      </c>
      <c r="P1498" s="5">
        <f>IF(H1498="متاهل",'اطلاعات پایه'!$B$6,0)</f>
        <v>0</v>
      </c>
      <c r="Q1498" s="5">
        <f>I1498*'اطلاعات پایه'!$B$7</f>
        <v>0</v>
      </c>
      <c r="R1498" s="5">
        <f>ROUND('اطلاعات پایه'!$B$8/30*MIN(30,L1498),0)</f>
        <v>9000000</v>
      </c>
      <c r="S1498" s="5">
        <f>ROUND('اطلاعات پایه'!$B$9/30*MIN(30,L1498),0)</f>
        <v>22000000</v>
      </c>
      <c r="T1498" s="5">
        <f t="shared" si="187"/>
        <v>59284</v>
      </c>
      <c r="U1498" s="15"/>
      <c r="V1498" s="5">
        <f t="shared" si="185"/>
        <v>0</v>
      </c>
      <c r="X1498" s="9">
        <f t="shared" si="188"/>
        <v>40316080</v>
      </c>
      <c r="Y1498" s="9">
        <f>ROUND(0.07*MIN(7*L1498*'اطلاعات پایه'!$B$5,'محاسبه حقوق'!X1498),0)</f>
        <v>2822126</v>
      </c>
      <c r="Z1498" s="9">
        <f t="shared" si="189"/>
        <v>9272700</v>
      </c>
      <c r="AA1498" s="9">
        <f t="shared" si="190"/>
        <v>480702059.14285713</v>
      </c>
      <c r="AB1498" s="5">
        <f>IF(AA1498&lt;='اطلاعات پایه'!$B$35,'اطلاعات پایه'!$D$35,IF(AA1498&lt;='اطلاعات پایه'!$B$36,'اطلاعات پایه'!$E$35+(AA1498-'اطلاعات پایه'!$B$35)*'اطلاعات پایه'!$C$36,IF(AA1498&lt;='اطلاعات پایه'!$B$37,'اطلاعات پایه'!$E$36+(AA1498-'اطلاعات پایه'!$B$36)*'اطلاعات پایه'!$C$37,IF(AA1498&lt;='اطلاعات پایه'!$B$38,'اطلاعات پایه'!$E$37+(AA1498-'اطلاعات پایه'!$B$37)*'اطلاعات پایه'!$C$38,IF(AA1498&lt;='اطلاعات پایه'!$B$39,'اطلاعات پایه'!$E$38+(AA1498-'اطلاعات پایه'!$B$38)*'اطلاعات پایه'!$C$39,'اطلاعات پایه'!$E$39+(AA1498-'اطلاعات پایه'!$B$39)*'اطلاعات پایه'!$C$40)))))/365*L1498</f>
        <v>0</v>
      </c>
      <c r="AC1498" s="9">
        <f t="shared" si="191"/>
        <v>37493954</v>
      </c>
      <c r="AE1498" s="9">
        <f t="shared" si="186"/>
        <v>49588780</v>
      </c>
    </row>
    <row r="1499" spans="1:31" x14ac:dyDescent="0.25">
      <c r="A1499" s="13">
        <v>1479</v>
      </c>
      <c r="B1499" s="13"/>
      <c r="C1499" s="13"/>
      <c r="D1499" s="13"/>
      <c r="E1499" s="13"/>
      <c r="F1499" s="13"/>
      <c r="G1499" s="6" t="str">
        <f t="shared" si="184"/>
        <v/>
      </c>
      <c r="H1499" s="13"/>
      <c r="I1499" s="13"/>
      <c r="J1499" s="15"/>
      <c r="K1499" s="15"/>
      <c r="L1499" s="5">
        <f>VLOOKUP($C$15,'اطلاعات پایه'!$A$18:$B$30,2,FALSE)</f>
        <v>30</v>
      </c>
      <c r="M1499" s="6">
        <f>VLOOKUP($C$15,'اطلاعات پایه'!$A$18:$C$30,3,FALSE)</f>
        <v>45736</v>
      </c>
      <c r="N1499" s="5">
        <f>ROUND((K1499*('اطلاعات پایه'!$B$12+1)+'اطلاعات پایه'!$B$13)/30*L1499,0)</f>
        <v>9316080</v>
      </c>
      <c r="O1499" s="5">
        <f>IF(AND(F1499&gt;0,M1499-F1499&gt;364),'اطلاعات پایه'!$B$10,0)*L1499+J1499</f>
        <v>0</v>
      </c>
      <c r="P1499" s="5">
        <f>IF(H1499="متاهل",'اطلاعات پایه'!$B$6,0)</f>
        <v>0</v>
      </c>
      <c r="Q1499" s="5">
        <f>I1499*'اطلاعات پایه'!$B$7</f>
        <v>0</v>
      </c>
      <c r="R1499" s="5">
        <f>ROUND('اطلاعات پایه'!$B$8/30*MIN(30,L1499),0)</f>
        <v>9000000</v>
      </c>
      <c r="S1499" s="5">
        <f>ROUND('اطلاعات پایه'!$B$9/30*MIN(30,L1499),0)</f>
        <v>22000000</v>
      </c>
      <c r="T1499" s="5">
        <f t="shared" si="187"/>
        <v>59284</v>
      </c>
      <c r="U1499" s="15"/>
      <c r="V1499" s="5">
        <f t="shared" si="185"/>
        <v>0</v>
      </c>
      <c r="X1499" s="9">
        <f t="shared" si="188"/>
        <v>40316080</v>
      </c>
      <c r="Y1499" s="9">
        <f>ROUND(0.07*MIN(7*L1499*'اطلاعات پایه'!$B$5,'محاسبه حقوق'!X1499),0)</f>
        <v>2822126</v>
      </c>
      <c r="Z1499" s="9">
        <f t="shared" si="189"/>
        <v>9272700</v>
      </c>
      <c r="AA1499" s="9">
        <f t="shared" si="190"/>
        <v>480702059.14285713</v>
      </c>
      <c r="AB1499" s="5">
        <f>IF(AA1499&lt;='اطلاعات پایه'!$B$35,'اطلاعات پایه'!$D$35,IF(AA1499&lt;='اطلاعات پایه'!$B$36,'اطلاعات پایه'!$E$35+(AA1499-'اطلاعات پایه'!$B$35)*'اطلاعات پایه'!$C$36,IF(AA1499&lt;='اطلاعات پایه'!$B$37,'اطلاعات پایه'!$E$36+(AA1499-'اطلاعات پایه'!$B$36)*'اطلاعات پایه'!$C$37,IF(AA1499&lt;='اطلاعات پایه'!$B$38,'اطلاعات پایه'!$E$37+(AA1499-'اطلاعات پایه'!$B$37)*'اطلاعات پایه'!$C$38,IF(AA1499&lt;='اطلاعات پایه'!$B$39,'اطلاعات پایه'!$E$38+(AA1499-'اطلاعات پایه'!$B$38)*'اطلاعات پایه'!$C$39,'اطلاعات پایه'!$E$39+(AA1499-'اطلاعات پایه'!$B$39)*'اطلاعات پایه'!$C$40)))))/365*L1499</f>
        <v>0</v>
      </c>
      <c r="AC1499" s="9">
        <f t="shared" si="191"/>
        <v>37493954</v>
      </c>
      <c r="AE1499" s="9">
        <f t="shared" si="186"/>
        <v>49588780</v>
      </c>
    </row>
    <row r="1500" spans="1:31" x14ac:dyDescent="0.25">
      <c r="A1500" s="13">
        <v>1480</v>
      </c>
      <c r="B1500" s="13"/>
      <c r="C1500" s="13"/>
      <c r="D1500" s="13"/>
      <c r="E1500" s="13"/>
      <c r="F1500" s="13"/>
      <c r="G1500" s="6" t="str">
        <f t="shared" si="184"/>
        <v/>
      </c>
      <c r="H1500" s="13"/>
      <c r="I1500" s="13"/>
      <c r="J1500" s="15"/>
      <c r="K1500" s="15"/>
      <c r="L1500" s="5">
        <f>VLOOKUP($C$15,'اطلاعات پایه'!$A$18:$B$30,2,FALSE)</f>
        <v>30</v>
      </c>
      <c r="M1500" s="6">
        <f>VLOOKUP($C$15,'اطلاعات پایه'!$A$18:$C$30,3,FALSE)</f>
        <v>45736</v>
      </c>
      <c r="N1500" s="5">
        <f>ROUND((K1500*('اطلاعات پایه'!$B$12+1)+'اطلاعات پایه'!$B$13)/30*L1500,0)</f>
        <v>9316080</v>
      </c>
      <c r="O1500" s="5">
        <f>IF(AND(F1500&gt;0,M1500-F1500&gt;364),'اطلاعات پایه'!$B$10,0)*L1500+J1500</f>
        <v>0</v>
      </c>
      <c r="P1500" s="5">
        <f>IF(H1500="متاهل",'اطلاعات پایه'!$B$6,0)</f>
        <v>0</v>
      </c>
      <c r="Q1500" s="5">
        <f>I1500*'اطلاعات پایه'!$B$7</f>
        <v>0</v>
      </c>
      <c r="R1500" s="5">
        <f>ROUND('اطلاعات پایه'!$B$8/30*MIN(30,L1500),0)</f>
        <v>9000000</v>
      </c>
      <c r="S1500" s="5">
        <f>ROUND('اطلاعات پایه'!$B$9/30*MIN(30,L1500),0)</f>
        <v>22000000</v>
      </c>
      <c r="T1500" s="5">
        <f t="shared" si="187"/>
        <v>59284</v>
      </c>
      <c r="U1500" s="15"/>
      <c r="V1500" s="5">
        <f t="shared" si="185"/>
        <v>0</v>
      </c>
      <c r="X1500" s="9">
        <f t="shared" si="188"/>
        <v>40316080</v>
      </c>
      <c r="Y1500" s="9">
        <f>ROUND(0.07*MIN(7*L1500*'اطلاعات پایه'!$B$5,'محاسبه حقوق'!X1500),0)</f>
        <v>2822126</v>
      </c>
      <c r="Z1500" s="9">
        <f t="shared" si="189"/>
        <v>9272700</v>
      </c>
      <c r="AA1500" s="9">
        <f t="shared" si="190"/>
        <v>480702059.14285713</v>
      </c>
      <c r="AB1500" s="5">
        <f>IF(AA1500&lt;='اطلاعات پایه'!$B$35,'اطلاعات پایه'!$D$35,IF(AA1500&lt;='اطلاعات پایه'!$B$36,'اطلاعات پایه'!$E$35+(AA1500-'اطلاعات پایه'!$B$35)*'اطلاعات پایه'!$C$36,IF(AA1500&lt;='اطلاعات پایه'!$B$37,'اطلاعات پایه'!$E$36+(AA1500-'اطلاعات پایه'!$B$36)*'اطلاعات پایه'!$C$37,IF(AA1500&lt;='اطلاعات پایه'!$B$38,'اطلاعات پایه'!$E$37+(AA1500-'اطلاعات پایه'!$B$37)*'اطلاعات پایه'!$C$38,IF(AA1500&lt;='اطلاعات پایه'!$B$39,'اطلاعات پایه'!$E$38+(AA1500-'اطلاعات پایه'!$B$38)*'اطلاعات پایه'!$C$39,'اطلاعات پایه'!$E$39+(AA1500-'اطلاعات پایه'!$B$39)*'اطلاعات پایه'!$C$40)))))/365*L1500</f>
        <v>0</v>
      </c>
      <c r="AC1500" s="9">
        <f t="shared" si="191"/>
        <v>37493954</v>
      </c>
      <c r="AE1500" s="9">
        <f t="shared" si="186"/>
        <v>49588780</v>
      </c>
    </row>
    <row r="1501" spans="1:31" x14ac:dyDescent="0.25">
      <c r="A1501" s="13">
        <v>1481</v>
      </c>
      <c r="B1501" s="13"/>
      <c r="C1501" s="13"/>
      <c r="D1501" s="13"/>
      <c r="E1501" s="13"/>
      <c r="F1501" s="13"/>
      <c r="G1501" s="6" t="str">
        <f t="shared" si="184"/>
        <v/>
      </c>
      <c r="H1501" s="13"/>
      <c r="I1501" s="13"/>
      <c r="J1501" s="15"/>
      <c r="K1501" s="15"/>
      <c r="L1501" s="5">
        <f>VLOOKUP($C$15,'اطلاعات پایه'!$A$18:$B$30,2,FALSE)</f>
        <v>30</v>
      </c>
      <c r="M1501" s="6">
        <f>VLOOKUP($C$15,'اطلاعات پایه'!$A$18:$C$30,3,FALSE)</f>
        <v>45736</v>
      </c>
      <c r="N1501" s="5">
        <f>ROUND((K1501*('اطلاعات پایه'!$B$12+1)+'اطلاعات پایه'!$B$13)/30*L1501,0)</f>
        <v>9316080</v>
      </c>
      <c r="O1501" s="5">
        <f>IF(AND(F1501&gt;0,M1501-F1501&gt;364),'اطلاعات پایه'!$B$10,0)*L1501+J1501</f>
        <v>0</v>
      </c>
      <c r="P1501" s="5">
        <f>IF(H1501="متاهل",'اطلاعات پایه'!$B$6,0)</f>
        <v>0</v>
      </c>
      <c r="Q1501" s="5">
        <f>I1501*'اطلاعات پایه'!$B$7</f>
        <v>0</v>
      </c>
      <c r="R1501" s="5">
        <f>ROUND('اطلاعات پایه'!$B$8/30*MIN(30,L1501),0)</f>
        <v>9000000</v>
      </c>
      <c r="S1501" s="5">
        <f>ROUND('اطلاعات پایه'!$B$9/30*MIN(30,L1501),0)</f>
        <v>22000000</v>
      </c>
      <c r="T1501" s="5">
        <f t="shared" si="187"/>
        <v>59284</v>
      </c>
      <c r="U1501" s="15"/>
      <c r="V1501" s="5">
        <f t="shared" si="185"/>
        <v>0</v>
      </c>
      <c r="X1501" s="9">
        <f t="shared" si="188"/>
        <v>40316080</v>
      </c>
      <c r="Y1501" s="9">
        <f>ROUND(0.07*MIN(7*L1501*'اطلاعات پایه'!$B$5,'محاسبه حقوق'!X1501),0)</f>
        <v>2822126</v>
      </c>
      <c r="Z1501" s="9">
        <f t="shared" si="189"/>
        <v>9272700</v>
      </c>
      <c r="AA1501" s="9">
        <f t="shared" si="190"/>
        <v>480702059.14285713</v>
      </c>
      <c r="AB1501" s="5">
        <f>IF(AA1501&lt;='اطلاعات پایه'!$B$35,'اطلاعات پایه'!$D$35,IF(AA1501&lt;='اطلاعات پایه'!$B$36,'اطلاعات پایه'!$E$35+(AA1501-'اطلاعات پایه'!$B$35)*'اطلاعات پایه'!$C$36,IF(AA1501&lt;='اطلاعات پایه'!$B$37,'اطلاعات پایه'!$E$36+(AA1501-'اطلاعات پایه'!$B$36)*'اطلاعات پایه'!$C$37,IF(AA1501&lt;='اطلاعات پایه'!$B$38,'اطلاعات پایه'!$E$37+(AA1501-'اطلاعات پایه'!$B$37)*'اطلاعات پایه'!$C$38,IF(AA1501&lt;='اطلاعات پایه'!$B$39,'اطلاعات پایه'!$E$38+(AA1501-'اطلاعات پایه'!$B$38)*'اطلاعات پایه'!$C$39,'اطلاعات پایه'!$E$39+(AA1501-'اطلاعات پایه'!$B$39)*'اطلاعات پایه'!$C$40)))))/365*L1501</f>
        <v>0</v>
      </c>
      <c r="AC1501" s="9">
        <f t="shared" si="191"/>
        <v>37493954</v>
      </c>
      <c r="AE1501" s="9">
        <f t="shared" si="186"/>
        <v>49588780</v>
      </c>
    </row>
    <row r="1502" spans="1:31" x14ac:dyDescent="0.25">
      <c r="A1502" s="13">
        <v>1482</v>
      </c>
      <c r="B1502" s="13"/>
      <c r="C1502" s="13"/>
      <c r="D1502" s="13"/>
      <c r="E1502" s="13"/>
      <c r="F1502" s="13"/>
      <c r="G1502" s="6" t="str">
        <f t="shared" si="184"/>
        <v/>
      </c>
      <c r="H1502" s="13"/>
      <c r="I1502" s="13"/>
      <c r="J1502" s="15"/>
      <c r="K1502" s="15"/>
      <c r="L1502" s="5">
        <f>VLOOKUP($C$15,'اطلاعات پایه'!$A$18:$B$30,2,FALSE)</f>
        <v>30</v>
      </c>
      <c r="M1502" s="6">
        <f>VLOOKUP($C$15,'اطلاعات پایه'!$A$18:$C$30,3,FALSE)</f>
        <v>45736</v>
      </c>
      <c r="N1502" s="5">
        <f>ROUND((K1502*('اطلاعات پایه'!$B$12+1)+'اطلاعات پایه'!$B$13)/30*L1502,0)</f>
        <v>9316080</v>
      </c>
      <c r="O1502" s="5">
        <f>IF(AND(F1502&gt;0,M1502-F1502&gt;364),'اطلاعات پایه'!$B$10,0)*L1502+J1502</f>
        <v>0</v>
      </c>
      <c r="P1502" s="5">
        <f>IF(H1502="متاهل",'اطلاعات پایه'!$B$6,0)</f>
        <v>0</v>
      </c>
      <c r="Q1502" s="5">
        <f>I1502*'اطلاعات پایه'!$B$7</f>
        <v>0</v>
      </c>
      <c r="R1502" s="5">
        <f>ROUND('اطلاعات پایه'!$B$8/30*MIN(30,L1502),0)</f>
        <v>9000000</v>
      </c>
      <c r="S1502" s="5">
        <f>ROUND('اطلاعات پایه'!$B$9/30*MIN(30,L1502),0)</f>
        <v>22000000</v>
      </c>
      <c r="T1502" s="5">
        <f t="shared" si="187"/>
        <v>59284</v>
      </c>
      <c r="U1502" s="15"/>
      <c r="V1502" s="5">
        <f t="shared" si="185"/>
        <v>0</v>
      </c>
      <c r="X1502" s="9">
        <f t="shared" si="188"/>
        <v>40316080</v>
      </c>
      <c r="Y1502" s="9">
        <f>ROUND(0.07*MIN(7*L1502*'اطلاعات پایه'!$B$5,'محاسبه حقوق'!X1502),0)</f>
        <v>2822126</v>
      </c>
      <c r="Z1502" s="9">
        <f t="shared" si="189"/>
        <v>9272700</v>
      </c>
      <c r="AA1502" s="9">
        <f t="shared" si="190"/>
        <v>480702059.14285713</v>
      </c>
      <c r="AB1502" s="5">
        <f>IF(AA1502&lt;='اطلاعات پایه'!$B$35,'اطلاعات پایه'!$D$35,IF(AA1502&lt;='اطلاعات پایه'!$B$36,'اطلاعات پایه'!$E$35+(AA1502-'اطلاعات پایه'!$B$35)*'اطلاعات پایه'!$C$36,IF(AA1502&lt;='اطلاعات پایه'!$B$37,'اطلاعات پایه'!$E$36+(AA1502-'اطلاعات پایه'!$B$36)*'اطلاعات پایه'!$C$37,IF(AA1502&lt;='اطلاعات پایه'!$B$38,'اطلاعات پایه'!$E$37+(AA1502-'اطلاعات پایه'!$B$37)*'اطلاعات پایه'!$C$38,IF(AA1502&lt;='اطلاعات پایه'!$B$39,'اطلاعات پایه'!$E$38+(AA1502-'اطلاعات پایه'!$B$38)*'اطلاعات پایه'!$C$39,'اطلاعات پایه'!$E$39+(AA1502-'اطلاعات پایه'!$B$39)*'اطلاعات پایه'!$C$40)))))/365*L1502</f>
        <v>0</v>
      </c>
      <c r="AC1502" s="9">
        <f t="shared" si="191"/>
        <v>37493954</v>
      </c>
      <c r="AE1502" s="9">
        <f t="shared" si="186"/>
        <v>49588780</v>
      </c>
    </row>
    <row r="1503" spans="1:31" x14ac:dyDescent="0.25">
      <c r="A1503" s="13">
        <v>1483</v>
      </c>
      <c r="B1503" s="13"/>
      <c r="C1503" s="13"/>
      <c r="D1503" s="13"/>
      <c r="E1503" s="13"/>
      <c r="F1503" s="13"/>
      <c r="G1503" s="6" t="str">
        <f t="shared" si="184"/>
        <v/>
      </c>
      <c r="H1503" s="13"/>
      <c r="I1503" s="13"/>
      <c r="J1503" s="15"/>
      <c r="K1503" s="15"/>
      <c r="L1503" s="5">
        <f>VLOOKUP($C$15,'اطلاعات پایه'!$A$18:$B$30,2,FALSE)</f>
        <v>30</v>
      </c>
      <c r="M1503" s="6">
        <f>VLOOKUP($C$15,'اطلاعات پایه'!$A$18:$C$30,3,FALSE)</f>
        <v>45736</v>
      </c>
      <c r="N1503" s="5">
        <f>ROUND((K1503*('اطلاعات پایه'!$B$12+1)+'اطلاعات پایه'!$B$13)/30*L1503,0)</f>
        <v>9316080</v>
      </c>
      <c r="O1503" s="5">
        <f>IF(AND(F1503&gt;0,M1503-F1503&gt;364),'اطلاعات پایه'!$B$10,0)*L1503+J1503</f>
        <v>0</v>
      </c>
      <c r="P1503" s="5">
        <f>IF(H1503="متاهل",'اطلاعات پایه'!$B$6,0)</f>
        <v>0</v>
      </c>
      <c r="Q1503" s="5">
        <f>I1503*'اطلاعات پایه'!$B$7</f>
        <v>0</v>
      </c>
      <c r="R1503" s="5">
        <f>ROUND('اطلاعات پایه'!$B$8/30*MIN(30,L1503),0)</f>
        <v>9000000</v>
      </c>
      <c r="S1503" s="5">
        <f>ROUND('اطلاعات پایه'!$B$9/30*MIN(30,L1503),0)</f>
        <v>22000000</v>
      </c>
      <c r="T1503" s="5">
        <f t="shared" si="187"/>
        <v>59284</v>
      </c>
      <c r="U1503" s="15"/>
      <c r="V1503" s="5">
        <f t="shared" si="185"/>
        <v>0</v>
      </c>
      <c r="X1503" s="9">
        <f t="shared" si="188"/>
        <v>40316080</v>
      </c>
      <c r="Y1503" s="9">
        <f>ROUND(0.07*MIN(7*L1503*'اطلاعات پایه'!$B$5,'محاسبه حقوق'!X1503),0)</f>
        <v>2822126</v>
      </c>
      <c r="Z1503" s="9">
        <f t="shared" si="189"/>
        <v>9272700</v>
      </c>
      <c r="AA1503" s="9">
        <f t="shared" si="190"/>
        <v>480702059.14285713</v>
      </c>
      <c r="AB1503" s="5">
        <f>IF(AA1503&lt;='اطلاعات پایه'!$B$35,'اطلاعات پایه'!$D$35,IF(AA1503&lt;='اطلاعات پایه'!$B$36,'اطلاعات پایه'!$E$35+(AA1503-'اطلاعات پایه'!$B$35)*'اطلاعات پایه'!$C$36,IF(AA1503&lt;='اطلاعات پایه'!$B$37,'اطلاعات پایه'!$E$36+(AA1503-'اطلاعات پایه'!$B$36)*'اطلاعات پایه'!$C$37,IF(AA1503&lt;='اطلاعات پایه'!$B$38,'اطلاعات پایه'!$E$37+(AA1503-'اطلاعات پایه'!$B$37)*'اطلاعات پایه'!$C$38,IF(AA1503&lt;='اطلاعات پایه'!$B$39,'اطلاعات پایه'!$E$38+(AA1503-'اطلاعات پایه'!$B$38)*'اطلاعات پایه'!$C$39,'اطلاعات پایه'!$E$39+(AA1503-'اطلاعات پایه'!$B$39)*'اطلاعات پایه'!$C$40)))))/365*L1503</f>
        <v>0</v>
      </c>
      <c r="AC1503" s="9">
        <f t="shared" si="191"/>
        <v>37493954</v>
      </c>
      <c r="AE1503" s="9">
        <f t="shared" si="186"/>
        <v>49588780</v>
      </c>
    </row>
    <row r="1504" spans="1:31" x14ac:dyDescent="0.25">
      <c r="A1504" s="13">
        <v>1484</v>
      </c>
      <c r="B1504" s="13"/>
      <c r="C1504" s="13"/>
      <c r="D1504" s="13"/>
      <c r="E1504" s="13"/>
      <c r="F1504" s="13"/>
      <c r="G1504" s="6" t="str">
        <f t="shared" si="184"/>
        <v/>
      </c>
      <c r="H1504" s="13"/>
      <c r="I1504" s="13"/>
      <c r="J1504" s="15"/>
      <c r="K1504" s="15"/>
      <c r="L1504" s="5">
        <f>VLOOKUP($C$15,'اطلاعات پایه'!$A$18:$B$30,2,FALSE)</f>
        <v>30</v>
      </c>
      <c r="M1504" s="6">
        <f>VLOOKUP($C$15,'اطلاعات پایه'!$A$18:$C$30,3,FALSE)</f>
        <v>45736</v>
      </c>
      <c r="N1504" s="5">
        <f>ROUND((K1504*('اطلاعات پایه'!$B$12+1)+'اطلاعات پایه'!$B$13)/30*L1504,0)</f>
        <v>9316080</v>
      </c>
      <c r="O1504" s="5">
        <f>IF(AND(F1504&gt;0,M1504-F1504&gt;364),'اطلاعات پایه'!$B$10,0)*L1504+J1504</f>
        <v>0</v>
      </c>
      <c r="P1504" s="5">
        <f>IF(H1504="متاهل",'اطلاعات پایه'!$B$6,0)</f>
        <v>0</v>
      </c>
      <c r="Q1504" s="5">
        <f>I1504*'اطلاعات پایه'!$B$7</f>
        <v>0</v>
      </c>
      <c r="R1504" s="5">
        <f>ROUND('اطلاعات پایه'!$B$8/30*MIN(30,L1504),0)</f>
        <v>9000000</v>
      </c>
      <c r="S1504" s="5">
        <f>ROUND('اطلاعات پایه'!$B$9/30*MIN(30,L1504),0)</f>
        <v>22000000</v>
      </c>
      <c r="T1504" s="5">
        <f t="shared" si="187"/>
        <v>59284</v>
      </c>
      <c r="U1504" s="15"/>
      <c r="V1504" s="5">
        <f t="shared" si="185"/>
        <v>0</v>
      </c>
      <c r="X1504" s="9">
        <f t="shared" si="188"/>
        <v>40316080</v>
      </c>
      <c r="Y1504" s="9">
        <f>ROUND(0.07*MIN(7*L1504*'اطلاعات پایه'!$B$5,'محاسبه حقوق'!X1504),0)</f>
        <v>2822126</v>
      </c>
      <c r="Z1504" s="9">
        <f t="shared" si="189"/>
        <v>9272700</v>
      </c>
      <c r="AA1504" s="9">
        <f t="shared" si="190"/>
        <v>480702059.14285713</v>
      </c>
      <c r="AB1504" s="5">
        <f>IF(AA1504&lt;='اطلاعات پایه'!$B$35,'اطلاعات پایه'!$D$35,IF(AA1504&lt;='اطلاعات پایه'!$B$36,'اطلاعات پایه'!$E$35+(AA1504-'اطلاعات پایه'!$B$35)*'اطلاعات پایه'!$C$36,IF(AA1504&lt;='اطلاعات پایه'!$B$37,'اطلاعات پایه'!$E$36+(AA1504-'اطلاعات پایه'!$B$36)*'اطلاعات پایه'!$C$37,IF(AA1504&lt;='اطلاعات پایه'!$B$38,'اطلاعات پایه'!$E$37+(AA1504-'اطلاعات پایه'!$B$37)*'اطلاعات پایه'!$C$38,IF(AA1504&lt;='اطلاعات پایه'!$B$39,'اطلاعات پایه'!$E$38+(AA1504-'اطلاعات پایه'!$B$38)*'اطلاعات پایه'!$C$39,'اطلاعات پایه'!$E$39+(AA1504-'اطلاعات پایه'!$B$39)*'اطلاعات پایه'!$C$40)))))/365*L1504</f>
        <v>0</v>
      </c>
      <c r="AC1504" s="9">
        <f t="shared" si="191"/>
        <v>37493954</v>
      </c>
      <c r="AE1504" s="9">
        <f t="shared" si="186"/>
        <v>49588780</v>
      </c>
    </row>
    <row r="1505" spans="1:31" x14ac:dyDescent="0.25">
      <c r="A1505" s="13">
        <v>1485</v>
      </c>
      <c r="B1505" s="13"/>
      <c r="C1505" s="13"/>
      <c r="D1505" s="13"/>
      <c r="E1505" s="13"/>
      <c r="F1505" s="13"/>
      <c r="G1505" s="6" t="str">
        <f t="shared" si="184"/>
        <v/>
      </c>
      <c r="H1505" s="13"/>
      <c r="I1505" s="13"/>
      <c r="J1505" s="15"/>
      <c r="K1505" s="15"/>
      <c r="L1505" s="5">
        <f>VLOOKUP($C$15,'اطلاعات پایه'!$A$18:$B$30,2,FALSE)</f>
        <v>30</v>
      </c>
      <c r="M1505" s="6">
        <f>VLOOKUP($C$15,'اطلاعات پایه'!$A$18:$C$30,3,FALSE)</f>
        <v>45736</v>
      </c>
      <c r="N1505" s="5">
        <f>ROUND((K1505*('اطلاعات پایه'!$B$12+1)+'اطلاعات پایه'!$B$13)/30*L1505,0)</f>
        <v>9316080</v>
      </c>
      <c r="O1505" s="5">
        <f>IF(AND(F1505&gt;0,M1505-F1505&gt;364),'اطلاعات پایه'!$B$10,0)*L1505+J1505</f>
        <v>0</v>
      </c>
      <c r="P1505" s="5">
        <f>IF(H1505="متاهل",'اطلاعات پایه'!$B$6,0)</f>
        <v>0</v>
      </c>
      <c r="Q1505" s="5">
        <f>I1505*'اطلاعات پایه'!$B$7</f>
        <v>0</v>
      </c>
      <c r="R1505" s="5">
        <f>ROUND('اطلاعات پایه'!$B$8/30*MIN(30,L1505),0)</f>
        <v>9000000</v>
      </c>
      <c r="S1505" s="5">
        <f>ROUND('اطلاعات پایه'!$B$9/30*MIN(30,L1505),0)</f>
        <v>22000000</v>
      </c>
      <c r="T1505" s="5">
        <f t="shared" si="187"/>
        <v>59284</v>
      </c>
      <c r="U1505" s="15"/>
      <c r="V1505" s="5">
        <f t="shared" si="185"/>
        <v>0</v>
      </c>
      <c r="X1505" s="9">
        <f t="shared" si="188"/>
        <v>40316080</v>
      </c>
      <c r="Y1505" s="9">
        <f>ROUND(0.07*MIN(7*L1505*'اطلاعات پایه'!$B$5,'محاسبه حقوق'!X1505),0)</f>
        <v>2822126</v>
      </c>
      <c r="Z1505" s="9">
        <f t="shared" si="189"/>
        <v>9272700</v>
      </c>
      <c r="AA1505" s="9">
        <f t="shared" si="190"/>
        <v>480702059.14285713</v>
      </c>
      <c r="AB1505" s="5">
        <f>IF(AA1505&lt;='اطلاعات پایه'!$B$35,'اطلاعات پایه'!$D$35,IF(AA1505&lt;='اطلاعات پایه'!$B$36,'اطلاعات پایه'!$E$35+(AA1505-'اطلاعات پایه'!$B$35)*'اطلاعات پایه'!$C$36,IF(AA1505&lt;='اطلاعات پایه'!$B$37,'اطلاعات پایه'!$E$36+(AA1505-'اطلاعات پایه'!$B$36)*'اطلاعات پایه'!$C$37,IF(AA1505&lt;='اطلاعات پایه'!$B$38,'اطلاعات پایه'!$E$37+(AA1505-'اطلاعات پایه'!$B$37)*'اطلاعات پایه'!$C$38,IF(AA1505&lt;='اطلاعات پایه'!$B$39,'اطلاعات پایه'!$E$38+(AA1505-'اطلاعات پایه'!$B$38)*'اطلاعات پایه'!$C$39,'اطلاعات پایه'!$E$39+(AA1505-'اطلاعات پایه'!$B$39)*'اطلاعات پایه'!$C$40)))))/365*L1505</f>
        <v>0</v>
      </c>
      <c r="AC1505" s="9">
        <f t="shared" si="191"/>
        <v>37493954</v>
      </c>
      <c r="AE1505" s="9">
        <f t="shared" si="186"/>
        <v>49588780</v>
      </c>
    </row>
    <row r="1506" spans="1:31" x14ac:dyDescent="0.25">
      <c r="A1506" s="13">
        <v>1486</v>
      </c>
      <c r="B1506" s="13"/>
      <c r="C1506" s="13"/>
      <c r="D1506" s="13"/>
      <c r="E1506" s="13"/>
      <c r="F1506" s="13"/>
      <c r="G1506" s="6" t="str">
        <f t="shared" si="184"/>
        <v/>
      </c>
      <c r="H1506" s="13"/>
      <c r="I1506" s="13"/>
      <c r="J1506" s="15"/>
      <c r="K1506" s="15"/>
      <c r="L1506" s="5">
        <f>VLOOKUP($C$15,'اطلاعات پایه'!$A$18:$B$30,2,FALSE)</f>
        <v>30</v>
      </c>
      <c r="M1506" s="6">
        <f>VLOOKUP($C$15,'اطلاعات پایه'!$A$18:$C$30,3,FALSE)</f>
        <v>45736</v>
      </c>
      <c r="N1506" s="5">
        <f>ROUND((K1506*('اطلاعات پایه'!$B$12+1)+'اطلاعات پایه'!$B$13)/30*L1506,0)</f>
        <v>9316080</v>
      </c>
      <c r="O1506" s="5">
        <f>IF(AND(F1506&gt;0,M1506-F1506&gt;364),'اطلاعات پایه'!$B$10,0)*L1506+J1506</f>
        <v>0</v>
      </c>
      <c r="P1506" s="5">
        <f>IF(H1506="متاهل",'اطلاعات پایه'!$B$6,0)</f>
        <v>0</v>
      </c>
      <c r="Q1506" s="5">
        <f>I1506*'اطلاعات پایه'!$B$7</f>
        <v>0</v>
      </c>
      <c r="R1506" s="5">
        <f>ROUND('اطلاعات پایه'!$B$8/30*MIN(30,L1506),0)</f>
        <v>9000000</v>
      </c>
      <c r="S1506" s="5">
        <f>ROUND('اطلاعات پایه'!$B$9/30*MIN(30,L1506),0)</f>
        <v>22000000</v>
      </c>
      <c r="T1506" s="5">
        <f t="shared" si="187"/>
        <v>59284</v>
      </c>
      <c r="U1506" s="15"/>
      <c r="V1506" s="5">
        <f t="shared" si="185"/>
        <v>0</v>
      </c>
      <c r="X1506" s="9">
        <f t="shared" si="188"/>
        <v>40316080</v>
      </c>
      <c r="Y1506" s="9">
        <f>ROUND(0.07*MIN(7*L1506*'اطلاعات پایه'!$B$5,'محاسبه حقوق'!X1506),0)</f>
        <v>2822126</v>
      </c>
      <c r="Z1506" s="9">
        <f t="shared" si="189"/>
        <v>9272700</v>
      </c>
      <c r="AA1506" s="9">
        <f t="shared" si="190"/>
        <v>480702059.14285713</v>
      </c>
      <c r="AB1506" s="5">
        <f>IF(AA1506&lt;='اطلاعات پایه'!$B$35,'اطلاعات پایه'!$D$35,IF(AA1506&lt;='اطلاعات پایه'!$B$36,'اطلاعات پایه'!$E$35+(AA1506-'اطلاعات پایه'!$B$35)*'اطلاعات پایه'!$C$36,IF(AA1506&lt;='اطلاعات پایه'!$B$37,'اطلاعات پایه'!$E$36+(AA1506-'اطلاعات پایه'!$B$36)*'اطلاعات پایه'!$C$37,IF(AA1506&lt;='اطلاعات پایه'!$B$38,'اطلاعات پایه'!$E$37+(AA1506-'اطلاعات پایه'!$B$37)*'اطلاعات پایه'!$C$38,IF(AA1506&lt;='اطلاعات پایه'!$B$39,'اطلاعات پایه'!$E$38+(AA1506-'اطلاعات پایه'!$B$38)*'اطلاعات پایه'!$C$39,'اطلاعات پایه'!$E$39+(AA1506-'اطلاعات پایه'!$B$39)*'اطلاعات پایه'!$C$40)))))/365*L1506</f>
        <v>0</v>
      </c>
      <c r="AC1506" s="9">
        <f t="shared" si="191"/>
        <v>37493954</v>
      </c>
      <c r="AE1506" s="9">
        <f t="shared" si="186"/>
        <v>49588780</v>
      </c>
    </row>
    <row r="1507" spans="1:31" x14ac:dyDescent="0.25">
      <c r="A1507" s="13">
        <v>1487</v>
      </c>
      <c r="B1507" s="13"/>
      <c r="C1507" s="13"/>
      <c r="D1507" s="13"/>
      <c r="E1507" s="13"/>
      <c r="F1507" s="13"/>
      <c r="G1507" s="6" t="str">
        <f t="shared" si="184"/>
        <v/>
      </c>
      <c r="H1507" s="13"/>
      <c r="I1507" s="13"/>
      <c r="J1507" s="15"/>
      <c r="K1507" s="15"/>
      <c r="L1507" s="5">
        <f>VLOOKUP($C$15,'اطلاعات پایه'!$A$18:$B$30,2,FALSE)</f>
        <v>30</v>
      </c>
      <c r="M1507" s="6">
        <f>VLOOKUP($C$15,'اطلاعات پایه'!$A$18:$C$30,3,FALSE)</f>
        <v>45736</v>
      </c>
      <c r="N1507" s="5">
        <f>ROUND((K1507*('اطلاعات پایه'!$B$12+1)+'اطلاعات پایه'!$B$13)/30*L1507,0)</f>
        <v>9316080</v>
      </c>
      <c r="O1507" s="5">
        <f>IF(AND(F1507&gt;0,M1507-F1507&gt;364),'اطلاعات پایه'!$B$10,0)*L1507+J1507</f>
        <v>0</v>
      </c>
      <c r="P1507" s="5">
        <f>IF(H1507="متاهل",'اطلاعات پایه'!$B$6,0)</f>
        <v>0</v>
      </c>
      <c r="Q1507" s="5">
        <f>I1507*'اطلاعات پایه'!$B$7</f>
        <v>0</v>
      </c>
      <c r="R1507" s="5">
        <f>ROUND('اطلاعات پایه'!$B$8/30*MIN(30,L1507),0)</f>
        <v>9000000</v>
      </c>
      <c r="S1507" s="5">
        <f>ROUND('اطلاعات پایه'!$B$9/30*MIN(30,L1507),0)</f>
        <v>22000000</v>
      </c>
      <c r="T1507" s="5">
        <f t="shared" si="187"/>
        <v>59284</v>
      </c>
      <c r="U1507" s="15"/>
      <c r="V1507" s="5">
        <f t="shared" si="185"/>
        <v>0</v>
      </c>
      <c r="X1507" s="9">
        <f t="shared" si="188"/>
        <v>40316080</v>
      </c>
      <c r="Y1507" s="9">
        <f>ROUND(0.07*MIN(7*L1507*'اطلاعات پایه'!$B$5,'محاسبه حقوق'!X1507),0)</f>
        <v>2822126</v>
      </c>
      <c r="Z1507" s="9">
        <f t="shared" si="189"/>
        <v>9272700</v>
      </c>
      <c r="AA1507" s="9">
        <f t="shared" si="190"/>
        <v>480702059.14285713</v>
      </c>
      <c r="AB1507" s="5">
        <f>IF(AA1507&lt;='اطلاعات پایه'!$B$35,'اطلاعات پایه'!$D$35,IF(AA1507&lt;='اطلاعات پایه'!$B$36,'اطلاعات پایه'!$E$35+(AA1507-'اطلاعات پایه'!$B$35)*'اطلاعات پایه'!$C$36,IF(AA1507&lt;='اطلاعات پایه'!$B$37,'اطلاعات پایه'!$E$36+(AA1507-'اطلاعات پایه'!$B$36)*'اطلاعات پایه'!$C$37,IF(AA1507&lt;='اطلاعات پایه'!$B$38,'اطلاعات پایه'!$E$37+(AA1507-'اطلاعات پایه'!$B$37)*'اطلاعات پایه'!$C$38,IF(AA1507&lt;='اطلاعات پایه'!$B$39,'اطلاعات پایه'!$E$38+(AA1507-'اطلاعات پایه'!$B$38)*'اطلاعات پایه'!$C$39,'اطلاعات پایه'!$E$39+(AA1507-'اطلاعات پایه'!$B$39)*'اطلاعات پایه'!$C$40)))))/365*L1507</f>
        <v>0</v>
      </c>
      <c r="AC1507" s="9">
        <f t="shared" si="191"/>
        <v>37493954</v>
      </c>
      <c r="AE1507" s="9">
        <f t="shared" si="186"/>
        <v>49588780</v>
      </c>
    </row>
    <row r="1508" spans="1:31" x14ac:dyDescent="0.25">
      <c r="A1508" s="13">
        <v>1488</v>
      </c>
      <c r="B1508" s="13"/>
      <c r="C1508" s="13"/>
      <c r="D1508" s="13"/>
      <c r="E1508" s="13"/>
      <c r="F1508" s="13"/>
      <c r="G1508" s="6" t="str">
        <f t="shared" si="184"/>
        <v/>
      </c>
      <c r="H1508" s="13"/>
      <c r="I1508" s="13"/>
      <c r="J1508" s="15"/>
      <c r="K1508" s="15"/>
      <c r="L1508" s="5">
        <f>VLOOKUP($C$15,'اطلاعات پایه'!$A$18:$B$30,2,FALSE)</f>
        <v>30</v>
      </c>
      <c r="M1508" s="6">
        <f>VLOOKUP($C$15,'اطلاعات پایه'!$A$18:$C$30,3,FALSE)</f>
        <v>45736</v>
      </c>
      <c r="N1508" s="5">
        <f>ROUND((K1508*('اطلاعات پایه'!$B$12+1)+'اطلاعات پایه'!$B$13)/30*L1508,0)</f>
        <v>9316080</v>
      </c>
      <c r="O1508" s="5">
        <f>IF(AND(F1508&gt;0,M1508-F1508&gt;364),'اطلاعات پایه'!$B$10,0)*L1508+J1508</f>
        <v>0</v>
      </c>
      <c r="P1508" s="5">
        <f>IF(H1508="متاهل",'اطلاعات پایه'!$B$6,0)</f>
        <v>0</v>
      </c>
      <c r="Q1508" s="5">
        <f>I1508*'اطلاعات پایه'!$B$7</f>
        <v>0</v>
      </c>
      <c r="R1508" s="5">
        <f>ROUND('اطلاعات پایه'!$B$8/30*MIN(30,L1508),0)</f>
        <v>9000000</v>
      </c>
      <c r="S1508" s="5">
        <f>ROUND('اطلاعات پایه'!$B$9/30*MIN(30,L1508),0)</f>
        <v>22000000</v>
      </c>
      <c r="T1508" s="5">
        <f t="shared" si="187"/>
        <v>59284</v>
      </c>
      <c r="U1508" s="15"/>
      <c r="V1508" s="5">
        <f t="shared" si="185"/>
        <v>0</v>
      </c>
      <c r="X1508" s="9">
        <f t="shared" si="188"/>
        <v>40316080</v>
      </c>
      <c r="Y1508" s="9">
        <f>ROUND(0.07*MIN(7*L1508*'اطلاعات پایه'!$B$5,'محاسبه حقوق'!X1508),0)</f>
        <v>2822126</v>
      </c>
      <c r="Z1508" s="9">
        <f t="shared" si="189"/>
        <v>9272700</v>
      </c>
      <c r="AA1508" s="9">
        <f t="shared" si="190"/>
        <v>480702059.14285713</v>
      </c>
      <c r="AB1508" s="5">
        <f>IF(AA1508&lt;='اطلاعات پایه'!$B$35,'اطلاعات پایه'!$D$35,IF(AA1508&lt;='اطلاعات پایه'!$B$36,'اطلاعات پایه'!$E$35+(AA1508-'اطلاعات پایه'!$B$35)*'اطلاعات پایه'!$C$36,IF(AA1508&lt;='اطلاعات پایه'!$B$37,'اطلاعات پایه'!$E$36+(AA1508-'اطلاعات پایه'!$B$36)*'اطلاعات پایه'!$C$37,IF(AA1508&lt;='اطلاعات پایه'!$B$38,'اطلاعات پایه'!$E$37+(AA1508-'اطلاعات پایه'!$B$37)*'اطلاعات پایه'!$C$38,IF(AA1508&lt;='اطلاعات پایه'!$B$39,'اطلاعات پایه'!$E$38+(AA1508-'اطلاعات پایه'!$B$38)*'اطلاعات پایه'!$C$39,'اطلاعات پایه'!$E$39+(AA1508-'اطلاعات پایه'!$B$39)*'اطلاعات پایه'!$C$40)))))/365*L1508</f>
        <v>0</v>
      </c>
      <c r="AC1508" s="9">
        <f t="shared" si="191"/>
        <v>37493954</v>
      </c>
      <c r="AE1508" s="9">
        <f t="shared" si="186"/>
        <v>49588780</v>
      </c>
    </row>
    <row r="1509" spans="1:31" x14ac:dyDescent="0.25">
      <c r="A1509" s="13">
        <v>1489</v>
      </c>
      <c r="B1509" s="13"/>
      <c r="C1509" s="13"/>
      <c r="D1509" s="13"/>
      <c r="E1509" s="13"/>
      <c r="F1509" s="13"/>
      <c r="G1509" s="6" t="str">
        <f t="shared" si="184"/>
        <v/>
      </c>
      <c r="H1509" s="13"/>
      <c r="I1509" s="13"/>
      <c r="J1509" s="15"/>
      <c r="K1509" s="15"/>
      <c r="L1509" s="5">
        <f>VLOOKUP($C$15,'اطلاعات پایه'!$A$18:$B$30,2,FALSE)</f>
        <v>30</v>
      </c>
      <c r="M1509" s="6">
        <f>VLOOKUP($C$15,'اطلاعات پایه'!$A$18:$C$30,3,FALSE)</f>
        <v>45736</v>
      </c>
      <c r="N1509" s="5">
        <f>ROUND((K1509*('اطلاعات پایه'!$B$12+1)+'اطلاعات پایه'!$B$13)/30*L1509,0)</f>
        <v>9316080</v>
      </c>
      <c r="O1509" s="5">
        <f>IF(AND(F1509&gt;0,M1509-F1509&gt;364),'اطلاعات پایه'!$B$10,0)*L1509+J1509</f>
        <v>0</v>
      </c>
      <c r="P1509" s="5">
        <f>IF(H1509="متاهل",'اطلاعات پایه'!$B$6,0)</f>
        <v>0</v>
      </c>
      <c r="Q1509" s="5">
        <f>I1509*'اطلاعات پایه'!$B$7</f>
        <v>0</v>
      </c>
      <c r="R1509" s="5">
        <f>ROUND('اطلاعات پایه'!$B$8/30*MIN(30,L1509),0)</f>
        <v>9000000</v>
      </c>
      <c r="S1509" s="5">
        <f>ROUND('اطلاعات پایه'!$B$9/30*MIN(30,L1509),0)</f>
        <v>22000000</v>
      </c>
      <c r="T1509" s="5">
        <f t="shared" si="187"/>
        <v>59284</v>
      </c>
      <c r="U1509" s="15"/>
      <c r="V1509" s="5">
        <f t="shared" si="185"/>
        <v>0</v>
      </c>
      <c r="X1509" s="9">
        <f t="shared" si="188"/>
        <v>40316080</v>
      </c>
      <c r="Y1509" s="9">
        <f>ROUND(0.07*MIN(7*L1509*'اطلاعات پایه'!$B$5,'محاسبه حقوق'!X1509),0)</f>
        <v>2822126</v>
      </c>
      <c r="Z1509" s="9">
        <f t="shared" si="189"/>
        <v>9272700</v>
      </c>
      <c r="AA1509" s="9">
        <f t="shared" si="190"/>
        <v>480702059.14285713</v>
      </c>
      <c r="AB1509" s="5">
        <f>IF(AA1509&lt;='اطلاعات پایه'!$B$35,'اطلاعات پایه'!$D$35,IF(AA1509&lt;='اطلاعات پایه'!$B$36,'اطلاعات پایه'!$E$35+(AA1509-'اطلاعات پایه'!$B$35)*'اطلاعات پایه'!$C$36,IF(AA1509&lt;='اطلاعات پایه'!$B$37,'اطلاعات پایه'!$E$36+(AA1509-'اطلاعات پایه'!$B$36)*'اطلاعات پایه'!$C$37,IF(AA1509&lt;='اطلاعات پایه'!$B$38,'اطلاعات پایه'!$E$37+(AA1509-'اطلاعات پایه'!$B$37)*'اطلاعات پایه'!$C$38,IF(AA1509&lt;='اطلاعات پایه'!$B$39,'اطلاعات پایه'!$E$38+(AA1509-'اطلاعات پایه'!$B$38)*'اطلاعات پایه'!$C$39,'اطلاعات پایه'!$E$39+(AA1509-'اطلاعات پایه'!$B$39)*'اطلاعات پایه'!$C$40)))))/365*L1509</f>
        <v>0</v>
      </c>
      <c r="AC1509" s="9">
        <f t="shared" si="191"/>
        <v>37493954</v>
      </c>
      <c r="AE1509" s="9">
        <f t="shared" si="186"/>
        <v>49588780</v>
      </c>
    </row>
    <row r="1510" spans="1:31" x14ac:dyDescent="0.25">
      <c r="A1510" s="13">
        <v>1490</v>
      </c>
      <c r="B1510" s="13"/>
      <c r="C1510" s="13"/>
      <c r="D1510" s="13"/>
      <c r="E1510" s="13"/>
      <c r="F1510" s="13"/>
      <c r="G1510" s="6" t="str">
        <f t="shared" si="184"/>
        <v/>
      </c>
      <c r="H1510" s="13"/>
      <c r="I1510" s="13"/>
      <c r="J1510" s="15"/>
      <c r="K1510" s="15"/>
      <c r="L1510" s="5">
        <f>VLOOKUP($C$15,'اطلاعات پایه'!$A$18:$B$30,2,FALSE)</f>
        <v>30</v>
      </c>
      <c r="M1510" s="6">
        <f>VLOOKUP($C$15,'اطلاعات پایه'!$A$18:$C$30,3,FALSE)</f>
        <v>45736</v>
      </c>
      <c r="N1510" s="5">
        <f>ROUND((K1510*('اطلاعات پایه'!$B$12+1)+'اطلاعات پایه'!$B$13)/30*L1510,0)</f>
        <v>9316080</v>
      </c>
      <c r="O1510" s="5">
        <f>IF(AND(F1510&gt;0,M1510-F1510&gt;364),'اطلاعات پایه'!$B$10,0)*L1510+J1510</f>
        <v>0</v>
      </c>
      <c r="P1510" s="5">
        <f>IF(H1510="متاهل",'اطلاعات پایه'!$B$6,0)</f>
        <v>0</v>
      </c>
      <c r="Q1510" s="5">
        <f>I1510*'اطلاعات پایه'!$B$7</f>
        <v>0</v>
      </c>
      <c r="R1510" s="5">
        <f>ROUND('اطلاعات پایه'!$B$8/30*MIN(30,L1510),0)</f>
        <v>9000000</v>
      </c>
      <c r="S1510" s="5">
        <f>ROUND('اطلاعات پایه'!$B$9/30*MIN(30,L1510),0)</f>
        <v>22000000</v>
      </c>
      <c r="T1510" s="5">
        <f t="shared" si="187"/>
        <v>59284</v>
      </c>
      <c r="U1510" s="15"/>
      <c r="V1510" s="5">
        <f t="shared" si="185"/>
        <v>0</v>
      </c>
      <c r="X1510" s="9">
        <f t="shared" si="188"/>
        <v>40316080</v>
      </c>
      <c r="Y1510" s="9">
        <f>ROUND(0.07*MIN(7*L1510*'اطلاعات پایه'!$B$5,'محاسبه حقوق'!X1510),0)</f>
        <v>2822126</v>
      </c>
      <c r="Z1510" s="9">
        <f t="shared" si="189"/>
        <v>9272700</v>
      </c>
      <c r="AA1510" s="9">
        <f t="shared" si="190"/>
        <v>480702059.14285713</v>
      </c>
      <c r="AB1510" s="5">
        <f>IF(AA1510&lt;='اطلاعات پایه'!$B$35,'اطلاعات پایه'!$D$35,IF(AA1510&lt;='اطلاعات پایه'!$B$36,'اطلاعات پایه'!$E$35+(AA1510-'اطلاعات پایه'!$B$35)*'اطلاعات پایه'!$C$36,IF(AA1510&lt;='اطلاعات پایه'!$B$37,'اطلاعات پایه'!$E$36+(AA1510-'اطلاعات پایه'!$B$36)*'اطلاعات پایه'!$C$37,IF(AA1510&lt;='اطلاعات پایه'!$B$38,'اطلاعات پایه'!$E$37+(AA1510-'اطلاعات پایه'!$B$37)*'اطلاعات پایه'!$C$38,IF(AA1510&lt;='اطلاعات پایه'!$B$39,'اطلاعات پایه'!$E$38+(AA1510-'اطلاعات پایه'!$B$38)*'اطلاعات پایه'!$C$39,'اطلاعات پایه'!$E$39+(AA1510-'اطلاعات پایه'!$B$39)*'اطلاعات پایه'!$C$40)))))/365*L1510</f>
        <v>0</v>
      </c>
      <c r="AC1510" s="9">
        <f t="shared" si="191"/>
        <v>37493954</v>
      </c>
      <c r="AE1510" s="9">
        <f t="shared" si="186"/>
        <v>49588780</v>
      </c>
    </row>
    <row r="1511" spans="1:31" x14ac:dyDescent="0.25">
      <c r="A1511" s="13">
        <v>1491</v>
      </c>
      <c r="B1511" s="13"/>
      <c r="C1511" s="13"/>
      <c r="D1511" s="13"/>
      <c r="E1511" s="13"/>
      <c r="F1511" s="13"/>
      <c r="G1511" s="6" t="str">
        <f t="shared" si="184"/>
        <v/>
      </c>
      <c r="H1511" s="13"/>
      <c r="I1511" s="13"/>
      <c r="J1511" s="15"/>
      <c r="K1511" s="15"/>
      <c r="L1511" s="5">
        <f>VLOOKUP($C$15,'اطلاعات پایه'!$A$18:$B$30,2,FALSE)</f>
        <v>30</v>
      </c>
      <c r="M1511" s="6">
        <f>VLOOKUP($C$15,'اطلاعات پایه'!$A$18:$C$30,3,FALSE)</f>
        <v>45736</v>
      </c>
      <c r="N1511" s="5">
        <f>ROUND((K1511*('اطلاعات پایه'!$B$12+1)+'اطلاعات پایه'!$B$13)/30*L1511,0)</f>
        <v>9316080</v>
      </c>
      <c r="O1511" s="5">
        <f>IF(AND(F1511&gt;0,M1511-F1511&gt;364),'اطلاعات پایه'!$B$10,0)*L1511+J1511</f>
        <v>0</v>
      </c>
      <c r="P1511" s="5">
        <f>IF(H1511="متاهل",'اطلاعات پایه'!$B$6,0)</f>
        <v>0</v>
      </c>
      <c r="Q1511" s="5">
        <f>I1511*'اطلاعات پایه'!$B$7</f>
        <v>0</v>
      </c>
      <c r="R1511" s="5">
        <f>ROUND('اطلاعات پایه'!$B$8/30*MIN(30,L1511),0)</f>
        <v>9000000</v>
      </c>
      <c r="S1511" s="5">
        <f>ROUND('اطلاعات پایه'!$B$9/30*MIN(30,L1511),0)</f>
        <v>22000000</v>
      </c>
      <c r="T1511" s="5">
        <f t="shared" si="187"/>
        <v>59284</v>
      </c>
      <c r="U1511" s="15"/>
      <c r="V1511" s="5">
        <f t="shared" si="185"/>
        <v>0</v>
      </c>
      <c r="X1511" s="9">
        <f t="shared" si="188"/>
        <v>40316080</v>
      </c>
      <c r="Y1511" s="9">
        <f>ROUND(0.07*MIN(7*L1511*'اطلاعات پایه'!$B$5,'محاسبه حقوق'!X1511),0)</f>
        <v>2822126</v>
      </c>
      <c r="Z1511" s="9">
        <f t="shared" si="189"/>
        <v>9272700</v>
      </c>
      <c r="AA1511" s="9">
        <f t="shared" si="190"/>
        <v>480702059.14285713</v>
      </c>
      <c r="AB1511" s="5">
        <f>IF(AA1511&lt;='اطلاعات پایه'!$B$35,'اطلاعات پایه'!$D$35,IF(AA1511&lt;='اطلاعات پایه'!$B$36,'اطلاعات پایه'!$E$35+(AA1511-'اطلاعات پایه'!$B$35)*'اطلاعات پایه'!$C$36,IF(AA1511&lt;='اطلاعات پایه'!$B$37,'اطلاعات پایه'!$E$36+(AA1511-'اطلاعات پایه'!$B$36)*'اطلاعات پایه'!$C$37,IF(AA1511&lt;='اطلاعات پایه'!$B$38,'اطلاعات پایه'!$E$37+(AA1511-'اطلاعات پایه'!$B$37)*'اطلاعات پایه'!$C$38,IF(AA1511&lt;='اطلاعات پایه'!$B$39,'اطلاعات پایه'!$E$38+(AA1511-'اطلاعات پایه'!$B$38)*'اطلاعات پایه'!$C$39,'اطلاعات پایه'!$E$39+(AA1511-'اطلاعات پایه'!$B$39)*'اطلاعات پایه'!$C$40)))))/365*L1511</f>
        <v>0</v>
      </c>
      <c r="AC1511" s="9">
        <f t="shared" si="191"/>
        <v>37493954</v>
      </c>
      <c r="AE1511" s="9">
        <f t="shared" si="186"/>
        <v>49588780</v>
      </c>
    </row>
    <row r="1512" spans="1:31" x14ac:dyDescent="0.25">
      <c r="A1512" s="13">
        <v>1492</v>
      </c>
      <c r="B1512" s="13"/>
      <c r="C1512" s="13"/>
      <c r="D1512" s="13"/>
      <c r="E1512" s="13"/>
      <c r="F1512" s="13"/>
      <c r="G1512" s="6" t="str">
        <f t="shared" si="184"/>
        <v/>
      </c>
      <c r="H1512" s="13"/>
      <c r="I1512" s="13"/>
      <c r="J1512" s="15"/>
      <c r="K1512" s="15"/>
      <c r="L1512" s="5">
        <f>VLOOKUP($C$15,'اطلاعات پایه'!$A$18:$B$30,2,FALSE)</f>
        <v>30</v>
      </c>
      <c r="M1512" s="6">
        <f>VLOOKUP($C$15,'اطلاعات پایه'!$A$18:$C$30,3,FALSE)</f>
        <v>45736</v>
      </c>
      <c r="N1512" s="5">
        <f>ROUND((K1512*('اطلاعات پایه'!$B$12+1)+'اطلاعات پایه'!$B$13)/30*L1512,0)</f>
        <v>9316080</v>
      </c>
      <c r="O1512" s="5">
        <f>IF(AND(F1512&gt;0,M1512-F1512&gt;364),'اطلاعات پایه'!$B$10,0)*L1512+J1512</f>
        <v>0</v>
      </c>
      <c r="P1512" s="5">
        <f>IF(H1512="متاهل",'اطلاعات پایه'!$B$6,0)</f>
        <v>0</v>
      </c>
      <c r="Q1512" s="5">
        <f>I1512*'اطلاعات پایه'!$B$7</f>
        <v>0</v>
      </c>
      <c r="R1512" s="5">
        <f>ROUND('اطلاعات پایه'!$B$8/30*MIN(30,L1512),0)</f>
        <v>9000000</v>
      </c>
      <c r="S1512" s="5">
        <f>ROUND('اطلاعات پایه'!$B$9/30*MIN(30,L1512),0)</f>
        <v>22000000</v>
      </c>
      <c r="T1512" s="5">
        <f t="shared" si="187"/>
        <v>59284</v>
      </c>
      <c r="U1512" s="15"/>
      <c r="V1512" s="5">
        <f t="shared" si="185"/>
        <v>0</v>
      </c>
      <c r="X1512" s="9">
        <f t="shared" si="188"/>
        <v>40316080</v>
      </c>
      <c r="Y1512" s="9">
        <f>ROUND(0.07*MIN(7*L1512*'اطلاعات پایه'!$B$5,'محاسبه حقوق'!X1512),0)</f>
        <v>2822126</v>
      </c>
      <c r="Z1512" s="9">
        <f t="shared" si="189"/>
        <v>9272700</v>
      </c>
      <c r="AA1512" s="9">
        <f t="shared" si="190"/>
        <v>480702059.14285713</v>
      </c>
      <c r="AB1512" s="5">
        <f>IF(AA1512&lt;='اطلاعات پایه'!$B$35,'اطلاعات پایه'!$D$35,IF(AA1512&lt;='اطلاعات پایه'!$B$36,'اطلاعات پایه'!$E$35+(AA1512-'اطلاعات پایه'!$B$35)*'اطلاعات پایه'!$C$36,IF(AA1512&lt;='اطلاعات پایه'!$B$37,'اطلاعات پایه'!$E$36+(AA1512-'اطلاعات پایه'!$B$36)*'اطلاعات پایه'!$C$37,IF(AA1512&lt;='اطلاعات پایه'!$B$38,'اطلاعات پایه'!$E$37+(AA1512-'اطلاعات پایه'!$B$37)*'اطلاعات پایه'!$C$38,IF(AA1512&lt;='اطلاعات پایه'!$B$39,'اطلاعات پایه'!$E$38+(AA1512-'اطلاعات پایه'!$B$38)*'اطلاعات پایه'!$C$39,'اطلاعات پایه'!$E$39+(AA1512-'اطلاعات پایه'!$B$39)*'اطلاعات پایه'!$C$40)))))/365*L1512</f>
        <v>0</v>
      </c>
      <c r="AC1512" s="9">
        <f t="shared" si="191"/>
        <v>37493954</v>
      </c>
      <c r="AE1512" s="9">
        <f t="shared" si="186"/>
        <v>49588780</v>
      </c>
    </row>
    <row r="1513" spans="1:31" x14ac:dyDescent="0.25">
      <c r="A1513" s="13">
        <v>1493</v>
      </c>
      <c r="B1513" s="13"/>
      <c r="C1513" s="13"/>
      <c r="D1513" s="13"/>
      <c r="E1513" s="13"/>
      <c r="F1513" s="13"/>
      <c r="G1513" s="6" t="str">
        <f t="shared" si="184"/>
        <v/>
      </c>
      <c r="H1513" s="13"/>
      <c r="I1513" s="13"/>
      <c r="J1513" s="15"/>
      <c r="K1513" s="15"/>
      <c r="L1513" s="5">
        <f>VLOOKUP($C$15,'اطلاعات پایه'!$A$18:$B$30,2,FALSE)</f>
        <v>30</v>
      </c>
      <c r="M1513" s="6">
        <f>VLOOKUP($C$15,'اطلاعات پایه'!$A$18:$C$30,3,FALSE)</f>
        <v>45736</v>
      </c>
      <c r="N1513" s="5">
        <f>ROUND((K1513*('اطلاعات پایه'!$B$12+1)+'اطلاعات پایه'!$B$13)/30*L1513,0)</f>
        <v>9316080</v>
      </c>
      <c r="O1513" s="5">
        <f>IF(AND(F1513&gt;0,M1513-F1513&gt;364),'اطلاعات پایه'!$B$10,0)*L1513+J1513</f>
        <v>0</v>
      </c>
      <c r="P1513" s="5">
        <f>IF(H1513="متاهل",'اطلاعات پایه'!$B$6,0)</f>
        <v>0</v>
      </c>
      <c r="Q1513" s="5">
        <f>I1513*'اطلاعات پایه'!$B$7</f>
        <v>0</v>
      </c>
      <c r="R1513" s="5">
        <f>ROUND('اطلاعات پایه'!$B$8/30*MIN(30,L1513),0)</f>
        <v>9000000</v>
      </c>
      <c r="S1513" s="5">
        <f>ROUND('اطلاعات پایه'!$B$9/30*MIN(30,L1513),0)</f>
        <v>22000000</v>
      </c>
      <c r="T1513" s="5">
        <f t="shared" si="187"/>
        <v>59284</v>
      </c>
      <c r="U1513" s="15"/>
      <c r="V1513" s="5">
        <f t="shared" si="185"/>
        <v>0</v>
      </c>
      <c r="X1513" s="9">
        <f t="shared" si="188"/>
        <v>40316080</v>
      </c>
      <c r="Y1513" s="9">
        <f>ROUND(0.07*MIN(7*L1513*'اطلاعات پایه'!$B$5,'محاسبه حقوق'!X1513),0)</f>
        <v>2822126</v>
      </c>
      <c r="Z1513" s="9">
        <f t="shared" si="189"/>
        <v>9272700</v>
      </c>
      <c r="AA1513" s="9">
        <f t="shared" si="190"/>
        <v>480702059.14285713</v>
      </c>
      <c r="AB1513" s="5">
        <f>IF(AA1513&lt;='اطلاعات پایه'!$B$35,'اطلاعات پایه'!$D$35,IF(AA1513&lt;='اطلاعات پایه'!$B$36,'اطلاعات پایه'!$E$35+(AA1513-'اطلاعات پایه'!$B$35)*'اطلاعات پایه'!$C$36,IF(AA1513&lt;='اطلاعات پایه'!$B$37,'اطلاعات پایه'!$E$36+(AA1513-'اطلاعات پایه'!$B$36)*'اطلاعات پایه'!$C$37,IF(AA1513&lt;='اطلاعات پایه'!$B$38,'اطلاعات پایه'!$E$37+(AA1513-'اطلاعات پایه'!$B$37)*'اطلاعات پایه'!$C$38,IF(AA1513&lt;='اطلاعات پایه'!$B$39,'اطلاعات پایه'!$E$38+(AA1513-'اطلاعات پایه'!$B$38)*'اطلاعات پایه'!$C$39,'اطلاعات پایه'!$E$39+(AA1513-'اطلاعات پایه'!$B$39)*'اطلاعات پایه'!$C$40)))))/365*L1513</f>
        <v>0</v>
      </c>
      <c r="AC1513" s="9">
        <f t="shared" si="191"/>
        <v>37493954</v>
      </c>
      <c r="AE1513" s="9">
        <f t="shared" si="186"/>
        <v>49588780</v>
      </c>
    </row>
    <row r="1514" spans="1:31" x14ac:dyDescent="0.25">
      <c r="A1514" s="13">
        <v>1494</v>
      </c>
      <c r="B1514" s="13"/>
      <c r="C1514" s="13"/>
      <c r="D1514" s="13"/>
      <c r="E1514" s="13"/>
      <c r="F1514" s="13"/>
      <c r="G1514" s="6" t="str">
        <f t="shared" si="184"/>
        <v/>
      </c>
      <c r="H1514" s="13"/>
      <c r="I1514" s="13"/>
      <c r="J1514" s="15"/>
      <c r="K1514" s="15"/>
      <c r="L1514" s="5">
        <f>VLOOKUP($C$15,'اطلاعات پایه'!$A$18:$B$30,2,FALSE)</f>
        <v>30</v>
      </c>
      <c r="M1514" s="6">
        <f>VLOOKUP($C$15,'اطلاعات پایه'!$A$18:$C$30,3,FALSE)</f>
        <v>45736</v>
      </c>
      <c r="N1514" s="5">
        <f>ROUND((K1514*('اطلاعات پایه'!$B$12+1)+'اطلاعات پایه'!$B$13)/30*L1514,0)</f>
        <v>9316080</v>
      </c>
      <c r="O1514" s="5">
        <f>IF(AND(F1514&gt;0,M1514-F1514&gt;364),'اطلاعات پایه'!$B$10,0)*L1514+J1514</f>
        <v>0</v>
      </c>
      <c r="P1514" s="5">
        <f>IF(H1514="متاهل",'اطلاعات پایه'!$B$6,0)</f>
        <v>0</v>
      </c>
      <c r="Q1514" s="5">
        <f>I1514*'اطلاعات پایه'!$B$7</f>
        <v>0</v>
      </c>
      <c r="R1514" s="5">
        <f>ROUND('اطلاعات پایه'!$B$8/30*MIN(30,L1514),0)</f>
        <v>9000000</v>
      </c>
      <c r="S1514" s="5">
        <f>ROUND('اطلاعات پایه'!$B$9/30*MIN(30,L1514),0)</f>
        <v>22000000</v>
      </c>
      <c r="T1514" s="5">
        <f t="shared" si="187"/>
        <v>59284</v>
      </c>
      <c r="U1514" s="15"/>
      <c r="V1514" s="5">
        <f t="shared" si="185"/>
        <v>0</v>
      </c>
      <c r="X1514" s="9">
        <f t="shared" si="188"/>
        <v>40316080</v>
      </c>
      <c r="Y1514" s="9">
        <f>ROUND(0.07*MIN(7*L1514*'اطلاعات پایه'!$B$5,'محاسبه حقوق'!X1514),0)</f>
        <v>2822126</v>
      </c>
      <c r="Z1514" s="9">
        <f t="shared" si="189"/>
        <v>9272700</v>
      </c>
      <c r="AA1514" s="9">
        <f t="shared" si="190"/>
        <v>480702059.14285713</v>
      </c>
      <c r="AB1514" s="5">
        <f>IF(AA1514&lt;='اطلاعات پایه'!$B$35,'اطلاعات پایه'!$D$35,IF(AA1514&lt;='اطلاعات پایه'!$B$36,'اطلاعات پایه'!$E$35+(AA1514-'اطلاعات پایه'!$B$35)*'اطلاعات پایه'!$C$36,IF(AA1514&lt;='اطلاعات پایه'!$B$37,'اطلاعات پایه'!$E$36+(AA1514-'اطلاعات پایه'!$B$36)*'اطلاعات پایه'!$C$37,IF(AA1514&lt;='اطلاعات پایه'!$B$38,'اطلاعات پایه'!$E$37+(AA1514-'اطلاعات پایه'!$B$37)*'اطلاعات پایه'!$C$38,IF(AA1514&lt;='اطلاعات پایه'!$B$39,'اطلاعات پایه'!$E$38+(AA1514-'اطلاعات پایه'!$B$38)*'اطلاعات پایه'!$C$39,'اطلاعات پایه'!$E$39+(AA1514-'اطلاعات پایه'!$B$39)*'اطلاعات پایه'!$C$40)))))/365*L1514</f>
        <v>0</v>
      </c>
      <c r="AC1514" s="9">
        <f t="shared" si="191"/>
        <v>37493954</v>
      </c>
      <c r="AE1514" s="9">
        <f t="shared" si="186"/>
        <v>49588780</v>
      </c>
    </row>
    <row r="1515" spans="1:31" x14ac:dyDescent="0.25">
      <c r="A1515" s="13">
        <v>1495</v>
      </c>
      <c r="B1515" s="13"/>
      <c r="C1515" s="13"/>
      <c r="D1515" s="13"/>
      <c r="E1515" s="13"/>
      <c r="F1515" s="13"/>
      <c r="G1515" s="6" t="str">
        <f t="shared" si="184"/>
        <v/>
      </c>
      <c r="H1515" s="13"/>
      <c r="I1515" s="13"/>
      <c r="J1515" s="15"/>
      <c r="K1515" s="15"/>
      <c r="L1515" s="5">
        <f>VLOOKUP($C$15,'اطلاعات پایه'!$A$18:$B$30,2,FALSE)</f>
        <v>30</v>
      </c>
      <c r="M1515" s="6">
        <f>VLOOKUP($C$15,'اطلاعات پایه'!$A$18:$C$30,3,FALSE)</f>
        <v>45736</v>
      </c>
      <c r="N1515" s="5">
        <f>ROUND((K1515*('اطلاعات پایه'!$B$12+1)+'اطلاعات پایه'!$B$13)/30*L1515,0)</f>
        <v>9316080</v>
      </c>
      <c r="O1515" s="5">
        <f>IF(AND(F1515&gt;0,M1515-F1515&gt;364),'اطلاعات پایه'!$B$10,0)*L1515+J1515</f>
        <v>0</v>
      </c>
      <c r="P1515" s="5">
        <f>IF(H1515="متاهل",'اطلاعات پایه'!$B$6,0)</f>
        <v>0</v>
      </c>
      <c r="Q1515" s="5">
        <f>I1515*'اطلاعات پایه'!$B$7</f>
        <v>0</v>
      </c>
      <c r="R1515" s="5">
        <f>ROUND('اطلاعات پایه'!$B$8/30*MIN(30,L1515),0)</f>
        <v>9000000</v>
      </c>
      <c r="S1515" s="5">
        <f>ROUND('اطلاعات پایه'!$B$9/30*MIN(30,L1515),0)</f>
        <v>22000000</v>
      </c>
      <c r="T1515" s="5">
        <f t="shared" si="187"/>
        <v>59284</v>
      </c>
      <c r="U1515" s="15"/>
      <c r="V1515" s="5">
        <f t="shared" si="185"/>
        <v>0</v>
      </c>
      <c r="X1515" s="9">
        <f t="shared" si="188"/>
        <v>40316080</v>
      </c>
      <c r="Y1515" s="9">
        <f>ROUND(0.07*MIN(7*L1515*'اطلاعات پایه'!$B$5,'محاسبه حقوق'!X1515),0)</f>
        <v>2822126</v>
      </c>
      <c r="Z1515" s="9">
        <f t="shared" si="189"/>
        <v>9272700</v>
      </c>
      <c r="AA1515" s="9">
        <f t="shared" si="190"/>
        <v>480702059.14285713</v>
      </c>
      <c r="AB1515" s="5">
        <f>IF(AA1515&lt;='اطلاعات پایه'!$B$35,'اطلاعات پایه'!$D$35,IF(AA1515&lt;='اطلاعات پایه'!$B$36,'اطلاعات پایه'!$E$35+(AA1515-'اطلاعات پایه'!$B$35)*'اطلاعات پایه'!$C$36,IF(AA1515&lt;='اطلاعات پایه'!$B$37,'اطلاعات پایه'!$E$36+(AA1515-'اطلاعات پایه'!$B$36)*'اطلاعات پایه'!$C$37,IF(AA1515&lt;='اطلاعات پایه'!$B$38,'اطلاعات پایه'!$E$37+(AA1515-'اطلاعات پایه'!$B$37)*'اطلاعات پایه'!$C$38,IF(AA1515&lt;='اطلاعات پایه'!$B$39,'اطلاعات پایه'!$E$38+(AA1515-'اطلاعات پایه'!$B$38)*'اطلاعات پایه'!$C$39,'اطلاعات پایه'!$E$39+(AA1515-'اطلاعات پایه'!$B$39)*'اطلاعات پایه'!$C$40)))))/365*L1515</f>
        <v>0</v>
      </c>
      <c r="AC1515" s="9">
        <f t="shared" si="191"/>
        <v>37493954</v>
      </c>
      <c r="AE1515" s="9">
        <f t="shared" si="186"/>
        <v>49588780</v>
      </c>
    </row>
    <row r="1516" spans="1:31" x14ac:dyDescent="0.25">
      <c r="A1516" s="13">
        <v>1496</v>
      </c>
      <c r="B1516" s="13"/>
      <c r="C1516" s="13"/>
      <c r="D1516" s="13"/>
      <c r="E1516" s="13"/>
      <c r="F1516" s="13"/>
      <c r="G1516" s="6" t="str">
        <f t="shared" si="184"/>
        <v/>
      </c>
      <c r="H1516" s="13"/>
      <c r="I1516" s="13"/>
      <c r="J1516" s="15"/>
      <c r="K1516" s="15"/>
      <c r="L1516" s="5">
        <f>VLOOKUP($C$15,'اطلاعات پایه'!$A$18:$B$30,2,FALSE)</f>
        <v>30</v>
      </c>
      <c r="M1516" s="6">
        <f>VLOOKUP($C$15,'اطلاعات پایه'!$A$18:$C$30,3,FALSE)</f>
        <v>45736</v>
      </c>
      <c r="N1516" s="5">
        <f>ROUND((K1516*('اطلاعات پایه'!$B$12+1)+'اطلاعات پایه'!$B$13)/30*L1516,0)</f>
        <v>9316080</v>
      </c>
      <c r="O1516" s="5">
        <f>IF(AND(F1516&gt;0,M1516-F1516&gt;364),'اطلاعات پایه'!$B$10,0)*L1516+J1516</f>
        <v>0</v>
      </c>
      <c r="P1516" s="5">
        <f>IF(H1516="متاهل",'اطلاعات پایه'!$B$6,0)</f>
        <v>0</v>
      </c>
      <c r="Q1516" s="5">
        <f>I1516*'اطلاعات پایه'!$B$7</f>
        <v>0</v>
      </c>
      <c r="R1516" s="5">
        <f>ROUND('اطلاعات پایه'!$B$8/30*MIN(30,L1516),0)</f>
        <v>9000000</v>
      </c>
      <c r="S1516" s="5">
        <f>ROUND('اطلاعات پایه'!$B$9/30*MIN(30,L1516),0)</f>
        <v>22000000</v>
      </c>
      <c r="T1516" s="5">
        <f t="shared" si="187"/>
        <v>59284</v>
      </c>
      <c r="U1516" s="15"/>
      <c r="V1516" s="5">
        <f t="shared" si="185"/>
        <v>0</v>
      </c>
      <c r="X1516" s="9">
        <f t="shared" si="188"/>
        <v>40316080</v>
      </c>
      <c r="Y1516" s="9">
        <f>ROUND(0.07*MIN(7*L1516*'اطلاعات پایه'!$B$5,'محاسبه حقوق'!X1516),0)</f>
        <v>2822126</v>
      </c>
      <c r="Z1516" s="9">
        <f t="shared" si="189"/>
        <v>9272700</v>
      </c>
      <c r="AA1516" s="9">
        <f t="shared" si="190"/>
        <v>480702059.14285713</v>
      </c>
      <c r="AB1516" s="5">
        <f>IF(AA1516&lt;='اطلاعات پایه'!$B$35,'اطلاعات پایه'!$D$35,IF(AA1516&lt;='اطلاعات پایه'!$B$36,'اطلاعات پایه'!$E$35+(AA1516-'اطلاعات پایه'!$B$35)*'اطلاعات پایه'!$C$36,IF(AA1516&lt;='اطلاعات پایه'!$B$37,'اطلاعات پایه'!$E$36+(AA1516-'اطلاعات پایه'!$B$36)*'اطلاعات پایه'!$C$37,IF(AA1516&lt;='اطلاعات پایه'!$B$38,'اطلاعات پایه'!$E$37+(AA1516-'اطلاعات پایه'!$B$37)*'اطلاعات پایه'!$C$38,IF(AA1516&lt;='اطلاعات پایه'!$B$39,'اطلاعات پایه'!$E$38+(AA1516-'اطلاعات پایه'!$B$38)*'اطلاعات پایه'!$C$39,'اطلاعات پایه'!$E$39+(AA1516-'اطلاعات پایه'!$B$39)*'اطلاعات پایه'!$C$40)))))/365*L1516</f>
        <v>0</v>
      </c>
      <c r="AC1516" s="9">
        <f t="shared" si="191"/>
        <v>37493954</v>
      </c>
      <c r="AE1516" s="9">
        <f t="shared" si="186"/>
        <v>49588780</v>
      </c>
    </row>
    <row r="1517" spans="1:31" x14ac:dyDescent="0.25">
      <c r="A1517" s="13">
        <v>1497</v>
      </c>
      <c r="B1517" s="13"/>
      <c r="C1517" s="13"/>
      <c r="D1517" s="13"/>
      <c r="E1517" s="13"/>
      <c r="F1517" s="13"/>
      <c r="G1517" s="6" t="str">
        <f t="shared" si="184"/>
        <v/>
      </c>
      <c r="H1517" s="13"/>
      <c r="I1517" s="13"/>
      <c r="J1517" s="15"/>
      <c r="K1517" s="15"/>
      <c r="L1517" s="5">
        <f>VLOOKUP($C$15,'اطلاعات پایه'!$A$18:$B$30,2,FALSE)</f>
        <v>30</v>
      </c>
      <c r="M1517" s="6">
        <f>VLOOKUP($C$15,'اطلاعات پایه'!$A$18:$C$30,3,FALSE)</f>
        <v>45736</v>
      </c>
      <c r="N1517" s="5">
        <f>ROUND((K1517*('اطلاعات پایه'!$B$12+1)+'اطلاعات پایه'!$B$13)/30*L1517,0)</f>
        <v>9316080</v>
      </c>
      <c r="O1517" s="5">
        <f>IF(AND(F1517&gt;0,M1517-F1517&gt;364),'اطلاعات پایه'!$B$10,0)*L1517+J1517</f>
        <v>0</v>
      </c>
      <c r="P1517" s="5">
        <f>IF(H1517="متاهل",'اطلاعات پایه'!$B$6,0)</f>
        <v>0</v>
      </c>
      <c r="Q1517" s="5">
        <f>I1517*'اطلاعات پایه'!$B$7</f>
        <v>0</v>
      </c>
      <c r="R1517" s="5">
        <f>ROUND('اطلاعات پایه'!$B$8/30*MIN(30,L1517),0)</f>
        <v>9000000</v>
      </c>
      <c r="S1517" s="5">
        <f>ROUND('اطلاعات پایه'!$B$9/30*MIN(30,L1517),0)</f>
        <v>22000000</v>
      </c>
      <c r="T1517" s="5">
        <f t="shared" si="187"/>
        <v>59284</v>
      </c>
      <c r="U1517" s="15"/>
      <c r="V1517" s="5">
        <f t="shared" si="185"/>
        <v>0</v>
      </c>
      <c r="X1517" s="9">
        <f t="shared" si="188"/>
        <v>40316080</v>
      </c>
      <c r="Y1517" s="9">
        <f>ROUND(0.07*MIN(7*L1517*'اطلاعات پایه'!$B$5,'محاسبه حقوق'!X1517),0)</f>
        <v>2822126</v>
      </c>
      <c r="Z1517" s="9">
        <f t="shared" si="189"/>
        <v>9272700</v>
      </c>
      <c r="AA1517" s="9">
        <f t="shared" si="190"/>
        <v>480702059.14285713</v>
      </c>
      <c r="AB1517" s="5">
        <f>IF(AA1517&lt;='اطلاعات پایه'!$B$35,'اطلاعات پایه'!$D$35,IF(AA1517&lt;='اطلاعات پایه'!$B$36,'اطلاعات پایه'!$E$35+(AA1517-'اطلاعات پایه'!$B$35)*'اطلاعات پایه'!$C$36,IF(AA1517&lt;='اطلاعات پایه'!$B$37,'اطلاعات پایه'!$E$36+(AA1517-'اطلاعات پایه'!$B$36)*'اطلاعات پایه'!$C$37,IF(AA1517&lt;='اطلاعات پایه'!$B$38,'اطلاعات پایه'!$E$37+(AA1517-'اطلاعات پایه'!$B$37)*'اطلاعات پایه'!$C$38,IF(AA1517&lt;='اطلاعات پایه'!$B$39,'اطلاعات پایه'!$E$38+(AA1517-'اطلاعات پایه'!$B$38)*'اطلاعات پایه'!$C$39,'اطلاعات پایه'!$E$39+(AA1517-'اطلاعات پایه'!$B$39)*'اطلاعات پایه'!$C$40)))))/365*L1517</f>
        <v>0</v>
      </c>
      <c r="AC1517" s="9">
        <f t="shared" si="191"/>
        <v>37493954</v>
      </c>
      <c r="AE1517" s="9">
        <f t="shared" si="186"/>
        <v>49588780</v>
      </c>
    </row>
    <row r="1518" spans="1:31" x14ac:dyDescent="0.25">
      <c r="A1518" s="13">
        <v>1498</v>
      </c>
      <c r="B1518" s="13"/>
      <c r="C1518" s="13"/>
      <c r="D1518" s="13"/>
      <c r="E1518" s="13"/>
      <c r="F1518" s="13"/>
      <c r="G1518" s="6" t="str">
        <f t="shared" si="184"/>
        <v/>
      </c>
      <c r="H1518" s="13"/>
      <c r="I1518" s="13"/>
      <c r="J1518" s="15"/>
      <c r="K1518" s="15"/>
      <c r="L1518" s="5">
        <f>VLOOKUP($C$15,'اطلاعات پایه'!$A$18:$B$30,2,FALSE)</f>
        <v>30</v>
      </c>
      <c r="M1518" s="6">
        <f>VLOOKUP($C$15,'اطلاعات پایه'!$A$18:$C$30,3,FALSE)</f>
        <v>45736</v>
      </c>
      <c r="N1518" s="5">
        <f>ROUND((K1518*('اطلاعات پایه'!$B$12+1)+'اطلاعات پایه'!$B$13)/30*L1518,0)</f>
        <v>9316080</v>
      </c>
      <c r="O1518" s="5">
        <f>IF(AND(F1518&gt;0,M1518-F1518&gt;364),'اطلاعات پایه'!$B$10,0)*L1518+J1518</f>
        <v>0</v>
      </c>
      <c r="P1518" s="5">
        <f>IF(H1518="متاهل",'اطلاعات پایه'!$B$6,0)</f>
        <v>0</v>
      </c>
      <c r="Q1518" s="5">
        <f>I1518*'اطلاعات پایه'!$B$7</f>
        <v>0</v>
      </c>
      <c r="R1518" s="5">
        <f>ROUND('اطلاعات پایه'!$B$8/30*MIN(30,L1518),0)</f>
        <v>9000000</v>
      </c>
      <c r="S1518" s="5">
        <f>ROUND('اطلاعات پایه'!$B$9/30*MIN(30,L1518),0)</f>
        <v>22000000</v>
      </c>
      <c r="T1518" s="5">
        <f t="shared" si="187"/>
        <v>59284</v>
      </c>
      <c r="U1518" s="15"/>
      <c r="V1518" s="5">
        <f t="shared" si="185"/>
        <v>0</v>
      </c>
      <c r="X1518" s="9">
        <f t="shared" si="188"/>
        <v>40316080</v>
      </c>
      <c r="Y1518" s="9">
        <f>ROUND(0.07*MIN(7*L1518*'اطلاعات پایه'!$B$5,'محاسبه حقوق'!X1518),0)</f>
        <v>2822126</v>
      </c>
      <c r="Z1518" s="9">
        <f t="shared" si="189"/>
        <v>9272700</v>
      </c>
      <c r="AA1518" s="9">
        <f t="shared" si="190"/>
        <v>480702059.14285713</v>
      </c>
      <c r="AB1518" s="5">
        <f>IF(AA1518&lt;='اطلاعات پایه'!$B$35,'اطلاعات پایه'!$D$35,IF(AA1518&lt;='اطلاعات پایه'!$B$36,'اطلاعات پایه'!$E$35+(AA1518-'اطلاعات پایه'!$B$35)*'اطلاعات پایه'!$C$36,IF(AA1518&lt;='اطلاعات پایه'!$B$37,'اطلاعات پایه'!$E$36+(AA1518-'اطلاعات پایه'!$B$36)*'اطلاعات پایه'!$C$37,IF(AA1518&lt;='اطلاعات پایه'!$B$38,'اطلاعات پایه'!$E$37+(AA1518-'اطلاعات پایه'!$B$37)*'اطلاعات پایه'!$C$38,IF(AA1518&lt;='اطلاعات پایه'!$B$39,'اطلاعات پایه'!$E$38+(AA1518-'اطلاعات پایه'!$B$38)*'اطلاعات پایه'!$C$39,'اطلاعات پایه'!$E$39+(AA1518-'اطلاعات پایه'!$B$39)*'اطلاعات پایه'!$C$40)))))/365*L1518</f>
        <v>0</v>
      </c>
      <c r="AC1518" s="9">
        <f t="shared" si="191"/>
        <v>37493954</v>
      </c>
      <c r="AE1518" s="9">
        <f t="shared" si="186"/>
        <v>49588780</v>
      </c>
    </row>
    <row r="1519" spans="1:31" x14ac:dyDescent="0.25">
      <c r="A1519" s="13">
        <v>1499</v>
      </c>
      <c r="B1519" s="13"/>
      <c r="C1519" s="13"/>
      <c r="D1519" s="13"/>
      <c r="E1519" s="13"/>
      <c r="F1519" s="13"/>
      <c r="G1519" s="6" t="str">
        <f t="shared" si="184"/>
        <v/>
      </c>
      <c r="H1519" s="13"/>
      <c r="I1519" s="13"/>
      <c r="J1519" s="15"/>
      <c r="K1519" s="15"/>
      <c r="L1519" s="5">
        <f>VLOOKUP($C$15,'اطلاعات پایه'!$A$18:$B$30,2,FALSE)</f>
        <v>30</v>
      </c>
      <c r="M1519" s="6">
        <f>VLOOKUP($C$15,'اطلاعات پایه'!$A$18:$C$30,3,FALSE)</f>
        <v>45736</v>
      </c>
      <c r="N1519" s="5">
        <f>ROUND((K1519*('اطلاعات پایه'!$B$12+1)+'اطلاعات پایه'!$B$13)/30*L1519,0)</f>
        <v>9316080</v>
      </c>
      <c r="O1519" s="5">
        <f>IF(AND(F1519&gt;0,M1519-F1519&gt;364),'اطلاعات پایه'!$B$10,0)*L1519+J1519</f>
        <v>0</v>
      </c>
      <c r="P1519" s="5">
        <f>IF(H1519="متاهل",'اطلاعات پایه'!$B$6,0)</f>
        <v>0</v>
      </c>
      <c r="Q1519" s="5">
        <f>I1519*'اطلاعات پایه'!$B$7</f>
        <v>0</v>
      </c>
      <c r="R1519" s="5">
        <f>ROUND('اطلاعات پایه'!$B$8/30*MIN(30,L1519),0)</f>
        <v>9000000</v>
      </c>
      <c r="S1519" s="5">
        <f>ROUND('اطلاعات پایه'!$B$9/30*MIN(30,L1519),0)</f>
        <v>22000000</v>
      </c>
      <c r="T1519" s="5">
        <f t="shared" si="187"/>
        <v>59284</v>
      </c>
      <c r="U1519" s="15"/>
      <c r="V1519" s="5">
        <f t="shared" si="185"/>
        <v>0</v>
      </c>
      <c r="X1519" s="9">
        <f t="shared" si="188"/>
        <v>40316080</v>
      </c>
      <c r="Y1519" s="9">
        <f>ROUND(0.07*MIN(7*L1519*'اطلاعات پایه'!$B$5,'محاسبه حقوق'!X1519),0)</f>
        <v>2822126</v>
      </c>
      <c r="Z1519" s="9">
        <f t="shared" si="189"/>
        <v>9272700</v>
      </c>
      <c r="AA1519" s="9">
        <f t="shared" si="190"/>
        <v>480702059.14285713</v>
      </c>
      <c r="AB1519" s="5">
        <f>IF(AA1519&lt;='اطلاعات پایه'!$B$35,'اطلاعات پایه'!$D$35,IF(AA1519&lt;='اطلاعات پایه'!$B$36,'اطلاعات پایه'!$E$35+(AA1519-'اطلاعات پایه'!$B$35)*'اطلاعات پایه'!$C$36,IF(AA1519&lt;='اطلاعات پایه'!$B$37,'اطلاعات پایه'!$E$36+(AA1519-'اطلاعات پایه'!$B$36)*'اطلاعات پایه'!$C$37,IF(AA1519&lt;='اطلاعات پایه'!$B$38,'اطلاعات پایه'!$E$37+(AA1519-'اطلاعات پایه'!$B$37)*'اطلاعات پایه'!$C$38,IF(AA1519&lt;='اطلاعات پایه'!$B$39,'اطلاعات پایه'!$E$38+(AA1519-'اطلاعات پایه'!$B$38)*'اطلاعات پایه'!$C$39,'اطلاعات پایه'!$E$39+(AA1519-'اطلاعات پایه'!$B$39)*'اطلاعات پایه'!$C$40)))))/365*L1519</f>
        <v>0</v>
      </c>
      <c r="AC1519" s="9">
        <f t="shared" si="191"/>
        <v>37493954</v>
      </c>
      <c r="AE1519" s="9">
        <f t="shared" si="186"/>
        <v>49588780</v>
      </c>
    </row>
    <row r="1520" spans="1:31" x14ac:dyDescent="0.25">
      <c r="A1520" s="13">
        <v>1500</v>
      </c>
      <c r="B1520" s="13"/>
      <c r="C1520" s="13"/>
      <c r="D1520" s="13"/>
      <c r="E1520" s="13"/>
      <c r="F1520" s="13"/>
      <c r="G1520" s="6" t="str">
        <f t="shared" si="184"/>
        <v/>
      </c>
      <c r="H1520" s="13"/>
      <c r="I1520" s="13"/>
      <c r="J1520" s="15"/>
      <c r="K1520" s="15"/>
      <c r="L1520" s="5">
        <f>VLOOKUP($C$15,'اطلاعات پایه'!$A$18:$B$30,2,FALSE)</f>
        <v>30</v>
      </c>
      <c r="M1520" s="6">
        <f>VLOOKUP($C$15,'اطلاعات پایه'!$A$18:$C$30,3,FALSE)</f>
        <v>45736</v>
      </c>
      <c r="N1520" s="5">
        <f>ROUND((K1520*('اطلاعات پایه'!$B$12+1)+'اطلاعات پایه'!$B$13)/30*L1520,0)</f>
        <v>9316080</v>
      </c>
      <c r="O1520" s="5">
        <f>IF(AND(F1520&gt;0,M1520-F1520&gt;364),'اطلاعات پایه'!$B$10,0)*L1520+J1520</f>
        <v>0</v>
      </c>
      <c r="P1520" s="5">
        <f>IF(H1520="متاهل",'اطلاعات پایه'!$B$6,0)</f>
        <v>0</v>
      </c>
      <c r="Q1520" s="5">
        <f>I1520*'اطلاعات پایه'!$B$7</f>
        <v>0</v>
      </c>
      <c r="R1520" s="5">
        <f>ROUND('اطلاعات پایه'!$B$8/30*MIN(30,L1520),0)</f>
        <v>9000000</v>
      </c>
      <c r="S1520" s="5">
        <f>ROUND('اطلاعات پایه'!$B$9/30*MIN(30,L1520),0)</f>
        <v>22000000</v>
      </c>
      <c r="T1520" s="5">
        <f t="shared" si="187"/>
        <v>59284</v>
      </c>
      <c r="U1520" s="15"/>
      <c r="V1520" s="5">
        <f t="shared" si="185"/>
        <v>0</v>
      </c>
      <c r="X1520" s="9">
        <f t="shared" si="188"/>
        <v>40316080</v>
      </c>
      <c r="Y1520" s="9">
        <f>ROUND(0.07*MIN(7*L1520*'اطلاعات پایه'!$B$5,'محاسبه حقوق'!X1520),0)</f>
        <v>2822126</v>
      </c>
      <c r="Z1520" s="9">
        <f t="shared" si="189"/>
        <v>9272700</v>
      </c>
      <c r="AA1520" s="9">
        <f t="shared" si="190"/>
        <v>480702059.14285713</v>
      </c>
      <c r="AB1520" s="5">
        <f>IF(AA1520&lt;='اطلاعات پایه'!$B$35,'اطلاعات پایه'!$D$35,IF(AA1520&lt;='اطلاعات پایه'!$B$36,'اطلاعات پایه'!$E$35+(AA1520-'اطلاعات پایه'!$B$35)*'اطلاعات پایه'!$C$36,IF(AA1520&lt;='اطلاعات پایه'!$B$37,'اطلاعات پایه'!$E$36+(AA1520-'اطلاعات پایه'!$B$36)*'اطلاعات پایه'!$C$37,IF(AA1520&lt;='اطلاعات پایه'!$B$38,'اطلاعات پایه'!$E$37+(AA1520-'اطلاعات پایه'!$B$37)*'اطلاعات پایه'!$C$38,IF(AA1520&lt;='اطلاعات پایه'!$B$39,'اطلاعات پایه'!$E$38+(AA1520-'اطلاعات پایه'!$B$38)*'اطلاعات پایه'!$C$39,'اطلاعات پایه'!$E$39+(AA1520-'اطلاعات پایه'!$B$39)*'اطلاعات پایه'!$C$40)))))/365*L1520</f>
        <v>0</v>
      </c>
      <c r="AC1520" s="9">
        <f t="shared" si="191"/>
        <v>37493954</v>
      </c>
      <c r="AE1520" s="9">
        <f t="shared" si="186"/>
        <v>49588780</v>
      </c>
    </row>
    <row r="1521" spans="1:31" x14ac:dyDescent="0.25">
      <c r="A1521" s="13">
        <v>1501</v>
      </c>
      <c r="B1521" s="13"/>
      <c r="C1521" s="13"/>
      <c r="D1521" s="13"/>
      <c r="E1521" s="13"/>
      <c r="F1521" s="13"/>
      <c r="G1521" s="6" t="str">
        <f t="shared" si="184"/>
        <v/>
      </c>
      <c r="H1521" s="13"/>
      <c r="I1521" s="13"/>
      <c r="J1521" s="15"/>
      <c r="K1521" s="15"/>
      <c r="L1521" s="5">
        <f>VLOOKUP($C$15,'اطلاعات پایه'!$A$18:$B$30,2,FALSE)</f>
        <v>30</v>
      </c>
      <c r="M1521" s="6">
        <f>VLOOKUP($C$15,'اطلاعات پایه'!$A$18:$C$30,3,FALSE)</f>
        <v>45736</v>
      </c>
      <c r="N1521" s="5">
        <f>ROUND((K1521*('اطلاعات پایه'!$B$12+1)+'اطلاعات پایه'!$B$13)/30*L1521,0)</f>
        <v>9316080</v>
      </c>
      <c r="O1521" s="5">
        <f>IF(AND(F1521&gt;0,M1521-F1521&gt;364),'اطلاعات پایه'!$B$10,0)*L1521+J1521</f>
        <v>0</v>
      </c>
      <c r="P1521" s="5">
        <f>IF(H1521="متاهل",'اطلاعات پایه'!$B$6,0)</f>
        <v>0</v>
      </c>
      <c r="Q1521" s="5">
        <f>I1521*'اطلاعات پایه'!$B$7</f>
        <v>0</v>
      </c>
      <c r="R1521" s="5">
        <f>ROUND('اطلاعات پایه'!$B$8/30*MIN(30,L1521),0)</f>
        <v>9000000</v>
      </c>
      <c r="S1521" s="5">
        <f>ROUND('اطلاعات پایه'!$B$9/30*MIN(30,L1521),0)</f>
        <v>22000000</v>
      </c>
      <c r="T1521" s="5">
        <f t="shared" si="187"/>
        <v>59284</v>
      </c>
      <c r="U1521" s="15"/>
      <c r="V1521" s="5">
        <f t="shared" si="185"/>
        <v>0</v>
      </c>
      <c r="X1521" s="9">
        <f t="shared" si="188"/>
        <v>40316080</v>
      </c>
      <c r="Y1521" s="9">
        <f>ROUND(0.07*MIN(7*L1521*'اطلاعات پایه'!$B$5,'محاسبه حقوق'!X1521),0)</f>
        <v>2822126</v>
      </c>
      <c r="Z1521" s="9">
        <f t="shared" si="189"/>
        <v>9272700</v>
      </c>
      <c r="AA1521" s="9">
        <f t="shared" si="190"/>
        <v>480702059.14285713</v>
      </c>
      <c r="AB1521" s="5">
        <f>IF(AA1521&lt;='اطلاعات پایه'!$B$35,'اطلاعات پایه'!$D$35,IF(AA1521&lt;='اطلاعات پایه'!$B$36,'اطلاعات پایه'!$E$35+(AA1521-'اطلاعات پایه'!$B$35)*'اطلاعات پایه'!$C$36,IF(AA1521&lt;='اطلاعات پایه'!$B$37,'اطلاعات پایه'!$E$36+(AA1521-'اطلاعات پایه'!$B$36)*'اطلاعات پایه'!$C$37,IF(AA1521&lt;='اطلاعات پایه'!$B$38,'اطلاعات پایه'!$E$37+(AA1521-'اطلاعات پایه'!$B$37)*'اطلاعات پایه'!$C$38,IF(AA1521&lt;='اطلاعات پایه'!$B$39,'اطلاعات پایه'!$E$38+(AA1521-'اطلاعات پایه'!$B$38)*'اطلاعات پایه'!$C$39,'اطلاعات پایه'!$E$39+(AA1521-'اطلاعات پایه'!$B$39)*'اطلاعات پایه'!$C$40)))))/365*L1521</f>
        <v>0</v>
      </c>
      <c r="AC1521" s="9">
        <f t="shared" si="191"/>
        <v>37493954</v>
      </c>
      <c r="AE1521" s="9">
        <f t="shared" si="186"/>
        <v>49588780</v>
      </c>
    </row>
    <row r="1522" spans="1:31" x14ac:dyDescent="0.25">
      <c r="A1522" s="13">
        <v>1502</v>
      </c>
      <c r="B1522" s="13"/>
      <c r="C1522" s="13"/>
      <c r="D1522" s="13"/>
      <c r="E1522" s="13"/>
      <c r="F1522" s="13"/>
      <c r="G1522" s="6" t="str">
        <f t="shared" si="184"/>
        <v/>
      </c>
      <c r="H1522" s="13"/>
      <c r="I1522" s="13"/>
      <c r="J1522" s="15"/>
      <c r="K1522" s="15"/>
      <c r="L1522" s="5">
        <f>VLOOKUP($C$15,'اطلاعات پایه'!$A$18:$B$30,2,FALSE)</f>
        <v>30</v>
      </c>
      <c r="M1522" s="6">
        <f>VLOOKUP($C$15,'اطلاعات پایه'!$A$18:$C$30,3,FALSE)</f>
        <v>45736</v>
      </c>
      <c r="N1522" s="5">
        <f>ROUND((K1522*('اطلاعات پایه'!$B$12+1)+'اطلاعات پایه'!$B$13)/30*L1522,0)</f>
        <v>9316080</v>
      </c>
      <c r="O1522" s="5">
        <f>IF(AND(F1522&gt;0,M1522-F1522&gt;364),'اطلاعات پایه'!$B$10,0)*L1522+J1522</f>
        <v>0</v>
      </c>
      <c r="P1522" s="5">
        <f>IF(H1522="متاهل",'اطلاعات پایه'!$B$6,0)</f>
        <v>0</v>
      </c>
      <c r="Q1522" s="5">
        <f>I1522*'اطلاعات پایه'!$B$7</f>
        <v>0</v>
      </c>
      <c r="R1522" s="5">
        <f>ROUND('اطلاعات پایه'!$B$8/30*MIN(30,L1522),0)</f>
        <v>9000000</v>
      </c>
      <c r="S1522" s="5">
        <f>ROUND('اطلاعات پایه'!$B$9/30*MIN(30,L1522),0)</f>
        <v>22000000</v>
      </c>
      <c r="T1522" s="5">
        <f t="shared" si="187"/>
        <v>59284</v>
      </c>
      <c r="U1522" s="15"/>
      <c r="V1522" s="5">
        <f t="shared" si="185"/>
        <v>0</v>
      </c>
      <c r="X1522" s="9">
        <f t="shared" si="188"/>
        <v>40316080</v>
      </c>
      <c r="Y1522" s="9">
        <f>ROUND(0.07*MIN(7*L1522*'اطلاعات پایه'!$B$5,'محاسبه حقوق'!X1522),0)</f>
        <v>2822126</v>
      </c>
      <c r="Z1522" s="9">
        <f t="shared" si="189"/>
        <v>9272700</v>
      </c>
      <c r="AA1522" s="9">
        <f t="shared" si="190"/>
        <v>480702059.14285713</v>
      </c>
      <c r="AB1522" s="5">
        <f>IF(AA1522&lt;='اطلاعات پایه'!$B$35,'اطلاعات پایه'!$D$35,IF(AA1522&lt;='اطلاعات پایه'!$B$36,'اطلاعات پایه'!$E$35+(AA1522-'اطلاعات پایه'!$B$35)*'اطلاعات پایه'!$C$36,IF(AA1522&lt;='اطلاعات پایه'!$B$37,'اطلاعات پایه'!$E$36+(AA1522-'اطلاعات پایه'!$B$36)*'اطلاعات پایه'!$C$37,IF(AA1522&lt;='اطلاعات پایه'!$B$38,'اطلاعات پایه'!$E$37+(AA1522-'اطلاعات پایه'!$B$37)*'اطلاعات پایه'!$C$38,IF(AA1522&lt;='اطلاعات پایه'!$B$39,'اطلاعات پایه'!$E$38+(AA1522-'اطلاعات پایه'!$B$38)*'اطلاعات پایه'!$C$39,'اطلاعات پایه'!$E$39+(AA1522-'اطلاعات پایه'!$B$39)*'اطلاعات پایه'!$C$40)))))/365*L1522</f>
        <v>0</v>
      </c>
      <c r="AC1522" s="9">
        <f t="shared" si="191"/>
        <v>37493954</v>
      </c>
      <c r="AE1522" s="9">
        <f t="shared" si="186"/>
        <v>49588780</v>
      </c>
    </row>
    <row r="1523" spans="1:31" x14ac:dyDescent="0.25">
      <c r="A1523" s="13">
        <v>1503</v>
      </c>
      <c r="B1523" s="13"/>
      <c r="C1523" s="13"/>
      <c r="D1523" s="13"/>
      <c r="E1523" s="13"/>
      <c r="F1523" s="13"/>
      <c r="G1523" s="6" t="str">
        <f t="shared" si="184"/>
        <v/>
      </c>
      <c r="H1523" s="13"/>
      <c r="I1523" s="13"/>
      <c r="J1523" s="15"/>
      <c r="K1523" s="15"/>
      <c r="L1523" s="5">
        <f>VLOOKUP($C$15,'اطلاعات پایه'!$A$18:$B$30,2,FALSE)</f>
        <v>30</v>
      </c>
      <c r="M1523" s="6">
        <f>VLOOKUP($C$15,'اطلاعات پایه'!$A$18:$C$30,3,FALSE)</f>
        <v>45736</v>
      </c>
      <c r="N1523" s="5">
        <f>ROUND((K1523*('اطلاعات پایه'!$B$12+1)+'اطلاعات پایه'!$B$13)/30*L1523,0)</f>
        <v>9316080</v>
      </c>
      <c r="O1523" s="5">
        <f>IF(AND(F1523&gt;0,M1523-F1523&gt;364),'اطلاعات پایه'!$B$10,0)*L1523+J1523</f>
        <v>0</v>
      </c>
      <c r="P1523" s="5">
        <f>IF(H1523="متاهل",'اطلاعات پایه'!$B$6,0)</f>
        <v>0</v>
      </c>
      <c r="Q1523" s="5">
        <f>I1523*'اطلاعات پایه'!$B$7</f>
        <v>0</v>
      </c>
      <c r="R1523" s="5">
        <f>ROUND('اطلاعات پایه'!$B$8/30*MIN(30,L1523),0)</f>
        <v>9000000</v>
      </c>
      <c r="S1523" s="5">
        <f>ROUND('اطلاعات پایه'!$B$9/30*MIN(30,L1523),0)</f>
        <v>22000000</v>
      </c>
      <c r="T1523" s="5">
        <f t="shared" si="187"/>
        <v>59284</v>
      </c>
      <c r="U1523" s="15"/>
      <c r="V1523" s="5">
        <f t="shared" si="185"/>
        <v>0</v>
      </c>
      <c r="X1523" s="9">
        <f t="shared" si="188"/>
        <v>40316080</v>
      </c>
      <c r="Y1523" s="9">
        <f>ROUND(0.07*MIN(7*L1523*'اطلاعات پایه'!$B$5,'محاسبه حقوق'!X1523),0)</f>
        <v>2822126</v>
      </c>
      <c r="Z1523" s="9">
        <f t="shared" si="189"/>
        <v>9272700</v>
      </c>
      <c r="AA1523" s="9">
        <f t="shared" si="190"/>
        <v>480702059.14285713</v>
      </c>
      <c r="AB1523" s="5">
        <f>IF(AA1523&lt;='اطلاعات پایه'!$B$35,'اطلاعات پایه'!$D$35,IF(AA1523&lt;='اطلاعات پایه'!$B$36,'اطلاعات پایه'!$E$35+(AA1523-'اطلاعات پایه'!$B$35)*'اطلاعات پایه'!$C$36,IF(AA1523&lt;='اطلاعات پایه'!$B$37,'اطلاعات پایه'!$E$36+(AA1523-'اطلاعات پایه'!$B$36)*'اطلاعات پایه'!$C$37,IF(AA1523&lt;='اطلاعات پایه'!$B$38,'اطلاعات پایه'!$E$37+(AA1523-'اطلاعات پایه'!$B$37)*'اطلاعات پایه'!$C$38,IF(AA1523&lt;='اطلاعات پایه'!$B$39,'اطلاعات پایه'!$E$38+(AA1523-'اطلاعات پایه'!$B$38)*'اطلاعات پایه'!$C$39,'اطلاعات پایه'!$E$39+(AA1523-'اطلاعات پایه'!$B$39)*'اطلاعات پایه'!$C$40)))))/365*L1523</f>
        <v>0</v>
      </c>
      <c r="AC1523" s="9">
        <f t="shared" si="191"/>
        <v>37493954</v>
      </c>
      <c r="AE1523" s="9">
        <f t="shared" si="186"/>
        <v>49588780</v>
      </c>
    </row>
    <row r="1524" spans="1:31" x14ac:dyDescent="0.25">
      <c r="A1524" s="13">
        <v>1504</v>
      </c>
      <c r="B1524" s="13"/>
      <c r="C1524" s="13"/>
      <c r="D1524" s="13"/>
      <c r="E1524" s="13"/>
      <c r="F1524" s="13"/>
      <c r="G1524" s="6" t="str">
        <f t="shared" si="184"/>
        <v/>
      </c>
      <c r="H1524" s="13"/>
      <c r="I1524" s="13"/>
      <c r="J1524" s="15"/>
      <c r="K1524" s="15"/>
      <c r="L1524" s="5">
        <f>VLOOKUP($C$15,'اطلاعات پایه'!$A$18:$B$30,2,FALSE)</f>
        <v>30</v>
      </c>
      <c r="M1524" s="6">
        <f>VLOOKUP($C$15,'اطلاعات پایه'!$A$18:$C$30,3,FALSE)</f>
        <v>45736</v>
      </c>
      <c r="N1524" s="5">
        <f>ROUND((K1524*('اطلاعات پایه'!$B$12+1)+'اطلاعات پایه'!$B$13)/30*L1524,0)</f>
        <v>9316080</v>
      </c>
      <c r="O1524" s="5">
        <f>IF(AND(F1524&gt;0,M1524-F1524&gt;364),'اطلاعات پایه'!$B$10,0)*L1524+J1524</f>
        <v>0</v>
      </c>
      <c r="P1524" s="5">
        <f>IF(H1524="متاهل",'اطلاعات پایه'!$B$6,0)</f>
        <v>0</v>
      </c>
      <c r="Q1524" s="5">
        <f>I1524*'اطلاعات پایه'!$B$7</f>
        <v>0</v>
      </c>
      <c r="R1524" s="5">
        <f>ROUND('اطلاعات پایه'!$B$8/30*MIN(30,L1524),0)</f>
        <v>9000000</v>
      </c>
      <c r="S1524" s="5">
        <f>ROUND('اطلاعات پایه'!$B$9/30*MIN(30,L1524),0)</f>
        <v>22000000</v>
      </c>
      <c r="T1524" s="5">
        <f t="shared" si="187"/>
        <v>59284</v>
      </c>
      <c r="U1524" s="15"/>
      <c r="V1524" s="5">
        <f t="shared" si="185"/>
        <v>0</v>
      </c>
      <c r="X1524" s="9">
        <f t="shared" si="188"/>
        <v>40316080</v>
      </c>
      <c r="Y1524" s="9">
        <f>ROUND(0.07*MIN(7*L1524*'اطلاعات پایه'!$B$5,'محاسبه حقوق'!X1524),0)</f>
        <v>2822126</v>
      </c>
      <c r="Z1524" s="9">
        <f t="shared" si="189"/>
        <v>9272700</v>
      </c>
      <c r="AA1524" s="9">
        <f t="shared" si="190"/>
        <v>480702059.14285713</v>
      </c>
      <c r="AB1524" s="5">
        <f>IF(AA1524&lt;='اطلاعات پایه'!$B$35,'اطلاعات پایه'!$D$35,IF(AA1524&lt;='اطلاعات پایه'!$B$36,'اطلاعات پایه'!$E$35+(AA1524-'اطلاعات پایه'!$B$35)*'اطلاعات پایه'!$C$36,IF(AA1524&lt;='اطلاعات پایه'!$B$37,'اطلاعات پایه'!$E$36+(AA1524-'اطلاعات پایه'!$B$36)*'اطلاعات پایه'!$C$37,IF(AA1524&lt;='اطلاعات پایه'!$B$38,'اطلاعات پایه'!$E$37+(AA1524-'اطلاعات پایه'!$B$37)*'اطلاعات پایه'!$C$38,IF(AA1524&lt;='اطلاعات پایه'!$B$39,'اطلاعات پایه'!$E$38+(AA1524-'اطلاعات پایه'!$B$38)*'اطلاعات پایه'!$C$39,'اطلاعات پایه'!$E$39+(AA1524-'اطلاعات پایه'!$B$39)*'اطلاعات پایه'!$C$40)))))/365*L1524</f>
        <v>0</v>
      </c>
      <c r="AC1524" s="9">
        <f t="shared" si="191"/>
        <v>37493954</v>
      </c>
      <c r="AE1524" s="9">
        <f t="shared" si="186"/>
        <v>49588780</v>
      </c>
    </row>
    <row r="1525" spans="1:31" x14ac:dyDescent="0.25">
      <c r="A1525" s="13">
        <v>1505</v>
      </c>
      <c r="B1525" s="13"/>
      <c r="C1525" s="13"/>
      <c r="D1525" s="13"/>
      <c r="E1525" s="13"/>
      <c r="F1525" s="13"/>
      <c r="G1525" s="6" t="str">
        <f t="shared" si="184"/>
        <v/>
      </c>
      <c r="H1525" s="13"/>
      <c r="I1525" s="13"/>
      <c r="J1525" s="15"/>
      <c r="K1525" s="15"/>
      <c r="L1525" s="5">
        <f>VLOOKUP($C$15,'اطلاعات پایه'!$A$18:$B$30,2,FALSE)</f>
        <v>30</v>
      </c>
      <c r="M1525" s="6">
        <f>VLOOKUP($C$15,'اطلاعات پایه'!$A$18:$C$30,3,FALSE)</f>
        <v>45736</v>
      </c>
      <c r="N1525" s="5">
        <f>ROUND((K1525*('اطلاعات پایه'!$B$12+1)+'اطلاعات پایه'!$B$13)/30*L1525,0)</f>
        <v>9316080</v>
      </c>
      <c r="O1525" s="5">
        <f>IF(AND(F1525&gt;0,M1525-F1525&gt;364),'اطلاعات پایه'!$B$10,0)*L1525+J1525</f>
        <v>0</v>
      </c>
      <c r="P1525" s="5">
        <f>IF(H1525="متاهل",'اطلاعات پایه'!$B$6,0)</f>
        <v>0</v>
      </c>
      <c r="Q1525" s="5">
        <f>I1525*'اطلاعات پایه'!$B$7</f>
        <v>0</v>
      </c>
      <c r="R1525" s="5">
        <f>ROUND('اطلاعات پایه'!$B$8/30*MIN(30,L1525),0)</f>
        <v>9000000</v>
      </c>
      <c r="S1525" s="5">
        <f>ROUND('اطلاعات پایه'!$B$9/30*MIN(30,L1525),0)</f>
        <v>22000000</v>
      </c>
      <c r="T1525" s="5">
        <f t="shared" si="187"/>
        <v>59284</v>
      </c>
      <c r="U1525" s="15"/>
      <c r="V1525" s="5">
        <f t="shared" si="185"/>
        <v>0</v>
      </c>
      <c r="X1525" s="9">
        <f t="shared" si="188"/>
        <v>40316080</v>
      </c>
      <c r="Y1525" s="9">
        <f>ROUND(0.07*MIN(7*L1525*'اطلاعات پایه'!$B$5,'محاسبه حقوق'!X1525),0)</f>
        <v>2822126</v>
      </c>
      <c r="Z1525" s="9">
        <f t="shared" si="189"/>
        <v>9272700</v>
      </c>
      <c r="AA1525" s="9">
        <f t="shared" si="190"/>
        <v>480702059.14285713</v>
      </c>
      <c r="AB1525" s="5">
        <f>IF(AA1525&lt;='اطلاعات پایه'!$B$35,'اطلاعات پایه'!$D$35,IF(AA1525&lt;='اطلاعات پایه'!$B$36,'اطلاعات پایه'!$E$35+(AA1525-'اطلاعات پایه'!$B$35)*'اطلاعات پایه'!$C$36,IF(AA1525&lt;='اطلاعات پایه'!$B$37,'اطلاعات پایه'!$E$36+(AA1525-'اطلاعات پایه'!$B$36)*'اطلاعات پایه'!$C$37,IF(AA1525&lt;='اطلاعات پایه'!$B$38,'اطلاعات پایه'!$E$37+(AA1525-'اطلاعات پایه'!$B$37)*'اطلاعات پایه'!$C$38,IF(AA1525&lt;='اطلاعات پایه'!$B$39,'اطلاعات پایه'!$E$38+(AA1525-'اطلاعات پایه'!$B$38)*'اطلاعات پایه'!$C$39,'اطلاعات پایه'!$E$39+(AA1525-'اطلاعات پایه'!$B$39)*'اطلاعات پایه'!$C$40)))))/365*L1525</f>
        <v>0</v>
      </c>
      <c r="AC1525" s="9">
        <f t="shared" si="191"/>
        <v>37493954</v>
      </c>
      <c r="AE1525" s="9">
        <f t="shared" si="186"/>
        <v>49588780</v>
      </c>
    </row>
    <row r="1526" spans="1:31" x14ac:dyDescent="0.25">
      <c r="A1526" s="13">
        <v>1506</v>
      </c>
      <c r="B1526" s="13"/>
      <c r="C1526" s="13"/>
      <c r="D1526" s="13"/>
      <c r="E1526" s="13"/>
      <c r="F1526" s="13"/>
      <c r="G1526" s="6" t="str">
        <f t="shared" si="184"/>
        <v/>
      </c>
      <c r="H1526" s="13"/>
      <c r="I1526" s="13"/>
      <c r="J1526" s="15"/>
      <c r="K1526" s="15"/>
      <c r="L1526" s="5">
        <f>VLOOKUP($C$15,'اطلاعات پایه'!$A$18:$B$30,2,FALSE)</f>
        <v>30</v>
      </c>
      <c r="M1526" s="6">
        <f>VLOOKUP($C$15,'اطلاعات پایه'!$A$18:$C$30,3,FALSE)</f>
        <v>45736</v>
      </c>
      <c r="N1526" s="5">
        <f>ROUND((K1526*('اطلاعات پایه'!$B$12+1)+'اطلاعات پایه'!$B$13)/30*L1526,0)</f>
        <v>9316080</v>
      </c>
      <c r="O1526" s="5">
        <f>IF(AND(F1526&gt;0,M1526-F1526&gt;364),'اطلاعات پایه'!$B$10,0)*L1526+J1526</f>
        <v>0</v>
      </c>
      <c r="P1526" s="5">
        <f>IF(H1526="متاهل",'اطلاعات پایه'!$B$6,0)</f>
        <v>0</v>
      </c>
      <c r="Q1526" s="5">
        <f>I1526*'اطلاعات پایه'!$B$7</f>
        <v>0</v>
      </c>
      <c r="R1526" s="5">
        <f>ROUND('اطلاعات پایه'!$B$8/30*MIN(30,L1526),0)</f>
        <v>9000000</v>
      </c>
      <c r="S1526" s="5">
        <f>ROUND('اطلاعات پایه'!$B$9/30*MIN(30,L1526),0)</f>
        <v>22000000</v>
      </c>
      <c r="T1526" s="5">
        <f t="shared" si="187"/>
        <v>59284</v>
      </c>
      <c r="U1526" s="15"/>
      <c r="V1526" s="5">
        <f t="shared" si="185"/>
        <v>0</v>
      </c>
      <c r="X1526" s="9">
        <f t="shared" si="188"/>
        <v>40316080</v>
      </c>
      <c r="Y1526" s="9">
        <f>ROUND(0.07*MIN(7*L1526*'اطلاعات پایه'!$B$5,'محاسبه حقوق'!X1526),0)</f>
        <v>2822126</v>
      </c>
      <c r="Z1526" s="9">
        <f t="shared" si="189"/>
        <v>9272700</v>
      </c>
      <c r="AA1526" s="9">
        <f t="shared" si="190"/>
        <v>480702059.14285713</v>
      </c>
      <c r="AB1526" s="5">
        <f>IF(AA1526&lt;='اطلاعات پایه'!$B$35,'اطلاعات پایه'!$D$35,IF(AA1526&lt;='اطلاعات پایه'!$B$36,'اطلاعات پایه'!$E$35+(AA1526-'اطلاعات پایه'!$B$35)*'اطلاعات پایه'!$C$36,IF(AA1526&lt;='اطلاعات پایه'!$B$37,'اطلاعات پایه'!$E$36+(AA1526-'اطلاعات پایه'!$B$36)*'اطلاعات پایه'!$C$37,IF(AA1526&lt;='اطلاعات پایه'!$B$38,'اطلاعات پایه'!$E$37+(AA1526-'اطلاعات پایه'!$B$37)*'اطلاعات پایه'!$C$38,IF(AA1526&lt;='اطلاعات پایه'!$B$39,'اطلاعات پایه'!$E$38+(AA1526-'اطلاعات پایه'!$B$38)*'اطلاعات پایه'!$C$39,'اطلاعات پایه'!$E$39+(AA1526-'اطلاعات پایه'!$B$39)*'اطلاعات پایه'!$C$40)))))/365*L1526</f>
        <v>0</v>
      </c>
      <c r="AC1526" s="9">
        <f t="shared" si="191"/>
        <v>37493954</v>
      </c>
      <c r="AE1526" s="9">
        <f t="shared" si="186"/>
        <v>49588780</v>
      </c>
    </row>
    <row r="1527" spans="1:31" x14ac:dyDescent="0.25">
      <c r="A1527" s="13">
        <v>1507</v>
      </c>
      <c r="B1527" s="13"/>
      <c r="C1527" s="13"/>
      <c r="D1527" s="13"/>
      <c r="E1527" s="13"/>
      <c r="F1527" s="13"/>
      <c r="G1527" s="6" t="str">
        <f t="shared" si="184"/>
        <v/>
      </c>
      <c r="H1527" s="13"/>
      <c r="I1527" s="13"/>
      <c r="J1527" s="15"/>
      <c r="K1527" s="15"/>
      <c r="L1527" s="5">
        <f>VLOOKUP($C$15,'اطلاعات پایه'!$A$18:$B$30,2,FALSE)</f>
        <v>30</v>
      </c>
      <c r="M1527" s="6">
        <f>VLOOKUP($C$15,'اطلاعات پایه'!$A$18:$C$30,3,FALSE)</f>
        <v>45736</v>
      </c>
      <c r="N1527" s="5">
        <f>ROUND((K1527*('اطلاعات پایه'!$B$12+1)+'اطلاعات پایه'!$B$13)/30*L1527,0)</f>
        <v>9316080</v>
      </c>
      <c r="O1527" s="5">
        <f>IF(AND(F1527&gt;0,M1527-F1527&gt;364),'اطلاعات پایه'!$B$10,0)*L1527+J1527</f>
        <v>0</v>
      </c>
      <c r="P1527" s="5">
        <f>IF(H1527="متاهل",'اطلاعات پایه'!$B$6,0)</f>
        <v>0</v>
      </c>
      <c r="Q1527" s="5">
        <f>I1527*'اطلاعات پایه'!$B$7</f>
        <v>0</v>
      </c>
      <c r="R1527" s="5">
        <f>ROUND('اطلاعات پایه'!$B$8/30*MIN(30,L1527),0)</f>
        <v>9000000</v>
      </c>
      <c r="S1527" s="5">
        <f>ROUND('اطلاعات پایه'!$B$9/30*MIN(30,L1527),0)</f>
        <v>22000000</v>
      </c>
      <c r="T1527" s="5">
        <f t="shared" si="187"/>
        <v>59284</v>
      </c>
      <c r="U1527" s="15"/>
      <c r="V1527" s="5">
        <f t="shared" si="185"/>
        <v>0</v>
      </c>
      <c r="X1527" s="9">
        <f t="shared" si="188"/>
        <v>40316080</v>
      </c>
      <c r="Y1527" s="9">
        <f>ROUND(0.07*MIN(7*L1527*'اطلاعات پایه'!$B$5,'محاسبه حقوق'!X1527),0)</f>
        <v>2822126</v>
      </c>
      <c r="Z1527" s="9">
        <f t="shared" si="189"/>
        <v>9272700</v>
      </c>
      <c r="AA1527" s="9">
        <f t="shared" si="190"/>
        <v>480702059.14285713</v>
      </c>
      <c r="AB1527" s="5">
        <f>IF(AA1527&lt;='اطلاعات پایه'!$B$35,'اطلاعات پایه'!$D$35,IF(AA1527&lt;='اطلاعات پایه'!$B$36,'اطلاعات پایه'!$E$35+(AA1527-'اطلاعات پایه'!$B$35)*'اطلاعات پایه'!$C$36,IF(AA1527&lt;='اطلاعات پایه'!$B$37,'اطلاعات پایه'!$E$36+(AA1527-'اطلاعات پایه'!$B$36)*'اطلاعات پایه'!$C$37,IF(AA1527&lt;='اطلاعات پایه'!$B$38,'اطلاعات پایه'!$E$37+(AA1527-'اطلاعات پایه'!$B$37)*'اطلاعات پایه'!$C$38,IF(AA1527&lt;='اطلاعات پایه'!$B$39,'اطلاعات پایه'!$E$38+(AA1527-'اطلاعات پایه'!$B$38)*'اطلاعات پایه'!$C$39,'اطلاعات پایه'!$E$39+(AA1527-'اطلاعات پایه'!$B$39)*'اطلاعات پایه'!$C$40)))))/365*L1527</f>
        <v>0</v>
      </c>
      <c r="AC1527" s="9">
        <f t="shared" si="191"/>
        <v>37493954</v>
      </c>
      <c r="AE1527" s="9">
        <f t="shared" si="186"/>
        <v>49588780</v>
      </c>
    </row>
    <row r="1528" spans="1:31" x14ac:dyDescent="0.25">
      <c r="A1528" s="13">
        <v>1508</v>
      </c>
      <c r="B1528" s="13"/>
      <c r="C1528" s="13"/>
      <c r="D1528" s="13"/>
      <c r="E1528" s="13"/>
      <c r="F1528" s="13"/>
      <c r="G1528" s="6" t="str">
        <f t="shared" si="184"/>
        <v/>
      </c>
      <c r="H1528" s="13"/>
      <c r="I1528" s="13"/>
      <c r="J1528" s="15"/>
      <c r="K1528" s="15"/>
      <c r="L1528" s="5">
        <f>VLOOKUP($C$15,'اطلاعات پایه'!$A$18:$B$30,2,FALSE)</f>
        <v>30</v>
      </c>
      <c r="M1528" s="6">
        <f>VLOOKUP($C$15,'اطلاعات پایه'!$A$18:$C$30,3,FALSE)</f>
        <v>45736</v>
      </c>
      <c r="N1528" s="5">
        <f>ROUND((K1528*('اطلاعات پایه'!$B$12+1)+'اطلاعات پایه'!$B$13)/30*L1528,0)</f>
        <v>9316080</v>
      </c>
      <c r="O1528" s="5">
        <f>IF(AND(F1528&gt;0,M1528-F1528&gt;364),'اطلاعات پایه'!$B$10,0)*L1528+J1528</f>
        <v>0</v>
      </c>
      <c r="P1528" s="5">
        <f>IF(H1528="متاهل",'اطلاعات پایه'!$B$6,0)</f>
        <v>0</v>
      </c>
      <c r="Q1528" s="5">
        <f>I1528*'اطلاعات پایه'!$B$7</f>
        <v>0</v>
      </c>
      <c r="R1528" s="5">
        <f>ROUND('اطلاعات پایه'!$B$8/30*MIN(30,L1528),0)</f>
        <v>9000000</v>
      </c>
      <c r="S1528" s="5">
        <f>ROUND('اطلاعات پایه'!$B$9/30*MIN(30,L1528),0)</f>
        <v>22000000</v>
      </c>
      <c r="T1528" s="5">
        <f t="shared" si="187"/>
        <v>59284</v>
      </c>
      <c r="U1528" s="15"/>
      <c r="V1528" s="5">
        <f t="shared" si="185"/>
        <v>0</v>
      </c>
      <c r="X1528" s="9">
        <f t="shared" si="188"/>
        <v>40316080</v>
      </c>
      <c r="Y1528" s="9">
        <f>ROUND(0.07*MIN(7*L1528*'اطلاعات پایه'!$B$5,'محاسبه حقوق'!X1528),0)</f>
        <v>2822126</v>
      </c>
      <c r="Z1528" s="9">
        <f t="shared" si="189"/>
        <v>9272700</v>
      </c>
      <c r="AA1528" s="9">
        <f t="shared" si="190"/>
        <v>480702059.14285713</v>
      </c>
      <c r="AB1528" s="5">
        <f>IF(AA1528&lt;='اطلاعات پایه'!$B$35,'اطلاعات پایه'!$D$35,IF(AA1528&lt;='اطلاعات پایه'!$B$36,'اطلاعات پایه'!$E$35+(AA1528-'اطلاعات پایه'!$B$35)*'اطلاعات پایه'!$C$36,IF(AA1528&lt;='اطلاعات پایه'!$B$37,'اطلاعات پایه'!$E$36+(AA1528-'اطلاعات پایه'!$B$36)*'اطلاعات پایه'!$C$37,IF(AA1528&lt;='اطلاعات پایه'!$B$38,'اطلاعات پایه'!$E$37+(AA1528-'اطلاعات پایه'!$B$37)*'اطلاعات پایه'!$C$38,IF(AA1528&lt;='اطلاعات پایه'!$B$39,'اطلاعات پایه'!$E$38+(AA1528-'اطلاعات پایه'!$B$38)*'اطلاعات پایه'!$C$39,'اطلاعات پایه'!$E$39+(AA1528-'اطلاعات پایه'!$B$39)*'اطلاعات پایه'!$C$40)))))/365*L1528</f>
        <v>0</v>
      </c>
      <c r="AC1528" s="9">
        <f t="shared" si="191"/>
        <v>37493954</v>
      </c>
      <c r="AE1528" s="9">
        <f t="shared" si="186"/>
        <v>49588780</v>
      </c>
    </row>
    <row r="1529" spans="1:31" x14ac:dyDescent="0.25">
      <c r="A1529" s="13">
        <v>1509</v>
      </c>
      <c r="B1529" s="13"/>
      <c r="C1529" s="13"/>
      <c r="D1529" s="13"/>
      <c r="E1529" s="13"/>
      <c r="F1529" s="13"/>
      <c r="G1529" s="6" t="str">
        <f t="shared" si="184"/>
        <v/>
      </c>
      <c r="H1529" s="13"/>
      <c r="I1529" s="13"/>
      <c r="J1529" s="15"/>
      <c r="K1529" s="15"/>
      <c r="L1529" s="5">
        <f>VLOOKUP($C$15,'اطلاعات پایه'!$A$18:$B$30,2,FALSE)</f>
        <v>30</v>
      </c>
      <c r="M1529" s="6">
        <f>VLOOKUP($C$15,'اطلاعات پایه'!$A$18:$C$30,3,FALSE)</f>
        <v>45736</v>
      </c>
      <c r="N1529" s="5">
        <f>ROUND((K1529*('اطلاعات پایه'!$B$12+1)+'اطلاعات پایه'!$B$13)/30*L1529,0)</f>
        <v>9316080</v>
      </c>
      <c r="O1529" s="5">
        <f>IF(AND(F1529&gt;0,M1529-F1529&gt;364),'اطلاعات پایه'!$B$10,0)*L1529+J1529</f>
        <v>0</v>
      </c>
      <c r="P1529" s="5">
        <f>IF(H1529="متاهل",'اطلاعات پایه'!$B$6,0)</f>
        <v>0</v>
      </c>
      <c r="Q1529" s="5">
        <f>I1529*'اطلاعات پایه'!$B$7</f>
        <v>0</v>
      </c>
      <c r="R1529" s="5">
        <f>ROUND('اطلاعات پایه'!$B$8/30*MIN(30,L1529),0)</f>
        <v>9000000</v>
      </c>
      <c r="S1529" s="5">
        <f>ROUND('اطلاعات پایه'!$B$9/30*MIN(30,L1529),0)</f>
        <v>22000000</v>
      </c>
      <c r="T1529" s="5">
        <f t="shared" si="187"/>
        <v>59284</v>
      </c>
      <c r="U1529" s="15"/>
      <c r="V1529" s="5">
        <f t="shared" si="185"/>
        <v>0</v>
      </c>
      <c r="X1529" s="9">
        <f t="shared" si="188"/>
        <v>40316080</v>
      </c>
      <c r="Y1529" s="9">
        <f>ROUND(0.07*MIN(7*L1529*'اطلاعات پایه'!$B$5,'محاسبه حقوق'!X1529),0)</f>
        <v>2822126</v>
      </c>
      <c r="Z1529" s="9">
        <f t="shared" si="189"/>
        <v>9272700</v>
      </c>
      <c r="AA1529" s="9">
        <f t="shared" si="190"/>
        <v>480702059.14285713</v>
      </c>
      <c r="AB1529" s="5">
        <f>IF(AA1529&lt;='اطلاعات پایه'!$B$35,'اطلاعات پایه'!$D$35,IF(AA1529&lt;='اطلاعات پایه'!$B$36,'اطلاعات پایه'!$E$35+(AA1529-'اطلاعات پایه'!$B$35)*'اطلاعات پایه'!$C$36,IF(AA1529&lt;='اطلاعات پایه'!$B$37,'اطلاعات پایه'!$E$36+(AA1529-'اطلاعات پایه'!$B$36)*'اطلاعات پایه'!$C$37,IF(AA1529&lt;='اطلاعات پایه'!$B$38,'اطلاعات پایه'!$E$37+(AA1529-'اطلاعات پایه'!$B$37)*'اطلاعات پایه'!$C$38,IF(AA1529&lt;='اطلاعات پایه'!$B$39,'اطلاعات پایه'!$E$38+(AA1529-'اطلاعات پایه'!$B$38)*'اطلاعات پایه'!$C$39,'اطلاعات پایه'!$E$39+(AA1529-'اطلاعات پایه'!$B$39)*'اطلاعات پایه'!$C$40)))))/365*L1529</f>
        <v>0</v>
      </c>
      <c r="AC1529" s="9">
        <f t="shared" si="191"/>
        <v>37493954</v>
      </c>
      <c r="AE1529" s="9">
        <f t="shared" si="186"/>
        <v>49588780</v>
      </c>
    </row>
    <row r="1530" spans="1:31" x14ac:dyDescent="0.25">
      <c r="A1530" s="13">
        <v>1510</v>
      </c>
      <c r="B1530" s="13"/>
      <c r="C1530" s="13"/>
      <c r="D1530" s="13"/>
      <c r="E1530" s="13"/>
      <c r="F1530" s="13"/>
      <c r="G1530" s="6" t="str">
        <f t="shared" si="184"/>
        <v/>
      </c>
      <c r="H1530" s="13"/>
      <c r="I1530" s="13"/>
      <c r="J1530" s="15"/>
      <c r="K1530" s="15"/>
      <c r="L1530" s="5">
        <f>VLOOKUP($C$15,'اطلاعات پایه'!$A$18:$B$30,2,FALSE)</f>
        <v>30</v>
      </c>
      <c r="M1530" s="6">
        <f>VLOOKUP($C$15,'اطلاعات پایه'!$A$18:$C$30,3,FALSE)</f>
        <v>45736</v>
      </c>
      <c r="N1530" s="5">
        <f>ROUND((K1530*('اطلاعات پایه'!$B$12+1)+'اطلاعات پایه'!$B$13)/30*L1530,0)</f>
        <v>9316080</v>
      </c>
      <c r="O1530" s="5">
        <f>IF(AND(F1530&gt;0,M1530-F1530&gt;364),'اطلاعات پایه'!$B$10,0)*L1530+J1530</f>
        <v>0</v>
      </c>
      <c r="P1530" s="5">
        <f>IF(H1530="متاهل",'اطلاعات پایه'!$B$6,0)</f>
        <v>0</v>
      </c>
      <c r="Q1530" s="5">
        <f>I1530*'اطلاعات پایه'!$B$7</f>
        <v>0</v>
      </c>
      <c r="R1530" s="5">
        <f>ROUND('اطلاعات پایه'!$B$8/30*MIN(30,L1530),0)</f>
        <v>9000000</v>
      </c>
      <c r="S1530" s="5">
        <f>ROUND('اطلاعات پایه'!$B$9/30*MIN(30,L1530),0)</f>
        <v>22000000</v>
      </c>
      <c r="T1530" s="5">
        <f t="shared" si="187"/>
        <v>59284</v>
      </c>
      <c r="U1530" s="15"/>
      <c r="V1530" s="5">
        <f t="shared" si="185"/>
        <v>0</v>
      </c>
      <c r="X1530" s="9">
        <f t="shared" si="188"/>
        <v>40316080</v>
      </c>
      <c r="Y1530" s="9">
        <f>ROUND(0.07*MIN(7*L1530*'اطلاعات پایه'!$B$5,'محاسبه حقوق'!X1530),0)</f>
        <v>2822126</v>
      </c>
      <c r="Z1530" s="9">
        <f t="shared" si="189"/>
        <v>9272700</v>
      </c>
      <c r="AA1530" s="9">
        <f t="shared" si="190"/>
        <v>480702059.14285713</v>
      </c>
      <c r="AB1530" s="5">
        <f>IF(AA1530&lt;='اطلاعات پایه'!$B$35,'اطلاعات پایه'!$D$35,IF(AA1530&lt;='اطلاعات پایه'!$B$36,'اطلاعات پایه'!$E$35+(AA1530-'اطلاعات پایه'!$B$35)*'اطلاعات پایه'!$C$36,IF(AA1530&lt;='اطلاعات پایه'!$B$37,'اطلاعات پایه'!$E$36+(AA1530-'اطلاعات پایه'!$B$36)*'اطلاعات پایه'!$C$37,IF(AA1530&lt;='اطلاعات پایه'!$B$38,'اطلاعات پایه'!$E$37+(AA1530-'اطلاعات پایه'!$B$37)*'اطلاعات پایه'!$C$38,IF(AA1530&lt;='اطلاعات پایه'!$B$39,'اطلاعات پایه'!$E$38+(AA1530-'اطلاعات پایه'!$B$38)*'اطلاعات پایه'!$C$39,'اطلاعات پایه'!$E$39+(AA1530-'اطلاعات پایه'!$B$39)*'اطلاعات پایه'!$C$40)))))/365*L1530</f>
        <v>0</v>
      </c>
      <c r="AC1530" s="9">
        <f t="shared" si="191"/>
        <v>37493954</v>
      </c>
      <c r="AE1530" s="9">
        <f t="shared" si="186"/>
        <v>49588780</v>
      </c>
    </row>
    <row r="1531" spans="1:31" x14ac:dyDescent="0.25">
      <c r="A1531" s="13">
        <v>1511</v>
      </c>
      <c r="B1531" s="13"/>
      <c r="C1531" s="13"/>
      <c r="D1531" s="13"/>
      <c r="E1531" s="13"/>
      <c r="F1531" s="13"/>
      <c r="G1531" s="6" t="str">
        <f t="shared" si="184"/>
        <v/>
      </c>
      <c r="H1531" s="13"/>
      <c r="I1531" s="13"/>
      <c r="J1531" s="15"/>
      <c r="K1531" s="15"/>
      <c r="L1531" s="5">
        <f>VLOOKUP($C$15,'اطلاعات پایه'!$A$18:$B$30,2,FALSE)</f>
        <v>30</v>
      </c>
      <c r="M1531" s="6">
        <f>VLOOKUP($C$15,'اطلاعات پایه'!$A$18:$C$30,3,FALSE)</f>
        <v>45736</v>
      </c>
      <c r="N1531" s="5">
        <f>ROUND((K1531*('اطلاعات پایه'!$B$12+1)+'اطلاعات پایه'!$B$13)/30*L1531,0)</f>
        <v>9316080</v>
      </c>
      <c r="O1531" s="5">
        <f>IF(AND(F1531&gt;0,M1531-F1531&gt;364),'اطلاعات پایه'!$B$10,0)*L1531+J1531</f>
        <v>0</v>
      </c>
      <c r="P1531" s="5">
        <f>IF(H1531="متاهل",'اطلاعات پایه'!$B$6,0)</f>
        <v>0</v>
      </c>
      <c r="Q1531" s="5">
        <f>I1531*'اطلاعات پایه'!$B$7</f>
        <v>0</v>
      </c>
      <c r="R1531" s="5">
        <f>ROUND('اطلاعات پایه'!$B$8/30*MIN(30,L1531),0)</f>
        <v>9000000</v>
      </c>
      <c r="S1531" s="5">
        <f>ROUND('اطلاعات پایه'!$B$9/30*MIN(30,L1531),0)</f>
        <v>22000000</v>
      </c>
      <c r="T1531" s="5">
        <f t="shared" si="187"/>
        <v>59284</v>
      </c>
      <c r="U1531" s="15"/>
      <c r="V1531" s="5">
        <f t="shared" si="185"/>
        <v>0</v>
      </c>
      <c r="X1531" s="9">
        <f t="shared" si="188"/>
        <v>40316080</v>
      </c>
      <c r="Y1531" s="9">
        <f>ROUND(0.07*MIN(7*L1531*'اطلاعات پایه'!$B$5,'محاسبه حقوق'!X1531),0)</f>
        <v>2822126</v>
      </c>
      <c r="Z1531" s="9">
        <f t="shared" si="189"/>
        <v>9272700</v>
      </c>
      <c r="AA1531" s="9">
        <f t="shared" si="190"/>
        <v>480702059.14285713</v>
      </c>
      <c r="AB1531" s="5">
        <f>IF(AA1531&lt;='اطلاعات پایه'!$B$35,'اطلاعات پایه'!$D$35,IF(AA1531&lt;='اطلاعات پایه'!$B$36,'اطلاعات پایه'!$E$35+(AA1531-'اطلاعات پایه'!$B$35)*'اطلاعات پایه'!$C$36,IF(AA1531&lt;='اطلاعات پایه'!$B$37,'اطلاعات پایه'!$E$36+(AA1531-'اطلاعات پایه'!$B$36)*'اطلاعات پایه'!$C$37,IF(AA1531&lt;='اطلاعات پایه'!$B$38,'اطلاعات پایه'!$E$37+(AA1531-'اطلاعات پایه'!$B$37)*'اطلاعات پایه'!$C$38,IF(AA1531&lt;='اطلاعات پایه'!$B$39,'اطلاعات پایه'!$E$38+(AA1531-'اطلاعات پایه'!$B$38)*'اطلاعات پایه'!$C$39,'اطلاعات پایه'!$E$39+(AA1531-'اطلاعات پایه'!$B$39)*'اطلاعات پایه'!$C$40)))))/365*L1531</f>
        <v>0</v>
      </c>
      <c r="AC1531" s="9">
        <f t="shared" si="191"/>
        <v>37493954</v>
      </c>
      <c r="AE1531" s="9">
        <f t="shared" si="186"/>
        <v>49588780</v>
      </c>
    </row>
    <row r="1532" spans="1:31" x14ac:dyDescent="0.25">
      <c r="A1532" s="13">
        <v>1512</v>
      </c>
      <c r="B1532" s="13"/>
      <c r="C1532" s="13"/>
      <c r="D1532" s="13"/>
      <c r="E1532" s="13"/>
      <c r="F1532" s="13"/>
      <c r="G1532" s="6" t="str">
        <f t="shared" si="184"/>
        <v/>
      </c>
      <c r="H1532" s="13"/>
      <c r="I1532" s="13"/>
      <c r="J1532" s="15"/>
      <c r="K1532" s="15"/>
      <c r="L1532" s="5">
        <f>VLOOKUP($C$15,'اطلاعات پایه'!$A$18:$B$30,2,FALSE)</f>
        <v>30</v>
      </c>
      <c r="M1532" s="6">
        <f>VLOOKUP($C$15,'اطلاعات پایه'!$A$18:$C$30,3,FALSE)</f>
        <v>45736</v>
      </c>
      <c r="N1532" s="5">
        <f>ROUND((K1532*('اطلاعات پایه'!$B$12+1)+'اطلاعات پایه'!$B$13)/30*L1532,0)</f>
        <v>9316080</v>
      </c>
      <c r="O1532" s="5">
        <f>IF(AND(F1532&gt;0,M1532-F1532&gt;364),'اطلاعات پایه'!$B$10,0)*L1532+J1532</f>
        <v>0</v>
      </c>
      <c r="P1532" s="5">
        <f>IF(H1532="متاهل",'اطلاعات پایه'!$B$6,0)</f>
        <v>0</v>
      </c>
      <c r="Q1532" s="5">
        <f>I1532*'اطلاعات پایه'!$B$7</f>
        <v>0</v>
      </c>
      <c r="R1532" s="5">
        <f>ROUND('اطلاعات پایه'!$B$8/30*MIN(30,L1532),0)</f>
        <v>9000000</v>
      </c>
      <c r="S1532" s="5">
        <f>ROUND('اطلاعات پایه'!$B$9/30*MIN(30,L1532),0)</f>
        <v>22000000</v>
      </c>
      <c r="T1532" s="5">
        <f t="shared" si="187"/>
        <v>59284</v>
      </c>
      <c r="U1532" s="15"/>
      <c r="V1532" s="5">
        <f t="shared" si="185"/>
        <v>0</v>
      </c>
      <c r="X1532" s="9">
        <f t="shared" si="188"/>
        <v>40316080</v>
      </c>
      <c r="Y1532" s="9">
        <f>ROUND(0.07*MIN(7*L1532*'اطلاعات پایه'!$B$5,'محاسبه حقوق'!X1532),0)</f>
        <v>2822126</v>
      </c>
      <c r="Z1532" s="9">
        <f t="shared" si="189"/>
        <v>9272700</v>
      </c>
      <c r="AA1532" s="9">
        <f t="shared" si="190"/>
        <v>480702059.14285713</v>
      </c>
      <c r="AB1532" s="5">
        <f>IF(AA1532&lt;='اطلاعات پایه'!$B$35,'اطلاعات پایه'!$D$35,IF(AA1532&lt;='اطلاعات پایه'!$B$36,'اطلاعات پایه'!$E$35+(AA1532-'اطلاعات پایه'!$B$35)*'اطلاعات پایه'!$C$36,IF(AA1532&lt;='اطلاعات پایه'!$B$37,'اطلاعات پایه'!$E$36+(AA1532-'اطلاعات پایه'!$B$36)*'اطلاعات پایه'!$C$37,IF(AA1532&lt;='اطلاعات پایه'!$B$38,'اطلاعات پایه'!$E$37+(AA1532-'اطلاعات پایه'!$B$37)*'اطلاعات پایه'!$C$38,IF(AA1532&lt;='اطلاعات پایه'!$B$39,'اطلاعات پایه'!$E$38+(AA1532-'اطلاعات پایه'!$B$38)*'اطلاعات پایه'!$C$39,'اطلاعات پایه'!$E$39+(AA1532-'اطلاعات پایه'!$B$39)*'اطلاعات پایه'!$C$40)))))/365*L1532</f>
        <v>0</v>
      </c>
      <c r="AC1532" s="9">
        <f t="shared" si="191"/>
        <v>37493954</v>
      </c>
      <c r="AE1532" s="9">
        <f t="shared" si="186"/>
        <v>49588780</v>
      </c>
    </row>
    <row r="1533" spans="1:31" x14ac:dyDescent="0.25">
      <c r="A1533" s="13">
        <v>1513</v>
      </c>
      <c r="B1533" s="13"/>
      <c r="C1533" s="13"/>
      <c r="D1533" s="13"/>
      <c r="E1533" s="13"/>
      <c r="F1533" s="13"/>
      <c r="G1533" s="6" t="str">
        <f t="shared" si="184"/>
        <v/>
      </c>
      <c r="H1533" s="13"/>
      <c r="I1533" s="13"/>
      <c r="J1533" s="15"/>
      <c r="K1533" s="15"/>
      <c r="L1533" s="5">
        <f>VLOOKUP($C$15,'اطلاعات پایه'!$A$18:$B$30,2,FALSE)</f>
        <v>30</v>
      </c>
      <c r="M1533" s="6">
        <f>VLOOKUP($C$15,'اطلاعات پایه'!$A$18:$C$30,3,FALSE)</f>
        <v>45736</v>
      </c>
      <c r="N1533" s="5">
        <f>ROUND((K1533*('اطلاعات پایه'!$B$12+1)+'اطلاعات پایه'!$B$13)/30*L1533,0)</f>
        <v>9316080</v>
      </c>
      <c r="O1533" s="5">
        <f>IF(AND(F1533&gt;0,M1533-F1533&gt;364),'اطلاعات پایه'!$B$10,0)*L1533+J1533</f>
        <v>0</v>
      </c>
      <c r="P1533" s="5">
        <f>IF(H1533="متاهل",'اطلاعات پایه'!$B$6,0)</f>
        <v>0</v>
      </c>
      <c r="Q1533" s="5">
        <f>I1533*'اطلاعات پایه'!$B$7</f>
        <v>0</v>
      </c>
      <c r="R1533" s="5">
        <f>ROUND('اطلاعات پایه'!$B$8/30*MIN(30,L1533),0)</f>
        <v>9000000</v>
      </c>
      <c r="S1533" s="5">
        <f>ROUND('اطلاعات پایه'!$B$9/30*MIN(30,L1533),0)</f>
        <v>22000000</v>
      </c>
      <c r="T1533" s="5">
        <f t="shared" si="187"/>
        <v>59284</v>
      </c>
      <c r="U1533" s="15"/>
      <c r="V1533" s="5">
        <f t="shared" si="185"/>
        <v>0</v>
      </c>
      <c r="X1533" s="9">
        <f t="shared" si="188"/>
        <v>40316080</v>
      </c>
      <c r="Y1533" s="9">
        <f>ROUND(0.07*MIN(7*L1533*'اطلاعات پایه'!$B$5,'محاسبه حقوق'!X1533),0)</f>
        <v>2822126</v>
      </c>
      <c r="Z1533" s="9">
        <f t="shared" si="189"/>
        <v>9272700</v>
      </c>
      <c r="AA1533" s="9">
        <f t="shared" si="190"/>
        <v>480702059.14285713</v>
      </c>
      <c r="AB1533" s="5">
        <f>IF(AA1533&lt;='اطلاعات پایه'!$B$35,'اطلاعات پایه'!$D$35,IF(AA1533&lt;='اطلاعات پایه'!$B$36,'اطلاعات پایه'!$E$35+(AA1533-'اطلاعات پایه'!$B$35)*'اطلاعات پایه'!$C$36,IF(AA1533&lt;='اطلاعات پایه'!$B$37,'اطلاعات پایه'!$E$36+(AA1533-'اطلاعات پایه'!$B$36)*'اطلاعات پایه'!$C$37,IF(AA1533&lt;='اطلاعات پایه'!$B$38,'اطلاعات پایه'!$E$37+(AA1533-'اطلاعات پایه'!$B$37)*'اطلاعات پایه'!$C$38,IF(AA1533&lt;='اطلاعات پایه'!$B$39,'اطلاعات پایه'!$E$38+(AA1533-'اطلاعات پایه'!$B$38)*'اطلاعات پایه'!$C$39,'اطلاعات پایه'!$E$39+(AA1533-'اطلاعات پایه'!$B$39)*'اطلاعات پایه'!$C$40)))))/365*L1533</f>
        <v>0</v>
      </c>
      <c r="AC1533" s="9">
        <f t="shared" si="191"/>
        <v>37493954</v>
      </c>
      <c r="AE1533" s="9">
        <f t="shared" si="186"/>
        <v>49588780</v>
      </c>
    </row>
    <row r="1534" spans="1:31" x14ac:dyDescent="0.25">
      <c r="A1534" s="13">
        <v>1514</v>
      </c>
      <c r="B1534" s="13"/>
      <c r="C1534" s="13"/>
      <c r="D1534" s="13"/>
      <c r="E1534" s="13"/>
      <c r="F1534" s="13"/>
      <c r="G1534" s="6" t="str">
        <f t="shared" si="184"/>
        <v/>
      </c>
      <c r="H1534" s="13"/>
      <c r="I1534" s="13"/>
      <c r="J1534" s="15"/>
      <c r="K1534" s="15"/>
      <c r="L1534" s="5">
        <f>VLOOKUP($C$15,'اطلاعات پایه'!$A$18:$B$30,2,FALSE)</f>
        <v>30</v>
      </c>
      <c r="M1534" s="6">
        <f>VLOOKUP($C$15,'اطلاعات پایه'!$A$18:$C$30,3,FALSE)</f>
        <v>45736</v>
      </c>
      <c r="N1534" s="5">
        <f>ROUND((K1534*('اطلاعات پایه'!$B$12+1)+'اطلاعات پایه'!$B$13)/30*L1534,0)</f>
        <v>9316080</v>
      </c>
      <c r="O1534" s="5">
        <f>IF(AND(F1534&gt;0,M1534-F1534&gt;364),'اطلاعات پایه'!$B$10,0)*L1534+J1534</f>
        <v>0</v>
      </c>
      <c r="P1534" s="5">
        <f>IF(H1534="متاهل",'اطلاعات پایه'!$B$6,0)</f>
        <v>0</v>
      </c>
      <c r="Q1534" s="5">
        <f>I1534*'اطلاعات پایه'!$B$7</f>
        <v>0</v>
      </c>
      <c r="R1534" s="5">
        <f>ROUND('اطلاعات پایه'!$B$8/30*MIN(30,L1534),0)</f>
        <v>9000000</v>
      </c>
      <c r="S1534" s="5">
        <f>ROUND('اطلاعات پایه'!$B$9/30*MIN(30,L1534),0)</f>
        <v>22000000</v>
      </c>
      <c r="T1534" s="5">
        <f t="shared" si="187"/>
        <v>59284</v>
      </c>
      <c r="U1534" s="15"/>
      <c r="V1534" s="5">
        <f t="shared" si="185"/>
        <v>0</v>
      </c>
      <c r="X1534" s="9">
        <f t="shared" si="188"/>
        <v>40316080</v>
      </c>
      <c r="Y1534" s="9">
        <f>ROUND(0.07*MIN(7*L1534*'اطلاعات پایه'!$B$5,'محاسبه حقوق'!X1534),0)</f>
        <v>2822126</v>
      </c>
      <c r="Z1534" s="9">
        <f t="shared" si="189"/>
        <v>9272700</v>
      </c>
      <c r="AA1534" s="9">
        <f t="shared" si="190"/>
        <v>480702059.14285713</v>
      </c>
      <c r="AB1534" s="5">
        <f>IF(AA1534&lt;='اطلاعات پایه'!$B$35,'اطلاعات پایه'!$D$35,IF(AA1534&lt;='اطلاعات پایه'!$B$36,'اطلاعات پایه'!$E$35+(AA1534-'اطلاعات پایه'!$B$35)*'اطلاعات پایه'!$C$36,IF(AA1534&lt;='اطلاعات پایه'!$B$37,'اطلاعات پایه'!$E$36+(AA1534-'اطلاعات پایه'!$B$36)*'اطلاعات پایه'!$C$37,IF(AA1534&lt;='اطلاعات پایه'!$B$38,'اطلاعات پایه'!$E$37+(AA1534-'اطلاعات پایه'!$B$37)*'اطلاعات پایه'!$C$38,IF(AA1534&lt;='اطلاعات پایه'!$B$39,'اطلاعات پایه'!$E$38+(AA1534-'اطلاعات پایه'!$B$38)*'اطلاعات پایه'!$C$39,'اطلاعات پایه'!$E$39+(AA1534-'اطلاعات پایه'!$B$39)*'اطلاعات پایه'!$C$40)))))/365*L1534</f>
        <v>0</v>
      </c>
      <c r="AC1534" s="9">
        <f t="shared" si="191"/>
        <v>37493954</v>
      </c>
      <c r="AE1534" s="9">
        <f t="shared" si="186"/>
        <v>49588780</v>
      </c>
    </row>
    <row r="1535" spans="1:31" x14ac:dyDescent="0.25">
      <c r="A1535" s="13">
        <v>1515</v>
      </c>
      <c r="B1535" s="13"/>
      <c r="C1535" s="13"/>
      <c r="D1535" s="13"/>
      <c r="E1535" s="13"/>
      <c r="F1535" s="13"/>
      <c r="G1535" s="6" t="str">
        <f t="shared" si="184"/>
        <v/>
      </c>
      <c r="H1535" s="13"/>
      <c r="I1535" s="13"/>
      <c r="J1535" s="15"/>
      <c r="K1535" s="15"/>
      <c r="L1535" s="5">
        <f>VLOOKUP($C$15,'اطلاعات پایه'!$A$18:$B$30,2,FALSE)</f>
        <v>30</v>
      </c>
      <c r="M1535" s="6">
        <f>VLOOKUP($C$15,'اطلاعات پایه'!$A$18:$C$30,3,FALSE)</f>
        <v>45736</v>
      </c>
      <c r="N1535" s="5">
        <f>ROUND((K1535*('اطلاعات پایه'!$B$12+1)+'اطلاعات پایه'!$B$13)/30*L1535,0)</f>
        <v>9316080</v>
      </c>
      <c r="O1535" s="5">
        <f>IF(AND(F1535&gt;0,M1535-F1535&gt;364),'اطلاعات پایه'!$B$10,0)*L1535+J1535</f>
        <v>0</v>
      </c>
      <c r="P1535" s="5">
        <f>IF(H1535="متاهل",'اطلاعات پایه'!$B$6,0)</f>
        <v>0</v>
      </c>
      <c r="Q1535" s="5">
        <f>I1535*'اطلاعات پایه'!$B$7</f>
        <v>0</v>
      </c>
      <c r="R1535" s="5">
        <f>ROUND('اطلاعات پایه'!$B$8/30*MIN(30,L1535),0)</f>
        <v>9000000</v>
      </c>
      <c r="S1535" s="5">
        <f>ROUND('اطلاعات پایه'!$B$9/30*MIN(30,L1535),0)</f>
        <v>22000000</v>
      </c>
      <c r="T1535" s="5">
        <f t="shared" si="187"/>
        <v>59284</v>
      </c>
      <c r="U1535" s="15"/>
      <c r="V1535" s="5">
        <f t="shared" si="185"/>
        <v>0</v>
      </c>
      <c r="X1535" s="9">
        <f t="shared" si="188"/>
        <v>40316080</v>
      </c>
      <c r="Y1535" s="9">
        <f>ROUND(0.07*MIN(7*L1535*'اطلاعات پایه'!$B$5,'محاسبه حقوق'!X1535),0)</f>
        <v>2822126</v>
      </c>
      <c r="Z1535" s="9">
        <f t="shared" si="189"/>
        <v>9272700</v>
      </c>
      <c r="AA1535" s="9">
        <f t="shared" si="190"/>
        <v>480702059.14285713</v>
      </c>
      <c r="AB1535" s="5">
        <f>IF(AA1535&lt;='اطلاعات پایه'!$B$35,'اطلاعات پایه'!$D$35,IF(AA1535&lt;='اطلاعات پایه'!$B$36,'اطلاعات پایه'!$E$35+(AA1535-'اطلاعات پایه'!$B$35)*'اطلاعات پایه'!$C$36,IF(AA1535&lt;='اطلاعات پایه'!$B$37,'اطلاعات پایه'!$E$36+(AA1535-'اطلاعات پایه'!$B$36)*'اطلاعات پایه'!$C$37,IF(AA1535&lt;='اطلاعات پایه'!$B$38,'اطلاعات پایه'!$E$37+(AA1535-'اطلاعات پایه'!$B$37)*'اطلاعات پایه'!$C$38,IF(AA1535&lt;='اطلاعات پایه'!$B$39,'اطلاعات پایه'!$E$38+(AA1535-'اطلاعات پایه'!$B$38)*'اطلاعات پایه'!$C$39,'اطلاعات پایه'!$E$39+(AA1535-'اطلاعات پایه'!$B$39)*'اطلاعات پایه'!$C$40)))))/365*L1535</f>
        <v>0</v>
      </c>
      <c r="AC1535" s="9">
        <f t="shared" si="191"/>
        <v>37493954</v>
      </c>
      <c r="AE1535" s="9">
        <f t="shared" si="186"/>
        <v>49588780</v>
      </c>
    </row>
    <row r="1536" spans="1:31" x14ac:dyDescent="0.25">
      <c r="A1536" s="13">
        <v>1516</v>
      </c>
      <c r="B1536" s="13"/>
      <c r="C1536" s="13"/>
      <c r="D1536" s="13"/>
      <c r="E1536" s="13"/>
      <c r="F1536" s="13"/>
      <c r="G1536" s="6" t="str">
        <f t="shared" si="184"/>
        <v/>
      </c>
      <c r="H1536" s="13"/>
      <c r="I1536" s="13"/>
      <c r="J1536" s="15"/>
      <c r="K1536" s="15"/>
      <c r="L1536" s="5">
        <f>VLOOKUP($C$15,'اطلاعات پایه'!$A$18:$B$30,2,FALSE)</f>
        <v>30</v>
      </c>
      <c r="M1536" s="6">
        <f>VLOOKUP($C$15,'اطلاعات پایه'!$A$18:$C$30,3,FALSE)</f>
        <v>45736</v>
      </c>
      <c r="N1536" s="5">
        <f>ROUND((K1536*('اطلاعات پایه'!$B$12+1)+'اطلاعات پایه'!$B$13)/30*L1536,0)</f>
        <v>9316080</v>
      </c>
      <c r="O1536" s="5">
        <f>IF(AND(F1536&gt;0,M1536-F1536&gt;364),'اطلاعات پایه'!$B$10,0)*L1536+J1536</f>
        <v>0</v>
      </c>
      <c r="P1536" s="5">
        <f>IF(H1536="متاهل",'اطلاعات پایه'!$B$6,0)</f>
        <v>0</v>
      </c>
      <c r="Q1536" s="5">
        <f>I1536*'اطلاعات پایه'!$B$7</f>
        <v>0</v>
      </c>
      <c r="R1536" s="5">
        <f>ROUND('اطلاعات پایه'!$B$8/30*MIN(30,L1536),0)</f>
        <v>9000000</v>
      </c>
      <c r="S1536" s="5">
        <f>ROUND('اطلاعات پایه'!$B$9/30*MIN(30,L1536),0)</f>
        <v>22000000</v>
      </c>
      <c r="T1536" s="5">
        <f t="shared" si="187"/>
        <v>59284</v>
      </c>
      <c r="U1536" s="15"/>
      <c r="V1536" s="5">
        <f t="shared" si="185"/>
        <v>0</v>
      </c>
      <c r="X1536" s="9">
        <f t="shared" si="188"/>
        <v>40316080</v>
      </c>
      <c r="Y1536" s="9">
        <f>ROUND(0.07*MIN(7*L1536*'اطلاعات پایه'!$B$5,'محاسبه حقوق'!X1536),0)</f>
        <v>2822126</v>
      </c>
      <c r="Z1536" s="9">
        <f t="shared" si="189"/>
        <v>9272700</v>
      </c>
      <c r="AA1536" s="9">
        <f t="shared" si="190"/>
        <v>480702059.14285713</v>
      </c>
      <c r="AB1536" s="5">
        <f>IF(AA1536&lt;='اطلاعات پایه'!$B$35,'اطلاعات پایه'!$D$35,IF(AA1536&lt;='اطلاعات پایه'!$B$36,'اطلاعات پایه'!$E$35+(AA1536-'اطلاعات پایه'!$B$35)*'اطلاعات پایه'!$C$36,IF(AA1536&lt;='اطلاعات پایه'!$B$37,'اطلاعات پایه'!$E$36+(AA1536-'اطلاعات پایه'!$B$36)*'اطلاعات پایه'!$C$37,IF(AA1536&lt;='اطلاعات پایه'!$B$38,'اطلاعات پایه'!$E$37+(AA1536-'اطلاعات پایه'!$B$37)*'اطلاعات پایه'!$C$38,IF(AA1536&lt;='اطلاعات پایه'!$B$39,'اطلاعات پایه'!$E$38+(AA1536-'اطلاعات پایه'!$B$38)*'اطلاعات پایه'!$C$39,'اطلاعات پایه'!$E$39+(AA1536-'اطلاعات پایه'!$B$39)*'اطلاعات پایه'!$C$40)))))/365*L1536</f>
        <v>0</v>
      </c>
      <c r="AC1536" s="9">
        <f t="shared" si="191"/>
        <v>37493954</v>
      </c>
      <c r="AE1536" s="9">
        <f t="shared" si="186"/>
        <v>49588780</v>
      </c>
    </row>
    <row r="1537" spans="1:31" x14ac:dyDescent="0.25">
      <c r="A1537" s="13">
        <v>1517</v>
      </c>
      <c r="B1537" s="13"/>
      <c r="C1537" s="13"/>
      <c r="D1537" s="13"/>
      <c r="E1537" s="13"/>
      <c r="F1537" s="13"/>
      <c r="G1537" s="6" t="str">
        <f t="shared" si="184"/>
        <v/>
      </c>
      <c r="H1537" s="13"/>
      <c r="I1537" s="13"/>
      <c r="J1537" s="15"/>
      <c r="K1537" s="15"/>
      <c r="L1537" s="5">
        <f>VLOOKUP($C$15,'اطلاعات پایه'!$A$18:$B$30,2,FALSE)</f>
        <v>30</v>
      </c>
      <c r="M1537" s="6">
        <f>VLOOKUP($C$15,'اطلاعات پایه'!$A$18:$C$30,3,FALSE)</f>
        <v>45736</v>
      </c>
      <c r="N1537" s="5">
        <f>ROUND((K1537*('اطلاعات پایه'!$B$12+1)+'اطلاعات پایه'!$B$13)/30*L1537,0)</f>
        <v>9316080</v>
      </c>
      <c r="O1537" s="5">
        <f>IF(AND(F1537&gt;0,M1537-F1537&gt;364),'اطلاعات پایه'!$B$10,0)*L1537+J1537</f>
        <v>0</v>
      </c>
      <c r="P1537" s="5">
        <f>IF(H1537="متاهل",'اطلاعات پایه'!$B$6,0)</f>
        <v>0</v>
      </c>
      <c r="Q1537" s="5">
        <f>I1537*'اطلاعات پایه'!$B$7</f>
        <v>0</v>
      </c>
      <c r="R1537" s="5">
        <f>ROUND('اطلاعات پایه'!$B$8/30*MIN(30,L1537),0)</f>
        <v>9000000</v>
      </c>
      <c r="S1537" s="5">
        <f>ROUND('اطلاعات پایه'!$B$9/30*MIN(30,L1537),0)</f>
        <v>22000000</v>
      </c>
      <c r="T1537" s="5">
        <f t="shared" si="187"/>
        <v>59284</v>
      </c>
      <c r="U1537" s="15"/>
      <c r="V1537" s="5">
        <f t="shared" si="185"/>
        <v>0</v>
      </c>
      <c r="X1537" s="9">
        <f t="shared" si="188"/>
        <v>40316080</v>
      </c>
      <c r="Y1537" s="9">
        <f>ROUND(0.07*MIN(7*L1537*'اطلاعات پایه'!$B$5,'محاسبه حقوق'!X1537),0)</f>
        <v>2822126</v>
      </c>
      <c r="Z1537" s="9">
        <f t="shared" si="189"/>
        <v>9272700</v>
      </c>
      <c r="AA1537" s="9">
        <f t="shared" si="190"/>
        <v>480702059.14285713</v>
      </c>
      <c r="AB1537" s="5">
        <f>IF(AA1537&lt;='اطلاعات پایه'!$B$35,'اطلاعات پایه'!$D$35,IF(AA1537&lt;='اطلاعات پایه'!$B$36,'اطلاعات پایه'!$E$35+(AA1537-'اطلاعات پایه'!$B$35)*'اطلاعات پایه'!$C$36,IF(AA1537&lt;='اطلاعات پایه'!$B$37,'اطلاعات پایه'!$E$36+(AA1537-'اطلاعات پایه'!$B$36)*'اطلاعات پایه'!$C$37,IF(AA1537&lt;='اطلاعات پایه'!$B$38,'اطلاعات پایه'!$E$37+(AA1537-'اطلاعات پایه'!$B$37)*'اطلاعات پایه'!$C$38,IF(AA1537&lt;='اطلاعات پایه'!$B$39,'اطلاعات پایه'!$E$38+(AA1537-'اطلاعات پایه'!$B$38)*'اطلاعات پایه'!$C$39,'اطلاعات پایه'!$E$39+(AA1537-'اطلاعات پایه'!$B$39)*'اطلاعات پایه'!$C$40)))))/365*L1537</f>
        <v>0</v>
      </c>
      <c r="AC1537" s="9">
        <f t="shared" si="191"/>
        <v>37493954</v>
      </c>
      <c r="AE1537" s="9">
        <f t="shared" si="186"/>
        <v>49588780</v>
      </c>
    </row>
    <row r="1538" spans="1:31" x14ac:dyDescent="0.25">
      <c r="A1538" s="13">
        <v>1518</v>
      </c>
      <c r="B1538" s="13"/>
      <c r="C1538" s="13"/>
      <c r="D1538" s="13"/>
      <c r="E1538" s="13"/>
      <c r="F1538" s="13"/>
      <c r="G1538" s="6" t="str">
        <f t="shared" si="184"/>
        <v/>
      </c>
      <c r="H1538" s="13"/>
      <c r="I1538" s="13"/>
      <c r="J1538" s="15"/>
      <c r="K1538" s="15"/>
      <c r="L1538" s="5">
        <f>VLOOKUP($C$15,'اطلاعات پایه'!$A$18:$B$30,2,FALSE)</f>
        <v>30</v>
      </c>
      <c r="M1538" s="6">
        <f>VLOOKUP($C$15,'اطلاعات پایه'!$A$18:$C$30,3,FALSE)</f>
        <v>45736</v>
      </c>
      <c r="N1538" s="5">
        <f>ROUND((K1538*('اطلاعات پایه'!$B$12+1)+'اطلاعات پایه'!$B$13)/30*L1538,0)</f>
        <v>9316080</v>
      </c>
      <c r="O1538" s="5">
        <f>IF(AND(F1538&gt;0,M1538-F1538&gt;364),'اطلاعات پایه'!$B$10,0)*L1538+J1538</f>
        <v>0</v>
      </c>
      <c r="P1538" s="5">
        <f>IF(H1538="متاهل",'اطلاعات پایه'!$B$6,0)</f>
        <v>0</v>
      </c>
      <c r="Q1538" s="5">
        <f>I1538*'اطلاعات پایه'!$B$7</f>
        <v>0</v>
      </c>
      <c r="R1538" s="5">
        <f>ROUND('اطلاعات پایه'!$B$8/30*MIN(30,L1538),0)</f>
        <v>9000000</v>
      </c>
      <c r="S1538" s="5">
        <f>ROUND('اطلاعات پایه'!$B$9/30*MIN(30,L1538),0)</f>
        <v>22000000</v>
      </c>
      <c r="T1538" s="5">
        <f t="shared" si="187"/>
        <v>59284</v>
      </c>
      <c r="U1538" s="15"/>
      <c r="V1538" s="5">
        <f t="shared" si="185"/>
        <v>0</v>
      </c>
      <c r="X1538" s="9">
        <f t="shared" si="188"/>
        <v>40316080</v>
      </c>
      <c r="Y1538" s="9">
        <f>ROUND(0.07*MIN(7*L1538*'اطلاعات پایه'!$B$5,'محاسبه حقوق'!X1538),0)</f>
        <v>2822126</v>
      </c>
      <c r="Z1538" s="9">
        <f t="shared" si="189"/>
        <v>9272700</v>
      </c>
      <c r="AA1538" s="9">
        <f t="shared" si="190"/>
        <v>480702059.14285713</v>
      </c>
      <c r="AB1538" s="5">
        <f>IF(AA1538&lt;='اطلاعات پایه'!$B$35,'اطلاعات پایه'!$D$35,IF(AA1538&lt;='اطلاعات پایه'!$B$36,'اطلاعات پایه'!$E$35+(AA1538-'اطلاعات پایه'!$B$35)*'اطلاعات پایه'!$C$36,IF(AA1538&lt;='اطلاعات پایه'!$B$37,'اطلاعات پایه'!$E$36+(AA1538-'اطلاعات پایه'!$B$36)*'اطلاعات پایه'!$C$37,IF(AA1538&lt;='اطلاعات پایه'!$B$38,'اطلاعات پایه'!$E$37+(AA1538-'اطلاعات پایه'!$B$37)*'اطلاعات پایه'!$C$38,IF(AA1538&lt;='اطلاعات پایه'!$B$39,'اطلاعات پایه'!$E$38+(AA1538-'اطلاعات پایه'!$B$38)*'اطلاعات پایه'!$C$39,'اطلاعات پایه'!$E$39+(AA1538-'اطلاعات پایه'!$B$39)*'اطلاعات پایه'!$C$40)))))/365*L1538</f>
        <v>0</v>
      </c>
      <c r="AC1538" s="9">
        <f t="shared" si="191"/>
        <v>37493954</v>
      </c>
      <c r="AE1538" s="9">
        <f t="shared" si="186"/>
        <v>49588780</v>
      </c>
    </row>
    <row r="1539" spans="1:31" x14ac:dyDescent="0.25">
      <c r="A1539" s="13">
        <v>1519</v>
      </c>
      <c r="B1539" s="13"/>
      <c r="C1539" s="13"/>
      <c r="D1539" s="13"/>
      <c r="E1539" s="13"/>
      <c r="F1539" s="13"/>
      <c r="G1539" s="6" t="str">
        <f t="shared" si="184"/>
        <v/>
      </c>
      <c r="H1539" s="13"/>
      <c r="I1539" s="13"/>
      <c r="J1539" s="15"/>
      <c r="K1539" s="15"/>
      <c r="L1539" s="5">
        <f>VLOOKUP($C$15,'اطلاعات پایه'!$A$18:$B$30,2,FALSE)</f>
        <v>30</v>
      </c>
      <c r="M1539" s="6">
        <f>VLOOKUP($C$15,'اطلاعات پایه'!$A$18:$C$30,3,FALSE)</f>
        <v>45736</v>
      </c>
      <c r="N1539" s="5">
        <f>ROUND((K1539*('اطلاعات پایه'!$B$12+1)+'اطلاعات پایه'!$B$13)/30*L1539,0)</f>
        <v>9316080</v>
      </c>
      <c r="O1539" s="5">
        <f>IF(AND(F1539&gt;0,M1539-F1539&gt;364),'اطلاعات پایه'!$B$10,0)*L1539+J1539</f>
        <v>0</v>
      </c>
      <c r="P1539" s="5">
        <f>IF(H1539="متاهل",'اطلاعات پایه'!$B$6,0)</f>
        <v>0</v>
      </c>
      <c r="Q1539" s="5">
        <f>I1539*'اطلاعات پایه'!$B$7</f>
        <v>0</v>
      </c>
      <c r="R1539" s="5">
        <f>ROUND('اطلاعات پایه'!$B$8/30*MIN(30,L1539),0)</f>
        <v>9000000</v>
      </c>
      <c r="S1539" s="5">
        <f>ROUND('اطلاعات پایه'!$B$9/30*MIN(30,L1539),0)</f>
        <v>22000000</v>
      </c>
      <c r="T1539" s="5">
        <f t="shared" si="187"/>
        <v>59284</v>
      </c>
      <c r="U1539" s="15"/>
      <c r="V1539" s="5">
        <f t="shared" si="185"/>
        <v>0</v>
      </c>
      <c r="X1539" s="9">
        <f t="shared" si="188"/>
        <v>40316080</v>
      </c>
      <c r="Y1539" s="9">
        <f>ROUND(0.07*MIN(7*L1539*'اطلاعات پایه'!$B$5,'محاسبه حقوق'!X1539),0)</f>
        <v>2822126</v>
      </c>
      <c r="Z1539" s="9">
        <f t="shared" si="189"/>
        <v>9272700</v>
      </c>
      <c r="AA1539" s="9">
        <f t="shared" si="190"/>
        <v>480702059.14285713</v>
      </c>
      <c r="AB1539" s="5">
        <f>IF(AA1539&lt;='اطلاعات پایه'!$B$35,'اطلاعات پایه'!$D$35,IF(AA1539&lt;='اطلاعات پایه'!$B$36,'اطلاعات پایه'!$E$35+(AA1539-'اطلاعات پایه'!$B$35)*'اطلاعات پایه'!$C$36,IF(AA1539&lt;='اطلاعات پایه'!$B$37,'اطلاعات پایه'!$E$36+(AA1539-'اطلاعات پایه'!$B$36)*'اطلاعات پایه'!$C$37,IF(AA1539&lt;='اطلاعات پایه'!$B$38,'اطلاعات پایه'!$E$37+(AA1539-'اطلاعات پایه'!$B$37)*'اطلاعات پایه'!$C$38,IF(AA1539&lt;='اطلاعات پایه'!$B$39,'اطلاعات پایه'!$E$38+(AA1539-'اطلاعات پایه'!$B$38)*'اطلاعات پایه'!$C$39,'اطلاعات پایه'!$E$39+(AA1539-'اطلاعات پایه'!$B$39)*'اطلاعات پایه'!$C$40)))))/365*L1539</f>
        <v>0</v>
      </c>
      <c r="AC1539" s="9">
        <f t="shared" si="191"/>
        <v>37493954</v>
      </c>
      <c r="AE1539" s="9">
        <f t="shared" si="186"/>
        <v>49588780</v>
      </c>
    </row>
    <row r="1540" spans="1:31" x14ac:dyDescent="0.25">
      <c r="A1540" s="13">
        <v>1520</v>
      </c>
      <c r="B1540" s="13"/>
      <c r="C1540" s="13"/>
      <c r="D1540" s="13"/>
      <c r="E1540" s="13"/>
      <c r="F1540" s="13"/>
      <c r="G1540" s="6" t="str">
        <f t="shared" si="184"/>
        <v/>
      </c>
      <c r="H1540" s="13"/>
      <c r="I1540" s="13"/>
      <c r="J1540" s="15"/>
      <c r="K1540" s="15"/>
      <c r="L1540" s="5">
        <f>VLOOKUP($C$15,'اطلاعات پایه'!$A$18:$B$30,2,FALSE)</f>
        <v>30</v>
      </c>
      <c r="M1540" s="6">
        <f>VLOOKUP($C$15,'اطلاعات پایه'!$A$18:$C$30,3,FALSE)</f>
        <v>45736</v>
      </c>
      <c r="N1540" s="5">
        <f>ROUND((K1540*('اطلاعات پایه'!$B$12+1)+'اطلاعات پایه'!$B$13)/30*L1540,0)</f>
        <v>9316080</v>
      </c>
      <c r="O1540" s="5">
        <f>IF(AND(F1540&gt;0,M1540-F1540&gt;364),'اطلاعات پایه'!$B$10,0)*L1540+J1540</f>
        <v>0</v>
      </c>
      <c r="P1540" s="5">
        <f>IF(H1540="متاهل",'اطلاعات پایه'!$B$6,0)</f>
        <v>0</v>
      </c>
      <c r="Q1540" s="5">
        <f>I1540*'اطلاعات پایه'!$B$7</f>
        <v>0</v>
      </c>
      <c r="R1540" s="5">
        <f>ROUND('اطلاعات پایه'!$B$8/30*MIN(30,L1540),0)</f>
        <v>9000000</v>
      </c>
      <c r="S1540" s="5">
        <f>ROUND('اطلاعات پایه'!$B$9/30*MIN(30,L1540),0)</f>
        <v>22000000</v>
      </c>
      <c r="T1540" s="5">
        <f t="shared" si="187"/>
        <v>59284</v>
      </c>
      <c r="U1540" s="15"/>
      <c r="V1540" s="5">
        <f t="shared" si="185"/>
        <v>0</v>
      </c>
      <c r="X1540" s="9">
        <f t="shared" si="188"/>
        <v>40316080</v>
      </c>
      <c r="Y1540" s="9">
        <f>ROUND(0.07*MIN(7*L1540*'اطلاعات پایه'!$B$5,'محاسبه حقوق'!X1540),0)</f>
        <v>2822126</v>
      </c>
      <c r="Z1540" s="9">
        <f t="shared" si="189"/>
        <v>9272700</v>
      </c>
      <c r="AA1540" s="9">
        <f t="shared" si="190"/>
        <v>480702059.14285713</v>
      </c>
      <c r="AB1540" s="5">
        <f>IF(AA1540&lt;='اطلاعات پایه'!$B$35,'اطلاعات پایه'!$D$35,IF(AA1540&lt;='اطلاعات پایه'!$B$36,'اطلاعات پایه'!$E$35+(AA1540-'اطلاعات پایه'!$B$35)*'اطلاعات پایه'!$C$36,IF(AA1540&lt;='اطلاعات پایه'!$B$37,'اطلاعات پایه'!$E$36+(AA1540-'اطلاعات پایه'!$B$36)*'اطلاعات پایه'!$C$37,IF(AA1540&lt;='اطلاعات پایه'!$B$38,'اطلاعات پایه'!$E$37+(AA1540-'اطلاعات پایه'!$B$37)*'اطلاعات پایه'!$C$38,IF(AA1540&lt;='اطلاعات پایه'!$B$39,'اطلاعات پایه'!$E$38+(AA1540-'اطلاعات پایه'!$B$38)*'اطلاعات پایه'!$C$39,'اطلاعات پایه'!$E$39+(AA1540-'اطلاعات پایه'!$B$39)*'اطلاعات پایه'!$C$40)))))/365*L1540</f>
        <v>0</v>
      </c>
      <c r="AC1540" s="9">
        <f t="shared" si="191"/>
        <v>37493954</v>
      </c>
      <c r="AE1540" s="9">
        <f t="shared" si="186"/>
        <v>49588780</v>
      </c>
    </row>
    <row r="1541" spans="1:31" x14ac:dyDescent="0.25">
      <c r="A1541" s="13">
        <v>1521</v>
      </c>
      <c r="B1541" s="13"/>
      <c r="C1541" s="13"/>
      <c r="D1541" s="13"/>
      <c r="E1541" s="13"/>
      <c r="F1541" s="13"/>
      <c r="G1541" s="6" t="str">
        <f t="shared" si="184"/>
        <v/>
      </c>
      <c r="H1541" s="13"/>
      <c r="I1541" s="13"/>
      <c r="J1541" s="15"/>
      <c r="K1541" s="15"/>
      <c r="L1541" s="5">
        <f>VLOOKUP($C$15,'اطلاعات پایه'!$A$18:$B$30,2,FALSE)</f>
        <v>30</v>
      </c>
      <c r="M1541" s="6">
        <f>VLOOKUP($C$15,'اطلاعات پایه'!$A$18:$C$30,3,FALSE)</f>
        <v>45736</v>
      </c>
      <c r="N1541" s="5">
        <f>ROUND((K1541*('اطلاعات پایه'!$B$12+1)+'اطلاعات پایه'!$B$13)/30*L1541,0)</f>
        <v>9316080</v>
      </c>
      <c r="O1541" s="5">
        <f>IF(AND(F1541&gt;0,M1541-F1541&gt;364),'اطلاعات پایه'!$B$10,0)*L1541+J1541</f>
        <v>0</v>
      </c>
      <c r="P1541" s="5">
        <f>IF(H1541="متاهل",'اطلاعات پایه'!$B$6,0)</f>
        <v>0</v>
      </c>
      <c r="Q1541" s="5">
        <f>I1541*'اطلاعات پایه'!$B$7</f>
        <v>0</v>
      </c>
      <c r="R1541" s="5">
        <f>ROUND('اطلاعات پایه'!$B$8/30*MIN(30,L1541),0)</f>
        <v>9000000</v>
      </c>
      <c r="S1541" s="5">
        <f>ROUND('اطلاعات پایه'!$B$9/30*MIN(30,L1541),0)</f>
        <v>22000000</v>
      </c>
      <c r="T1541" s="5">
        <f t="shared" si="187"/>
        <v>59284</v>
      </c>
      <c r="U1541" s="15"/>
      <c r="V1541" s="5">
        <f t="shared" si="185"/>
        <v>0</v>
      </c>
      <c r="X1541" s="9">
        <f t="shared" si="188"/>
        <v>40316080</v>
      </c>
      <c r="Y1541" s="9">
        <f>ROUND(0.07*MIN(7*L1541*'اطلاعات پایه'!$B$5,'محاسبه حقوق'!X1541),0)</f>
        <v>2822126</v>
      </c>
      <c r="Z1541" s="9">
        <f t="shared" si="189"/>
        <v>9272700</v>
      </c>
      <c r="AA1541" s="9">
        <f t="shared" si="190"/>
        <v>480702059.14285713</v>
      </c>
      <c r="AB1541" s="5">
        <f>IF(AA1541&lt;='اطلاعات پایه'!$B$35,'اطلاعات پایه'!$D$35,IF(AA1541&lt;='اطلاعات پایه'!$B$36,'اطلاعات پایه'!$E$35+(AA1541-'اطلاعات پایه'!$B$35)*'اطلاعات پایه'!$C$36,IF(AA1541&lt;='اطلاعات پایه'!$B$37,'اطلاعات پایه'!$E$36+(AA1541-'اطلاعات پایه'!$B$36)*'اطلاعات پایه'!$C$37,IF(AA1541&lt;='اطلاعات پایه'!$B$38,'اطلاعات پایه'!$E$37+(AA1541-'اطلاعات پایه'!$B$37)*'اطلاعات پایه'!$C$38,IF(AA1541&lt;='اطلاعات پایه'!$B$39,'اطلاعات پایه'!$E$38+(AA1541-'اطلاعات پایه'!$B$38)*'اطلاعات پایه'!$C$39,'اطلاعات پایه'!$E$39+(AA1541-'اطلاعات پایه'!$B$39)*'اطلاعات پایه'!$C$40)))))/365*L1541</f>
        <v>0</v>
      </c>
      <c r="AC1541" s="9">
        <f t="shared" si="191"/>
        <v>37493954</v>
      </c>
      <c r="AE1541" s="9">
        <f t="shared" si="186"/>
        <v>49588780</v>
      </c>
    </row>
    <row r="1542" spans="1:31" x14ac:dyDescent="0.25">
      <c r="A1542" s="13">
        <v>1522</v>
      </c>
      <c r="B1542" s="13"/>
      <c r="C1542" s="13"/>
      <c r="D1542" s="13"/>
      <c r="E1542" s="13"/>
      <c r="F1542" s="13"/>
      <c r="G1542" s="6" t="str">
        <f t="shared" si="184"/>
        <v/>
      </c>
      <c r="H1542" s="13"/>
      <c r="I1542" s="13"/>
      <c r="J1542" s="15"/>
      <c r="K1542" s="15"/>
      <c r="L1542" s="5">
        <f>VLOOKUP($C$15,'اطلاعات پایه'!$A$18:$B$30,2,FALSE)</f>
        <v>30</v>
      </c>
      <c r="M1542" s="6">
        <f>VLOOKUP($C$15,'اطلاعات پایه'!$A$18:$C$30,3,FALSE)</f>
        <v>45736</v>
      </c>
      <c r="N1542" s="5">
        <f>ROUND((K1542*('اطلاعات پایه'!$B$12+1)+'اطلاعات پایه'!$B$13)/30*L1542,0)</f>
        <v>9316080</v>
      </c>
      <c r="O1542" s="5">
        <f>IF(AND(F1542&gt;0,M1542-F1542&gt;364),'اطلاعات پایه'!$B$10,0)*L1542+J1542</f>
        <v>0</v>
      </c>
      <c r="P1542" s="5">
        <f>IF(H1542="متاهل",'اطلاعات پایه'!$B$6,0)</f>
        <v>0</v>
      </c>
      <c r="Q1542" s="5">
        <f>I1542*'اطلاعات پایه'!$B$7</f>
        <v>0</v>
      </c>
      <c r="R1542" s="5">
        <f>ROUND('اطلاعات پایه'!$B$8/30*MIN(30,L1542),0)</f>
        <v>9000000</v>
      </c>
      <c r="S1542" s="5">
        <f>ROUND('اطلاعات پایه'!$B$9/30*MIN(30,L1542),0)</f>
        <v>22000000</v>
      </c>
      <c r="T1542" s="5">
        <f t="shared" si="187"/>
        <v>59284</v>
      </c>
      <c r="U1542" s="15"/>
      <c r="V1542" s="5">
        <f t="shared" si="185"/>
        <v>0</v>
      </c>
      <c r="X1542" s="9">
        <f t="shared" si="188"/>
        <v>40316080</v>
      </c>
      <c r="Y1542" s="9">
        <f>ROUND(0.07*MIN(7*L1542*'اطلاعات پایه'!$B$5,'محاسبه حقوق'!X1542),0)</f>
        <v>2822126</v>
      </c>
      <c r="Z1542" s="9">
        <f t="shared" si="189"/>
        <v>9272700</v>
      </c>
      <c r="AA1542" s="9">
        <f t="shared" si="190"/>
        <v>480702059.14285713</v>
      </c>
      <c r="AB1542" s="5">
        <f>IF(AA1542&lt;='اطلاعات پایه'!$B$35,'اطلاعات پایه'!$D$35,IF(AA1542&lt;='اطلاعات پایه'!$B$36,'اطلاعات پایه'!$E$35+(AA1542-'اطلاعات پایه'!$B$35)*'اطلاعات پایه'!$C$36,IF(AA1542&lt;='اطلاعات پایه'!$B$37,'اطلاعات پایه'!$E$36+(AA1542-'اطلاعات پایه'!$B$36)*'اطلاعات پایه'!$C$37,IF(AA1542&lt;='اطلاعات پایه'!$B$38,'اطلاعات پایه'!$E$37+(AA1542-'اطلاعات پایه'!$B$37)*'اطلاعات پایه'!$C$38,IF(AA1542&lt;='اطلاعات پایه'!$B$39,'اطلاعات پایه'!$E$38+(AA1542-'اطلاعات پایه'!$B$38)*'اطلاعات پایه'!$C$39,'اطلاعات پایه'!$E$39+(AA1542-'اطلاعات پایه'!$B$39)*'اطلاعات پایه'!$C$40)))))/365*L1542</f>
        <v>0</v>
      </c>
      <c r="AC1542" s="9">
        <f t="shared" si="191"/>
        <v>37493954</v>
      </c>
      <c r="AE1542" s="9">
        <f t="shared" si="186"/>
        <v>49588780</v>
      </c>
    </row>
    <row r="1543" spans="1:31" x14ac:dyDescent="0.25">
      <c r="A1543" s="13">
        <v>1523</v>
      </c>
      <c r="B1543" s="13"/>
      <c r="C1543" s="13"/>
      <c r="D1543" s="13"/>
      <c r="E1543" s="13"/>
      <c r="F1543" s="13"/>
      <c r="G1543" s="6" t="str">
        <f t="shared" si="184"/>
        <v/>
      </c>
      <c r="H1543" s="13"/>
      <c r="I1543" s="13"/>
      <c r="J1543" s="15"/>
      <c r="K1543" s="15"/>
      <c r="L1543" s="5">
        <f>VLOOKUP($C$15,'اطلاعات پایه'!$A$18:$B$30,2,FALSE)</f>
        <v>30</v>
      </c>
      <c r="M1543" s="6">
        <f>VLOOKUP($C$15,'اطلاعات پایه'!$A$18:$C$30,3,FALSE)</f>
        <v>45736</v>
      </c>
      <c r="N1543" s="5">
        <f>ROUND((K1543*('اطلاعات پایه'!$B$12+1)+'اطلاعات پایه'!$B$13)/30*L1543,0)</f>
        <v>9316080</v>
      </c>
      <c r="O1543" s="5">
        <f>IF(AND(F1543&gt;0,M1543-F1543&gt;364),'اطلاعات پایه'!$B$10,0)*L1543+J1543</f>
        <v>0</v>
      </c>
      <c r="P1543" s="5">
        <f>IF(H1543="متاهل",'اطلاعات پایه'!$B$6,0)</f>
        <v>0</v>
      </c>
      <c r="Q1543" s="5">
        <f>I1543*'اطلاعات پایه'!$B$7</f>
        <v>0</v>
      </c>
      <c r="R1543" s="5">
        <f>ROUND('اطلاعات پایه'!$B$8/30*MIN(30,L1543),0)</f>
        <v>9000000</v>
      </c>
      <c r="S1543" s="5">
        <f>ROUND('اطلاعات پایه'!$B$9/30*MIN(30,L1543),0)</f>
        <v>22000000</v>
      </c>
      <c r="T1543" s="5">
        <f t="shared" si="187"/>
        <v>59284</v>
      </c>
      <c r="U1543" s="15"/>
      <c r="V1543" s="5">
        <f t="shared" si="185"/>
        <v>0</v>
      </c>
      <c r="X1543" s="9">
        <f t="shared" si="188"/>
        <v>40316080</v>
      </c>
      <c r="Y1543" s="9">
        <f>ROUND(0.07*MIN(7*L1543*'اطلاعات پایه'!$B$5,'محاسبه حقوق'!X1543),0)</f>
        <v>2822126</v>
      </c>
      <c r="Z1543" s="9">
        <f t="shared" si="189"/>
        <v>9272700</v>
      </c>
      <c r="AA1543" s="9">
        <f t="shared" si="190"/>
        <v>480702059.14285713</v>
      </c>
      <c r="AB1543" s="5">
        <f>IF(AA1543&lt;='اطلاعات پایه'!$B$35,'اطلاعات پایه'!$D$35,IF(AA1543&lt;='اطلاعات پایه'!$B$36,'اطلاعات پایه'!$E$35+(AA1543-'اطلاعات پایه'!$B$35)*'اطلاعات پایه'!$C$36,IF(AA1543&lt;='اطلاعات پایه'!$B$37,'اطلاعات پایه'!$E$36+(AA1543-'اطلاعات پایه'!$B$36)*'اطلاعات پایه'!$C$37,IF(AA1543&lt;='اطلاعات پایه'!$B$38,'اطلاعات پایه'!$E$37+(AA1543-'اطلاعات پایه'!$B$37)*'اطلاعات پایه'!$C$38,IF(AA1543&lt;='اطلاعات پایه'!$B$39,'اطلاعات پایه'!$E$38+(AA1543-'اطلاعات پایه'!$B$38)*'اطلاعات پایه'!$C$39,'اطلاعات پایه'!$E$39+(AA1543-'اطلاعات پایه'!$B$39)*'اطلاعات پایه'!$C$40)))))/365*L1543</f>
        <v>0</v>
      </c>
      <c r="AC1543" s="9">
        <f t="shared" si="191"/>
        <v>37493954</v>
      </c>
      <c r="AE1543" s="9">
        <f t="shared" si="186"/>
        <v>49588780</v>
      </c>
    </row>
    <row r="1544" spans="1:31" x14ac:dyDescent="0.25">
      <c r="A1544" s="13">
        <v>1524</v>
      </c>
      <c r="B1544" s="13"/>
      <c r="C1544" s="13"/>
      <c r="D1544" s="13"/>
      <c r="E1544" s="13"/>
      <c r="F1544" s="13"/>
      <c r="G1544" s="6" t="str">
        <f t="shared" si="184"/>
        <v/>
      </c>
      <c r="H1544" s="13"/>
      <c r="I1544" s="13"/>
      <c r="J1544" s="15"/>
      <c r="K1544" s="15"/>
      <c r="L1544" s="5">
        <f>VLOOKUP($C$15,'اطلاعات پایه'!$A$18:$B$30,2,FALSE)</f>
        <v>30</v>
      </c>
      <c r="M1544" s="6">
        <f>VLOOKUP($C$15,'اطلاعات پایه'!$A$18:$C$30,3,FALSE)</f>
        <v>45736</v>
      </c>
      <c r="N1544" s="5">
        <f>ROUND((K1544*('اطلاعات پایه'!$B$12+1)+'اطلاعات پایه'!$B$13)/30*L1544,0)</f>
        <v>9316080</v>
      </c>
      <c r="O1544" s="5">
        <f>IF(AND(F1544&gt;0,M1544-F1544&gt;364),'اطلاعات پایه'!$B$10,0)*L1544+J1544</f>
        <v>0</v>
      </c>
      <c r="P1544" s="5">
        <f>IF(H1544="متاهل",'اطلاعات پایه'!$B$6,0)</f>
        <v>0</v>
      </c>
      <c r="Q1544" s="5">
        <f>I1544*'اطلاعات پایه'!$B$7</f>
        <v>0</v>
      </c>
      <c r="R1544" s="5">
        <f>ROUND('اطلاعات پایه'!$B$8/30*MIN(30,L1544),0)</f>
        <v>9000000</v>
      </c>
      <c r="S1544" s="5">
        <f>ROUND('اطلاعات پایه'!$B$9/30*MIN(30,L1544),0)</f>
        <v>22000000</v>
      </c>
      <c r="T1544" s="5">
        <f t="shared" si="187"/>
        <v>59284</v>
      </c>
      <c r="U1544" s="15"/>
      <c r="V1544" s="5">
        <f t="shared" si="185"/>
        <v>0</v>
      </c>
      <c r="X1544" s="9">
        <f t="shared" si="188"/>
        <v>40316080</v>
      </c>
      <c r="Y1544" s="9">
        <f>ROUND(0.07*MIN(7*L1544*'اطلاعات پایه'!$B$5,'محاسبه حقوق'!X1544),0)</f>
        <v>2822126</v>
      </c>
      <c r="Z1544" s="9">
        <f t="shared" si="189"/>
        <v>9272700</v>
      </c>
      <c r="AA1544" s="9">
        <f t="shared" si="190"/>
        <v>480702059.14285713</v>
      </c>
      <c r="AB1544" s="5">
        <f>IF(AA1544&lt;='اطلاعات پایه'!$B$35,'اطلاعات پایه'!$D$35,IF(AA1544&lt;='اطلاعات پایه'!$B$36,'اطلاعات پایه'!$E$35+(AA1544-'اطلاعات پایه'!$B$35)*'اطلاعات پایه'!$C$36,IF(AA1544&lt;='اطلاعات پایه'!$B$37,'اطلاعات پایه'!$E$36+(AA1544-'اطلاعات پایه'!$B$36)*'اطلاعات پایه'!$C$37,IF(AA1544&lt;='اطلاعات پایه'!$B$38,'اطلاعات پایه'!$E$37+(AA1544-'اطلاعات پایه'!$B$37)*'اطلاعات پایه'!$C$38,IF(AA1544&lt;='اطلاعات پایه'!$B$39,'اطلاعات پایه'!$E$38+(AA1544-'اطلاعات پایه'!$B$38)*'اطلاعات پایه'!$C$39,'اطلاعات پایه'!$E$39+(AA1544-'اطلاعات پایه'!$B$39)*'اطلاعات پایه'!$C$40)))))/365*L1544</f>
        <v>0</v>
      </c>
      <c r="AC1544" s="9">
        <f t="shared" si="191"/>
        <v>37493954</v>
      </c>
      <c r="AE1544" s="9">
        <f t="shared" si="186"/>
        <v>49588780</v>
      </c>
    </row>
    <row r="1545" spans="1:31" x14ac:dyDescent="0.25">
      <c r="A1545" s="13">
        <v>1525</v>
      </c>
      <c r="B1545" s="13"/>
      <c r="C1545" s="13"/>
      <c r="D1545" s="13"/>
      <c r="E1545" s="13"/>
      <c r="F1545" s="13"/>
      <c r="G1545" s="6" t="str">
        <f t="shared" si="184"/>
        <v/>
      </c>
      <c r="H1545" s="13"/>
      <c r="I1545" s="13"/>
      <c r="J1545" s="15"/>
      <c r="K1545" s="15"/>
      <c r="L1545" s="5">
        <f>VLOOKUP($C$15,'اطلاعات پایه'!$A$18:$B$30,2,FALSE)</f>
        <v>30</v>
      </c>
      <c r="M1545" s="6">
        <f>VLOOKUP($C$15,'اطلاعات پایه'!$A$18:$C$30,3,FALSE)</f>
        <v>45736</v>
      </c>
      <c r="N1545" s="5">
        <f>ROUND((K1545*('اطلاعات پایه'!$B$12+1)+'اطلاعات پایه'!$B$13)/30*L1545,0)</f>
        <v>9316080</v>
      </c>
      <c r="O1545" s="5">
        <f>IF(AND(F1545&gt;0,M1545-F1545&gt;364),'اطلاعات پایه'!$B$10,0)*L1545+J1545</f>
        <v>0</v>
      </c>
      <c r="P1545" s="5">
        <f>IF(H1545="متاهل",'اطلاعات پایه'!$B$6,0)</f>
        <v>0</v>
      </c>
      <c r="Q1545" s="5">
        <f>I1545*'اطلاعات پایه'!$B$7</f>
        <v>0</v>
      </c>
      <c r="R1545" s="5">
        <f>ROUND('اطلاعات پایه'!$B$8/30*MIN(30,L1545),0)</f>
        <v>9000000</v>
      </c>
      <c r="S1545" s="5">
        <f>ROUND('اطلاعات پایه'!$B$9/30*MIN(30,L1545),0)</f>
        <v>22000000</v>
      </c>
      <c r="T1545" s="5">
        <f t="shared" si="187"/>
        <v>59284</v>
      </c>
      <c r="U1545" s="15"/>
      <c r="V1545" s="5">
        <f t="shared" si="185"/>
        <v>0</v>
      </c>
      <c r="X1545" s="9">
        <f t="shared" si="188"/>
        <v>40316080</v>
      </c>
      <c r="Y1545" s="9">
        <f>ROUND(0.07*MIN(7*L1545*'اطلاعات پایه'!$B$5,'محاسبه حقوق'!X1545),0)</f>
        <v>2822126</v>
      </c>
      <c r="Z1545" s="9">
        <f t="shared" si="189"/>
        <v>9272700</v>
      </c>
      <c r="AA1545" s="9">
        <f t="shared" si="190"/>
        <v>480702059.14285713</v>
      </c>
      <c r="AB1545" s="5">
        <f>IF(AA1545&lt;='اطلاعات پایه'!$B$35,'اطلاعات پایه'!$D$35,IF(AA1545&lt;='اطلاعات پایه'!$B$36,'اطلاعات پایه'!$E$35+(AA1545-'اطلاعات پایه'!$B$35)*'اطلاعات پایه'!$C$36,IF(AA1545&lt;='اطلاعات پایه'!$B$37,'اطلاعات پایه'!$E$36+(AA1545-'اطلاعات پایه'!$B$36)*'اطلاعات پایه'!$C$37,IF(AA1545&lt;='اطلاعات پایه'!$B$38,'اطلاعات پایه'!$E$37+(AA1545-'اطلاعات پایه'!$B$37)*'اطلاعات پایه'!$C$38,IF(AA1545&lt;='اطلاعات پایه'!$B$39,'اطلاعات پایه'!$E$38+(AA1545-'اطلاعات پایه'!$B$38)*'اطلاعات پایه'!$C$39,'اطلاعات پایه'!$E$39+(AA1545-'اطلاعات پایه'!$B$39)*'اطلاعات پایه'!$C$40)))))/365*L1545</f>
        <v>0</v>
      </c>
      <c r="AC1545" s="9">
        <f t="shared" si="191"/>
        <v>37493954</v>
      </c>
      <c r="AE1545" s="9">
        <f t="shared" si="186"/>
        <v>49588780</v>
      </c>
    </row>
    <row r="1546" spans="1:31" x14ac:dyDescent="0.25">
      <c r="A1546" s="13">
        <v>1526</v>
      </c>
      <c r="B1546" s="13"/>
      <c r="C1546" s="13"/>
      <c r="D1546" s="13"/>
      <c r="E1546" s="13"/>
      <c r="F1546" s="13"/>
      <c r="G1546" s="6" t="str">
        <f t="shared" si="184"/>
        <v/>
      </c>
      <c r="H1546" s="13"/>
      <c r="I1546" s="13"/>
      <c r="J1546" s="15"/>
      <c r="K1546" s="15"/>
      <c r="L1546" s="5">
        <f>VLOOKUP($C$15,'اطلاعات پایه'!$A$18:$B$30,2,FALSE)</f>
        <v>30</v>
      </c>
      <c r="M1546" s="6">
        <f>VLOOKUP($C$15,'اطلاعات پایه'!$A$18:$C$30,3,FALSE)</f>
        <v>45736</v>
      </c>
      <c r="N1546" s="5">
        <f>ROUND((K1546*('اطلاعات پایه'!$B$12+1)+'اطلاعات پایه'!$B$13)/30*L1546,0)</f>
        <v>9316080</v>
      </c>
      <c r="O1546" s="5">
        <f>IF(AND(F1546&gt;0,M1546-F1546&gt;364),'اطلاعات پایه'!$B$10,0)*L1546+J1546</f>
        <v>0</v>
      </c>
      <c r="P1546" s="5">
        <f>IF(H1546="متاهل",'اطلاعات پایه'!$B$6,0)</f>
        <v>0</v>
      </c>
      <c r="Q1546" s="5">
        <f>I1546*'اطلاعات پایه'!$B$7</f>
        <v>0</v>
      </c>
      <c r="R1546" s="5">
        <f>ROUND('اطلاعات پایه'!$B$8/30*MIN(30,L1546),0)</f>
        <v>9000000</v>
      </c>
      <c r="S1546" s="5">
        <f>ROUND('اطلاعات پایه'!$B$9/30*MIN(30,L1546),0)</f>
        <v>22000000</v>
      </c>
      <c r="T1546" s="5">
        <f t="shared" si="187"/>
        <v>59284</v>
      </c>
      <c r="U1546" s="15"/>
      <c r="V1546" s="5">
        <f t="shared" si="185"/>
        <v>0</v>
      </c>
      <c r="X1546" s="9">
        <f t="shared" si="188"/>
        <v>40316080</v>
      </c>
      <c r="Y1546" s="9">
        <f>ROUND(0.07*MIN(7*L1546*'اطلاعات پایه'!$B$5,'محاسبه حقوق'!X1546),0)</f>
        <v>2822126</v>
      </c>
      <c r="Z1546" s="9">
        <f t="shared" si="189"/>
        <v>9272700</v>
      </c>
      <c r="AA1546" s="9">
        <f t="shared" si="190"/>
        <v>480702059.14285713</v>
      </c>
      <c r="AB1546" s="5">
        <f>IF(AA1546&lt;='اطلاعات پایه'!$B$35,'اطلاعات پایه'!$D$35,IF(AA1546&lt;='اطلاعات پایه'!$B$36,'اطلاعات پایه'!$E$35+(AA1546-'اطلاعات پایه'!$B$35)*'اطلاعات پایه'!$C$36,IF(AA1546&lt;='اطلاعات پایه'!$B$37,'اطلاعات پایه'!$E$36+(AA1546-'اطلاعات پایه'!$B$36)*'اطلاعات پایه'!$C$37,IF(AA1546&lt;='اطلاعات پایه'!$B$38,'اطلاعات پایه'!$E$37+(AA1546-'اطلاعات پایه'!$B$37)*'اطلاعات پایه'!$C$38,IF(AA1546&lt;='اطلاعات پایه'!$B$39,'اطلاعات پایه'!$E$38+(AA1546-'اطلاعات پایه'!$B$38)*'اطلاعات پایه'!$C$39,'اطلاعات پایه'!$E$39+(AA1546-'اطلاعات پایه'!$B$39)*'اطلاعات پایه'!$C$40)))))/365*L1546</f>
        <v>0</v>
      </c>
      <c r="AC1546" s="9">
        <f t="shared" si="191"/>
        <v>37493954</v>
      </c>
      <c r="AE1546" s="9">
        <f t="shared" si="186"/>
        <v>49588780</v>
      </c>
    </row>
    <row r="1547" spans="1:31" x14ac:dyDescent="0.25">
      <c r="A1547" s="13">
        <v>1527</v>
      </c>
      <c r="B1547" s="13"/>
      <c r="C1547" s="13"/>
      <c r="D1547" s="13"/>
      <c r="E1547" s="13"/>
      <c r="F1547" s="13"/>
      <c r="G1547" s="6" t="str">
        <f t="shared" si="184"/>
        <v/>
      </c>
      <c r="H1547" s="13"/>
      <c r="I1547" s="13"/>
      <c r="J1547" s="15"/>
      <c r="K1547" s="15"/>
      <c r="L1547" s="5">
        <f>VLOOKUP($C$15,'اطلاعات پایه'!$A$18:$B$30,2,FALSE)</f>
        <v>30</v>
      </c>
      <c r="M1547" s="6">
        <f>VLOOKUP($C$15,'اطلاعات پایه'!$A$18:$C$30,3,FALSE)</f>
        <v>45736</v>
      </c>
      <c r="N1547" s="5">
        <f>ROUND((K1547*('اطلاعات پایه'!$B$12+1)+'اطلاعات پایه'!$B$13)/30*L1547,0)</f>
        <v>9316080</v>
      </c>
      <c r="O1547" s="5">
        <f>IF(AND(F1547&gt;0,M1547-F1547&gt;364),'اطلاعات پایه'!$B$10,0)*L1547+J1547</f>
        <v>0</v>
      </c>
      <c r="P1547" s="5">
        <f>IF(H1547="متاهل",'اطلاعات پایه'!$B$6,0)</f>
        <v>0</v>
      </c>
      <c r="Q1547" s="5">
        <f>I1547*'اطلاعات پایه'!$B$7</f>
        <v>0</v>
      </c>
      <c r="R1547" s="5">
        <f>ROUND('اطلاعات پایه'!$B$8/30*MIN(30,L1547),0)</f>
        <v>9000000</v>
      </c>
      <c r="S1547" s="5">
        <f>ROUND('اطلاعات پایه'!$B$9/30*MIN(30,L1547),0)</f>
        <v>22000000</v>
      </c>
      <c r="T1547" s="5">
        <f t="shared" si="187"/>
        <v>59284</v>
      </c>
      <c r="U1547" s="15"/>
      <c r="V1547" s="5">
        <f t="shared" si="185"/>
        <v>0</v>
      </c>
      <c r="X1547" s="9">
        <f t="shared" si="188"/>
        <v>40316080</v>
      </c>
      <c r="Y1547" s="9">
        <f>ROUND(0.07*MIN(7*L1547*'اطلاعات پایه'!$B$5,'محاسبه حقوق'!X1547),0)</f>
        <v>2822126</v>
      </c>
      <c r="Z1547" s="9">
        <f t="shared" si="189"/>
        <v>9272700</v>
      </c>
      <c r="AA1547" s="9">
        <f t="shared" si="190"/>
        <v>480702059.14285713</v>
      </c>
      <c r="AB1547" s="5">
        <f>IF(AA1547&lt;='اطلاعات پایه'!$B$35,'اطلاعات پایه'!$D$35,IF(AA1547&lt;='اطلاعات پایه'!$B$36,'اطلاعات پایه'!$E$35+(AA1547-'اطلاعات پایه'!$B$35)*'اطلاعات پایه'!$C$36,IF(AA1547&lt;='اطلاعات پایه'!$B$37,'اطلاعات پایه'!$E$36+(AA1547-'اطلاعات پایه'!$B$36)*'اطلاعات پایه'!$C$37,IF(AA1547&lt;='اطلاعات پایه'!$B$38,'اطلاعات پایه'!$E$37+(AA1547-'اطلاعات پایه'!$B$37)*'اطلاعات پایه'!$C$38,IF(AA1547&lt;='اطلاعات پایه'!$B$39,'اطلاعات پایه'!$E$38+(AA1547-'اطلاعات پایه'!$B$38)*'اطلاعات پایه'!$C$39,'اطلاعات پایه'!$E$39+(AA1547-'اطلاعات پایه'!$B$39)*'اطلاعات پایه'!$C$40)))))/365*L1547</f>
        <v>0</v>
      </c>
      <c r="AC1547" s="9">
        <f t="shared" si="191"/>
        <v>37493954</v>
      </c>
      <c r="AE1547" s="9">
        <f t="shared" si="186"/>
        <v>49588780</v>
      </c>
    </row>
    <row r="1548" spans="1:31" x14ac:dyDescent="0.25">
      <c r="A1548" s="13">
        <v>1528</v>
      </c>
      <c r="B1548" s="13"/>
      <c r="C1548" s="13"/>
      <c r="D1548" s="13"/>
      <c r="E1548" s="13"/>
      <c r="F1548" s="13"/>
      <c r="G1548" s="6" t="str">
        <f t="shared" si="184"/>
        <v/>
      </c>
      <c r="H1548" s="13"/>
      <c r="I1548" s="13"/>
      <c r="J1548" s="15"/>
      <c r="K1548" s="15"/>
      <c r="L1548" s="5">
        <f>VLOOKUP($C$15,'اطلاعات پایه'!$A$18:$B$30,2,FALSE)</f>
        <v>30</v>
      </c>
      <c r="M1548" s="6">
        <f>VLOOKUP($C$15,'اطلاعات پایه'!$A$18:$C$30,3,FALSE)</f>
        <v>45736</v>
      </c>
      <c r="N1548" s="5">
        <f>ROUND((K1548*('اطلاعات پایه'!$B$12+1)+'اطلاعات پایه'!$B$13)/30*L1548,0)</f>
        <v>9316080</v>
      </c>
      <c r="O1548" s="5">
        <f>IF(AND(F1548&gt;0,M1548-F1548&gt;364),'اطلاعات پایه'!$B$10,0)*L1548+J1548</f>
        <v>0</v>
      </c>
      <c r="P1548" s="5">
        <f>IF(H1548="متاهل",'اطلاعات پایه'!$B$6,0)</f>
        <v>0</v>
      </c>
      <c r="Q1548" s="5">
        <f>I1548*'اطلاعات پایه'!$B$7</f>
        <v>0</v>
      </c>
      <c r="R1548" s="5">
        <f>ROUND('اطلاعات پایه'!$B$8/30*MIN(30,L1548),0)</f>
        <v>9000000</v>
      </c>
      <c r="S1548" s="5">
        <f>ROUND('اطلاعات پایه'!$B$9/30*MIN(30,L1548),0)</f>
        <v>22000000</v>
      </c>
      <c r="T1548" s="5">
        <f t="shared" si="187"/>
        <v>59284</v>
      </c>
      <c r="U1548" s="15"/>
      <c r="V1548" s="5">
        <f t="shared" si="185"/>
        <v>0</v>
      </c>
      <c r="X1548" s="9">
        <f t="shared" si="188"/>
        <v>40316080</v>
      </c>
      <c r="Y1548" s="9">
        <f>ROUND(0.07*MIN(7*L1548*'اطلاعات پایه'!$B$5,'محاسبه حقوق'!X1548),0)</f>
        <v>2822126</v>
      </c>
      <c r="Z1548" s="9">
        <f t="shared" si="189"/>
        <v>9272700</v>
      </c>
      <c r="AA1548" s="9">
        <f t="shared" si="190"/>
        <v>480702059.14285713</v>
      </c>
      <c r="AB1548" s="5">
        <f>IF(AA1548&lt;='اطلاعات پایه'!$B$35,'اطلاعات پایه'!$D$35,IF(AA1548&lt;='اطلاعات پایه'!$B$36,'اطلاعات پایه'!$E$35+(AA1548-'اطلاعات پایه'!$B$35)*'اطلاعات پایه'!$C$36,IF(AA1548&lt;='اطلاعات پایه'!$B$37,'اطلاعات پایه'!$E$36+(AA1548-'اطلاعات پایه'!$B$36)*'اطلاعات پایه'!$C$37,IF(AA1548&lt;='اطلاعات پایه'!$B$38,'اطلاعات پایه'!$E$37+(AA1548-'اطلاعات پایه'!$B$37)*'اطلاعات پایه'!$C$38,IF(AA1548&lt;='اطلاعات پایه'!$B$39,'اطلاعات پایه'!$E$38+(AA1548-'اطلاعات پایه'!$B$38)*'اطلاعات پایه'!$C$39,'اطلاعات پایه'!$E$39+(AA1548-'اطلاعات پایه'!$B$39)*'اطلاعات پایه'!$C$40)))))/365*L1548</f>
        <v>0</v>
      </c>
      <c r="AC1548" s="9">
        <f t="shared" si="191"/>
        <v>37493954</v>
      </c>
      <c r="AE1548" s="9">
        <f t="shared" si="186"/>
        <v>49588780</v>
      </c>
    </row>
    <row r="1549" spans="1:31" x14ac:dyDescent="0.25">
      <c r="A1549" s="13">
        <v>1529</v>
      </c>
      <c r="B1549" s="13"/>
      <c r="C1549" s="13"/>
      <c r="D1549" s="13"/>
      <c r="E1549" s="13"/>
      <c r="F1549" s="13"/>
      <c r="G1549" s="6" t="str">
        <f t="shared" si="184"/>
        <v/>
      </c>
      <c r="H1549" s="13"/>
      <c r="I1549" s="13"/>
      <c r="J1549" s="15"/>
      <c r="K1549" s="15"/>
      <c r="L1549" s="5">
        <f>VLOOKUP($C$15,'اطلاعات پایه'!$A$18:$B$30,2,FALSE)</f>
        <v>30</v>
      </c>
      <c r="M1549" s="6">
        <f>VLOOKUP($C$15,'اطلاعات پایه'!$A$18:$C$30,3,FALSE)</f>
        <v>45736</v>
      </c>
      <c r="N1549" s="5">
        <f>ROUND((K1549*('اطلاعات پایه'!$B$12+1)+'اطلاعات پایه'!$B$13)/30*L1549,0)</f>
        <v>9316080</v>
      </c>
      <c r="O1549" s="5">
        <f>IF(AND(F1549&gt;0,M1549-F1549&gt;364),'اطلاعات پایه'!$B$10,0)*L1549+J1549</f>
        <v>0</v>
      </c>
      <c r="P1549" s="5">
        <f>IF(H1549="متاهل",'اطلاعات پایه'!$B$6,0)</f>
        <v>0</v>
      </c>
      <c r="Q1549" s="5">
        <f>I1549*'اطلاعات پایه'!$B$7</f>
        <v>0</v>
      </c>
      <c r="R1549" s="5">
        <f>ROUND('اطلاعات پایه'!$B$8/30*MIN(30,L1549),0)</f>
        <v>9000000</v>
      </c>
      <c r="S1549" s="5">
        <f>ROUND('اطلاعات پایه'!$B$9/30*MIN(30,L1549),0)</f>
        <v>22000000</v>
      </c>
      <c r="T1549" s="5">
        <f t="shared" si="187"/>
        <v>59284</v>
      </c>
      <c r="U1549" s="15"/>
      <c r="V1549" s="5">
        <f t="shared" si="185"/>
        <v>0</v>
      </c>
      <c r="X1549" s="9">
        <f t="shared" si="188"/>
        <v>40316080</v>
      </c>
      <c r="Y1549" s="9">
        <f>ROUND(0.07*MIN(7*L1549*'اطلاعات پایه'!$B$5,'محاسبه حقوق'!X1549),0)</f>
        <v>2822126</v>
      </c>
      <c r="Z1549" s="9">
        <f t="shared" si="189"/>
        <v>9272700</v>
      </c>
      <c r="AA1549" s="9">
        <f t="shared" si="190"/>
        <v>480702059.14285713</v>
      </c>
      <c r="AB1549" s="5">
        <f>IF(AA1549&lt;='اطلاعات پایه'!$B$35,'اطلاعات پایه'!$D$35,IF(AA1549&lt;='اطلاعات پایه'!$B$36,'اطلاعات پایه'!$E$35+(AA1549-'اطلاعات پایه'!$B$35)*'اطلاعات پایه'!$C$36,IF(AA1549&lt;='اطلاعات پایه'!$B$37,'اطلاعات پایه'!$E$36+(AA1549-'اطلاعات پایه'!$B$36)*'اطلاعات پایه'!$C$37,IF(AA1549&lt;='اطلاعات پایه'!$B$38,'اطلاعات پایه'!$E$37+(AA1549-'اطلاعات پایه'!$B$37)*'اطلاعات پایه'!$C$38,IF(AA1549&lt;='اطلاعات پایه'!$B$39,'اطلاعات پایه'!$E$38+(AA1549-'اطلاعات پایه'!$B$38)*'اطلاعات پایه'!$C$39,'اطلاعات پایه'!$E$39+(AA1549-'اطلاعات پایه'!$B$39)*'اطلاعات پایه'!$C$40)))))/365*L1549</f>
        <v>0</v>
      </c>
      <c r="AC1549" s="9">
        <f t="shared" si="191"/>
        <v>37493954</v>
      </c>
      <c r="AE1549" s="9">
        <f t="shared" si="186"/>
        <v>49588780</v>
      </c>
    </row>
    <row r="1550" spans="1:31" x14ac:dyDescent="0.25">
      <c r="A1550" s="13">
        <v>1530</v>
      </c>
      <c r="B1550" s="13"/>
      <c r="C1550" s="13"/>
      <c r="D1550" s="13"/>
      <c r="E1550" s="13"/>
      <c r="F1550" s="13"/>
      <c r="G1550" s="6" t="str">
        <f t="shared" si="184"/>
        <v/>
      </c>
      <c r="H1550" s="13"/>
      <c r="I1550" s="13"/>
      <c r="J1550" s="15"/>
      <c r="K1550" s="15"/>
      <c r="L1550" s="5">
        <f>VLOOKUP($C$15,'اطلاعات پایه'!$A$18:$B$30,2,FALSE)</f>
        <v>30</v>
      </c>
      <c r="M1550" s="6">
        <f>VLOOKUP($C$15,'اطلاعات پایه'!$A$18:$C$30,3,FALSE)</f>
        <v>45736</v>
      </c>
      <c r="N1550" s="5">
        <f>ROUND((K1550*('اطلاعات پایه'!$B$12+1)+'اطلاعات پایه'!$B$13)/30*L1550,0)</f>
        <v>9316080</v>
      </c>
      <c r="O1550" s="5">
        <f>IF(AND(F1550&gt;0,M1550-F1550&gt;364),'اطلاعات پایه'!$B$10,0)*L1550+J1550</f>
        <v>0</v>
      </c>
      <c r="P1550" s="5">
        <f>IF(H1550="متاهل",'اطلاعات پایه'!$B$6,0)</f>
        <v>0</v>
      </c>
      <c r="Q1550" s="5">
        <f>I1550*'اطلاعات پایه'!$B$7</f>
        <v>0</v>
      </c>
      <c r="R1550" s="5">
        <f>ROUND('اطلاعات پایه'!$B$8/30*MIN(30,L1550),0)</f>
        <v>9000000</v>
      </c>
      <c r="S1550" s="5">
        <f>ROUND('اطلاعات پایه'!$B$9/30*MIN(30,L1550),0)</f>
        <v>22000000</v>
      </c>
      <c r="T1550" s="5">
        <f t="shared" si="187"/>
        <v>59284</v>
      </c>
      <c r="U1550" s="15"/>
      <c r="V1550" s="5">
        <f t="shared" si="185"/>
        <v>0</v>
      </c>
      <c r="X1550" s="9">
        <f t="shared" si="188"/>
        <v>40316080</v>
      </c>
      <c r="Y1550" s="9">
        <f>ROUND(0.07*MIN(7*L1550*'اطلاعات پایه'!$B$5,'محاسبه حقوق'!X1550),0)</f>
        <v>2822126</v>
      </c>
      <c r="Z1550" s="9">
        <f t="shared" si="189"/>
        <v>9272700</v>
      </c>
      <c r="AA1550" s="9">
        <f t="shared" si="190"/>
        <v>480702059.14285713</v>
      </c>
      <c r="AB1550" s="5">
        <f>IF(AA1550&lt;='اطلاعات پایه'!$B$35,'اطلاعات پایه'!$D$35,IF(AA1550&lt;='اطلاعات پایه'!$B$36,'اطلاعات پایه'!$E$35+(AA1550-'اطلاعات پایه'!$B$35)*'اطلاعات پایه'!$C$36,IF(AA1550&lt;='اطلاعات پایه'!$B$37,'اطلاعات پایه'!$E$36+(AA1550-'اطلاعات پایه'!$B$36)*'اطلاعات پایه'!$C$37,IF(AA1550&lt;='اطلاعات پایه'!$B$38,'اطلاعات پایه'!$E$37+(AA1550-'اطلاعات پایه'!$B$37)*'اطلاعات پایه'!$C$38,IF(AA1550&lt;='اطلاعات پایه'!$B$39,'اطلاعات پایه'!$E$38+(AA1550-'اطلاعات پایه'!$B$38)*'اطلاعات پایه'!$C$39,'اطلاعات پایه'!$E$39+(AA1550-'اطلاعات پایه'!$B$39)*'اطلاعات پایه'!$C$40)))))/365*L1550</f>
        <v>0</v>
      </c>
      <c r="AC1550" s="9">
        <f t="shared" si="191"/>
        <v>37493954</v>
      </c>
      <c r="AE1550" s="9">
        <f t="shared" si="186"/>
        <v>49588780</v>
      </c>
    </row>
    <row r="1551" spans="1:31" x14ac:dyDescent="0.25">
      <c r="A1551" s="13">
        <v>1531</v>
      </c>
      <c r="B1551" s="13"/>
      <c r="C1551" s="13"/>
      <c r="D1551" s="13"/>
      <c r="E1551" s="13"/>
      <c r="F1551" s="13"/>
      <c r="G1551" s="6" t="str">
        <f t="shared" si="184"/>
        <v/>
      </c>
      <c r="H1551" s="13"/>
      <c r="I1551" s="13"/>
      <c r="J1551" s="15"/>
      <c r="K1551" s="15"/>
      <c r="L1551" s="5">
        <f>VLOOKUP($C$15,'اطلاعات پایه'!$A$18:$B$30,2,FALSE)</f>
        <v>30</v>
      </c>
      <c r="M1551" s="6">
        <f>VLOOKUP($C$15,'اطلاعات پایه'!$A$18:$C$30,3,FALSE)</f>
        <v>45736</v>
      </c>
      <c r="N1551" s="5">
        <f>ROUND((K1551*('اطلاعات پایه'!$B$12+1)+'اطلاعات پایه'!$B$13)/30*L1551,0)</f>
        <v>9316080</v>
      </c>
      <c r="O1551" s="5">
        <f>IF(AND(F1551&gt;0,M1551-F1551&gt;364),'اطلاعات پایه'!$B$10,0)*L1551+J1551</f>
        <v>0</v>
      </c>
      <c r="P1551" s="5">
        <f>IF(H1551="متاهل",'اطلاعات پایه'!$B$6,0)</f>
        <v>0</v>
      </c>
      <c r="Q1551" s="5">
        <f>I1551*'اطلاعات پایه'!$B$7</f>
        <v>0</v>
      </c>
      <c r="R1551" s="5">
        <f>ROUND('اطلاعات پایه'!$B$8/30*MIN(30,L1551),0)</f>
        <v>9000000</v>
      </c>
      <c r="S1551" s="5">
        <f>ROUND('اطلاعات پایه'!$B$9/30*MIN(30,L1551),0)</f>
        <v>22000000</v>
      </c>
      <c r="T1551" s="5">
        <f t="shared" si="187"/>
        <v>59284</v>
      </c>
      <c r="U1551" s="15"/>
      <c r="V1551" s="5">
        <f t="shared" si="185"/>
        <v>0</v>
      </c>
      <c r="X1551" s="9">
        <f t="shared" si="188"/>
        <v>40316080</v>
      </c>
      <c r="Y1551" s="9">
        <f>ROUND(0.07*MIN(7*L1551*'اطلاعات پایه'!$B$5,'محاسبه حقوق'!X1551),0)</f>
        <v>2822126</v>
      </c>
      <c r="Z1551" s="9">
        <f t="shared" si="189"/>
        <v>9272700</v>
      </c>
      <c r="AA1551" s="9">
        <f t="shared" si="190"/>
        <v>480702059.14285713</v>
      </c>
      <c r="AB1551" s="5">
        <f>IF(AA1551&lt;='اطلاعات پایه'!$B$35,'اطلاعات پایه'!$D$35,IF(AA1551&lt;='اطلاعات پایه'!$B$36,'اطلاعات پایه'!$E$35+(AA1551-'اطلاعات پایه'!$B$35)*'اطلاعات پایه'!$C$36,IF(AA1551&lt;='اطلاعات پایه'!$B$37,'اطلاعات پایه'!$E$36+(AA1551-'اطلاعات پایه'!$B$36)*'اطلاعات پایه'!$C$37,IF(AA1551&lt;='اطلاعات پایه'!$B$38,'اطلاعات پایه'!$E$37+(AA1551-'اطلاعات پایه'!$B$37)*'اطلاعات پایه'!$C$38,IF(AA1551&lt;='اطلاعات پایه'!$B$39,'اطلاعات پایه'!$E$38+(AA1551-'اطلاعات پایه'!$B$38)*'اطلاعات پایه'!$C$39,'اطلاعات پایه'!$E$39+(AA1551-'اطلاعات پایه'!$B$39)*'اطلاعات پایه'!$C$40)))))/365*L1551</f>
        <v>0</v>
      </c>
      <c r="AC1551" s="9">
        <f t="shared" si="191"/>
        <v>37493954</v>
      </c>
      <c r="AE1551" s="9">
        <f t="shared" si="186"/>
        <v>49588780</v>
      </c>
    </row>
    <row r="1552" spans="1:31" x14ac:dyDescent="0.25">
      <c r="A1552" s="13">
        <v>1532</v>
      </c>
      <c r="B1552" s="13"/>
      <c r="C1552" s="13"/>
      <c r="D1552" s="13"/>
      <c r="E1552" s="13"/>
      <c r="F1552" s="13"/>
      <c r="G1552" s="6" t="str">
        <f t="shared" si="184"/>
        <v/>
      </c>
      <c r="H1552" s="13"/>
      <c r="I1552" s="13"/>
      <c r="J1552" s="15"/>
      <c r="K1552" s="15"/>
      <c r="L1552" s="5">
        <f>VLOOKUP($C$15,'اطلاعات پایه'!$A$18:$B$30,2,FALSE)</f>
        <v>30</v>
      </c>
      <c r="M1552" s="6">
        <f>VLOOKUP($C$15,'اطلاعات پایه'!$A$18:$C$30,3,FALSE)</f>
        <v>45736</v>
      </c>
      <c r="N1552" s="5">
        <f>ROUND((K1552*('اطلاعات پایه'!$B$12+1)+'اطلاعات پایه'!$B$13)/30*L1552,0)</f>
        <v>9316080</v>
      </c>
      <c r="O1552" s="5">
        <f>IF(AND(F1552&gt;0,M1552-F1552&gt;364),'اطلاعات پایه'!$B$10,0)*L1552+J1552</f>
        <v>0</v>
      </c>
      <c r="P1552" s="5">
        <f>IF(H1552="متاهل",'اطلاعات پایه'!$B$6,0)</f>
        <v>0</v>
      </c>
      <c r="Q1552" s="5">
        <f>I1552*'اطلاعات پایه'!$B$7</f>
        <v>0</v>
      </c>
      <c r="R1552" s="5">
        <f>ROUND('اطلاعات پایه'!$B$8/30*MIN(30,L1552),0)</f>
        <v>9000000</v>
      </c>
      <c r="S1552" s="5">
        <f>ROUND('اطلاعات پایه'!$B$9/30*MIN(30,L1552),0)</f>
        <v>22000000</v>
      </c>
      <c r="T1552" s="5">
        <f t="shared" si="187"/>
        <v>59284</v>
      </c>
      <c r="U1552" s="15"/>
      <c r="V1552" s="5">
        <f t="shared" si="185"/>
        <v>0</v>
      </c>
      <c r="X1552" s="9">
        <f t="shared" si="188"/>
        <v>40316080</v>
      </c>
      <c r="Y1552" s="9">
        <f>ROUND(0.07*MIN(7*L1552*'اطلاعات پایه'!$B$5,'محاسبه حقوق'!X1552),0)</f>
        <v>2822126</v>
      </c>
      <c r="Z1552" s="9">
        <f t="shared" si="189"/>
        <v>9272700</v>
      </c>
      <c r="AA1552" s="9">
        <f t="shared" si="190"/>
        <v>480702059.14285713</v>
      </c>
      <c r="AB1552" s="5">
        <f>IF(AA1552&lt;='اطلاعات پایه'!$B$35,'اطلاعات پایه'!$D$35,IF(AA1552&lt;='اطلاعات پایه'!$B$36,'اطلاعات پایه'!$E$35+(AA1552-'اطلاعات پایه'!$B$35)*'اطلاعات پایه'!$C$36,IF(AA1552&lt;='اطلاعات پایه'!$B$37,'اطلاعات پایه'!$E$36+(AA1552-'اطلاعات پایه'!$B$36)*'اطلاعات پایه'!$C$37,IF(AA1552&lt;='اطلاعات پایه'!$B$38,'اطلاعات پایه'!$E$37+(AA1552-'اطلاعات پایه'!$B$37)*'اطلاعات پایه'!$C$38,IF(AA1552&lt;='اطلاعات پایه'!$B$39,'اطلاعات پایه'!$E$38+(AA1552-'اطلاعات پایه'!$B$38)*'اطلاعات پایه'!$C$39,'اطلاعات پایه'!$E$39+(AA1552-'اطلاعات پایه'!$B$39)*'اطلاعات پایه'!$C$40)))))/365*L1552</f>
        <v>0</v>
      </c>
      <c r="AC1552" s="9">
        <f t="shared" si="191"/>
        <v>37493954</v>
      </c>
      <c r="AE1552" s="9">
        <f t="shared" si="186"/>
        <v>49588780</v>
      </c>
    </row>
    <row r="1553" spans="1:31" x14ac:dyDescent="0.25">
      <c r="A1553" s="13">
        <v>1533</v>
      </c>
      <c r="B1553" s="13"/>
      <c r="C1553" s="13"/>
      <c r="D1553" s="13"/>
      <c r="E1553" s="13"/>
      <c r="F1553" s="13"/>
      <c r="G1553" s="6" t="str">
        <f t="shared" si="184"/>
        <v/>
      </c>
      <c r="H1553" s="13"/>
      <c r="I1553" s="13"/>
      <c r="J1553" s="15"/>
      <c r="K1553" s="15"/>
      <c r="L1553" s="5">
        <f>VLOOKUP($C$15,'اطلاعات پایه'!$A$18:$B$30,2,FALSE)</f>
        <v>30</v>
      </c>
      <c r="M1553" s="6">
        <f>VLOOKUP($C$15,'اطلاعات پایه'!$A$18:$C$30,3,FALSE)</f>
        <v>45736</v>
      </c>
      <c r="N1553" s="5">
        <f>ROUND((K1553*('اطلاعات پایه'!$B$12+1)+'اطلاعات پایه'!$B$13)/30*L1553,0)</f>
        <v>9316080</v>
      </c>
      <c r="O1553" s="5">
        <f>IF(AND(F1553&gt;0,M1553-F1553&gt;364),'اطلاعات پایه'!$B$10,0)*L1553+J1553</f>
        <v>0</v>
      </c>
      <c r="P1553" s="5">
        <f>IF(H1553="متاهل",'اطلاعات پایه'!$B$6,0)</f>
        <v>0</v>
      </c>
      <c r="Q1553" s="5">
        <f>I1553*'اطلاعات پایه'!$B$7</f>
        <v>0</v>
      </c>
      <c r="R1553" s="5">
        <f>ROUND('اطلاعات پایه'!$B$8/30*MIN(30,L1553),0)</f>
        <v>9000000</v>
      </c>
      <c r="S1553" s="5">
        <f>ROUND('اطلاعات پایه'!$B$9/30*MIN(30,L1553),0)</f>
        <v>22000000</v>
      </c>
      <c r="T1553" s="5">
        <f t="shared" si="187"/>
        <v>59284</v>
      </c>
      <c r="U1553" s="15"/>
      <c r="V1553" s="5">
        <f t="shared" si="185"/>
        <v>0</v>
      </c>
      <c r="X1553" s="9">
        <f t="shared" si="188"/>
        <v>40316080</v>
      </c>
      <c r="Y1553" s="9">
        <f>ROUND(0.07*MIN(7*L1553*'اطلاعات پایه'!$B$5,'محاسبه حقوق'!X1553),0)</f>
        <v>2822126</v>
      </c>
      <c r="Z1553" s="9">
        <f t="shared" si="189"/>
        <v>9272700</v>
      </c>
      <c r="AA1553" s="9">
        <f t="shared" si="190"/>
        <v>480702059.14285713</v>
      </c>
      <c r="AB1553" s="5">
        <f>IF(AA1553&lt;='اطلاعات پایه'!$B$35,'اطلاعات پایه'!$D$35,IF(AA1553&lt;='اطلاعات پایه'!$B$36,'اطلاعات پایه'!$E$35+(AA1553-'اطلاعات پایه'!$B$35)*'اطلاعات پایه'!$C$36,IF(AA1553&lt;='اطلاعات پایه'!$B$37,'اطلاعات پایه'!$E$36+(AA1553-'اطلاعات پایه'!$B$36)*'اطلاعات پایه'!$C$37,IF(AA1553&lt;='اطلاعات پایه'!$B$38,'اطلاعات پایه'!$E$37+(AA1553-'اطلاعات پایه'!$B$37)*'اطلاعات پایه'!$C$38,IF(AA1553&lt;='اطلاعات پایه'!$B$39,'اطلاعات پایه'!$E$38+(AA1553-'اطلاعات پایه'!$B$38)*'اطلاعات پایه'!$C$39,'اطلاعات پایه'!$E$39+(AA1553-'اطلاعات پایه'!$B$39)*'اطلاعات پایه'!$C$40)))))/365*L1553</f>
        <v>0</v>
      </c>
      <c r="AC1553" s="9">
        <f t="shared" si="191"/>
        <v>37493954</v>
      </c>
      <c r="AE1553" s="9">
        <f t="shared" si="186"/>
        <v>49588780</v>
      </c>
    </row>
    <row r="1554" spans="1:31" x14ac:dyDescent="0.25">
      <c r="A1554" s="13">
        <v>1534</v>
      </c>
      <c r="B1554" s="13"/>
      <c r="C1554" s="13"/>
      <c r="D1554" s="13"/>
      <c r="E1554" s="13"/>
      <c r="F1554" s="13"/>
      <c r="G1554" s="6" t="str">
        <f t="shared" si="184"/>
        <v/>
      </c>
      <c r="H1554" s="13"/>
      <c r="I1554" s="13"/>
      <c r="J1554" s="15"/>
      <c r="K1554" s="15"/>
      <c r="L1554" s="5">
        <f>VLOOKUP($C$15,'اطلاعات پایه'!$A$18:$B$30,2,FALSE)</f>
        <v>30</v>
      </c>
      <c r="M1554" s="6">
        <f>VLOOKUP($C$15,'اطلاعات پایه'!$A$18:$C$30,3,FALSE)</f>
        <v>45736</v>
      </c>
      <c r="N1554" s="5">
        <f>ROUND((K1554*('اطلاعات پایه'!$B$12+1)+'اطلاعات پایه'!$B$13)/30*L1554,0)</f>
        <v>9316080</v>
      </c>
      <c r="O1554" s="5">
        <f>IF(AND(F1554&gt;0,M1554-F1554&gt;364),'اطلاعات پایه'!$B$10,0)*L1554+J1554</f>
        <v>0</v>
      </c>
      <c r="P1554" s="5">
        <f>IF(H1554="متاهل",'اطلاعات پایه'!$B$6,0)</f>
        <v>0</v>
      </c>
      <c r="Q1554" s="5">
        <f>I1554*'اطلاعات پایه'!$B$7</f>
        <v>0</v>
      </c>
      <c r="R1554" s="5">
        <f>ROUND('اطلاعات پایه'!$B$8/30*MIN(30,L1554),0)</f>
        <v>9000000</v>
      </c>
      <c r="S1554" s="5">
        <f>ROUND('اطلاعات پایه'!$B$9/30*MIN(30,L1554),0)</f>
        <v>22000000</v>
      </c>
      <c r="T1554" s="5">
        <f t="shared" si="187"/>
        <v>59284</v>
      </c>
      <c r="U1554" s="15"/>
      <c r="V1554" s="5">
        <f t="shared" si="185"/>
        <v>0</v>
      </c>
      <c r="X1554" s="9">
        <f t="shared" si="188"/>
        <v>40316080</v>
      </c>
      <c r="Y1554" s="9">
        <f>ROUND(0.07*MIN(7*L1554*'اطلاعات پایه'!$B$5,'محاسبه حقوق'!X1554),0)</f>
        <v>2822126</v>
      </c>
      <c r="Z1554" s="9">
        <f t="shared" si="189"/>
        <v>9272700</v>
      </c>
      <c r="AA1554" s="9">
        <f t="shared" si="190"/>
        <v>480702059.14285713</v>
      </c>
      <c r="AB1554" s="5">
        <f>IF(AA1554&lt;='اطلاعات پایه'!$B$35,'اطلاعات پایه'!$D$35,IF(AA1554&lt;='اطلاعات پایه'!$B$36,'اطلاعات پایه'!$E$35+(AA1554-'اطلاعات پایه'!$B$35)*'اطلاعات پایه'!$C$36,IF(AA1554&lt;='اطلاعات پایه'!$B$37,'اطلاعات پایه'!$E$36+(AA1554-'اطلاعات پایه'!$B$36)*'اطلاعات پایه'!$C$37,IF(AA1554&lt;='اطلاعات پایه'!$B$38,'اطلاعات پایه'!$E$37+(AA1554-'اطلاعات پایه'!$B$37)*'اطلاعات پایه'!$C$38,IF(AA1554&lt;='اطلاعات پایه'!$B$39,'اطلاعات پایه'!$E$38+(AA1554-'اطلاعات پایه'!$B$38)*'اطلاعات پایه'!$C$39,'اطلاعات پایه'!$E$39+(AA1554-'اطلاعات پایه'!$B$39)*'اطلاعات پایه'!$C$40)))))/365*L1554</f>
        <v>0</v>
      </c>
      <c r="AC1554" s="9">
        <f t="shared" si="191"/>
        <v>37493954</v>
      </c>
      <c r="AE1554" s="9">
        <f t="shared" si="186"/>
        <v>49588780</v>
      </c>
    </row>
    <row r="1555" spans="1:31" x14ac:dyDescent="0.25">
      <c r="A1555" s="13">
        <v>1535</v>
      </c>
      <c r="B1555" s="13"/>
      <c r="C1555" s="13"/>
      <c r="D1555" s="13"/>
      <c r="E1555" s="13"/>
      <c r="F1555" s="13"/>
      <c r="G1555" s="6" t="str">
        <f t="shared" si="184"/>
        <v/>
      </c>
      <c r="H1555" s="13"/>
      <c r="I1555" s="13"/>
      <c r="J1555" s="15"/>
      <c r="K1555" s="15"/>
      <c r="L1555" s="5">
        <f>VLOOKUP($C$15,'اطلاعات پایه'!$A$18:$B$30,2,FALSE)</f>
        <v>30</v>
      </c>
      <c r="M1555" s="6">
        <f>VLOOKUP($C$15,'اطلاعات پایه'!$A$18:$C$30,3,FALSE)</f>
        <v>45736</v>
      </c>
      <c r="N1555" s="5">
        <f>ROUND((K1555*('اطلاعات پایه'!$B$12+1)+'اطلاعات پایه'!$B$13)/30*L1555,0)</f>
        <v>9316080</v>
      </c>
      <c r="O1555" s="5">
        <f>IF(AND(F1555&gt;0,M1555-F1555&gt;364),'اطلاعات پایه'!$B$10,0)*L1555+J1555</f>
        <v>0</v>
      </c>
      <c r="P1555" s="5">
        <f>IF(H1555="متاهل",'اطلاعات پایه'!$B$6,0)</f>
        <v>0</v>
      </c>
      <c r="Q1555" s="5">
        <f>I1555*'اطلاعات پایه'!$B$7</f>
        <v>0</v>
      </c>
      <c r="R1555" s="5">
        <f>ROUND('اطلاعات پایه'!$B$8/30*MIN(30,L1555),0)</f>
        <v>9000000</v>
      </c>
      <c r="S1555" s="5">
        <f>ROUND('اطلاعات پایه'!$B$9/30*MIN(30,L1555),0)</f>
        <v>22000000</v>
      </c>
      <c r="T1555" s="5">
        <f t="shared" si="187"/>
        <v>59284</v>
      </c>
      <c r="U1555" s="15"/>
      <c r="V1555" s="5">
        <f t="shared" si="185"/>
        <v>0</v>
      </c>
      <c r="X1555" s="9">
        <f t="shared" si="188"/>
        <v>40316080</v>
      </c>
      <c r="Y1555" s="9">
        <f>ROUND(0.07*MIN(7*L1555*'اطلاعات پایه'!$B$5,'محاسبه حقوق'!X1555),0)</f>
        <v>2822126</v>
      </c>
      <c r="Z1555" s="9">
        <f t="shared" si="189"/>
        <v>9272700</v>
      </c>
      <c r="AA1555" s="9">
        <f t="shared" si="190"/>
        <v>480702059.14285713</v>
      </c>
      <c r="AB1555" s="5">
        <f>IF(AA1555&lt;='اطلاعات پایه'!$B$35,'اطلاعات پایه'!$D$35,IF(AA1555&lt;='اطلاعات پایه'!$B$36,'اطلاعات پایه'!$E$35+(AA1555-'اطلاعات پایه'!$B$35)*'اطلاعات پایه'!$C$36,IF(AA1555&lt;='اطلاعات پایه'!$B$37,'اطلاعات پایه'!$E$36+(AA1555-'اطلاعات پایه'!$B$36)*'اطلاعات پایه'!$C$37,IF(AA1555&lt;='اطلاعات پایه'!$B$38,'اطلاعات پایه'!$E$37+(AA1555-'اطلاعات پایه'!$B$37)*'اطلاعات پایه'!$C$38,IF(AA1555&lt;='اطلاعات پایه'!$B$39,'اطلاعات پایه'!$E$38+(AA1555-'اطلاعات پایه'!$B$38)*'اطلاعات پایه'!$C$39,'اطلاعات پایه'!$E$39+(AA1555-'اطلاعات پایه'!$B$39)*'اطلاعات پایه'!$C$40)))))/365*L1555</f>
        <v>0</v>
      </c>
      <c r="AC1555" s="9">
        <f t="shared" si="191"/>
        <v>37493954</v>
      </c>
      <c r="AE1555" s="9">
        <f t="shared" si="186"/>
        <v>49588780</v>
      </c>
    </row>
    <row r="1556" spans="1:31" x14ac:dyDescent="0.25">
      <c r="A1556" s="13">
        <v>1536</v>
      </c>
      <c r="B1556" s="13"/>
      <c r="C1556" s="13"/>
      <c r="D1556" s="13"/>
      <c r="E1556" s="13"/>
      <c r="F1556" s="13"/>
      <c r="G1556" s="6" t="str">
        <f t="shared" si="184"/>
        <v/>
      </c>
      <c r="H1556" s="13"/>
      <c r="I1556" s="13"/>
      <c r="J1556" s="15"/>
      <c r="K1556" s="15"/>
      <c r="L1556" s="5">
        <f>VLOOKUP($C$15,'اطلاعات پایه'!$A$18:$B$30,2,FALSE)</f>
        <v>30</v>
      </c>
      <c r="M1556" s="6">
        <f>VLOOKUP($C$15,'اطلاعات پایه'!$A$18:$C$30,3,FALSE)</f>
        <v>45736</v>
      </c>
      <c r="N1556" s="5">
        <f>ROUND((K1556*('اطلاعات پایه'!$B$12+1)+'اطلاعات پایه'!$B$13)/30*L1556,0)</f>
        <v>9316080</v>
      </c>
      <c r="O1556" s="5">
        <f>IF(AND(F1556&gt;0,M1556-F1556&gt;364),'اطلاعات پایه'!$B$10,0)*L1556+J1556</f>
        <v>0</v>
      </c>
      <c r="P1556" s="5">
        <f>IF(H1556="متاهل",'اطلاعات پایه'!$B$6,0)</f>
        <v>0</v>
      </c>
      <c r="Q1556" s="5">
        <f>I1556*'اطلاعات پایه'!$B$7</f>
        <v>0</v>
      </c>
      <c r="R1556" s="5">
        <f>ROUND('اطلاعات پایه'!$B$8/30*MIN(30,L1556),0)</f>
        <v>9000000</v>
      </c>
      <c r="S1556" s="5">
        <f>ROUND('اطلاعات پایه'!$B$9/30*MIN(30,L1556),0)</f>
        <v>22000000</v>
      </c>
      <c r="T1556" s="5">
        <f t="shared" si="187"/>
        <v>59284</v>
      </c>
      <c r="U1556" s="15"/>
      <c r="V1556" s="5">
        <f t="shared" si="185"/>
        <v>0</v>
      </c>
      <c r="X1556" s="9">
        <f t="shared" si="188"/>
        <v>40316080</v>
      </c>
      <c r="Y1556" s="9">
        <f>ROUND(0.07*MIN(7*L1556*'اطلاعات پایه'!$B$5,'محاسبه حقوق'!X1556),0)</f>
        <v>2822126</v>
      </c>
      <c r="Z1556" s="9">
        <f t="shared" si="189"/>
        <v>9272700</v>
      </c>
      <c r="AA1556" s="9">
        <f t="shared" si="190"/>
        <v>480702059.14285713</v>
      </c>
      <c r="AB1556" s="5">
        <f>IF(AA1556&lt;='اطلاعات پایه'!$B$35,'اطلاعات پایه'!$D$35,IF(AA1556&lt;='اطلاعات پایه'!$B$36,'اطلاعات پایه'!$E$35+(AA1556-'اطلاعات پایه'!$B$35)*'اطلاعات پایه'!$C$36,IF(AA1556&lt;='اطلاعات پایه'!$B$37,'اطلاعات پایه'!$E$36+(AA1556-'اطلاعات پایه'!$B$36)*'اطلاعات پایه'!$C$37,IF(AA1556&lt;='اطلاعات پایه'!$B$38,'اطلاعات پایه'!$E$37+(AA1556-'اطلاعات پایه'!$B$37)*'اطلاعات پایه'!$C$38,IF(AA1556&lt;='اطلاعات پایه'!$B$39,'اطلاعات پایه'!$E$38+(AA1556-'اطلاعات پایه'!$B$38)*'اطلاعات پایه'!$C$39,'اطلاعات پایه'!$E$39+(AA1556-'اطلاعات پایه'!$B$39)*'اطلاعات پایه'!$C$40)))))/365*L1556</f>
        <v>0</v>
      </c>
      <c r="AC1556" s="9">
        <f t="shared" si="191"/>
        <v>37493954</v>
      </c>
      <c r="AE1556" s="9">
        <f t="shared" si="186"/>
        <v>49588780</v>
      </c>
    </row>
    <row r="1557" spans="1:31" x14ac:dyDescent="0.25">
      <c r="A1557" s="13">
        <v>1537</v>
      </c>
      <c r="B1557" s="13"/>
      <c r="C1557" s="13"/>
      <c r="D1557" s="13"/>
      <c r="E1557" s="13"/>
      <c r="F1557" s="13"/>
      <c r="G1557" s="6" t="str">
        <f t="shared" si="184"/>
        <v/>
      </c>
      <c r="H1557" s="13"/>
      <c r="I1557" s="13"/>
      <c r="J1557" s="15"/>
      <c r="K1557" s="15"/>
      <c r="L1557" s="5">
        <f>VLOOKUP($C$15,'اطلاعات پایه'!$A$18:$B$30,2,FALSE)</f>
        <v>30</v>
      </c>
      <c r="M1557" s="6">
        <f>VLOOKUP($C$15,'اطلاعات پایه'!$A$18:$C$30,3,FALSE)</f>
        <v>45736</v>
      </c>
      <c r="N1557" s="5">
        <f>ROUND((K1557*('اطلاعات پایه'!$B$12+1)+'اطلاعات پایه'!$B$13)/30*L1557,0)</f>
        <v>9316080</v>
      </c>
      <c r="O1557" s="5">
        <f>IF(AND(F1557&gt;0,M1557-F1557&gt;364),'اطلاعات پایه'!$B$10,0)*L1557+J1557</f>
        <v>0</v>
      </c>
      <c r="P1557" s="5">
        <f>IF(H1557="متاهل",'اطلاعات پایه'!$B$6,0)</f>
        <v>0</v>
      </c>
      <c r="Q1557" s="5">
        <f>I1557*'اطلاعات پایه'!$B$7</f>
        <v>0</v>
      </c>
      <c r="R1557" s="5">
        <f>ROUND('اطلاعات پایه'!$B$8/30*MIN(30,L1557),0)</f>
        <v>9000000</v>
      </c>
      <c r="S1557" s="5">
        <f>ROUND('اطلاعات پایه'!$B$9/30*MIN(30,L1557),0)</f>
        <v>22000000</v>
      </c>
      <c r="T1557" s="5">
        <f t="shared" si="187"/>
        <v>59284</v>
      </c>
      <c r="U1557" s="15"/>
      <c r="V1557" s="5">
        <f t="shared" si="185"/>
        <v>0</v>
      </c>
      <c r="X1557" s="9">
        <f t="shared" si="188"/>
        <v>40316080</v>
      </c>
      <c r="Y1557" s="9">
        <f>ROUND(0.07*MIN(7*L1557*'اطلاعات پایه'!$B$5,'محاسبه حقوق'!X1557),0)</f>
        <v>2822126</v>
      </c>
      <c r="Z1557" s="9">
        <f t="shared" si="189"/>
        <v>9272700</v>
      </c>
      <c r="AA1557" s="9">
        <f t="shared" si="190"/>
        <v>480702059.14285713</v>
      </c>
      <c r="AB1557" s="5">
        <f>IF(AA1557&lt;='اطلاعات پایه'!$B$35,'اطلاعات پایه'!$D$35,IF(AA1557&lt;='اطلاعات پایه'!$B$36,'اطلاعات پایه'!$E$35+(AA1557-'اطلاعات پایه'!$B$35)*'اطلاعات پایه'!$C$36,IF(AA1557&lt;='اطلاعات پایه'!$B$37,'اطلاعات پایه'!$E$36+(AA1557-'اطلاعات پایه'!$B$36)*'اطلاعات پایه'!$C$37,IF(AA1557&lt;='اطلاعات پایه'!$B$38,'اطلاعات پایه'!$E$37+(AA1557-'اطلاعات پایه'!$B$37)*'اطلاعات پایه'!$C$38,IF(AA1557&lt;='اطلاعات پایه'!$B$39,'اطلاعات پایه'!$E$38+(AA1557-'اطلاعات پایه'!$B$38)*'اطلاعات پایه'!$C$39,'اطلاعات پایه'!$E$39+(AA1557-'اطلاعات پایه'!$B$39)*'اطلاعات پایه'!$C$40)))))/365*L1557</f>
        <v>0</v>
      </c>
      <c r="AC1557" s="9">
        <f t="shared" si="191"/>
        <v>37493954</v>
      </c>
      <c r="AE1557" s="9">
        <f t="shared" si="186"/>
        <v>49588780</v>
      </c>
    </row>
    <row r="1558" spans="1:31" x14ac:dyDescent="0.25">
      <c r="A1558" s="13">
        <v>1538</v>
      </c>
      <c r="B1558" s="13"/>
      <c r="C1558" s="13"/>
      <c r="D1558" s="13"/>
      <c r="E1558" s="13"/>
      <c r="F1558" s="13"/>
      <c r="G1558" s="6" t="str">
        <f t="shared" ref="G1558:G1621" si="192">IF(F1558=0,"",F1558)</f>
        <v/>
      </c>
      <c r="H1558" s="13"/>
      <c r="I1558" s="13"/>
      <c r="J1558" s="15"/>
      <c r="K1558" s="15"/>
      <c r="L1558" s="5">
        <f>VLOOKUP($C$15,'اطلاعات پایه'!$A$18:$B$30,2,FALSE)</f>
        <v>30</v>
      </c>
      <c r="M1558" s="6">
        <f>VLOOKUP($C$15,'اطلاعات پایه'!$A$18:$C$30,3,FALSE)</f>
        <v>45736</v>
      </c>
      <c r="N1558" s="5">
        <f>ROUND((K1558*('اطلاعات پایه'!$B$12+1)+'اطلاعات پایه'!$B$13)/30*L1558,0)</f>
        <v>9316080</v>
      </c>
      <c r="O1558" s="5">
        <f>IF(AND(F1558&gt;0,M1558-F1558&gt;364),'اطلاعات پایه'!$B$10,0)*L1558+J1558</f>
        <v>0</v>
      </c>
      <c r="P1558" s="5">
        <f>IF(H1558="متاهل",'اطلاعات پایه'!$B$6,0)</f>
        <v>0</v>
      </c>
      <c r="Q1558" s="5">
        <f>I1558*'اطلاعات پایه'!$B$7</f>
        <v>0</v>
      </c>
      <c r="R1558" s="5">
        <f>ROUND('اطلاعات پایه'!$B$8/30*MIN(30,L1558),0)</f>
        <v>9000000</v>
      </c>
      <c r="S1558" s="5">
        <f>ROUND('اطلاعات پایه'!$B$9/30*MIN(30,L1558),0)</f>
        <v>22000000</v>
      </c>
      <c r="T1558" s="5">
        <f t="shared" si="187"/>
        <v>59284</v>
      </c>
      <c r="U1558" s="15"/>
      <c r="V1558" s="5">
        <f t="shared" ref="V1558:V1621" si="193">U1558*T1558</f>
        <v>0</v>
      </c>
      <c r="X1558" s="9">
        <f t="shared" si="188"/>
        <v>40316080</v>
      </c>
      <c r="Y1558" s="9">
        <f>ROUND(0.07*MIN(7*L1558*'اطلاعات پایه'!$B$5,'محاسبه حقوق'!X1558),0)</f>
        <v>2822126</v>
      </c>
      <c r="Z1558" s="9">
        <f t="shared" si="189"/>
        <v>9272700</v>
      </c>
      <c r="AA1558" s="9">
        <f t="shared" si="190"/>
        <v>480702059.14285713</v>
      </c>
      <c r="AB1558" s="5">
        <f>IF(AA1558&lt;='اطلاعات پایه'!$B$35,'اطلاعات پایه'!$D$35,IF(AA1558&lt;='اطلاعات پایه'!$B$36,'اطلاعات پایه'!$E$35+(AA1558-'اطلاعات پایه'!$B$35)*'اطلاعات پایه'!$C$36,IF(AA1558&lt;='اطلاعات پایه'!$B$37,'اطلاعات پایه'!$E$36+(AA1558-'اطلاعات پایه'!$B$36)*'اطلاعات پایه'!$C$37,IF(AA1558&lt;='اطلاعات پایه'!$B$38,'اطلاعات پایه'!$E$37+(AA1558-'اطلاعات پایه'!$B$37)*'اطلاعات پایه'!$C$38,IF(AA1558&lt;='اطلاعات پایه'!$B$39,'اطلاعات پایه'!$E$38+(AA1558-'اطلاعات پایه'!$B$38)*'اطلاعات پایه'!$C$39,'اطلاعات پایه'!$E$39+(AA1558-'اطلاعات پایه'!$B$39)*'اطلاعات پایه'!$C$40)))))/365*L1558</f>
        <v>0</v>
      </c>
      <c r="AC1558" s="9">
        <f t="shared" si="191"/>
        <v>37493954</v>
      </c>
      <c r="AE1558" s="9">
        <f t="shared" ref="AE1558:AE1621" si="194">X1558+Z1558</f>
        <v>49588780</v>
      </c>
    </row>
    <row r="1559" spans="1:31" x14ac:dyDescent="0.25">
      <c r="A1559" s="13">
        <v>1539</v>
      </c>
      <c r="B1559" s="13"/>
      <c r="C1559" s="13"/>
      <c r="D1559" s="13"/>
      <c r="E1559" s="13"/>
      <c r="F1559" s="13"/>
      <c r="G1559" s="6" t="str">
        <f t="shared" si="192"/>
        <v/>
      </c>
      <c r="H1559" s="13"/>
      <c r="I1559" s="13"/>
      <c r="J1559" s="15"/>
      <c r="K1559" s="15"/>
      <c r="L1559" s="5">
        <f>VLOOKUP($C$15,'اطلاعات پایه'!$A$18:$B$30,2,FALSE)</f>
        <v>30</v>
      </c>
      <c r="M1559" s="6">
        <f>VLOOKUP($C$15,'اطلاعات پایه'!$A$18:$C$30,3,FALSE)</f>
        <v>45736</v>
      </c>
      <c r="N1559" s="5">
        <f>ROUND((K1559*('اطلاعات پایه'!$B$12+1)+'اطلاعات پایه'!$B$13)/30*L1559,0)</f>
        <v>9316080</v>
      </c>
      <c r="O1559" s="5">
        <f>IF(AND(F1559&gt;0,M1559-F1559&gt;364),'اطلاعات پایه'!$B$10,0)*L1559+J1559</f>
        <v>0</v>
      </c>
      <c r="P1559" s="5">
        <f>IF(H1559="متاهل",'اطلاعات پایه'!$B$6,0)</f>
        <v>0</v>
      </c>
      <c r="Q1559" s="5">
        <f>I1559*'اطلاعات پایه'!$B$7</f>
        <v>0</v>
      </c>
      <c r="R1559" s="5">
        <f>ROUND('اطلاعات پایه'!$B$8/30*MIN(30,L1559),0)</f>
        <v>9000000</v>
      </c>
      <c r="S1559" s="5">
        <f>ROUND('اطلاعات پایه'!$B$9/30*MIN(30,L1559),0)</f>
        <v>22000000</v>
      </c>
      <c r="T1559" s="5">
        <f t="shared" ref="T1559:T1622" si="195">ROUND((N1559+O1559)/L1559*30/220*1.4,0)</f>
        <v>59284</v>
      </c>
      <c r="U1559" s="15"/>
      <c r="V1559" s="5">
        <f t="shared" si="193"/>
        <v>0</v>
      </c>
      <c r="X1559" s="9">
        <f t="shared" ref="X1559:X1622" si="196">SUM(N1559:S1559,V1559:W1559)</f>
        <v>40316080</v>
      </c>
      <c r="Y1559" s="9">
        <f>ROUND(0.07*MIN(7*L1559*'اطلاعات پایه'!$B$5,'محاسبه حقوق'!X1559),0)</f>
        <v>2822126</v>
      </c>
      <c r="Z1559" s="9">
        <f t="shared" ref="Z1559:Z1622" si="197">ROUND(Y1559/7*23,0)</f>
        <v>9272700</v>
      </c>
      <c r="AA1559" s="9">
        <f t="shared" ref="AA1559:AA1622" si="198">(X1559-2/7*Y1559)/L1559*365</f>
        <v>480702059.14285713</v>
      </c>
      <c r="AB1559" s="5">
        <f>IF(AA1559&lt;='اطلاعات پایه'!$B$35,'اطلاعات پایه'!$D$35,IF(AA1559&lt;='اطلاعات پایه'!$B$36,'اطلاعات پایه'!$E$35+(AA1559-'اطلاعات پایه'!$B$35)*'اطلاعات پایه'!$C$36,IF(AA1559&lt;='اطلاعات پایه'!$B$37,'اطلاعات پایه'!$E$36+(AA1559-'اطلاعات پایه'!$B$36)*'اطلاعات پایه'!$C$37,IF(AA1559&lt;='اطلاعات پایه'!$B$38,'اطلاعات پایه'!$E$37+(AA1559-'اطلاعات پایه'!$B$37)*'اطلاعات پایه'!$C$38,IF(AA1559&lt;='اطلاعات پایه'!$B$39,'اطلاعات پایه'!$E$38+(AA1559-'اطلاعات پایه'!$B$38)*'اطلاعات پایه'!$C$39,'اطلاعات پایه'!$E$39+(AA1559-'اطلاعات پایه'!$B$39)*'اطلاعات پایه'!$C$40)))))/365*L1559</f>
        <v>0</v>
      </c>
      <c r="AC1559" s="9">
        <f t="shared" ref="AC1559:AC1622" si="199">X1559-Y1559-AB1559</f>
        <v>37493954</v>
      </c>
      <c r="AE1559" s="9">
        <f t="shared" si="194"/>
        <v>49588780</v>
      </c>
    </row>
    <row r="1560" spans="1:31" x14ac:dyDescent="0.25">
      <c r="A1560" s="13">
        <v>1540</v>
      </c>
      <c r="B1560" s="13"/>
      <c r="C1560" s="13"/>
      <c r="D1560" s="13"/>
      <c r="E1560" s="13"/>
      <c r="F1560" s="13"/>
      <c r="G1560" s="6" t="str">
        <f t="shared" si="192"/>
        <v/>
      </c>
      <c r="H1560" s="13"/>
      <c r="I1560" s="13"/>
      <c r="J1560" s="15"/>
      <c r="K1560" s="15"/>
      <c r="L1560" s="5">
        <f>VLOOKUP($C$15,'اطلاعات پایه'!$A$18:$B$30,2,FALSE)</f>
        <v>30</v>
      </c>
      <c r="M1560" s="6">
        <f>VLOOKUP($C$15,'اطلاعات پایه'!$A$18:$C$30,3,FALSE)</f>
        <v>45736</v>
      </c>
      <c r="N1560" s="5">
        <f>ROUND((K1560*('اطلاعات پایه'!$B$12+1)+'اطلاعات پایه'!$B$13)/30*L1560,0)</f>
        <v>9316080</v>
      </c>
      <c r="O1560" s="5">
        <f>IF(AND(F1560&gt;0,M1560-F1560&gt;364),'اطلاعات پایه'!$B$10,0)*L1560+J1560</f>
        <v>0</v>
      </c>
      <c r="P1560" s="5">
        <f>IF(H1560="متاهل",'اطلاعات پایه'!$B$6,0)</f>
        <v>0</v>
      </c>
      <c r="Q1560" s="5">
        <f>I1560*'اطلاعات پایه'!$B$7</f>
        <v>0</v>
      </c>
      <c r="R1560" s="5">
        <f>ROUND('اطلاعات پایه'!$B$8/30*MIN(30,L1560),0)</f>
        <v>9000000</v>
      </c>
      <c r="S1560" s="5">
        <f>ROUND('اطلاعات پایه'!$B$9/30*MIN(30,L1560),0)</f>
        <v>22000000</v>
      </c>
      <c r="T1560" s="5">
        <f t="shared" si="195"/>
        <v>59284</v>
      </c>
      <c r="U1560" s="15"/>
      <c r="V1560" s="5">
        <f t="shared" si="193"/>
        <v>0</v>
      </c>
      <c r="X1560" s="9">
        <f t="shared" si="196"/>
        <v>40316080</v>
      </c>
      <c r="Y1560" s="9">
        <f>ROUND(0.07*MIN(7*L1560*'اطلاعات پایه'!$B$5,'محاسبه حقوق'!X1560),0)</f>
        <v>2822126</v>
      </c>
      <c r="Z1560" s="9">
        <f t="shared" si="197"/>
        <v>9272700</v>
      </c>
      <c r="AA1560" s="9">
        <f t="shared" si="198"/>
        <v>480702059.14285713</v>
      </c>
      <c r="AB1560" s="5">
        <f>IF(AA1560&lt;='اطلاعات پایه'!$B$35,'اطلاعات پایه'!$D$35,IF(AA1560&lt;='اطلاعات پایه'!$B$36,'اطلاعات پایه'!$E$35+(AA1560-'اطلاعات پایه'!$B$35)*'اطلاعات پایه'!$C$36,IF(AA1560&lt;='اطلاعات پایه'!$B$37,'اطلاعات پایه'!$E$36+(AA1560-'اطلاعات پایه'!$B$36)*'اطلاعات پایه'!$C$37,IF(AA1560&lt;='اطلاعات پایه'!$B$38,'اطلاعات پایه'!$E$37+(AA1560-'اطلاعات پایه'!$B$37)*'اطلاعات پایه'!$C$38,IF(AA1560&lt;='اطلاعات پایه'!$B$39,'اطلاعات پایه'!$E$38+(AA1560-'اطلاعات پایه'!$B$38)*'اطلاعات پایه'!$C$39,'اطلاعات پایه'!$E$39+(AA1560-'اطلاعات پایه'!$B$39)*'اطلاعات پایه'!$C$40)))))/365*L1560</f>
        <v>0</v>
      </c>
      <c r="AC1560" s="9">
        <f t="shared" si="199"/>
        <v>37493954</v>
      </c>
      <c r="AE1560" s="9">
        <f t="shared" si="194"/>
        <v>49588780</v>
      </c>
    </row>
    <row r="1561" spans="1:31" x14ac:dyDescent="0.25">
      <c r="A1561" s="13">
        <v>1541</v>
      </c>
      <c r="B1561" s="13"/>
      <c r="C1561" s="13"/>
      <c r="D1561" s="13"/>
      <c r="E1561" s="13"/>
      <c r="F1561" s="13"/>
      <c r="G1561" s="6" t="str">
        <f t="shared" si="192"/>
        <v/>
      </c>
      <c r="H1561" s="13"/>
      <c r="I1561" s="13"/>
      <c r="J1561" s="15"/>
      <c r="K1561" s="15"/>
      <c r="L1561" s="5">
        <f>VLOOKUP($C$15,'اطلاعات پایه'!$A$18:$B$30,2,FALSE)</f>
        <v>30</v>
      </c>
      <c r="M1561" s="6">
        <f>VLOOKUP($C$15,'اطلاعات پایه'!$A$18:$C$30,3,FALSE)</f>
        <v>45736</v>
      </c>
      <c r="N1561" s="5">
        <f>ROUND((K1561*('اطلاعات پایه'!$B$12+1)+'اطلاعات پایه'!$B$13)/30*L1561,0)</f>
        <v>9316080</v>
      </c>
      <c r="O1561" s="5">
        <f>IF(AND(F1561&gt;0,M1561-F1561&gt;364),'اطلاعات پایه'!$B$10,0)*L1561+J1561</f>
        <v>0</v>
      </c>
      <c r="P1561" s="5">
        <f>IF(H1561="متاهل",'اطلاعات پایه'!$B$6,0)</f>
        <v>0</v>
      </c>
      <c r="Q1561" s="5">
        <f>I1561*'اطلاعات پایه'!$B$7</f>
        <v>0</v>
      </c>
      <c r="R1561" s="5">
        <f>ROUND('اطلاعات پایه'!$B$8/30*MIN(30,L1561),0)</f>
        <v>9000000</v>
      </c>
      <c r="S1561" s="5">
        <f>ROUND('اطلاعات پایه'!$B$9/30*MIN(30,L1561),0)</f>
        <v>22000000</v>
      </c>
      <c r="T1561" s="5">
        <f t="shared" si="195"/>
        <v>59284</v>
      </c>
      <c r="U1561" s="15"/>
      <c r="V1561" s="5">
        <f t="shared" si="193"/>
        <v>0</v>
      </c>
      <c r="X1561" s="9">
        <f t="shared" si="196"/>
        <v>40316080</v>
      </c>
      <c r="Y1561" s="9">
        <f>ROUND(0.07*MIN(7*L1561*'اطلاعات پایه'!$B$5,'محاسبه حقوق'!X1561),0)</f>
        <v>2822126</v>
      </c>
      <c r="Z1561" s="9">
        <f t="shared" si="197"/>
        <v>9272700</v>
      </c>
      <c r="AA1561" s="9">
        <f t="shared" si="198"/>
        <v>480702059.14285713</v>
      </c>
      <c r="AB1561" s="5">
        <f>IF(AA1561&lt;='اطلاعات پایه'!$B$35,'اطلاعات پایه'!$D$35,IF(AA1561&lt;='اطلاعات پایه'!$B$36,'اطلاعات پایه'!$E$35+(AA1561-'اطلاعات پایه'!$B$35)*'اطلاعات پایه'!$C$36,IF(AA1561&lt;='اطلاعات پایه'!$B$37,'اطلاعات پایه'!$E$36+(AA1561-'اطلاعات پایه'!$B$36)*'اطلاعات پایه'!$C$37,IF(AA1561&lt;='اطلاعات پایه'!$B$38,'اطلاعات پایه'!$E$37+(AA1561-'اطلاعات پایه'!$B$37)*'اطلاعات پایه'!$C$38,IF(AA1561&lt;='اطلاعات پایه'!$B$39,'اطلاعات پایه'!$E$38+(AA1561-'اطلاعات پایه'!$B$38)*'اطلاعات پایه'!$C$39,'اطلاعات پایه'!$E$39+(AA1561-'اطلاعات پایه'!$B$39)*'اطلاعات پایه'!$C$40)))))/365*L1561</f>
        <v>0</v>
      </c>
      <c r="AC1561" s="9">
        <f t="shared" si="199"/>
        <v>37493954</v>
      </c>
      <c r="AE1561" s="9">
        <f t="shared" si="194"/>
        <v>49588780</v>
      </c>
    </row>
    <row r="1562" spans="1:31" x14ac:dyDescent="0.25">
      <c r="A1562" s="13">
        <v>1542</v>
      </c>
      <c r="B1562" s="13"/>
      <c r="C1562" s="13"/>
      <c r="D1562" s="13"/>
      <c r="E1562" s="13"/>
      <c r="F1562" s="13"/>
      <c r="G1562" s="6" t="str">
        <f t="shared" si="192"/>
        <v/>
      </c>
      <c r="H1562" s="13"/>
      <c r="I1562" s="13"/>
      <c r="J1562" s="15"/>
      <c r="K1562" s="15"/>
      <c r="L1562" s="5">
        <f>VLOOKUP($C$15,'اطلاعات پایه'!$A$18:$B$30,2,FALSE)</f>
        <v>30</v>
      </c>
      <c r="M1562" s="6">
        <f>VLOOKUP($C$15,'اطلاعات پایه'!$A$18:$C$30,3,FALSE)</f>
        <v>45736</v>
      </c>
      <c r="N1562" s="5">
        <f>ROUND((K1562*('اطلاعات پایه'!$B$12+1)+'اطلاعات پایه'!$B$13)/30*L1562,0)</f>
        <v>9316080</v>
      </c>
      <c r="O1562" s="5">
        <f>IF(AND(F1562&gt;0,M1562-F1562&gt;364),'اطلاعات پایه'!$B$10,0)*L1562+J1562</f>
        <v>0</v>
      </c>
      <c r="P1562" s="5">
        <f>IF(H1562="متاهل",'اطلاعات پایه'!$B$6,0)</f>
        <v>0</v>
      </c>
      <c r="Q1562" s="5">
        <f>I1562*'اطلاعات پایه'!$B$7</f>
        <v>0</v>
      </c>
      <c r="R1562" s="5">
        <f>ROUND('اطلاعات پایه'!$B$8/30*MIN(30,L1562),0)</f>
        <v>9000000</v>
      </c>
      <c r="S1562" s="5">
        <f>ROUND('اطلاعات پایه'!$B$9/30*MIN(30,L1562),0)</f>
        <v>22000000</v>
      </c>
      <c r="T1562" s="5">
        <f t="shared" si="195"/>
        <v>59284</v>
      </c>
      <c r="U1562" s="15"/>
      <c r="V1562" s="5">
        <f t="shared" si="193"/>
        <v>0</v>
      </c>
      <c r="X1562" s="9">
        <f t="shared" si="196"/>
        <v>40316080</v>
      </c>
      <c r="Y1562" s="9">
        <f>ROUND(0.07*MIN(7*L1562*'اطلاعات پایه'!$B$5,'محاسبه حقوق'!X1562),0)</f>
        <v>2822126</v>
      </c>
      <c r="Z1562" s="9">
        <f t="shared" si="197"/>
        <v>9272700</v>
      </c>
      <c r="AA1562" s="9">
        <f t="shared" si="198"/>
        <v>480702059.14285713</v>
      </c>
      <c r="AB1562" s="5">
        <f>IF(AA1562&lt;='اطلاعات پایه'!$B$35,'اطلاعات پایه'!$D$35,IF(AA1562&lt;='اطلاعات پایه'!$B$36,'اطلاعات پایه'!$E$35+(AA1562-'اطلاعات پایه'!$B$35)*'اطلاعات پایه'!$C$36,IF(AA1562&lt;='اطلاعات پایه'!$B$37,'اطلاعات پایه'!$E$36+(AA1562-'اطلاعات پایه'!$B$36)*'اطلاعات پایه'!$C$37,IF(AA1562&lt;='اطلاعات پایه'!$B$38,'اطلاعات پایه'!$E$37+(AA1562-'اطلاعات پایه'!$B$37)*'اطلاعات پایه'!$C$38,IF(AA1562&lt;='اطلاعات پایه'!$B$39,'اطلاعات پایه'!$E$38+(AA1562-'اطلاعات پایه'!$B$38)*'اطلاعات پایه'!$C$39,'اطلاعات پایه'!$E$39+(AA1562-'اطلاعات پایه'!$B$39)*'اطلاعات پایه'!$C$40)))))/365*L1562</f>
        <v>0</v>
      </c>
      <c r="AC1562" s="9">
        <f t="shared" si="199"/>
        <v>37493954</v>
      </c>
      <c r="AE1562" s="9">
        <f t="shared" si="194"/>
        <v>49588780</v>
      </c>
    </row>
    <row r="1563" spans="1:31" x14ac:dyDescent="0.25">
      <c r="A1563" s="13">
        <v>1543</v>
      </c>
      <c r="B1563" s="13"/>
      <c r="C1563" s="13"/>
      <c r="D1563" s="13"/>
      <c r="E1563" s="13"/>
      <c r="F1563" s="13"/>
      <c r="G1563" s="6" t="str">
        <f t="shared" si="192"/>
        <v/>
      </c>
      <c r="H1563" s="13"/>
      <c r="I1563" s="13"/>
      <c r="J1563" s="15"/>
      <c r="K1563" s="15"/>
      <c r="L1563" s="5">
        <f>VLOOKUP($C$15,'اطلاعات پایه'!$A$18:$B$30,2,FALSE)</f>
        <v>30</v>
      </c>
      <c r="M1563" s="6">
        <f>VLOOKUP($C$15,'اطلاعات پایه'!$A$18:$C$30,3,FALSE)</f>
        <v>45736</v>
      </c>
      <c r="N1563" s="5">
        <f>ROUND((K1563*('اطلاعات پایه'!$B$12+1)+'اطلاعات پایه'!$B$13)/30*L1563,0)</f>
        <v>9316080</v>
      </c>
      <c r="O1563" s="5">
        <f>IF(AND(F1563&gt;0,M1563-F1563&gt;364),'اطلاعات پایه'!$B$10,0)*L1563+J1563</f>
        <v>0</v>
      </c>
      <c r="P1563" s="5">
        <f>IF(H1563="متاهل",'اطلاعات پایه'!$B$6,0)</f>
        <v>0</v>
      </c>
      <c r="Q1563" s="5">
        <f>I1563*'اطلاعات پایه'!$B$7</f>
        <v>0</v>
      </c>
      <c r="R1563" s="5">
        <f>ROUND('اطلاعات پایه'!$B$8/30*MIN(30,L1563),0)</f>
        <v>9000000</v>
      </c>
      <c r="S1563" s="5">
        <f>ROUND('اطلاعات پایه'!$B$9/30*MIN(30,L1563),0)</f>
        <v>22000000</v>
      </c>
      <c r="T1563" s="5">
        <f t="shared" si="195"/>
        <v>59284</v>
      </c>
      <c r="U1563" s="15"/>
      <c r="V1563" s="5">
        <f t="shared" si="193"/>
        <v>0</v>
      </c>
      <c r="X1563" s="9">
        <f t="shared" si="196"/>
        <v>40316080</v>
      </c>
      <c r="Y1563" s="9">
        <f>ROUND(0.07*MIN(7*L1563*'اطلاعات پایه'!$B$5,'محاسبه حقوق'!X1563),0)</f>
        <v>2822126</v>
      </c>
      <c r="Z1563" s="9">
        <f t="shared" si="197"/>
        <v>9272700</v>
      </c>
      <c r="AA1563" s="9">
        <f t="shared" si="198"/>
        <v>480702059.14285713</v>
      </c>
      <c r="AB1563" s="5">
        <f>IF(AA1563&lt;='اطلاعات پایه'!$B$35,'اطلاعات پایه'!$D$35,IF(AA1563&lt;='اطلاعات پایه'!$B$36,'اطلاعات پایه'!$E$35+(AA1563-'اطلاعات پایه'!$B$35)*'اطلاعات پایه'!$C$36,IF(AA1563&lt;='اطلاعات پایه'!$B$37,'اطلاعات پایه'!$E$36+(AA1563-'اطلاعات پایه'!$B$36)*'اطلاعات پایه'!$C$37,IF(AA1563&lt;='اطلاعات پایه'!$B$38,'اطلاعات پایه'!$E$37+(AA1563-'اطلاعات پایه'!$B$37)*'اطلاعات پایه'!$C$38,IF(AA1563&lt;='اطلاعات پایه'!$B$39,'اطلاعات پایه'!$E$38+(AA1563-'اطلاعات پایه'!$B$38)*'اطلاعات پایه'!$C$39,'اطلاعات پایه'!$E$39+(AA1563-'اطلاعات پایه'!$B$39)*'اطلاعات پایه'!$C$40)))))/365*L1563</f>
        <v>0</v>
      </c>
      <c r="AC1563" s="9">
        <f t="shared" si="199"/>
        <v>37493954</v>
      </c>
      <c r="AE1563" s="9">
        <f t="shared" si="194"/>
        <v>49588780</v>
      </c>
    </row>
    <row r="1564" spans="1:31" x14ac:dyDescent="0.25">
      <c r="A1564" s="13">
        <v>1544</v>
      </c>
      <c r="B1564" s="13"/>
      <c r="C1564" s="13"/>
      <c r="D1564" s="13"/>
      <c r="E1564" s="13"/>
      <c r="F1564" s="13"/>
      <c r="G1564" s="6" t="str">
        <f t="shared" si="192"/>
        <v/>
      </c>
      <c r="H1564" s="13"/>
      <c r="I1564" s="13"/>
      <c r="J1564" s="15"/>
      <c r="K1564" s="15"/>
      <c r="L1564" s="5">
        <f>VLOOKUP($C$15,'اطلاعات پایه'!$A$18:$B$30,2,FALSE)</f>
        <v>30</v>
      </c>
      <c r="M1564" s="6">
        <f>VLOOKUP($C$15,'اطلاعات پایه'!$A$18:$C$30,3,FALSE)</f>
        <v>45736</v>
      </c>
      <c r="N1564" s="5">
        <f>ROUND((K1564*('اطلاعات پایه'!$B$12+1)+'اطلاعات پایه'!$B$13)/30*L1564,0)</f>
        <v>9316080</v>
      </c>
      <c r="O1564" s="5">
        <f>IF(AND(F1564&gt;0,M1564-F1564&gt;364),'اطلاعات پایه'!$B$10,0)*L1564+J1564</f>
        <v>0</v>
      </c>
      <c r="P1564" s="5">
        <f>IF(H1564="متاهل",'اطلاعات پایه'!$B$6,0)</f>
        <v>0</v>
      </c>
      <c r="Q1564" s="5">
        <f>I1564*'اطلاعات پایه'!$B$7</f>
        <v>0</v>
      </c>
      <c r="R1564" s="5">
        <f>ROUND('اطلاعات پایه'!$B$8/30*MIN(30,L1564),0)</f>
        <v>9000000</v>
      </c>
      <c r="S1564" s="5">
        <f>ROUND('اطلاعات پایه'!$B$9/30*MIN(30,L1564),0)</f>
        <v>22000000</v>
      </c>
      <c r="T1564" s="5">
        <f t="shared" si="195"/>
        <v>59284</v>
      </c>
      <c r="U1564" s="15"/>
      <c r="V1564" s="5">
        <f t="shared" si="193"/>
        <v>0</v>
      </c>
      <c r="X1564" s="9">
        <f t="shared" si="196"/>
        <v>40316080</v>
      </c>
      <c r="Y1564" s="9">
        <f>ROUND(0.07*MIN(7*L1564*'اطلاعات پایه'!$B$5,'محاسبه حقوق'!X1564),0)</f>
        <v>2822126</v>
      </c>
      <c r="Z1564" s="9">
        <f t="shared" si="197"/>
        <v>9272700</v>
      </c>
      <c r="AA1564" s="9">
        <f t="shared" si="198"/>
        <v>480702059.14285713</v>
      </c>
      <c r="AB1564" s="5">
        <f>IF(AA1564&lt;='اطلاعات پایه'!$B$35,'اطلاعات پایه'!$D$35,IF(AA1564&lt;='اطلاعات پایه'!$B$36,'اطلاعات پایه'!$E$35+(AA1564-'اطلاعات پایه'!$B$35)*'اطلاعات پایه'!$C$36,IF(AA1564&lt;='اطلاعات پایه'!$B$37,'اطلاعات پایه'!$E$36+(AA1564-'اطلاعات پایه'!$B$36)*'اطلاعات پایه'!$C$37,IF(AA1564&lt;='اطلاعات پایه'!$B$38,'اطلاعات پایه'!$E$37+(AA1564-'اطلاعات پایه'!$B$37)*'اطلاعات پایه'!$C$38,IF(AA1564&lt;='اطلاعات پایه'!$B$39,'اطلاعات پایه'!$E$38+(AA1564-'اطلاعات پایه'!$B$38)*'اطلاعات پایه'!$C$39,'اطلاعات پایه'!$E$39+(AA1564-'اطلاعات پایه'!$B$39)*'اطلاعات پایه'!$C$40)))))/365*L1564</f>
        <v>0</v>
      </c>
      <c r="AC1564" s="9">
        <f t="shared" si="199"/>
        <v>37493954</v>
      </c>
      <c r="AE1564" s="9">
        <f t="shared" si="194"/>
        <v>49588780</v>
      </c>
    </row>
    <row r="1565" spans="1:31" x14ac:dyDescent="0.25">
      <c r="A1565" s="13">
        <v>1545</v>
      </c>
      <c r="B1565" s="13"/>
      <c r="C1565" s="13"/>
      <c r="D1565" s="13"/>
      <c r="E1565" s="13"/>
      <c r="F1565" s="13"/>
      <c r="G1565" s="6" t="str">
        <f t="shared" si="192"/>
        <v/>
      </c>
      <c r="H1565" s="13"/>
      <c r="I1565" s="13"/>
      <c r="J1565" s="15"/>
      <c r="K1565" s="15"/>
      <c r="L1565" s="5">
        <f>VLOOKUP($C$15,'اطلاعات پایه'!$A$18:$B$30,2,FALSE)</f>
        <v>30</v>
      </c>
      <c r="M1565" s="6">
        <f>VLOOKUP($C$15,'اطلاعات پایه'!$A$18:$C$30,3,FALSE)</f>
        <v>45736</v>
      </c>
      <c r="N1565" s="5">
        <f>ROUND((K1565*('اطلاعات پایه'!$B$12+1)+'اطلاعات پایه'!$B$13)/30*L1565,0)</f>
        <v>9316080</v>
      </c>
      <c r="O1565" s="5">
        <f>IF(AND(F1565&gt;0,M1565-F1565&gt;364),'اطلاعات پایه'!$B$10,0)*L1565+J1565</f>
        <v>0</v>
      </c>
      <c r="P1565" s="5">
        <f>IF(H1565="متاهل",'اطلاعات پایه'!$B$6,0)</f>
        <v>0</v>
      </c>
      <c r="Q1565" s="5">
        <f>I1565*'اطلاعات پایه'!$B$7</f>
        <v>0</v>
      </c>
      <c r="R1565" s="5">
        <f>ROUND('اطلاعات پایه'!$B$8/30*MIN(30,L1565),0)</f>
        <v>9000000</v>
      </c>
      <c r="S1565" s="5">
        <f>ROUND('اطلاعات پایه'!$B$9/30*MIN(30,L1565),0)</f>
        <v>22000000</v>
      </c>
      <c r="T1565" s="5">
        <f t="shared" si="195"/>
        <v>59284</v>
      </c>
      <c r="U1565" s="15"/>
      <c r="V1565" s="5">
        <f t="shared" si="193"/>
        <v>0</v>
      </c>
      <c r="X1565" s="9">
        <f t="shared" si="196"/>
        <v>40316080</v>
      </c>
      <c r="Y1565" s="9">
        <f>ROUND(0.07*MIN(7*L1565*'اطلاعات پایه'!$B$5,'محاسبه حقوق'!X1565),0)</f>
        <v>2822126</v>
      </c>
      <c r="Z1565" s="9">
        <f t="shared" si="197"/>
        <v>9272700</v>
      </c>
      <c r="AA1565" s="9">
        <f t="shared" si="198"/>
        <v>480702059.14285713</v>
      </c>
      <c r="AB1565" s="5">
        <f>IF(AA1565&lt;='اطلاعات پایه'!$B$35,'اطلاعات پایه'!$D$35,IF(AA1565&lt;='اطلاعات پایه'!$B$36,'اطلاعات پایه'!$E$35+(AA1565-'اطلاعات پایه'!$B$35)*'اطلاعات پایه'!$C$36,IF(AA1565&lt;='اطلاعات پایه'!$B$37,'اطلاعات پایه'!$E$36+(AA1565-'اطلاعات پایه'!$B$36)*'اطلاعات پایه'!$C$37,IF(AA1565&lt;='اطلاعات پایه'!$B$38,'اطلاعات پایه'!$E$37+(AA1565-'اطلاعات پایه'!$B$37)*'اطلاعات پایه'!$C$38,IF(AA1565&lt;='اطلاعات پایه'!$B$39,'اطلاعات پایه'!$E$38+(AA1565-'اطلاعات پایه'!$B$38)*'اطلاعات پایه'!$C$39,'اطلاعات پایه'!$E$39+(AA1565-'اطلاعات پایه'!$B$39)*'اطلاعات پایه'!$C$40)))))/365*L1565</f>
        <v>0</v>
      </c>
      <c r="AC1565" s="9">
        <f t="shared" si="199"/>
        <v>37493954</v>
      </c>
      <c r="AE1565" s="9">
        <f t="shared" si="194"/>
        <v>49588780</v>
      </c>
    </row>
    <row r="1566" spans="1:31" x14ac:dyDescent="0.25">
      <c r="A1566" s="13">
        <v>1546</v>
      </c>
      <c r="B1566" s="13"/>
      <c r="C1566" s="13"/>
      <c r="D1566" s="13"/>
      <c r="E1566" s="13"/>
      <c r="F1566" s="13"/>
      <c r="G1566" s="6" t="str">
        <f t="shared" si="192"/>
        <v/>
      </c>
      <c r="H1566" s="13"/>
      <c r="I1566" s="13"/>
      <c r="J1566" s="15"/>
      <c r="K1566" s="15"/>
      <c r="L1566" s="5">
        <f>VLOOKUP($C$15,'اطلاعات پایه'!$A$18:$B$30,2,FALSE)</f>
        <v>30</v>
      </c>
      <c r="M1566" s="6">
        <f>VLOOKUP($C$15,'اطلاعات پایه'!$A$18:$C$30,3,FALSE)</f>
        <v>45736</v>
      </c>
      <c r="N1566" s="5">
        <f>ROUND((K1566*('اطلاعات پایه'!$B$12+1)+'اطلاعات پایه'!$B$13)/30*L1566,0)</f>
        <v>9316080</v>
      </c>
      <c r="O1566" s="5">
        <f>IF(AND(F1566&gt;0,M1566-F1566&gt;364),'اطلاعات پایه'!$B$10,0)*L1566+J1566</f>
        <v>0</v>
      </c>
      <c r="P1566" s="5">
        <f>IF(H1566="متاهل",'اطلاعات پایه'!$B$6,0)</f>
        <v>0</v>
      </c>
      <c r="Q1566" s="5">
        <f>I1566*'اطلاعات پایه'!$B$7</f>
        <v>0</v>
      </c>
      <c r="R1566" s="5">
        <f>ROUND('اطلاعات پایه'!$B$8/30*MIN(30,L1566),0)</f>
        <v>9000000</v>
      </c>
      <c r="S1566" s="5">
        <f>ROUND('اطلاعات پایه'!$B$9/30*MIN(30,L1566),0)</f>
        <v>22000000</v>
      </c>
      <c r="T1566" s="5">
        <f t="shared" si="195"/>
        <v>59284</v>
      </c>
      <c r="U1566" s="15"/>
      <c r="V1566" s="5">
        <f t="shared" si="193"/>
        <v>0</v>
      </c>
      <c r="X1566" s="9">
        <f t="shared" si="196"/>
        <v>40316080</v>
      </c>
      <c r="Y1566" s="9">
        <f>ROUND(0.07*MIN(7*L1566*'اطلاعات پایه'!$B$5,'محاسبه حقوق'!X1566),0)</f>
        <v>2822126</v>
      </c>
      <c r="Z1566" s="9">
        <f t="shared" si="197"/>
        <v>9272700</v>
      </c>
      <c r="AA1566" s="9">
        <f t="shared" si="198"/>
        <v>480702059.14285713</v>
      </c>
      <c r="AB1566" s="5">
        <f>IF(AA1566&lt;='اطلاعات پایه'!$B$35,'اطلاعات پایه'!$D$35,IF(AA1566&lt;='اطلاعات پایه'!$B$36,'اطلاعات پایه'!$E$35+(AA1566-'اطلاعات پایه'!$B$35)*'اطلاعات پایه'!$C$36,IF(AA1566&lt;='اطلاعات پایه'!$B$37,'اطلاعات پایه'!$E$36+(AA1566-'اطلاعات پایه'!$B$36)*'اطلاعات پایه'!$C$37,IF(AA1566&lt;='اطلاعات پایه'!$B$38,'اطلاعات پایه'!$E$37+(AA1566-'اطلاعات پایه'!$B$37)*'اطلاعات پایه'!$C$38,IF(AA1566&lt;='اطلاعات پایه'!$B$39,'اطلاعات پایه'!$E$38+(AA1566-'اطلاعات پایه'!$B$38)*'اطلاعات پایه'!$C$39,'اطلاعات پایه'!$E$39+(AA1566-'اطلاعات پایه'!$B$39)*'اطلاعات پایه'!$C$40)))))/365*L1566</f>
        <v>0</v>
      </c>
      <c r="AC1566" s="9">
        <f t="shared" si="199"/>
        <v>37493954</v>
      </c>
      <c r="AE1566" s="9">
        <f t="shared" si="194"/>
        <v>49588780</v>
      </c>
    </row>
    <row r="1567" spans="1:31" x14ac:dyDescent="0.25">
      <c r="A1567" s="13">
        <v>1547</v>
      </c>
      <c r="B1567" s="13"/>
      <c r="C1567" s="13"/>
      <c r="D1567" s="13"/>
      <c r="E1567" s="13"/>
      <c r="F1567" s="13"/>
      <c r="G1567" s="6" t="str">
        <f t="shared" si="192"/>
        <v/>
      </c>
      <c r="H1567" s="13"/>
      <c r="I1567" s="13"/>
      <c r="J1567" s="15"/>
      <c r="K1567" s="15"/>
      <c r="L1567" s="5">
        <f>VLOOKUP($C$15,'اطلاعات پایه'!$A$18:$B$30,2,FALSE)</f>
        <v>30</v>
      </c>
      <c r="M1567" s="6">
        <f>VLOOKUP($C$15,'اطلاعات پایه'!$A$18:$C$30,3,FALSE)</f>
        <v>45736</v>
      </c>
      <c r="N1567" s="5">
        <f>ROUND((K1567*('اطلاعات پایه'!$B$12+1)+'اطلاعات پایه'!$B$13)/30*L1567,0)</f>
        <v>9316080</v>
      </c>
      <c r="O1567" s="5">
        <f>IF(AND(F1567&gt;0,M1567-F1567&gt;364),'اطلاعات پایه'!$B$10,0)*L1567+J1567</f>
        <v>0</v>
      </c>
      <c r="P1567" s="5">
        <f>IF(H1567="متاهل",'اطلاعات پایه'!$B$6,0)</f>
        <v>0</v>
      </c>
      <c r="Q1567" s="5">
        <f>I1567*'اطلاعات پایه'!$B$7</f>
        <v>0</v>
      </c>
      <c r="R1567" s="5">
        <f>ROUND('اطلاعات پایه'!$B$8/30*MIN(30,L1567),0)</f>
        <v>9000000</v>
      </c>
      <c r="S1567" s="5">
        <f>ROUND('اطلاعات پایه'!$B$9/30*MIN(30,L1567),0)</f>
        <v>22000000</v>
      </c>
      <c r="T1567" s="5">
        <f t="shared" si="195"/>
        <v>59284</v>
      </c>
      <c r="U1567" s="15"/>
      <c r="V1567" s="5">
        <f t="shared" si="193"/>
        <v>0</v>
      </c>
      <c r="X1567" s="9">
        <f t="shared" si="196"/>
        <v>40316080</v>
      </c>
      <c r="Y1567" s="9">
        <f>ROUND(0.07*MIN(7*L1567*'اطلاعات پایه'!$B$5,'محاسبه حقوق'!X1567),0)</f>
        <v>2822126</v>
      </c>
      <c r="Z1567" s="9">
        <f t="shared" si="197"/>
        <v>9272700</v>
      </c>
      <c r="AA1567" s="9">
        <f t="shared" si="198"/>
        <v>480702059.14285713</v>
      </c>
      <c r="AB1567" s="5">
        <f>IF(AA1567&lt;='اطلاعات پایه'!$B$35,'اطلاعات پایه'!$D$35,IF(AA1567&lt;='اطلاعات پایه'!$B$36,'اطلاعات پایه'!$E$35+(AA1567-'اطلاعات پایه'!$B$35)*'اطلاعات پایه'!$C$36,IF(AA1567&lt;='اطلاعات پایه'!$B$37,'اطلاعات پایه'!$E$36+(AA1567-'اطلاعات پایه'!$B$36)*'اطلاعات پایه'!$C$37,IF(AA1567&lt;='اطلاعات پایه'!$B$38,'اطلاعات پایه'!$E$37+(AA1567-'اطلاعات پایه'!$B$37)*'اطلاعات پایه'!$C$38,IF(AA1567&lt;='اطلاعات پایه'!$B$39,'اطلاعات پایه'!$E$38+(AA1567-'اطلاعات پایه'!$B$38)*'اطلاعات پایه'!$C$39,'اطلاعات پایه'!$E$39+(AA1567-'اطلاعات پایه'!$B$39)*'اطلاعات پایه'!$C$40)))))/365*L1567</f>
        <v>0</v>
      </c>
      <c r="AC1567" s="9">
        <f t="shared" si="199"/>
        <v>37493954</v>
      </c>
      <c r="AE1567" s="9">
        <f t="shared" si="194"/>
        <v>49588780</v>
      </c>
    </row>
    <row r="1568" spans="1:31" x14ac:dyDescent="0.25">
      <c r="A1568" s="13">
        <v>1548</v>
      </c>
      <c r="B1568" s="13"/>
      <c r="C1568" s="13"/>
      <c r="D1568" s="13"/>
      <c r="E1568" s="13"/>
      <c r="F1568" s="13"/>
      <c r="G1568" s="6" t="str">
        <f t="shared" si="192"/>
        <v/>
      </c>
      <c r="H1568" s="13"/>
      <c r="I1568" s="13"/>
      <c r="J1568" s="15"/>
      <c r="K1568" s="15"/>
      <c r="L1568" s="5">
        <f>VLOOKUP($C$15,'اطلاعات پایه'!$A$18:$B$30,2,FALSE)</f>
        <v>30</v>
      </c>
      <c r="M1568" s="6">
        <f>VLOOKUP($C$15,'اطلاعات پایه'!$A$18:$C$30,3,FALSE)</f>
        <v>45736</v>
      </c>
      <c r="N1568" s="5">
        <f>ROUND((K1568*('اطلاعات پایه'!$B$12+1)+'اطلاعات پایه'!$B$13)/30*L1568,0)</f>
        <v>9316080</v>
      </c>
      <c r="O1568" s="5">
        <f>IF(AND(F1568&gt;0,M1568-F1568&gt;364),'اطلاعات پایه'!$B$10,0)*L1568+J1568</f>
        <v>0</v>
      </c>
      <c r="P1568" s="5">
        <f>IF(H1568="متاهل",'اطلاعات پایه'!$B$6,0)</f>
        <v>0</v>
      </c>
      <c r="Q1568" s="5">
        <f>I1568*'اطلاعات پایه'!$B$7</f>
        <v>0</v>
      </c>
      <c r="R1568" s="5">
        <f>ROUND('اطلاعات پایه'!$B$8/30*MIN(30,L1568),0)</f>
        <v>9000000</v>
      </c>
      <c r="S1568" s="5">
        <f>ROUND('اطلاعات پایه'!$B$9/30*MIN(30,L1568),0)</f>
        <v>22000000</v>
      </c>
      <c r="T1568" s="5">
        <f t="shared" si="195"/>
        <v>59284</v>
      </c>
      <c r="U1568" s="15"/>
      <c r="V1568" s="5">
        <f t="shared" si="193"/>
        <v>0</v>
      </c>
      <c r="X1568" s="9">
        <f t="shared" si="196"/>
        <v>40316080</v>
      </c>
      <c r="Y1568" s="9">
        <f>ROUND(0.07*MIN(7*L1568*'اطلاعات پایه'!$B$5,'محاسبه حقوق'!X1568),0)</f>
        <v>2822126</v>
      </c>
      <c r="Z1568" s="9">
        <f t="shared" si="197"/>
        <v>9272700</v>
      </c>
      <c r="AA1568" s="9">
        <f t="shared" si="198"/>
        <v>480702059.14285713</v>
      </c>
      <c r="AB1568" s="5">
        <f>IF(AA1568&lt;='اطلاعات پایه'!$B$35,'اطلاعات پایه'!$D$35,IF(AA1568&lt;='اطلاعات پایه'!$B$36,'اطلاعات پایه'!$E$35+(AA1568-'اطلاعات پایه'!$B$35)*'اطلاعات پایه'!$C$36,IF(AA1568&lt;='اطلاعات پایه'!$B$37,'اطلاعات پایه'!$E$36+(AA1568-'اطلاعات پایه'!$B$36)*'اطلاعات پایه'!$C$37,IF(AA1568&lt;='اطلاعات پایه'!$B$38,'اطلاعات پایه'!$E$37+(AA1568-'اطلاعات پایه'!$B$37)*'اطلاعات پایه'!$C$38,IF(AA1568&lt;='اطلاعات پایه'!$B$39,'اطلاعات پایه'!$E$38+(AA1568-'اطلاعات پایه'!$B$38)*'اطلاعات پایه'!$C$39,'اطلاعات پایه'!$E$39+(AA1568-'اطلاعات پایه'!$B$39)*'اطلاعات پایه'!$C$40)))))/365*L1568</f>
        <v>0</v>
      </c>
      <c r="AC1568" s="9">
        <f t="shared" si="199"/>
        <v>37493954</v>
      </c>
      <c r="AE1568" s="9">
        <f t="shared" si="194"/>
        <v>49588780</v>
      </c>
    </row>
    <row r="1569" spans="1:31" x14ac:dyDescent="0.25">
      <c r="A1569" s="13">
        <v>1549</v>
      </c>
      <c r="B1569" s="13"/>
      <c r="C1569" s="13"/>
      <c r="D1569" s="13"/>
      <c r="E1569" s="13"/>
      <c r="F1569" s="13"/>
      <c r="G1569" s="6" t="str">
        <f t="shared" si="192"/>
        <v/>
      </c>
      <c r="H1569" s="13"/>
      <c r="I1569" s="13"/>
      <c r="J1569" s="15"/>
      <c r="K1569" s="15"/>
      <c r="L1569" s="5">
        <f>VLOOKUP($C$15,'اطلاعات پایه'!$A$18:$B$30,2,FALSE)</f>
        <v>30</v>
      </c>
      <c r="M1569" s="6">
        <f>VLOOKUP($C$15,'اطلاعات پایه'!$A$18:$C$30,3,FALSE)</f>
        <v>45736</v>
      </c>
      <c r="N1569" s="5">
        <f>ROUND((K1569*('اطلاعات پایه'!$B$12+1)+'اطلاعات پایه'!$B$13)/30*L1569,0)</f>
        <v>9316080</v>
      </c>
      <c r="O1569" s="5">
        <f>IF(AND(F1569&gt;0,M1569-F1569&gt;364),'اطلاعات پایه'!$B$10,0)*L1569+J1569</f>
        <v>0</v>
      </c>
      <c r="P1569" s="5">
        <f>IF(H1569="متاهل",'اطلاعات پایه'!$B$6,0)</f>
        <v>0</v>
      </c>
      <c r="Q1569" s="5">
        <f>I1569*'اطلاعات پایه'!$B$7</f>
        <v>0</v>
      </c>
      <c r="R1569" s="5">
        <f>ROUND('اطلاعات پایه'!$B$8/30*MIN(30,L1569),0)</f>
        <v>9000000</v>
      </c>
      <c r="S1569" s="5">
        <f>ROUND('اطلاعات پایه'!$B$9/30*MIN(30,L1569),0)</f>
        <v>22000000</v>
      </c>
      <c r="T1569" s="5">
        <f t="shared" si="195"/>
        <v>59284</v>
      </c>
      <c r="U1569" s="15"/>
      <c r="V1569" s="5">
        <f t="shared" si="193"/>
        <v>0</v>
      </c>
      <c r="X1569" s="9">
        <f t="shared" si="196"/>
        <v>40316080</v>
      </c>
      <c r="Y1569" s="9">
        <f>ROUND(0.07*MIN(7*L1569*'اطلاعات پایه'!$B$5,'محاسبه حقوق'!X1569),0)</f>
        <v>2822126</v>
      </c>
      <c r="Z1569" s="9">
        <f t="shared" si="197"/>
        <v>9272700</v>
      </c>
      <c r="AA1569" s="9">
        <f t="shared" si="198"/>
        <v>480702059.14285713</v>
      </c>
      <c r="AB1569" s="5">
        <f>IF(AA1569&lt;='اطلاعات پایه'!$B$35,'اطلاعات پایه'!$D$35,IF(AA1569&lt;='اطلاعات پایه'!$B$36,'اطلاعات پایه'!$E$35+(AA1569-'اطلاعات پایه'!$B$35)*'اطلاعات پایه'!$C$36,IF(AA1569&lt;='اطلاعات پایه'!$B$37,'اطلاعات پایه'!$E$36+(AA1569-'اطلاعات پایه'!$B$36)*'اطلاعات پایه'!$C$37,IF(AA1569&lt;='اطلاعات پایه'!$B$38,'اطلاعات پایه'!$E$37+(AA1569-'اطلاعات پایه'!$B$37)*'اطلاعات پایه'!$C$38,IF(AA1569&lt;='اطلاعات پایه'!$B$39,'اطلاعات پایه'!$E$38+(AA1569-'اطلاعات پایه'!$B$38)*'اطلاعات پایه'!$C$39,'اطلاعات پایه'!$E$39+(AA1569-'اطلاعات پایه'!$B$39)*'اطلاعات پایه'!$C$40)))))/365*L1569</f>
        <v>0</v>
      </c>
      <c r="AC1569" s="9">
        <f t="shared" si="199"/>
        <v>37493954</v>
      </c>
      <c r="AE1569" s="9">
        <f t="shared" si="194"/>
        <v>49588780</v>
      </c>
    </row>
    <row r="1570" spans="1:31" x14ac:dyDescent="0.25">
      <c r="A1570" s="13">
        <v>1550</v>
      </c>
      <c r="B1570" s="13"/>
      <c r="C1570" s="13"/>
      <c r="D1570" s="13"/>
      <c r="E1570" s="13"/>
      <c r="F1570" s="13"/>
      <c r="G1570" s="6" t="str">
        <f t="shared" si="192"/>
        <v/>
      </c>
      <c r="H1570" s="13"/>
      <c r="I1570" s="13"/>
      <c r="J1570" s="15"/>
      <c r="K1570" s="15"/>
      <c r="L1570" s="5">
        <f>VLOOKUP($C$15,'اطلاعات پایه'!$A$18:$B$30,2,FALSE)</f>
        <v>30</v>
      </c>
      <c r="M1570" s="6">
        <f>VLOOKUP($C$15,'اطلاعات پایه'!$A$18:$C$30,3,FALSE)</f>
        <v>45736</v>
      </c>
      <c r="N1570" s="5">
        <f>ROUND((K1570*('اطلاعات پایه'!$B$12+1)+'اطلاعات پایه'!$B$13)/30*L1570,0)</f>
        <v>9316080</v>
      </c>
      <c r="O1570" s="5">
        <f>IF(AND(F1570&gt;0,M1570-F1570&gt;364),'اطلاعات پایه'!$B$10,0)*L1570+J1570</f>
        <v>0</v>
      </c>
      <c r="P1570" s="5">
        <f>IF(H1570="متاهل",'اطلاعات پایه'!$B$6,0)</f>
        <v>0</v>
      </c>
      <c r="Q1570" s="5">
        <f>I1570*'اطلاعات پایه'!$B$7</f>
        <v>0</v>
      </c>
      <c r="R1570" s="5">
        <f>ROUND('اطلاعات پایه'!$B$8/30*MIN(30,L1570),0)</f>
        <v>9000000</v>
      </c>
      <c r="S1570" s="5">
        <f>ROUND('اطلاعات پایه'!$B$9/30*MIN(30,L1570),0)</f>
        <v>22000000</v>
      </c>
      <c r="T1570" s="5">
        <f t="shared" si="195"/>
        <v>59284</v>
      </c>
      <c r="U1570" s="15"/>
      <c r="V1570" s="5">
        <f t="shared" si="193"/>
        <v>0</v>
      </c>
      <c r="X1570" s="9">
        <f t="shared" si="196"/>
        <v>40316080</v>
      </c>
      <c r="Y1570" s="9">
        <f>ROUND(0.07*MIN(7*L1570*'اطلاعات پایه'!$B$5,'محاسبه حقوق'!X1570),0)</f>
        <v>2822126</v>
      </c>
      <c r="Z1570" s="9">
        <f t="shared" si="197"/>
        <v>9272700</v>
      </c>
      <c r="AA1570" s="9">
        <f t="shared" si="198"/>
        <v>480702059.14285713</v>
      </c>
      <c r="AB1570" s="5">
        <f>IF(AA1570&lt;='اطلاعات پایه'!$B$35,'اطلاعات پایه'!$D$35,IF(AA1570&lt;='اطلاعات پایه'!$B$36,'اطلاعات پایه'!$E$35+(AA1570-'اطلاعات پایه'!$B$35)*'اطلاعات پایه'!$C$36,IF(AA1570&lt;='اطلاعات پایه'!$B$37,'اطلاعات پایه'!$E$36+(AA1570-'اطلاعات پایه'!$B$36)*'اطلاعات پایه'!$C$37,IF(AA1570&lt;='اطلاعات پایه'!$B$38,'اطلاعات پایه'!$E$37+(AA1570-'اطلاعات پایه'!$B$37)*'اطلاعات پایه'!$C$38,IF(AA1570&lt;='اطلاعات پایه'!$B$39,'اطلاعات پایه'!$E$38+(AA1570-'اطلاعات پایه'!$B$38)*'اطلاعات پایه'!$C$39,'اطلاعات پایه'!$E$39+(AA1570-'اطلاعات پایه'!$B$39)*'اطلاعات پایه'!$C$40)))))/365*L1570</f>
        <v>0</v>
      </c>
      <c r="AC1570" s="9">
        <f t="shared" si="199"/>
        <v>37493954</v>
      </c>
      <c r="AE1570" s="9">
        <f t="shared" si="194"/>
        <v>49588780</v>
      </c>
    </row>
    <row r="1571" spans="1:31" x14ac:dyDescent="0.25">
      <c r="A1571" s="13">
        <v>1551</v>
      </c>
      <c r="B1571" s="13"/>
      <c r="C1571" s="13"/>
      <c r="D1571" s="13"/>
      <c r="E1571" s="13"/>
      <c r="F1571" s="13"/>
      <c r="G1571" s="6" t="str">
        <f t="shared" si="192"/>
        <v/>
      </c>
      <c r="H1571" s="13"/>
      <c r="I1571" s="13"/>
      <c r="J1571" s="15"/>
      <c r="K1571" s="15"/>
      <c r="L1571" s="5">
        <f>VLOOKUP($C$15,'اطلاعات پایه'!$A$18:$B$30,2,FALSE)</f>
        <v>30</v>
      </c>
      <c r="M1571" s="6">
        <f>VLOOKUP($C$15,'اطلاعات پایه'!$A$18:$C$30,3,FALSE)</f>
        <v>45736</v>
      </c>
      <c r="N1571" s="5">
        <f>ROUND((K1571*('اطلاعات پایه'!$B$12+1)+'اطلاعات پایه'!$B$13)/30*L1571,0)</f>
        <v>9316080</v>
      </c>
      <c r="O1571" s="5">
        <f>IF(AND(F1571&gt;0,M1571-F1571&gt;364),'اطلاعات پایه'!$B$10,0)*L1571+J1571</f>
        <v>0</v>
      </c>
      <c r="P1571" s="5">
        <f>IF(H1571="متاهل",'اطلاعات پایه'!$B$6,0)</f>
        <v>0</v>
      </c>
      <c r="Q1571" s="5">
        <f>I1571*'اطلاعات پایه'!$B$7</f>
        <v>0</v>
      </c>
      <c r="R1571" s="5">
        <f>ROUND('اطلاعات پایه'!$B$8/30*MIN(30,L1571),0)</f>
        <v>9000000</v>
      </c>
      <c r="S1571" s="5">
        <f>ROUND('اطلاعات پایه'!$B$9/30*MIN(30,L1571),0)</f>
        <v>22000000</v>
      </c>
      <c r="T1571" s="5">
        <f t="shared" si="195"/>
        <v>59284</v>
      </c>
      <c r="U1571" s="15"/>
      <c r="V1571" s="5">
        <f t="shared" si="193"/>
        <v>0</v>
      </c>
      <c r="X1571" s="9">
        <f t="shared" si="196"/>
        <v>40316080</v>
      </c>
      <c r="Y1571" s="9">
        <f>ROUND(0.07*MIN(7*L1571*'اطلاعات پایه'!$B$5,'محاسبه حقوق'!X1571),0)</f>
        <v>2822126</v>
      </c>
      <c r="Z1571" s="9">
        <f t="shared" si="197"/>
        <v>9272700</v>
      </c>
      <c r="AA1571" s="9">
        <f t="shared" si="198"/>
        <v>480702059.14285713</v>
      </c>
      <c r="AB1571" s="5">
        <f>IF(AA1571&lt;='اطلاعات پایه'!$B$35,'اطلاعات پایه'!$D$35,IF(AA1571&lt;='اطلاعات پایه'!$B$36,'اطلاعات پایه'!$E$35+(AA1571-'اطلاعات پایه'!$B$35)*'اطلاعات پایه'!$C$36,IF(AA1571&lt;='اطلاعات پایه'!$B$37,'اطلاعات پایه'!$E$36+(AA1571-'اطلاعات پایه'!$B$36)*'اطلاعات پایه'!$C$37,IF(AA1571&lt;='اطلاعات پایه'!$B$38,'اطلاعات پایه'!$E$37+(AA1571-'اطلاعات پایه'!$B$37)*'اطلاعات پایه'!$C$38,IF(AA1571&lt;='اطلاعات پایه'!$B$39,'اطلاعات پایه'!$E$38+(AA1571-'اطلاعات پایه'!$B$38)*'اطلاعات پایه'!$C$39,'اطلاعات پایه'!$E$39+(AA1571-'اطلاعات پایه'!$B$39)*'اطلاعات پایه'!$C$40)))))/365*L1571</f>
        <v>0</v>
      </c>
      <c r="AC1571" s="9">
        <f t="shared" si="199"/>
        <v>37493954</v>
      </c>
      <c r="AE1571" s="9">
        <f t="shared" si="194"/>
        <v>49588780</v>
      </c>
    </row>
    <row r="1572" spans="1:31" x14ac:dyDescent="0.25">
      <c r="A1572" s="13">
        <v>1552</v>
      </c>
      <c r="B1572" s="13"/>
      <c r="C1572" s="13"/>
      <c r="D1572" s="13"/>
      <c r="E1572" s="13"/>
      <c r="F1572" s="13"/>
      <c r="G1572" s="6" t="str">
        <f t="shared" si="192"/>
        <v/>
      </c>
      <c r="H1572" s="13"/>
      <c r="I1572" s="13"/>
      <c r="J1572" s="15"/>
      <c r="K1572" s="15"/>
      <c r="L1572" s="5">
        <f>VLOOKUP($C$15,'اطلاعات پایه'!$A$18:$B$30,2,FALSE)</f>
        <v>30</v>
      </c>
      <c r="M1572" s="6">
        <f>VLOOKUP($C$15,'اطلاعات پایه'!$A$18:$C$30,3,FALSE)</f>
        <v>45736</v>
      </c>
      <c r="N1572" s="5">
        <f>ROUND((K1572*('اطلاعات پایه'!$B$12+1)+'اطلاعات پایه'!$B$13)/30*L1572,0)</f>
        <v>9316080</v>
      </c>
      <c r="O1572" s="5">
        <f>IF(AND(F1572&gt;0,M1572-F1572&gt;364),'اطلاعات پایه'!$B$10,0)*L1572+J1572</f>
        <v>0</v>
      </c>
      <c r="P1572" s="5">
        <f>IF(H1572="متاهل",'اطلاعات پایه'!$B$6,0)</f>
        <v>0</v>
      </c>
      <c r="Q1572" s="5">
        <f>I1572*'اطلاعات پایه'!$B$7</f>
        <v>0</v>
      </c>
      <c r="R1572" s="5">
        <f>ROUND('اطلاعات پایه'!$B$8/30*MIN(30,L1572),0)</f>
        <v>9000000</v>
      </c>
      <c r="S1572" s="5">
        <f>ROUND('اطلاعات پایه'!$B$9/30*MIN(30,L1572),0)</f>
        <v>22000000</v>
      </c>
      <c r="T1572" s="5">
        <f t="shared" si="195"/>
        <v>59284</v>
      </c>
      <c r="U1572" s="15"/>
      <c r="V1572" s="5">
        <f t="shared" si="193"/>
        <v>0</v>
      </c>
      <c r="X1572" s="9">
        <f t="shared" si="196"/>
        <v>40316080</v>
      </c>
      <c r="Y1572" s="9">
        <f>ROUND(0.07*MIN(7*L1572*'اطلاعات پایه'!$B$5,'محاسبه حقوق'!X1572),0)</f>
        <v>2822126</v>
      </c>
      <c r="Z1572" s="9">
        <f t="shared" si="197"/>
        <v>9272700</v>
      </c>
      <c r="AA1572" s="9">
        <f t="shared" si="198"/>
        <v>480702059.14285713</v>
      </c>
      <c r="AB1572" s="5">
        <f>IF(AA1572&lt;='اطلاعات پایه'!$B$35,'اطلاعات پایه'!$D$35,IF(AA1572&lt;='اطلاعات پایه'!$B$36,'اطلاعات پایه'!$E$35+(AA1572-'اطلاعات پایه'!$B$35)*'اطلاعات پایه'!$C$36,IF(AA1572&lt;='اطلاعات پایه'!$B$37,'اطلاعات پایه'!$E$36+(AA1572-'اطلاعات پایه'!$B$36)*'اطلاعات پایه'!$C$37,IF(AA1572&lt;='اطلاعات پایه'!$B$38,'اطلاعات پایه'!$E$37+(AA1572-'اطلاعات پایه'!$B$37)*'اطلاعات پایه'!$C$38,IF(AA1572&lt;='اطلاعات پایه'!$B$39,'اطلاعات پایه'!$E$38+(AA1572-'اطلاعات پایه'!$B$38)*'اطلاعات پایه'!$C$39,'اطلاعات پایه'!$E$39+(AA1572-'اطلاعات پایه'!$B$39)*'اطلاعات پایه'!$C$40)))))/365*L1572</f>
        <v>0</v>
      </c>
      <c r="AC1572" s="9">
        <f t="shared" si="199"/>
        <v>37493954</v>
      </c>
      <c r="AE1572" s="9">
        <f t="shared" si="194"/>
        <v>49588780</v>
      </c>
    </row>
    <row r="1573" spans="1:31" x14ac:dyDescent="0.25">
      <c r="A1573" s="13">
        <v>1553</v>
      </c>
      <c r="B1573" s="13"/>
      <c r="C1573" s="13"/>
      <c r="D1573" s="13"/>
      <c r="E1573" s="13"/>
      <c r="F1573" s="13"/>
      <c r="G1573" s="6" t="str">
        <f t="shared" si="192"/>
        <v/>
      </c>
      <c r="H1573" s="13"/>
      <c r="I1573" s="13"/>
      <c r="J1573" s="15"/>
      <c r="K1573" s="15"/>
      <c r="L1573" s="5">
        <f>VLOOKUP($C$15,'اطلاعات پایه'!$A$18:$B$30,2,FALSE)</f>
        <v>30</v>
      </c>
      <c r="M1573" s="6">
        <f>VLOOKUP($C$15,'اطلاعات پایه'!$A$18:$C$30,3,FALSE)</f>
        <v>45736</v>
      </c>
      <c r="N1573" s="5">
        <f>ROUND((K1573*('اطلاعات پایه'!$B$12+1)+'اطلاعات پایه'!$B$13)/30*L1573,0)</f>
        <v>9316080</v>
      </c>
      <c r="O1573" s="5">
        <f>IF(AND(F1573&gt;0,M1573-F1573&gt;364),'اطلاعات پایه'!$B$10,0)*L1573+J1573</f>
        <v>0</v>
      </c>
      <c r="P1573" s="5">
        <f>IF(H1573="متاهل",'اطلاعات پایه'!$B$6,0)</f>
        <v>0</v>
      </c>
      <c r="Q1573" s="5">
        <f>I1573*'اطلاعات پایه'!$B$7</f>
        <v>0</v>
      </c>
      <c r="R1573" s="5">
        <f>ROUND('اطلاعات پایه'!$B$8/30*MIN(30,L1573),0)</f>
        <v>9000000</v>
      </c>
      <c r="S1573" s="5">
        <f>ROUND('اطلاعات پایه'!$B$9/30*MIN(30,L1573),0)</f>
        <v>22000000</v>
      </c>
      <c r="T1573" s="5">
        <f t="shared" si="195"/>
        <v>59284</v>
      </c>
      <c r="U1573" s="15"/>
      <c r="V1573" s="5">
        <f t="shared" si="193"/>
        <v>0</v>
      </c>
      <c r="X1573" s="9">
        <f t="shared" si="196"/>
        <v>40316080</v>
      </c>
      <c r="Y1573" s="9">
        <f>ROUND(0.07*MIN(7*L1573*'اطلاعات پایه'!$B$5,'محاسبه حقوق'!X1573),0)</f>
        <v>2822126</v>
      </c>
      <c r="Z1573" s="9">
        <f t="shared" si="197"/>
        <v>9272700</v>
      </c>
      <c r="AA1573" s="9">
        <f t="shared" si="198"/>
        <v>480702059.14285713</v>
      </c>
      <c r="AB1573" s="5">
        <f>IF(AA1573&lt;='اطلاعات پایه'!$B$35,'اطلاعات پایه'!$D$35,IF(AA1573&lt;='اطلاعات پایه'!$B$36,'اطلاعات پایه'!$E$35+(AA1573-'اطلاعات پایه'!$B$35)*'اطلاعات پایه'!$C$36,IF(AA1573&lt;='اطلاعات پایه'!$B$37,'اطلاعات پایه'!$E$36+(AA1573-'اطلاعات پایه'!$B$36)*'اطلاعات پایه'!$C$37,IF(AA1573&lt;='اطلاعات پایه'!$B$38,'اطلاعات پایه'!$E$37+(AA1573-'اطلاعات پایه'!$B$37)*'اطلاعات پایه'!$C$38,IF(AA1573&lt;='اطلاعات پایه'!$B$39,'اطلاعات پایه'!$E$38+(AA1573-'اطلاعات پایه'!$B$38)*'اطلاعات پایه'!$C$39,'اطلاعات پایه'!$E$39+(AA1573-'اطلاعات پایه'!$B$39)*'اطلاعات پایه'!$C$40)))))/365*L1573</f>
        <v>0</v>
      </c>
      <c r="AC1573" s="9">
        <f t="shared" si="199"/>
        <v>37493954</v>
      </c>
      <c r="AE1573" s="9">
        <f t="shared" si="194"/>
        <v>49588780</v>
      </c>
    </row>
    <row r="1574" spans="1:31" x14ac:dyDescent="0.25">
      <c r="A1574" s="13">
        <v>1554</v>
      </c>
      <c r="B1574" s="13"/>
      <c r="C1574" s="13"/>
      <c r="D1574" s="13"/>
      <c r="E1574" s="13"/>
      <c r="F1574" s="13"/>
      <c r="G1574" s="6" t="str">
        <f t="shared" si="192"/>
        <v/>
      </c>
      <c r="H1574" s="13"/>
      <c r="I1574" s="13"/>
      <c r="J1574" s="15"/>
      <c r="K1574" s="15"/>
      <c r="L1574" s="5">
        <f>VLOOKUP($C$15,'اطلاعات پایه'!$A$18:$B$30,2,FALSE)</f>
        <v>30</v>
      </c>
      <c r="M1574" s="6">
        <f>VLOOKUP($C$15,'اطلاعات پایه'!$A$18:$C$30,3,FALSE)</f>
        <v>45736</v>
      </c>
      <c r="N1574" s="5">
        <f>ROUND((K1574*('اطلاعات پایه'!$B$12+1)+'اطلاعات پایه'!$B$13)/30*L1574,0)</f>
        <v>9316080</v>
      </c>
      <c r="O1574" s="5">
        <f>IF(AND(F1574&gt;0,M1574-F1574&gt;364),'اطلاعات پایه'!$B$10,0)*L1574+J1574</f>
        <v>0</v>
      </c>
      <c r="P1574" s="5">
        <f>IF(H1574="متاهل",'اطلاعات پایه'!$B$6,0)</f>
        <v>0</v>
      </c>
      <c r="Q1574" s="5">
        <f>I1574*'اطلاعات پایه'!$B$7</f>
        <v>0</v>
      </c>
      <c r="R1574" s="5">
        <f>ROUND('اطلاعات پایه'!$B$8/30*MIN(30,L1574),0)</f>
        <v>9000000</v>
      </c>
      <c r="S1574" s="5">
        <f>ROUND('اطلاعات پایه'!$B$9/30*MIN(30,L1574),0)</f>
        <v>22000000</v>
      </c>
      <c r="T1574" s="5">
        <f t="shared" si="195"/>
        <v>59284</v>
      </c>
      <c r="U1574" s="15"/>
      <c r="V1574" s="5">
        <f t="shared" si="193"/>
        <v>0</v>
      </c>
      <c r="X1574" s="9">
        <f t="shared" si="196"/>
        <v>40316080</v>
      </c>
      <c r="Y1574" s="9">
        <f>ROUND(0.07*MIN(7*L1574*'اطلاعات پایه'!$B$5,'محاسبه حقوق'!X1574),0)</f>
        <v>2822126</v>
      </c>
      <c r="Z1574" s="9">
        <f t="shared" si="197"/>
        <v>9272700</v>
      </c>
      <c r="AA1574" s="9">
        <f t="shared" si="198"/>
        <v>480702059.14285713</v>
      </c>
      <c r="AB1574" s="5">
        <f>IF(AA1574&lt;='اطلاعات پایه'!$B$35,'اطلاعات پایه'!$D$35,IF(AA1574&lt;='اطلاعات پایه'!$B$36,'اطلاعات پایه'!$E$35+(AA1574-'اطلاعات پایه'!$B$35)*'اطلاعات پایه'!$C$36,IF(AA1574&lt;='اطلاعات پایه'!$B$37,'اطلاعات پایه'!$E$36+(AA1574-'اطلاعات پایه'!$B$36)*'اطلاعات پایه'!$C$37,IF(AA1574&lt;='اطلاعات پایه'!$B$38,'اطلاعات پایه'!$E$37+(AA1574-'اطلاعات پایه'!$B$37)*'اطلاعات پایه'!$C$38,IF(AA1574&lt;='اطلاعات پایه'!$B$39,'اطلاعات پایه'!$E$38+(AA1574-'اطلاعات پایه'!$B$38)*'اطلاعات پایه'!$C$39,'اطلاعات پایه'!$E$39+(AA1574-'اطلاعات پایه'!$B$39)*'اطلاعات پایه'!$C$40)))))/365*L1574</f>
        <v>0</v>
      </c>
      <c r="AC1574" s="9">
        <f t="shared" si="199"/>
        <v>37493954</v>
      </c>
      <c r="AE1574" s="9">
        <f t="shared" si="194"/>
        <v>49588780</v>
      </c>
    </row>
    <row r="1575" spans="1:31" x14ac:dyDescent="0.25">
      <c r="A1575" s="13">
        <v>1555</v>
      </c>
      <c r="B1575" s="13"/>
      <c r="C1575" s="13"/>
      <c r="D1575" s="13"/>
      <c r="E1575" s="13"/>
      <c r="F1575" s="13"/>
      <c r="G1575" s="6" t="str">
        <f t="shared" si="192"/>
        <v/>
      </c>
      <c r="H1575" s="13"/>
      <c r="I1575" s="13"/>
      <c r="J1575" s="15"/>
      <c r="K1575" s="15"/>
      <c r="L1575" s="5">
        <f>VLOOKUP($C$15,'اطلاعات پایه'!$A$18:$B$30,2,FALSE)</f>
        <v>30</v>
      </c>
      <c r="M1575" s="6">
        <f>VLOOKUP($C$15,'اطلاعات پایه'!$A$18:$C$30,3,FALSE)</f>
        <v>45736</v>
      </c>
      <c r="N1575" s="5">
        <f>ROUND((K1575*('اطلاعات پایه'!$B$12+1)+'اطلاعات پایه'!$B$13)/30*L1575,0)</f>
        <v>9316080</v>
      </c>
      <c r="O1575" s="5">
        <f>IF(AND(F1575&gt;0,M1575-F1575&gt;364),'اطلاعات پایه'!$B$10,0)*L1575+J1575</f>
        <v>0</v>
      </c>
      <c r="P1575" s="5">
        <f>IF(H1575="متاهل",'اطلاعات پایه'!$B$6,0)</f>
        <v>0</v>
      </c>
      <c r="Q1575" s="5">
        <f>I1575*'اطلاعات پایه'!$B$7</f>
        <v>0</v>
      </c>
      <c r="R1575" s="5">
        <f>ROUND('اطلاعات پایه'!$B$8/30*MIN(30,L1575),0)</f>
        <v>9000000</v>
      </c>
      <c r="S1575" s="5">
        <f>ROUND('اطلاعات پایه'!$B$9/30*MIN(30,L1575),0)</f>
        <v>22000000</v>
      </c>
      <c r="T1575" s="5">
        <f t="shared" si="195"/>
        <v>59284</v>
      </c>
      <c r="U1575" s="15"/>
      <c r="V1575" s="5">
        <f t="shared" si="193"/>
        <v>0</v>
      </c>
      <c r="X1575" s="9">
        <f t="shared" si="196"/>
        <v>40316080</v>
      </c>
      <c r="Y1575" s="9">
        <f>ROUND(0.07*MIN(7*L1575*'اطلاعات پایه'!$B$5,'محاسبه حقوق'!X1575),0)</f>
        <v>2822126</v>
      </c>
      <c r="Z1575" s="9">
        <f t="shared" si="197"/>
        <v>9272700</v>
      </c>
      <c r="AA1575" s="9">
        <f t="shared" si="198"/>
        <v>480702059.14285713</v>
      </c>
      <c r="AB1575" s="5">
        <f>IF(AA1575&lt;='اطلاعات پایه'!$B$35,'اطلاعات پایه'!$D$35,IF(AA1575&lt;='اطلاعات پایه'!$B$36,'اطلاعات پایه'!$E$35+(AA1575-'اطلاعات پایه'!$B$35)*'اطلاعات پایه'!$C$36,IF(AA1575&lt;='اطلاعات پایه'!$B$37,'اطلاعات پایه'!$E$36+(AA1575-'اطلاعات پایه'!$B$36)*'اطلاعات پایه'!$C$37,IF(AA1575&lt;='اطلاعات پایه'!$B$38,'اطلاعات پایه'!$E$37+(AA1575-'اطلاعات پایه'!$B$37)*'اطلاعات پایه'!$C$38,IF(AA1575&lt;='اطلاعات پایه'!$B$39,'اطلاعات پایه'!$E$38+(AA1575-'اطلاعات پایه'!$B$38)*'اطلاعات پایه'!$C$39,'اطلاعات پایه'!$E$39+(AA1575-'اطلاعات پایه'!$B$39)*'اطلاعات پایه'!$C$40)))))/365*L1575</f>
        <v>0</v>
      </c>
      <c r="AC1575" s="9">
        <f t="shared" si="199"/>
        <v>37493954</v>
      </c>
      <c r="AE1575" s="9">
        <f t="shared" si="194"/>
        <v>49588780</v>
      </c>
    </row>
    <row r="1576" spans="1:31" x14ac:dyDescent="0.25">
      <c r="A1576" s="13">
        <v>1556</v>
      </c>
      <c r="B1576" s="13"/>
      <c r="C1576" s="13"/>
      <c r="D1576" s="13"/>
      <c r="E1576" s="13"/>
      <c r="F1576" s="13"/>
      <c r="G1576" s="6" t="str">
        <f t="shared" si="192"/>
        <v/>
      </c>
      <c r="H1576" s="13"/>
      <c r="I1576" s="13"/>
      <c r="J1576" s="15"/>
      <c r="K1576" s="15"/>
      <c r="L1576" s="5">
        <f>VLOOKUP($C$15,'اطلاعات پایه'!$A$18:$B$30,2,FALSE)</f>
        <v>30</v>
      </c>
      <c r="M1576" s="6">
        <f>VLOOKUP($C$15,'اطلاعات پایه'!$A$18:$C$30,3,FALSE)</f>
        <v>45736</v>
      </c>
      <c r="N1576" s="5">
        <f>ROUND((K1576*('اطلاعات پایه'!$B$12+1)+'اطلاعات پایه'!$B$13)/30*L1576,0)</f>
        <v>9316080</v>
      </c>
      <c r="O1576" s="5">
        <f>IF(AND(F1576&gt;0,M1576-F1576&gt;364),'اطلاعات پایه'!$B$10,0)*L1576+J1576</f>
        <v>0</v>
      </c>
      <c r="P1576" s="5">
        <f>IF(H1576="متاهل",'اطلاعات پایه'!$B$6,0)</f>
        <v>0</v>
      </c>
      <c r="Q1576" s="5">
        <f>I1576*'اطلاعات پایه'!$B$7</f>
        <v>0</v>
      </c>
      <c r="R1576" s="5">
        <f>ROUND('اطلاعات پایه'!$B$8/30*MIN(30,L1576),0)</f>
        <v>9000000</v>
      </c>
      <c r="S1576" s="5">
        <f>ROUND('اطلاعات پایه'!$B$9/30*MIN(30,L1576),0)</f>
        <v>22000000</v>
      </c>
      <c r="T1576" s="5">
        <f t="shared" si="195"/>
        <v>59284</v>
      </c>
      <c r="U1576" s="15"/>
      <c r="V1576" s="5">
        <f t="shared" si="193"/>
        <v>0</v>
      </c>
      <c r="X1576" s="9">
        <f t="shared" si="196"/>
        <v>40316080</v>
      </c>
      <c r="Y1576" s="9">
        <f>ROUND(0.07*MIN(7*L1576*'اطلاعات پایه'!$B$5,'محاسبه حقوق'!X1576),0)</f>
        <v>2822126</v>
      </c>
      <c r="Z1576" s="9">
        <f t="shared" si="197"/>
        <v>9272700</v>
      </c>
      <c r="AA1576" s="9">
        <f t="shared" si="198"/>
        <v>480702059.14285713</v>
      </c>
      <c r="AB1576" s="5">
        <f>IF(AA1576&lt;='اطلاعات پایه'!$B$35,'اطلاعات پایه'!$D$35,IF(AA1576&lt;='اطلاعات پایه'!$B$36,'اطلاعات پایه'!$E$35+(AA1576-'اطلاعات پایه'!$B$35)*'اطلاعات پایه'!$C$36,IF(AA1576&lt;='اطلاعات پایه'!$B$37,'اطلاعات پایه'!$E$36+(AA1576-'اطلاعات پایه'!$B$36)*'اطلاعات پایه'!$C$37,IF(AA1576&lt;='اطلاعات پایه'!$B$38,'اطلاعات پایه'!$E$37+(AA1576-'اطلاعات پایه'!$B$37)*'اطلاعات پایه'!$C$38,IF(AA1576&lt;='اطلاعات پایه'!$B$39,'اطلاعات پایه'!$E$38+(AA1576-'اطلاعات پایه'!$B$38)*'اطلاعات پایه'!$C$39,'اطلاعات پایه'!$E$39+(AA1576-'اطلاعات پایه'!$B$39)*'اطلاعات پایه'!$C$40)))))/365*L1576</f>
        <v>0</v>
      </c>
      <c r="AC1576" s="9">
        <f t="shared" si="199"/>
        <v>37493954</v>
      </c>
      <c r="AE1576" s="9">
        <f t="shared" si="194"/>
        <v>49588780</v>
      </c>
    </row>
    <row r="1577" spans="1:31" x14ac:dyDescent="0.25">
      <c r="A1577" s="13">
        <v>1557</v>
      </c>
      <c r="B1577" s="13"/>
      <c r="C1577" s="13"/>
      <c r="D1577" s="13"/>
      <c r="E1577" s="13"/>
      <c r="F1577" s="13"/>
      <c r="G1577" s="6" t="str">
        <f t="shared" si="192"/>
        <v/>
      </c>
      <c r="H1577" s="13"/>
      <c r="I1577" s="13"/>
      <c r="J1577" s="15"/>
      <c r="K1577" s="15"/>
      <c r="L1577" s="5">
        <f>VLOOKUP($C$15,'اطلاعات پایه'!$A$18:$B$30,2,FALSE)</f>
        <v>30</v>
      </c>
      <c r="M1577" s="6">
        <f>VLOOKUP($C$15,'اطلاعات پایه'!$A$18:$C$30,3,FALSE)</f>
        <v>45736</v>
      </c>
      <c r="N1577" s="5">
        <f>ROUND((K1577*('اطلاعات پایه'!$B$12+1)+'اطلاعات پایه'!$B$13)/30*L1577,0)</f>
        <v>9316080</v>
      </c>
      <c r="O1577" s="5">
        <f>IF(AND(F1577&gt;0,M1577-F1577&gt;364),'اطلاعات پایه'!$B$10,0)*L1577+J1577</f>
        <v>0</v>
      </c>
      <c r="P1577" s="5">
        <f>IF(H1577="متاهل",'اطلاعات پایه'!$B$6,0)</f>
        <v>0</v>
      </c>
      <c r="Q1577" s="5">
        <f>I1577*'اطلاعات پایه'!$B$7</f>
        <v>0</v>
      </c>
      <c r="R1577" s="5">
        <f>ROUND('اطلاعات پایه'!$B$8/30*MIN(30,L1577),0)</f>
        <v>9000000</v>
      </c>
      <c r="S1577" s="5">
        <f>ROUND('اطلاعات پایه'!$B$9/30*MIN(30,L1577),0)</f>
        <v>22000000</v>
      </c>
      <c r="T1577" s="5">
        <f t="shared" si="195"/>
        <v>59284</v>
      </c>
      <c r="U1577" s="15"/>
      <c r="V1577" s="5">
        <f t="shared" si="193"/>
        <v>0</v>
      </c>
      <c r="X1577" s="9">
        <f t="shared" si="196"/>
        <v>40316080</v>
      </c>
      <c r="Y1577" s="9">
        <f>ROUND(0.07*MIN(7*L1577*'اطلاعات پایه'!$B$5,'محاسبه حقوق'!X1577),0)</f>
        <v>2822126</v>
      </c>
      <c r="Z1577" s="9">
        <f t="shared" si="197"/>
        <v>9272700</v>
      </c>
      <c r="AA1577" s="9">
        <f t="shared" si="198"/>
        <v>480702059.14285713</v>
      </c>
      <c r="AB1577" s="5">
        <f>IF(AA1577&lt;='اطلاعات پایه'!$B$35,'اطلاعات پایه'!$D$35,IF(AA1577&lt;='اطلاعات پایه'!$B$36,'اطلاعات پایه'!$E$35+(AA1577-'اطلاعات پایه'!$B$35)*'اطلاعات پایه'!$C$36,IF(AA1577&lt;='اطلاعات پایه'!$B$37,'اطلاعات پایه'!$E$36+(AA1577-'اطلاعات پایه'!$B$36)*'اطلاعات پایه'!$C$37,IF(AA1577&lt;='اطلاعات پایه'!$B$38,'اطلاعات پایه'!$E$37+(AA1577-'اطلاعات پایه'!$B$37)*'اطلاعات پایه'!$C$38,IF(AA1577&lt;='اطلاعات پایه'!$B$39,'اطلاعات پایه'!$E$38+(AA1577-'اطلاعات پایه'!$B$38)*'اطلاعات پایه'!$C$39,'اطلاعات پایه'!$E$39+(AA1577-'اطلاعات پایه'!$B$39)*'اطلاعات پایه'!$C$40)))))/365*L1577</f>
        <v>0</v>
      </c>
      <c r="AC1577" s="9">
        <f t="shared" si="199"/>
        <v>37493954</v>
      </c>
      <c r="AE1577" s="9">
        <f t="shared" si="194"/>
        <v>49588780</v>
      </c>
    </row>
    <row r="1578" spans="1:31" x14ac:dyDescent="0.25">
      <c r="A1578" s="13">
        <v>1558</v>
      </c>
      <c r="B1578" s="13"/>
      <c r="C1578" s="13"/>
      <c r="D1578" s="13"/>
      <c r="E1578" s="13"/>
      <c r="F1578" s="13"/>
      <c r="G1578" s="6" t="str">
        <f t="shared" si="192"/>
        <v/>
      </c>
      <c r="H1578" s="13"/>
      <c r="I1578" s="13"/>
      <c r="J1578" s="15"/>
      <c r="K1578" s="15"/>
      <c r="L1578" s="5">
        <f>VLOOKUP($C$15,'اطلاعات پایه'!$A$18:$B$30,2,FALSE)</f>
        <v>30</v>
      </c>
      <c r="M1578" s="6">
        <f>VLOOKUP($C$15,'اطلاعات پایه'!$A$18:$C$30,3,FALSE)</f>
        <v>45736</v>
      </c>
      <c r="N1578" s="5">
        <f>ROUND((K1578*('اطلاعات پایه'!$B$12+1)+'اطلاعات پایه'!$B$13)/30*L1578,0)</f>
        <v>9316080</v>
      </c>
      <c r="O1578" s="5">
        <f>IF(AND(F1578&gt;0,M1578-F1578&gt;364),'اطلاعات پایه'!$B$10,0)*L1578+J1578</f>
        <v>0</v>
      </c>
      <c r="P1578" s="5">
        <f>IF(H1578="متاهل",'اطلاعات پایه'!$B$6,0)</f>
        <v>0</v>
      </c>
      <c r="Q1578" s="5">
        <f>I1578*'اطلاعات پایه'!$B$7</f>
        <v>0</v>
      </c>
      <c r="R1578" s="5">
        <f>ROUND('اطلاعات پایه'!$B$8/30*MIN(30,L1578),0)</f>
        <v>9000000</v>
      </c>
      <c r="S1578" s="5">
        <f>ROUND('اطلاعات پایه'!$B$9/30*MIN(30,L1578),0)</f>
        <v>22000000</v>
      </c>
      <c r="T1578" s="5">
        <f t="shared" si="195"/>
        <v>59284</v>
      </c>
      <c r="U1578" s="15"/>
      <c r="V1578" s="5">
        <f t="shared" si="193"/>
        <v>0</v>
      </c>
      <c r="X1578" s="9">
        <f t="shared" si="196"/>
        <v>40316080</v>
      </c>
      <c r="Y1578" s="9">
        <f>ROUND(0.07*MIN(7*L1578*'اطلاعات پایه'!$B$5,'محاسبه حقوق'!X1578),0)</f>
        <v>2822126</v>
      </c>
      <c r="Z1578" s="9">
        <f t="shared" si="197"/>
        <v>9272700</v>
      </c>
      <c r="AA1578" s="9">
        <f t="shared" si="198"/>
        <v>480702059.14285713</v>
      </c>
      <c r="AB1578" s="5">
        <f>IF(AA1578&lt;='اطلاعات پایه'!$B$35,'اطلاعات پایه'!$D$35,IF(AA1578&lt;='اطلاعات پایه'!$B$36,'اطلاعات پایه'!$E$35+(AA1578-'اطلاعات پایه'!$B$35)*'اطلاعات پایه'!$C$36,IF(AA1578&lt;='اطلاعات پایه'!$B$37,'اطلاعات پایه'!$E$36+(AA1578-'اطلاعات پایه'!$B$36)*'اطلاعات پایه'!$C$37,IF(AA1578&lt;='اطلاعات پایه'!$B$38,'اطلاعات پایه'!$E$37+(AA1578-'اطلاعات پایه'!$B$37)*'اطلاعات پایه'!$C$38,IF(AA1578&lt;='اطلاعات پایه'!$B$39,'اطلاعات پایه'!$E$38+(AA1578-'اطلاعات پایه'!$B$38)*'اطلاعات پایه'!$C$39,'اطلاعات پایه'!$E$39+(AA1578-'اطلاعات پایه'!$B$39)*'اطلاعات پایه'!$C$40)))))/365*L1578</f>
        <v>0</v>
      </c>
      <c r="AC1578" s="9">
        <f t="shared" si="199"/>
        <v>37493954</v>
      </c>
      <c r="AE1578" s="9">
        <f t="shared" si="194"/>
        <v>49588780</v>
      </c>
    </row>
    <row r="1579" spans="1:31" x14ac:dyDescent="0.25">
      <c r="A1579" s="13">
        <v>1559</v>
      </c>
      <c r="B1579" s="13"/>
      <c r="C1579" s="13"/>
      <c r="D1579" s="13"/>
      <c r="E1579" s="13"/>
      <c r="F1579" s="13"/>
      <c r="G1579" s="6" t="str">
        <f t="shared" si="192"/>
        <v/>
      </c>
      <c r="H1579" s="13"/>
      <c r="I1579" s="13"/>
      <c r="J1579" s="15"/>
      <c r="K1579" s="15"/>
      <c r="L1579" s="5">
        <f>VLOOKUP($C$15,'اطلاعات پایه'!$A$18:$B$30,2,FALSE)</f>
        <v>30</v>
      </c>
      <c r="M1579" s="6">
        <f>VLOOKUP($C$15,'اطلاعات پایه'!$A$18:$C$30,3,FALSE)</f>
        <v>45736</v>
      </c>
      <c r="N1579" s="5">
        <f>ROUND((K1579*('اطلاعات پایه'!$B$12+1)+'اطلاعات پایه'!$B$13)/30*L1579,0)</f>
        <v>9316080</v>
      </c>
      <c r="O1579" s="5">
        <f>IF(AND(F1579&gt;0,M1579-F1579&gt;364),'اطلاعات پایه'!$B$10,0)*L1579+J1579</f>
        <v>0</v>
      </c>
      <c r="P1579" s="5">
        <f>IF(H1579="متاهل",'اطلاعات پایه'!$B$6,0)</f>
        <v>0</v>
      </c>
      <c r="Q1579" s="5">
        <f>I1579*'اطلاعات پایه'!$B$7</f>
        <v>0</v>
      </c>
      <c r="R1579" s="5">
        <f>ROUND('اطلاعات پایه'!$B$8/30*MIN(30,L1579),0)</f>
        <v>9000000</v>
      </c>
      <c r="S1579" s="5">
        <f>ROUND('اطلاعات پایه'!$B$9/30*MIN(30,L1579),0)</f>
        <v>22000000</v>
      </c>
      <c r="T1579" s="5">
        <f t="shared" si="195"/>
        <v>59284</v>
      </c>
      <c r="U1579" s="15"/>
      <c r="V1579" s="5">
        <f t="shared" si="193"/>
        <v>0</v>
      </c>
      <c r="X1579" s="9">
        <f t="shared" si="196"/>
        <v>40316080</v>
      </c>
      <c r="Y1579" s="9">
        <f>ROUND(0.07*MIN(7*L1579*'اطلاعات پایه'!$B$5,'محاسبه حقوق'!X1579),0)</f>
        <v>2822126</v>
      </c>
      <c r="Z1579" s="9">
        <f t="shared" si="197"/>
        <v>9272700</v>
      </c>
      <c r="AA1579" s="9">
        <f t="shared" si="198"/>
        <v>480702059.14285713</v>
      </c>
      <c r="AB1579" s="5">
        <f>IF(AA1579&lt;='اطلاعات پایه'!$B$35,'اطلاعات پایه'!$D$35,IF(AA1579&lt;='اطلاعات پایه'!$B$36,'اطلاعات پایه'!$E$35+(AA1579-'اطلاعات پایه'!$B$35)*'اطلاعات پایه'!$C$36,IF(AA1579&lt;='اطلاعات پایه'!$B$37,'اطلاعات پایه'!$E$36+(AA1579-'اطلاعات پایه'!$B$36)*'اطلاعات پایه'!$C$37,IF(AA1579&lt;='اطلاعات پایه'!$B$38,'اطلاعات پایه'!$E$37+(AA1579-'اطلاعات پایه'!$B$37)*'اطلاعات پایه'!$C$38,IF(AA1579&lt;='اطلاعات پایه'!$B$39,'اطلاعات پایه'!$E$38+(AA1579-'اطلاعات پایه'!$B$38)*'اطلاعات پایه'!$C$39,'اطلاعات پایه'!$E$39+(AA1579-'اطلاعات پایه'!$B$39)*'اطلاعات پایه'!$C$40)))))/365*L1579</f>
        <v>0</v>
      </c>
      <c r="AC1579" s="9">
        <f t="shared" si="199"/>
        <v>37493954</v>
      </c>
      <c r="AE1579" s="9">
        <f t="shared" si="194"/>
        <v>49588780</v>
      </c>
    </row>
    <row r="1580" spans="1:31" x14ac:dyDescent="0.25">
      <c r="A1580" s="13">
        <v>1560</v>
      </c>
      <c r="B1580" s="13"/>
      <c r="C1580" s="13"/>
      <c r="D1580" s="13"/>
      <c r="E1580" s="13"/>
      <c r="F1580" s="13"/>
      <c r="G1580" s="6" t="str">
        <f t="shared" si="192"/>
        <v/>
      </c>
      <c r="H1580" s="13"/>
      <c r="I1580" s="13"/>
      <c r="J1580" s="15"/>
      <c r="K1580" s="15"/>
      <c r="L1580" s="5">
        <f>VLOOKUP($C$15,'اطلاعات پایه'!$A$18:$B$30,2,FALSE)</f>
        <v>30</v>
      </c>
      <c r="M1580" s="6">
        <f>VLOOKUP($C$15,'اطلاعات پایه'!$A$18:$C$30,3,FALSE)</f>
        <v>45736</v>
      </c>
      <c r="N1580" s="5">
        <f>ROUND((K1580*('اطلاعات پایه'!$B$12+1)+'اطلاعات پایه'!$B$13)/30*L1580,0)</f>
        <v>9316080</v>
      </c>
      <c r="O1580" s="5">
        <f>IF(AND(F1580&gt;0,M1580-F1580&gt;364),'اطلاعات پایه'!$B$10,0)*L1580+J1580</f>
        <v>0</v>
      </c>
      <c r="P1580" s="5">
        <f>IF(H1580="متاهل",'اطلاعات پایه'!$B$6,0)</f>
        <v>0</v>
      </c>
      <c r="Q1580" s="5">
        <f>I1580*'اطلاعات پایه'!$B$7</f>
        <v>0</v>
      </c>
      <c r="R1580" s="5">
        <f>ROUND('اطلاعات پایه'!$B$8/30*MIN(30,L1580),0)</f>
        <v>9000000</v>
      </c>
      <c r="S1580" s="5">
        <f>ROUND('اطلاعات پایه'!$B$9/30*MIN(30,L1580),0)</f>
        <v>22000000</v>
      </c>
      <c r="T1580" s="5">
        <f t="shared" si="195"/>
        <v>59284</v>
      </c>
      <c r="U1580" s="15"/>
      <c r="V1580" s="5">
        <f t="shared" si="193"/>
        <v>0</v>
      </c>
      <c r="X1580" s="9">
        <f t="shared" si="196"/>
        <v>40316080</v>
      </c>
      <c r="Y1580" s="9">
        <f>ROUND(0.07*MIN(7*L1580*'اطلاعات پایه'!$B$5,'محاسبه حقوق'!X1580),0)</f>
        <v>2822126</v>
      </c>
      <c r="Z1580" s="9">
        <f t="shared" si="197"/>
        <v>9272700</v>
      </c>
      <c r="AA1580" s="9">
        <f t="shared" si="198"/>
        <v>480702059.14285713</v>
      </c>
      <c r="AB1580" s="5">
        <f>IF(AA1580&lt;='اطلاعات پایه'!$B$35,'اطلاعات پایه'!$D$35,IF(AA1580&lt;='اطلاعات پایه'!$B$36,'اطلاعات پایه'!$E$35+(AA1580-'اطلاعات پایه'!$B$35)*'اطلاعات پایه'!$C$36,IF(AA1580&lt;='اطلاعات پایه'!$B$37,'اطلاعات پایه'!$E$36+(AA1580-'اطلاعات پایه'!$B$36)*'اطلاعات پایه'!$C$37,IF(AA1580&lt;='اطلاعات پایه'!$B$38,'اطلاعات پایه'!$E$37+(AA1580-'اطلاعات پایه'!$B$37)*'اطلاعات پایه'!$C$38,IF(AA1580&lt;='اطلاعات پایه'!$B$39,'اطلاعات پایه'!$E$38+(AA1580-'اطلاعات پایه'!$B$38)*'اطلاعات پایه'!$C$39,'اطلاعات پایه'!$E$39+(AA1580-'اطلاعات پایه'!$B$39)*'اطلاعات پایه'!$C$40)))))/365*L1580</f>
        <v>0</v>
      </c>
      <c r="AC1580" s="9">
        <f t="shared" si="199"/>
        <v>37493954</v>
      </c>
      <c r="AE1580" s="9">
        <f t="shared" si="194"/>
        <v>49588780</v>
      </c>
    </row>
    <row r="1581" spans="1:31" x14ac:dyDescent="0.25">
      <c r="A1581" s="13">
        <v>1561</v>
      </c>
      <c r="B1581" s="13"/>
      <c r="C1581" s="13"/>
      <c r="D1581" s="13"/>
      <c r="E1581" s="13"/>
      <c r="F1581" s="13"/>
      <c r="G1581" s="6" t="str">
        <f t="shared" si="192"/>
        <v/>
      </c>
      <c r="H1581" s="13"/>
      <c r="I1581" s="13"/>
      <c r="J1581" s="15"/>
      <c r="K1581" s="15"/>
      <c r="L1581" s="5">
        <f>VLOOKUP($C$15,'اطلاعات پایه'!$A$18:$B$30,2,FALSE)</f>
        <v>30</v>
      </c>
      <c r="M1581" s="6">
        <f>VLOOKUP($C$15,'اطلاعات پایه'!$A$18:$C$30,3,FALSE)</f>
        <v>45736</v>
      </c>
      <c r="N1581" s="5">
        <f>ROUND((K1581*('اطلاعات پایه'!$B$12+1)+'اطلاعات پایه'!$B$13)/30*L1581,0)</f>
        <v>9316080</v>
      </c>
      <c r="O1581" s="5">
        <f>IF(AND(F1581&gt;0,M1581-F1581&gt;364),'اطلاعات پایه'!$B$10,0)*L1581+J1581</f>
        <v>0</v>
      </c>
      <c r="P1581" s="5">
        <f>IF(H1581="متاهل",'اطلاعات پایه'!$B$6,0)</f>
        <v>0</v>
      </c>
      <c r="Q1581" s="5">
        <f>I1581*'اطلاعات پایه'!$B$7</f>
        <v>0</v>
      </c>
      <c r="R1581" s="5">
        <f>ROUND('اطلاعات پایه'!$B$8/30*MIN(30,L1581),0)</f>
        <v>9000000</v>
      </c>
      <c r="S1581" s="5">
        <f>ROUND('اطلاعات پایه'!$B$9/30*MIN(30,L1581),0)</f>
        <v>22000000</v>
      </c>
      <c r="T1581" s="5">
        <f t="shared" si="195"/>
        <v>59284</v>
      </c>
      <c r="U1581" s="15"/>
      <c r="V1581" s="5">
        <f t="shared" si="193"/>
        <v>0</v>
      </c>
      <c r="X1581" s="9">
        <f t="shared" si="196"/>
        <v>40316080</v>
      </c>
      <c r="Y1581" s="9">
        <f>ROUND(0.07*MIN(7*L1581*'اطلاعات پایه'!$B$5,'محاسبه حقوق'!X1581),0)</f>
        <v>2822126</v>
      </c>
      <c r="Z1581" s="9">
        <f t="shared" si="197"/>
        <v>9272700</v>
      </c>
      <c r="AA1581" s="9">
        <f t="shared" si="198"/>
        <v>480702059.14285713</v>
      </c>
      <c r="AB1581" s="5">
        <f>IF(AA1581&lt;='اطلاعات پایه'!$B$35,'اطلاعات پایه'!$D$35,IF(AA1581&lt;='اطلاعات پایه'!$B$36,'اطلاعات پایه'!$E$35+(AA1581-'اطلاعات پایه'!$B$35)*'اطلاعات پایه'!$C$36,IF(AA1581&lt;='اطلاعات پایه'!$B$37,'اطلاعات پایه'!$E$36+(AA1581-'اطلاعات پایه'!$B$36)*'اطلاعات پایه'!$C$37,IF(AA1581&lt;='اطلاعات پایه'!$B$38,'اطلاعات پایه'!$E$37+(AA1581-'اطلاعات پایه'!$B$37)*'اطلاعات پایه'!$C$38,IF(AA1581&lt;='اطلاعات پایه'!$B$39,'اطلاعات پایه'!$E$38+(AA1581-'اطلاعات پایه'!$B$38)*'اطلاعات پایه'!$C$39,'اطلاعات پایه'!$E$39+(AA1581-'اطلاعات پایه'!$B$39)*'اطلاعات پایه'!$C$40)))))/365*L1581</f>
        <v>0</v>
      </c>
      <c r="AC1581" s="9">
        <f t="shared" si="199"/>
        <v>37493954</v>
      </c>
      <c r="AE1581" s="9">
        <f t="shared" si="194"/>
        <v>49588780</v>
      </c>
    </row>
    <row r="1582" spans="1:31" x14ac:dyDescent="0.25">
      <c r="A1582" s="13">
        <v>1562</v>
      </c>
      <c r="B1582" s="13"/>
      <c r="C1582" s="13"/>
      <c r="D1582" s="13"/>
      <c r="E1582" s="13"/>
      <c r="F1582" s="13"/>
      <c r="G1582" s="6" t="str">
        <f t="shared" si="192"/>
        <v/>
      </c>
      <c r="H1582" s="13"/>
      <c r="I1582" s="13"/>
      <c r="J1582" s="15"/>
      <c r="K1582" s="15"/>
      <c r="L1582" s="5">
        <f>VLOOKUP($C$15,'اطلاعات پایه'!$A$18:$B$30,2,FALSE)</f>
        <v>30</v>
      </c>
      <c r="M1582" s="6">
        <f>VLOOKUP($C$15,'اطلاعات پایه'!$A$18:$C$30,3,FALSE)</f>
        <v>45736</v>
      </c>
      <c r="N1582" s="5">
        <f>ROUND((K1582*('اطلاعات پایه'!$B$12+1)+'اطلاعات پایه'!$B$13)/30*L1582,0)</f>
        <v>9316080</v>
      </c>
      <c r="O1582" s="5">
        <f>IF(AND(F1582&gt;0,M1582-F1582&gt;364),'اطلاعات پایه'!$B$10,0)*L1582+J1582</f>
        <v>0</v>
      </c>
      <c r="P1582" s="5">
        <f>IF(H1582="متاهل",'اطلاعات پایه'!$B$6,0)</f>
        <v>0</v>
      </c>
      <c r="Q1582" s="5">
        <f>I1582*'اطلاعات پایه'!$B$7</f>
        <v>0</v>
      </c>
      <c r="R1582" s="5">
        <f>ROUND('اطلاعات پایه'!$B$8/30*MIN(30,L1582),0)</f>
        <v>9000000</v>
      </c>
      <c r="S1582" s="5">
        <f>ROUND('اطلاعات پایه'!$B$9/30*MIN(30,L1582),0)</f>
        <v>22000000</v>
      </c>
      <c r="T1582" s="5">
        <f t="shared" si="195"/>
        <v>59284</v>
      </c>
      <c r="U1582" s="15"/>
      <c r="V1582" s="5">
        <f t="shared" si="193"/>
        <v>0</v>
      </c>
      <c r="X1582" s="9">
        <f t="shared" si="196"/>
        <v>40316080</v>
      </c>
      <c r="Y1582" s="9">
        <f>ROUND(0.07*MIN(7*L1582*'اطلاعات پایه'!$B$5,'محاسبه حقوق'!X1582),0)</f>
        <v>2822126</v>
      </c>
      <c r="Z1582" s="9">
        <f t="shared" si="197"/>
        <v>9272700</v>
      </c>
      <c r="AA1582" s="9">
        <f t="shared" si="198"/>
        <v>480702059.14285713</v>
      </c>
      <c r="AB1582" s="5">
        <f>IF(AA1582&lt;='اطلاعات پایه'!$B$35,'اطلاعات پایه'!$D$35,IF(AA1582&lt;='اطلاعات پایه'!$B$36,'اطلاعات پایه'!$E$35+(AA1582-'اطلاعات پایه'!$B$35)*'اطلاعات پایه'!$C$36,IF(AA1582&lt;='اطلاعات پایه'!$B$37,'اطلاعات پایه'!$E$36+(AA1582-'اطلاعات پایه'!$B$36)*'اطلاعات پایه'!$C$37,IF(AA1582&lt;='اطلاعات پایه'!$B$38,'اطلاعات پایه'!$E$37+(AA1582-'اطلاعات پایه'!$B$37)*'اطلاعات پایه'!$C$38,IF(AA1582&lt;='اطلاعات پایه'!$B$39,'اطلاعات پایه'!$E$38+(AA1582-'اطلاعات پایه'!$B$38)*'اطلاعات پایه'!$C$39,'اطلاعات پایه'!$E$39+(AA1582-'اطلاعات پایه'!$B$39)*'اطلاعات پایه'!$C$40)))))/365*L1582</f>
        <v>0</v>
      </c>
      <c r="AC1582" s="9">
        <f t="shared" si="199"/>
        <v>37493954</v>
      </c>
      <c r="AE1582" s="9">
        <f t="shared" si="194"/>
        <v>49588780</v>
      </c>
    </row>
    <row r="1583" spans="1:31" x14ac:dyDescent="0.25">
      <c r="A1583" s="13">
        <v>1563</v>
      </c>
      <c r="B1583" s="13"/>
      <c r="C1583" s="13"/>
      <c r="D1583" s="13"/>
      <c r="E1583" s="13"/>
      <c r="F1583" s="13"/>
      <c r="G1583" s="6" t="str">
        <f t="shared" si="192"/>
        <v/>
      </c>
      <c r="H1583" s="13"/>
      <c r="I1583" s="13"/>
      <c r="J1583" s="15"/>
      <c r="K1583" s="15"/>
      <c r="L1583" s="5">
        <f>VLOOKUP($C$15,'اطلاعات پایه'!$A$18:$B$30,2,FALSE)</f>
        <v>30</v>
      </c>
      <c r="M1583" s="6">
        <f>VLOOKUP($C$15,'اطلاعات پایه'!$A$18:$C$30,3,FALSE)</f>
        <v>45736</v>
      </c>
      <c r="N1583" s="5">
        <f>ROUND((K1583*('اطلاعات پایه'!$B$12+1)+'اطلاعات پایه'!$B$13)/30*L1583,0)</f>
        <v>9316080</v>
      </c>
      <c r="O1583" s="5">
        <f>IF(AND(F1583&gt;0,M1583-F1583&gt;364),'اطلاعات پایه'!$B$10,0)*L1583+J1583</f>
        <v>0</v>
      </c>
      <c r="P1583" s="5">
        <f>IF(H1583="متاهل",'اطلاعات پایه'!$B$6,0)</f>
        <v>0</v>
      </c>
      <c r="Q1583" s="5">
        <f>I1583*'اطلاعات پایه'!$B$7</f>
        <v>0</v>
      </c>
      <c r="R1583" s="5">
        <f>ROUND('اطلاعات پایه'!$B$8/30*MIN(30,L1583),0)</f>
        <v>9000000</v>
      </c>
      <c r="S1583" s="5">
        <f>ROUND('اطلاعات پایه'!$B$9/30*MIN(30,L1583),0)</f>
        <v>22000000</v>
      </c>
      <c r="T1583" s="5">
        <f t="shared" si="195"/>
        <v>59284</v>
      </c>
      <c r="U1583" s="15"/>
      <c r="V1583" s="5">
        <f t="shared" si="193"/>
        <v>0</v>
      </c>
      <c r="X1583" s="9">
        <f t="shared" si="196"/>
        <v>40316080</v>
      </c>
      <c r="Y1583" s="9">
        <f>ROUND(0.07*MIN(7*L1583*'اطلاعات پایه'!$B$5,'محاسبه حقوق'!X1583),0)</f>
        <v>2822126</v>
      </c>
      <c r="Z1583" s="9">
        <f t="shared" si="197"/>
        <v>9272700</v>
      </c>
      <c r="AA1583" s="9">
        <f t="shared" si="198"/>
        <v>480702059.14285713</v>
      </c>
      <c r="AB1583" s="5">
        <f>IF(AA1583&lt;='اطلاعات پایه'!$B$35,'اطلاعات پایه'!$D$35,IF(AA1583&lt;='اطلاعات پایه'!$B$36,'اطلاعات پایه'!$E$35+(AA1583-'اطلاعات پایه'!$B$35)*'اطلاعات پایه'!$C$36,IF(AA1583&lt;='اطلاعات پایه'!$B$37,'اطلاعات پایه'!$E$36+(AA1583-'اطلاعات پایه'!$B$36)*'اطلاعات پایه'!$C$37,IF(AA1583&lt;='اطلاعات پایه'!$B$38,'اطلاعات پایه'!$E$37+(AA1583-'اطلاعات پایه'!$B$37)*'اطلاعات پایه'!$C$38,IF(AA1583&lt;='اطلاعات پایه'!$B$39,'اطلاعات پایه'!$E$38+(AA1583-'اطلاعات پایه'!$B$38)*'اطلاعات پایه'!$C$39,'اطلاعات پایه'!$E$39+(AA1583-'اطلاعات پایه'!$B$39)*'اطلاعات پایه'!$C$40)))))/365*L1583</f>
        <v>0</v>
      </c>
      <c r="AC1583" s="9">
        <f t="shared" si="199"/>
        <v>37493954</v>
      </c>
      <c r="AE1583" s="9">
        <f t="shared" si="194"/>
        <v>49588780</v>
      </c>
    </row>
    <row r="1584" spans="1:31" x14ac:dyDescent="0.25">
      <c r="A1584" s="13">
        <v>1564</v>
      </c>
      <c r="B1584" s="13"/>
      <c r="C1584" s="13"/>
      <c r="D1584" s="13"/>
      <c r="E1584" s="13"/>
      <c r="F1584" s="13"/>
      <c r="G1584" s="6" t="str">
        <f t="shared" si="192"/>
        <v/>
      </c>
      <c r="H1584" s="13"/>
      <c r="I1584" s="13"/>
      <c r="J1584" s="15"/>
      <c r="K1584" s="15"/>
      <c r="L1584" s="5">
        <f>VLOOKUP($C$15,'اطلاعات پایه'!$A$18:$B$30,2,FALSE)</f>
        <v>30</v>
      </c>
      <c r="M1584" s="6">
        <f>VLOOKUP($C$15,'اطلاعات پایه'!$A$18:$C$30,3,FALSE)</f>
        <v>45736</v>
      </c>
      <c r="N1584" s="5">
        <f>ROUND((K1584*('اطلاعات پایه'!$B$12+1)+'اطلاعات پایه'!$B$13)/30*L1584,0)</f>
        <v>9316080</v>
      </c>
      <c r="O1584" s="5">
        <f>IF(AND(F1584&gt;0,M1584-F1584&gt;364),'اطلاعات پایه'!$B$10,0)*L1584+J1584</f>
        <v>0</v>
      </c>
      <c r="P1584" s="5">
        <f>IF(H1584="متاهل",'اطلاعات پایه'!$B$6,0)</f>
        <v>0</v>
      </c>
      <c r="Q1584" s="5">
        <f>I1584*'اطلاعات پایه'!$B$7</f>
        <v>0</v>
      </c>
      <c r="R1584" s="5">
        <f>ROUND('اطلاعات پایه'!$B$8/30*MIN(30,L1584),0)</f>
        <v>9000000</v>
      </c>
      <c r="S1584" s="5">
        <f>ROUND('اطلاعات پایه'!$B$9/30*MIN(30,L1584),0)</f>
        <v>22000000</v>
      </c>
      <c r="T1584" s="5">
        <f t="shared" si="195"/>
        <v>59284</v>
      </c>
      <c r="U1584" s="15"/>
      <c r="V1584" s="5">
        <f t="shared" si="193"/>
        <v>0</v>
      </c>
      <c r="X1584" s="9">
        <f t="shared" si="196"/>
        <v>40316080</v>
      </c>
      <c r="Y1584" s="9">
        <f>ROUND(0.07*MIN(7*L1584*'اطلاعات پایه'!$B$5,'محاسبه حقوق'!X1584),0)</f>
        <v>2822126</v>
      </c>
      <c r="Z1584" s="9">
        <f t="shared" si="197"/>
        <v>9272700</v>
      </c>
      <c r="AA1584" s="9">
        <f t="shared" si="198"/>
        <v>480702059.14285713</v>
      </c>
      <c r="AB1584" s="5">
        <f>IF(AA1584&lt;='اطلاعات پایه'!$B$35,'اطلاعات پایه'!$D$35,IF(AA1584&lt;='اطلاعات پایه'!$B$36,'اطلاعات پایه'!$E$35+(AA1584-'اطلاعات پایه'!$B$35)*'اطلاعات پایه'!$C$36,IF(AA1584&lt;='اطلاعات پایه'!$B$37,'اطلاعات پایه'!$E$36+(AA1584-'اطلاعات پایه'!$B$36)*'اطلاعات پایه'!$C$37,IF(AA1584&lt;='اطلاعات پایه'!$B$38,'اطلاعات پایه'!$E$37+(AA1584-'اطلاعات پایه'!$B$37)*'اطلاعات پایه'!$C$38,IF(AA1584&lt;='اطلاعات پایه'!$B$39,'اطلاعات پایه'!$E$38+(AA1584-'اطلاعات پایه'!$B$38)*'اطلاعات پایه'!$C$39,'اطلاعات پایه'!$E$39+(AA1584-'اطلاعات پایه'!$B$39)*'اطلاعات پایه'!$C$40)))))/365*L1584</f>
        <v>0</v>
      </c>
      <c r="AC1584" s="9">
        <f t="shared" si="199"/>
        <v>37493954</v>
      </c>
      <c r="AE1584" s="9">
        <f t="shared" si="194"/>
        <v>49588780</v>
      </c>
    </row>
    <row r="1585" spans="1:31" x14ac:dyDescent="0.25">
      <c r="A1585" s="13">
        <v>1565</v>
      </c>
      <c r="B1585" s="13"/>
      <c r="C1585" s="13"/>
      <c r="D1585" s="13"/>
      <c r="E1585" s="13"/>
      <c r="F1585" s="13"/>
      <c r="G1585" s="6" t="str">
        <f t="shared" si="192"/>
        <v/>
      </c>
      <c r="H1585" s="13"/>
      <c r="I1585" s="13"/>
      <c r="J1585" s="15"/>
      <c r="K1585" s="15"/>
      <c r="L1585" s="5">
        <f>VLOOKUP($C$15,'اطلاعات پایه'!$A$18:$B$30,2,FALSE)</f>
        <v>30</v>
      </c>
      <c r="M1585" s="6">
        <f>VLOOKUP($C$15,'اطلاعات پایه'!$A$18:$C$30,3,FALSE)</f>
        <v>45736</v>
      </c>
      <c r="N1585" s="5">
        <f>ROUND((K1585*('اطلاعات پایه'!$B$12+1)+'اطلاعات پایه'!$B$13)/30*L1585,0)</f>
        <v>9316080</v>
      </c>
      <c r="O1585" s="5">
        <f>IF(AND(F1585&gt;0,M1585-F1585&gt;364),'اطلاعات پایه'!$B$10,0)*L1585+J1585</f>
        <v>0</v>
      </c>
      <c r="P1585" s="5">
        <f>IF(H1585="متاهل",'اطلاعات پایه'!$B$6,0)</f>
        <v>0</v>
      </c>
      <c r="Q1585" s="5">
        <f>I1585*'اطلاعات پایه'!$B$7</f>
        <v>0</v>
      </c>
      <c r="R1585" s="5">
        <f>ROUND('اطلاعات پایه'!$B$8/30*MIN(30,L1585),0)</f>
        <v>9000000</v>
      </c>
      <c r="S1585" s="5">
        <f>ROUND('اطلاعات پایه'!$B$9/30*MIN(30,L1585),0)</f>
        <v>22000000</v>
      </c>
      <c r="T1585" s="5">
        <f t="shared" si="195"/>
        <v>59284</v>
      </c>
      <c r="U1585" s="15"/>
      <c r="V1585" s="5">
        <f t="shared" si="193"/>
        <v>0</v>
      </c>
      <c r="X1585" s="9">
        <f t="shared" si="196"/>
        <v>40316080</v>
      </c>
      <c r="Y1585" s="9">
        <f>ROUND(0.07*MIN(7*L1585*'اطلاعات پایه'!$B$5,'محاسبه حقوق'!X1585),0)</f>
        <v>2822126</v>
      </c>
      <c r="Z1585" s="9">
        <f t="shared" si="197"/>
        <v>9272700</v>
      </c>
      <c r="AA1585" s="9">
        <f t="shared" si="198"/>
        <v>480702059.14285713</v>
      </c>
      <c r="AB1585" s="5">
        <f>IF(AA1585&lt;='اطلاعات پایه'!$B$35,'اطلاعات پایه'!$D$35,IF(AA1585&lt;='اطلاعات پایه'!$B$36,'اطلاعات پایه'!$E$35+(AA1585-'اطلاعات پایه'!$B$35)*'اطلاعات پایه'!$C$36,IF(AA1585&lt;='اطلاعات پایه'!$B$37,'اطلاعات پایه'!$E$36+(AA1585-'اطلاعات پایه'!$B$36)*'اطلاعات پایه'!$C$37,IF(AA1585&lt;='اطلاعات پایه'!$B$38,'اطلاعات پایه'!$E$37+(AA1585-'اطلاعات پایه'!$B$37)*'اطلاعات پایه'!$C$38,IF(AA1585&lt;='اطلاعات پایه'!$B$39,'اطلاعات پایه'!$E$38+(AA1585-'اطلاعات پایه'!$B$38)*'اطلاعات پایه'!$C$39,'اطلاعات پایه'!$E$39+(AA1585-'اطلاعات پایه'!$B$39)*'اطلاعات پایه'!$C$40)))))/365*L1585</f>
        <v>0</v>
      </c>
      <c r="AC1585" s="9">
        <f t="shared" si="199"/>
        <v>37493954</v>
      </c>
      <c r="AE1585" s="9">
        <f t="shared" si="194"/>
        <v>49588780</v>
      </c>
    </row>
    <row r="1586" spans="1:31" x14ac:dyDescent="0.25">
      <c r="A1586" s="13">
        <v>1566</v>
      </c>
      <c r="B1586" s="13"/>
      <c r="C1586" s="13"/>
      <c r="D1586" s="13"/>
      <c r="E1586" s="13"/>
      <c r="F1586" s="13"/>
      <c r="G1586" s="6" t="str">
        <f t="shared" si="192"/>
        <v/>
      </c>
      <c r="H1586" s="13"/>
      <c r="I1586" s="13"/>
      <c r="J1586" s="15"/>
      <c r="K1586" s="15"/>
      <c r="L1586" s="5">
        <f>VLOOKUP($C$15,'اطلاعات پایه'!$A$18:$B$30,2,FALSE)</f>
        <v>30</v>
      </c>
      <c r="M1586" s="6">
        <f>VLOOKUP($C$15,'اطلاعات پایه'!$A$18:$C$30,3,FALSE)</f>
        <v>45736</v>
      </c>
      <c r="N1586" s="5">
        <f>ROUND((K1586*('اطلاعات پایه'!$B$12+1)+'اطلاعات پایه'!$B$13)/30*L1586,0)</f>
        <v>9316080</v>
      </c>
      <c r="O1586" s="5">
        <f>IF(AND(F1586&gt;0,M1586-F1586&gt;364),'اطلاعات پایه'!$B$10,0)*L1586+J1586</f>
        <v>0</v>
      </c>
      <c r="P1586" s="5">
        <f>IF(H1586="متاهل",'اطلاعات پایه'!$B$6,0)</f>
        <v>0</v>
      </c>
      <c r="Q1586" s="5">
        <f>I1586*'اطلاعات پایه'!$B$7</f>
        <v>0</v>
      </c>
      <c r="R1586" s="5">
        <f>ROUND('اطلاعات پایه'!$B$8/30*MIN(30,L1586),0)</f>
        <v>9000000</v>
      </c>
      <c r="S1586" s="5">
        <f>ROUND('اطلاعات پایه'!$B$9/30*MIN(30,L1586),0)</f>
        <v>22000000</v>
      </c>
      <c r="T1586" s="5">
        <f t="shared" si="195"/>
        <v>59284</v>
      </c>
      <c r="U1586" s="15"/>
      <c r="V1586" s="5">
        <f t="shared" si="193"/>
        <v>0</v>
      </c>
      <c r="X1586" s="9">
        <f t="shared" si="196"/>
        <v>40316080</v>
      </c>
      <c r="Y1586" s="9">
        <f>ROUND(0.07*MIN(7*L1586*'اطلاعات پایه'!$B$5,'محاسبه حقوق'!X1586),0)</f>
        <v>2822126</v>
      </c>
      <c r="Z1586" s="9">
        <f t="shared" si="197"/>
        <v>9272700</v>
      </c>
      <c r="AA1586" s="9">
        <f t="shared" si="198"/>
        <v>480702059.14285713</v>
      </c>
      <c r="AB1586" s="5">
        <f>IF(AA1586&lt;='اطلاعات پایه'!$B$35,'اطلاعات پایه'!$D$35,IF(AA1586&lt;='اطلاعات پایه'!$B$36,'اطلاعات پایه'!$E$35+(AA1586-'اطلاعات پایه'!$B$35)*'اطلاعات پایه'!$C$36,IF(AA1586&lt;='اطلاعات پایه'!$B$37,'اطلاعات پایه'!$E$36+(AA1586-'اطلاعات پایه'!$B$36)*'اطلاعات پایه'!$C$37,IF(AA1586&lt;='اطلاعات پایه'!$B$38,'اطلاعات پایه'!$E$37+(AA1586-'اطلاعات پایه'!$B$37)*'اطلاعات پایه'!$C$38,IF(AA1586&lt;='اطلاعات پایه'!$B$39,'اطلاعات پایه'!$E$38+(AA1586-'اطلاعات پایه'!$B$38)*'اطلاعات پایه'!$C$39,'اطلاعات پایه'!$E$39+(AA1586-'اطلاعات پایه'!$B$39)*'اطلاعات پایه'!$C$40)))))/365*L1586</f>
        <v>0</v>
      </c>
      <c r="AC1586" s="9">
        <f t="shared" si="199"/>
        <v>37493954</v>
      </c>
      <c r="AE1586" s="9">
        <f t="shared" si="194"/>
        <v>49588780</v>
      </c>
    </row>
    <row r="1587" spans="1:31" x14ac:dyDescent="0.25">
      <c r="A1587" s="13">
        <v>1567</v>
      </c>
      <c r="B1587" s="13"/>
      <c r="C1587" s="13"/>
      <c r="D1587" s="13"/>
      <c r="E1587" s="13"/>
      <c r="F1587" s="13"/>
      <c r="G1587" s="6" t="str">
        <f t="shared" si="192"/>
        <v/>
      </c>
      <c r="H1587" s="13"/>
      <c r="I1587" s="13"/>
      <c r="J1587" s="15"/>
      <c r="K1587" s="15"/>
      <c r="L1587" s="5">
        <f>VLOOKUP($C$15,'اطلاعات پایه'!$A$18:$B$30,2,FALSE)</f>
        <v>30</v>
      </c>
      <c r="M1587" s="6">
        <f>VLOOKUP($C$15,'اطلاعات پایه'!$A$18:$C$30,3,FALSE)</f>
        <v>45736</v>
      </c>
      <c r="N1587" s="5">
        <f>ROUND((K1587*('اطلاعات پایه'!$B$12+1)+'اطلاعات پایه'!$B$13)/30*L1587,0)</f>
        <v>9316080</v>
      </c>
      <c r="O1587" s="5">
        <f>IF(AND(F1587&gt;0,M1587-F1587&gt;364),'اطلاعات پایه'!$B$10,0)*L1587+J1587</f>
        <v>0</v>
      </c>
      <c r="P1587" s="5">
        <f>IF(H1587="متاهل",'اطلاعات پایه'!$B$6,0)</f>
        <v>0</v>
      </c>
      <c r="Q1587" s="5">
        <f>I1587*'اطلاعات پایه'!$B$7</f>
        <v>0</v>
      </c>
      <c r="R1587" s="5">
        <f>ROUND('اطلاعات پایه'!$B$8/30*MIN(30,L1587),0)</f>
        <v>9000000</v>
      </c>
      <c r="S1587" s="5">
        <f>ROUND('اطلاعات پایه'!$B$9/30*MIN(30,L1587),0)</f>
        <v>22000000</v>
      </c>
      <c r="T1587" s="5">
        <f t="shared" si="195"/>
        <v>59284</v>
      </c>
      <c r="U1587" s="15"/>
      <c r="V1587" s="5">
        <f t="shared" si="193"/>
        <v>0</v>
      </c>
      <c r="X1587" s="9">
        <f t="shared" si="196"/>
        <v>40316080</v>
      </c>
      <c r="Y1587" s="9">
        <f>ROUND(0.07*MIN(7*L1587*'اطلاعات پایه'!$B$5,'محاسبه حقوق'!X1587),0)</f>
        <v>2822126</v>
      </c>
      <c r="Z1587" s="9">
        <f t="shared" si="197"/>
        <v>9272700</v>
      </c>
      <c r="AA1587" s="9">
        <f t="shared" si="198"/>
        <v>480702059.14285713</v>
      </c>
      <c r="AB1587" s="5">
        <f>IF(AA1587&lt;='اطلاعات پایه'!$B$35,'اطلاعات پایه'!$D$35,IF(AA1587&lt;='اطلاعات پایه'!$B$36,'اطلاعات پایه'!$E$35+(AA1587-'اطلاعات پایه'!$B$35)*'اطلاعات پایه'!$C$36,IF(AA1587&lt;='اطلاعات پایه'!$B$37,'اطلاعات پایه'!$E$36+(AA1587-'اطلاعات پایه'!$B$36)*'اطلاعات پایه'!$C$37,IF(AA1587&lt;='اطلاعات پایه'!$B$38,'اطلاعات پایه'!$E$37+(AA1587-'اطلاعات پایه'!$B$37)*'اطلاعات پایه'!$C$38,IF(AA1587&lt;='اطلاعات پایه'!$B$39,'اطلاعات پایه'!$E$38+(AA1587-'اطلاعات پایه'!$B$38)*'اطلاعات پایه'!$C$39,'اطلاعات پایه'!$E$39+(AA1587-'اطلاعات پایه'!$B$39)*'اطلاعات پایه'!$C$40)))))/365*L1587</f>
        <v>0</v>
      </c>
      <c r="AC1587" s="9">
        <f t="shared" si="199"/>
        <v>37493954</v>
      </c>
      <c r="AE1587" s="9">
        <f t="shared" si="194"/>
        <v>49588780</v>
      </c>
    </row>
    <row r="1588" spans="1:31" x14ac:dyDescent="0.25">
      <c r="A1588" s="13">
        <v>1568</v>
      </c>
      <c r="B1588" s="13"/>
      <c r="C1588" s="13"/>
      <c r="D1588" s="13"/>
      <c r="E1588" s="13"/>
      <c r="F1588" s="13"/>
      <c r="G1588" s="6" t="str">
        <f t="shared" si="192"/>
        <v/>
      </c>
      <c r="H1588" s="13"/>
      <c r="I1588" s="13"/>
      <c r="J1588" s="15"/>
      <c r="K1588" s="15"/>
      <c r="L1588" s="5">
        <f>VLOOKUP($C$15,'اطلاعات پایه'!$A$18:$B$30,2,FALSE)</f>
        <v>30</v>
      </c>
      <c r="M1588" s="6">
        <f>VLOOKUP($C$15,'اطلاعات پایه'!$A$18:$C$30,3,FALSE)</f>
        <v>45736</v>
      </c>
      <c r="N1588" s="5">
        <f>ROUND((K1588*('اطلاعات پایه'!$B$12+1)+'اطلاعات پایه'!$B$13)/30*L1588,0)</f>
        <v>9316080</v>
      </c>
      <c r="O1588" s="5">
        <f>IF(AND(F1588&gt;0,M1588-F1588&gt;364),'اطلاعات پایه'!$B$10,0)*L1588+J1588</f>
        <v>0</v>
      </c>
      <c r="P1588" s="5">
        <f>IF(H1588="متاهل",'اطلاعات پایه'!$B$6,0)</f>
        <v>0</v>
      </c>
      <c r="Q1588" s="5">
        <f>I1588*'اطلاعات پایه'!$B$7</f>
        <v>0</v>
      </c>
      <c r="R1588" s="5">
        <f>ROUND('اطلاعات پایه'!$B$8/30*MIN(30,L1588),0)</f>
        <v>9000000</v>
      </c>
      <c r="S1588" s="5">
        <f>ROUND('اطلاعات پایه'!$B$9/30*MIN(30,L1588),0)</f>
        <v>22000000</v>
      </c>
      <c r="T1588" s="5">
        <f t="shared" si="195"/>
        <v>59284</v>
      </c>
      <c r="U1588" s="15"/>
      <c r="V1588" s="5">
        <f t="shared" si="193"/>
        <v>0</v>
      </c>
      <c r="X1588" s="9">
        <f t="shared" si="196"/>
        <v>40316080</v>
      </c>
      <c r="Y1588" s="9">
        <f>ROUND(0.07*MIN(7*L1588*'اطلاعات پایه'!$B$5,'محاسبه حقوق'!X1588),0)</f>
        <v>2822126</v>
      </c>
      <c r="Z1588" s="9">
        <f t="shared" si="197"/>
        <v>9272700</v>
      </c>
      <c r="AA1588" s="9">
        <f t="shared" si="198"/>
        <v>480702059.14285713</v>
      </c>
      <c r="AB1588" s="5">
        <f>IF(AA1588&lt;='اطلاعات پایه'!$B$35,'اطلاعات پایه'!$D$35,IF(AA1588&lt;='اطلاعات پایه'!$B$36,'اطلاعات پایه'!$E$35+(AA1588-'اطلاعات پایه'!$B$35)*'اطلاعات پایه'!$C$36,IF(AA1588&lt;='اطلاعات پایه'!$B$37,'اطلاعات پایه'!$E$36+(AA1588-'اطلاعات پایه'!$B$36)*'اطلاعات پایه'!$C$37,IF(AA1588&lt;='اطلاعات پایه'!$B$38,'اطلاعات پایه'!$E$37+(AA1588-'اطلاعات پایه'!$B$37)*'اطلاعات پایه'!$C$38,IF(AA1588&lt;='اطلاعات پایه'!$B$39,'اطلاعات پایه'!$E$38+(AA1588-'اطلاعات پایه'!$B$38)*'اطلاعات پایه'!$C$39,'اطلاعات پایه'!$E$39+(AA1588-'اطلاعات پایه'!$B$39)*'اطلاعات پایه'!$C$40)))))/365*L1588</f>
        <v>0</v>
      </c>
      <c r="AC1588" s="9">
        <f t="shared" si="199"/>
        <v>37493954</v>
      </c>
      <c r="AE1588" s="9">
        <f t="shared" si="194"/>
        <v>49588780</v>
      </c>
    </row>
    <row r="1589" spans="1:31" x14ac:dyDescent="0.25">
      <c r="A1589" s="13">
        <v>1569</v>
      </c>
      <c r="B1589" s="13"/>
      <c r="C1589" s="13"/>
      <c r="D1589" s="13"/>
      <c r="E1589" s="13"/>
      <c r="F1589" s="13"/>
      <c r="G1589" s="6" t="str">
        <f t="shared" si="192"/>
        <v/>
      </c>
      <c r="H1589" s="13"/>
      <c r="I1589" s="13"/>
      <c r="J1589" s="15"/>
      <c r="K1589" s="15"/>
      <c r="L1589" s="5">
        <f>VLOOKUP($C$15,'اطلاعات پایه'!$A$18:$B$30,2,FALSE)</f>
        <v>30</v>
      </c>
      <c r="M1589" s="6">
        <f>VLOOKUP($C$15,'اطلاعات پایه'!$A$18:$C$30,3,FALSE)</f>
        <v>45736</v>
      </c>
      <c r="N1589" s="5">
        <f>ROUND((K1589*('اطلاعات پایه'!$B$12+1)+'اطلاعات پایه'!$B$13)/30*L1589,0)</f>
        <v>9316080</v>
      </c>
      <c r="O1589" s="5">
        <f>IF(AND(F1589&gt;0,M1589-F1589&gt;364),'اطلاعات پایه'!$B$10,0)*L1589+J1589</f>
        <v>0</v>
      </c>
      <c r="P1589" s="5">
        <f>IF(H1589="متاهل",'اطلاعات پایه'!$B$6,0)</f>
        <v>0</v>
      </c>
      <c r="Q1589" s="5">
        <f>I1589*'اطلاعات پایه'!$B$7</f>
        <v>0</v>
      </c>
      <c r="R1589" s="5">
        <f>ROUND('اطلاعات پایه'!$B$8/30*MIN(30,L1589),0)</f>
        <v>9000000</v>
      </c>
      <c r="S1589" s="5">
        <f>ROUND('اطلاعات پایه'!$B$9/30*MIN(30,L1589),0)</f>
        <v>22000000</v>
      </c>
      <c r="T1589" s="5">
        <f t="shared" si="195"/>
        <v>59284</v>
      </c>
      <c r="U1589" s="15"/>
      <c r="V1589" s="5">
        <f t="shared" si="193"/>
        <v>0</v>
      </c>
      <c r="X1589" s="9">
        <f t="shared" si="196"/>
        <v>40316080</v>
      </c>
      <c r="Y1589" s="9">
        <f>ROUND(0.07*MIN(7*L1589*'اطلاعات پایه'!$B$5,'محاسبه حقوق'!X1589),0)</f>
        <v>2822126</v>
      </c>
      <c r="Z1589" s="9">
        <f t="shared" si="197"/>
        <v>9272700</v>
      </c>
      <c r="AA1589" s="9">
        <f t="shared" si="198"/>
        <v>480702059.14285713</v>
      </c>
      <c r="AB1589" s="5">
        <f>IF(AA1589&lt;='اطلاعات پایه'!$B$35,'اطلاعات پایه'!$D$35,IF(AA1589&lt;='اطلاعات پایه'!$B$36,'اطلاعات پایه'!$E$35+(AA1589-'اطلاعات پایه'!$B$35)*'اطلاعات پایه'!$C$36,IF(AA1589&lt;='اطلاعات پایه'!$B$37,'اطلاعات پایه'!$E$36+(AA1589-'اطلاعات پایه'!$B$36)*'اطلاعات پایه'!$C$37,IF(AA1589&lt;='اطلاعات پایه'!$B$38,'اطلاعات پایه'!$E$37+(AA1589-'اطلاعات پایه'!$B$37)*'اطلاعات پایه'!$C$38,IF(AA1589&lt;='اطلاعات پایه'!$B$39,'اطلاعات پایه'!$E$38+(AA1589-'اطلاعات پایه'!$B$38)*'اطلاعات پایه'!$C$39,'اطلاعات پایه'!$E$39+(AA1589-'اطلاعات پایه'!$B$39)*'اطلاعات پایه'!$C$40)))))/365*L1589</f>
        <v>0</v>
      </c>
      <c r="AC1589" s="9">
        <f t="shared" si="199"/>
        <v>37493954</v>
      </c>
      <c r="AE1589" s="9">
        <f t="shared" si="194"/>
        <v>49588780</v>
      </c>
    </row>
    <row r="1590" spans="1:31" x14ac:dyDescent="0.25">
      <c r="A1590" s="13">
        <v>1570</v>
      </c>
      <c r="B1590" s="13"/>
      <c r="C1590" s="13"/>
      <c r="D1590" s="13"/>
      <c r="E1590" s="13"/>
      <c r="F1590" s="13"/>
      <c r="G1590" s="6" t="str">
        <f t="shared" si="192"/>
        <v/>
      </c>
      <c r="H1590" s="13"/>
      <c r="I1590" s="13"/>
      <c r="J1590" s="15"/>
      <c r="K1590" s="15"/>
      <c r="L1590" s="5">
        <f>VLOOKUP($C$15,'اطلاعات پایه'!$A$18:$B$30,2,FALSE)</f>
        <v>30</v>
      </c>
      <c r="M1590" s="6">
        <f>VLOOKUP($C$15,'اطلاعات پایه'!$A$18:$C$30,3,FALSE)</f>
        <v>45736</v>
      </c>
      <c r="N1590" s="5">
        <f>ROUND((K1590*('اطلاعات پایه'!$B$12+1)+'اطلاعات پایه'!$B$13)/30*L1590,0)</f>
        <v>9316080</v>
      </c>
      <c r="O1590" s="5">
        <f>IF(AND(F1590&gt;0,M1590-F1590&gt;364),'اطلاعات پایه'!$B$10,0)*L1590+J1590</f>
        <v>0</v>
      </c>
      <c r="P1590" s="5">
        <f>IF(H1590="متاهل",'اطلاعات پایه'!$B$6,0)</f>
        <v>0</v>
      </c>
      <c r="Q1590" s="5">
        <f>I1590*'اطلاعات پایه'!$B$7</f>
        <v>0</v>
      </c>
      <c r="R1590" s="5">
        <f>ROUND('اطلاعات پایه'!$B$8/30*MIN(30,L1590),0)</f>
        <v>9000000</v>
      </c>
      <c r="S1590" s="5">
        <f>ROUND('اطلاعات پایه'!$B$9/30*MIN(30,L1590),0)</f>
        <v>22000000</v>
      </c>
      <c r="T1590" s="5">
        <f t="shared" si="195"/>
        <v>59284</v>
      </c>
      <c r="U1590" s="15"/>
      <c r="V1590" s="5">
        <f t="shared" si="193"/>
        <v>0</v>
      </c>
      <c r="X1590" s="9">
        <f t="shared" si="196"/>
        <v>40316080</v>
      </c>
      <c r="Y1590" s="9">
        <f>ROUND(0.07*MIN(7*L1590*'اطلاعات پایه'!$B$5,'محاسبه حقوق'!X1590),0)</f>
        <v>2822126</v>
      </c>
      <c r="Z1590" s="9">
        <f t="shared" si="197"/>
        <v>9272700</v>
      </c>
      <c r="AA1590" s="9">
        <f t="shared" si="198"/>
        <v>480702059.14285713</v>
      </c>
      <c r="AB1590" s="5">
        <f>IF(AA1590&lt;='اطلاعات پایه'!$B$35,'اطلاعات پایه'!$D$35,IF(AA1590&lt;='اطلاعات پایه'!$B$36,'اطلاعات پایه'!$E$35+(AA1590-'اطلاعات پایه'!$B$35)*'اطلاعات پایه'!$C$36,IF(AA1590&lt;='اطلاعات پایه'!$B$37,'اطلاعات پایه'!$E$36+(AA1590-'اطلاعات پایه'!$B$36)*'اطلاعات پایه'!$C$37,IF(AA1590&lt;='اطلاعات پایه'!$B$38,'اطلاعات پایه'!$E$37+(AA1590-'اطلاعات پایه'!$B$37)*'اطلاعات پایه'!$C$38,IF(AA1590&lt;='اطلاعات پایه'!$B$39,'اطلاعات پایه'!$E$38+(AA1590-'اطلاعات پایه'!$B$38)*'اطلاعات پایه'!$C$39,'اطلاعات پایه'!$E$39+(AA1590-'اطلاعات پایه'!$B$39)*'اطلاعات پایه'!$C$40)))))/365*L1590</f>
        <v>0</v>
      </c>
      <c r="AC1590" s="9">
        <f t="shared" si="199"/>
        <v>37493954</v>
      </c>
      <c r="AE1590" s="9">
        <f t="shared" si="194"/>
        <v>49588780</v>
      </c>
    </row>
    <row r="1591" spans="1:31" x14ac:dyDescent="0.25">
      <c r="A1591" s="13">
        <v>1571</v>
      </c>
      <c r="B1591" s="13"/>
      <c r="C1591" s="13"/>
      <c r="D1591" s="13"/>
      <c r="E1591" s="13"/>
      <c r="F1591" s="13"/>
      <c r="G1591" s="6" t="str">
        <f t="shared" si="192"/>
        <v/>
      </c>
      <c r="H1591" s="13"/>
      <c r="I1591" s="13"/>
      <c r="J1591" s="15"/>
      <c r="K1591" s="15"/>
      <c r="L1591" s="5">
        <f>VLOOKUP($C$15,'اطلاعات پایه'!$A$18:$B$30,2,FALSE)</f>
        <v>30</v>
      </c>
      <c r="M1591" s="6">
        <f>VLOOKUP($C$15,'اطلاعات پایه'!$A$18:$C$30,3,FALSE)</f>
        <v>45736</v>
      </c>
      <c r="N1591" s="5">
        <f>ROUND((K1591*('اطلاعات پایه'!$B$12+1)+'اطلاعات پایه'!$B$13)/30*L1591,0)</f>
        <v>9316080</v>
      </c>
      <c r="O1591" s="5">
        <f>IF(AND(F1591&gt;0,M1591-F1591&gt;364),'اطلاعات پایه'!$B$10,0)*L1591+J1591</f>
        <v>0</v>
      </c>
      <c r="P1591" s="5">
        <f>IF(H1591="متاهل",'اطلاعات پایه'!$B$6,0)</f>
        <v>0</v>
      </c>
      <c r="Q1591" s="5">
        <f>I1591*'اطلاعات پایه'!$B$7</f>
        <v>0</v>
      </c>
      <c r="R1591" s="5">
        <f>ROUND('اطلاعات پایه'!$B$8/30*MIN(30,L1591),0)</f>
        <v>9000000</v>
      </c>
      <c r="S1591" s="5">
        <f>ROUND('اطلاعات پایه'!$B$9/30*MIN(30,L1591),0)</f>
        <v>22000000</v>
      </c>
      <c r="T1591" s="5">
        <f t="shared" si="195"/>
        <v>59284</v>
      </c>
      <c r="U1591" s="15"/>
      <c r="V1591" s="5">
        <f t="shared" si="193"/>
        <v>0</v>
      </c>
      <c r="X1591" s="9">
        <f t="shared" si="196"/>
        <v>40316080</v>
      </c>
      <c r="Y1591" s="9">
        <f>ROUND(0.07*MIN(7*L1591*'اطلاعات پایه'!$B$5,'محاسبه حقوق'!X1591),0)</f>
        <v>2822126</v>
      </c>
      <c r="Z1591" s="9">
        <f t="shared" si="197"/>
        <v>9272700</v>
      </c>
      <c r="AA1591" s="9">
        <f t="shared" si="198"/>
        <v>480702059.14285713</v>
      </c>
      <c r="AB1591" s="5">
        <f>IF(AA1591&lt;='اطلاعات پایه'!$B$35,'اطلاعات پایه'!$D$35,IF(AA1591&lt;='اطلاعات پایه'!$B$36,'اطلاعات پایه'!$E$35+(AA1591-'اطلاعات پایه'!$B$35)*'اطلاعات پایه'!$C$36,IF(AA1591&lt;='اطلاعات پایه'!$B$37,'اطلاعات پایه'!$E$36+(AA1591-'اطلاعات پایه'!$B$36)*'اطلاعات پایه'!$C$37,IF(AA1591&lt;='اطلاعات پایه'!$B$38,'اطلاعات پایه'!$E$37+(AA1591-'اطلاعات پایه'!$B$37)*'اطلاعات پایه'!$C$38,IF(AA1591&lt;='اطلاعات پایه'!$B$39,'اطلاعات پایه'!$E$38+(AA1591-'اطلاعات پایه'!$B$38)*'اطلاعات پایه'!$C$39,'اطلاعات پایه'!$E$39+(AA1591-'اطلاعات پایه'!$B$39)*'اطلاعات پایه'!$C$40)))))/365*L1591</f>
        <v>0</v>
      </c>
      <c r="AC1591" s="9">
        <f t="shared" si="199"/>
        <v>37493954</v>
      </c>
      <c r="AE1591" s="9">
        <f t="shared" si="194"/>
        <v>49588780</v>
      </c>
    </row>
    <row r="1592" spans="1:31" x14ac:dyDescent="0.25">
      <c r="A1592" s="13">
        <v>1572</v>
      </c>
      <c r="B1592" s="13"/>
      <c r="C1592" s="13"/>
      <c r="D1592" s="13"/>
      <c r="E1592" s="13"/>
      <c r="F1592" s="13"/>
      <c r="G1592" s="6" t="str">
        <f t="shared" si="192"/>
        <v/>
      </c>
      <c r="H1592" s="13"/>
      <c r="I1592" s="13"/>
      <c r="J1592" s="15"/>
      <c r="K1592" s="15"/>
      <c r="L1592" s="5">
        <f>VLOOKUP($C$15,'اطلاعات پایه'!$A$18:$B$30,2,FALSE)</f>
        <v>30</v>
      </c>
      <c r="M1592" s="6">
        <f>VLOOKUP($C$15,'اطلاعات پایه'!$A$18:$C$30,3,FALSE)</f>
        <v>45736</v>
      </c>
      <c r="N1592" s="5">
        <f>ROUND((K1592*('اطلاعات پایه'!$B$12+1)+'اطلاعات پایه'!$B$13)/30*L1592,0)</f>
        <v>9316080</v>
      </c>
      <c r="O1592" s="5">
        <f>IF(AND(F1592&gt;0,M1592-F1592&gt;364),'اطلاعات پایه'!$B$10,0)*L1592+J1592</f>
        <v>0</v>
      </c>
      <c r="P1592" s="5">
        <f>IF(H1592="متاهل",'اطلاعات پایه'!$B$6,0)</f>
        <v>0</v>
      </c>
      <c r="Q1592" s="5">
        <f>I1592*'اطلاعات پایه'!$B$7</f>
        <v>0</v>
      </c>
      <c r="R1592" s="5">
        <f>ROUND('اطلاعات پایه'!$B$8/30*MIN(30,L1592),0)</f>
        <v>9000000</v>
      </c>
      <c r="S1592" s="5">
        <f>ROUND('اطلاعات پایه'!$B$9/30*MIN(30,L1592),0)</f>
        <v>22000000</v>
      </c>
      <c r="T1592" s="5">
        <f t="shared" si="195"/>
        <v>59284</v>
      </c>
      <c r="U1592" s="15"/>
      <c r="V1592" s="5">
        <f t="shared" si="193"/>
        <v>0</v>
      </c>
      <c r="X1592" s="9">
        <f t="shared" si="196"/>
        <v>40316080</v>
      </c>
      <c r="Y1592" s="9">
        <f>ROUND(0.07*MIN(7*L1592*'اطلاعات پایه'!$B$5,'محاسبه حقوق'!X1592),0)</f>
        <v>2822126</v>
      </c>
      <c r="Z1592" s="9">
        <f t="shared" si="197"/>
        <v>9272700</v>
      </c>
      <c r="AA1592" s="9">
        <f t="shared" si="198"/>
        <v>480702059.14285713</v>
      </c>
      <c r="AB1592" s="5">
        <f>IF(AA1592&lt;='اطلاعات پایه'!$B$35,'اطلاعات پایه'!$D$35,IF(AA1592&lt;='اطلاعات پایه'!$B$36,'اطلاعات پایه'!$E$35+(AA1592-'اطلاعات پایه'!$B$35)*'اطلاعات پایه'!$C$36,IF(AA1592&lt;='اطلاعات پایه'!$B$37,'اطلاعات پایه'!$E$36+(AA1592-'اطلاعات پایه'!$B$36)*'اطلاعات پایه'!$C$37,IF(AA1592&lt;='اطلاعات پایه'!$B$38,'اطلاعات پایه'!$E$37+(AA1592-'اطلاعات پایه'!$B$37)*'اطلاعات پایه'!$C$38,IF(AA1592&lt;='اطلاعات پایه'!$B$39,'اطلاعات پایه'!$E$38+(AA1592-'اطلاعات پایه'!$B$38)*'اطلاعات پایه'!$C$39,'اطلاعات پایه'!$E$39+(AA1592-'اطلاعات پایه'!$B$39)*'اطلاعات پایه'!$C$40)))))/365*L1592</f>
        <v>0</v>
      </c>
      <c r="AC1592" s="9">
        <f t="shared" si="199"/>
        <v>37493954</v>
      </c>
      <c r="AE1592" s="9">
        <f t="shared" si="194"/>
        <v>49588780</v>
      </c>
    </row>
    <row r="1593" spans="1:31" x14ac:dyDescent="0.25">
      <c r="A1593" s="13">
        <v>1573</v>
      </c>
      <c r="B1593" s="13"/>
      <c r="C1593" s="13"/>
      <c r="D1593" s="13"/>
      <c r="E1593" s="13"/>
      <c r="F1593" s="13"/>
      <c r="G1593" s="6" t="str">
        <f t="shared" si="192"/>
        <v/>
      </c>
      <c r="H1593" s="13"/>
      <c r="I1593" s="13"/>
      <c r="J1593" s="15"/>
      <c r="K1593" s="15"/>
      <c r="L1593" s="5">
        <f>VLOOKUP($C$15,'اطلاعات پایه'!$A$18:$B$30,2,FALSE)</f>
        <v>30</v>
      </c>
      <c r="M1593" s="6">
        <f>VLOOKUP($C$15,'اطلاعات پایه'!$A$18:$C$30,3,FALSE)</f>
        <v>45736</v>
      </c>
      <c r="N1593" s="5">
        <f>ROUND((K1593*('اطلاعات پایه'!$B$12+1)+'اطلاعات پایه'!$B$13)/30*L1593,0)</f>
        <v>9316080</v>
      </c>
      <c r="O1593" s="5">
        <f>IF(AND(F1593&gt;0,M1593-F1593&gt;364),'اطلاعات پایه'!$B$10,0)*L1593+J1593</f>
        <v>0</v>
      </c>
      <c r="P1593" s="5">
        <f>IF(H1593="متاهل",'اطلاعات پایه'!$B$6,0)</f>
        <v>0</v>
      </c>
      <c r="Q1593" s="5">
        <f>I1593*'اطلاعات پایه'!$B$7</f>
        <v>0</v>
      </c>
      <c r="R1593" s="5">
        <f>ROUND('اطلاعات پایه'!$B$8/30*MIN(30,L1593),0)</f>
        <v>9000000</v>
      </c>
      <c r="S1593" s="5">
        <f>ROUND('اطلاعات پایه'!$B$9/30*MIN(30,L1593),0)</f>
        <v>22000000</v>
      </c>
      <c r="T1593" s="5">
        <f t="shared" si="195"/>
        <v>59284</v>
      </c>
      <c r="U1593" s="15"/>
      <c r="V1593" s="5">
        <f t="shared" si="193"/>
        <v>0</v>
      </c>
      <c r="X1593" s="9">
        <f t="shared" si="196"/>
        <v>40316080</v>
      </c>
      <c r="Y1593" s="9">
        <f>ROUND(0.07*MIN(7*L1593*'اطلاعات پایه'!$B$5,'محاسبه حقوق'!X1593),0)</f>
        <v>2822126</v>
      </c>
      <c r="Z1593" s="9">
        <f t="shared" si="197"/>
        <v>9272700</v>
      </c>
      <c r="AA1593" s="9">
        <f t="shared" si="198"/>
        <v>480702059.14285713</v>
      </c>
      <c r="AB1593" s="5">
        <f>IF(AA1593&lt;='اطلاعات پایه'!$B$35,'اطلاعات پایه'!$D$35,IF(AA1593&lt;='اطلاعات پایه'!$B$36,'اطلاعات پایه'!$E$35+(AA1593-'اطلاعات پایه'!$B$35)*'اطلاعات پایه'!$C$36,IF(AA1593&lt;='اطلاعات پایه'!$B$37,'اطلاعات پایه'!$E$36+(AA1593-'اطلاعات پایه'!$B$36)*'اطلاعات پایه'!$C$37,IF(AA1593&lt;='اطلاعات پایه'!$B$38,'اطلاعات پایه'!$E$37+(AA1593-'اطلاعات پایه'!$B$37)*'اطلاعات پایه'!$C$38,IF(AA1593&lt;='اطلاعات پایه'!$B$39,'اطلاعات پایه'!$E$38+(AA1593-'اطلاعات پایه'!$B$38)*'اطلاعات پایه'!$C$39,'اطلاعات پایه'!$E$39+(AA1593-'اطلاعات پایه'!$B$39)*'اطلاعات پایه'!$C$40)))))/365*L1593</f>
        <v>0</v>
      </c>
      <c r="AC1593" s="9">
        <f t="shared" si="199"/>
        <v>37493954</v>
      </c>
      <c r="AE1593" s="9">
        <f t="shared" si="194"/>
        <v>49588780</v>
      </c>
    </row>
    <row r="1594" spans="1:31" x14ac:dyDescent="0.25">
      <c r="A1594" s="13">
        <v>1574</v>
      </c>
      <c r="B1594" s="13"/>
      <c r="C1594" s="13"/>
      <c r="D1594" s="13"/>
      <c r="E1594" s="13"/>
      <c r="F1594" s="13"/>
      <c r="G1594" s="6" t="str">
        <f t="shared" si="192"/>
        <v/>
      </c>
      <c r="H1594" s="13"/>
      <c r="I1594" s="13"/>
      <c r="J1594" s="15"/>
      <c r="K1594" s="15"/>
      <c r="L1594" s="5">
        <f>VLOOKUP($C$15,'اطلاعات پایه'!$A$18:$B$30,2,FALSE)</f>
        <v>30</v>
      </c>
      <c r="M1594" s="6">
        <f>VLOOKUP($C$15,'اطلاعات پایه'!$A$18:$C$30,3,FALSE)</f>
        <v>45736</v>
      </c>
      <c r="N1594" s="5">
        <f>ROUND((K1594*('اطلاعات پایه'!$B$12+1)+'اطلاعات پایه'!$B$13)/30*L1594,0)</f>
        <v>9316080</v>
      </c>
      <c r="O1594" s="5">
        <f>IF(AND(F1594&gt;0,M1594-F1594&gt;364),'اطلاعات پایه'!$B$10,0)*L1594+J1594</f>
        <v>0</v>
      </c>
      <c r="P1594" s="5">
        <f>IF(H1594="متاهل",'اطلاعات پایه'!$B$6,0)</f>
        <v>0</v>
      </c>
      <c r="Q1594" s="5">
        <f>I1594*'اطلاعات پایه'!$B$7</f>
        <v>0</v>
      </c>
      <c r="R1594" s="5">
        <f>ROUND('اطلاعات پایه'!$B$8/30*MIN(30,L1594),0)</f>
        <v>9000000</v>
      </c>
      <c r="S1594" s="5">
        <f>ROUND('اطلاعات پایه'!$B$9/30*MIN(30,L1594),0)</f>
        <v>22000000</v>
      </c>
      <c r="T1594" s="5">
        <f t="shared" si="195"/>
        <v>59284</v>
      </c>
      <c r="U1594" s="15"/>
      <c r="V1594" s="5">
        <f t="shared" si="193"/>
        <v>0</v>
      </c>
      <c r="X1594" s="9">
        <f t="shared" si="196"/>
        <v>40316080</v>
      </c>
      <c r="Y1594" s="9">
        <f>ROUND(0.07*MIN(7*L1594*'اطلاعات پایه'!$B$5,'محاسبه حقوق'!X1594),0)</f>
        <v>2822126</v>
      </c>
      <c r="Z1594" s="9">
        <f t="shared" si="197"/>
        <v>9272700</v>
      </c>
      <c r="AA1594" s="9">
        <f t="shared" si="198"/>
        <v>480702059.14285713</v>
      </c>
      <c r="AB1594" s="5">
        <f>IF(AA1594&lt;='اطلاعات پایه'!$B$35,'اطلاعات پایه'!$D$35,IF(AA1594&lt;='اطلاعات پایه'!$B$36,'اطلاعات پایه'!$E$35+(AA1594-'اطلاعات پایه'!$B$35)*'اطلاعات پایه'!$C$36,IF(AA1594&lt;='اطلاعات پایه'!$B$37,'اطلاعات پایه'!$E$36+(AA1594-'اطلاعات پایه'!$B$36)*'اطلاعات پایه'!$C$37,IF(AA1594&lt;='اطلاعات پایه'!$B$38,'اطلاعات پایه'!$E$37+(AA1594-'اطلاعات پایه'!$B$37)*'اطلاعات پایه'!$C$38,IF(AA1594&lt;='اطلاعات پایه'!$B$39,'اطلاعات پایه'!$E$38+(AA1594-'اطلاعات پایه'!$B$38)*'اطلاعات پایه'!$C$39,'اطلاعات پایه'!$E$39+(AA1594-'اطلاعات پایه'!$B$39)*'اطلاعات پایه'!$C$40)))))/365*L1594</f>
        <v>0</v>
      </c>
      <c r="AC1594" s="9">
        <f t="shared" si="199"/>
        <v>37493954</v>
      </c>
      <c r="AE1594" s="9">
        <f t="shared" si="194"/>
        <v>49588780</v>
      </c>
    </row>
    <row r="1595" spans="1:31" x14ac:dyDescent="0.25">
      <c r="A1595" s="13">
        <v>1575</v>
      </c>
      <c r="B1595" s="13"/>
      <c r="C1595" s="13"/>
      <c r="D1595" s="13"/>
      <c r="E1595" s="13"/>
      <c r="F1595" s="13"/>
      <c r="G1595" s="6" t="str">
        <f t="shared" si="192"/>
        <v/>
      </c>
      <c r="H1595" s="13"/>
      <c r="I1595" s="13"/>
      <c r="J1595" s="15"/>
      <c r="K1595" s="15"/>
      <c r="L1595" s="5">
        <f>VLOOKUP($C$15,'اطلاعات پایه'!$A$18:$B$30,2,FALSE)</f>
        <v>30</v>
      </c>
      <c r="M1595" s="6">
        <f>VLOOKUP($C$15,'اطلاعات پایه'!$A$18:$C$30,3,FALSE)</f>
        <v>45736</v>
      </c>
      <c r="N1595" s="5">
        <f>ROUND((K1595*('اطلاعات پایه'!$B$12+1)+'اطلاعات پایه'!$B$13)/30*L1595,0)</f>
        <v>9316080</v>
      </c>
      <c r="O1595" s="5">
        <f>IF(AND(F1595&gt;0,M1595-F1595&gt;364),'اطلاعات پایه'!$B$10,0)*L1595+J1595</f>
        <v>0</v>
      </c>
      <c r="P1595" s="5">
        <f>IF(H1595="متاهل",'اطلاعات پایه'!$B$6,0)</f>
        <v>0</v>
      </c>
      <c r="Q1595" s="5">
        <f>I1595*'اطلاعات پایه'!$B$7</f>
        <v>0</v>
      </c>
      <c r="R1595" s="5">
        <f>ROUND('اطلاعات پایه'!$B$8/30*MIN(30,L1595),0)</f>
        <v>9000000</v>
      </c>
      <c r="S1595" s="5">
        <f>ROUND('اطلاعات پایه'!$B$9/30*MIN(30,L1595),0)</f>
        <v>22000000</v>
      </c>
      <c r="T1595" s="5">
        <f t="shared" si="195"/>
        <v>59284</v>
      </c>
      <c r="U1595" s="15"/>
      <c r="V1595" s="5">
        <f t="shared" si="193"/>
        <v>0</v>
      </c>
      <c r="X1595" s="9">
        <f t="shared" si="196"/>
        <v>40316080</v>
      </c>
      <c r="Y1595" s="9">
        <f>ROUND(0.07*MIN(7*L1595*'اطلاعات پایه'!$B$5,'محاسبه حقوق'!X1595),0)</f>
        <v>2822126</v>
      </c>
      <c r="Z1595" s="9">
        <f t="shared" si="197"/>
        <v>9272700</v>
      </c>
      <c r="AA1595" s="9">
        <f t="shared" si="198"/>
        <v>480702059.14285713</v>
      </c>
      <c r="AB1595" s="5">
        <f>IF(AA1595&lt;='اطلاعات پایه'!$B$35,'اطلاعات پایه'!$D$35,IF(AA1595&lt;='اطلاعات پایه'!$B$36,'اطلاعات پایه'!$E$35+(AA1595-'اطلاعات پایه'!$B$35)*'اطلاعات پایه'!$C$36,IF(AA1595&lt;='اطلاعات پایه'!$B$37,'اطلاعات پایه'!$E$36+(AA1595-'اطلاعات پایه'!$B$36)*'اطلاعات پایه'!$C$37,IF(AA1595&lt;='اطلاعات پایه'!$B$38,'اطلاعات پایه'!$E$37+(AA1595-'اطلاعات پایه'!$B$37)*'اطلاعات پایه'!$C$38,IF(AA1595&lt;='اطلاعات پایه'!$B$39,'اطلاعات پایه'!$E$38+(AA1595-'اطلاعات پایه'!$B$38)*'اطلاعات پایه'!$C$39,'اطلاعات پایه'!$E$39+(AA1595-'اطلاعات پایه'!$B$39)*'اطلاعات پایه'!$C$40)))))/365*L1595</f>
        <v>0</v>
      </c>
      <c r="AC1595" s="9">
        <f t="shared" si="199"/>
        <v>37493954</v>
      </c>
      <c r="AE1595" s="9">
        <f t="shared" si="194"/>
        <v>49588780</v>
      </c>
    </row>
    <row r="1596" spans="1:31" x14ac:dyDescent="0.25">
      <c r="A1596" s="13">
        <v>1576</v>
      </c>
      <c r="B1596" s="13"/>
      <c r="C1596" s="13"/>
      <c r="D1596" s="13"/>
      <c r="E1596" s="13"/>
      <c r="F1596" s="13"/>
      <c r="G1596" s="6" t="str">
        <f t="shared" si="192"/>
        <v/>
      </c>
      <c r="H1596" s="13"/>
      <c r="I1596" s="13"/>
      <c r="J1596" s="15"/>
      <c r="K1596" s="15"/>
      <c r="L1596" s="5">
        <f>VLOOKUP($C$15,'اطلاعات پایه'!$A$18:$B$30,2,FALSE)</f>
        <v>30</v>
      </c>
      <c r="M1596" s="6">
        <f>VLOOKUP($C$15,'اطلاعات پایه'!$A$18:$C$30,3,FALSE)</f>
        <v>45736</v>
      </c>
      <c r="N1596" s="5">
        <f>ROUND((K1596*('اطلاعات پایه'!$B$12+1)+'اطلاعات پایه'!$B$13)/30*L1596,0)</f>
        <v>9316080</v>
      </c>
      <c r="O1596" s="5">
        <f>IF(AND(F1596&gt;0,M1596-F1596&gt;364),'اطلاعات پایه'!$B$10,0)*L1596+J1596</f>
        <v>0</v>
      </c>
      <c r="P1596" s="5">
        <f>IF(H1596="متاهل",'اطلاعات پایه'!$B$6,0)</f>
        <v>0</v>
      </c>
      <c r="Q1596" s="5">
        <f>I1596*'اطلاعات پایه'!$B$7</f>
        <v>0</v>
      </c>
      <c r="R1596" s="5">
        <f>ROUND('اطلاعات پایه'!$B$8/30*MIN(30,L1596),0)</f>
        <v>9000000</v>
      </c>
      <c r="S1596" s="5">
        <f>ROUND('اطلاعات پایه'!$B$9/30*MIN(30,L1596),0)</f>
        <v>22000000</v>
      </c>
      <c r="T1596" s="5">
        <f t="shared" si="195"/>
        <v>59284</v>
      </c>
      <c r="U1596" s="15"/>
      <c r="V1596" s="5">
        <f t="shared" si="193"/>
        <v>0</v>
      </c>
      <c r="X1596" s="9">
        <f t="shared" si="196"/>
        <v>40316080</v>
      </c>
      <c r="Y1596" s="9">
        <f>ROUND(0.07*MIN(7*L1596*'اطلاعات پایه'!$B$5,'محاسبه حقوق'!X1596),0)</f>
        <v>2822126</v>
      </c>
      <c r="Z1596" s="9">
        <f t="shared" si="197"/>
        <v>9272700</v>
      </c>
      <c r="AA1596" s="9">
        <f t="shared" si="198"/>
        <v>480702059.14285713</v>
      </c>
      <c r="AB1596" s="5">
        <f>IF(AA1596&lt;='اطلاعات پایه'!$B$35,'اطلاعات پایه'!$D$35,IF(AA1596&lt;='اطلاعات پایه'!$B$36,'اطلاعات پایه'!$E$35+(AA1596-'اطلاعات پایه'!$B$35)*'اطلاعات پایه'!$C$36,IF(AA1596&lt;='اطلاعات پایه'!$B$37,'اطلاعات پایه'!$E$36+(AA1596-'اطلاعات پایه'!$B$36)*'اطلاعات پایه'!$C$37,IF(AA1596&lt;='اطلاعات پایه'!$B$38,'اطلاعات پایه'!$E$37+(AA1596-'اطلاعات پایه'!$B$37)*'اطلاعات پایه'!$C$38,IF(AA1596&lt;='اطلاعات پایه'!$B$39,'اطلاعات پایه'!$E$38+(AA1596-'اطلاعات پایه'!$B$38)*'اطلاعات پایه'!$C$39,'اطلاعات پایه'!$E$39+(AA1596-'اطلاعات پایه'!$B$39)*'اطلاعات پایه'!$C$40)))))/365*L1596</f>
        <v>0</v>
      </c>
      <c r="AC1596" s="9">
        <f t="shared" si="199"/>
        <v>37493954</v>
      </c>
      <c r="AE1596" s="9">
        <f t="shared" si="194"/>
        <v>49588780</v>
      </c>
    </row>
    <row r="1597" spans="1:31" x14ac:dyDescent="0.25">
      <c r="A1597" s="13">
        <v>1577</v>
      </c>
      <c r="B1597" s="13"/>
      <c r="C1597" s="13"/>
      <c r="D1597" s="13"/>
      <c r="E1597" s="13"/>
      <c r="F1597" s="13"/>
      <c r="G1597" s="6" t="str">
        <f t="shared" si="192"/>
        <v/>
      </c>
      <c r="H1597" s="13"/>
      <c r="I1597" s="13"/>
      <c r="J1597" s="15"/>
      <c r="K1597" s="15"/>
      <c r="L1597" s="5">
        <f>VLOOKUP($C$15,'اطلاعات پایه'!$A$18:$B$30,2,FALSE)</f>
        <v>30</v>
      </c>
      <c r="M1597" s="6">
        <f>VLOOKUP($C$15,'اطلاعات پایه'!$A$18:$C$30,3,FALSE)</f>
        <v>45736</v>
      </c>
      <c r="N1597" s="5">
        <f>ROUND((K1597*('اطلاعات پایه'!$B$12+1)+'اطلاعات پایه'!$B$13)/30*L1597,0)</f>
        <v>9316080</v>
      </c>
      <c r="O1597" s="5">
        <f>IF(AND(F1597&gt;0,M1597-F1597&gt;364),'اطلاعات پایه'!$B$10,0)*L1597+J1597</f>
        <v>0</v>
      </c>
      <c r="P1597" s="5">
        <f>IF(H1597="متاهل",'اطلاعات پایه'!$B$6,0)</f>
        <v>0</v>
      </c>
      <c r="Q1597" s="5">
        <f>I1597*'اطلاعات پایه'!$B$7</f>
        <v>0</v>
      </c>
      <c r="R1597" s="5">
        <f>ROUND('اطلاعات پایه'!$B$8/30*MIN(30,L1597),0)</f>
        <v>9000000</v>
      </c>
      <c r="S1597" s="5">
        <f>ROUND('اطلاعات پایه'!$B$9/30*MIN(30,L1597),0)</f>
        <v>22000000</v>
      </c>
      <c r="T1597" s="5">
        <f t="shared" si="195"/>
        <v>59284</v>
      </c>
      <c r="U1597" s="15"/>
      <c r="V1597" s="5">
        <f t="shared" si="193"/>
        <v>0</v>
      </c>
      <c r="X1597" s="9">
        <f t="shared" si="196"/>
        <v>40316080</v>
      </c>
      <c r="Y1597" s="9">
        <f>ROUND(0.07*MIN(7*L1597*'اطلاعات پایه'!$B$5,'محاسبه حقوق'!X1597),0)</f>
        <v>2822126</v>
      </c>
      <c r="Z1597" s="9">
        <f t="shared" si="197"/>
        <v>9272700</v>
      </c>
      <c r="AA1597" s="9">
        <f t="shared" si="198"/>
        <v>480702059.14285713</v>
      </c>
      <c r="AB1597" s="5">
        <f>IF(AA1597&lt;='اطلاعات پایه'!$B$35,'اطلاعات پایه'!$D$35,IF(AA1597&lt;='اطلاعات پایه'!$B$36,'اطلاعات پایه'!$E$35+(AA1597-'اطلاعات پایه'!$B$35)*'اطلاعات پایه'!$C$36,IF(AA1597&lt;='اطلاعات پایه'!$B$37,'اطلاعات پایه'!$E$36+(AA1597-'اطلاعات پایه'!$B$36)*'اطلاعات پایه'!$C$37,IF(AA1597&lt;='اطلاعات پایه'!$B$38,'اطلاعات پایه'!$E$37+(AA1597-'اطلاعات پایه'!$B$37)*'اطلاعات پایه'!$C$38,IF(AA1597&lt;='اطلاعات پایه'!$B$39,'اطلاعات پایه'!$E$38+(AA1597-'اطلاعات پایه'!$B$38)*'اطلاعات پایه'!$C$39,'اطلاعات پایه'!$E$39+(AA1597-'اطلاعات پایه'!$B$39)*'اطلاعات پایه'!$C$40)))))/365*L1597</f>
        <v>0</v>
      </c>
      <c r="AC1597" s="9">
        <f t="shared" si="199"/>
        <v>37493954</v>
      </c>
      <c r="AE1597" s="9">
        <f t="shared" si="194"/>
        <v>49588780</v>
      </c>
    </row>
    <row r="1598" spans="1:31" x14ac:dyDescent="0.25">
      <c r="A1598" s="13">
        <v>1578</v>
      </c>
      <c r="B1598" s="13"/>
      <c r="C1598" s="13"/>
      <c r="D1598" s="13"/>
      <c r="E1598" s="13"/>
      <c r="F1598" s="13"/>
      <c r="G1598" s="6" t="str">
        <f t="shared" si="192"/>
        <v/>
      </c>
      <c r="H1598" s="13"/>
      <c r="I1598" s="13"/>
      <c r="J1598" s="15"/>
      <c r="K1598" s="15"/>
      <c r="L1598" s="5">
        <f>VLOOKUP($C$15,'اطلاعات پایه'!$A$18:$B$30,2,FALSE)</f>
        <v>30</v>
      </c>
      <c r="M1598" s="6">
        <f>VLOOKUP($C$15,'اطلاعات پایه'!$A$18:$C$30,3,FALSE)</f>
        <v>45736</v>
      </c>
      <c r="N1598" s="5">
        <f>ROUND((K1598*('اطلاعات پایه'!$B$12+1)+'اطلاعات پایه'!$B$13)/30*L1598,0)</f>
        <v>9316080</v>
      </c>
      <c r="O1598" s="5">
        <f>IF(AND(F1598&gt;0,M1598-F1598&gt;364),'اطلاعات پایه'!$B$10,0)*L1598+J1598</f>
        <v>0</v>
      </c>
      <c r="P1598" s="5">
        <f>IF(H1598="متاهل",'اطلاعات پایه'!$B$6,0)</f>
        <v>0</v>
      </c>
      <c r="Q1598" s="5">
        <f>I1598*'اطلاعات پایه'!$B$7</f>
        <v>0</v>
      </c>
      <c r="R1598" s="5">
        <f>ROUND('اطلاعات پایه'!$B$8/30*MIN(30,L1598),0)</f>
        <v>9000000</v>
      </c>
      <c r="S1598" s="5">
        <f>ROUND('اطلاعات پایه'!$B$9/30*MIN(30,L1598),0)</f>
        <v>22000000</v>
      </c>
      <c r="T1598" s="5">
        <f t="shared" si="195"/>
        <v>59284</v>
      </c>
      <c r="U1598" s="15"/>
      <c r="V1598" s="5">
        <f t="shared" si="193"/>
        <v>0</v>
      </c>
      <c r="X1598" s="9">
        <f t="shared" si="196"/>
        <v>40316080</v>
      </c>
      <c r="Y1598" s="9">
        <f>ROUND(0.07*MIN(7*L1598*'اطلاعات پایه'!$B$5,'محاسبه حقوق'!X1598),0)</f>
        <v>2822126</v>
      </c>
      <c r="Z1598" s="9">
        <f t="shared" si="197"/>
        <v>9272700</v>
      </c>
      <c r="AA1598" s="9">
        <f t="shared" si="198"/>
        <v>480702059.14285713</v>
      </c>
      <c r="AB1598" s="5">
        <f>IF(AA1598&lt;='اطلاعات پایه'!$B$35,'اطلاعات پایه'!$D$35,IF(AA1598&lt;='اطلاعات پایه'!$B$36,'اطلاعات پایه'!$E$35+(AA1598-'اطلاعات پایه'!$B$35)*'اطلاعات پایه'!$C$36,IF(AA1598&lt;='اطلاعات پایه'!$B$37,'اطلاعات پایه'!$E$36+(AA1598-'اطلاعات پایه'!$B$36)*'اطلاعات پایه'!$C$37,IF(AA1598&lt;='اطلاعات پایه'!$B$38,'اطلاعات پایه'!$E$37+(AA1598-'اطلاعات پایه'!$B$37)*'اطلاعات پایه'!$C$38,IF(AA1598&lt;='اطلاعات پایه'!$B$39,'اطلاعات پایه'!$E$38+(AA1598-'اطلاعات پایه'!$B$38)*'اطلاعات پایه'!$C$39,'اطلاعات پایه'!$E$39+(AA1598-'اطلاعات پایه'!$B$39)*'اطلاعات پایه'!$C$40)))))/365*L1598</f>
        <v>0</v>
      </c>
      <c r="AC1598" s="9">
        <f t="shared" si="199"/>
        <v>37493954</v>
      </c>
      <c r="AE1598" s="9">
        <f t="shared" si="194"/>
        <v>49588780</v>
      </c>
    </row>
    <row r="1599" spans="1:31" x14ac:dyDescent="0.25">
      <c r="A1599" s="13">
        <v>1579</v>
      </c>
      <c r="B1599" s="13"/>
      <c r="C1599" s="13"/>
      <c r="D1599" s="13"/>
      <c r="E1599" s="13"/>
      <c r="F1599" s="13"/>
      <c r="G1599" s="6" t="str">
        <f t="shared" si="192"/>
        <v/>
      </c>
      <c r="H1599" s="13"/>
      <c r="I1599" s="13"/>
      <c r="J1599" s="15"/>
      <c r="K1599" s="15"/>
      <c r="L1599" s="5">
        <f>VLOOKUP($C$15,'اطلاعات پایه'!$A$18:$B$30,2,FALSE)</f>
        <v>30</v>
      </c>
      <c r="M1599" s="6">
        <f>VLOOKUP($C$15,'اطلاعات پایه'!$A$18:$C$30,3,FALSE)</f>
        <v>45736</v>
      </c>
      <c r="N1599" s="5">
        <f>ROUND((K1599*('اطلاعات پایه'!$B$12+1)+'اطلاعات پایه'!$B$13)/30*L1599,0)</f>
        <v>9316080</v>
      </c>
      <c r="O1599" s="5">
        <f>IF(AND(F1599&gt;0,M1599-F1599&gt;364),'اطلاعات پایه'!$B$10,0)*L1599+J1599</f>
        <v>0</v>
      </c>
      <c r="P1599" s="5">
        <f>IF(H1599="متاهل",'اطلاعات پایه'!$B$6,0)</f>
        <v>0</v>
      </c>
      <c r="Q1599" s="5">
        <f>I1599*'اطلاعات پایه'!$B$7</f>
        <v>0</v>
      </c>
      <c r="R1599" s="5">
        <f>ROUND('اطلاعات پایه'!$B$8/30*MIN(30,L1599),0)</f>
        <v>9000000</v>
      </c>
      <c r="S1599" s="5">
        <f>ROUND('اطلاعات پایه'!$B$9/30*MIN(30,L1599),0)</f>
        <v>22000000</v>
      </c>
      <c r="T1599" s="5">
        <f t="shared" si="195"/>
        <v>59284</v>
      </c>
      <c r="U1599" s="15"/>
      <c r="V1599" s="5">
        <f t="shared" si="193"/>
        <v>0</v>
      </c>
      <c r="X1599" s="9">
        <f t="shared" si="196"/>
        <v>40316080</v>
      </c>
      <c r="Y1599" s="9">
        <f>ROUND(0.07*MIN(7*L1599*'اطلاعات پایه'!$B$5,'محاسبه حقوق'!X1599),0)</f>
        <v>2822126</v>
      </c>
      <c r="Z1599" s="9">
        <f t="shared" si="197"/>
        <v>9272700</v>
      </c>
      <c r="AA1599" s="9">
        <f t="shared" si="198"/>
        <v>480702059.14285713</v>
      </c>
      <c r="AB1599" s="5">
        <f>IF(AA1599&lt;='اطلاعات پایه'!$B$35,'اطلاعات پایه'!$D$35,IF(AA1599&lt;='اطلاعات پایه'!$B$36,'اطلاعات پایه'!$E$35+(AA1599-'اطلاعات پایه'!$B$35)*'اطلاعات پایه'!$C$36,IF(AA1599&lt;='اطلاعات پایه'!$B$37,'اطلاعات پایه'!$E$36+(AA1599-'اطلاعات پایه'!$B$36)*'اطلاعات پایه'!$C$37,IF(AA1599&lt;='اطلاعات پایه'!$B$38,'اطلاعات پایه'!$E$37+(AA1599-'اطلاعات پایه'!$B$37)*'اطلاعات پایه'!$C$38,IF(AA1599&lt;='اطلاعات پایه'!$B$39,'اطلاعات پایه'!$E$38+(AA1599-'اطلاعات پایه'!$B$38)*'اطلاعات پایه'!$C$39,'اطلاعات پایه'!$E$39+(AA1599-'اطلاعات پایه'!$B$39)*'اطلاعات پایه'!$C$40)))))/365*L1599</f>
        <v>0</v>
      </c>
      <c r="AC1599" s="9">
        <f t="shared" si="199"/>
        <v>37493954</v>
      </c>
      <c r="AE1599" s="9">
        <f t="shared" si="194"/>
        <v>49588780</v>
      </c>
    </row>
    <row r="1600" spans="1:31" x14ac:dyDescent="0.25">
      <c r="A1600" s="13">
        <v>1580</v>
      </c>
      <c r="B1600" s="13"/>
      <c r="C1600" s="13"/>
      <c r="D1600" s="13"/>
      <c r="E1600" s="13"/>
      <c r="F1600" s="13"/>
      <c r="G1600" s="6" t="str">
        <f t="shared" si="192"/>
        <v/>
      </c>
      <c r="H1600" s="13"/>
      <c r="I1600" s="13"/>
      <c r="J1600" s="15"/>
      <c r="K1600" s="15"/>
      <c r="L1600" s="5">
        <f>VLOOKUP($C$15,'اطلاعات پایه'!$A$18:$B$30,2,FALSE)</f>
        <v>30</v>
      </c>
      <c r="M1600" s="6">
        <f>VLOOKUP($C$15,'اطلاعات پایه'!$A$18:$C$30,3,FALSE)</f>
        <v>45736</v>
      </c>
      <c r="N1600" s="5">
        <f>ROUND((K1600*('اطلاعات پایه'!$B$12+1)+'اطلاعات پایه'!$B$13)/30*L1600,0)</f>
        <v>9316080</v>
      </c>
      <c r="O1600" s="5">
        <f>IF(AND(F1600&gt;0,M1600-F1600&gt;364),'اطلاعات پایه'!$B$10,0)*L1600+J1600</f>
        <v>0</v>
      </c>
      <c r="P1600" s="5">
        <f>IF(H1600="متاهل",'اطلاعات پایه'!$B$6,0)</f>
        <v>0</v>
      </c>
      <c r="Q1600" s="5">
        <f>I1600*'اطلاعات پایه'!$B$7</f>
        <v>0</v>
      </c>
      <c r="R1600" s="5">
        <f>ROUND('اطلاعات پایه'!$B$8/30*MIN(30,L1600),0)</f>
        <v>9000000</v>
      </c>
      <c r="S1600" s="5">
        <f>ROUND('اطلاعات پایه'!$B$9/30*MIN(30,L1600),0)</f>
        <v>22000000</v>
      </c>
      <c r="T1600" s="5">
        <f t="shared" si="195"/>
        <v>59284</v>
      </c>
      <c r="U1600" s="15"/>
      <c r="V1600" s="5">
        <f t="shared" si="193"/>
        <v>0</v>
      </c>
      <c r="X1600" s="9">
        <f t="shared" si="196"/>
        <v>40316080</v>
      </c>
      <c r="Y1600" s="9">
        <f>ROUND(0.07*MIN(7*L1600*'اطلاعات پایه'!$B$5,'محاسبه حقوق'!X1600),0)</f>
        <v>2822126</v>
      </c>
      <c r="Z1600" s="9">
        <f t="shared" si="197"/>
        <v>9272700</v>
      </c>
      <c r="AA1600" s="9">
        <f t="shared" si="198"/>
        <v>480702059.14285713</v>
      </c>
      <c r="AB1600" s="5">
        <f>IF(AA1600&lt;='اطلاعات پایه'!$B$35,'اطلاعات پایه'!$D$35,IF(AA1600&lt;='اطلاعات پایه'!$B$36,'اطلاعات پایه'!$E$35+(AA1600-'اطلاعات پایه'!$B$35)*'اطلاعات پایه'!$C$36,IF(AA1600&lt;='اطلاعات پایه'!$B$37,'اطلاعات پایه'!$E$36+(AA1600-'اطلاعات پایه'!$B$36)*'اطلاعات پایه'!$C$37,IF(AA1600&lt;='اطلاعات پایه'!$B$38,'اطلاعات پایه'!$E$37+(AA1600-'اطلاعات پایه'!$B$37)*'اطلاعات پایه'!$C$38,IF(AA1600&lt;='اطلاعات پایه'!$B$39,'اطلاعات پایه'!$E$38+(AA1600-'اطلاعات پایه'!$B$38)*'اطلاعات پایه'!$C$39,'اطلاعات پایه'!$E$39+(AA1600-'اطلاعات پایه'!$B$39)*'اطلاعات پایه'!$C$40)))))/365*L1600</f>
        <v>0</v>
      </c>
      <c r="AC1600" s="9">
        <f t="shared" si="199"/>
        <v>37493954</v>
      </c>
      <c r="AE1600" s="9">
        <f t="shared" si="194"/>
        <v>49588780</v>
      </c>
    </row>
    <row r="1601" spans="1:31" x14ac:dyDescent="0.25">
      <c r="A1601" s="13">
        <v>1581</v>
      </c>
      <c r="B1601" s="13"/>
      <c r="C1601" s="13"/>
      <c r="D1601" s="13"/>
      <c r="E1601" s="13"/>
      <c r="F1601" s="13"/>
      <c r="G1601" s="6" t="str">
        <f t="shared" si="192"/>
        <v/>
      </c>
      <c r="H1601" s="13"/>
      <c r="I1601" s="13"/>
      <c r="J1601" s="15"/>
      <c r="K1601" s="15"/>
      <c r="L1601" s="5">
        <f>VLOOKUP($C$15,'اطلاعات پایه'!$A$18:$B$30,2,FALSE)</f>
        <v>30</v>
      </c>
      <c r="M1601" s="6">
        <f>VLOOKUP($C$15,'اطلاعات پایه'!$A$18:$C$30,3,FALSE)</f>
        <v>45736</v>
      </c>
      <c r="N1601" s="5">
        <f>ROUND((K1601*('اطلاعات پایه'!$B$12+1)+'اطلاعات پایه'!$B$13)/30*L1601,0)</f>
        <v>9316080</v>
      </c>
      <c r="O1601" s="5">
        <f>IF(AND(F1601&gt;0,M1601-F1601&gt;364),'اطلاعات پایه'!$B$10,0)*L1601+J1601</f>
        <v>0</v>
      </c>
      <c r="P1601" s="5">
        <f>IF(H1601="متاهل",'اطلاعات پایه'!$B$6,0)</f>
        <v>0</v>
      </c>
      <c r="Q1601" s="5">
        <f>I1601*'اطلاعات پایه'!$B$7</f>
        <v>0</v>
      </c>
      <c r="R1601" s="5">
        <f>ROUND('اطلاعات پایه'!$B$8/30*MIN(30,L1601),0)</f>
        <v>9000000</v>
      </c>
      <c r="S1601" s="5">
        <f>ROUND('اطلاعات پایه'!$B$9/30*MIN(30,L1601),0)</f>
        <v>22000000</v>
      </c>
      <c r="T1601" s="5">
        <f t="shared" si="195"/>
        <v>59284</v>
      </c>
      <c r="U1601" s="15"/>
      <c r="V1601" s="5">
        <f t="shared" si="193"/>
        <v>0</v>
      </c>
      <c r="X1601" s="9">
        <f t="shared" si="196"/>
        <v>40316080</v>
      </c>
      <c r="Y1601" s="9">
        <f>ROUND(0.07*MIN(7*L1601*'اطلاعات پایه'!$B$5,'محاسبه حقوق'!X1601),0)</f>
        <v>2822126</v>
      </c>
      <c r="Z1601" s="9">
        <f t="shared" si="197"/>
        <v>9272700</v>
      </c>
      <c r="AA1601" s="9">
        <f t="shared" si="198"/>
        <v>480702059.14285713</v>
      </c>
      <c r="AB1601" s="5">
        <f>IF(AA1601&lt;='اطلاعات پایه'!$B$35,'اطلاعات پایه'!$D$35,IF(AA1601&lt;='اطلاعات پایه'!$B$36,'اطلاعات پایه'!$E$35+(AA1601-'اطلاعات پایه'!$B$35)*'اطلاعات پایه'!$C$36,IF(AA1601&lt;='اطلاعات پایه'!$B$37,'اطلاعات پایه'!$E$36+(AA1601-'اطلاعات پایه'!$B$36)*'اطلاعات پایه'!$C$37,IF(AA1601&lt;='اطلاعات پایه'!$B$38,'اطلاعات پایه'!$E$37+(AA1601-'اطلاعات پایه'!$B$37)*'اطلاعات پایه'!$C$38,IF(AA1601&lt;='اطلاعات پایه'!$B$39,'اطلاعات پایه'!$E$38+(AA1601-'اطلاعات پایه'!$B$38)*'اطلاعات پایه'!$C$39,'اطلاعات پایه'!$E$39+(AA1601-'اطلاعات پایه'!$B$39)*'اطلاعات پایه'!$C$40)))))/365*L1601</f>
        <v>0</v>
      </c>
      <c r="AC1601" s="9">
        <f t="shared" si="199"/>
        <v>37493954</v>
      </c>
      <c r="AE1601" s="9">
        <f t="shared" si="194"/>
        <v>49588780</v>
      </c>
    </row>
    <row r="1602" spans="1:31" x14ac:dyDescent="0.25">
      <c r="A1602" s="13">
        <v>1582</v>
      </c>
      <c r="B1602" s="13"/>
      <c r="C1602" s="13"/>
      <c r="D1602" s="13"/>
      <c r="E1602" s="13"/>
      <c r="F1602" s="13"/>
      <c r="G1602" s="6" t="str">
        <f t="shared" si="192"/>
        <v/>
      </c>
      <c r="H1602" s="13"/>
      <c r="I1602" s="13"/>
      <c r="J1602" s="15"/>
      <c r="K1602" s="15"/>
      <c r="L1602" s="5">
        <f>VLOOKUP($C$15,'اطلاعات پایه'!$A$18:$B$30,2,FALSE)</f>
        <v>30</v>
      </c>
      <c r="M1602" s="6">
        <f>VLOOKUP($C$15,'اطلاعات پایه'!$A$18:$C$30,3,FALSE)</f>
        <v>45736</v>
      </c>
      <c r="N1602" s="5">
        <f>ROUND((K1602*('اطلاعات پایه'!$B$12+1)+'اطلاعات پایه'!$B$13)/30*L1602,0)</f>
        <v>9316080</v>
      </c>
      <c r="O1602" s="5">
        <f>IF(AND(F1602&gt;0,M1602-F1602&gt;364),'اطلاعات پایه'!$B$10,0)*L1602+J1602</f>
        <v>0</v>
      </c>
      <c r="P1602" s="5">
        <f>IF(H1602="متاهل",'اطلاعات پایه'!$B$6,0)</f>
        <v>0</v>
      </c>
      <c r="Q1602" s="5">
        <f>I1602*'اطلاعات پایه'!$B$7</f>
        <v>0</v>
      </c>
      <c r="R1602" s="5">
        <f>ROUND('اطلاعات پایه'!$B$8/30*MIN(30,L1602),0)</f>
        <v>9000000</v>
      </c>
      <c r="S1602" s="5">
        <f>ROUND('اطلاعات پایه'!$B$9/30*MIN(30,L1602),0)</f>
        <v>22000000</v>
      </c>
      <c r="T1602" s="5">
        <f t="shared" si="195"/>
        <v>59284</v>
      </c>
      <c r="U1602" s="15"/>
      <c r="V1602" s="5">
        <f t="shared" si="193"/>
        <v>0</v>
      </c>
      <c r="X1602" s="9">
        <f t="shared" si="196"/>
        <v>40316080</v>
      </c>
      <c r="Y1602" s="9">
        <f>ROUND(0.07*MIN(7*L1602*'اطلاعات پایه'!$B$5,'محاسبه حقوق'!X1602),0)</f>
        <v>2822126</v>
      </c>
      <c r="Z1602" s="9">
        <f t="shared" si="197"/>
        <v>9272700</v>
      </c>
      <c r="AA1602" s="9">
        <f t="shared" si="198"/>
        <v>480702059.14285713</v>
      </c>
      <c r="AB1602" s="5">
        <f>IF(AA1602&lt;='اطلاعات پایه'!$B$35,'اطلاعات پایه'!$D$35,IF(AA1602&lt;='اطلاعات پایه'!$B$36,'اطلاعات پایه'!$E$35+(AA1602-'اطلاعات پایه'!$B$35)*'اطلاعات پایه'!$C$36,IF(AA1602&lt;='اطلاعات پایه'!$B$37,'اطلاعات پایه'!$E$36+(AA1602-'اطلاعات پایه'!$B$36)*'اطلاعات پایه'!$C$37,IF(AA1602&lt;='اطلاعات پایه'!$B$38,'اطلاعات پایه'!$E$37+(AA1602-'اطلاعات پایه'!$B$37)*'اطلاعات پایه'!$C$38,IF(AA1602&lt;='اطلاعات پایه'!$B$39,'اطلاعات پایه'!$E$38+(AA1602-'اطلاعات پایه'!$B$38)*'اطلاعات پایه'!$C$39,'اطلاعات پایه'!$E$39+(AA1602-'اطلاعات پایه'!$B$39)*'اطلاعات پایه'!$C$40)))))/365*L1602</f>
        <v>0</v>
      </c>
      <c r="AC1602" s="9">
        <f t="shared" si="199"/>
        <v>37493954</v>
      </c>
      <c r="AE1602" s="9">
        <f t="shared" si="194"/>
        <v>49588780</v>
      </c>
    </row>
    <row r="1603" spans="1:31" x14ac:dyDescent="0.25">
      <c r="A1603" s="13">
        <v>1583</v>
      </c>
      <c r="B1603" s="13"/>
      <c r="C1603" s="13"/>
      <c r="D1603" s="13"/>
      <c r="E1603" s="13"/>
      <c r="F1603" s="13"/>
      <c r="G1603" s="6" t="str">
        <f t="shared" si="192"/>
        <v/>
      </c>
      <c r="H1603" s="13"/>
      <c r="I1603" s="13"/>
      <c r="J1603" s="15"/>
      <c r="K1603" s="15"/>
      <c r="L1603" s="5">
        <f>VLOOKUP($C$15,'اطلاعات پایه'!$A$18:$B$30,2,FALSE)</f>
        <v>30</v>
      </c>
      <c r="M1603" s="6">
        <f>VLOOKUP($C$15,'اطلاعات پایه'!$A$18:$C$30,3,FALSE)</f>
        <v>45736</v>
      </c>
      <c r="N1603" s="5">
        <f>ROUND((K1603*('اطلاعات پایه'!$B$12+1)+'اطلاعات پایه'!$B$13)/30*L1603,0)</f>
        <v>9316080</v>
      </c>
      <c r="O1603" s="5">
        <f>IF(AND(F1603&gt;0,M1603-F1603&gt;364),'اطلاعات پایه'!$B$10,0)*L1603+J1603</f>
        <v>0</v>
      </c>
      <c r="P1603" s="5">
        <f>IF(H1603="متاهل",'اطلاعات پایه'!$B$6,0)</f>
        <v>0</v>
      </c>
      <c r="Q1603" s="5">
        <f>I1603*'اطلاعات پایه'!$B$7</f>
        <v>0</v>
      </c>
      <c r="R1603" s="5">
        <f>ROUND('اطلاعات پایه'!$B$8/30*MIN(30,L1603),0)</f>
        <v>9000000</v>
      </c>
      <c r="S1603" s="5">
        <f>ROUND('اطلاعات پایه'!$B$9/30*MIN(30,L1603),0)</f>
        <v>22000000</v>
      </c>
      <c r="T1603" s="5">
        <f t="shared" si="195"/>
        <v>59284</v>
      </c>
      <c r="U1603" s="15"/>
      <c r="V1603" s="5">
        <f t="shared" si="193"/>
        <v>0</v>
      </c>
      <c r="X1603" s="9">
        <f t="shared" si="196"/>
        <v>40316080</v>
      </c>
      <c r="Y1603" s="9">
        <f>ROUND(0.07*MIN(7*L1603*'اطلاعات پایه'!$B$5,'محاسبه حقوق'!X1603),0)</f>
        <v>2822126</v>
      </c>
      <c r="Z1603" s="9">
        <f t="shared" si="197"/>
        <v>9272700</v>
      </c>
      <c r="AA1603" s="9">
        <f t="shared" si="198"/>
        <v>480702059.14285713</v>
      </c>
      <c r="AB1603" s="5">
        <f>IF(AA1603&lt;='اطلاعات پایه'!$B$35,'اطلاعات پایه'!$D$35,IF(AA1603&lt;='اطلاعات پایه'!$B$36,'اطلاعات پایه'!$E$35+(AA1603-'اطلاعات پایه'!$B$35)*'اطلاعات پایه'!$C$36,IF(AA1603&lt;='اطلاعات پایه'!$B$37,'اطلاعات پایه'!$E$36+(AA1603-'اطلاعات پایه'!$B$36)*'اطلاعات پایه'!$C$37,IF(AA1603&lt;='اطلاعات پایه'!$B$38,'اطلاعات پایه'!$E$37+(AA1603-'اطلاعات پایه'!$B$37)*'اطلاعات پایه'!$C$38,IF(AA1603&lt;='اطلاعات پایه'!$B$39,'اطلاعات پایه'!$E$38+(AA1603-'اطلاعات پایه'!$B$38)*'اطلاعات پایه'!$C$39,'اطلاعات پایه'!$E$39+(AA1603-'اطلاعات پایه'!$B$39)*'اطلاعات پایه'!$C$40)))))/365*L1603</f>
        <v>0</v>
      </c>
      <c r="AC1603" s="9">
        <f t="shared" si="199"/>
        <v>37493954</v>
      </c>
      <c r="AE1603" s="9">
        <f t="shared" si="194"/>
        <v>49588780</v>
      </c>
    </row>
    <row r="1604" spans="1:31" x14ac:dyDescent="0.25">
      <c r="A1604" s="13">
        <v>1584</v>
      </c>
      <c r="B1604" s="13"/>
      <c r="C1604" s="13"/>
      <c r="D1604" s="13"/>
      <c r="E1604" s="13"/>
      <c r="F1604" s="13"/>
      <c r="G1604" s="6" t="str">
        <f t="shared" si="192"/>
        <v/>
      </c>
      <c r="H1604" s="13"/>
      <c r="I1604" s="13"/>
      <c r="J1604" s="15"/>
      <c r="K1604" s="15"/>
      <c r="L1604" s="5">
        <f>VLOOKUP($C$15,'اطلاعات پایه'!$A$18:$B$30,2,FALSE)</f>
        <v>30</v>
      </c>
      <c r="M1604" s="6">
        <f>VLOOKUP($C$15,'اطلاعات پایه'!$A$18:$C$30,3,FALSE)</f>
        <v>45736</v>
      </c>
      <c r="N1604" s="5">
        <f>ROUND((K1604*('اطلاعات پایه'!$B$12+1)+'اطلاعات پایه'!$B$13)/30*L1604,0)</f>
        <v>9316080</v>
      </c>
      <c r="O1604" s="5">
        <f>IF(AND(F1604&gt;0,M1604-F1604&gt;364),'اطلاعات پایه'!$B$10,0)*L1604+J1604</f>
        <v>0</v>
      </c>
      <c r="P1604" s="5">
        <f>IF(H1604="متاهل",'اطلاعات پایه'!$B$6,0)</f>
        <v>0</v>
      </c>
      <c r="Q1604" s="5">
        <f>I1604*'اطلاعات پایه'!$B$7</f>
        <v>0</v>
      </c>
      <c r="R1604" s="5">
        <f>ROUND('اطلاعات پایه'!$B$8/30*MIN(30,L1604),0)</f>
        <v>9000000</v>
      </c>
      <c r="S1604" s="5">
        <f>ROUND('اطلاعات پایه'!$B$9/30*MIN(30,L1604),0)</f>
        <v>22000000</v>
      </c>
      <c r="T1604" s="5">
        <f t="shared" si="195"/>
        <v>59284</v>
      </c>
      <c r="U1604" s="15"/>
      <c r="V1604" s="5">
        <f t="shared" si="193"/>
        <v>0</v>
      </c>
      <c r="X1604" s="9">
        <f t="shared" si="196"/>
        <v>40316080</v>
      </c>
      <c r="Y1604" s="9">
        <f>ROUND(0.07*MIN(7*L1604*'اطلاعات پایه'!$B$5,'محاسبه حقوق'!X1604),0)</f>
        <v>2822126</v>
      </c>
      <c r="Z1604" s="9">
        <f t="shared" si="197"/>
        <v>9272700</v>
      </c>
      <c r="AA1604" s="9">
        <f t="shared" si="198"/>
        <v>480702059.14285713</v>
      </c>
      <c r="AB1604" s="5">
        <f>IF(AA1604&lt;='اطلاعات پایه'!$B$35,'اطلاعات پایه'!$D$35,IF(AA1604&lt;='اطلاعات پایه'!$B$36,'اطلاعات پایه'!$E$35+(AA1604-'اطلاعات پایه'!$B$35)*'اطلاعات پایه'!$C$36,IF(AA1604&lt;='اطلاعات پایه'!$B$37,'اطلاعات پایه'!$E$36+(AA1604-'اطلاعات پایه'!$B$36)*'اطلاعات پایه'!$C$37,IF(AA1604&lt;='اطلاعات پایه'!$B$38,'اطلاعات پایه'!$E$37+(AA1604-'اطلاعات پایه'!$B$37)*'اطلاعات پایه'!$C$38,IF(AA1604&lt;='اطلاعات پایه'!$B$39,'اطلاعات پایه'!$E$38+(AA1604-'اطلاعات پایه'!$B$38)*'اطلاعات پایه'!$C$39,'اطلاعات پایه'!$E$39+(AA1604-'اطلاعات پایه'!$B$39)*'اطلاعات پایه'!$C$40)))))/365*L1604</f>
        <v>0</v>
      </c>
      <c r="AC1604" s="9">
        <f t="shared" si="199"/>
        <v>37493954</v>
      </c>
      <c r="AE1604" s="9">
        <f t="shared" si="194"/>
        <v>49588780</v>
      </c>
    </row>
    <row r="1605" spans="1:31" x14ac:dyDescent="0.25">
      <c r="A1605" s="13">
        <v>1585</v>
      </c>
      <c r="B1605" s="13"/>
      <c r="C1605" s="13"/>
      <c r="D1605" s="13"/>
      <c r="E1605" s="13"/>
      <c r="F1605" s="13"/>
      <c r="G1605" s="6" t="str">
        <f t="shared" si="192"/>
        <v/>
      </c>
      <c r="H1605" s="13"/>
      <c r="I1605" s="13"/>
      <c r="J1605" s="15"/>
      <c r="K1605" s="15"/>
      <c r="L1605" s="5">
        <f>VLOOKUP($C$15,'اطلاعات پایه'!$A$18:$B$30,2,FALSE)</f>
        <v>30</v>
      </c>
      <c r="M1605" s="6">
        <f>VLOOKUP($C$15,'اطلاعات پایه'!$A$18:$C$30,3,FALSE)</f>
        <v>45736</v>
      </c>
      <c r="N1605" s="5">
        <f>ROUND((K1605*('اطلاعات پایه'!$B$12+1)+'اطلاعات پایه'!$B$13)/30*L1605,0)</f>
        <v>9316080</v>
      </c>
      <c r="O1605" s="5">
        <f>IF(AND(F1605&gt;0,M1605-F1605&gt;364),'اطلاعات پایه'!$B$10,0)*L1605+J1605</f>
        <v>0</v>
      </c>
      <c r="P1605" s="5">
        <f>IF(H1605="متاهل",'اطلاعات پایه'!$B$6,0)</f>
        <v>0</v>
      </c>
      <c r="Q1605" s="5">
        <f>I1605*'اطلاعات پایه'!$B$7</f>
        <v>0</v>
      </c>
      <c r="R1605" s="5">
        <f>ROUND('اطلاعات پایه'!$B$8/30*MIN(30,L1605),0)</f>
        <v>9000000</v>
      </c>
      <c r="S1605" s="5">
        <f>ROUND('اطلاعات پایه'!$B$9/30*MIN(30,L1605),0)</f>
        <v>22000000</v>
      </c>
      <c r="T1605" s="5">
        <f t="shared" si="195"/>
        <v>59284</v>
      </c>
      <c r="U1605" s="15"/>
      <c r="V1605" s="5">
        <f t="shared" si="193"/>
        <v>0</v>
      </c>
      <c r="X1605" s="9">
        <f t="shared" si="196"/>
        <v>40316080</v>
      </c>
      <c r="Y1605" s="9">
        <f>ROUND(0.07*MIN(7*L1605*'اطلاعات پایه'!$B$5,'محاسبه حقوق'!X1605),0)</f>
        <v>2822126</v>
      </c>
      <c r="Z1605" s="9">
        <f t="shared" si="197"/>
        <v>9272700</v>
      </c>
      <c r="AA1605" s="9">
        <f t="shared" si="198"/>
        <v>480702059.14285713</v>
      </c>
      <c r="AB1605" s="5">
        <f>IF(AA1605&lt;='اطلاعات پایه'!$B$35,'اطلاعات پایه'!$D$35,IF(AA1605&lt;='اطلاعات پایه'!$B$36,'اطلاعات پایه'!$E$35+(AA1605-'اطلاعات پایه'!$B$35)*'اطلاعات پایه'!$C$36,IF(AA1605&lt;='اطلاعات پایه'!$B$37,'اطلاعات پایه'!$E$36+(AA1605-'اطلاعات پایه'!$B$36)*'اطلاعات پایه'!$C$37,IF(AA1605&lt;='اطلاعات پایه'!$B$38,'اطلاعات پایه'!$E$37+(AA1605-'اطلاعات پایه'!$B$37)*'اطلاعات پایه'!$C$38,IF(AA1605&lt;='اطلاعات پایه'!$B$39,'اطلاعات پایه'!$E$38+(AA1605-'اطلاعات پایه'!$B$38)*'اطلاعات پایه'!$C$39,'اطلاعات پایه'!$E$39+(AA1605-'اطلاعات پایه'!$B$39)*'اطلاعات پایه'!$C$40)))))/365*L1605</f>
        <v>0</v>
      </c>
      <c r="AC1605" s="9">
        <f t="shared" si="199"/>
        <v>37493954</v>
      </c>
      <c r="AE1605" s="9">
        <f t="shared" si="194"/>
        <v>49588780</v>
      </c>
    </row>
    <row r="1606" spans="1:31" x14ac:dyDescent="0.25">
      <c r="A1606" s="13">
        <v>1586</v>
      </c>
      <c r="B1606" s="13"/>
      <c r="C1606" s="13"/>
      <c r="D1606" s="13"/>
      <c r="E1606" s="13"/>
      <c r="F1606" s="13"/>
      <c r="G1606" s="6" t="str">
        <f t="shared" si="192"/>
        <v/>
      </c>
      <c r="H1606" s="13"/>
      <c r="I1606" s="13"/>
      <c r="J1606" s="15"/>
      <c r="K1606" s="15"/>
      <c r="L1606" s="5">
        <f>VLOOKUP($C$15,'اطلاعات پایه'!$A$18:$B$30,2,FALSE)</f>
        <v>30</v>
      </c>
      <c r="M1606" s="6">
        <f>VLOOKUP($C$15,'اطلاعات پایه'!$A$18:$C$30,3,FALSE)</f>
        <v>45736</v>
      </c>
      <c r="N1606" s="5">
        <f>ROUND((K1606*('اطلاعات پایه'!$B$12+1)+'اطلاعات پایه'!$B$13)/30*L1606,0)</f>
        <v>9316080</v>
      </c>
      <c r="O1606" s="5">
        <f>IF(AND(F1606&gt;0,M1606-F1606&gt;364),'اطلاعات پایه'!$B$10,0)*L1606+J1606</f>
        <v>0</v>
      </c>
      <c r="P1606" s="5">
        <f>IF(H1606="متاهل",'اطلاعات پایه'!$B$6,0)</f>
        <v>0</v>
      </c>
      <c r="Q1606" s="5">
        <f>I1606*'اطلاعات پایه'!$B$7</f>
        <v>0</v>
      </c>
      <c r="R1606" s="5">
        <f>ROUND('اطلاعات پایه'!$B$8/30*MIN(30,L1606),0)</f>
        <v>9000000</v>
      </c>
      <c r="S1606" s="5">
        <f>ROUND('اطلاعات پایه'!$B$9/30*MIN(30,L1606),0)</f>
        <v>22000000</v>
      </c>
      <c r="T1606" s="5">
        <f t="shared" si="195"/>
        <v>59284</v>
      </c>
      <c r="U1606" s="15"/>
      <c r="V1606" s="5">
        <f t="shared" si="193"/>
        <v>0</v>
      </c>
      <c r="X1606" s="9">
        <f t="shared" si="196"/>
        <v>40316080</v>
      </c>
      <c r="Y1606" s="9">
        <f>ROUND(0.07*MIN(7*L1606*'اطلاعات پایه'!$B$5,'محاسبه حقوق'!X1606),0)</f>
        <v>2822126</v>
      </c>
      <c r="Z1606" s="9">
        <f t="shared" si="197"/>
        <v>9272700</v>
      </c>
      <c r="AA1606" s="9">
        <f t="shared" si="198"/>
        <v>480702059.14285713</v>
      </c>
      <c r="AB1606" s="5">
        <f>IF(AA1606&lt;='اطلاعات پایه'!$B$35,'اطلاعات پایه'!$D$35,IF(AA1606&lt;='اطلاعات پایه'!$B$36,'اطلاعات پایه'!$E$35+(AA1606-'اطلاعات پایه'!$B$35)*'اطلاعات پایه'!$C$36,IF(AA1606&lt;='اطلاعات پایه'!$B$37,'اطلاعات پایه'!$E$36+(AA1606-'اطلاعات پایه'!$B$36)*'اطلاعات پایه'!$C$37,IF(AA1606&lt;='اطلاعات پایه'!$B$38,'اطلاعات پایه'!$E$37+(AA1606-'اطلاعات پایه'!$B$37)*'اطلاعات پایه'!$C$38,IF(AA1606&lt;='اطلاعات پایه'!$B$39,'اطلاعات پایه'!$E$38+(AA1606-'اطلاعات پایه'!$B$38)*'اطلاعات پایه'!$C$39,'اطلاعات پایه'!$E$39+(AA1606-'اطلاعات پایه'!$B$39)*'اطلاعات پایه'!$C$40)))))/365*L1606</f>
        <v>0</v>
      </c>
      <c r="AC1606" s="9">
        <f t="shared" si="199"/>
        <v>37493954</v>
      </c>
      <c r="AE1606" s="9">
        <f t="shared" si="194"/>
        <v>49588780</v>
      </c>
    </row>
    <row r="1607" spans="1:31" x14ac:dyDescent="0.25">
      <c r="A1607" s="13">
        <v>1587</v>
      </c>
      <c r="B1607" s="13"/>
      <c r="C1607" s="13"/>
      <c r="D1607" s="13"/>
      <c r="E1607" s="13"/>
      <c r="F1607" s="13"/>
      <c r="G1607" s="6" t="str">
        <f t="shared" si="192"/>
        <v/>
      </c>
      <c r="H1607" s="13"/>
      <c r="I1607" s="13"/>
      <c r="J1607" s="15"/>
      <c r="K1607" s="15"/>
      <c r="L1607" s="5">
        <f>VLOOKUP($C$15,'اطلاعات پایه'!$A$18:$B$30,2,FALSE)</f>
        <v>30</v>
      </c>
      <c r="M1607" s="6">
        <f>VLOOKUP($C$15,'اطلاعات پایه'!$A$18:$C$30,3,FALSE)</f>
        <v>45736</v>
      </c>
      <c r="N1607" s="5">
        <f>ROUND((K1607*('اطلاعات پایه'!$B$12+1)+'اطلاعات پایه'!$B$13)/30*L1607,0)</f>
        <v>9316080</v>
      </c>
      <c r="O1607" s="5">
        <f>IF(AND(F1607&gt;0,M1607-F1607&gt;364),'اطلاعات پایه'!$B$10,0)*L1607+J1607</f>
        <v>0</v>
      </c>
      <c r="P1607" s="5">
        <f>IF(H1607="متاهل",'اطلاعات پایه'!$B$6,0)</f>
        <v>0</v>
      </c>
      <c r="Q1607" s="5">
        <f>I1607*'اطلاعات پایه'!$B$7</f>
        <v>0</v>
      </c>
      <c r="R1607" s="5">
        <f>ROUND('اطلاعات پایه'!$B$8/30*MIN(30,L1607),0)</f>
        <v>9000000</v>
      </c>
      <c r="S1607" s="5">
        <f>ROUND('اطلاعات پایه'!$B$9/30*MIN(30,L1607),0)</f>
        <v>22000000</v>
      </c>
      <c r="T1607" s="5">
        <f t="shared" si="195"/>
        <v>59284</v>
      </c>
      <c r="U1607" s="15"/>
      <c r="V1607" s="5">
        <f t="shared" si="193"/>
        <v>0</v>
      </c>
      <c r="X1607" s="9">
        <f t="shared" si="196"/>
        <v>40316080</v>
      </c>
      <c r="Y1607" s="9">
        <f>ROUND(0.07*MIN(7*L1607*'اطلاعات پایه'!$B$5,'محاسبه حقوق'!X1607),0)</f>
        <v>2822126</v>
      </c>
      <c r="Z1607" s="9">
        <f t="shared" si="197"/>
        <v>9272700</v>
      </c>
      <c r="AA1607" s="9">
        <f t="shared" si="198"/>
        <v>480702059.14285713</v>
      </c>
      <c r="AB1607" s="5">
        <f>IF(AA1607&lt;='اطلاعات پایه'!$B$35,'اطلاعات پایه'!$D$35,IF(AA1607&lt;='اطلاعات پایه'!$B$36,'اطلاعات پایه'!$E$35+(AA1607-'اطلاعات پایه'!$B$35)*'اطلاعات پایه'!$C$36,IF(AA1607&lt;='اطلاعات پایه'!$B$37,'اطلاعات پایه'!$E$36+(AA1607-'اطلاعات پایه'!$B$36)*'اطلاعات پایه'!$C$37,IF(AA1607&lt;='اطلاعات پایه'!$B$38,'اطلاعات پایه'!$E$37+(AA1607-'اطلاعات پایه'!$B$37)*'اطلاعات پایه'!$C$38,IF(AA1607&lt;='اطلاعات پایه'!$B$39,'اطلاعات پایه'!$E$38+(AA1607-'اطلاعات پایه'!$B$38)*'اطلاعات پایه'!$C$39,'اطلاعات پایه'!$E$39+(AA1607-'اطلاعات پایه'!$B$39)*'اطلاعات پایه'!$C$40)))))/365*L1607</f>
        <v>0</v>
      </c>
      <c r="AC1607" s="9">
        <f t="shared" si="199"/>
        <v>37493954</v>
      </c>
      <c r="AE1607" s="9">
        <f t="shared" si="194"/>
        <v>49588780</v>
      </c>
    </row>
    <row r="1608" spans="1:31" x14ac:dyDescent="0.25">
      <c r="A1608" s="13">
        <v>1588</v>
      </c>
      <c r="B1608" s="13"/>
      <c r="C1608" s="13"/>
      <c r="D1608" s="13"/>
      <c r="E1608" s="13"/>
      <c r="F1608" s="13"/>
      <c r="G1608" s="6" t="str">
        <f t="shared" si="192"/>
        <v/>
      </c>
      <c r="H1608" s="13"/>
      <c r="I1608" s="13"/>
      <c r="J1608" s="15"/>
      <c r="K1608" s="15"/>
      <c r="L1608" s="5">
        <f>VLOOKUP($C$15,'اطلاعات پایه'!$A$18:$B$30,2,FALSE)</f>
        <v>30</v>
      </c>
      <c r="M1608" s="6">
        <f>VLOOKUP($C$15,'اطلاعات پایه'!$A$18:$C$30,3,FALSE)</f>
        <v>45736</v>
      </c>
      <c r="N1608" s="5">
        <f>ROUND((K1608*('اطلاعات پایه'!$B$12+1)+'اطلاعات پایه'!$B$13)/30*L1608,0)</f>
        <v>9316080</v>
      </c>
      <c r="O1608" s="5">
        <f>IF(AND(F1608&gt;0,M1608-F1608&gt;364),'اطلاعات پایه'!$B$10,0)*L1608+J1608</f>
        <v>0</v>
      </c>
      <c r="P1608" s="5">
        <f>IF(H1608="متاهل",'اطلاعات پایه'!$B$6,0)</f>
        <v>0</v>
      </c>
      <c r="Q1608" s="5">
        <f>I1608*'اطلاعات پایه'!$B$7</f>
        <v>0</v>
      </c>
      <c r="R1608" s="5">
        <f>ROUND('اطلاعات پایه'!$B$8/30*MIN(30,L1608),0)</f>
        <v>9000000</v>
      </c>
      <c r="S1608" s="5">
        <f>ROUND('اطلاعات پایه'!$B$9/30*MIN(30,L1608),0)</f>
        <v>22000000</v>
      </c>
      <c r="T1608" s="5">
        <f t="shared" si="195"/>
        <v>59284</v>
      </c>
      <c r="U1608" s="15"/>
      <c r="V1608" s="5">
        <f t="shared" si="193"/>
        <v>0</v>
      </c>
      <c r="X1608" s="9">
        <f t="shared" si="196"/>
        <v>40316080</v>
      </c>
      <c r="Y1608" s="9">
        <f>ROUND(0.07*MIN(7*L1608*'اطلاعات پایه'!$B$5,'محاسبه حقوق'!X1608),0)</f>
        <v>2822126</v>
      </c>
      <c r="Z1608" s="9">
        <f t="shared" si="197"/>
        <v>9272700</v>
      </c>
      <c r="AA1608" s="9">
        <f t="shared" si="198"/>
        <v>480702059.14285713</v>
      </c>
      <c r="AB1608" s="5">
        <f>IF(AA1608&lt;='اطلاعات پایه'!$B$35,'اطلاعات پایه'!$D$35,IF(AA1608&lt;='اطلاعات پایه'!$B$36,'اطلاعات پایه'!$E$35+(AA1608-'اطلاعات پایه'!$B$35)*'اطلاعات پایه'!$C$36,IF(AA1608&lt;='اطلاعات پایه'!$B$37,'اطلاعات پایه'!$E$36+(AA1608-'اطلاعات پایه'!$B$36)*'اطلاعات پایه'!$C$37,IF(AA1608&lt;='اطلاعات پایه'!$B$38,'اطلاعات پایه'!$E$37+(AA1608-'اطلاعات پایه'!$B$37)*'اطلاعات پایه'!$C$38,IF(AA1608&lt;='اطلاعات پایه'!$B$39,'اطلاعات پایه'!$E$38+(AA1608-'اطلاعات پایه'!$B$38)*'اطلاعات پایه'!$C$39,'اطلاعات پایه'!$E$39+(AA1608-'اطلاعات پایه'!$B$39)*'اطلاعات پایه'!$C$40)))))/365*L1608</f>
        <v>0</v>
      </c>
      <c r="AC1608" s="9">
        <f t="shared" si="199"/>
        <v>37493954</v>
      </c>
      <c r="AE1608" s="9">
        <f t="shared" si="194"/>
        <v>49588780</v>
      </c>
    </row>
    <row r="1609" spans="1:31" x14ac:dyDescent="0.25">
      <c r="A1609" s="13">
        <v>1589</v>
      </c>
      <c r="B1609" s="13"/>
      <c r="C1609" s="13"/>
      <c r="D1609" s="13"/>
      <c r="E1609" s="13"/>
      <c r="F1609" s="13"/>
      <c r="G1609" s="6" t="str">
        <f t="shared" si="192"/>
        <v/>
      </c>
      <c r="H1609" s="13"/>
      <c r="I1609" s="13"/>
      <c r="J1609" s="15"/>
      <c r="K1609" s="15"/>
      <c r="L1609" s="5">
        <f>VLOOKUP($C$15,'اطلاعات پایه'!$A$18:$B$30,2,FALSE)</f>
        <v>30</v>
      </c>
      <c r="M1609" s="6">
        <f>VLOOKUP($C$15,'اطلاعات پایه'!$A$18:$C$30,3,FALSE)</f>
        <v>45736</v>
      </c>
      <c r="N1609" s="5">
        <f>ROUND((K1609*('اطلاعات پایه'!$B$12+1)+'اطلاعات پایه'!$B$13)/30*L1609,0)</f>
        <v>9316080</v>
      </c>
      <c r="O1609" s="5">
        <f>IF(AND(F1609&gt;0,M1609-F1609&gt;364),'اطلاعات پایه'!$B$10,0)*L1609+J1609</f>
        <v>0</v>
      </c>
      <c r="P1609" s="5">
        <f>IF(H1609="متاهل",'اطلاعات پایه'!$B$6,0)</f>
        <v>0</v>
      </c>
      <c r="Q1609" s="5">
        <f>I1609*'اطلاعات پایه'!$B$7</f>
        <v>0</v>
      </c>
      <c r="R1609" s="5">
        <f>ROUND('اطلاعات پایه'!$B$8/30*MIN(30,L1609),0)</f>
        <v>9000000</v>
      </c>
      <c r="S1609" s="5">
        <f>ROUND('اطلاعات پایه'!$B$9/30*MIN(30,L1609),0)</f>
        <v>22000000</v>
      </c>
      <c r="T1609" s="5">
        <f t="shared" si="195"/>
        <v>59284</v>
      </c>
      <c r="U1609" s="15"/>
      <c r="V1609" s="5">
        <f t="shared" si="193"/>
        <v>0</v>
      </c>
      <c r="X1609" s="9">
        <f t="shared" si="196"/>
        <v>40316080</v>
      </c>
      <c r="Y1609" s="9">
        <f>ROUND(0.07*MIN(7*L1609*'اطلاعات پایه'!$B$5,'محاسبه حقوق'!X1609),0)</f>
        <v>2822126</v>
      </c>
      <c r="Z1609" s="9">
        <f t="shared" si="197"/>
        <v>9272700</v>
      </c>
      <c r="AA1609" s="9">
        <f t="shared" si="198"/>
        <v>480702059.14285713</v>
      </c>
      <c r="AB1609" s="5">
        <f>IF(AA1609&lt;='اطلاعات پایه'!$B$35,'اطلاعات پایه'!$D$35,IF(AA1609&lt;='اطلاعات پایه'!$B$36,'اطلاعات پایه'!$E$35+(AA1609-'اطلاعات پایه'!$B$35)*'اطلاعات پایه'!$C$36,IF(AA1609&lt;='اطلاعات پایه'!$B$37,'اطلاعات پایه'!$E$36+(AA1609-'اطلاعات پایه'!$B$36)*'اطلاعات پایه'!$C$37,IF(AA1609&lt;='اطلاعات پایه'!$B$38,'اطلاعات پایه'!$E$37+(AA1609-'اطلاعات پایه'!$B$37)*'اطلاعات پایه'!$C$38,IF(AA1609&lt;='اطلاعات پایه'!$B$39,'اطلاعات پایه'!$E$38+(AA1609-'اطلاعات پایه'!$B$38)*'اطلاعات پایه'!$C$39,'اطلاعات پایه'!$E$39+(AA1609-'اطلاعات پایه'!$B$39)*'اطلاعات پایه'!$C$40)))))/365*L1609</f>
        <v>0</v>
      </c>
      <c r="AC1609" s="9">
        <f t="shared" si="199"/>
        <v>37493954</v>
      </c>
      <c r="AE1609" s="9">
        <f t="shared" si="194"/>
        <v>49588780</v>
      </c>
    </row>
    <row r="1610" spans="1:31" x14ac:dyDescent="0.25">
      <c r="A1610" s="13">
        <v>1590</v>
      </c>
      <c r="B1610" s="13"/>
      <c r="C1610" s="13"/>
      <c r="D1610" s="13"/>
      <c r="E1610" s="13"/>
      <c r="F1610" s="13"/>
      <c r="G1610" s="6" t="str">
        <f t="shared" si="192"/>
        <v/>
      </c>
      <c r="H1610" s="13"/>
      <c r="I1610" s="13"/>
      <c r="J1610" s="15"/>
      <c r="K1610" s="15"/>
      <c r="L1610" s="5">
        <f>VLOOKUP($C$15,'اطلاعات پایه'!$A$18:$B$30,2,FALSE)</f>
        <v>30</v>
      </c>
      <c r="M1610" s="6">
        <f>VLOOKUP($C$15,'اطلاعات پایه'!$A$18:$C$30,3,FALSE)</f>
        <v>45736</v>
      </c>
      <c r="N1610" s="5">
        <f>ROUND((K1610*('اطلاعات پایه'!$B$12+1)+'اطلاعات پایه'!$B$13)/30*L1610,0)</f>
        <v>9316080</v>
      </c>
      <c r="O1610" s="5">
        <f>IF(AND(F1610&gt;0,M1610-F1610&gt;364),'اطلاعات پایه'!$B$10,0)*L1610+J1610</f>
        <v>0</v>
      </c>
      <c r="P1610" s="5">
        <f>IF(H1610="متاهل",'اطلاعات پایه'!$B$6,0)</f>
        <v>0</v>
      </c>
      <c r="Q1610" s="5">
        <f>I1610*'اطلاعات پایه'!$B$7</f>
        <v>0</v>
      </c>
      <c r="R1610" s="5">
        <f>ROUND('اطلاعات پایه'!$B$8/30*MIN(30,L1610),0)</f>
        <v>9000000</v>
      </c>
      <c r="S1610" s="5">
        <f>ROUND('اطلاعات پایه'!$B$9/30*MIN(30,L1610),0)</f>
        <v>22000000</v>
      </c>
      <c r="T1610" s="5">
        <f t="shared" si="195"/>
        <v>59284</v>
      </c>
      <c r="U1610" s="15"/>
      <c r="V1610" s="5">
        <f t="shared" si="193"/>
        <v>0</v>
      </c>
      <c r="X1610" s="9">
        <f t="shared" si="196"/>
        <v>40316080</v>
      </c>
      <c r="Y1610" s="9">
        <f>ROUND(0.07*MIN(7*L1610*'اطلاعات پایه'!$B$5,'محاسبه حقوق'!X1610),0)</f>
        <v>2822126</v>
      </c>
      <c r="Z1610" s="9">
        <f t="shared" si="197"/>
        <v>9272700</v>
      </c>
      <c r="AA1610" s="9">
        <f t="shared" si="198"/>
        <v>480702059.14285713</v>
      </c>
      <c r="AB1610" s="5">
        <f>IF(AA1610&lt;='اطلاعات پایه'!$B$35,'اطلاعات پایه'!$D$35,IF(AA1610&lt;='اطلاعات پایه'!$B$36,'اطلاعات پایه'!$E$35+(AA1610-'اطلاعات پایه'!$B$35)*'اطلاعات پایه'!$C$36,IF(AA1610&lt;='اطلاعات پایه'!$B$37,'اطلاعات پایه'!$E$36+(AA1610-'اطلاعات پایه'!$B$36)*'اطلاعات پایه'!$C$37,IF(AA1610&lt;='اطلاعات پایه'!$B$38,'اطلاعات پایه'!$E$37+(AA1610-'اطلاعات پایه'!$B$37)*'اطلاعات پایه'!$C$38,IF(AA1610&lt;='اطلاعات پایه'!$B$39,'اطلاعات پایه'!$E$38+(AA1610-'اطلاعات پایه'!$B$38)*'اطلاعات پایه'!$C$39,'اطلاعات پایه'!$E$39+(AA1610-'اطلاعات پایه'!$B$39)*'اطلاعات پایه'!$C$40)))))/365*L1610</f>
        <v>0</v>
      </c>
      <c r="AC1610" s="9">
        <f t="shared" si="199"/>
        <v>37493954</v>
      </c>
      <c r="AE1610" s="9">
        <f t="shared" si="194"/>
        <v>49588780</v>
      </c>
    </row>
    <row r="1611" spans="1:31" x14ac:dyDescent="0.25">
      <c r="A1611" s="13">
        <v>1591</v>
      </c>
      <c r="B1611" s="13"/>
      <c r="C1611" s="13"/>
      <c r="D1611" s="13"/>
      <c r="E1611" s="13"/>
      <c r="F1611" s="13"/>
      <c r="G1611" s="6" t="str">
        <f t="shared" si="192"/>
        <v/>
      </c>
      <c r="H1611" s="13"/>
      <c r="I1611" s="13"/>
      <c r="J1611" s="15"/>
      <c r="K1611" s="15"/>
      <c r="L1611" s="5">
        <f>VLOOKUP($C$15,'اطلاعات پایه'!$A$18:$B$30,2,FALSE)</f>
        <v>30</v>
      </c>
      <c r="M1611" s="6">
        <f>VLOOKUP($C$15,'اطلاعات پایه'!$A$18:$C$30,3,FALSE)</f>
        <v>45736</v>
      </c>
      <c r="N1611" s="5">
        <f>ROUND((K1611*('اطلاعات پایه'!$B$12+1)+'اطلاعات پایه'!$B$13)/30*L1611,0)</f>
        <v>9316080</v>
      </c>
      <c r="O1611" s="5">
        <f>IF(AND(F1611&gt;0,M1611-F1611&gt;364),'اطلاعات پایه'!$B$10,0)*L1611+J1611</f>
        <v>0</v>
      </c>
      <c r="P1611" s="5">
        <f>IF(H1611="متاهل",'اطلاعات پایه'!$B$6,0)</f>
        <v>0</v>
      </c>
      <c r="Q1611" s="5">
        <f>I1611*'اطلاعات پایه'!$B$7</f>
        <v>0</v>
      </c>
      <c r="R1611" s="5">
        <f>ROUND('اطلاعات پایه'!$B$8/30*MIN(30,L1611),0)</f>
        <v>9000000</v>
      </c>
      <c r="S1611" s="5">
        <f>ROUND('اطلاعات پایه'!$B$9/30*MIN(30,L1611),0)</f>
        <v>22000000</v>
      </c>
      <c r="T1611" s="5">
        <f t="shared" si="195"/>
        <v>59284</v>
      </c>
      <c r="U1611" s="15"/>
      <c r="V1611" s="5">
        <f t="shared" si="193"/>
        <v>0</v>
      </c>
      <c r="X1611" s="9">
        <f t="shared" si="196"/>
        <v>40316080</v>
      </c>
      <c r="Y1611" s="9">
        <f>ROUND(0.07*MIN(7*L1611*'اطلاعات پایه'!$B$5,'محاسبه حقوق'!X1611),0)</f>
        <v>2822126</v>
      </c>
      <c r="Z1611" s="9">
        <f t="shared" si="197"/>
        <v>9272700</v>
      </c>
      <c r="AA1611" s="9">
        <f t="shared" si="198"/>
        <v>480702059.14285713</v>
      </c>
      <c r="AB1611" s="5">
        <f>IF(AA1611&lt;='اطلاعات پایه'!$B$35,'اطلاعات پایه'!$D$35,IF(AA1611&lt;='اطلاعات پایه'!$B$36,'اطلاعات پایه'!$E$35+(AA1611-'اطلاعات پایه'!$B$35)*'اطلاعات پایه'!$C$36,IF(AA1611&lt;='اطلاعات پایه'!$B$37,'اطلاعات پایه'!$E$36+(AA1611-'اطلاعات پایه'!$B$36)*'اطلاعات پایه'!$C$37,IF(AA1611&lt;='اطلاعات پایه'!$B$38,'اطلاعات پایه'!$E$37+(AA1611-'اطلاعات پایه'!$B$37)*'اطلاعات پایه'!$C$38,IF(AA1611&lt;='اطلاعات پایه'!$B$39,'اطلاعات پایه'!$E$38+(AA1611-'اطلاعات پایه'!$B$38)*'اطلاعات پایه'!$C$39,'اطلاعات پایه'!$E$39+(AA1611-'اطلاعات پایه'!$B$39)*'اطلاعات پایه'!$C$40)))))/365*L1611</f>
        <v>0</v>
      </c>
      <c r="AC1611" s="9">
        <f t="shared" si="199"/>
        <v>37493954</v>
      </c>
      <c r="AE1611" s="9">
        <f t="shared" si="194"/>
        <v>49588780</v>
      </c>
    </row>
    <row r="1612" spans="1:31" x14ac:dyDescent="0.25">
      <c r="A1612" s="13">
        <v>1592</v>
      </c>
      <c r="B1612" s="13"/>
      <c r="C1612" s="13"/>
      <c r="D1612" s="13"/>
      <c r="E1612" s="13"/>
      <c r="F1612" s="13"/>
      <c r="G1612" s="6" t="str">
        <f t="shared" si="192"/>
        <v/>
      </c>
      <c r="H1612" s="13"/>
      <c r="I1612" s="13"/>
      <c r="J1612" s="15"/>
      <c r="K1612" s="15"/>
      <c r="L1612" s="5">
        <f>VLOOKUP($C$15,'اطلاعات پایه'!$A$18:$B$30,2,FALSE)</f>
        <v>30</v>
      </c>
      <c r="M1612" s="6">
        <f>VLOOKUP($C$15,'اطلاعات پایه'!$A$18:$C$30,3,FALSE)</f>
        <v>45736</v>
      </c>
      <c r="N1612" s="5">
        <f>ROUND((K1612*('اطلاعات پایه'!$B$12+1)+'اطلاعات پایه'!$B$13)/30*L1612,0)</f>
        <v>9316080</v>
      </c>
      <c r="O1612" s="5">
        <f>IF(AND(F1612&gt;0,M1612-F1612&gt;364),'اطلاعات پایه'!$B$10,0)*L1612+J1612</f>
        <v>0</v>
      </c>
      <c r="P1612" s="5">
        <f>IF(H1612="متاهل",'اطلاعات پایه'!$B$6,0)</f>
        <v>0</v>
      </c>
      <c r="Q1612" s="5">
        <f>I1612*'اطلاعات پایه'!$B$7</f>
        <v>0</v>
      </c>
      <c r="R1612" s="5">
        <f>ROUND('اطلاعات پایه'!$B$8/30*MIN(30,L1612),0)</f>
        <v>9000000</v>
      </c>
      <c r="S1612" s="5">
        <f>ROUND('اطلاعات پایه'!$B$9/30*MIN(30,L1612),0)</f>
        <v>22000000</v>
      </c>
      <c r="T1612" s="5">
        <f t="shared" si="195"/>
        <v>59284</v>
      </c>
      <c r="U1612" s="15"/>
      <c r="V1612" s="5">
        <f t="shared" si="193"/>
        <v>0</v>
      </c>
      <c r="X1612" s="9">
        <f t="shared" si="196"/>
        <v>40316080</v>
      </c>
      <c r="Y1612" s="9">
        <f>ROUND(0.07*MIN(7*L1612*'اطلاعات پایه'!$B$5,'محاسبه حقوق'!X1612),0)</f>
        <v>2822126</v>
      </c>
      <c r="Z1612" s="9">
        <f t="shared" si="197"/>
        <v>9272700</v>
      </c>
      <c r="AA1612" s="9">
        <f t="shared" si="198"/>
        <v>480702059.14285713</v>
      </c>
      <c r="AB1612" s="5">
        <f>IF(AA1612&lt;='اطلاعات پایه'!$B$35,'اطلاعات پایه'!$D$35,IF(AA1612&lt;='اطلاعات پایه'!$B$36,'اطلاعات پایه'!$E$35+(AA1612-'اطلاعات پایه'!$B$35)*'اطلاعات پایه'!$C$36,IF(AA1612&lt;='اطلاعات پایه'!$B$37,'اطلاعات پایه'!$E$36+(AA1612-'اطلاعات پایه'!$B$36)*'اطلاعات پایه'!$C$37,IF(AA1612&lt;='اطلاعات پایه'!$B$38,'اطلاعات پایه'!$E$37+(AA1612-'اطلاعات پایه'!$B$37)*'اطلاعات پایه'!$C$38,IF(AA1612&lt;='اطلاعات پایه'!$B$39,'اطلاعات پایه'!$E$38+(AA1612-'اطلاعات پایه'!$B$38)*'اطلاعات پایه'!$C$39,'اطلاعات پایه'!$E$39+(AA1612-'اطلاعات پایه'!$B$39)*'اطلاعات پایه'!$C$40)))))/365*L1612</f>
        <v>0</v>
      </c>
      <c r="AC1612" s="9">
        <f t="shared" si="199"/>
        <v>37493954</v>
      </c>
      <c r="AE1612" s="9">
        <f t="shared" si="194"/>
        <v>49588780</v>
      </c>
    </row>
    <row r="1613" spans="1:31" x14ac:dyDescent="0.25">
      <c r="A1613" s="13">
        <v>1593</v>
      </c>
      <c r="B1613" s="13"/>
      <c r="C1613" s="13"/>
      <c r="D1613" s="13"/>
      <c r="E1613" s="13"/>
      <c r="F1613" s="13"/>
      <c r="G1613" s="6" t="str">
        <f t="shared" si="192"/>
        <v/>
      </c>
      <c r="H1613" s="13"/>
      <c r="I1613" s="13"/>
      <c r="J1613" s="15"/>
      <c r="K1613" s="15"/>
      <c r="L1613" s="5">
        <f>VLOOKUP($C$15,'اطلاعات پایه'!$A$18:$B$30,2,FALSE)</f>
        <v>30</v>
      </c>
      <c r="M1613" s="6">
        <f>VLOOKUP($C$15,'اطلاعات پایه'!$A$18:$C$30,3,FALSE)</f>
        <v>45736</v>
      </c>
      <c r="N1613" s="5">
        <f>ROUND((K1613*('اطلاعات پایه'!$B$12+1)+'اطلاعات پایه'!$B$13)/30*L1613,0)</f>
        <v>9316080</v>
      </c>
      <c r="O1613" s="5">
        <f>IF(AND(F1613&gt;0,M1613-F1613&gt;364),'اطلاعات پایه'!$B$10,0)*L1613+J1613</f>
        <v>0</v>
      </c>
      <c r="P1613" s="5">
        <f>IF(H1613="متاهل",'اطلاعات پایه'!$B$6,0)</f>
        <v>0</v>
      </c>
      <c r="Q1613" s="5">
        <f>I1613*'اطلاعات پایه'!$B$7</f>
        <v>0</v>
      </c>
      <c r="R1613" s="5">
        <f>ROUND('اطلاعات پایه'!$B$8/30*MIN(30,L1613),0)</f>
        <v>9000000</v>
      </c>
      <c r="S1613" s="5">
        <f>ROUND('اطلاعات پایه'!$B$9/30*MIN(30,L1613),0)</f>
        <v>22000000</v>
      </c>
      <c r="T1613" s="5">
        <f t="shared" si="195"/>
        <v>59284</v>
      </c>
      <c r="U1613" s="15"/>
      <c r="V1613" s="5">
        <f t="shared" si="193"/>
        <v>0</v>
      </c>
      <c r="X1613" s="9">
        <f t="shared" si="196"/>
        <v>40316080</v>
      </c>
      <c r="Y1613" s="9">
        <f>ROUND(0.07*MIN(7*L1613*'اطلاعات پایه'!$B$5,'محاسبه حقوق'!X1613),0)</f>
        <v>2822126</v>
      </c>
      <c r="Z1613" s="9">
        <f t="shared" si="197"/>
        <v>9272700</v>
      </c>
      <c r="AA1613" s="9">
        <f t="shared" si="198"/>
        <v>480702059.14285713</v>
      </c>
      <c r="AB1613" s="5">
        <f>IF(AA1613&lt;='اطلاعات پایه'!$B$35,'اطلاعات پایه'!$D$35,IF(AA1613&lt;='اطلاعات پایه'!$B$36,'اطلاعات پایه'!$E$35+(AA1613-'اطلاعات پایه'!$B$35)*'اطلاعات پایه'!$C$36,IF(AA1613&lt;='اطلاعات پایه'!$B$37,'اطلاعات پایه'!$E$36+(AA1613-'اطلاعات پایه'!$B$36)*'اطلاعات پایه'!$C$37,IF(AA1613&lt;='اطلاعات پایه'!$B$38,'اطلاعات پایه'!$E$37+(AA1613-'اطلاعات پایه'!$B$37)*'اطلاعات پایه'!$C$38,IF(AA1613&lt;='اطلاعات پایه'!$B$39,'اطلاعات پایه'!$E$38+(AA1613-'اطلاعات پایه'!$B$38)*'اطلاعات پایه'!$C$39,'اطلاعات پایه'!$E$39+(AA1613-'اطلاعات پایه'!$B$39)*'اطلاعات پایه'!$C$40)))))/365*L1613</f>
        <v>0</v>
      </c>
      <c r="AC1613" s="9">
        <f t="shared" si="199"/>
        <v>37493954</v>
      </c>
      <c r="AE1613" s="9">
        <f t="shared" si="194"/>
        <v>49588780</v>
      </c>
    </row>
    <row r="1614" spans="1:31" x14ac:dyDescent="0.25">
      <c r="A1614" s="13">
        <v>1594</v>
      </c>
      <c r="B1614" s="13"/>
      <c r="C1614" s="13"/>
      <c r="D1614" s="13"/>
      <c r="E1614" s="13"/>
      <c r="F1614" s="13"/>
      <c r="G1614" s="6" t="str">
        <f t="shared" si="192"/>
        <v/>
      </c>
      <c r="H1614" s="13"/>
      <c r="I1614" s="13"/>
      <c r="J1614" s="15"/>
      <c r="K1614" s="15"/>
      <c r="L1614" s="5">
        <f>VLOOKUP($C$15,'اطلاعات پایه'!$A$18:$B$30,2,FALSE)</f>
        <v>30</v>
      </c>
      <c r="M1614" s="6">
        <f>VLOOKUP($C$15,'اطلاعات پایه'!$A$18:$C$30,3,FALSE)</f>
        <v>45736</v>
      </c>
      <c r="N1614" s="5">
        <f>ROUND((K1614*('اطلاعات پایه'!$B$12+1)+'اطلاعات پایه'!$B$13)/30*L1614,0)</f>
        <v>9316080</v>
      </c>
      <c r="O1614" s="5">
        <f>IF(AND(F1614&gt;0,M1614-F1614&gt;364),'اطلاعات پایه'!$B$10,0)*L1614+J1614</f>
        <v>0</v>
      </c>
      <c r="P1614" s="5">
        <f>IF(H1614="متاهل",'اطلاعات پایه'!$B$6,0)</f>
        <v>0</v>
      </c>
      <c r="Q1614" s="5">
        <f>I1614*'اطلاعات پایه'!$B$7</f>
        <v>0</v>
      </c>
      <c r="R1614" s="5">
        <f>ROUND('اطلاعات پایه'!$B$8/30*MIN(30,L1614),0)</f>
        <v>9000000</v>
      </c>
      <c r="S1614" s="5">
        <f>ROUND('اطلاعات پایه'!$B$9/30*MIN(30,L1614),0)</f>
        <v>22000000</v>
      </c>
      <c r="T1614" s="5">
        <f t="shared" si="195"/>
        <v>59284</v>
      </c>
      <c r="U1614" s="15"/>
      <c r="V1614" s="5">
        <f t="shared" si="193"/>
        <v>0</v>
      </c>
      <c r="X1614" s="9">
        <f t="shared" si="196"/>
        <v>40316080</v>
      </c>
      <c r="Y1614" s="9">
        <f>ROUND(0.07*MIN(7*L1614*'اطلاعات پایه'!$B$5,'محاسبه حقوق'!X1614),0)</f>
        <v>2822126</v>
      </c>
      <c r="Z1614" s="9">
        <f t="shared" si="197"/>
        <v>9272700</v>
      </c>
      <c r="AA1614" s="9">
        <f t="shared" si="198"/>
        <v>480702059.14285713</v>
      </c>
      <c r="AB1614" s="5">
        <f>IF(AA1614&lt;='اطلاعات پایه'!$B$35,'اطلاعات پایه'!$D$35,IF(AA1614&lt;='اطلاعات پایه'!$B$36,'اطلاعات پایه'!$E$35+(AA1614-'اطلاعات پایه'!$B$35)*'اطلاعات پایه'!$C$36,IF(AA1614&lt;='اطلاعات پایه'!$B$37,'اطلاعات پایه'!$E$36+(AA1614-'اطلاعات پایه'!$B$36)*'اطلاعات پایه'!$C$37,IF(AA1614&lt;='اطلاعات پایه'!$B$38,'اطلاعات پایه'!$E$37+(AA1614-'اطلاعات پایه'!$B$37)*'اطلاعات پایه'!$C$38,IF(AA1614&lt;='اطلاعات پایه'!$B$39,'اطلاعات پایه'!$E$38+(AA1614-'اطلاعات پایه'!$B$38)*'اطلاعات پایه'!$C$39,'اطلاعات پایه'!$E$39+(AA1614-'اطلاعات پایه'!$B$39)*'اطلاعات پایه'!$C$40)))))/365*L1614</f>
        <v>0</v>
      </c>
      <c r="AC1614" s="9">
        <f t="shared" si="199"/>
        <v>37493954</v>
      </c>
      <c r="AE1614" s="9">
        <f t="shared" si="194"/>
        <v>49588780</v>
      </c>
    </row>
    <row r="1615" spans="1:31" x14ac:dyDescent="0.25">
      <c r="A1615" s="13">
        <v>1595</v>
      </c>
      <c r="B1615" s="13"/>
      <c r="C1615" s="13"/>
      <c r="D1615" s="13"/>
      <c r="E1615" s="13"/>
      <c r="F1615" s="13"/>
      <c r="G1615" s="6" t="str">
        <f t="shared" si="192"/>
        <v/>
      </c>
      <c r="H1615" s="13"/>
      <c r="I1615" s="13"/>
      <c r="J1615" s="15"/>
      <c r="K1615" s="15"/>
      <c r="L1615" s="5">
        <f>VLOOKUP($C$15,'اطلاعات پایه'!$A$18:$B$30,2,FALSE)</f>
        <v>30</v>
      </c>
      <c r="M1615" s="6">
        <f>VLOOKUP($C$15,'اطلاعات پایه'!$A$18:$C$30,3,FALSE)</f>
        <v>45736</v>
      </c>
      <c r="N1615" s="5">
        <f>ROUND((K1615*('اطلاعات پایه'!$B$12+1)+'اطلاعات پایه'!$B$13)/30*L1615,0)</f>
        <v>9316080</v>
      </c>
      <c r="O1615" s="5">
        <f>IF(AND(F1615&gt;0,M1615-F1615&gt;364),'اطلاعات پایه'!$B$10,0)*L1615+J1615</f>
        <v>0</v>
      </c>
      <c r="P1615" s="5">
        <f>IF(H1615="متاهل",'اطلاعات پایه'!$B$6,0)</f>
        <v>0</v>
      </c>
      <c r="Q1615" s="5">
        <f>I1615*'اطلاعات پایه'!$B$7</f>
        <v>0</v>
      </c>
      <c r="R1615" s="5">
        <f>ROUND('اطلاعات پایه'!$B$8/30*MIN(30,L1615),0)</f>
        <v>9000000</v>
      </c>
      <c r="S1615" s="5">
        <f>ROUND('اطلاعات پایه'!$B$9/30*MIN(30,L1615),0)</f>
        <v>22000000</v>
      </c>
      <c r="T1615" s="5">
        <f t="shared" si="195"/>
        <v>59284</v>
      </c>
      <c r="U1615" s="15"/>
      <c r="V1615" s="5">
        <f t="shared" si="193"/>
        <v>0</v>
      </c>
      <c r="X1615" s="9">
        <f t="shared" si="196"/>
        <v>40316080</v>
      </c>
      <c r="Y1615" s="9">
        <f>ROUND(0.07*MIN(7*L1615*'اطلاعات پایه'!$B$5,'محاسبه حقوق'!X1615),0)</f>
        <v>2822126</v>
      </c>
      <c r="Z1615" s="9">
        <f t="shared" si="197"/>
        <v>9272700</v>
      </c>
      <c r="AA1615" s="9">
        <f t="shared" si="198"/>
        <v>480702059.14285713</v>
      </c>
      <c r="AB1615" s="5">
        <f>IF(AA1615&lt;='اطلاعات پایه'!$B$35,'اطلاعات پایه'!$D$35,IF(AA1615&lt;='اطلاعات پایه'!$B$36,'اطلاعات پایه'!$E$35+(AA1615-'اطلاعات پایه'!$B$35)*'اطلاعات پایه'!$C$36,IF(AA1615&lt;='اطلاعات پایه'!$B$37,'اطلاعات پایه'!$E$36+(AA1615-'اطلاعات پایه'!$B$36)*'اطلاعات پایه'!$C$37,IF(AA1615&lt;='اطلاعات پایه'!$B$38,'اطلاعات پایه'!$E$37+(AA1615-'اطلاعات پایه'!$B$37)*'اطلاعات پایه'!$C$38,IF(AA1615&lt;='اطلاعات پایه'!$B$39,'اطلاعات پایه'!$E$38+(AA1615-'اطلاعات پایه'!$B$38)*'اطلاعات پایه'!$C$39,'اطلاعات پایه'!$E$39+(AA1615-'اطلاعات پایه'!$B$39)*'اطلاعات پایه'!$C$40)))))/365*L1615</f>
        <v>0</v>
      </c>
      <c r="AC1615" s="9">
        <f t="shared" si="199"/>
        <v>37493954</v>
      </c>
      <c r="AE1615" s="9">
        <f t="shared" si="194"/>
        <v>49588780</v>
      </c>
    </row>
    <row r="1616" spans="1:31" x14ac:dyDescent="0.25">
      <c r="A1616" s="13">
        <v>1596</v>
      </c>
      <c r="B1616" s="13"/>
      <c r="C1616" s="13"/>
      <c r="D1616" s="13"/>
      <c r="E1616" s="13"/>
      <c r="F1616" s="13"/>
      <c r="G1616" s="6" t="str">
        <f t="shared" si="192"/>
        <v/>
      </c>
      <c r="H1616" s="13"/>
      <c r="I1616" s="13"/>
      <c r="J1616" s="15"/>
      <c r="K1616" s="15"/>
      <c r="L1616" s="5">
        <f>VLOOKUP($C$15,'اطلاعات پایه'!$A$18:$B$30,2,FALSE)</f>
        <v>30</v>
      </c>
      <c r="M1616" s="6">
        <f>VLOOKUP($C$15,'اطلاعات پایه'!$A$18:$C$30,3,FALSE)</f>
        <v>45736</v>
      </c>
      <c r="N1616" s="5">
        <f>ROUND((K1616*('اطلاعات پایه'!$B$12+1)+'اطلاعات پایه'!$B$13)/30*L1616,0)</f>
        <v>9316080</v>
      </c>
      <c r="O1616" s="5">
        <f>IF(AND(F1616&gt;0,M1616-F1616&gt;364),'اطلاعات پایه'!$B$10,0)*L1616+J1616</f>
        <v>0</v>
      </c>
      <c r="P1616" s="5">
        <f>IF(H1616="متاهل",'اطلاعات پایه'!$B$6,0)</f>
        <v>0</v>
      </c>
      <c r="Q1616" s="5">
        <f>I1616*'اطلاعات پایه'!$B$7</f>
        <v>0</v>
      </c>
      <c r="R1616" s="5">
        <f>ROUND('اطلاعات پایه'!$B$8/30*MIN(30,L1616),0)</f>
        <v>9000000</v>
      </c>
      <c r="S1616" s="5">
        <f>ROUND('اطلاعات پایه'!$B$9/30*MIN(30,L1616),0)</f>
        <v>22000000</v>
      </c>
      <c r="T1616" s="5">
        <f t="shared" si="195"/>
        <v>59284</v>
      </c>
      <c r="U1616" s="15"/>
      <c r="V1616" s="5">
        <f t="shared" si="193"/>
        <v>0</v>
      </c>
      <c r="X1616" s="9">
        <f t="shared" si="196"/>
        <v>40316080</v>
      </c>
      <c r="Y1616" s="9">
        <f>ROUND(0.07*MIN(7*L1616*'اطلاعات پایه'!$B$5,'محاسبه حقوق'!X1616),0)</f>
        <v>2822126</v>
      </c>
      <c r="Z1616" s="9">
        <f t="shared" si="197"/>
        <v>9272700</v>
      </c>
      <c r="AA1616" s="9">
        <f t="shared" si="198"/>
        <v>480702059.14285713</v>
      </c>
      <c r="AB1616" s="5">
        <f>IF(AA1616&lt;='اطلاعات پایه'!$B$35,'اطلاعات پایه'!$D$35,IF(AA1616&lt;='اطلاعات پایه'!$B$36,'اطلاعات پایه'!$E$35+(AA1616-'اطلاعات پایه'!$B$35)*'اطلاعات پایه'!$C$36,IF(AA1616&lt;='اطلاعات پایه'!$B$37,'اطلاعات پایه'!$E$36+(AA1616-'اطلاعات پایه'!$B$36)*'اطلاعات پایه'!$C$37,IF(AA1616&lt;='اطلاعات پایه'!$B$38,'اطلاعات پایه'!$E$37+(AA1616-'اطلاعات پایه'!$B$37)*'اطلاعات پایه'!$C$38,IF(AA1616&lt;='اطلاعات پایه'!$B$39,'اطلاعات پایه'!$E$38+(AA1616-'اطلاعات پایه'!$B$38)*'اطلاعات پایه'!$C$39,'اطلاعات پایه'!$E$39+(AA1616-'اطلاعات پایه'!$B$39)*'اطلاعات پایه'!$C$40)))))/365*L1616</f>
        <v>0</v>
      </c>
      <c r="AC1616" s="9">
        <f t="shared" si="199"/>
        <v>37493954</v>
      </c>
      <c r="AE1616" s="9">
        <f t="shared" si="194"/>
        <v>49588780</v>
      </c>
    </row>
    <row r="1617" spans="1:31" x14ac:dyDescent="0.25">
      <c r="A1617" s="13">
        <v>1597</v>
      </c>
      <c r="B1617" s="13"/>
      <c r="C1617" s="13"/>
      <c r="D1617" s="13"/>
      <c r="E1617" s="13"/>
      <c r="F1617" s="13"/>
      <c r="G1617" s="6" t="str">
        <f t="shared" si="192"/>
        <v/>
      </c>
      <c r="H1617" s="13"/>
      <c r="I1617" s="13"/>
      <c r="J1617" s="15"/>
      <c r="K1617" s="15"/>
      <c r="L1617" s="5">
        <f>VLOOKUP($C$15,'اطلاعات پایه'!$A$18:$B$30,2,FALSE)</f>
        <v>30</v>
      </c>
      <c r="M1617" s="6">
        <f>VLOOKUP($C$15,'اطلاعات پایه'!$A$18:$C$30,3,FALSE)</f>
        <v>45736</v>
      </c>
      <c r="N1617" s="5">
        <f>ROUND((K1617*('اطلاعات پایه'!$B$12+1)+'اطلاعات پایه'!$B$13)/30*L1617,0)</f>
        <v>9316080</v>
      </c>
      <c r="O1617" s="5">
        <f>IF(AND(F1617&gt;0,M1617-F1617&gt;364),'اطلاعات پایه'!$B$10,0)*L1617+J1617</f>
        <v>0</v>
      </c>
      <c r="P1617" s="5">
        <f>IF(H1617="متاهل",'اطلاعات پایه'!$B$6,0)</f>
        <v>0</v>
      </c>
      <c r="Q1617" s="5">
        <f>I1617*'اطلاعات پایه'!$B$7</f>
        <v>0</v>
      </c>
      <c r="R1617" s="5">
        <f>ROUND('اطلاعات پایه'!$B$8/30*MIN(30,L1617),0)</f>
        <v>9000000</v>
      </c>
      <c r="S1617" s="5">
        <f>ROUND('اطلاعات پایه'!$B$9/30*MIN(30,L1617),0)</f>
        <v>22000000</v>
      </c>
      <c r="T1617" s="5">
        <f t="shared" si="195"/>
        <v>59284</v>
      </c>
      <c r="U1617" s="15"/>
      <c r="V1617" s="5">
        <f t="shared" si="193"/>
        <v>0</v>
      </c>
      <c r="X1617" s="9">
        <f t="shared" si="196"/>
        <v>40316080</v>
      </c>
      <c r="Y1617" s="9">
        <f>ROUND(0.07*MIN(7*L1617*'اطلاعات پایه'!$B$5,'محاسبه حقوق'!X1617),0)</f>
        <v>2822126</v>
      </c>
      <c r="Z1617" s="9">
        <f t="shared" si="197"/>
        <v>9272700</v>
      </c>
      <c r="AA1617" s="9">
        <f t="shared" si="198"/>
        <v>480702059.14285713</v>
      </c>
      <c r="AB1617" s="5">
        <f>IF(AA1617&lt;='اطلاعات پایه'!$B$35,'اطلاعات پایه'!$D$35,IF(AA1617&lt;='اطلاعات پایه'!$B$36,'اطلاعات پایه'!$E$35+(AA1617-'اطلاعات پایه'!$B$35)*'اطلاعات پایه'!$C$36,IF(AA1617&lt;='اطلاعات پایه'!$B$37,'اطلاعات پایه'!$E$36+(AA1617-'اطلاعات پایه'!$B$36)*'اطلاعات پایه'!$C$37,IF(AA1617&lt;='اطلاعات پایه'!$B$38,'اطلاعات پایه'!$E$37+(AA1617-'اطلاعات پایه'!$B$37)*'اطلاعات پایه'!$C$38,IF(AA1617&lt;='اطلاعات پایه'!$B$39,'اطلاعات پایه'!$E$38+(AA1617-'اطلاعات پایه'!$B$38)*'اطلاعات پایه'!$C$39,'اطلاعات پایه'!$E$39+(AA1617-'اطلاعات پایه'!$B$39)*'اطلاعات پایه'!$C$40)))))/365*L1617</f>
        <v>0</v>
      </c>
      <c r="AC1617" s="9">
        <f t="shared" si="199"/>
        <v>37493954</v>
      </c>
      <c r="AE1617" s="9">
        <f t="shared" si="194"/>
        <v>49588780</v>
      </c>
    </row>
    <row r="1618" spans="1:31" x14ac:dyDescent="0.25">
      <c r="A1618" s="13">
        <v>1598</v>
      </c>
      <c r="B1618" s="13"/>
      <c r="C1618" s="13"/>
      <c r="D1618" s="13"/>
      <c r="E1618" s="13"/>
      <c r="F1618" s="13"/>
      <c r="G1618" s="6" t="str">
        <f t="shared" si="192"/>
        <v/>
      </c>
      <c r="H1618" s="13"/>
      <c r="I1618" s="13"/>
      <c r="J1618" s="15"/>
      <c r="K1618" s="15"/>
      <c r="L1618" s="5">
        <f>VLOOKUP($C$15,'اطلاعات پایه'!$A$18:$B$30,2,FALSE)</f>
        <v>30</v>
      </c>
      <c r="M1618" s="6">
        <f>VLOOKUP($C$15,'اطلاعات پایه'!$A$18:$C$30,3,FALSE)</f>
        <v>45736</v>
      </c>
      <c r="N1618" s="5">
        <f>ROUND((K1618*('اطلاعات پایه'!$B$12+1)+'اطلاعات پایه'!$B$13)/30*L1618,0)</f>
        <v>9316080</v>
      </c>
      <c r="O1618" s="5">
        <f>IF(AND(F1618&gt;0,M1618-F1618&gt;364),'اطلاعات پایه'!$B$10,0)*L1618+J1618</f>
        <v>0</v>
      </c>
      <c r="P1618" s="5">
        <f>IF(H1618="متاهل",'اطلاعات پایه'!$B$6,0)</f>
        <v>0</v>
      </c>
      <c r="Q1618" s="5">
        <f>I1618*'اطلاعات پایه'!$B$7</f>
        <v>0</v>
      </c>
      <c r="R1618" s="5">
        <f>ROUND('اطلاعات پایه'!$B$8/30*MIN(30,L1618),0)</f>
        <v>9000000</v>
      </c>
      <c r="S1618" s="5">
        <f>ROUND('اطلاعات پایه'!$B$9/30*MIN(30,L1618),0)</f>
        <v>22000000</v>
      </c>
      <c r="T1618" s="5">
        <f t="shared" si="195"/>
        <v>59284</v>
      </c>
      <c r="U1618" s="15"/>
      <c r="V1618" s="5">
        <f t="shared" si="193"/>
        <v>0</v>
      </c>
      <c r="X1618" s="9">
        <f t="shared" si="196"/>
        <v>40316080</v>
      </c>
      <c r="Y1618" s="9">
        <f>ROUND(0.07*MIN(7*L1618*'اطلاعات پایه'!$B$5,'محاسبه حقوق'!X1618),0)</f>
        <v>2822126</v>
      </c>
      <c r="Z1618" s="9">
        <f t="shared" si="197"/>
        <v>9272700</v>
      </c>
      <c r="AA1618" s="9">
        <f t="shared" si="198"/>
        <v>480702059.14285713</v>
      </c>
      <c r="AB1618" s="5">
        <f>IF(AA1618&lt;='اطلاعات پایه'!$B$35,'اطلاعات پایه'!$D$35,IF(AA1618&lt;='اطلاعات پایه'!$B$36,'اطلاعات پایه'!$E$35+(AA1618-'اطلاعات پایه'!$B$35)*'اطلاعات پایه'!$C$36,IF(AA1618&lt;='اطلاعات پایه'!$B$37,'اطلاعات پایه'!$E$36+(AA1618-'اطلاعات پایه'!$B$36)*'اطلاعات پایه'!$C$37,IF(AA1618&lt;='اطلاعات پایه'!$B$38,'اطلاعات پایه'!$E$37+(AA1618-'اطلاعات پایه'!$B$37)*'اطلاعات پایه'!$C$38,IF(AA1618&lt;='اطلاعات پایه'!$B$39,'اطلاعات پایه'!$E$38+(AA1618-'اطلاعات پایه'!$B$38)*'اطلاعات پایه'!$C$39,'اطلاعات پایه'!$E$39+(AA1618-'اطلاعات پایه'!$B$39)*'اطلاعات پایه'!$C$40)))))/365*L1618</f>
        <v>0</v>
      </c>
      <c r="AC1618" s="9">
        <f t="shared" si="199"/>
        <v>37493954</v>
      </c>
      <c r="AE1618" s="9">
        <f t="shared" si="194"/>
        <v>49588780</v>
      </c>
    </row>
    <row r="1619" spans="1:31" x14ac:dyDescent="0.25">
      <c r="A1619" s="13">
        <v>1599</v>
      </c>
      <c r="B1619" s="13"/>
      <c r="C1619" s="13"/>
      <c r="D1619" s="13"/>
      <c r="E1619" s="13"/>
      <c r="F1619" s="13"/>
      <c r="G1619" s="6" t="str">
        <f t="shared" si="192"/>
        <v/>
      </c>
      <c r="H1619" s="13"/>
      <c r="I1619" s="13"/>
      <c r="J1619" s="15"/>
      <c r="K1619" s="15"/>
      <c r="L1619" s="5">
        <f>VLOOKUP($C$15,'اطلاعات پایه'!$A$18:$B$30,2,FALSE)</f>
        <v>30</v>
      </c>
      <c r="M1619" s="6">
        <f>VLOOKUP($C$15,'اطلاعات پایه'!$A$18:$C$30,3,FALSE)</f>
        <v>45736</v>
      </c>
      <c r="N1619" s="5">
        <f>ROUND((K1619*('اطلاعات پایه'!$B$12+1)+'اطلاعات پایه'!$B$13)/30*L1619,0)</f>
        <v>9316080</v>
      </c>
      <c r="O1619" s="5">
        <f>IF(AND(F1619&gt;0,M1619-F1619&gt;364),'اطلاعات پایه'!$B$10,0)*L1619+J1619</f>
        <v>0</v>
      </c>
      <c r="P1619" s="5">
        <f>IF(H1619="متاهل",'اطلاعات پایه'!$B$6,0)</f>
        <v>0</v>
      </c>
      <c r="Q1619" s="5">
        <f>I1619*'اطلاعات پایه'!$B$7</f>
        <v>0</v>
      </c>
      <c r="R1619" s="5">
        <f>ROUND('اطلاعات پایه'!$B$8/30*MIN(30,L1619),0)</f>
        <v>9000000</v>
      </c>
      <c r="S1619" s="5">
        <f>ROUND('اطلاعات پایه'!$B$9/30*MIN(30,L1619),0)</f>
        <v>22000000</v>
      </c>
      <c r="T1619" s="5">
        <f t="shared" si="195"/>
        <v>59284</v>
      </c>
      <c r="U1619" s="15"/>
      <c r="V1619" s="5">
        <f t="shared" si="193"/>
        <v>0</v>
      </c>
      <c r="X1619" s="9">
        <f t="shared" si="196"/>
        <v>40316080</v>
      </c>
      <c r="Y1619" s="9">
        <f>ROUND(0.07*MIN(7*L1619*'اطلاعات پایه'!$B$5,'محاسبه حقوق'!X1619),0)</f>
        <v>2822126</v>
      </c>
      <c r="Z1619" s="9">
        <f t="shared" si="197"/>
        <v>9272700</v>
      </c>
      <c r="AA1619" s="9">
        <f t="shared" si="198"/>
        <v>480702059.14285713</v>
      </c>
      <c r="AB1619" s="5">
        <f>IF(AA1619&lt;='اطلاعات پایه'!$B$35,'اطلاعات پایه'!$D$35,IF(AA1619&lt;='اطلاعات پایه'!$B$36,'اطلاعات پایه'!$E$35+(AA1619-'اطلاعات پایه'!$B$35)*'اطلاعات پایه'!$C$36,IF(AA1619&lt;='اطلاعات پایه'!$B$37,'اطلاعات پایه'!$E$36+(AA1619-'اطلاعات پایه'!$B$36)*'اطلاعات پایه'!$C$37,IF(AA1619&lt;='اطلاعات پایه'!$B$38,'اطلاعات پایه'!$E$37+(AA1619-'اطلاعات پایه'!$B$37)*'اطلاعات پایه'!$C$38,IF(AA1619&lt;='اطلاعات پایه'!$B$39,'اطلاعات پایه'!$E$38+(AA1619-'اطلاعات پایه'!$B$38)*'اطلاعات پایه'!$C$39,'اطلاعات پایه'!$E$39+(AA1619-'اطلاعات پایه'!$B$39)*'اطلاعات پایه'!$C$40)))))/365*L1619</f>
        <v>0</v>
      </c>
      <c r="AC1619" s="9">
        <f t="shared" si="199"/>
        <v>37493954</v>
      </c>
      <c r="AE1619" s="9">
        <f t="shared" si="194"/>
        <v>49588780</v>
      </c>
    </row>
    <row r="1620" spans="1:31" x14ac:dyDescent="0.25">
      <c r="A1620" s="13">
        <v>1600</v>
      </c>
      <c r="B1620" s="13"/>
      <c r="C1620" s="13"/>
      <c r="D1620" s="13"/>
      <c r="E1620" s="13"/>
      <c r="F1620" s="13"/>
      <c r="G1620" s="6" t="str">
        <f t="shared" si="192"/>
        <v/>
      </c>
      <c r="H1620" s="13"/>
      <c r="I1620" s="13"/>
      <c r="J1620" s="15"/>
      <c r="K1620" s="15"/>
      <c r="L1620" s="5">
        <f>VLOOKUP($C$15,'اطلاعات پایه'!$A$18:$B$30,2,FALSE)</f>
        <v>30</v>
      </c>
      <c r="M1620" s="6">
        <f>VLOOKUP($C$15,'اطلاعات پایه'!$A$18:$C$30,3,FALSE)</f>
        <v>45736</v>
      </c>
      <c r="N1620" s="5">
        <f>ROUND((K1620*('اطلاعات پایه'!$B$12+1)+'اطلاعات پایه'!$B$13)/30*L1620,0)</f>
        <v>9316080</v>
      </c>
      <c r="O1620" s="5">
        <f>IF(AND(F1620&gt;0,M1620-F1620&gt;364),'اطلاعات پایه'!$B$10,0)*L1620+J1620</f>
        <v>0</v>
      </c>
      <c r="P1620" s="5">
        <f>IF(H1620="متاهل",'اطلاعات پایه'!$B$6,0)</f>
        <v>0</v>
      </c>
      <c r="Q1620" s="5">
        <f>I1620*'اطلاعات پایه'!$B$7</f>
        <v>0</v>
      </c>
      <c r="R1620" s="5">
        <f>ROUND('اطلاعات پایه'!$B$8/30*MIN(30,L1620),0)</f>
        <v>9000000</v>
      </c>
      <c r="S1620" s="5">
        <f>ROUND('اطلاعات پایه'!$B$9/30*MIN(30,L1620),0)</f>
        <v>22000000</v>
      </c>
      <c r="T1620" s="5">
        <f t="shared" si="195"/>
        <v>59284</v>
      </c>
      <c r="U1620" s="15"/>
      <c r="V1620" s="5">
        <f t="shared" si="193"/>
        <v>0</v>
      </c>
      <c r="X1620" s="9">
        <f t="shared" si="196"/>
        <v>40316080</v>
      </c>
      <c r="Y1620" s="9">
        <f>ROUND(0.07*MIN(7*L1620*'اطلاعات پایه'!$B$5,'محاسبه حقوق'!X1620),0)</f>
        <v>2822126</v>
      </c>
      <c r="Z1620" s="9">
        <f t="shared" si="197"/>
        <v>9272700</v>
      </c>
      <c r="AA1620" s="9">
        <f t="shared" si="198"/>
        <v>480702059.14285713</v>
      </c>
      <c r="AB1620" s="5">
        <f>IF(AA1620&lt;='اطلاعات پایه'!$B$35,'اطلاعات پایه'!$D$35,IF(AA1620&lt;='اطلاعات پایه'!$B$36,'اطلاعات پایه'!$E$35+(AA1620-'اطلاعات پایه'!$B$35)*'اطلاعات پایه'!$C$36,IF(AA1620&lt;='اطلاعات پایه'!$B$37,'اطلاعات پایه'!$E$36+(AA1620-'اطلاعات پایه'!$B$36)*'اطلاعات پایه'!$C$37,IF(AA1620&lt;='اطلاعات پایه'!$B$38,'اطلاعات پایه'!$E$37+(AA1620-'اطلاعات پایه'!$B$37)*'اطلاعات پایه'!$C$38,IF(AA1620&lt;='اطلاعات پایه'!$B$39,'اطلاعات پایه'!$E$38+(AA1620-'اطلاعات پایه'!$B$38)*'اطلاعات پایه'!$C$39,'اطلاعات پایه'!$E$39+(AA1620-'اطلاعات پایه'!$B$39)*'اطلاعات پایه'!$C$40)))))/365*L1620</f>
        <v>0</v>
      </c>
      <c r="AC1620" s="9">
        <f t="shared" si="199"/>
        <v>37493954</v>
      </c>
      <c r="AE1620" s="9">
        <f t="shared" si="194"/>
        <v>49588780</v>
      </c>
    </row>
    <row r="1621" spans="1:31" x14ac:dyDescent="0.25">
      <c r="A1621" s="13">
        <v>1601</v>
      </c>
      <c r="B1621" s="13"/>
      <c r="C1621" s="13"/>
      <c r="D1621" s="13"/>
      <c r="E1621" s="13"/>
      <c r="F1621" s="13"/>
      <c r="G1621" s="6" t="str">
        <f t="shared" si="192"/>
        <v/>
      </c>
      <c r="H1621" s="13"/>
      <c r="I1621" s="13"/>
      <c r="J1621" s="15"/>
      <c r="K1621" s="15"/>
      <c r="L1621" s="5">
        <f>VLOOKUP($C$15,'اطلاعات پایه'!$A$18:$B$30,2,FALSE)</f>
        <v>30</v>
      </c>
      <c r="M1621" s="6">
        <f>VLOOKUP($C$15,'اطلاعات پایه'!$A$18:$C$30,3,FALSE)</f>
        <v>45736</v>
      </c>
      <c r="N1621" s="5">
        <f>ROUND((K1621*('اطلاعات پایه'!$B$12+1)+'اطلاعات پایه'!$B$13)/30*L1621,0)</f>
        <v>9316080</v>
      </c>
      <c r="O1621" s="5">
        <f>IF(AND(F1621&gt;0,M1621-F1621&gt;364),'اطلاعات پایه'!$B$10,0)*L1621+J1621</f>
        <v>0</v>
      </c>
      <c r="P1621" s="5">
        <f>IF(H1621="متاهل",'اطلاعات پایه'!$B$6,0)</f>
        <v>0</v>
      </c>
      <c r="Q1621" s="5">
        <f>I1621*'اطلاعات پایه'!$B$7</f>
        <v>0</v>
      </c>
      <c r="R1621" s="5">
        <f>ROUND('اطلاعات پایه'!$B$8/30*MIN(30,L1621),0)</f>
        <v>9000000</v>
      </c>
      <c r="S1621" s="5">
        <f>ROUND('اطلاعات پایه'!$B$9/30*MIN(30,L1621),0)</f>
        <v>22000000</v>
      </c>
      <c r="T1621" s="5">
        <f t="shared" si="195"/>
        <v>59284</v>
      </c>
      <c r="U1621" s="15"/>
      <c r="V1621" s="5">
        <f t="shared" si="193"/>
        <v>0</v>
      </c>
      <c r="X1621" s="9">
        <f t="shared" si="196"/>
        <v>40316080</v>
      </c>
      <c r="Y1621" s="9">
        <f>ROUND(0.07*MIN(7*L1621*'اطلاعات پایه'!$B$5,'محاسبه حقوق'!X1621),0)</f>
        <v>2822126</v>
      </c>
      <c r="Z1621" s="9">
        <f t="shared" si="197"/>
        <v>9272700</v>
      </c>
      <c r="AA1621" s="9">
        <f t="shared" si="198"/>
        <v>480702059.14285713</v>
      </c>
      <c r="AB1621" s="5">
        <f>IF(AA1621&lt;='اطلاعات پایه'!$B$35,'اطلاعات پایه'!$D$35,IF(AA1621&lt;='اطلاعات پایه'!$B$36,'اطلاعات پایه'!$E$35+(AA1621-'اطلاعات پایه'!$B$35)*'اطلاعات پایه'!$C$36,IF(AA1621&lt;='اطلاعات پایه'!$B$37,'اطلاعات پایه'!$E$36+(AA1621-'اطلاعات پایه'!$B$36)*'اطلاعات پایه'!$C$37,IF(AA1621&lt;='اطلاعات پایه'!$B$38,'اطلاعات پایه'!$E$37+(AA1621-'اطلاعات پایه'!$B$37)*'اطلاعات پایه'!$C$38,IF(AA1621&lt;='اطلاعات پایه'!$B$39,'اطلاعات پایه'!$E$38+(AA1621-'اطلاعات پایه'!$B$38)*'اطلاعات پایه'!$C$39,'اطلاعات پایه'!$E$39+(AA1621-'اطلاعات پایه'!$B$39)*'اطلاعات پایه'!$C$40)))))/365*L1621</f>
        <v>0</v>
      </c>
      <c r="AC1621" s="9">
        <f t="shared" si="199"/>
        <v>37493954</v>
      </c>
      <c r="AE1621" s="9">
        <f t="shared" si="194"/>
        <v>49588780</v>
      </c>
    </row>
    <row r="1622" spans="1:31" x14ac:dyDescent="0.25">
      <c r="A1622" s="13">
        <v>1602</v>
      </c>
      <c r="B1622" s="13"/>
      <c r="C1622" s="13"/>
      <c r="D1622" s="13"/>
      <c r="E1622" s="13"/>
      <c r="F1622" s="13"/>
      <c r="G1622" s="6" t="str">
        <f t="shared" ref="G1622:G1685" si="200">IF(F1622=0,"",F1622)</f>
        <v/>
      </c>
      <c r="H1622" s="13"/>
      <c r="I1622" s="13"/>
      <c r="J1622" s="15"/>
      <c r="K1622" s="15"/>
      <c r="L1622" s="5">
        <f>VLOOKUP($C$15,'اطلاعات پایه'!$A$18:$B$30,2,FALSE)</f>
        <v>30</v>
      </c>
      <c r="M1622" s="6">
        <f>VLOOKUP($C$15,'اطلاعات پایه'!$A$18:$C$30,3,FALSE)</f>
        <v>45736</v>
      </c>
      <c r="N1622" s="5">
        <f>ROUND((K1622*('اطلاعات پایه'!$B$12+1)+'اطلاعات پایه'!$B$13)/30*L1622,0)</f>
        <v>9316080</v>
      </c>
      <c r="O1622" s="5">
        <f>IF(AND(F1622&gt;0,M1622-F1622&gt;364),'اطلاعات پایه'!$B$10,0)*L1622+J1622</f>
        <v>0</v>
      </c>
      <c r="P1622" s="5">
        <f>IF(H1622="متاهل",'اطلاعات پایه'!$B$6,0)</f>
        <v>0</v>
      </c>
      <c r="Q1622" s="5">
        <f>I1622*'اطلاعات پایه'!$B$7</f>
        <v>0</v>
      </c>
      <c r="R1622" s="5">
        <f>ROUND('اطلاعات پایه'!$B$8/30*MIN(30,L1622),0)</f>
        <v>9000000</v>
      </c>
      <c r="S1622" s="5">
        <f>ROUND('اطلاعات پایه'!$B$9/30*MIN(30,L1622),0)</f>
        <v>22000000</v>
      </c>
      <c r="T1622" s="5">
        <f t="shared" si="195"/>
        <v>59284</v>
      </c>
      <c r="U1622" s="15"/>
      <c r="V1622" s="5">
        <f t="shared" ref="V1622:V1685" si="201">U1622*T1622</f>
        <v>0</v>
      </c>
      <c r="X1622" s="9">
        <f t="shared" si="196"/>
        <v>40316080</v>
      </c>
      <c r="Y1622" s="9">
        <f>ROUND(0.07*MIN(7*L1622*'اطلاعات پایه'!$B$5,'محاسبه حقوق'!X1622),0)</f>
        <v>2822126</v>
      </c>
      <c r="Z1622" s="9">
        <f t="shared" si="197"/>
        <v>9272700</v>
      </c>
      <c r="AA1622" s="9">
        <f t="shared" si="198"/>
        <v>480702059.14285713</v>
      </c>
      <c r="AB1622" s="5">
        <f>IF(AA1622&lt;='اطلاعات پایه'!$B$35,'اطلاعات پایه'!$D$35,IF(AA1622&lt;='اطلاعات پایه'!$B$36,'اطلاعات پایه'!$E$35+(AA1622-'اطلاعات پایه'!$B$35)*'اطلاعات پایه'!$C$36,IF(AA1622&lt;='اطلاعات پایه'!$B$37,'اطلاعات پایه'!$E$36+(AA1622-'اطلاعات پایه'!$B$36)*'اطلاعات پایه'!$C$37,IF(AA1622&lt;='اطلاعات پایه'!$B$38,'اطلاعات پایه'!$E$37+(AA1622-'اطلاعات پایه'!$B$37)*'اطلاعات پایه'!$C$38,IF(AA1622&lt;='اطلاعات پایه'!$B$39,'اطلاعات پایه'!$E$38+(AA1622-'اطلاعات پایه'!$B$38)*'اطلاعات پایه'!$C$39,'اطلاعات پایه'!$E$39+(AA1622-'اطلاعات پایه'!$B$39)*'اطلاعات پایه'!$C$40)))))/365*L1622</f>
        <v>0</v>
      </c>
      <c r="AC1622" s="9">
        <f t="shared" si="199"/>
        <v>37493954</v>
      </c>
      <c r="AE1622" s="9">
        <f t="shared" ref="AE1622:AE1685" si="202">X1622+Z1622</f>
        <v>49588780</v>
      </c>
    </row>
    <row r="1623" spans="1:31" x14ac:dyDescent="0.25">
      <c r="A1623" s="13">
        <v>1603</v>
      </c>
      <c r="B1623" s="13"/>
      <c r="C1623" s="13"/>
      <c r="D1623" s="13"/>
      <c r="E1623" s="13"/>
      <c r="F1623" s="13"/>
      <c r="G1623" s="6" t="str">
        <f t="shared" si="200"/>
        <v/>
      </c>
      <c r="H1623" s="13"/>
      <c r="I1623" s="13"/>
      <c r="J1623" s="15"/>
      <c r="K1623" s="15"/>
      <c r="L1623" s="5">
        <f>VLOOKUP($C$15,'اطلاعات پایه'!$A$18:$B$30,2,FALSE)</f>
        <v>30</v>
      </c>
      <c r="M1623" s="6">
        <f>VLOOKUP($C$15,'اطلاعات پایه'!$A$18:$C$30,3,FALSE)</f>
        <v>45736</v>
      </c>
      <c r="N1623" s="5">
        <f>ROUND((K1623*('اطلاعات پایه'!$B$12+1)+'اطلاعات پایه'!$B$13)/30*L1623,0)</f>
        <v>9316080</v>
      </c>
      <c r="O1623" s="5">
        <f>IF(AND(F1623&gt;0,M1623-F1623&gt;364),'اطلاعات پایه'!$B$10,0)*L1623+J1623</f>
        <v>0</v>
      </c>
      <c r="P1623" s="5">
        <f>IF(H1623="متاهل",'اطلاعات پایه'!$B$6,0)</f>
        <v>0</v>
      </c>
      <c r="Q1623" s="5">
        <f>I1623*'اطلاعات پایه'!$B$7</f>
        <v>0</v>
      </c>
      <c r="R1623" s="5">
        <f>ROUND('اطلاعات پایه'!$B$8/30*MIN(30,L1623),0)</f>
        <v>9000000</v>
      </c>
      <c r="S1623" s="5">
        <f>ROUND('اطلاعات پایه'!$B$9/30*MIN(30,L1623),0)</f>
        <v>22000000</v>
      </c>
      <c r="T1623" s="5">
        <f t="shared" ref="T1623:T1686" si="203">ROUND((N1623+O1623)/L1623*30/220*1.4,0)</f>
        <v>59284</v>
      </c>
      <c r="U1623" s="15"/>
      <c r="V1623" s="5">
        <f t="shared" si="201"/>
        <v>0</v>
      </c>
      <c r="X1623" s="9">
        <f t="shared" ref="X1623:X1686" si="204">SUM(N1623:S1623,V1623:W1623)</f>
        <v>40316080</v>
      </c>
      <c r="Y1623" s="9">
        <f>ROUND(0.07*MIN(7*L1623*'اطلاعات پایه'!$B$5,'محاسبه حقوق'!X1623),0)</f>
        <v>2822126</v>
      </c>
      <c r="Z1623" s="9">
        <f t="shared" ref="Z1623:Z1686" si="205">ROUND(Y1623/7*23,0)</f>
        <v>9272700</v>
      </c>
      <c r="AA1623" s="9">
        <f t="shared" ref="AA1623:AA1686" si="206">(X1623-2/7*Y1623)/L1623*365</f>
        <v>480702059.14285713</v>
      </c>
      <c r="AB1623" s="5">
        <f>IF(AA1623&lt;='اطلاعات پایه'!$B$35,'اطلاعات پایه'!$D$35,IF(AA1623&lt;='اطلاعات پایه'!$B$36,'اطلاعات پایه'!$E$35+(AA1623-'اطلاعات پایه'!$B$35)*'اطلاعات پایه'!$C$36,IF(AA1623&lt;='اطلاعات پایه'!$B$37,'اطلاعات پایه'!$E$36+(AA1623-'اطلاعات پایه'!$B$36)*'اطلاعات پایه'!$C$37,IF(AA1623&lt;='اطلاعات پایه'!$B$38,'اطلاعات پایه'!$E$37+(AA1623-'اطلاعات پایه'!$B$37)*'اطلاعات پایه'!$C$38,IF(AA1623&lt;='اطلاعات پایه'!$B$39,'اطلاعات پایه'!$E$38+(AA1623-'اطلاعات پایه'!$B$38)*'اطلاعات پایه'!$C$39,'اطلاعات پایه'!$E$39+(AA1623-'اطلاعات پایه'!$B$39)*'اطلاعات پایه'!$C$40)))))/365*L1623</f>
        <v>0</v>
      </c>
      <c r="AC1623" s="9">
        <f t="shared" ref="AC1623:AC1686" si="207">X1623-Y1623-AB1623</f>
        <v>37493954</v>
      </c>
      <c r="AE1623" s="9">
        <f t="shared" si="202"/>
        <v>49588780</v>
      </c>
    </row>
    <row r="1624" spans="1:31" x14ac:dyDescent="0.25">
      <c r="A1624" s="13">
        <v>1604</v>
      </c>
      <c r="B1624" s="13"/>
      <c r="C1624" s="13"/>
      <c r="D1624" s="13"/>
      <c r="E1624" s="13"/>
      <c r="F1624" s="13"/>
      <c r="G1624" s="6" t="str">
        <f t="shared" si="200"/>
        <v/>
      </c>
      <c r="H1624" s="13"/>
      <c r="I1624" s="13"/>
      <c r="J1624" s="15"/>
      <c r="K1624" s="15"/>
      <c r="L1624" s="5">
        <f>VLOOKUP($C$15,'اطلاعات پایه'!$A$18:$B$30,2,FALSE)</f>
        <v>30</v>
      </c>
      <c r="M1624" s="6">
        <f>VLOOKUP($C$15,'اطلاعات پایه'!$A$18:$C$30,3,FALSE)</f>
        <v>45736</v>
      </c>
      <c r="N1624" s="5">
        <f>ROUND((K1624*('اطلاعات پایه'!$B$12+1)+'اطلاعات پایه'!$B$13)/30*L1624,0)</f>
        <v>9316080</v>
      </c>
      <c r="O1624" s="5">
        <f>IF(AND(F1624&gt;0,M1624-F1624&gt;364),'اطلاعات پایه'!$B$10,0)*L1624+J1624</f>
        <v>0</v>
      </c>
      <c r="P1624" s="5">
        <f>IF(H1624="متاهل",'اطلاعات پایه'!$B$6,0)</f>
        <v>0</v>
      </c>
      <c r="Q1624" s="5">
        <f>I1624*'اطلاعات پایه'!$B$7</f>
        <v>0</v>
      </c>
      <c r="R1624" s="5">
        <f>ROUND('اطلاعات پایه'!$B$8/30*MIN(30,L1624),0)</f>
        <v>9000000</v>
      </c>
      <c r="S1624" s="5">
        <f>ROUND('اطلاعات پایه'!$B$9/30*MIN(30,L1624),0)</f>
        <v>22000000</v>
      </c>
      <c r="T1624" s="5">
        <f t="shared" si="203"/>
        <v>59284</v>
      </c>
      <c r="U1624" s="15"/>
      <c r="V1624" s="5">
        <f t="shared" si="201"/>
        <v>0</v>
      </c>
      <c r="X1624" s="9">
        <f t="shared" si="204"/>
        <v>40316080</v>
      </c>
      <c r="Y1624" s="9">
        <f>ROUND(0.07*MIN(7*L1624*'اطلاعات پایه'!$B$5,'محاسبه حقوق'!X1624),0)</f>
        <v>2822126</v>
      </c>
      <c r="Z1624" s="9">
        <f t="shared" si="205"/>
        <v>9272700</v>
      </c>
      <c r="AA1624" s="9">
        <f t="shared" si="206"/>
        <v>480702059.14285713</v>
      </c>
      <c r="AB1624" s="5">
        <f>IF(AA1624&lt;='اطلاعات پایه'!$B$35,'اطلاعات پایه'!$D$35,IF(AA1624&lt;='اطلاعات پایه'!$B$36,'اطلاعات پایه'!$E$35+(AA1624-'اطلاعات پایه'!$B$35)*'اطلاعات پایه'!$C$36,IF(AA1624&lt;='اطلاعات پایه'!$B$37,'اطلاعات پایه'!$E$36+(AA1624-'اطلاعات پایه'!$B$36)*'اطلاعات پایه'!$C$37,IF(AA1624&lt;='اطلاعات پایه'!$B$38,'اطلاعات پایه'!$E$37+(AA1624-'اطلاعات پایه'!$B$37)*'اطلاعات پایه'!$C$38,IF(AA1624&lt;='اطلاعات پایه'!$B$39,'اطلاعات پایه'!$E$38+(AA1624-'اطلاعات پایه'!$B$38)*'اطلاعات پایه'!$C$39,'اطلاعات پایه'!$E$39+(AA1624-'اطلاعات پایه'!$B$39)*'اطلاعات پایه'!$C$40)))))/365*L1624</f>
        <v>0</v>
      </c>
      <c r="AC1624" s="9">
        <f t="shared" si="207"/>
        <v>37493954</v>
      </c>
      <c r="AE1624" s="9">
        <f t="shared" si="202"/>
        <v>49588780</v>
      </c>
    </row>
    <row r="1625" spans="1:31" x14ac:dyDescent="0.25">
      <c r="A1625" s="13">
        <v>1605</v>
      </c>
      <c r="B1625" s="13"/>
      <c r="C1625" s="13"/>
      <c r="D1625" s="13"/>
      <c r="E1625" s="13"/>
      <c r="F1625" s="13"/>
      <c r="G1625" s="6" t="str">
        <f t="shared" si="200"/>
        <v/>
      </c>
      <c r="H1625" s="13"/>
      <c r="I1625" s="13"/>
      <c r="J1625" s="15"/>
      <c r="K1625" s="15"/>
      <c r="L1625" s="5">
        <f>VLOOKUP($C$15,'اطلاعات پایه'!$A$18:$B$30,2,FALSE)</f>
        <v>30</v>
      </c>
      <c r="M1625" s="6">
        <f>VLOOKUP($C$15,'اطلاعات پایه'!$A$18:$C$30,3,FALSE)</f>
        <v>45736</v>
      </c>
      <c r="N1625" s="5">
        <f>ROUND((K1625*('اطلاعات پایه'!$B$12+1)+'اطلاعات پایه'!$B$13)/30*L1625,0)</f>
        <v>9316080</v>
      </c>
      <c r="O1625" s="5">
        <f>IF(AND(F1625&gt;0,M1625-F1625&gt;364),'اطلاعات پایه'!$B$10,0)*L1625+J1625</f>
        <v>0</v>
      </c>
      <c r="P1625" s="5">
        <f>IF(H1625="متاهل",'اطلاعات پایه'!$B$6,0)</f>
        <v>0</v>
      </c>
      <c r="Q1625" s="5">
        <f>I1625*'اطلاعات پایه'!$B$7</f>
        <v>0</v>
      </c>
      <c r="R1625" s="5">
        <f>ROUND('اطلاعات پایه'!$B$8/30*MIN(30,L1625),0)</f>
        <v>9000000</v>
      </c>
      <c r="S1625" s="5">
        <f>ROUND('اطلاعات پایه'!$B$9/30*MIN(30,L1625),0)</f>
        <v>22000000</v>
      </c>
      <c r="T1625" s="5">
        <f t="shared" si="203"/>
        <v>59284</v>
      </c>
      <c r="U1625" s="15"/>
      <c r="V1625" s="5">
        <f t="shared" si="201"/>
        <v>0</v>
      </c>
      <c r="X1625" s="9">
        <f t="shared" si="204"/>
        <v>40316080</v>
      </c>
      <c r="Y1625" s="9">
        <f>ROUND(0.07*MIN(7*L1625*'اطلاعات پایه'!$B$5,'محاسبه حقوق'!X1625),0)</f>
        <v>2822126</v>
      </c>
      <c r="Z1625" s="9">
        <f t="shared" si="205"/>
        <v>9272700</v>
      </c>
      <c r="AA1625" s="9">
        <f t="shared" si="206"/>
        <v>480702059.14285713</v>
      </c>
      <c r="AB1625" s="5">
        <f>IF(AA1625&lt;='اطلاعات پایه'!$B$35,'اطلاعات پایه'!$D$35,IF(AA1625&lt;='اطلاعات پایه'!$B$36,'اطلاعات پایه'!$E$35+(AA1625-'اطلاعات پایه'!$B$35)*'اطلاعات پایه'!$C$36,IF(AA1625&lt;='اطلاعات پایه'!$B$37,'اطلاعات پایه'!$E$36+(AA1625-'اطلاعات پایه'!$B$36)*'اطلاعات پایه'!$C$37,IF(AA1625&lt;='اطلاعات پایه'!$B$38,'اطلاعات پایه'!$E$37+(AA1625-'اطلاعات پایه'!$B$37)*'اطلاعات پایه'!$C$38,IF(AA1625&lt;='اطلاعات پایه'!$B$39,'اطلاعات پایه'!$E$38+(AA1625-'اطلاعات پایه'!$B$38)*'اطلاعات پایه'!$C$39,'اطلاعات پایه'!$E$39+(AA1625-'اطلاعات پایه'!$B$39)*'اطلاعات پایه'!$C$40)))))/365*L1625</f>
        <v>0</v>
      </c>
      <c r="AC1625" s="9">
        <f t="shared" si="207"/>
        <v>37493954</v>
      </c>
      <c r="AE1625" s="9">
        <f t="shared" si="202"/>
        <v>49588780</v>
      </c>
    </row>
    <row r="1626" spans="1:31" x14ac:dyDescent="0.25">
      <c r="A1626" s="13">
        <v>1606</v>
      </c>
      <c r="B1626" s="13"/>
      <c r="C1626" s="13"/>
      <c r="D1626" s="13"/>
      <c r="E1626" s="13"/>
      <c r="F1626" s="13"/>
      <c r="G1626" s="6" t="str">
        <f t="shared" si="200"/>
        <v/>
      </c>
      <c r="H1626" s="13"/>
      <c r="I1626" s="13"/>
      <c r="J1626" s="15"/>
      <c r="K1626" s="15"/>
      <c r="L1626" s="5">
        <f>VLOOKUP($C$15,'اطلاعات پایه'!$A$18:$B$30,2,FALSE)</f>
        <v>30</v>
      </c>
      <c r="M1626" s="6">
        <f>VLOOKUP($C$15,'اطلاعات پایه'!$A$18:$C$30,3,FALSE)</f>
        <v>45736</v>
      </c>
      <c r="N1626" s="5">
        <f>ROUND((K1626*('اطلاعات پایه'!$B$12+1)+'اطلاعات پایه'!$B$13)/30*L1626,0)</f>
        <v>9316080</v>
      </c>
      <c r="O1626" s="5">
        <f>IF(AND(F1626&gt;0,M1626-F1626&gt;364),'اطلاعات پایه'!$B$10,0)*L1626+J1626</f>
        <v>0</v>
      </c>
      <c r="P1626" s="5">
        <f>IF(H1626="متاهل",'اطلاعات پایه'!$B$6,0)</f>
        <v>0</v>
      </c>
      <c r="Q1626" s="5">
        <f>I1626*'اطلاعات پایه'!$B$7</f>
        <v>0</v>
      </c>
      <c r="R1626" s="5">
        <f>ROUND('اطلاعات پایه'!$B$8/30*MIN(30,L1626),0)</f>
        <v>9000000</v>
      </c>
      <c r="S1626" s="5">
        <f>ROUND('اطلاعات پایه'!$B$9/30*MIN(30,L1626),0)</f>
        <v>22000000</v>
      </c>
      <c r="T1626" s="5">
        <f t="shared" si="203"/>
        <v>59284</v>
      </c>
      <c r="U1626" s="15"/>
      <c r="V1626" s="5">
        <f t="shared" si="201"/>
        <v>0</v>
      </c>
      <c r="X1626" s="9">
        <f t="shared" si="204"/>
        <v>40316080</v>
      </c>
      <c r="Y1626" s="9">
        <f>ROUND(0.07*MIN(7*L1626*'اطلاعات پایه'!$B$5,'محاسبه حقوق'!X1626),0)</f>
        <v>2822126</v>
      </c>
      <c r="Z1626" s="9">
        <f t="shared" si="205"/>
        <v>9272700</v>
      </c>
      <c r="AA1626" s="9">
        <f t="shared" si="206"/>
        <v>480702059.14285713</v>
      </c>
      <c r="AB1626" s="5">
        <f>IF(AA1626&lt;='اطلاعات پایه'!$B$35,'اطلاعات پایه'!$D$35,IF(AA1626&lt;='اطلاعات پایه'!$B$36,'اطلاعات پایه'!$E$35+(AA1626-'اطلاعات پایه'!$B$35)*'اطلاعات پایه'!$C$36,IF(AA1626&lt;='اطلاعات پایه'!$B$37,'اطلاعات پایه'!$E$36+(AA1626-'اطلاعات پایه'!$B$36)*'اطلاعات پایه'!$C$37,IF(AA1626&lt;='اطلاعات پایه'!$B$38,'اطلاعات پایه'!$E$37+(AA1626-'اطلاعات پایه'!$B$37)*'اطلاعات پایه'!$C$38,IF(AA1626&lt;='اطلاعات پایه'!$B$39,'اطلاعات پایه'!$E$38+(AA1626-'اطلاعات پایه'!$B$38)*'اطلاعات پایه'!$C$39,'اطلاعات پایه'!$E$39+(AA1626-'اطلاعات پایه'!$B$39)*'اطلاعات پایه'!$C$40)))))/365*L1626</f>
        <v>0</v>
      </c>
      <c r="AC1626" s="9">
        <f t="shared" si="207"/>
        <v>37493954</v>
      </c>
      <c r="AE1626" s="9">
        <f t="shared" si="202"/>
        <v>49588780</v>
      </c>
    </row>
    <row r="1627" spans="1:31" x14ac:dyDescent="0.25">
      <c r="A1627" s="13">
        <v>1607</v>
      </c>
      <c r="B1627" s="13"/>
      <c r="C1627" s="13"/>
      <c r="D1627" s="13"/>
      <c r="E1627" s="13"/>
      <c r="F1627" s="13"/>
      <c r="G1627" s="6" t="str">
        <f t="shared" si="200"/>
        <v/>
      </c>
      <c r="H1627" s="13"/>
      <c r="I1627" s="13"/>
      <c r="J1627" s="15"/>
      <c r="K1627" s="15"/>
      <c r="L1627" s="5">
        <f>VLOOKUP($C$15,'اطلاعات پایه'!$A$18:$B$30,2,FALSE)</f>
        <v>30</v>
      </c>
      <c r="M1627" s="6">
        <f>VLOOKUP($C$15,'اطلاعات پایه'!$A$18:$C$30,3,FALSE)</f>
        <v>45736</v>
      </c>
      <c r="N1627" s="5">
        <f>ROUND((K1627*('اطلاعات پایه'!$B$12+1)+'اطلاعات پایه'!$B$13)/30*L1627,0)</f>
        <v>9316080</v>
      </c>
      <c r="O1627" s="5">
        <f>IF(AND(F1627&gt;0,M1627-F1627&gt;364),'اطلاعات پایه'!$B$10,0)*L1627+J1627</f>
        <v>0</v>
      </c>
      <c r="P1627" s="5">
        <f>IF(H1627="متاهل",'اطلاعات پایه'!$B$6,0)</f>
        <v>0</v>
      </c>
      <c r="Q1627" s="5">
        <f>I1627*'اطلاعات پایه'!$B$7</f>
        <v>0</v>
      </c>
      <c r="R1627" s="5">
        <f>ROUND('اطلاعات پایه'!$B$8/30*MIN(30,L1627),0)</f>
        <v>9000000</v>
      </c>
      <c r="S1627" s="5">
        <f>ROUND('اطلاعات پایه'!$B$9/30*MIN(30,L1627),0)</f>
        <v>22000000</v>
      </c>
      <c r="T1627" s="5">
        <f t="shared" si="203"/>
        <v>59284</v>
      </c>
      <c r="U1627" s="15"/>
      <c r="V1627" s="5">
        <f t="shared" si="201"/>
        <v>0</v>
      </c>
      <c r="X1627" s="9">
        <f t="shared" si="204"/>
        <v>40316080</v>
      </c>
      <c r="Y1627" s="9">
        <f>ROUND(0.07*MIN(7*L1627*'اطلاعات پایه'!$B$5,'محاسبه حقوق'!X1627),0)</f>
        <v>2822126</v>
      </c>
      <c r="Z1627" s="9">
        <f t="shared" si="205"/>
        <v>9272700</v>
      </c>
      <c r="AA1627" s="9">
        <f t="shared" si="206"/>
        <v>480702059.14285713</v>
      </c>
      <c r="AB1627" s="5">
        <f>IF(AA1627&lt;='اطلاعات پایه'!$B$35,'اطلاعات پایه'!$D$35,IF(AA1627&lt;='اطلاعات پایه'!$B$36,'اطلاعات پایه'!$E$35+(AA1627-'اطلاعات پایه'!$B$35)*'اطلاعات پایه'!$C$36,IF(AA1627&lt;='اطلاعات پایه'!$B$37,'اطلاعات پایه'!$E$36+(AA1627-'اطلاعات پایه'!$B$36)*'اطلاعات پایه'!$C$37,IF(AA1627&lt;='اطلاعات پایه'!$B$38,'اطلاعات پایه'!$E$37+(AA1627-'اطلاعات پایه'!$B$37)*'اطلاعات پایه'!$C$38,IF(AA1627&lt;='اطلاعات پایه'!$B$39,'اطلاعات پایه'!$E$38+(AA1627-'اطلاعات پایه'!$B$38)*'اطلاعات پایه'!$C$39,'اطلاعات پایه'!$E$39+(AA1627-'اطلاعات پایه'!$B$39)*'اطلاعات پایه'!$C$40)))))/365*L1627</f>
        <v>0</v>
      </c>
      <c r="AC1627" s="9">
        <f t="shared" si="207"/>
        <v>37493954</v>
      </c>
      <c r="AE1627" s="9">
        <f t="shared" si="202"/>
        <v>49588780</v>
      </c>
    </row>
    <row r="1628" spans="1:31" x14ac:dyDescent="0.25">
      <c r="A1628" s="13">
        <v>1608</v>
      </c>
      <c r="B1628" s="13"/>
      <c r="C1628" s="13"/>
      <c r="D1628" s="13"/>
      <c r="E1628" s="13"/>
      <c r="F1628" s="13"/>
      <c r="G1628" s="6" t="str">
        <f t="shared" si="200"/>
        <v/>
      </c>
      <c r="H1628" s="13"/>
      <c r="I1628" s="13"/>
      <c r="J1628" s="15"/>
      <c r="K1628" s="15"/>
      <c r="L1628" s="5">
        <f>VLOOKUP($C$15,'اطلاعات پایه'!$A$18:$B$30,2,FALSE)</f>
        <v>30</v>
      </c>
      <c r="M1628" s="6">
        <f>VLOOKUP($C$15,'اطلاعات پایه'!$A$18:$C$30,3,FALSE)</f>
        <v>45736</v>
      </c>
      <c r="N1628" s="5">
        <f>ROUND((K1628*('اطلاعات پایه'!$B$12+1)+'اطلاعات پایه'!$B$13)/30*L1628,0)</f>
        <v>9316080</v>
      </c>
      <c r="O1628" s="5">
        <f>IF(AND(F1628&gt;0,M1628-F1628&gt;364),'اطلاعات پایه'!$B$10,0)*L1628+J1628</f>
        <v>0</v>
      </c>
      <c r="P1628" s="5">
        <f>IF(H1628="متاهل",'اطلاعات پایه'!$B$6,0)</f>
        <v>0</v>
      </c>
      <c r="Q1628" s="5">
        <f>I1628*'اطلاعات پایه'!$B$7</f>
        <v>0</v>
      </c>
      <c r="R1628" s="5">
        <f>ROUND('اطلاعات پایه'!$B$8/30*MIN(30,L1628),0)</f>
        <v>9000000</v>
      </c>
      <c r="S1628" s="5">
        <f>ROUND('اطلاعات پایه'!$B$9/30*MIN(30,L1628),0)</f>
        <v>22000000</v>
      </c>
      <c r="T1628" s="5">
        <f t="shared" si="203"/>
        <v>59284</v>
      </c>
      <c r="U1628" s="15"/>
      <c r="V1628" s="5">
        <f t="shared" si="201"/>
        <v>0</v>
      </c>
      <c r="X1628" s="9">
        <f t="shared" si="204"/>
        <v>40316080</v>
      </c>
      <c r="Y1628" s="9">
        <f>ROUND(0.07*MIN(7*L1628*'اطلاعات پایه'!$B$5,'محاسبه حقوق'!X1628),0)</f>
        <v>2822126</v>
      </c>
      <c r="Z1628" s="9">
        <f t="shared" si="205"/>
        <v>9272700</v>
      </c>
      <c r="AA1628" s="9">
        <f t="shared" si="206"/>
        <v>480702059.14285713</v>
      </c>
      <c r="AB1628" s="5">
        <f>IF(AA1628&lt;='اطلاعات پایه'!$B$35,'اطلاعات پایه'!$D$35,IF(AA1628&lt;='اطلاعات پایه'!$B$36,'اطلاعات پایه'!$E$35+(AA1628-'اطلاعات پایه'!$B$35)*'اطلاعات پایه'!$C$36,IF(AA1628&lt;='اطلاعات پایه'!$B$37,'اطلاعات پایه'!$E$36+(AA1628-'اطلاعات پایه'!$B$36)*'اطلاعات پایه'!$C$37,IF(AA1628&lt;='اطلاعات پایه'!$B$38,'اطلاعات پایه'!$E$37+(AA1628-'اطلاعات پایه'!$B$37)*'اطلاعات پایه'!$C$38,IF(AA1628&lt;='اطلاعات پایه'!$B$39,'اطلاعات پایه'!$E$38+(AA1628-'اطلاعات پایه'!$B$38)*'اطلاعات پایه'!$C$39,'اطلاعات پایه'!$E$39+(AA1628-'اطلاعات پایه'!$B$39)*'اطلاعات پایه'!$C$40)))))/365*L1628</f>
        <v>0</v>
      </c>
      <c r="AC1628" s="9">
        <f t="shared" si="207"/>
        <v>37493954</v>
      </c>
      <c r="AE1628" s="9">
        <f t="shared" si="202"/>
        <v>49588780</v>
      </c>
    </row>
    <row r="1629" spans="1:31" x14ac:dyDescent="0.25">
      <c r="A1629" s="13">
        <v>1609</v>
      </c>
      <c r="B1629" s="13"/>
      <c r="C1629" s="13"/>
      <c r="D1629" s="13"/>
      <c r="E1629" s="13"/>
      <c r="F1629" s="13"/>
      <c r="G1629" s="6" t="str">
        <f t="shared" si="200"/>
        <v/>
      </c>
      <c r="H1629" s="13"/>
      <c r="I1629" s="13"/>
      <c r="J1629" s="15"/>
      <c r="K1629" s="15"/>
      <c r="L1629" s="5">
        <f>VLOOKUP($C$15,'اطلاعات پایه'!$A$18:$B$30,2,FALSE)</f>
        <v>30</v>
      </c>
      <c r="M1629" s="6">
        <f>VLOOKUP($C$15,'اطلاعات پایه'!$A$18:$C$30,3,FALSE)</f>
        <v>45736</v>
      </c>
      <c r="N1629" s="5">
        <f>ROUND((K1629*('اطلاعات پایه'!$B$12+1)+'اطلاعات پایه'!$B$13)/30*L1629,0)</f>
        <v>9316080</v>
      </c>
      <c r="O1629" s="5">
        <f>IF(AND(F1629&gt;0,M1629-F1629&gt;364),'اطلاعات پایه'!$B$10,0)*L1629+J1629</f>
        <v>0</v>
      </c>
      <c r="P1629" s="5">
        <f>IF(H1629="متاهل",'اطلاعات پایه'!$B$6,0)</f>
        <v>0</v>
      </c>
      <c r="Q1629" s="5">
        <f>I1629*'اطلاعات پایه'!$B$7</f>
        <v>0</v>
      </c>
      <c r="R1629" s="5">
        <f>ROUND('اطلاعات پایه'!$B$8/30*MIN(30,L1629),0)</f>
        <v>9000000</v>
      </c>
      <c r="S1629" s="5">
        <f>ROUND('اطلاعات پایه'!$B$9/30*MIN(30,L1629),0)</f>
        <v>22000000</v>
      </c>
      <c r="T1629" s="5">
        <f t="shared" si="203"/>
        <v>59284</v>
      </c>
      <c r="U1629" s="15"/>
      <c r="V1629" s="5">
        <f t="shared" si="201"/>
        <v>0</v>
      </c>
      <c r="X1629" s="9">
        <f t="shared" si="204"/>
        <v>40316080</v>
      </c>
      <c r="Y1629" s="9">
        <f>ROUND(0.07*MIN(7*L1629*'اطلاعات پایه'!$B$5,'محاسبه حقوق'!X1629),0)</f>
        <v>2822126</v>
      </c>
      <c r="Z1629" s="9">
        <f t="shared" si="205"/>
        <v>9272700</v>
      </c>
      <c r="AA1629" s="9">
        <f t="shared" si="206"/>
        <v>480702059.14285713</v>
      </c>
      <c r="AB1629" s="5">
        <f>IF(AA1629&lt;='اطلاعات پایه'!$B$35,'اطلاعات پایه'!$D$35,IF(AA1629&lt;='اطلاعات پایه'!$B$36,'اطلاعات پایه'!$E$35+(AA1629-'اطلاعات پایه'!$B$35)*'اطلاعات پایه'!$C$36,IF(AA1629&lt;='اطلاعات پایه'!$B$37,'اطلاعات پایه'!$E$36+(AA1629-'اطلاعات پایه'!$B$36)*'اطلاعات پایه'!$C$37,IF(AA1629&lt;='اطلاعات پایه'!$B$38,'اطلاعات پایه'!$E$37+(AA1629-'اطلاعات پایه'!$B$37)*'اطلاعات پایه'!$C$38,IF(AA1629&lt;='اطلاعات پایه'!$B$39,'اطلاعات پایه'!$E$38+(AA1629-'اطلاعات پایه'!$B$38)*'اطلاعات پایه'!$C$39,'اطلاعات پایه'!$E$39+(AA1629-'اطلاعات پایه'!$B$39)*'اطلاعات پایه'!$C$40)))))/365*L1629</f>
        <v>0</v>
      </c>
      <c r="AC1629" s="9">
        <f t="shared" si="207"/>
        <v>37493954</v>
      </c>
      <c r="AE1629" s="9">
        <f t="shared" si="202"/>
        <v>49588780</v>
      </c>
    </row>
    <row r="1630" spans="1:31" x14ac:dyDescent="0.25">
      <c r="A1630" s="13">
        <v>1610</v>
      </c>
      <c r="B1630" s="13"/>
      <c r="C1630" s="13"/>
      <c r="D1630" s="13"/>
      <c r="E1630" s="13"/>
      <c r="F1630" s="13"/>
      <c r="G1630" s="6" t="str">
        <f t="shared" si="200"/>
        <v/>
      </c>
      <c r="H1630" s="13"/>
      <c r="I1630" s="13"/>
      <c r="J1630" s="15"/>
      <c r="K1630" s="15"/>
      <c r="L1630" s="5">
        <f>VLOOKUP($C$15,'اطلاعات پایه'!$A$18:$B$30,2,FALSE)</f>
        <v>30</v>
      </c>
      <c r="M1630" s="6">
        <f>VLOOKUP($C$15,'اطلاعات پایه'!$A$18:$C$30,3,FALSE)</f>
        <v>45736</v>
      </c>
      <c r="N1630" s="5">
        <f>ROUND((K1630*('اطلاعات پایه'!$B$12+1)+'اطلاعات پایه'!$B$13)/30*L1630,0)</f>
        <v>9316080</v>
      </c>
      <c r="O1630" s="5">
        <f>IF(AND(F1630&gt;0,M1630-F1630&gt;364),'اطلاعات پایه'!$B$10,0)*L1630+J1630</f>
        <v>0</v>
      </c>
      <c r="P1630" s="5">
        <f>IF(H1630="متاهل",'اطلاعات پایه'!$B$6,0)</f>
        <v>0</v>
      </c>
      <c r="Q1630" s="5">
        <f>I1630*'اطلاعات پایه'!$B$7</f>
        <v>0</v>
      </c>
      <c r="R1630" s="5">
        <f>ROUND('اطلاعات پایه'!$B$8/30*MIN(30,L1630),0)</f>
        <v>9000000</v>
      </c>
      <c r="S1630" s="5">
        <f>ROUND('اطلاعات پایه'!$B$9/30*MIN(30,L1630),0)</f>
        <v>22000000</v>
      </c>
      <c r="T1630" s="5">
        <f t="shared" si="203"/>
        <v>59284</v>
      </c>
      <c r="U1630" s="15"/>
      <c r="V1630" s="5">
        <f t="shared" si="201"/>
        <v>0</v>
      </c>
      <c r="X1630" s="9">
        <f t="shared" si="204"/>
        <v>40316080</v>
      </c>
      <c r="Y1630" s="9">
        <f>ROUND(0.07*MIN(7*L1630*'اطلاعات پایه'!$B$5,'محاسبه حقوق'!X1630),0)</f>
        <v>2822126</v>
      </c>
      <c r="Z1630" s="9">
        <f t="shared" si="205"/>
        <v>9272700</v>
      </c>
      <c r="AA1630" s="9">
        <f t="shared" si="206"/>
        <v>480702059.14285713</v>
      </c>
      <c r="AB1630" s="5">
        <f>IF(AA1630&lt;='اطلاعات پایه'!$B$35,'اطلاعات پایه'!$D$35,IF(AA1630&lt;='اطلاعات پایه'!$B$36,'اطلاعات پایه'!$E$35+(AA1630-'اطلاعات پایه'!$B$35)*'اطلاعات پایه'!$C$36,IF(AA1630&lt;='اطلاعات پایه'!$B$37,'اطلاعات پایه'!$E$36+(AA1630-'اطلاعات پایه'!$B$36)*'اطلاعات پایه'!$C$37,IF(AA1630&lt;='اطلاعات پایه'!$B$38,'اطلاعات پایه'!$E$37+(AA1630-'اطلاعات پایه'!$B$37)*'اطلاعات پایه'!$C$38,IF(AA1630&lt;='اطلاعات پایه'!$B$39,'اطلاعات پایه'!$E$38+(AA1630-'اطلاعات پایه'!$B$38)*'اطلاعات پایه'!$C$39,'اطلاعات پایه'!$E$39+(AA1630-'اطلاعات پایه'!$B$39)*'اطلاعات پایه'!$C$40)))))/365*L1630</f>
        <v>0</v>
      </c>
      <c r="AC1630" s="9">
        <f t="shared" si="207"/>
        <v>37493954</v>
      </c>
      <c r="AE1630" s="9">
        <f t="shared" si="202"/>
        <v>49588780</v>
      </c>
    </row>
    <row r="1631" spans="1:31" x14ac:dyDescent="0.25">
      <c r="A1631" s="13">
        <v>1611</v>
      </c>
      <c r="B1631" s="13"/>
      <c r="C1631" s="13"/>
      <c r="D1631" s="13"/>
      <c r="E1631" s="13"/>
      <c r="F1631" s="13"/>
      <c r="G1631" s="6" t="str">
        <f t="shared" si="200"/>
        <v/>
      </c>
      <c r="H1631" s="13"/>
      <c r="I1631" s="13"/>
      <c r="J1631" s="15"/>
      <c r="K1631" s="15"/>
      <c r="L1631" s="5">
        <f>VLOOKUP($C$15,'اطلاعات پایه'!$A$18:$B$30,2,FALSE)</f>
        <v>30</v>
      </c>
      <c r="M1631" s="6">
        <f>VLOOKUP($C$15,'اطلاعات پایه'!$A$18:$C$30,3,FALSE)</f>
        <v>45736</v>
      </c>
      <c r="N1631" s="5">
        <f>ROUND((K1631*('اطلاعات پایه'!$B$12+1)+'اطلاعات پایه'!$B$13)/30*L1631,0)</f>
        <v>9316080</v>
      </c>
      <c r="O1631" s="5">
        <f>IF(AND(F1631&gt;0,M1631-F1631&gt;364),'اطلاعات پایه'!$B$10,0)*L1631+J1631</f>
        <v>0</v>
      </c>
      <c r="P1631" s="5">
        <f>IF(H1631="متاهل",'اطلاعات پایه'!$B$6,0)</f>
        <v>0</v>
      </c>
      <c r="Q1631" s="5">
        <f>I1631*'اطلاعات پایه'!$B$7</f>
        <v>0</v>
      </c>
      <c r="R1631" s="5">
        <f>ROUND('اطلاعات پایه'!$B$8/30*MIN(30,L1631),0)</f>
        <v>9000000</v>
      </c>
      <c r="S1631" s="5">
        <f>ROUND('اطلاعات پایه'!$B$9/30*MIN(30,L1631),0)</f>
        <v>22000000</v>
      </c>
      <c r="T1631" s="5">
        <f t="shared" si="203"/>
        <v>59284</v>
      </c>
      <c r="U1631" s="15"/>
      <c r="V1631" s="5">
        <f t="shared" si="201"/>
        <v>0</v>
      </c>
      <c r="X1631" s="9">
        <f t="shared" si="204"/>
        <v>40316080</v>
      </c>
      <c r="Y1631" s="9">
        <f>ROUND(0.07*MIN(7*L1631*'اطلاعات پایه'!$B$5,'محاسبه حقوق'!X1631),0)</f>
        <v>2822126</v>
      </c>
      <c r="Z1631" s="9">
        <f t="shared" si="205"/>
        <v>9272700</v>
      </c>
      <c r="AA1631" s="9">
        <f t="shared" si="206"/>
        <v>480702059.14285713</v>
      </c>
      <c r="AB1631" s="5">
        <f>IF(AA1631&lt;='اطلاعات پایه'!$B$35,'اطلاعات پایه'!$D$35,IF(AA1631&lt;='اطلاعات پایه'!$B$36,'اطلاعات پایه'!$E$35+(AA1631-'اطلاعات پایه'!$B$35)*'اطلاعات پایه'!$C$36,IF(AA1631&lt;='اطلاعات پایه'!$B$37,'اطلاعات پایه'!$E$36+(AA1631-'اطلاعات پایه'!$B$36)*'اطلاعات پایه'!$C$37,IF(AA1631&lt;='اطلاعات پایه'!$B$38,'اطلاعات پایه'!$E$37+(AA1631-'اطلاعات پایه'!$B$37)*'اطلاعات پایه'!$C$38,IF(AA1631&lt;='اطلاعات پایه'!$B$39,'اطلاعات پایه'!$E$38+(AA1631-'اطلاعات پایه'!$B$38)*'اطلاعات پایه'!$C$39,'اطلاعات پایه'!$E$39+(AA1631-'اطلاعات پایه'!$B$39)*'اطلاعات پایه'!$C$40)))))/365*L1631</f>
        <v>0</v>
      </c>
      <c r="AC1631" s="9">
        <f t="shared" si="207"/>
        <v>37493954</v>
      </c>
      <c r="AE1631" s="9">
        <f t="shared" si="202"/>
        <v>49588780</v>
      </c>
    </row>
    <row r="1632" spans="1:31" x14ac:dyDescent="0.25">
      <c r="A1632" s="13">
        <v>1612</v>
      </c>
      <c r="B1632" s="13"/>
      <c r="C1632" s="13"/>
      <c r="D1632" s="13"/>
      <c r="E1632" s="13"/>
      <c r="F1632" s="13"/>
      <c r="G1632" s="6" t="str">
        <f t="shared" si="200"/>
        <v/>
      </c>
      <c r="H1632" s="13"/>
      <c r="I1632" s="13"/>
      <c r="J1632" s="15"/>
      <c r="K1632" s="15"/>
      <c r="L1632" s="5">
        <f>VLOOKUP($C$15,'اطلاعات پایه'!$A$18:$B$30,2,FALSE)</f>
        <v>30</v>
      </c>
      <c r="M1632" s="6">
        <f>VLOOKUP($C$15,'اطلاعات پایه'!$A$18:$C$30,3,FALSE)</f>
        <v>45736</v>
      </c>
      <c r="N1632" s="5">
        <f>ROUND((K1632*('اطلاعات پایه'!$B$12+1)+'اطلاعات پایه'!$B$13)/30*L1632,0)</f>
        <v>9316080</v>
      </c>
      <c r="O1632" s="5">
        <f>IF(AND(F1632&gt;0,M1632-F1632&gt;364),'اطلاعات پایه'!$B$10,0)*L1632+J1632</f>
        <v>0</v>
      </c>
      <c r="P1632" s="5">
        <f>IF(H1632="متاهل",'اطلاعات پایه'!$B$6,0)</f>
        <v>0</v>
      </c>
      <c r="Q1632" s="5">
        <f>I1632*'اطلاعات پایه'!$B$7</f>
        <v>0</v>
      </c>
      <c r="R1632" s="5">
        <f>ROUND('اطلاعات پایه'!$B$8/30*MIN(30,L1632),0)</f>
        <v>9000000</v>
      </c>
      <c r="S1632" s="5">
        <f>ROUND('اطلاعات پایه'!$B$9/30*MIN(30,L1632),0)</f>
        <v>22000000</v>
      </c>
      <c r="T1632" s="5">
        <f t="shared" si="203"/>
        <v>59284</v>
      </c>
      <c r="U1632" s="15"/>
      <c r="V1632" s="5">
        <f t="shared" si="201"/>
        <v>0</v>
      </c>
      <c r="X1632" s="9">
        <f t="shared" si="204"/>
        <v>40316080</v>
      </c>
      <c r="Y1632" s="9">
        <f>ROUND(0.07*MIN(7*L1632*'اطلاعات پایه'!$B$5,'محاسبه حقوق'!X1632),0)</f>
        <v>2822126</v>
      </c>
      <c r="Z1632" s="9">
        <f t="shared" si="205"/>
        <v>9272700</v>
      </c>
      <c r="AA1632" s="9">
        <f t="shared" si="206"/>
        <v>480702059.14285713</v>
      </c>
      <c r="AB1632" s="5">
        <f>IF(AA1632&lt;='اطلاعات پایه'!$B$35,'اطلاعات پایه'!$D$35,IF(AA1632&lt;='اطلاعات پایه'!$B$36,'اطلاعات پایه'!$E$35+(AA1632-'اطلاعات پایه'!$B$35)*'اطلاعات پایه'!$C$36,IF(AA1632&lt;='اطلاعات پایه'!$B$37,'اطلاعات پایه'!$E$36+(AA1632-'اطلاعات پایه'!$B$36)*'اطلاعات پایه'!$C$37,IF(AA1632&lt;='اطلاعات پایه'!$B$38,'اطلاعات پایه'!$E$37+(AA1632-'اطلاعات پایه'!$B$37)*'اطلاعات پایه'!$C$38,IF(AA1632&lt;='اطلاعات پایه'!$B$39,'اطلاعات پایه'!$E$38+(AA1632-'اطلاعات پایه'!$B$38)*'اطلاعات پایه'!$C$39,'اطلاعات پایه'!$E$39+(AA1632-'اطلاعات پایه'!$B$39)*'اطلاعات پایه'!$C$40)))))/365*L1632</f>
        <v>0</v>
      </c>
      <c r="AC1632" s="9">
        <f t="shared" si="207"/>
        <v>37493954</v>
      </c>
      <c r="AE1632" s="9">
        <f t="shared" si="202"/>
        <v>49588780</v>
      </c>
    </row>
    <row r="1633" spans="1:31" x14ac:dyDescent="0.25">
      <c r="A1633" s="13">
        <v>1613</v>
      </c>
      <c r="B1633" s="13"/>
      <c r="C1633" s="13"/>
      <c r="D1633" s="13"/>
      <c r="E1633" s="13"/>
      <c r="F1633" s="13"/>
      <c r="G1633" s="6" t="str">
        <f t="shared" si="200"/>
        <v/>
      </c>
      <c r="H1633" s="13"/>
      <c r="I1633" s="13"/>
      <c r="J1633" s="15"/>
      <c r="K1633" s="15"/>
      <c r="L1633" s="5">
        <f>VLOOKUP($C$15,'اطلاعات پایه'!$A$18:$B$30,2,FALSE)</f>
        <v>30</v>
      </c>
      <c r="M1633" s="6">
        <f>VLOOKUP($C$15,'اطلاعات پایه'!$A$18:$C$30,3,FALSE)</f>
        <v>45736</v>
      </c>
      <c r="N1633" s="5">
        <f>ROUND((K1633*('اطلاعات پایه'!$B$12+1)+'اطلاعات پایه'!$B$13)/30*L1633,0)</f>
        <v>9316080</v>
      </c>
      <c r="O1633" s="5">
        <f>IF(AND(F1633&gt;0,M1633-F1633&gt;364),'اطلاعات پایه'!$B$10,0)*L1633+J1633</f>
        <v>0</v>
      </c>
      <c r="P1633" s="5">
        <f>IF(H1633="متاهل",'اطلاعات پایه'!$B$6,0)</f>
        <v>0</v>
      </c>
      <c r="Q1633" s="5">
        <f>I1633*'اطلاعات پایه'!$B$7</f>
        <v>0</v>
      </c>
      <c r="R1633" s="5">
        <f>ROUND('اطلاعات پایه'!$B$8/30*MIN(30,L1633),0)</f>
        <v>9000000</v>
      </c>
      <c r="S1633" s="5">
        <f>ROUND('اطلاعات پایه'!$B$9/30*MIN(30,L1633),0)</f>
        <v>22000000</v>
      </c>
      <c r="T1633" s="5">
        <f t="shared" si="203"/>
        <v>59284</v>
      </c>
      <c r="U1633" s="15"/>
      <c r="V1633" s="5">
        <f t="shared" si="201"/>
        <v>0</v>
      </c>
      <c r="X1633" s="9">
        <f t="shared" si="204"/>
        <v>40316080</v>
      </c>
      <c r="Y1633" s="9">
        <f>ROUND(0.07*MIN(7*L1633*'اطلاعات پایه'!$B$5,'محاسبه حقوق'!X1633),0)</f>
        <v>2822126</v>
      </c>
      <c r="Z1633" s="9">
        <f t="shared" si="205"/>
        <v>9272700</v>
      </c>
      <c r="AA1633" s="9">
        <f t="shared" si="206"/>
        <v>480702059.14285713</v>
      </c>
      <c r="AB1633" s="5">
        <f>IF(AA1633&lt;='اطلاعات پایه'!$B$35,'اطلاعات پایه'!$D$35,IF(AA1633&lt;='اطلاعات پایه'!$B$36,'اطلاعات پایه'!$E$35+(AA1633-'اطلاعات پایه'!$B$35)*'اطلاعات پایه'!$C$36,IF(AA1633&lt;='اطلاعات پایه'!$B$37,'اطلاعات پایه'!$E$36+(AA1633-'اطلاعات پایه'!$B$36)*'اطلاعات پایه'!$C$37,IF(AA1633&lt;='اطلاعات پایه'!$B$38,'اطلاعات پایه'!$E$37+(AA1633-'اطلاعات پایه'!$B$37)*'اطلاعات پایه'!$C$38,IF(AA1633&lt;='اطلاعات پایه'!$B$39,'اطلاعات پایه'!$E$38+(AA1633-'اطلاعات پایه'!$B$38)*'اطلاعات پایه'!$C$39,'اطلاعات پایه'!$E$39+(AA1633-'اطلاعات پایه'!$B$39)*'اطلاعات پایه'!$C$40)))))/365*L1633</f>
        <v>0</v>
      </c>
      <c r="AC1633" s="9">
        <f t="shared" si="207"/>
        <v>37493954</v>
      </c>
      <c r="AE1633" s="9">
        <f t="shared" si="202"/>
        <v>49588780</v>
      </c>
    </row>
    <row r="1634" spans="1:31" x14ac:dyDescent="0.25">
      <c r="A1634" s="13">
        <v>1614</v>
      </c>
      <c r="B1634" s="13"/>
      <c r="C1634" s="13"/>
      <c r="D1634" s="13"/>
      <c r="E1634" s="13"/>
      <c r="F1634" s="13"/>
      <c r="G1634" s="6" t="str">
        <f t="shared" si="200"/>
        <v/>
      </c>
      <c r="H1634" s="13"/>
      <c r="I1634" s="13"/>
      <c r="J1634" s="15"/>
      <c r="K1634" s="15"/>
      <c r="L1634" s="5">
        <f>VLOOKUP($C$15,'اطلاعات پایه'!$A$18:$B$30,2,FALSE)</f>
        <v>30</v>
      </c>
      <c r="M1634" s="6">
        <f>VLOOKUP($C$15,'اطلاعات پایه'!$A$18:$C$30,3,FALSE)</f>
        <v>45736</v>
      </c>
      <c r="N1634" s="5">
        <f>ROUND((K1634*('اطلاعات پایه'!$B$12+1)+'اطلاعات پایه'!$B$13)/30*L1634,0)</f>
        <v>9316080</v>
      </c>
      <c r="O1634" s="5">
        <f>IF(AND(F1634&gt;0,M1634-F1634&gt;364),'اطلاعات پایه'!$B$10,0)*L1634+J1634</f>
        <v>0</v>
      </c>
      <c r="P1634" s="5">
        <f>IF(H1634="متاهل",'اطلاعات پایه'!$B$6,0)</f>
        <v>0</v>
      </c>
      <c r="Q1634" s="5">
        <f>I1634*'اطلاعات پایه'!$B$7</f>
        <v>0</v>
      </c>
      <c r="R1634" s="5">
        <f>ROUND('اطلاعات پایه'!$B$8/30*MIN(30,L1634),0)</f>
        <v>9000000</v>
      </c>
      <c r="S1634" s="5">
        <f>ROUND('اطلاعات پایه'!$B$9/30*MIN(30,L1634),0)</f>
        <v>22000000</v>
      </c>
      <c r="T1634" s="5">
        <f t="shared" si="203"/>
        <v>59284</v>
      </c>
      <c r="U1634" s="15"/>
      <c r="V1634" s="5">
        <f t="shared" si="201"/>
        <v>0</v>
      </c>
      <c r="X1634" s="9">
        <f t="shared" si="204"/>
        <v>40316080</v>
      </c>
      <c r="Y1634" s="9">
        <f>ROUND(0.07*MIN(7*L1634*'اطلاعات پایه'!$B$5,'محاسبه حقوق'!X1634),0)</f>
        <v>2822126</v>
      </c>
      <c r="Z1634" s="9">
        <f t="shared" si="205"/>
        <v>9272700</v>
      </c>
      <c r="AA1634" s="9">
        <f t="shared" si="206"/>
        <v>480702059.14285713</v>
      </c>
      <c r="AB1634" s="5">
        <f>IF(AA1634&lt;='اطلاعات پایه'!$B$35,'اطلاعات پایه'!$D$35,IF(AA1634&lt;='اطلاعات پایه'!$B$36,'اطلاعات پایه'!$E$35+(AA1634-'اطلاعات پایه'!$B$35)*'اطلاعات پایه'!$C$36,IF(AA1634&lt;='اطلاعات پایه'!$B$37,'اطلاعات پایه'!$E$36+(AA1634-'اطلاعات پایه'!$B$36)*'اطلاعات پایه'!$C$37,IF(AA1634&lt;='اطلاعات پایه'!$B$38,'اطلاعات پایه'!$E$37+(AA1634-'اطلاعات پایه'!$B$37)*'اطلاعات پایه'!$C$38,IF(AA1634&lt;='اطلاعات پایه'!$B$39,'اطلاعات پایه'!$E$38+(AA1634-'اطلاعات پایه'!$B$38)*'اطلاعات پایه'!$C$39,'اطلاعات پایه'!$E$39+(AA1634-'اطلاعات پایه'!$B$39)*'اطلاعات پایه'!$C$40)))))/365*L1634</f>
        <v>0</v>
      </c>
      <c r="AC1634" s="9">
        <f t="shared" si="207"/>
        <v>37493954</v>
      </c>
      <c r="AE1634" s="9">
        <f t="shared" si="202"/>
        <v>49588780</v>
      </c>
    </row>
    <row r="1635" spans="1:31" x14ac:dyDescent="0.25">
      <c r="A1635" s="13">
        <v>1615</v>
      </c>
      <c r="B1635" s="13"/>
      <c r="C1635" s="13"/>
      <c r="D1635" s="13"/>
      <c r="E1635" s="13"/>
      <c r="F1635" s="13"/>
      <c r="G1635" s="6" t="str">
        <f t="shared" si="200"/>
        <v/>
      </c>
      <c r="H1635" s="13"/>
      <c r="I1635" s="13"/>
      <c r="J1635" s="15"/>
      <c r="K1635" s="15"/>
      <c r="L1635" s="5">
        <f>VLOOKUP($C$15,'اطلاعات پایه'!$A$18:$B$30,2,FALSE)</f>
        <v>30</v>
      </c>
      <c r="M1635" s="6">
        <f>VLOOKUP($C$15,'اطلاعات پایه'!$A$18:$C$30,3,FALSE)</f>
        <v>45736</v>
      </c>
      <c r="N1635" s="5">
        <f>ROUND((K1635*('اطلاعات پایه'!$B$12+1)+'اطلاعات پایه'!$B$13)/30*L1635,0)</f>
        <v>9316080</v>
      </c>
      <c r="O1635" s="5">
        <f>IF(AND(F1635&gt;0,M1635-F1635&gt;364),'اطلاعات پایه'!$B$10,0)*L1635+J1635</f>
        <v>0</v>
      </c>
      <c r="P1635" s="5">
        <f>IF(H1635="متاهل",'اطلاعات پایه'!$B$6,0)</f>
        <v>0</v>
      </c>
      <c r="Q1635" s="5">
        <f>I1635*'اطلاعات پایه'!$B$7</f>
        <v>0</v>
      </c>
      <c r="R1635" s="5">
        <f>ROUND('اطلاعات پایه'!$B$8/30*MIN(30,L1635),0)</f>
        <v>9000000</v>
      </c>
      <c r="S1635" s="5">
        <f>ROUND('اطلاعات پایه'!$B$9/30*MIN(30,L1635),0)</f>
        <v>22000000</v>
      </c>
      <c r="T1635" s="5">
        <f t="shared" si="203"/>
        <v>59284</v>
      </c>
      <c r="U1635" s="15"/>
      <c r="V1635" s="5">
        <f t="shared" si="201"/>
        <v>0</v>
      </c>
      <c r="X1635" s="9">
        <f t="shared" si="204"/>
        <v>40316080</v>
      </c>
      <c r="Y1635" s="9">
        <f>ROUND(0.07*MIN(7*L1635*'اطلاعات پایه'!$B$5,'محاسبه حقوق'!X1635),0)</f>
        <v>2822126</v>
      </c>
      <c r="Z1635" s="9">
        <f t="shared" si="205"/>
        <v>9272700</v>
      </c>
      <c r="AA1635" s="9">
        <f t="shared" si="206"/>
        <v>480702059.14285713</v>
      </c>
      <c r="AB1635" s="5">
        <f>IF(AA1635&lt;='اطلاعات پایه'!$B$35,'اطلاعات پایه'!$D$35,IF(AA1635&lt;='اطلاعات پایه'!$B$36,'اطلاعات پایه'!$E$35+(AA1635-'اطلاعات پایه'!$B$35)*'اطلاعات پایه'!$C$36,IF(AA1635&lt;='اطلاعات پایه'!$B$37,'اطلاعات پایه'!$E$36+(AA1635-'اطلاعات پایه'!$B$36)*'اطلاعات پایه'!$C$37,IF(AA1635&lt;='اطلاعات پایه'!$B$38,'اطلاعات پایه'!$E$37+(AA1635-'اطلاعات پایه'!$B$37)*'اطلاعات پایه'!$C$38,IF(AA1635&lt;='اطلاعات پایه'!$B$39,'اطلاعات پایه'!$E$38+(AA1635-'اطلاعات پایه'!$B$38)*'اطلاعات پایه'!$C$39,'اطلاعات پایه'!$E$39+(AA1635-'اطلاعات پایه'!$B$39)*'اطلاعات پایه'!$C$40)))))/365*L1635</f>
        <v>0</v>
      </c>
      <c r="AC1635" s="9">
        <f t="shared" si="207"/>
        <v>37493954</v>
      </c>
      <c r="AE1635" s="9">
        <f t="shared" si="202"/>
        <v>49588780</v>
      </c>
    </row>
    <row r="1636" spans="1:31" x14ac:dyDescent="0.25">
      <c r="A1636" s="13">
        <v>1616</v>
      </c>
      <c r="B1636" s="13"/>
      <c r="C1636" s="13"/>
      <c r="D1636" s="13"/>
      <c r="E1636" s="13"/>
      <c r="F1636" s="13"/>
      <c r="G1636" s="6" t="str">
        <f t="shared" si="200"/>
        <v/>
      </c>
      <c r="H1636" s="13"/>
      <c r="I1636" s="13"/>
      <c r="J1636" s="15"/>
      <c r="K1636" s="15"/>
      <c r="L1636" s="5">
        <f>VLOOKUP($C$15,'اطلاعات پایه'!$A$18:$B$30,2,FALSE)</f>
        <v>30</v>
      </c>
      <c r="M1636" s="6">
        <f>VLOOKUP($C$15,'اطلاعات پایه'!$A$18:$C$30,3,FALSE)</f>
        <v>45736</v>
      </c>
      <c r="N1636" s="5">
        <f>ROUND((K1636*('اطلاعات پایه'!$B$12+1)+'اطلاعات پایه'!$B$13)/30*L1636,0)</f>
        <v>9316080</v>
      </c>
      <c r="O1636" s="5">
        <f>IF(AND(F1636&gt;0,M1636-F1636&gt;364),'اطلاعات پایه'!$B$10,0)*L1636+J1636</f>
        <v>0</v>
      </c>
      <c r="P1636" s="5">
        <f>IF(H1636="متاهل",'اطلاعات پایه'!$B$6,0)</f>
        <v>0</v>
      </c>
      <c r="Q1636" s="5">
        <f>I1636*'اطلاعات پایه'!$B$7</f>
        <v>0</v>
      </c>
      <c r="R1636" s="5">
        <f>ROUND('اطلاعات پایه'!$B$8/30*MIN(30,L1636),0)</f>
        <v>9000000</v>
      </c>
      <c r="S1636" s="5">
        <f>ROUND('اطلاعات پایه'!$B$9/30*MIN(30,L1636),0)</f>
        <v>22000000</v>
      </c>
      <c r="T1636" s="5">
        <f t="shared" si="203"/>
        <v>59284</v>
      </c>
      <c r="U1636" s="15"/>
      <c r="V1636" s="5">
        <f t="shared" si="201"/>
        <v>0</v>
      </c>
      <c r="X1636" s="9">
        <f t="shared" si="204"/>
        <v>40316080</v>
      </c>
      <c r="Y1636" s="9">
        <f>ROUND(0.07*MIN(7*L1636*'اطلاعات پایه'!$B$5,'محاسبه حقوق'!X1636),0)</f>
        <v>2822126</v>
      </c>
      <c r="Z1636" s="9">
        <f t="shared" si="205"/>
        <v>9272700</v>
      </c>
      <c r="AA1636" s="9">
        <f t="shared" si="206"/>
        <v>480702059.14285713</v>
      </c>
      <c r="AB1636" s="5">
        <f>IF(AA1636&lt;='اطلاعات پایه'!$B$35,'اطلاعات پایه'!$D$35,IF(AA1636&lt;='اطلاعات پایه'!$B$36,'اطلاعات پایه'!$E$35+(AA1636-'اطلاعات پایه'!$B$35)*'اطلاعات پایه'!$C$36,IF(AA1636&lt;='اطلاعات پایه'!$B$37,'اطلاعات پایه'!$E$36+(AA1636-'اطلاعات پایه'!$B$36)*'اطلاعات پایه'!$C$37,IF(AA1636&lt;='اطلاعات پایه'!$B$38,'اطلاعات پایه'!$E$37+(AA1636-'اطلاعات پایه'!$B$37)*'اطلاعات پایه'!$C$38,IF(AA1636&lt;='اطلاعات پایه'!$B$39,'اطلاعات پایه'!$E$38+(AA1636-'اطلاعات پایه'!$B$38)*'اطلاعات پایه'!$C$39,'اطلاعات پایه'!$E$39+(AA1636-'اطلاعات پایه'!$B$39)*'اطلاعات پایه'!$C$40)))))/365*L1636</f>
        <v>0</v>
      </c>
      <c r="AC1636" s="9">
        <f t="shared" si="207"/>
        <v>37493954</v>
      </c>
      <c r="AE1636" s="9">
        <f t="shared" si="202"/>
        <v>49588780</v>
      </c>
    </row>
    <row r="1637" spans="1:31" x14ac:dyDescent="0.25">
      <c r="A1637" s="13">
        <v>1617</v>
      </c>
      <c r="B1637" s="13"/>
      <c r="C1637" s="13"/>
      <c r="D1637" s="13"/>
      <c r="E1637" s="13"/>
      <c r="F1637" s="13"/>
      <c r="G1637" s="6" t="str">
        <f t="shared" si="200"/>
        <v/>
      </c>
      <c r="H1637" s="13"/>
      <c r="I1637" s="13"/>
      <c r="J1637" s="15"/>
      <c r="K1637" s="15"/>
      <c r="L1637" s="5">
        <f>VLOOKUP($C$15,'اطلاعات پایه'!$A$18:$B$30,2,FALSE)</f>
        <v>30</v>
      </c>
      <c r="M1637" s="6">
        <f>VLOOKUP($C$15,'اطلاعات پایه'!$A$18:$C$30,3,FALSE)</f>
        <v>45736</v>
      </c>
      <c r="N1637" s="5">
        <f>ROUND((K1637*('اطلاعات پایه'!$B$12+1)+'اطلاعات پایه'!$B$13)/30*L1637,0)</f>
        <v>9316080</v>
      </c>
      <c r="O1637" s="5">
        <f>IF(AND(F1637&gt;0,M1637-F1637&gt;364),'اطلاعات پایه'!$B$10,0)*L1637+J1637</f>
        <v>0</v>
      </c>
      <c r="P1637" s="5">
        <f>IF(H1637="متاهل",'اطلاعات پایه'!$B$6,0)</f>
        <v>0</v>
      </c>
      <c r="Q1637" s="5">
        <f>I1637*'اطلاعات پایه'!$B$7</f>
        <v>0</v>
      </c>
      <c r="R1637" s="5">
        <f>ROUND('اطلاعات پایه'!$B$8/30*MIN(30,L1637),0)</f>
        <v>9000000</v>
      </c>
      <c r="S1637" s="5">
        <f>ROUND('اطلاعات پایه'!$B$9/30*MIN(30,L1637),0)</f>
        <v>22000000</v>
      </c>
      <c r="T1637" s="5">
        <f t="shared" si="203"/>
        <v>59284</v>
      </c>
      <c r="U1637" s="15"/>
      <c r="V1637" s="5">
        <f t="shared" si="201"/>
        <v>0</v>
      </c>
      <c r="X1637" s="9">
        <f t="shared" si="204"/>
        <v>40316080</v>
      </c>
      <c r="Y1637" s="9">
        <f>ROUND(0.07*MIN(7*L1637*'اطلاعات پایه'!$B$5,'محاسبه حقوق'!X1637),0)</f>
        <v>2822126</v>
      </c>
      <c r="Z1637" s="9">
        <f t="shared" si="205"/>
        <v>9272700</v>
      </c>
      <c r="AA1637" s="9">
        <f t="shared" si="206"/>
        <v>480702059.14285713</v>
      </c>
      <c r="AB1637" s="5">
        <f>IF(AA1637&lt;='اطلاعات پایه'!$B$35,'اطلاعات پایه'!$D$35,IF(AA1637&lt;='اطلاعات پایه'!$B$36,'اطلاعات پایه'!$E$35+(AA1637-'اطلاعات پایه'!$B$35)*'اطلاعات پایه'!$C$36,IF(AA1637&lt;='اطلاعات پایه'!$B$37,'اطلاعات پایه'!$E$36+(AA1637-'اطلاعات پایه'!$B$36)*'اطلاعات پایه'!$C$37,IF(AA1637&lt;='اطلاعات پایه'!$B$38,'اطلاعات پایه'!$E$37+(AA1637-'اطلاعات پایه'!$B$37)*'اطلاعات پایه'!$C$38,IF(AA1637&lt;='اطلاعات پایه'!$B$39,'اطلاعات پایه'!$E$38+(AA1637-'اطلاعات پایه'!$B$38)*'اطلاعات پایه'!$C$39,'اطلاعات پایه'!$E$39+(AA1637-'اطلاعات پایه'!$B$39)*'اطلاعات پایه'!$C$40)))))/365*L1637</f>
        <v>0</v>
      </c>
      <c r="AC1637" s="9">
        <f t="shared" si="207"/>
        <v>37493954</v>
      </c>
      <c r="AE1637" s="9">
        <f t="shared" si="202"/>
        <v>49588780</v>
      </c>
    </row>
    <row r="1638" spans="1:31" x14ac:dyDescent="0.25">
      <c r="A1638" s="13">
        <v>1618</v>
      </c>
      <c r="B1638" s="13"/>
      <c r="C1638" s="13"/>
      <c r="D1638" s="13"/>
      <c r="E1638" s="13"/>
      <c r="F1638" s="13"/>
      <c r="G1638" s="6" t="str">
        <f t="shared" si="200"/>
        <v/>
      </c>
      <c r="H1638" s="13"/>
      <c r="I1638" s="13"/>
      <c r="J1638" s="15"/>
      <c r="K1638" s="15"/>
      <c r="L1638" s="5">
        <f>VLOOKUP($C$15,'اطلاعات پایه'!$A$18:$B$30,2,FALSE)</f>
        <v>30</v>
      </c>
      <c r="M1638" s="6">
        <f>VLOOKUP($C$15,'اطلاعات پایه'!$A$18:$C$30,3,FALSE)</f>
        <v>45736</v>
      </c>
      <c r="N1638" s="5">
        <f>ROUND((K1638*('اطلاعات پایه'!$B$12+1)+'اطلاعات پایه'!$B$13)/30*L1638,0)</f>
        <v>9316080</v>
      </c>
      <c r="O1638" s="5">
        <f>IF(AND(F1638&gt;0,M1638-F1638&gt;364),'اطلاعات پایه'!$B$10,0)*L1638+J1638</f>
        <v>0</v>
      </c>
      <c r="P1638" s="5">
        <f>IF(H1638="متاهل",'اطلاعات پایه'!$B$6,0)</f>
        <v>0</v>
      </c>
      <c r="Q1638" s="5">
        <f>I1638*'اطلاعات پایه'!$B$7</f>
        <v>0</v>
      </c>
      <c r="R1638" s="5">
        <f>ROUND('اطلاعات پایه'!$B$8/30*MIN(30,L1638),0)</f>
        <v>9000000</v>
      </c>
      <c r="S1638" s="5">
        <f>ROUND('اطلاعات پایه'!$B$9/30*MIN(30,L1638),0)</f>
        <v>22000000</v>
      </c>
      <c r="T1638" s="5">
        <f t="shared" si="203"/>
        <v>59284</v>
      </c>
      <c r="U1638" s="15"/>
      <c r="V1638" s="5">
        <f t="shared" si="201"/>
        <v>0</v>
      </c>
      <c r="X1638" s="9">
        <f t="shared" si="204"/>
        <v>40316080</v>
      </c>
      <c r="Y1638" s="9">
        <f>ROUND(0.07*MIN(7*L1638*'اطلاعات پایه'!$B$5,'محاسبه حقوق'!X1638),0)</f>
        <v>2822126</v>
      </c>
      <c r="Z1638" s="9">
        <f t="shared" si="205"/>
        <v>9272700</v>
      </c>
      <c r="AA1638" s="9">
        <f t="shared" si="206"/>
        <v>480702059.14285713</v>
      </c>
      <c r="AB1638" s="5">
        <f>IF(AA1638&lt;='اطلاعات پایه'!$B$35,'اطلاعات پایه'!$D$35,IF(AA1638&lt;='اطلاعات پایه'!$B$36,'اطلاعات پایه'!$E$35+(AA1638-'اطلاعات پایه'!$B$35)*'اطلاعات پایه'!$C$36,IF(AA1638&lt;='اطلاعات پایه'!$B$37,'اطلاعات پایه'!$E$36+(AA1638-'اطلاعات پایه'!$B$36)*'اطلاعات پایه'!$C$37,IF(AA1638&lt;='اطلاعات پایه'!$B$38,'اطلاعات پایه'!$E$37+(AA1638-'اطلاعات پایه'!$B$37)*'اطلاعات پایه'!$C$38,IF(AA1638&lt;='اطلاعات پایه'!$B$39,'اطلاعات پایه'!$E$38+(AA1638-'اطلاعات پایه'!$B$38)*'اطلاعات پایه'!$C$39,'اطلاعات پایه'!$E$39+(AA1638-'اطلاعات پایه'!$B$39)*'اطلاعات پایه'!$C$40)))))/365*L1638</f>
        <v>0</v>
      </c>
      <c r="AC1638" s="9">
        <f t="shared" si="207"/>
        <v>37493954</v>
      </c>
      <c r="AE1638" s="9">
        <f t="shared" si="202"/>
        <v>49588780</v>
      </c>
    </row>
    <row r="1639" spans="1:31" x14ac:dyDescent="0.25">
      <c r="A1639" s="13">
        <v>1619</v>
      </c>
      <c r="B1639" s="13"/>
      <c r="C1639" s="13"/>
      <c r="D1639" s="13"/>
      <c r="E1639" s="13"/>
      <c r="F1639" s="13"/>
      <c r="G1639" s="6" t="str">
        <f t="shared" si="200"/>
        <v/>
      </c>
      <c r="H1639" s="13"/>
      <c r="I1639" s="13"/>
      <c r="J1639" s="15"/>
      <c r="K1639" s="15"/>
      <c r="L1639" s="5">
        <f>VLOOKUP($C$15,'اطلاعات پایه'!$A$18:$B$30,2,FALSE)</f>
        <v>30</v>
      </c>
      <c r="M1639" s="6">
        <f>VLOOKUP($C$15,'اطلاعات پایه'!$A$18:$C$30,3,FALSE)</f>
        <v>45736</v>
      </c>
      <c r="N1639" s="5">
        <f>ROUND((K1639*('اطلاعات پایه'!$B$12+1)+'اطلاعات پایه'!$B$13)/30*L1639,0)</f>
        <v>9316080</v>
      </c>
      <c r="O1639" s="5">
        <f>IF(AND(F1639&gt;0,M1639-F1639&gt;364),'اطلاعات پایه'!$B$10,0)*L1639+J1639</f>
        <v>0</v>
      </c>
      <c r="P1639" s="5">
        <f>IF(H1639="متاهل",'اطلاعات پایه'!$B$6,0)</f>
        <v>0</v>
      </c>
      <c r="Q1639" s="5">
        <f>I1639*'اطلاعات پایه'!$B$7</f>
        <v>0</v>
      </c>
      <c r="R1639" s="5">
        <f>ROUND('اطلاعات پایه'!$B$8/30*MIN(30,L1639),0)</f>
        <v>9000000</v>
      </c>
      <c r="S1639" s="5">
        <f>ROUND('اطلاعات پایه'!$B$9/30*MIN(30,L1639),0)</f>
        <v>22000000</v>
      </c>
      <c r="T1639" s="5">
        <f t="shared" si="203"/>
        <v>59284</v>
      </c>
      <c r="U1639" s="15"/>
      <c r="V1639" s="5">
        <f t="shared" si="201"/>
        <v>0</v>
      </c>
      <c r="X1639" s="9">
        <f t="shared" si="204"/>
        <v>40316080</v>
      </c>
      <c r="Y1639" s="9">
        <f>ROUND(0.07*MIN(7*L1639*'اطلاعات پایه'!$B$5,'محاسبه حقوق'!X1639),0)</f>
        <v>2822126</v>
      </c>
      <c r="Z1639" s="9">
        <f t="shared" si="205"/>
        <v>9272700</v>
      </c>
      <c r="AA1639" s="9">
        <f t="shared" si="206"/>
        <v>480702059.14285713</v>
      </c>
      <c r="AB1639" s="5">
        <f>IF(AA1639&lt;='اطلاعات پایه'!$B$35,'اطلاعات پایه'!$D$35,IF(AA1639&lt;='اطلاعات پایه'!$B$36,'اطلاعات پایه'!$E$35+(AA1639-'اطلاعات پایه'!$B$35)*'اطلاعات پایه'!$C$36,IF(AA1639&lt;='اطلاعات پایه'!$B$37,'اطلاعات پایه'!$E$36+(AA1639-'اطلاعات پایه'!$B$36)*'اطلاعات پایه'!$C$37,IF(AA1639&lt;='اطلاعات پایه'!$B$38,'اطلاعات پایه'!$E$37+(AA1639-'اطلاعات پایه'!$B$37)*'اطلاعات پایه'!$C$38,IF(AA1639&lt;='اطلاعات پایه'!$B$39,'اطلاعات پایه'!$E$38+(AA1639-'اطلاعات پایه'!$B$38)*'اطلاعات پایه'!$C$39,'اطلاعات پایه'!$E$39+(AA1639-'اطلاعات پایه'!$B$39)*'اطلاعات پایه'!$C$40)))))/365*L1639</f>
        <v>0</v>
      </c>
      <c r="AC1639" s="9">
        <f t="shared" si="207"/>
        <v>37493954</v>
      </c>
      <c r="AE1639" s="9">
        <f t="shared" si="202"/>
        <v>49588780</v>
      </c>
    </row>
    <row r="1640" spans="1:31" x14ac:dyDescent="0.25">
      <c r="A1640" s="13">
        <v>1620</v>
      </c>
      <c r="B1640" s="13"/>
      <c r="C1640" s="13"/>
      <c r="D1640" s="13"/>
      <c r="E1640" s="13"/>
      <c r="F1640" s="13"/>
      <c r="G1640" s="6" t="str">
        <f t="shared" si="200"/>
        <v/>
      </c>
      <c r="H1640" s="13"/>
      <c r="I1640" s="13"/>
      <c r="J1640" s="15"/>
      <c r="K1640" s="15"/>
      <c r="L1640" s="5">
        <f>VLOOKUP($C$15,'اطلاعات پایه'!$A$18:$B$30,2,FALSE)</f>
        <v>30</v>
      </c>
      <c r="M1640" s="6">
        <f>VLOOKUP($C$15,'اطلاعات پایه'!$A$18:$C$30,3,FALSE)</f>
        <v>45736</v>
      </c>
      <c r="N1640" s="5">
        <f>ROUND((K1640*('اطلاعات پایه'!$B$12+1)+'اطلاعات پایه'!$B$13)/30*L1640,0)</f>
        <v>9316080</v>
      </c>
      <c r="O1640" s="5">
        <f>IF(AND(F1640&gt;0,M1640-F1640&gt;364),'اطلاعات پایه'!$B$10,0)*L1640+J1640</f>
        <v>0</v>
      </c>
      <c r="P1640" s="5">
        <f>IF(H1640="متاهل",'اطلاعات پایه'!$B$6,0)</f>
        <v>0</v>
      </c>
      <c r="Q1640" s="5">
        <f>I1640*'اطلاعات پایه'!$B$7</f>
        <v>0</v>
      </c>
      <c r="R1640" s="5">
        <f>ROUND('اطلاعات پایه'!$B$8/30*MIN(30,L1640),0)</f>
        <v>9000000</v>
      </c>
      <c r="S1640" s="5">
        <f>ROUND('اطلاعات پایه'!$B$9/30*MIN(30,L1640),0)</f>
        <v>22000000</v>
      </c>
      <c r="T1640" s="5">
        <f t="shared" si="203"/>
        <v>59284</v>
      </c>
      <c r="U1640" s="15"/>
      <c r="V1640" s="5">
        <f t="shared" si="201"/>
        <v>0</v>
      </c>
      <c r="X1640" s="9">
        <f t="shared" si="204"/>
        <v>40316080</v>
      </c>
      <c r="Y1640" s="9">
        <f>ROUND(0.07*MIN(7*L1640*'اطلاعات پایه'!$B$5,'محاسبه حقوق'!X1640),0)</f>
        <v>2822126</v>
      </c>
      <c r="Z1640" s="9">
        <f t="shared" si="205"/>
        <v>9272700</v>
      </c>
      <c r="AA1640" s="9">
        <f t="shared" si="206"/>
        <v>480702059.14285713</v>
      </c>
      <c r="AB1640" s="5">
        <f>IF(AA1640&lt;='اطلاعات پایه'!$B$35,'اطلاعات پایه'!$D$35,IF(AA1640&lt;='اطلاعات پایه'!$B$36,'اطلاعات پایه'!$E$35+(AA1640-'اطلاعات پایه'!$B$35)*'اطلاعات پایه'!$C$36,IF(AA1640&lt;='اطلاعات پایه'!$B$37,'اطلاعات پایه'!$E$36+(AA1640-'اطلاعات پایه'!$B$36)*'اطلاعات پایه'!$C$37,IF(AA1640&lt;='اطلاعات پایه'!$B$38,'اطلاعات پایه'!$E$37+(AA1640-'اطلاعات پایه'!$B$37)*'اطلاعات پایه'!$C$38,IF(AA1640&lt;='اطلاعات پایه'!$B$39,'اطلاعات پایه'!$E$38+(AA1640-'اطلاعات پایه'!$B$38)*'اطلاعات پایه'!$C$39,'اطلاعات پایه'!$E$39+(AA1640-'اطلاعات پایه'!$B$39)*'اطلاعات پایه'!$C$40)))))/365*L1640</f>
        <v>0</v>
      </c>
      <c r="AC1640" s="9">
        <f t="shared" si="207"/>
        <v>37493954</v>
      </c>
      <c r="AE1640" s="9">
        <f t="shared" si="202"/>
        <v>49588780</v>
      </c>
    </row>
    <row r="1641" spans="1:31" x14ac:dyDescent="0.25">
      <c r="A1641" s="13">
        <v>1621</v>
      </c>
      <c r="B1641" s="13"/>
      <c r="C1641" s="13"/>
      <c r="D1641" s="13"/>
      <c r="E1641" s="13"/>
      <c r="F1641" s="13"/>
      <c r="G1641" s="6" t="str">
        <f t="shared" si="200"/>
        <v/>
      </c>
      <c r="H1641" s="13"/>
      <c r="I1641" s="13"/>
      <c r="J1641" s="15"/>
      <c r="K1641" s="15"/>
      <c r="L1641" s="5">
        <f>VLOOKUP($C$15,'اطلاعات پایه'!$A$18:$B$30,2,FALSE)</f>
        <v>30</v>
      </c>
      <c r="M1641" s="6">
        <f>VLOOKUP($C$15,'اطلاعات پایه'!$A$18:$C$30,3,FALSE)</f>
        <v>45736</v>
      </c>
      <c r="N1641" s="5">
        <f>ROUND((K1641*('اطلاعات پایه'!$B$12+1)+'اطلاعات پایه'!$B$13)/30*L1641,0)</f>
        <v>9316080</v>
      </c>
      <c r="O1641" s="5">
        <f>IF(AND(F1641&gt;0,M1641-F1641&gt;364),'اطلاعات پایه'!$B$10,0)*L1641+J1641</f>
        <v>0</v>
      </c>
      <c r="P1641" s="5">
        <f>IF(H1641="متاهل",'اطلاعات پایه'!$B$6,0)</f>
        <v>0</v>
      </c>
      <c r="Q1641" s="5">
        <f>I1641*'اطلاعات پایه'!$B$7</f>
        <v>0</v>
      </c>
      <c r="R1641" s="5">
        <f>ROUND('اطلاعات پایه'!$B$8/30*MIN(30,L1641),0)</f>
        <v>9000000</v>
      </c>
      <c r="S1641" s="5">
        <f>ROUND('اطلاعات پایه'!$B$9/30*MIN(30,L1641),0)</f>
        <v>22000000</v>
      </c>
      <c r="T1641" s="5">
        <f t="shared" si="203"/>
        <v>59284</v>
      </c>
      <c r="U1641" s="15"/>
      <c r="V1641" s="5">
        <f t="shared" si="201"/>
        <v>0</v>
      </c>
      <c r="X1641" s="9">
        <f t="shared" si="204"/>
        <v>40316080</v>
      </c>
      <c r="Y1641" s="9">
        <f>ROUND(0.07*MIN(7*L1641*'اطلاعات پایه'!$B$5,'محاسبه حقوق'!X1641),0)</f>
        <v>2822126</v>
      </c>
      <c r="Z1641" s="9">
        <f t="shared" si="205"/>
        <v>9272700</v>
      </c>
      <c r="AA1641" s="9">
        <f t="shared" si="206"/>
        <v>480702059.14285713</v>
      </c>
      <c r="AB1641" s="5">
        <f>IF(AA1641&lt;='اطلاعات پایه'!$B$35,'اطلاعات پایه'!$D$35,IF(AA1641&lt;='اطلاعات پایه'!$B$36,'اطلاعات پایه'!$E$35+(AA1641-'اطلاعات پایه'!$B$35)*'اطلاعات پایه'!$C$36,IF(AA1641&lt;='اطلاعات پایه'!$B$37,'اطلاعات پایه'!$E$36+(AA1641-'اطلاعات پایه'!$B$36)*'اطلاعات پایه'!$C$37,IF(AA1641&lt;='اطلاعات پایه'!$B$38,'اطلاعات پایه'!$E$37+(AA1641-'اطلاعات پایه'!$B$37)*'اطلاعات پایه'!$C$38,IF(AA1641&lt;='اطلاعات پایه'!$B$39,'اطلاعات پایه'!$E$38+(AA1641-'اطلاعات پایه'!$B$38)*'اطلاعات پایه'!$C$39,'اطلاعات پایه'!$E$39+(AA1641-'اطلاعات پایه'!$B$39)*'اطلاعات پایه'!$C$40)))))/365*L1641</f>
        <v>0</v>
      </c>
      <c r="AC1641" s="9">
        <f t="shared" si="207"/>
        <v>37493954</v>
      </c>
      <c r="AE1641" s="9">
        <f t="shared" si="202"/>
        <v>49588780</v>
      </c>
    </row>
    <row r="1642" spans="1:31" x14ac:dyDescent="0.25">
      <c r="A1642" s="13">
        <v>1622</v>
      </c>
      <c r="B1642" s="13"/>
      <c r="C1642" s="13"/>
      <c r="D1642" s="13"/>
      <c r="E1642" s="13"/>
      <c r="F1642" s="13"/>
      <c r="G1642" s="6" t="str">
        <f t="shared" si="200"/>
        <v/>
      </c>
      <c r="H1642" s="13"/>
      <c r="I1642" s="13"/>
      <c r="J1642" s="15"/>
      <c r="K1642" s="15"/>
      <c r="L1642" s="5">
        <f>VLOOKUP($C$15,'اطلاعات پایه'!$A$18:$B$30,2,FALSE)</f>
        <v>30</v>
      </c>
      <c r="M1642" s="6">
        <f>VLOOKUP($C$15,'اطلاعات پایه'!$A$18:$C$30,3,FALSE)</f>
        <v>45736</v>
      </c>
      <c r="N1642" s="5">
        <f>ROUND((K1642*('اطلاعات پایه'!$B$12+1)+'اطلاعات پایه'!$B$13)/30*L1642,0)</f>
        <v>9316080</v>
      </c>
      <c r="O1642" s="5">
        <f>IF(AND(F1642&gt;0,M1642-F1642&gt;364),'اطلاعات پایه'!$B$10,0)*L1642+J1642</f>
        <v>0</v>
      </c>
      <c r="P1642" s="5">
        <f>IF(H1642="متاهل",'اطلاعات پایه'!$B$6,0)</f>
        <v>0</v>
      </c>
      <c r="Q1642" s="5">
        <f>I1642*'اطلاعات پایه'!$B$7</f>
        <v>0</v>
      </c>
      <c r="R1642" s="5">
        <f>ROUND('اطلاعات پایه'!$B$8/30*MIN(30,L1642),0)</f>
        <v>9000000</v>
      </c>
      <c r="S1642" s="5">
        <f>ROUND('اطلاعات پایه'!$B$9/30*MIN(30,L1642),0)</f>
        <v>22000000</v>
      </c>
      <c r="T1642" s="5">
        <f t="shared" si="203"/>
        <v>59284</v>
      </c>
      <c r="U1642" s="15"/>
      <c r="V1642" s="5">
        <f t="shared" si="201"/>
        <v>0</v>
      </c>
      <c r="X1642" s="9">
        <f t="shared" si="204"/>
        <v>40316080</v>
      </c>
      <c r="Y1642" s="9">
        <f>ROUND(0.07*MIN(7*L1642*'اطلاعات پایه'!$B$5,'محاسبه حقوق'!X1642),0)</f>
        <v>2822126</v>
      </c>
      <c r="Z1642" s="9">
        <f t="shared" si="205"/>
        <v>9272700</v>
      </c>
      <c r="AA1642" s="9">
        <f t="shared" si="206"/>
        <v>480702059.14285713</v>
      </c>
      <c r="AB1642" s="5">
        <f>IF(AA1642&lt;='اطلاعات پایه'!$B$35,'اطلاعات پایه'!$D$35,IF(AA1642&lt;='اطلاعات پایه'!$B$36,'اطلاعات پایه'!$E$35+(AA1642-'اطلاعات پایه'!$B$35)*'اطلاعات پایه'!$C$36,IF(AA1642&lt;='اطلاعات پایه'!$B$37,'اطلاعات پایه'!$E$36+(AA1642-'اطلاعات پایه'!$B$36)*'اطلاعات پایه'!$C$37,IF(AA1642&lt;='اطلاعات پایه'!$B$38,'اطلاعات پایه'!$E$37+(AA1642-'اطلاعات پایه'!$B$37)*'اطلاعات پایه'!$C$38,IF(AA1642&lt;='اطلاعات پایه'!$B$39,'اطلاعات پایه'!$E$38+(AA1642-'اطلاعات پایه'!$B$38)*'اطلاعات پایه'!$C$39,'اطلاعات پایه'!$E$39+(AA1642-'اطلاعات پایه'!$B$39)*'اطلاعات پایه'!$C$40)))))/365*L1642</f>
        <v>0</v>
      </c>
      <c r="AC1642" s="9">
        <f t="shared" si="207"/>
        <v>37493954</v>
      </c>
      <c r="AE1642" s="9">
        <f t="shared" si="202"/>
        <v>49588780</v>
      </c>
    </row>
    <row r="1643" spans="1:31" x14ac:dyDescent="0.25">
      <c r="A1643" s="13">
        <v>1623</v>
      </c>
      <c r="B1643" s="13"/>
      <c r="C1643" s="13"/>
      <c r="D1643" s="13"/>
      <c r="E1643" s="13"/>
      <c r="F1643" s="13"/>
      <c r="G1643" s="6" t="str">
        <f t="shared" si="200"/>
        <v/>
      </c>
      <c r="H1643" s="13"/>
      <c r="I1643" s="13"/>
      <c r="J1643" s="15"/>
      <c r="K1643" s="15"/>
      <c r="L1643" s="5">
        <f>VLOOKUP($C$15,'اطلاعات پایه'!$A$18:$B$30,2,FALSE)</f>
        <v>30</v>
      </c>
      <c r="M1643" s="6">
        <f>VLOOKUP($C$15,'اطلاعات پایه'!$A$18:$C$30,3,FALSE)</f>
        <v>45736</v>
      </c>
      <c r="N1643" s="5">
        <f>ROUND((K1643*('اطلاعات پایه'!$B$12+1)+'اطلاعات پایه'!$B$13)/30*L1643,0)</f>
        <v>9316080</v>
      </c>
      <c r="O1643" s="5">
        <f>IF(AND(F1643&gt;0,M1643-F1643&gt;364),'اطلاعات پایه'!$B$10,0)*L1643+J1643</f>
        <v>0</v>
      </c>
      <c r="P1643" s="5">
        <f>IF(H1643="متاهل",'اطلاعات پایه'!$B$6,0)</f>
        <v>0</v>
      </c>
      <c r="Q1643" s="5">
        <f>I1643*'اطلاعات پایه'!$B$7</f>
        <v>0</v>
      </c>
      <c r="R1643" s="5">
        <f>ROUND('اطلاعات پایه'!$B$8/30*MIN(30,L1643),0)</f>
        <v>9000000</v>
      </c>
      <c r="S1643" s="5">
        <f>ROUND('اطلاعات پایه'!$B$9/30*MIN(30,L1643),0)</f>
        <v>22000000</v>
      </c>
      <c r="T1643" s="5">
        <f t="shared" si="203"/>
        <v>59284</v>
      </c>
      <c r="U1643" s="15"/>
      <c r="V1643" s="5">
        <f t="shared" si="201"/>
        <v>0</v>
      </c>
      <c r="X1643" s="9">
        <f t="shared" si="204"/>
        <v>40316080</v>
      </c>
      <c r="Y1643" s="9">
        <f>ROUND(0.07*MIN(7*L1643*'اطلاعات پایه'!$B$5,'محاسبه حقوق'!X1643),0)</f>
        <v>2822126</v>
      </c>
      <c r="Z1643" s="9">
        <f t="shared" si="205"/>
        <v>9272700</v>
      </c>
      <c r="AA1643" s="9">
        <f t="shared" si="206"/>
        <v>480702059.14285713</v>
      </c>
      <c r="AB1643" s="5">
        <f>IF(AA1643&lt;='اطلاعات پایه'!$B$35,'اطلاعات پایه'!$D$35,IF(AA1643&lt;='اطلاعات پایه'!$B$36,'اطلاعات پایه'!$E$35+(AA1643-'اطلاعات پایه'!$B$35)*'اطلاعات پایه'!$C$36,IF(AA1643&lt;='اطلاعات پایه'!$B$37,'اطلاعات پایه'!$E$36+(AA1643-'اطلاعات پایه'!$B$36)*'اطلاعات پایه'!$C$37,IF(AA1643&lt;='اطلاعات پایه'!$B$38,'اطلاعات پایه'!$E$37+(AA1643-'اطلاعات پایه'!$B$37)*'اطلاعات پایه'!$C$38,IF(AA1643&lt;='اطلاعات پایه'!$B$39,'اطلاعات پایه'!$E$38+(AA1643-'اطلاعات پایه'!$B$38)*'اطلاعات پایه'!$C$39,'اطلاعات پایه'!$E$39+(AA1643-'اطلاعات پایه'!$B$39)*'اطلاعات پایه'!$C$40)))))/365*L1643</f>
        <v>0</v>
      </c>
      <c r="AC1643" s="9">
        <f t="shared" si="207"/>
        <v>37493954</v>
      </c>
      <c r="AE1643" s="9">
        <f t="shared" si="202"/>
        <v>49588780</v>
      </c>
    </row>
    <row r="1644" spans="1:31" x14ac:dyDescent="0.25">
      <c r="A1644" s="13">
        <v>1624</v>
      </c>
      <c r="B1644" s="13"/>
      <c r="C1644" s="13"/>
      <c r="D1644" s="13"/>
      <c r="E1644" s="13"/>
      <c r="F1644" s="13"/>
      <c r="G1644" s="6" t="str">
        <f t="shared" si="200"/>
        <v/>
      </c>
      <c r="H1644" s="13"/>
      <c r="I1644" s="13"/>
      <c r="J1644" s="15"/>
      <c r="K1644" s="15"/>
      <c r="L1644" s="5">
        <f>VLOOKUP($C$15,'اطلاعات پایه'!$A$18:$B$30,2,FALSE)</f>
        <v>30</v>
      </c>
      <c r="M1644" s="6">
        <f>VLOOKUP($C$15,'اطلاعات پایه'!$A$18:$C$30,3,FALSE)</f>
        <v>45736</v>
      </c>
      <c r="N1644" s="5">
        <f>ROUND((K1644*('اطلاعات پایه'!$B$12+1)+'اطلاعات پایه'!$B$13)/30*L1644,0)</f>
        <v>9316080</v>
      </c>
      <c r="O1644" s="5">
        <f>IF(AND(F1644&gt;0,M1644-F1644&gt;364),'اطلاعات پایه'!$B$10,0)*L1644+J1644</f>
        <v>0</v>
      </c>
      <c r="P1644" s="5">
        <f>IF(H1644="متاهل",'اطلاعات پایه'!$B$6,0)</f>
        <v>0</v>
      </c>
      <c r="Q1644" s="5">
        <f>I1644*'اطلاعات پایه'!$B$7</f>
        <v>0</v>
      </c>
      <c r="R1644" s="5">
        <f>ROUND('اطلاعات پایه'!$B$8/30*MIN(30,L1644),0)</f>
        <v>9000000</v>
      </c>
      <c r="S1644" s="5">
        <f>ROUND('اطلاعات پایه'!$B$9/30*MIN(30,L1644),0)</f>
        <v>22000000</v>
      </c>
      <c r="T1644" s="5">
        <f t="shared" si="203"/>
        <v>59284</v>
      </c>
      <c r="U1644" s="15"/>
      <c r="V1644" s="5">
        <f t="shared" si="201"/>
        <v>0</v>
      </c>
      <c r="X1644" s="9">
        <f t="shared" si="204"/>
        <v>40316080</v>
      </c>
      <c r="Y1644" s="9">
        <f>ROUND(0.07*MIN(7*L1644*'اطلاعات پایه'!$B$5,'محاسبه حقوق'!X1644),0)</f>
        <v>2822126</v>
      </c>
      <c r="Z1644" s="9">
        <f t="shared" si="205"/>
        <v>9272700</v>
      </c>
      <c r="AA1644" s="9">
        <f t="shared" si="206"/>
        <v>480702059.14285713</v>
      </c>
      <c r="AB1644" s="5">
        <f>IF(AA1644&lt;='اطلاعات پایه'!$B$35,'اطلاعات پایه'!$D$35,IF(AA1644&lt;='اطلاعات پایه'!$B$36,'اطلاعات پایه'!$E$35+(AA1644-'اطلاعات پایه'!$B$35)*'اطلاعات پایه'!$C$36,IF(AA1644&lt;='اطلاعات پایه'!$B$37,'اطلاعات پایه'!$E$36+(AA1644-'اطلاعات پایه'!$B$36)*'اطلاعات پایه'!$C$37,IF(AA1644&lt;='اطلاعات پایه'!$B$38,'اطلاعات پایه'!$E$37+(AA1644-'اطلاعات پایه'!$B$37)*'اطلاعات پایه'!$C$38,IF(AA1644&lt;='اطلاعات پایه'!$B$39,'اطلاعات پایه'!$E$38+(AA1644-'اطلاعات پایه'!$B$38)*'اطلاعات پایه'!$C$39,'اطلاعات پایه'!$E$39+(AA1644-'اطلاعات پایه'!$B$39)*'اطلاعات پایه'!$C$40)))))/365*L1644</f>
        <v>0</v>
      </c>
      <c r="AC1644" s="9">
        <f t="shared" si="207"/>
        <v>37493954</v>
      </c>
      <c r="AE1644" s="9">
        <f t="shared" si="202"/>
        <v>49588780</v>
      </c>
    </row>
    <row r="1645" spans="1:31" x14ac:dyDescent="0.25">
      <c r="A1645" s="13">
        <v>1625</v>
      </c>
      <c r="B1645" s="13"/>
      <c r="C1645" s="13"/>
      <c r="D1645" s="13"/>
      <c r="E1645" s="13"/>
      <c r="F1645" s="13"/>
      <c r="G1645" s="6" t="str">
        <f t="shared" si="200"/>
        <v/>
      </c>
      <c r="H1645" s="13"/>
      <c r="I1645" s="13"/>
      <c r="J1645" s="15"/>
      <c r="K1645" s="15"/>
      <c r="L1645" s="5">
        <f>VLOOKUP($C$15,'اطلاعات پایه'!$A$18:$B$30,2,FALSE)</f>
        <v>30</v>
      </c>
      <c r="M1645" s="6">
        <f>VLOOKUP($C$15,'اطلاعات پایه'!$A$18:$C$30,3,FALSE)</f>
        <v>45736</v>
      </c>
      <c r="N1645" s="5">
        <f>ROUND((K1645*('اطلاعات پایه'!$B$12+1)+'اطلاعات پایه'!$B$13)/30*L1645,0)</f>
        <v>9316080</v>
      </c>
      <c r="O1645" s="5">
        <f>IF(AND(F1645&gt;0,M1645-F1645&gt;364),'اطلاعات پایه'!$B$10,0)*L1645+J1645</f>
        <v>0</v>
      </c>
      <c r="P1645" s="5">
        <f>IF(H1645="متاهل",'اطلاعات پایه'!$B$6,0)</f>
        <v>0</v>
      </c>
      <c r="Q1645" s="5">
        <f>I1645*'اطلاعات پایه'!$B$7</f>
        <v>0</v>
      </c>
      <c r="R1645" s="5">
        <f>ROUND('اطلاعات پایه'!$B$8/30*MIN(30,L1645),0)</f>
        <v>9000000</v>
      </c>
      <c r="S1645" s="5">
        <f>ROUND('اطلاعات پایه'!$B$9/30*MIN(30,L1645),0)</f>
        <v>22000000</v>
      </c>
      <c r="T1645" s="5">
        <f t="shared" si="203"/>
        <v>59284</v>
      </c>
      <c r="U1645" s="15"/>
      <c r="V1645" s="5">
        <f t="shared" si="201"/>
        <v>0</v>
      </c>
      <c r="X1645" s="9">
        <f t="shared" si="204"/>
        <v>40316080</v>
      </c>
      <c r="Y1645" s="9">
        <f>ROUND(0.07*MIN(7*L1645*'اطلاعات پایه'!$B$5,'محاسبه حقوق'!X1645),0)</f>
        <v>2822126</v>
      </c>
      <c r="Z1645" s="9">
        <f t="shared" si="205"/>
        <v>9272700</v>
      </c>
      <c r="AA1645" s="9">
        <f t="shared" si="206"/>
        <v>480702059.14285713</v>
      </c>
      <c r="AB1645" s="5">
        <f>IF(AA1645&lt;='اطلاعات پایه'!$B$35,'اطلاعات پایه'!$D$35,IF(AA1645&lt;='اطلاعات پایه'!$B$36,'اطلاعات پایه'!$E$35+(AA1645-'اطلاعات پایه'!$B$35)*'اطلاعات پایه'!$C$36,IF(AA1645&lt;='اطلاعات پایه'!$B$37,'اطلاعات پایه'!$E$36+(AA1645-'اطلاعات پایه'!$B$36)*'اطلاعات پایه'!$C$37,IF(AA1645&lt;='اطلاعات پایه'!$B$38,'اطلاعات پایه'!$E$37+(AA1645-'اطلاعات پایه'!$B$37)*'اطلاعات پایه'!$C$38,IF(AA1645&lt;='اطلاعات پایه'!$B$39,'اطلاعات پایه'!$E$38+(AA1645-'اطلاعات پایه'!$B$38)*'اطلاعات پایه'!$C$39,'اطلاعات پایه'!$E$39+(AA1645-'اطلاعات پایه'!$B$39)*'اطلاعات پایه'!$C$40)))))/365*L1645</f>
        <v>0</v>
      </c>
      <c r="AC1645" s="9">
        <f t="shared" si="207"/>
        <v>37493954</v>
      </c>
      <c r="AE1645" s="9">
        <f t="shared" si="202"/>
        <v>49588780</v>
      </c>
    </row>
    <row r="1646" spans="1:31" x14ac:dyDescent="0.25">
      <c r="A1646" s="13">
        <v>1626</v>
      </c>
      <c r="B1646" s="13"/>
      <c r="C1646" s="13"/>
      <c r="D1646" s="13"/>
      <c r="E1646" s="13"/>
      <c r="F1646" s="13"/>
      <c r="G1646" s="6" t="str">
        <f t="shared" si="200"/>
        <v/>
      </c>
      <c r="H1646" s="13"/>
      <c r="I1646" s="13"/>
      <c r="J1646" s="15"/>
      <c r="K1646" s="15"/>
      <c r="L1646" s="5">
        <f>VLOOKUP($C$15,'اطلاعات پایه'!$A$18:$B$30,2,FALSE)</f>
        <v>30</v>
      </c>
      <c r="M1646" s="6">
        <f>VLOOKUP($C$15,'اطلاعات پایه'!$A$18:$C$30,3,FALSE)</f>
        <v>45736</v>
      </c>
      <c r="N1646" s="5">
        <f>ROUND((K1646*('اطلاعات پایه'!$B$12+1)+'اطلاعات پایه'!$B$13)/30*L1646,0)</f>
        <v>9316080</v>
      </c>
      <c r="O1646" s="5">
        <f>IF(AND(F1646&gt;0,M1646-F1646&gt;364),'اطلاعات پایه'!$B$10,0)*L1646+J1646</f>
        <v>0</v>
      </c>
      <c r="P1646" s="5">
        <f>IF(H1646="متاهل",'اطلاعات پایه'!$B$6,0)</f>
        <v>0</v>
      </c>
      <c r="Q1646" s="5">
        <f>I1646*'اطلاعات پایه'!$B$7</f>
        <v>0</v>
      </c>
      <c r="R1646" s="5">
        <f>ROUND('اطلاعات پایه'!$B$8/30*MIN(30,L1646),0)</f>
        <v>9000000</v>
      </c>
      <c r="S1646" s="5">
        <f>ROUND('اطلاعات پایه'!$B$9/30*MIN(30,L1646),0)</f>
        <v>22000000</v>
      </c>
      <c r="T1646" s="5">
        <f t="shared" si="203"/>
        <v>59284</v>
      </c>
      <c r="U1646" s="15"/>
      <c r="V1646" s="5">
        <f t="shared" si="201"/>
        <v>0</v>
      </c>
      <c r="X1646" s="9">
        <f t="shared" si="204"/>
        <v>40316080</v>
      </c>
      <c r="Y1646" s="9">
        <f>ROUND(0.07*MIN(7*L1646*'اطلاعات پایه'!$B$5,'محاسبه حقوق'!X1646),0)</f>
        <v>2822126</v>
      </c>
      <c r="Z1646" s="9">
        <f t="shared" si="205"/>
        <v>9272700</v>
      </c>
      <c r="AA1646" s="9">
        <f t="shared" si="206"/>
        <v>480702059.14285713</v>
      </c>
      <c r="AB1646" s="5">
        <f>IF(AA1646&lt;='اطلاعات پایه'!$B$35,'اطلاعات پایه'!$D$35,IF(AA1646&lt;='اطلاعات پایه'!$B$36,'اطلاعات پایه'!$E$35+(AA1646-'اطلاعات پایه'!$B$35)*'اطلاعات پایه'!$C$36,IF(AA1646&lt;='اطلاعات پایه'!$B$37,'اطلاعات پایه'!$E$36+(AA1646-'اطلاعات پایه'!$B$36)*'اطلاعات پایه'!$C$37,IF(AA1646&lt;='اطلاعات پایه'!$B$38,'اطلاعات پایه'!$E$37+(AA1646-'اطلاعات پایه'!$B$37)*'اطلاعات پایه'!$C$38,IF(AA1646&lt;='اطلاعات پایه'!$B$39,'اطلاعات پایه'!$E$38+(AA1646-'اطلاعات پایه'!$B$38)*'اطلاعات پایه'!$C$39,'اطلاعات پایه'!$E$39+(AA1646-'اطلاعات پایه'!$B$39)*'اطلاعات پایه'!$C$40)))))/365*L1646</f>
        <v>0</v>
      </c>
      <c r="AC1646" s="9">
        <f t="shared" si="207"/>
        <v>37493954</v>
      </c>
      <c r="AE1646" s="9">
        <f t="shared" si="202"/>
        <v>49588780</v>
      </c>
    </row>
    <row r="1647" spans="1:31" x14ac:dyDescent="0.25">
      <c r="A1647" s="13">
        <v>1627</v>
      </c>
      <c r="B1647" s="13"/>
      <c r="C1647" s="13"/>
      <c r="D1647" s="13"/>
      <c r="E1647" s="13"/>
      <c r="F1647" s="13"/>
      <c r="G1647" s="6" t="str">
        <f t="shared" si="200"/>
        <v/>
      </c>
      <c r="H1647" s="13"/>
      <c r="I1647" s="13"/>
      <c r="J1647" s="15"/>
      <c r="K1647" s="15"/>
      <c r="L1647" s="5">
        <f>VLOOKUP($C$15,'اطلاعات پایه'!$A$18:$B$30,2,FALSE)</f>
        <v>30</v>
      </c>
      <c r="M1647" s="6">
        <f>VLOOKUP($C$15,'اطلاعات پایه'!$A$18:$C$30,3,FALSE)</f>
        <v>45736</v>
      </c>
      <c r="N1647" s="5">
        <f>ROUND((K1647*('اطلاعات پایه'!$B$12+1)+'اطلاعات پایه'!$B$13)/30*L1647,0)</f>
        <v>9316080</v>
      </c>
      <c r="O1647" s="5">
        <f>IF(AND(F1647&gt;0,M1647-F1647&gt;364),'اطلاعات پایه'!$B$10,0)*L1647+J1647</f>
        <v>0</v>
      </c>
      <c r="P1647" s="5">
        <f>IF(H1647="متاهل",'اطلاعات پایه'!$B$6,0)</f>
        <v>0</v>
      </c>
      <c r="Q1647" s="5">
        <f>I1647*'اطلاعات پایه'!$B$7</f>
        <v>0</v>
      </c>
      <c r="R1647" s="5">
        <f>ROUND('اطلاعات پایه'!$B$8/30*MIN(30,L1647),0)</f>
        <v>9000000</v>
      </c>
      <c r="S1647" s="5">
        <f>ROUND('اطلاعات پایه'!$B$9/30*MIN(30,L1647),0)</f>
        <v>22000000</v>
      </c>
      <c r="T1647" s="5">
        <f t="shared" si="203"/>
        <v>59284</v>
      </c>
      <c r="U1647" s="15"/>
      <c r="V1647" s="5">
        <f t="shared" si="201"/>
        <v>0</v>
      </c>
      <c r="X1647" s="9">
        <f t="shared" si="204"/>
        <v>40316080</v>
      </c>
      <c r="Y1647" s="9">
        <f>ROUND(0.07*MIN(7*L1647*'اطلاعات پایه'!$B$5,'محاسبه حقوق'!X1647),0)</f>
        <v>2822126</v>
      </c>
      <c r="Z1647" s="9">
        <f t="shared" si="205"/>
        <v>9272700</v>
      </c>
      <c r="AA1647" s="9">
        <f t="shared" si="206"/>
        <v>480702059.14285713</v>
      </c>
      <c r="AB1647" s="5">
        <f>IF(AA1647&lt;='اطلاعات پایه'!$B$35,'اطلاعات پایه'!$D$35,IF(AA1647&lt;='اطلاعات پایه'!$B$36,'اطلاعات پایه'!$E$35+(AA1647-'اطلاعات پایه'!$B$35)*'اطلاعات پایه'!$C$36,IF(AA1647&lt;='اطلاعات پایه'!$B$37,'اطلاعات پایه'!$E$36+(AA1647-'اطلاعات پایه'!$B$36)*'اطلاعات پایه'!$C$37,IF(AA1647&lt;='اطلاعات پایه'!$B$38,'اطلاعات پایه'!$E$37+(AA1647-'اطلاعات پایه'!$B$37)*'اطلاعات پایه'!$C$38,IF(AA1647&lt;='اطلاعات پایه'!$B$39,'اطلاعات پایه'!$E$38+(AA1647-'اطلاعات پایه'!$B$38)*'اطلاعات پایه'!$C$39,'اطلاعات پایه'!$E$39+(AA1647-'اطلاعات پایه'!$B$39)*'اطلاعات پایه'!$C$40)))))/365*L1647</f>
        <v>0</v>
      </c>
      <c r="AC1647" s="9">
        <f t="shared" si="207"/>
        <v>37493954</v>
      </c>
      <c r="AE1647" s="9">
        <f t="shared" si="202"/>
        <v>49588780</v>
      </c>
    </row>
    <row r="1648" spans="1:31" x14ac:dyDescent="0.25">
      <c r="A1648" s="13">
        <v>1628</v>
      </c>
      <c r="B1648" s="13"/>
      <c r="C1648" s="13"/>
      <c r="D1648" s="13"/>
      <c r="E1648" s="13"/>
      <c r="F1648" s="13"/>
      <c r="G1648" s="6" t="str">
        <f t="shared" si="200"/>
        <v/>
      </c>
      <c r="H1648" s="13"/>
      <c r="I1648" s="13"/>
      <c r="J1648" s="15"/>
      <c r="K1648" s="15"/>
      <c r="L1648" s="5">
        <f>VLOOKUP($C$15,'اطلاعات پایه'!$A$18:$B$30,2,FALSE)</f>
        <v>30</v>
      </c>
      <c r="M1648" s="6">
        <f>VLOOKUP($C$15,'اطلاعات پایه'!$A$18:$C$30,3,FALSE)</f>
        <v>45736</v>
      </c>
      <c r="N1648" s="5">
        <f>ROUND((K1648*('اطلاعات پایه'!$B$12+1)+'اطلاعات پایه'!$B$13)/30*L1648,0)</f>
        <v>9316080</v>
      </c>
      <c r="O1648" s="5">
        <f>IF(AND(F1648&gt;0,M1648-F1648&gt;364),'اطلاعات پایه'!$B$10,0)*L1648+J1648</f>
        <v>0</v>
      </c>
      <c r="P1648" s="5">
        <f>IF(H1648="متاهل",'اطلاعات پایه'!$B$6,0)</f>
        <v>0</v>
      </c>
      <c r="Q1648" s="5">
        <f>I1648*'اطلاعات پایه'!$B$7</f>
        <v>0</v>
      </c>
      <c r="R1648" s="5">
        <f>ROUND('اطلاعات پایه'!$B$8/30*MIN(30,L1648),0)</f>
        <v>9000000</v>
      </c>
      <c r="S1648" s="5">
        <f>ROUND('اطلاعات پایه'!$B$9/30*MIN(30,L1648),0)</f>
        <v>22000000</v>
      </c>
      <c r="T1648" s="5">
        <f t="shared" si="203"/>
        <v>59284</v>
      </c>
      <c r="U1648" s="15"/>
      <c r="V1648" s="5">
        <f t="shared" si="201"/>
        <v>0</v>
      </c>
      <c r="X1648" s="9">
        <f t="shared" si="204"/>
        <v>40316080</v>
      </c>
      <c r="Y1648" s="9">
        <f>ROUND(0.07*MIN(7*L1648*'اطلاعات پایه'!$B$5,'محاسبه حقوق'!X1648),0)</f>
        <v>2822126</v>
      </c>
      <c r="Z1648" s="9">
        <f t="shared" si="205"/>
        <v>9272700</v>
      </c>
      <c r="AA1648" s="9">
        <f t="shared" si="206"/>
        <v>480702059.14285713</v>
      </c>
      <c r="AB1648" s="5">
        <f>IF(AA1648&lt;='اطلاعات پایه'!$B$35,'اطلاعات پایه'!$D$35,IF(AA1648&lt;='اطلاعات پایه'!$B$36,'اطلاعات پایه'!$E$35+(AA1648-'اطلاعات پایه'!$B$35)*'اطلاعات پایه'!$C$36,IF(AA1648&lt;='اطلاعات پایه'!$B$37,'اطلاعات پایه'!$E$36+(AA1648-'اطلاعات پایه'!$B$36)*'اطلاعات پایه'!$C$37,IF(AA1648&lt;='اطلاعات پایه'!$B$38,'اطلاعات پایه'!$E$37+(AA1648-'اطلاعات پایه'!$B$37)*'اطلاعات پایه'!$C$38,IF(AA1648&lt;='اطلاعات پایه'!$B$39,'اطلاعات پایه'!$E$38+(AA1648-'اطلاعات پایه'!$B$38)*'اطلاعات پایه'!$C$39,'اطلاعات پایه'!$E$39+(AA1648-'اطلاعات پایه'!$B$39)*'اطلاعات پایه'!$C$40)))))/365*L1648</f>
        <v>0</v>
      </c>
      <c r="AC1648" s="9">
        <f t="shared" si="207"/>
        <v>37493954</v>
      </c>
      <c r="AE1648" s="9">
        <f t="shared" si="202"/>
        <v>49588780</v>
      </c>
    </row>
    <row r="1649" spans="1:31" x14ac:dyDescent="0.25">
      <c r="A1649" s="13">
        <v>1629</v>
      </c>
      <c r="B1649" s="13"/>
      <c r="C1649" s="13"/>
      <c r="D1649" s="13"/>
      <c r="E1649" s="13"/>
      <c r="F1649" s="13"/>
      <c r="G1649" s="6" t="str">
        <f t="shared" si="200"/>
        <v/>
      </c>
      <c r="H1649" s="13"/>
      <c r="I1649" s="13"/>
      <c r="J1649" s="15"/>
      <c r="K1649" s="15"/>
      <c r="L1649" s="5">
        <f>VLOOKUP($C$15,'اطلاعات پایه'!$A$18:$B$30,2,FALSE)</f>
        <v>30</v>
      </c>
      <c r="M1649" s="6">
        <f>VLOOKUP($C$15,'اطلاعات پایه'!$A$18:$C$30,3,FALSE)</f>
        <v>45736</v>
      </c>
      <c r="N1649" s="5">
        <f>ROUND((K1649*('اطلاعات پایه'!$B$12+1)+'اطلاعات پایه'!$B$13)/30*L1649,0)</f>
        <v>9316080</v>
      </c>
      <c r="O1649" s="5">
        <f>IF(AND(F1649&gt;0,M1649-F1649&gt;364),'اطلاعات پایه'!$B$10,0)*L1649+J1649</f>
        <v>0</v>
      </c>
      <c r="P1649" s="5">
        <f>IF(H1649="متاهل",'اطلاعات پایه'!$B$6,0)</f>
        <v>0</v>
      </c>
      <c r="Q1649" s="5">
        <f>I1649*'اطلاعات پایه'!$B$7</f>
        <v>0</v>
      </c>
      <c r="R1649" s="5">
        <f>ROUND('اطلاعات پایه'!$B$8/30*MIN(30,L1649),0)</f>
        <v>9000000</v>
      </c>
      <c r="S1649" s="5">
        <f>ROUND('اطلاعات پایه'!$B$9/30*MIN(30,L1649),0)</f>
        <v>22000000</v>
      </c>
      <c r="T1649" s="5">
        <f t="shared" si="203"/>
        <v>59284</v>
      </c>
      <c r="U1649" s="15"/>
      <c r="V1649" s="5">
        <f t="shared" si="201"/>
        <v>0</v>
      </c>
      <c r="X1649" s="9">
        <f t="shared" si="204"/>
        <v>40316080</v>
      </c>
      <c r="Y1649" s="9">
        <f>ROUND(0.07*MIN(7*L1649*'اطلاعات پایه'!$B$5,'محاسبه حقوق'!X1649),0)</f>
        <v>2822126</v>
      </c>
      <c r="Z1649" s="9">
        <f t="shared" si="205"/>
        <v>9272700</v>
      </c>
      <c r="AA1649" s="9">
        <f t="shared" si="206"/>
        <v>480702059.14285713</v>
      </c>
      <c r="AB1649" s="5">
        <f>IF(AA1649&lt;='اطلاعات پایه'!$B$35,'اطلاعات پایه'!$D$35,IF(AA1649&lt;='اطلاعات پایه'!$B$36,'اطلاعات پایه'!$E$35+(AA1649-'اطلاعات پایه'!$B$35)*'اطلاعات پایه'!$C$36,IF(AA1649&lt;='اطلاعات پایه'!$B$37,'اطلاعات پایه'!$E$36+(AA1649-'اطلاعات پایه'!$B$36)*'اطلاعات پایه'!$C$37,IF(AA1649&lt;='اطلاعات پایه'!$B$38,'اطلاعات پایه'!$E$37+(AA1649-'اطلاعات پایه'!$B$37)*'اطلاعات پایه'!$C$38,IF(AA1649&lt;='اطلاعات پایه'!$B$39,'اطلاعات پایه'!$E$38+(AA1649-'اطلاعات پایه'!$B$38)*'اطلاعات پایه'!$C$39,'اطلاعات پایه'!$E$39+(AA1649-'اطلاعات پایه'!$B$39)*'اطلاعات پایه'!$C$40)))))/365*L1649</f>
        <v>0</v>
      </c>
      <c r="AC1649" s="9">
        <f t="shared" si="207"/>
        <v>37493954</v>
      </c>
      <c r="AE1649" s="9">
        <f t="shared" si="202"/>
        <v>49588780</v>
      </c>
    </row>
    <row r="1650" spans="1:31" x14ac:dyDescent="0.25">
      <c r="A1650" s="13">
        <v>1630</v>
      </c>
      <c r="B1650" s="13"/>
      <c r="C1650" s="13"/>
      <c r="D1650" s="13"/>
      <c r="E1650" s="13"/>
      <c r="F1650" s="13"/>
      <c r="G1650" s="6" t="str">
        <f t="shared" si="200"/>
        <v/>
      </c>
      <c r="H1650" s="13"/>
      <c r="I1650" s="13"/>
      <c r="J1650" s="15"/>
      <c r="K1650" s="15"/>
      <c r="L1650" s="5">
        <f>VLOOKUP($C$15,'اطلاعات پایه'!$A$18:$B$30,2,FALSE)</f>
        <v>30</v>
      </c>
      <c r="M1650" s="6">
        <f>VLOOKUP($C$15,'اطلاعات پایه'!$A$18:$C$30,3,FALSE)</f>
        <v>45736</v>
      </c>
      <c r="N1650" s="5">
        <f>ROUND((K1650*('اطلاعات پایه'!$B$12+1)+'اطلاعات پایه'!$B$13)/30*L1650,0)</f>
        <v>9316080</v>
      </c>
      <c r="O1650" s="5">
        <f>IF(AND(F1650&gt;0,M1650-F1650&gt;364),'اطلاعات پایه'!$B$10,0)*L1650+J1650</f>
        <v>0</v>
      </c>
      <c r="P1650" s="5">
        <f>IF(H1650="متاهل",'اطلاعات پایه'!$B$6,0)</f>
        <v>0</v>
      </c>
      <c r="Q1650" s="5">
        <f>I1650*'اطلاعات پایه'!$B$7</f>
        <v>0</v>
      </c>
      <c r="R1650" s="5">
        <f>ROUND('اطلاعات پایه'!$B$8/30*MIN(30,L1650),0)</f>
        <v>9000000</v>
      </c>
      <c r="S1650" s="5">
        <f>ROUND('اطلاعات پایه'!$B$9/30*MIN(30,L1650),0)</f>
        <v>22000000</v>
      </c>
      <c r="T1650" s="5">
        <f t="shared" si="203"/>
        <v>59284</v>
      </c>
      <c r="U1650" s="15"/>
      <c r="V1650" s="5">
        <f t="shared" si="201"/>
        <v>0</v>
      </c>
      <c r="X1650" s="9">
        <f t="shared" si="204"/>
        <v>40316080</v>
      </c>
      <c r="Y1650" s="9">
        <f>ROUND(0.07*MIN(7*L1650*'اطلاعات پایه'!$B$5,'محاسبه حقوق'!X1650),0)</f>
        <v>2822126</v>
      </c>
      <c r="Z1650" s="9">
        <f t="shared" si="205"/>
        <v>9272700</v>
      </c>
      <c r="AA1650" s="9">
        <f t="shared" si="206"/>
        <v>480702059.14285713</v>
      </c>
      <c r="AB1650" s="5">
        <f>IF(AA1650&lt;='اطلاعات پایه'!$B$35,'اطلاعات پایه'!$D$35,IF(AA1650&lt;='اطلاعات پایه'!$B$36,'اطلاعات پایه'!$E$35+(AA1650-'اطلاعات پایه'!$B$35)*'اطلاعات پایه'!$C$36,IF(AA1650&lt;='اطلاعات پایه'!$B$37,'اطلاعات پایه'!$E$36+(AA1650-'اطلاعات پایه'!$B$36)*'اطلاعات پایه'!$C$37,IF(AA1650&lt;='اطلاعات پایه'!$B$38,'اطلاعات پایه'!$E$37+(AA1650-'اطلاعات پایه'!$B$37)*'اطلاعات پایه'!$C$38,IF(AA1650&lt;='اطلاعات پایه'!$B$39,'اطلاعات پایه'!$E$38+(AA1650-'اطلاعات پایه'!$B$38)*'اطلاعات پایه'!$C$39,'اطلاعات پایه'!$E$39+(AA1650-'اطلاعات پایه'!$B$39)*'اطلاعات پایه'!$C$40)))))/365*L1650</f>
        <v>0</v>
      </c>
      <c r="AC1650" s="9">
        <f t="shared" si="207"/>
        <v>37493954</v>
      </c>
      <c r="AE1650" s="9">
        <f t="shared" si="202"/>
        <v>49588780</v>
      </c>
    </row>
    <row r="1651" spans="1:31" x14ac:dyDescent="0.25">
      <c r="A1651" s="13">
        <v>1631</v>
      </c>
      <c r="B1651" s="13"/>
      <c r="C1651" s="13"/>
      <c r="D1651" s="13"/>
      <c r="E1651" s="13"/>
      <c r="F1651" s="13"/>
      <c r="G1651" s="6" t="str">
        <f t="shared" si="200"/>
        <v/>
      </c>
      <c r="H1651" s="13"/>
      <c r="I1651" s="13"/>
      <c r="J1651" s="15"/>
      <c r="K1651" s="15"/>
      <c r="L1651" s="5">
        <f>VLOOKUP($C$15,'اطلاعات پایه'!$A$18:$B$30,2,FALSE)</f>
        <v>30</v>
      </c>
      <c r="M1651" s="6">
        <f>VLOOKUP($C$15,'اطلاعات پایه'!$A$18:$C$30,3,FALSE)</f>
        <v>45736</v>
      </c>
      <c r="N1651" s="5">
        <f>ROUND((K1651*('اطلاعات پایه'!$B$12+1)+'اطلاعات پایه'!$B$13)/30*L1651,0)</f>
        <v>9316080</v>
      </c>
      <c r="O1651" s="5">
        <f>IF(AND(F1651&gt;0,M1651-F1651&gt;364),'اطلاعات پایه'!$B$10,0)*L1651+J1651</f>
        <v>0</v>
      </c>
      <c r="P1651" s="5">
        <f>IF(H1651="متاهل",'اطلاعات پایه'!$B$6,0)</f>
        <v>0</v>
      </c>
      <c r="Q1651" s="5">
        <f>I1651*'اطلاعات پایه'!$B$7</f>
        <v>0</v>
      </c>
      <c r="R1651" s="5">
        <f>ROUND('اطلاعات پایه'!$B$8/30*MIN(30,L1651),0)</f>
        <v>9000000</v>
      </c>
      <c r="S1651" s="5">
        <f>ROUND('اطلاعات پایه'!$B$9/30*MIN(30,L1651),0)</f>
        <v>22000000</v>
      </c>
      <c r="T1651" s="5">
        <f t="shared" si="203"/>
        <v>59284</v>
      </c>
      <c r="U1651" s="15"/>
      <c r="V1651" s="5">
        <f t="shared" si="201"/>
        <v>0</v>
      </c>
      <c r="X1651" s="9">
        <f t="shared" si="204"/>
        <v>40316080</v>
      </c>
      <c r="Y1651" s="9">
        <f>ROUND(0.07*MIN(7*L1651*'اطلاعات پایه'!$B$5,'محاسبه حقوق'!X1651),0)</f>
        <v>2822126</v>
      </c>
      <c r="Z1651" s="9">
        <f t="shared" si="205"/>
        <v>9272700</v>
      </c>
      <c r="AA1651" s="9">
        <f t="shared" si="206"/>
        <v>480702059.14285713</v>
      </c>
      <c r="AB1651" s="5">
        <f>IF(AA1651&lt;='اطلاعات پایه'!$B$35,'اطلاعات پایه'!$D$35,IF(AA1651&lt;='اطلاعات پایه'!$B$36,'اطلاعات پایه'!$E$35+(AA1651-'اطلاعات پایه'!$B$35)*'اطلاعات پایه'!$C$36,IF(AA1651&lt;='اطلاعات پایه'!$B$37,'اطلاعات پایه'!$E$36+(AA1651-'اطلاعات پایه'!$B$36)*'اطلاعات پایه'!$C$37,IF(AA1651&lt;='اطلاعات پایه'!$B$38,'اطلاعات پایه'!$E$37+(AA1651-'اطلاعات پایه'!$B$37)*'اطلاعات پایه'!$C$38,IF(AA1651&lt;='اطلاعات پایه'!$B$39,'اطلاعات پایه'!$E$38+(AA1651-'اطلاعات پایه'!$B$38)*'اطلاعات پایه'!$C$39,'اطلاعات پایه'!$E$39+(AA1651-'اطلاعات پایه'!$B$39)*'اطلاعات پایه'!$C$40)))))/365*L1651</f>
        <v>0</v>
      </c>
      <c r="AC1651" s="9">
        <f t="shared" si="207"/>
        <v>37493954</v>
      </c>
      <c r="AE1651" s="9">
        <f t="shared" si="202"/>
        <v>49588780</v>
      </c>
    </row>
    <row r="1652" spans="1:31" x14ac:dyDescent="0.25">
      <c r="A1652" s="13">
        <v>1632</v>
      </c>
      <c r="B1652" s="13"/>
      <c r="C1652" s="13"/>
      <c r="D1652" s="13"/>
      <c r="E1652" s="13"/>
      <c r="F1652" s="13"/>
      <c r="G1652" s="6" t="str">
        <f t="shared" si="200"/>
        <v/>
      </c>
      <c r="H1652" s="13"/>
      <c r="I1652" s="13"/>
      <c r="J1652" s="15"/>
      <c r="K1652" s="15"/>
      <c r="L1652" s="5">
        <f>VLOOKUP($C$15,'اطلاعات پایه'!$A$18:$B$30,2,FALSE)</f>
        <v>30</v>
      </c>
      <c r="M1652" s="6">
        <f>VLOOKUP($C$15,'اطلاعات پایه'!$A$18:$C$30,3,FALSE)</f>
        <v>45736</v>
      </c>
      <c r="N1652" s="5">
        <f>ROUND((K1652*('اطلاعات پایه'!$B$12+1)+'اطلاعات پایه'!$B$13)/30*L1652,0)</f>
        <v>9316080</v>
      </c>
      <c r="O1652" s="5">
        <f>IF(AND(F1652&gt;0,M1652-F1652&gt;364),'اطلاعات پایه'!$B$10,0)*L1652+J1652</f>
        <v>0</v>
      </c>
      <c r="P1652" s="5">
        <f>IF(H1652="متاهل",'اطلاعات پایه'!$B$6,0)</f>
        <v>0</v>
      </c>
      <c r="Q1652" s="5">
        <f>I1652*'اطلاعات پایه'!$B$7</f>
        <v>0</v>
      </c>
      <c r="R1652" s="5">
        <f>ROUND('اطلاعات پایه'!$B$8/30*MIN(30,L1652),0)</f>
        <v>9000000</v>
      </c>
      <c r="S1652" s="5">
        <f>ROUND('اطلاعات پایه'!$B$9/30*MIN(30,L1652),0)</f>
        <v>22000000</v>
      </c>
      <c r="T1652" s="5">
        <f t="shared" si="203"/>
        <v>59284</v>
      </c>
      <c r="U1652" s="15"/>
      <c r="V1652" s="5">
        <f t="shared" si="201"/>
        <v>0</v>
      </c>
      <c r="X1652" s="9">
        <f t="shared" si="204"/>
        <v>40316080</v>
      </c>
      <c r="Y1652" s="9">
        <f>ROUND(0.07*MIN(7*L1652*'اطلاعات پایه'!$B$5,'محاسبه حقوق'!X1652),0)</f>
        <v>2822126</v>
      </c>
      <c r="Z1652" s="9">
        <f t="shared" si="205"/>
        <v>9272700</v>
      </c>
      <c r="AA1652" s="9">
        <f t="shared" si="206"/>
        <v>480702059.14285713</v>
      </c>
      <c r="AB1652" s="5">
        <f>IF(AA1652&lt;='اطلاعات پایه'!$B$35,'اطلاعات پایه'!$D$35,IF(AA1652&lt;='اطلاعات پایه'!$B$36,'اطلاعات پایه'!$E$35+(AA1652-'اطلاعات پایه'!$B$35)*'اطلاعات پایه'!$C$36,IF(AA1652&lt;='اطلاعات پایه'!$B$37,'اطلاعات پایه'!$E$36+(AA1652-'اطلاعات پایه'!$B$36)*'اطلاعات پایه'!$C$37,IF(AA1652&lt;='اطلاعات پایه'!$B$38,'اطلاعات پایه'!$E$37+(AA1652-'اطلاعات پایه'!$B$37)*'اطلاعات پایه'!$C$38,IF(AA1652&lt;='اطلاعات پایه'!$B$39,'اطلاعات پایه'!$E$38+(AA1652-'اطلاعات پایه'!$B$38)*'اطلاعات پایه'!$C$39,'اطلاعات پایه'!$E$39+(AA1652-'اطلاعات پایه'!$B$39)*'اطلاعات پایه'!$C$40)))))/365*L1652</f>
        <v>0</v>
      </c>
      <c r="AC1652" s="9">
        <f t="shared" si="207"/>
        <v>37493954</v>
      </c>
      <c r="AE1652" s="9">
        <f t="shared" si="202"/>
        <v>49588780</v>
      </c>
    </row>
    <row r="1653" spans="1:31" x14ac:dyDescent="0.25">
      <c r="A1653" s="13">
        <v>1633</v>
      </c>
      <c r="B1653" s="13"/>
      <c r="C1653" s="13"/>
      <c r="D1653" s="13"/>
      <c r="E1653" s="13"/>
      <c r="F1653" s="13"/>
      <c r="G1653" s="6" t="str">
        <f t="shared" si="200"/>
        <v/>
      </c>
      <c r="H1653" s="13"/>
      <c r="I1653" s="13"/>
      <c r="J1653" s="15"/>
      <c r="K1653" s="15"/>
      <c r="L1653" s="5">
        <f>VLOOKUP($C$15,'اطلاعات پایه'!$A$18:$B$30,2,FALSE)</f>
        <v>30</v>
      </c>
      <c r="M1653" s="6">
        <f>VLOOKUP($C$15,'اطلاعات پایه'!$A$18:$C$30,3,FALSE)</f>
        <v>45736</v>
      </c>
      <c r="N1653" s="5">
        <f>ROUND((K1653*('اطلاعات پایه'!$B$12+1)+'اطلاعات پایه'!$B$13)/30*L1653,0)</f>
        <v>9316080</v>
      </c>
      <c r="O1653" s="5">
        <f>IF(AND(F1653&gt;0,M1653-F1653&gt;364),'اطلاعات پایه'!$B$10,0)*L1653+J1653</f>
        <v>0</v>
      </c>
      <c r="P1653" s="5">
        <f>IF(H1653="متاهل",'اطلاعات پایه'!$B$6,0)</f>
        <v>0</v>
      </c>
      <c r="Q1653" s="5">
        <f>I1653*'اطلاعات پایه'!$B$7</f>
        <v>0</v>
      </c>
      <c r="R1653" s="5">
        <f>ROUND('اطلاعات پایه'!$B$8/30*MIN(30,L1653),0)</f>
        <v>9000000</v>
      </c>
      <c r="S1653" s="5">
        <f>ROUND('اطلاعات پایه'!$B$9/30*MIN(30,L1653),0)</f>
        <v>22000000</v>
      </c>
      <c r="T1653" s="5">
        <f t="shared" si="203"/>
        <v>59284</v>
      </c>
      <c r="U1653" s="15"/>
      <c r="V1653" s="5">
        <f t="shared" si="201"/>
        <v>0</v>
      </c>
      <c r="X1653" s="9">
        <f t="shared" si="204"/>
        <v>40316080</v>
      </c>
      <c r="Y1653" s="9">
        <f>ROUND(0.07*MIN(7*L1653*'اطلاعات پایه'!$B$5,'محاسبه حقوق'!X1653),0)</f>
        <v>2822126</v>
      </c>
      <c r="Z1653" s="9">
        <f t="shared" si="205"/>
        <v>9272700</v>
      </c>
      <c r="AA1653" s="9">
        <f t="shared" si="206"/>
        <v>480702059.14285713</v>
      </c>
      <c r="AB1653" s="5">
        <f>IF(AA1653&lt;='اطلاعات پایه'!$B$35,'اطلاعات پایه'!$D$35,IF(AA1653&lt;='اطلاعات پایه'!$B$36,'اطلاعات پایه'!$E$35+(AA1653-'اطلاعات پایه'!$B$35)*'اطلاعات پایه'!$C$36,IF(AA1653&lt;='اطلاعات پایه'!$B$37,'اطلاعات پایه'!$E$36+(AA1653-'اطلاعات پایه'!$B$36)*'اطلاعات پایه'!$C$37,IF(AA1653&lt;='اطلاعات پایه'!$B$38,'اطلاعات پایه'!$E$37+(AA1653-'اطلاعات پایه'!$B$37)*'اطلاعات پایه'!$C$38,IF(AA1653&lt;='اطلاعات پایه'!$B$39,'اطلاعات پایه'!$E$38+(AA1653-'اطلاعات پایه'!$B$38)*'اطلاعات پایه'!$C$39,'اطلاعات پایه'!$E$39+(AA1653-'اطلاعات پایه'!$B$39)*'اطلاعات پایه'!$C$40)))))/365*L1653</f>
        <v>0</v>
      </c>
      <c r="AC1653" s="9">
        <f t="shared" si="207"/>
        <v>37493954</v>
      </c>
      <c r="AE1653" s="9">
        <f t="shared" si="202"/>
        <v>49588780</v>
      </c>
    </row>
    <row r="1654" spans="1:31" x14ac:dyDescent="0.25">
      <c r="A1654" s="13">
        <v>1634</v>
      </c>
      <c r="B1654" s="13"/>
      <c r="C1654" s="13"/>
      <c r="D1654" s="13"/>
      <c r="E1654" s="13"/>
      <c r="F1654" s="13"/>
      <c r="G1654" s="6" t="str">
        <f t="shared" si="200"/>
        <v/>
      </c>
      <c r="H1654" s="13"/>
      <c r="I1654" s="13"/>
      <c r="J1654" s="15"/>
      <c r="K1654" s="15"/>
      <c r="L1654" s="5">
        <f>VLOOKUP($C$15,'اطلاعات پایه'!$A$18:$B$30,2,FALSE)</f>
        <v>30</v>
      </c>
      <c r="M1654" s="6">
        <f>VLOOKUP($C$15,'اطلاعات پایه'!$A$18:$C$30,3,FALSE)</f>
        <v>45736</v>
      </c>
      <c r="N1654" s="5">
        <f>ROUND((K1654*('اطلاعات پایه'!$B$12+1)+'اطلاعات پایه'!$B$13)/30*L1654,0)</f>
        <v>9316080</v>
      </c>
      <c r="O1654" s="5">
        <f>IF(AND(F1654&gt;0,M1654-F1654&gt;364),'اطلاعات پایه'!$B$10,0)*L1654+J1654</f>
        <v>0</v>
      </c>
      <c r="P1654" s="5">
        <f>IF(H1654="متاهل",'اطلاعات پایه'!$B$6,0)</f>
        <v>0</v>
      </c>
      <c r="Q1654" s="5">
        <f>I1654*'اطلاعات پایه'!$B$7</f>
        <v>0</v>
      </c>
      <c r="R1654" s="5">
        <f>ROUND('اطلاعات پایه'!$B$8/30*MIN(30,L1654),0)</f>
        <v>9000000</v>
      </c>
      <c r="S1654" s="5">
        <f>ROUND('اطلاعات پایه'!$B$9/30*MIN(30,L1654),0)</f>
        <v>22000000</v>
      </c>
      <c r="T1654" s="5">
        <f t="shared" si="203"/>
        <v>59284</v>
      </c>
      <c r="U1654" s="15"/>
      <c r="V1654" s="5">
        <f t="shared" si="201"/>
        <v>0</v>
      </c>
      <c r="X1654" s="9">
        <f t="shared" si="204"/>
        <v>40316080</v>
      </c>
      <c r="Y1654" s="9">
        <f>ROUND(0.07*MIN(7*L1654*'اطلاعات پایه'!$B$5,'محاسبه حقوق'!X1654),0)</f>
        <v>2822126</v>
      </c>
      <c r="Z1654" s="9">
        <f t="shared" si="205"/>
        <v>9272700</v>
      </c>
      <c r="AA1654" s="9">
        <f t="shared" si="206"/>
        <v>480702059.14285713</v>
      </c>
      <c r="AB1654" s="5">
        <f>IF(AA1654&lt;='اطلاعات پایه'!$B$35,'اطلاعات پایه'!$D$35,IF(AA1654&lt;='اطلاعات پایه'!$B$36,'اطلاعات پایه'!$E$35+(AA1654-'اطلاعات پایه'!$B$35)*'اطلاعات پایه'!$C$36,IF(AA1654&lt;='اطلاعات پایه'!$B$37,'اطلاعات پایه'!$E$36+(AA1654-'اطلاعات پایه'!$B$36)*'اطلاعات پایه'!$C$37,IF(AA1654&lt;='اطلاعات پایه'!$B$38,'اطلاعات پایه'!$E$37+(AA1654-'اطلاعات پایه'!$B$37)*'اطلاعات پایه'!$C$38,IF(AA1654&lt;='اطلاعات پایه'!$B$39,'اطلاعات پایه'!$E$38+(AA1654-'اطلاعات پایه'!$B$38)*'اطلاعات پایه'!$C$39,'اطلاعات پایه'!$E$39+(AA1654-'اطلاعات پایه'!$B$39)*'اطلاعات پایه'!$C$40)))))/365*L1654</f>
        <v>0</v>
      </c>
      <c r="AC1654" s="9">
        <f t="shared" si="207"/>
        <v>37493954</v>
      </c>
      <c r="AE1654" s="9">
        <f t="shared" si="202"/>
        <v>49588780</v>
      </c>
    </row>
    <row r="1655" spans="1:31" x14ac:dyDescent="0.25">
      <c r="A1655" s="13">
        <v>1635</v>
      </c>
      <c r="B1655" s="13"/>
      <c r="C1655" s="13"/>
      <c r="D1655" s="13"/>
      <c r="E1655" s="13"/>
      <c r="F1655" s="13"/>
      <c r="G1655" s="6" t="str">
        <f t="shared" si="200"/>
        <v/>
      </c>
      <c r="H1655" s="13"/>
      <c r="I1655" s="13"/>
      <c r="J1655" s="15"/>
      <c r="K1655" s="15"/>
      <c r="L1655" s="5">
        <f>VLOOKUP($C$15,'اطلاعات پایه'!$A$18:$B$30,2,FALSE)</f>
        <v>30</v>
      </c>
      <c r="M1655" s="6">
        <f>VLOOKUP($C$15,'اطلاعات پایه'!$A$18:$C$30,3,FALSE)</f>
        <v>45736</v>
      </c>
      <c r="N1655" s="5">
        <f>ROUND((K1655*('اطلاعات پایه'!$B$12+1)+'اطلاعات پایه'!$B$13)/30*L1655,0)</f>
        <v>9316080</v>
      </c>
      <c r="O1655" s="5">
        <f>IF(AND(F1655&gt;0,M1655-F1655&gt;364),'اطلاعات پایه'!$B$10,0)*L1655+J1655</f>
        <v>0</v>
      </c>
      <c r="P1655" s="5">
        <f>IF(H1655="متاهل",'اطلاعات پایه'!$B$6,0)</f>
        <v>0</v>
      </c>
      <c r="Q1655" s="5">
        <f>I1655*'اطلاعات پایه'!$B$7</f>
        <v>0</v>
      </c>
      <c r="R1655" s="5">
        <f>ROUND('اطلاعات پایه'!$B$8/30*MIN(30,L1655),0)</f>
        <v>9000000</v>
      </c>
      <c r="S1655" s="5">
        <f>ROUND('اطلاعات پایه'!$B$9/30*MIN(30,L1655),0)</f>
        <v>22000000</v>
      </c>
      <c r="T1655" s="5">
        <f t="shared" si="203"/>
        <v>59284</v>
      </c>
      <c r="U1655" s="15"/>
      <c r="V1655" s="5">
        <f t="shared" si="201"/>
        <v>0</v>
      </c>
      <c r="X1655" s="9">
        <f t="shared" si="204"/>
        <v>40316080</v>
      </c>
      <c r="Y1655" s="9">
        <f>ROUND(0.07*MIN(7*L1655*'اطلاعات پایه'!$B$5,'محاسبه حقوق'!X1655),0)</f>
        <v>2822126</v>
      </c>
      <c r="Z1655" s="9">
        <f t="shared" si="205"/>
        <v>9272700</v>
      </c>
      <c r="AA1655" s="9">
        <f t="shared" si="206"/>
        <v>480702059.14285713</v>
      </c>
      <c r="AB1655" s="5">
        <f>IF(AA1655&lt;='اطلاعات پایه'!$B$35,'اطلاعات پایه'!$D$35,IF(AA1655&lt;='اطلاعات پایه'!$B$36,'اطلاعات پایه'!$E$35+(AA1655-'اطلاعات پایه'!$B$35)*'اطلاعات پایه'!$C$36,IF(AA1655&lt;='اطلاعات پایه'!$B$37,'اطلاعات پایه'!$E$36+(AA1655-'اطلاعات پایه'!$B$36)*'اطلاعات پایه'!$C$37,IF(AA1655&lt;='اطلاعات پایه'!$B$38,'اطلاعات پایه'!$E$37+(AA1655-'اطلاعات پایه'!$B$37)*'اطلاعات پایه'!$C$38,IF(AA1655&lt;='اطلاعات پایه'!$B$39,'اطلاعات پایه'!$E$38+(AA1655-'اطلاعات پایه'!$B$38)*'اطلاعات پایه'!$C$39,'اطلاعات پایه'!$E$39+(AA1655-'اطلاعات پایه'!$B$39)*'اطلاعات پایه'!$C$40)))))/365*L1655</f>
        <v>0</v>
      </c>
      <c r="AC1655" s="9">
        <f t="shared" si="207"/>
        <v>37493954</v>
      </c>
      <c r="AE1655" s="9">
        <f t="shared" si="202"/>
        <v>49588780</v>
      </c>
    </row>
    <row r="1656" spans="1:31" x14ac:dyDescent="0.25">
      <c r="A1656" s="13">
        <v>1636</v>
      </c>
      <c r="B1656" s="13"/>
      <c r="C1656" s="13"/>
      <c r="D1656" s="13"/>
      <c r="E1656" s="13"/>
      <c r="F1656" s="13"/>
      <c r="G1656" s="6" t="str">
        <f t="shared" si="200"/>
        <v/>
      </c>
      <c r="H1656" s="13"/>
      <c r="I1656" s="13"/>
      <c r="J1656" s="15"/>
      <c r="K1656" s="15"/>
      <c r="L1656" s="5">
        <f>VLOOKUP($C$15,'اطلاعات پایه'!$A$18:$B$30,2,FALSE)</f>
        <v>30</v>
      </c>
      <c r="M1656" s="6">
        <f>VLOOKUP($C$15,'اطلاعات پایه'!$A$18:$C$30,3,FALSE)</f>
        <v>45736</v>
      </c>
      <c r="N1656" s="5">
        <f>ROUND((K1656*('اطلاعات پایه'!$B$12+1)+'اطلاعات پایه'!$B$13)/30*L1656,0)</f>
        <v>9316080</v>
      </c>
      <c r="O1656" s="5">
        <f>IF(AND(F1656&gt;0,M1656-F1656&gt;364),'اطلاعات پایه'!$B$10,0)*L1656+J1656</f>
        <v>0</v>
      </c>
      <c r="P1656" s="5">
        <f>IF(H1656="متاهل",'اطلاعات پایه'!$B$6,0)</f>
        <v>0</v>
      </c>
      <c r="Q1656" s="5">
        <f>I1656*'اطلاعات پایه'!$B$7</f>
        <v>0</v>
      </c>
      <c r="R1656" s="5">
        <f>ROUND('اطلاعات پایه'!$B$8/30*MIN(30,L1656),0)</f>
        <v>9000000</v>
      </c>
      <c r="S1656" s="5">
        <f>ROUND('اطلاعات پایه'!$B$9/30*MIN(30,L1656),0)</f>
        <v>22000000</v>
      </c>
      <c r="T1656" s="5">
        <f t="shared" si="203"/>
        <v>59284</v>
      </c>
      <c r="U1656" s="15"/>
      <c r="V1656" s="5">
        <f t="shared" si="201"/>
        <v>0</v>
      </c>
      <c r="X1656" s="9">
        <f t="shared" si="204"/>
        <v>40316080</v>
      </c>
      <c r="Y1656" s="9">
        <f>ROUND(0.07*MIN(7*L1656*'اطلاعات پایه'!$B$5,'محاسبه حقوق'!X1656),0)</f>
        <v>2822126</v>
      </c>
      <c r="Z1656" s="9">
        <f t="shared" si="205"/>
        <v>9272700</v>
      </c>
      <c r="AA1656" s="9">
        <f t="shared" si="206"/>
        <v>480702059.14285713</v>
      </c>
      <c r="AB1656" s="5">
        <f>IF(AA1656&lt;='اطلاعات پایه'!$B$35,'اطلاعات پایه'!$D$35,IF(AA1656&lt;='اطلاعات پایه'!$B$36,'اطلاعات پایه'!$E$35+(AA1656-'اطلاعات پایه'!$B$35)*'اطلاعات پایه'!$C$36,IF(AA1656&lt;='اطلاعات پایه'!$B$37,'اطلاعات پایه'!$E$36+(AA1656-'اطلاعات پایه'!$B$36)*'اطلاعات پایه'!$C$37,IF(AA1656&lt;='اطلاعات پایه'!$B$38,'اطلاعات پایه'!$E$37+(AA1656-'اطلاعات پایه'!$B$37)*'اطلاعات پایه'!$C$38,IF(AA1656&lt;='اطلاعات پایه'!$B$39,'اطلاعات پایه'!$E$38+(AA1656-'اطلاعات پایه'!$B$38)*'اطلاعات پایه'!$C$39,'اطلاعات پایه'!$E$39+(AA1656-'اطلاعات پایه'!$B$39)*'اطلاعات پایه'!$C$40)))))/365*L1656</f>
        <v>0</v>
      </c>
      <c r="AC1656" s="9">
        <f t="shared" si="207"/>
        <v>37493954</v>
      </c>
      <c r="AE1656" s="9">
        <f t="shared" si="202"/>
        <v>49588780</v>
      </c>
    </row>
    <row r="1657" spans="1:31" x14ac:dyDescent="0.25">
      <c r="A1657" s="13">
        <v>1637</v>
      </c>
      <c r="B1657" s="13"/>
      <c r="C1657" s="13"/>
      <c r="D1657" s="13"/>
      <c r="E1657" s="13"/>
      <c r="F1657" s="13"/>
      <c r="G1657" s="6" t="str">
        <f t="shared" si="200"/>
        <v/>
      </c>
      <c r="H1657" s="13"/>
      <c r="I1657" s="13"/>
      <c r="J1657" s="15"/>
      <c r="K1657" s="15"/>
      <c r="L1657" s="5">
        <f>VLOOKUP($C$15,'اطلاعات پایه'!$A$18:$B$30,2,FALSE)</f>
        <v>30</v>
      </c>
      <c r="M1657" s="6">
        <f>VLOOKUP($C$15,'اطلاعات پایه'!$A$18:$C$30,3,FALSE)</f>
        <v>45736</v>
      </c>
      <c r="N1657" s="5">
        <f>ROUND((K1657*('اطلاعات پایه'!$B$12+1)+'اطلاعات پایه'!$B$13)/30*L1657,0)</f>
        <v>9316080</v>
      </c>
      <c r="O1657" s="5">
        <f>IF(AND(F1657&gt;0,M1657-F1657&gt;364),'اطلاعات پایه'!$B$10,0)*L1657+J1657</f>
        <v>0</v>
      </c>
      <c r="P1657" s="5">
        <f>IF(H1657="متاهل",'اطلاعات پایه'!$B$6,0)</f>
        <v>0</v>
      </c>
      <c r="Q1657" s="5">
        <f>I1657*'اطلاعات پایه'!$B$7</f>
        <v>0</v>
      </c>
      <c r="R1657" s="5">
        <f>ROUND('اطلاعات پایه'!$B$8/30*MIN(30,L1657),0)</f>
        <v>9000000</v>
      </c>
      <c r="S1657" s="5">
        <f>ROUND('اطلاعات پایه'!$B$9/30*MIN(30,L1657),0)</f>
        <v>22000000</v>
      </c>
      <c r="T1657" s="5">
        <f t="shared" si="203"/>
        <v>59284</v>
      </c>
      <c r="U1657" s="15"/>
      <c r="V1657" s="5">
        <f t="shared" si="201"/>
        <v>0</v>
      </c>
      <c r="X1657" s="9">
        <f t="shared" si="204"/>
        <v>40316080</v>
      </c>
      <c r="Y1657" s="9">
        <f>ROUND(0.07*MIN(7*L1657*'اطلاعات پایه'!$B$5,'محاسبه حقوق'!X1657),0)</f>
        <v>2822126</v>
      </c>
      <c r="Z1657" s="9">
        <f t="shared" si="205"/>
        <v>9272700</v>
      </c>
      <c r="AA1657" s="9">
        <f t="shared" si="206"/>
        <v>480702059.14285713</v>
      </c>
      <c r="AB1657" s="5">
        <f>IF(AA1657&lt;='اطلاعات پایه'!$B$35,'اطلاعات پایه'!$D$35,IF(AA1657&lt;='اطلاعات پایه'!$B$36,'اطلاعات پایه'!$E$35+(AA1657-'اطلاعات پایه'!$B$35)*'اطلاعات پایه'!$C$36,IF(AA1657&lt;='اطلاعات پایه'!$B$37,'اطلاعات پایه'!$E$36+(AA1657-'اطلاعات پایه'!$B$36)*'اطلاعات پایه'!$C$37,IF(AA1657&lt;='اطلاعات پایه'!$B$38,'اطلاعات پایه'!$E$37+(AA1657-'اطلاعات پایه'!$B$37)*'اطلاعات پایه'!$C$38,IF(AA1657&lt;='اطلاعات پایه'!$B$39,'اطلاعات پایه'!$E$38+(AA1657-'اطلاعات پایه'!$B$38)*'اطلاعات پایه'!$C$39,'اطلاعات پایه'!$E$39+(AA1657-'اطلاعات پایه'!$B$39)*'اطلاعات پایه'!$C$40)))))/365*L1657</f>
        <v>0</v>
      </c>
      <c r="AC1657" s="9">
        <f t="shared" si="207"/>
        <v>37493954</v>
      </c>
      <c r="AE1657" s="9">
        <f t="shared" si="202"/>
        <v>49588780</v>
      </c>
    </row>
    <row r="1658" spans="1:31" x14ac:dyDescent="0.25">
      <c r="A1658" s="13">
        <v>1638</v>
      </c>
      <c r="B1658" s="13"/>
      <c r="C1658" s="13"/>
      <c r="D1658" s="13"/>
      <c r="E1658" s="13"/>
      <c r="F1658" s="13"/>
      <c r="G1658" s="6" t="str">
        <f t="shared" si="200"/>
        <v/>
      </c>
      <c r="H1658" s="13"/>
      <c r="I1658" s="13"/>
      <c r="J1658" s="15"/>
      <c r="K1658" s="15"/>
      <c r="L1658" s="5">
        <f>VLOOKUP($C$15,'اطلاعات پایه'!$A$18:$B$30,2,FALSE)</f>
        <v>30</v>
      </c>
      <c r="M1658" s="6">
        <f>VLOOKUP($C$15,'اطلاعات پایه'!$A$18:$C$30,3,FALSE)</f>
        <v>45736</v>
      </c>
      <c r="N1658" s="5">
        <f>ROUND((K1658*('اطلاعات پایه'!$B$12+1)+'اطلاعات پایه'!$B$13)/30*L1658,0)</f>
        <v>9316080</v>
      </c>
      <c r="O1658" s="5">
        <f>IF(AND(F1658&gt;0,M1658-F1658&gt;364),'اطلاعات پایه'!$B$10,0)*L1658+J1658</f>
        <v>0</v>
      </c>
      <c r="P1658" s="5">
        <f>IF(H1658="متاهل",'اطلاعات پایه'!$B$6,0)</f>
        <v>0</v>
      </c>
      <c r="Q1658" s="5">
        <f>I1658*'اطلاعات پایه'!$B$7</f>
        <v>0</v>
      </c>
      <c r="R1658" s="5">
        <f>ROUND('اطلاعات پایه'!$B$8/30*MIN(30,L1658),0)</f>
        <v>9000000</v>
      </c>
      <c r="S1658" s="5">
        <f>ROUND('اطلاعات پایه'!$B$9/30*MIN(30,L1658),0)</f>
        <v>22000000</v>
      </c>
      <c r="T1658" s="5">
        <f t="shared" si="203"/>
        <v>59284</v>
      </c>
      <c r="U1658" s="15"/>
      <c r="V1658" s="5">
        <f t="shared" si="201"/>
        <v>0</v>
      </c>
      <c r="X1658" s="9">
        <f t="shared" si="204"/>
        <v>40316080</v>
      </c>
      <c r="Y1658" s="9">
        <f>ROUND(0.07*MIN(7*L1658*'اطلاعات پایه'!$B$5,'محاسبه حقوق'!X1658),0)</f>
        <v>2822126</v>
      </c>
      <c r="Z1658" s="9">
        <f t="shared" si="205"/>
        <v>9272700</v>
      </c>
      <c r="AA1658" s="9">
        <f t="shared" si="206"/>
        <v>480702059.14285713</v>
      </c>
      <c r="AB1658" s="5">
        <f>IF(AA1658&lt;='اطلاعات پایه'!$B$35,'اطلاعات پایه'!$D$35,IF(AA1658&lt;='اطلاعات پایه'!$B$36,'اطلاعات پایه'!$E$35+(AA1658-'اطلاعات پایه'!$B$35)*'اطلاعات پایه'!$C$36,IF(AA1658&lt;='اطلاعات پایه'!$B$37,'اطلاعات پایه'!$E$36+(AA1658-'اطلاعات پایه'!$B$36)*'اطلاعات پایه'!$C$37,IF(AA1658&lt;='اطلاعات پایه'!$B$38,'اطلاعات پایه'!$E$37+(AA1658-'اطلاعات پایه'!$B$37)*'اطلاعات پایه'!$C$38,IF(AA1658&lt;='اطلاعات پایه'!$B$39,'اطلاعات پایه'!$E$38+(AA1658-'اطلاعات پایه'!$B$38)*'اطلاعات پایه'!$C$39,'اطلاعات پایه'!$E$39+(AA1658-'اطلاعات پایه'!$B$39)*'اطلاعات پایه'!$C$40)))))/365*L1658</f>
        <v>0</v>
      </c>
      <c r="AC1658" s="9">
        <f t="shared" si="207"/>
        <v>37493954</v>
      </c>
      <c r="AE1658" s="9">
        <f t="shared" si="202"/>
        <v>49588780</v>
      </c>
    </row>
    <row r="1659" spans="1:31" x14ac:dyDescent="0.25">
      <c r="A1659" s="13">
        <v>1639</v>
      </c>
      <c r="B1659" s="13"/>
      <c r="C1659" s="13"/>
      <c r="D1659" s="13"/>
      <c r="E1659" s="13"/>
      <c r="F1659" s="13"/>
      <c r="G1659" s="6" t="str">
        <f t="shared" si="200"/>
        <v/>
      </c>
      <c r="H1659" s="13"/>
      <c r="I1659" s="13"/>
      <c r="J1659" s="15"/>
      <c r="K1659" s="15"/>
      <c r="L1659" s="5">
        <f>VLOOKUP($C$15,'اطلاعات پایه'!$A$18:$B$30,2,FALSE)</f>
        <v>30</v>
      </c>
      <c r="M1659" s="6">
        <f>VLOOKUP($C$15,'اطلاعات پایه'!$A$18:$C$30,3,FALSE)</f>
        <v>45736</v>
      </c>
      <c r="N1659" s="5">
        <f>ROUND((K1659*('اطلاعات پایه'!$B$12+1)+'اطلاعات پایه'!$B$13)/30*L1659,0)</f>
        <v>9316080</v>
      </c>
      <c r="O1659" s="5">
        <f>IF(AND(F1659&gt;0,M1659-F1659&gt;364),'اطلاعات پایه'!$B$10,0)*L1659+J1659</f>
        <v>0</v>
      </c>
      <c r="P1659" s="5">
        <f>IF(H1659="متاهل",'اطلاعات پایه'!$B$6,0)</f>
        <v>0</v>
      </c>
      <c r="Q1659" s="5">
        <f>I1659*'اطلاعات پایه'!$B$7</f>
        <v>0</v>
      </c>
      <c r="R1659" s="5">
        <f>ROUND('اطلاعات پایه'!$B$8/30*MIN(30,L1659),0)</f>
        <v>9000000</v>
      </c>
      <c r="S1659" s="5">
        <f>ROUND('اطلاعات پایه'!$B$9/30*MIN(30,L1659),0)</f>
        <v>22000000</v>
      </c>
      <c r="T1659" s="5">
        <f t="shared" si="203"/>
        <v>59284</v>
      </c>
      <c r="U1659" s="15"/>
      <c r="V1659" s="5">
        <f t="shared" si="201"/>
        <v>0</v>
      </c>
      <c r="X1659" s="9">
        <f t="shared" si="204"/>
        <v>40316080</v>
      </c>
      <c r="Y1659" s="9">
        <f>ROUND(0.07*MIN(7*L1659*'اطلاعات پایه'!$B$5,'محاسبه حقوق'!X1659),0)</f>
        <v>2822126</v>
      </c>
      <c r="Z1659" s="9">
        <f t="shared" si="205"/>
        <v>9272700</v>
      </c>
      <c r="AA1659" s="9">
        <f t="shared" si="206"/>
        <v>480702059.14285713</v>
      </c>
      <c r="AB1659" s="5">
        <f>IF(AA1659&lt;='اطلاعات پایه'!$B$35,'اطلاعات پایه'!$D$35,IF(AA1659&lt;='اطلاعات پایه'!$B$36,'اطلاعات پایه'!$E$35+(AA1659-'اطلاعات پایه'!$B$35)*'اطلاعات پایه'!$C$36,IF(AA1659&lt;='اطلاعات پایه'!$B$37,'اطلاعات پایه'!$E$36+(AA1659-'اطلاعات پایه'!$B$36)*'اطلاعات پایه'!$C$37,IF(AA1659&lt;='اطلاعات پایه'!$B$38,'اطلاعات پایه'!$E$37+(AA1659-'اطلاعات پایه'!$B$37)*'اطلاعات پایه'!$C$38,IF(AA1659&lt;='اطلاعات پایه'!$B$39,'اطلاعات پایه'!$E$38+(AA1659-'اطلاعات پایه'!$B$38)*'اطلاعات پایه'!$C$39,'اطلاعات پایه'!$E$39+(AA1659-'اطلاعات پایه'!$B$39)*'اطلاعات پایه'!$C$40)))))/365*L1659</f>
        <v>0</v>
      </c>
      <c r="AC1659" s="9">
        <f t="shared" si="207"/>
        <v>37493954</v>
      </c>
      <c r="AE1659" s="9">
        <f t="shared" si="202"/>
        <v>49588780</v>
      </c>
    </row>
    <row r="1660" spans="1:31" x14ac:dyDescent="0.25">
      <c r="A1660" s="13">
        <v>1640</v>
      </c>
      <c r="B1660" s="13"/>
      <c r="C1660" s="13"/>
      <c r="D1660" s="13"/>
      <c r="E1660" s="13"/>
      <c r="F1660" s="13"/>
      <c r="G1660" s="6" t="str">
        <f t="shared" si="200"/>
        <v/>
      </c>
      <c r="H1660" s="13"/>
      <c r="I1660" s="13"/>
      <c r="J1660" s="15"/>
      <c r="K1660" s="15"/>
      <c r="L1660" s="5">
        <f>VLOOKUP($C$15,'اطلاعات پایه'!$A$18:$B$30,2,FALSE)</f>
        <v>30</v>
      </c>
      <c r="M1660" s="6">
        <f>VLOOKUP($C$15,'اطلاعات پایه'!$A$18:$C$30,3,FALSE)</f>
        <v>45736</v>
      </c>
      <c r="N1660" s="5">
        <f>ROUND((K1660*('اطلاعات پایه'!$B$12+1)+'اطلاعات پایه'!$B$13)/30*L1660,0)</f>
        <v>9316080</v>
      </c>
      <c r="O1660" s="5">
        <f>IF(AND(F1660&gt;0,M1660-F1660&gt;364),'اطلاعات پایه'!$B$10,0)*L1660+J1660</f>
        <v>0</v>
      </c>
      <c r="P1660" s="5">
        <f>IF(H1660="متاهل",'اطلاعات پایه'!$B$6,0)</f>
        <v>0</v>
      </c>
      <c r="Q1660" s="5">
        <f>I1660*'اطلاعات پایه'!$B$7</f>
        <v>0</v>
      </c>
      <c r="R1660" s="5">
        <f>ROUND('اطلاعات پایه'!$B$8/30*MIN(30,L1660),0)</f>
        <v>9000000</v>
      </c>
      <c r="S1660" s="5">
        <f>ROUND('اطلاعات پایه'!$B$9/30*MIN(30,L1660),0)</f>
        <v>22000000</v>
      </c>
      <c r="T1660" s="5">
        <f t="shared" si="203"/>
        <v>59284</v>
      </c>
      <c r="U1660" s="15"/>
      <c r="V1660" s="5">
        <f t="shared" si="201"/>
        <v>0</v>
      </c>
      <c r="X1660" s="9">
        <f t="shared" si="204"/>
        <v>40316080</v>
      </c>
      <c r="Y1660" s="9">
        <f>ROUND(0.07*MIN(7*L1660*'اطلاعات پایه'!$B$5,'محاسبه حقوق'!X1660),0)</f>
        <v>2822126</v>
      </c>
      <c r="Z1660" s="9">
        <f t="shared" si="205"/>
        <v>9272700</v>
      </c>
      <c r="AA1660" s="9">
        <f t="shared" si="206"/>
        <v>480702059.14285713</v>
      </c>
      <c r="AB1660" s="5">
        <f>IF(AA1660&lt;='اطلاعات پایه'!$B$35,'اطلاعات پایه'!$D$35,IF(AA1660&lt;='اطلاعات پایه'!$B$36,'اطلاعات پایه'!$E$35+(AA1660-'اطلاعات پایه'!$B$35)*'اطلاعات پایه'!$C$36,IF(AA1660&lt;='اطلاعات پایه'!$B$37,'اطلاعات پایه'!$E$36+(AA1660-'اطلاعات پایه'!$B$36)*'اطلاعات پایه'!$C$37,IF(AA1660&lt;='اطلاعات پایه'!$B$38,'اطلاعات پایه'!$E$37+(AA1660-'اطلاعات پایه'!$B$37)*'اطلاعات پایه'!$C$38,IF(AA1660&lt;='اطلاعات پایه'!$B$39,'اطلاعات پایه'!$E$38+(AA1660-'اطلاعات پایه'!$B$38)*'اطلاعات پایه'!$C$39,'اطلاعات پایه'!$E$39+(AA1660-'اطلاعات پایه'!$B$39)*'اطلاعات پایه'!$C$40)))))/365*L1660</f>
        <v>0</v>
      </c>
      <c r="AC1660" s="9">
        <f t="shared" si="207"/>
        <v>37493954</v>
      </c>
      <c r="AE1660" s="9">
        <f t="shared" si="202"/>
        <v>49588780</v>
      </c>
    </row>
    <row r="1661" spans="1:31" x14ac:dyDescent="0.25">
      <c r="A1661" s="13">
        <v>1641</v>
      </c>
      <c r="B1661" s="13"/>
      <c r="C1661" s="13"/>
      <c r="D1661" s="13"/>
      <c r="E1661" s="13"/>
      <c r="F1661" s="13"/>
      <c r="G1661" s="6" t="str">
        <f t="shared" si="200"/>
        <v/>
      </c>
      <c r="H1661" s="13"/>
      <c r="I1661" s="13"/>
      <c r="J1661" s="15"/>
      <c r="K1661" s="15"/>
      <c r="L1661" s="5">
        <f>VLOOKUP($C$15,'اطلاعات پایه'!$A$18:$B$30,2,FALSE)</f>
        <v>30</v>
      </c>
      <c r="M1661" s="6">
        <f>VLOOKUP($C$15,'اطلاعات پایه'!$A$18:$C$30,3,FALSE)</f>
        <v>45736</v>
      </c>
      <c r="N1661" s="5">
        <f>ROUND((K1661*('اطلاعات پایه'!$B$12+1)+'اطلاعات پایه'!$B$13)/30*L1661,0)</f>
        <v>9316080</v>
      </c>
      <c r="O1661" s="5">
        <f>IF(AND(F1661&gt;0,M1661-F1661&gt;364),'اطلاعات پایه'!$B$10,0)*L1661+J1661</f>
        <v>0</v>
      </c>
      <c r="P1661" s="5">
        <f>IF(H1661="متاهل",'اطلاعات پایه'!$B$6,0)</f>
        <v>0</v>
      </c>
      <c r="Q1661" s="5">
        <f>I1661*'اطلاعات پایه'!$B$7</f>
        <v>0</v>
      </c>
      <c r="R1661" s="5">
        <f>ROUND('اطلاعات پایه'!$B$8/30*MIN(30,L1661),0)</f>
        <v>9000000</v>
      </c>
      <c r="S1661" s="5">
        <f>ROUND('اطلاعات پایه'!$B$9/30*MIN(30,L1661),0)</f>
        <v>22000000</v>
      </c>
      <c r="T1661" s="5">
        <f t="shared" si="203"/>
        <v>59284</v>
      </c>
      <c r="U1661" s="15"/>
      <c r="V1661" s="5">
        <f t="shared" si="201"/>
        <v>0</v>
      </c>
      <c r="X1661" s="9">
        <f t="shared" si="204"/>
        <v>40316080</v>
      </c>
      <c r="Y1661" s="9">
        <f>ROUND(0.07*MIN(7*L1661*'اطلاعات پایه'!$B$5,'محاسبه حقوق'!X1661),0)</f>
        <v>2822126</v>
      </c>
      <c r="Z1661" s="9">
        <f t="shared" si="205"/>
        <v>9272700</v>
      </c>
      <c r="AA1661" s="9">
        <f t="shared" si="206"/>
        <v>480702059.14285713</v>
      </c>
      <c r="AB1661" s="5">
        <f>IF(AA1661&lt;='اطلاعات پایه'!$B$35,'اطلاعات پایه'!$D$35,IF(AA1661&lt;='اطلاعات پایه'!$B$36,'اطلاعات پایه'!$E$35+(AA1661-'اطلاعات پایه'!$B$35)*'اطلاعات پایه'!$C$36,IF(AA1661&lt;='اطلاعات پایه'!$B$37,'اطلاعات پایه'!$E$36+(AA1661-'اطلاعات پایه'!$B$36)*'اطلاعات پایه'!$C$37,IF(AA1661&lt;='اطلاعات پایه'!$B$38,'اطلاعات پایه'!$E$37+(AA1661-'اطلاعات پایه'!$B$37)*'اطلاعات پایه'!$C$38,IF(AA1661&lt;='اطلاعات پایه'!$B$39,'اطلاعات پایه'!$E$38+(AA1661-'اطلاعات پایه'!$B$38)*'اطلاعات پایه'!$C$39,'اطلاعات پایه'!$E$39+(AA1661-'اطلاعات پایه'!$B$39)*'اطلاعات پایه'!$C$40)))))/365*L1661</f>
        <v>0</v>
      </c>
      <c r="AC1661" s="9">
        <f t="shared" si="207"/>
        <v>37493954</v>
      </c>
      <c r="AE1661" s="9">
        <f t="shared" si="202"/>
        <v>49588780</v>
      </c>
    </row>
    <row r="1662" spans="1:31" x14ac:dyDescent="0.25">
      <c r="A1662" s="13">
        <v>1642</v>
      </c>
      <c r="B1662" s="13"/>
      <c r="C1662" s="13"/>
      <c r="D1662" s="13"/>
      <c r="E1662" s="13"/>
      <c r="F1662" s="13"/>
      <c r="G1662" s="6" t="str">
        <f t="shared" si="200"/>
        <v/>
      </c>
      <c r="H1662" s="13"/>
      <c r="I1662" s="13"/>
      <c r="J1662" s="15"/>
      <c r="K1662" s="15"/>
      <c r="L1662" s="5">
        <f>VLOOKUP($C$15,'اطلاعات پایه'!$A$18:$B$30,2,FALSE)</f>
        <v>30</v>
      </c>
      <c r="M1662" s="6">
        <f>VLOOKUP($C$15,'اطلاعات پایه'!$A$18:$C$30,3,FALSE)</f>
        <v>45736</v>
      </c>
      <c r="N1662" s="5">
        <f>ROUND((K1662*('اطلاعات پایه'!$B$12+1)+'اطلاعات پایه'!$B$13)/30*L1662,0)</f>
        <v>9316080</v>
      </c>
      <c r="O1662" s="5">
        <f>IF(AND(F1662&gt;0,M1662-F1662&gt;364),'اطلاعات پایه'!$B$10,0)*L1662+J1662</f>
        <v>0</v>
      </c>
      <c r="P1662" s="5">
        <f>IF(H1662="متاهل",'اطلاعات پایه'!$B$6,0)</f>
        <v>0</v>
      </c>
      <c r="Q1662" s="5">
        <f>I1662*'اطلاعات پایه'!$B$7</f>
        <v>0</v>
      </c>
      <c r="R1662" s="5">
        <f>ROUND('اطلاعات پایه'!$B$8/30*MIN(30,L1662),0)</f>
        <v>9000000</v>
      </c>
      <c r="S1662" s="5">
        <f>ROUND('اطلاعات پایه'!$B$9/30*MIN(30,L1662),0)</f>
        <v>22000000</v>
      </c>
      <c r="T1662" s="5">
        <f t="shared" si="203"/>
        <v>59284</v>
      </c>
      <c r="U1662" s="15"/>
      <c r="V1662" s="5">
        <f t="shared" si="201"/>
        <v>0</v>
      </c>
      <c r="X1662" s="9">
        <f t="shared" si="204"/>
        <v>40316080</v>
      </c>
      <c r="Y1662" s="9">
        <f>ROUND(0.07*MIN(7*L1662*'اطلاعات پایه'!$B$5,'محاسبه حقوق'!X1662),0)</f>
        <v>2822126</v>
      </c>
      <c r="Z1662" s="9">
        <f t="shared" si="205"/>
        <v>9272700</v>
      </c>
      <c r="AA1662" s="9">
        <f t="shared" si="206"/>
        <v>480702059.14285713</v>
      </c>
      <c r="AB1662" s="5">
        <f>IF(AA1662&lt;='اطلاعات پایه'!$B$35,'اطلاعات پایه'!$D$35,IF(AA1662&lt;='اطلاعات پایه'!$B$36,'اطلاعات پایه'!$E$35+(AA1662-'اطلاعات پایه'!$B$35)*'اطلاعات پایه'!$C$36,IF(AA1662&lt;='اطلاعات پایه'!$B$37,'اطلاعات پایه'!$E$36+(AA1662-'اطلاعات پایه'!$B$36)*'اطلاعات پایه'!$C$37,IF(AA1662&lt;='اطلاعات پایه'!$B$38,'اطلاعات پایه'!$E$37+(AA1662-'اطلاعات پایه'!$B$37)*'اطلاعات پایه'!$C$38,IF(AA1662&lt;='اطلاعات پایه'!$B$39,'اطلاعات پایه'!$E$38+(AA1662-'اطلاعات پایه'!$B$38)*'اطلاعات پایه'!$C$39,'اطلاعات پایه'!$E$39+(AA1662-'اطلاعات پایه'!$B$39)*'اطلاعات پایه'!$C$40)))))/365*L1662</f>
        <v>0</v>
      </c>
      <c r="AC1662" s="9">
        <f t="shared" si="207"/>
        <v>37493954</v>
      </c>
      <c r="AE1662" s="9">
        <f t="shared" si="202"/>
        <v>49588780</v>
      </c>
    </row>
    <row r="1663" spans="1:31" x14ac:dyDescent="0.25">
      <c r="A1663" s="13">
        <v>1643</v>
      </c>
      <c r="B1663" s="13"/>
      <c r="C1663" s="13"/>
      <c r="D1663" s="13"/>
      <c r="E1663" s="13"/>
      <c r="F1663" s="13"/>
      <c r="G1663" s="6" t="str">
        <f t="shared" si="200"/>
        <v/>
      </c>
      <c r="H1663" s="13"/>
      <c r="I1663" s="13"/>
      <c r="J1663" s="15"/>
      <c r="K1663" s="15"/>
      <c r="L1663" s="5">
        <f>VLOOKUP($C$15,'اطلاعات پایه'!$A$18:$B$30,2,FALSE)</f>
        <v>30</v>
      </c>
      <c r="M1663" s="6">
        <f>VLOOKUP($C$15,'اطلاعات پایه'!$A$18:$C$30,3,FALSE)</f>
        <v>45736</v>
      </c>
      <c r="N1663" s="5">
        <f>ROUND((K1663*('اطلاعات پایه'!$B$12+1)+'اطلاعات پایه'!$B$13)/30*L1663,0)</f>
        <v>9316080</v>
      </c>
      <c r="O1663" s="5">
        <f>IF(AND(F1663&gt;0,M1663-F1663&gt;364),'اطلاعات پایه'!$B$10,0)*L1663+J1663</f>
        <v>0</v>
      </c>
      <c r="P1663" s="5">
        <f>IF(H1663="متاهل",'اطلاعات پایه'!$B$6,0)</f>
        <v>0</v>
      </c>
      <c r="Q1663" s="5">
        <f>I1663*'اطلاعات پایه'!$B$7</f>
        <v>0</v>
      </c>
      <c r="R1663" s="5">
        <f>ROUND('اطلاعات پایه'!$B$8/30*MIN(30,L1663),0)</f>
        <v>9000000</v>
      </c>
      <c r="S1663" s="5">
        <f>ROUND('اطلاعات پایه'!$B$9/30*MIN(30,L1663),0)</f>
        <v>22000000</v>
      </c>
      <c r="T1663" s="5">
        <f t="shared" si="203"/>
        <v>59284</v>
      </c>
      <c r="U1663" s="15"/>
      <c r="V1663" s="5">
        <f t="shared" si="201"/>
        <v>0</v>
      </c>
      <c r="X1663" s="9">
        <f t="shared" si="204"/>
        <v>40316080</v>
      </c>
      <c r="Y1663" s="9">
        <f>ROUND(0.07*MIN(7*L1663*'اطلاعات پایه'!$B$5,'محاسبه حقوق'!X1663),0)</f>
        <v>2822126</v>
      </c>
      <c r="Z1663" s="9">
        <f t="shared" si="205"/>
        <v>9272700</v>
      </c>
      <c r="AA1663" s="9">
        <f t="shared" si="206"/>
        <v>480702059.14285713</v>
      </c>
      <c r="AB1663" s="5">
        <f>IF(AA1663&lt;='اطلاعات پایه'!$B$35,'اطلاعات پایه'!$D$35,IF(AA1663&lt;='اطلاعات پایه'!$B$36,'اطلاعات پایه'!$E$35+(AA1663-'اطلاعات پایه'!$B$35)*'اطلاعات پایه'!$C$36,IF(AA1663&lt;='اطلاعات پایه'!$B$37,'اطلاعات پایه'!$E$36+(AA1663-'اطلاعات پایه'!$B$36)*'اطلاعات پایه'!$C$37,IF(AA1663&lt;='اطلاعات پایه'!$B$38,'اطلاعات پایه'!$E$37+(AA1663-'اطلاعات پایه'!$B$37)*'اطلاعات پایه'!$C$38,IF(AA1663&lt;='اطلاعات پایه'!$B$39,'اطلاعات پایه'!$E$38+(AA1663-'اطلاعات پایه'!$B$38)*'اطلاعات پایه'!$C$39,'اطلاعات پایه'!$E$39+(AA1663-'اطلاعات پایه'!$B$39)*'اطلاعات پایه'!$C$40)))))/365*L1663</f>
        <v>0</v>
      </c>
      <c r="AC1663" s="9">
        <f t="shared" si="207"/>
        <v>37493954</v>
      </c>
      <c r="AE1663" s="9">
        <f t="shared" si="202"/>
        <v>49588780</v>
      </c>
    </row>
    <row r="1664" spans="1:31" x14ac:dyDescent="0.25">
      <c r="A1664" s="13">
        <v>1644</v>
      </c>
      <c r="B1664" s="13"/>
      <c r="C1664" s="13"/>
      <c r="D1664" s="13"/>
      <c r="E1664" s="13"/>
      <c r="F1664" s="13"/>
      <c r="G1664" s="6" t="str">
        <f t="shared" si="200"/>
        <v/>
      </c>
      <c r="H1664" s="13"/>
      <c r="I1664" s="13"/>
      <c r="J1664" s="15"/>
      <c r="K1664" s="15"/>
      <c r="L1664" s="5">
        <f>VLOOKUP($C$15,'اطلاعات پایه'!$A$18:$B$30,2,FALSE)</f>
        <v>30</v>
      </c>
      <c r="M1664" s="6">
        <f>VLOOKUP($C$15,'اطلاعات پایه'!$A$18:$C$30,3,FALSE)</f>
        <v>45736</v>
      </c>
      <c r="N1664" s="5">
        <f>ROUND((K1664*('اطلاعات پایه'!$B$12+1)+'اطلاعات پایه'!$B$13)/30*L1664,0)</f>
        <v>9316080</v>
      </c>
      <c r="O1664" s="5">
        <f>IF(AND(F1664&gt;0,M1664-F1664&gt;364),'اطلاعات پایه'!$B$10,0)*L1664+J1664</f>
        <v>0</v>
      </c>
      <c r="P1664" s="5">
        <f>IF(H1664="متاهل",'اطلاعات پایه'!$B$6,0)</f>
        <v>0</v>
      </c>
      <c r="Q1664" s="5">
        <f>I1664*'اطلاعات پایه'!$B$7</f>
        <v>0</v>
      </c>
      <c r="R1664" s="5">
        <f>ROUND('اطلاعات پایه'!$B$8/30*MIN(30,L1664),0)</f>
        <v>9000000</v>
      </c>
      <c r="S1664" s="5">
        <f>ROUND('اطلاعات پایه'!$B$9/30*MIN(30,L1664),0)</f>
        <v>22000000</v>
      </c>
      <c r="T1664" s="5">
        <f t="shared" si="203"/>
        <v>59284</v>
      </c>
      <c r="U1664" s="15"/>
      <c r="V1664" s="5">
        <f t="shared" si="201"/>
        <v>0</v>
      </c>
      <c r="X1664" s="9">
        <f t="shared" si="204"/>
        <v>40316080</v>
      </c>
      <c r="Y1664" s="9">
        <f>ROUND(0.07*MIN(7*L1664*'اطلاعات پایه'!$B$5,'محاسبه حقوق'!X1664),0)</f>
        <v>2822126</v>
      </c>
      <c r="Z1664" s="9">
        <f t="shared" si="205"/>
        <v>9272700</v>
      </c>
      <c r="AA1664" s="9">
        <f t="shared" si="206"/>
        <v>480702059.14285713</v>
      </c>
      <c r="AB1664" s="5">
        <f>IF(AA1664&lt;='اطلاعات پایه'!$B$35,'اطلاعات پایه'!$D$35,IF(AA1664&lt;='اطلاعات پایه'!$B$36,'اطلاعات پایه'!$E$35+(AA1664-'اطلاعات پایه'!$B$35)*'اطلاعات پایه'!$C$36,IF(AA1664&lt;='اطلاعات پایه'!$B$37,'اطلاعات پایه'!$E$36+(AA1664-'اطلاعات پایه'!$B$36)*'اطلاعات پایه'!$C$37,IF(AA1664&lt;='اطلاعات پایه'!$B$38,'اطلاعات پایه'!$E$37+(AA1664-'اطلاعات پایه'!$B$37)*'اطلاعات پایه'!$C$38,IF(AA1664&lt;='اطلاعات پایه'!$B$39,'اطلاعات پایه'!$E$38+(AA1664-'اطلاعات پایه'!$B$38)*'اطلاعات پایه'!$C$39,'اطلاعات پایه'!$E$39+(AA1664-'اطلاعات پایه'!$B$39)*'اطلاعات پایه'!$C$40)))))/365*L1664</f>
        <v>0</v>
      </c>
      <c r="AC1664" s="9">
        <f t="shared" si="207"/>
        <v>37493954</v>
      </c>
      <c r="AE1664" s="9">
        <f t="shared" si="202"/>
        <v>49588780</v>
      </c>
    </row>
    <row r="1665" spans="1:31" x14ac:dyDescent="0.25">
      <c r="A1665" s="13">
        <v>1645</v>
      </c>
      <c r="B1665" s="13"/>
      <c r="C1665" s="13"/>
      <c r="D1665" s="13"/>
      <c r="E1665" s="13"/>
      <c r="F1665" s="13"/>
      <c r="G1665" s="6" t="str">
        <f t="shared" si="200"/>
        <v/>
      </c>
      <c r="H1665" s="13"/>
      <c r="I1665" s="13"/>
      <c r="J1665" s="15"/>
      <c r="K1665" s="15"/>
      <c r="L1665" s="5">
        <f>VLOOKUP($C$15,'اطلاعات پایه'!$A$18:$B$30,2,FALSE)</f>
        <v>30</v>
      </c>
      <c r="M1665" s="6">
        <f>VLOOKUP($C$15,'اطلاعات پایه'!$A$18:$C$30,3,FALSE)</f>
        <v>45736</v>
      </c>
      <c r="N1665" s="5">
        <f>ROUND((K1665*('اطلاعات پایه'!$B$12+1)+'اطلاعات پایه'!$B$13)/30*L1665,0)</f>
        <v>9316080</v>
      </c>
      <c r="O1665" s="5">
        <f>IF(AND(F1665&gt;0,M1665-F1665&gt;364),'اطلاعات پایه'!$B$10,0)*L1665+J1665</f>
        <v>0</v>
      </c>
      <c r="P1665" s="5">
        <f>IF(H1665="متاهل",'اطلاعات پایه'!$B$6,0)</f>
        <v>0</v>
      </c>
      <c r="Q1665" s="5">
        <f>I1665*'اطلاعات پایه'!$B$7</f>
        <v>0</v>
      </c>
      <c r="R1665" s="5">
        <f>ROUND('اطلاعات پایه'!$B$8/30*MIN(30,L1665),0)</f>
        <v>9000000</v>
      </c>
      <c r="S1665" s="5">
        <f>ROUND('اطلاعات پایه'!$B$9/30*MIN(30,L1665),0)</f>
        <v>22000000</v>
      </c>
      <c r="T1665" s="5">
        <f t="shared" si="203"/>
        <v>59284</v>
      </c>
      <c r="U1665" s="15"/>
      <c r="V1665" s="5">
        <f t="shared" si="201"/>
        <v>0</v>
      </c>
      <c r="X1665" s="9">
        <f t="shared" si="204"/>
        <v>40316080</v>
      </c>
      <c r="Y1665" s="9">
        <f>ROUND(0.07*MIN(7*L1665*'اطلاعات پایه'!$B$5,'محاسبه حقوق'!X1665),0)</f>
        <v>2822126</v>
      </c>
      <c r="Z1665" s="9">
        <f t="shared" si="205"/>
        <v>9272700</v>
      </c>
      <c r="AA1665" s="9">
        <f t="shared" si="206"/>
        <v>480702059.14285713</v>
      </c>
      <c r="AB1665" s="5">
        <f>IF(AA1665&lt;='اطلاعات پایه'!$B$35,'اطلاعات پایه'!$D$35,IF(AA1665&lt;='اطلاعات پایه'!$B$36,'اطلاعات پایه'!$E$35+(AA1665-'اطلاعات پایه'!$B$35)*'اطلاعات پایه'!$C$36,IF(AA1665&lt;='اطلاعات پایه'!$B$37,'اطلاعات پایه'!$E$36+(AA1665-'اطلاعات پایه'!$B$36)*'اطلاعات پایه'!$C$37,IF(AA1665&lt;='اطلاعات پایه'!$B$38,'اطلاعات پایه'!$E$37+(AA1665-'اطلاعات پایه'!$B$37)*'اطلاعات پایه'!$C$38,IF(AA1665&lt;='اطلاعات پایه'!$B$39,'اطلاعات پایه'!$E$38+(AA1665-'اطلاعات پایه'!$B$38)*'اطلاعات پایه'!$C$39,'اطلاعات پایه'!$E$39+(AA1665-'اطلاعات پایه'!$B$39)*'اطلاعات پایه'!$C$40)))))/365*L1665</f>
        <v>0</v>
      </c>
      <c r="AC1665" s="9">
        <f t="shared" si="207"/>
        <v>37493954</v>
      </c>
      <c r="AE1665" s="9">
        <f t="shared" si="202"/>
        <v>49588780</v>
      </c>
    </row>
    <row r="1666" spans="1:31" x14ac:dyDescent="0.25">
      <c r="A1666" s="13">
        <v>1646</v>
      </c>
      <c r="B1666" s="13"/>
      <c r="C1666" s="13"/>
      <c r="D1666" s="13"/>
      <c r="E1666" s="13"/>
      <c r="F1666" s="13"/>
      <c r="G1666" s="6" t="str">
        <f t="shared" si="200"/>
        <v/>
      </c>
      <c r="H1666" s="13"/>
      <c r="I1666" s="13"/>
      <c r="J1666" s="15"/>
      <c r="K1666" s="15"/>
      <c r="L1666" s="5">
        <f>VLOOKUP($C$15,'اطلاعات پایه'!$A$18:$B$30,2,FALSE)</f>
        <v>30</v>
      </c>
      <c r="M1666" s="6">
        <f>VLOOKUP($C$15,'اطلاعات پایه'!$A$18:$C$30,3,FALSE)</f>
        <v>45736</v>
      </c>
      <c r="N1666" s="5">
        <f>ROUND((K1666*('اطلاعات پایه'!$B$12+1)+'اطلاعات پایه'!$B$13)/30*L1666,0)</f>
        <v>9316080</v>
      </c>
      <c r="O1666" s="5">
        <f>IF(AND(F1666&gt;0,M1666-F1666&gt;364),'اطلاعات پایه'!$B$10,0)*L1666+J1666</f>
        <v>0</v>
      </c>
      <c r="P1666" s="5">
        <f>IF(H1666="متاهل",'اطلاعات پایه'!$B$6,0)</f>
        <v>0</v>
      </c>
      <c r="Q1666" s="5">
        <f>I1666*'اطلاعات پایه'!$B$7</f>
        <v>0</v>
      </c>
      <c r="R1666" s="5">
        <f>ROUND('اطلاعات پایه'!$B$8/30*MIN(30,L1666),0)</f>
        <v>9000000</v>
      </c>
      <c r="S1666" s="5">
        <f>ROUND('اطلاعات پایه'!$B$9/30*MIN(30,L1666),0)</f>
        <v>22000000</v>
      </c>
      <c r="T1666" s="5">
        <f t="shared" si="203"/>
        <v>59284</v>
      </c>
      <c r="U1666" s="15"/>
      <c r="V1666" s="5">
        <f t="shared" si="201"/>
        <v>0</v>
      </c>
      <c r="X1666" s="9">
        <f t="shared" si="204"/>
        <v>40316080</v>
      </c>
      <c r="Y1666" s="9">
        <f>ROUND(0.07*MIN(7*L1666*'اطلاعات پایه'!$B$5,'محاسبه حقوق'!X1666),0)</f>
        <v>2822126</v>
      </c>
      <c r="Z1666" s="9">
        <f t="shared" si="205"/>
        <v>9272700</v>
      </c>
      <c r="AA1666" s="9">
        <f t="shared" si="206"/>
        <v>480702059.14285713</v>
      </c>
      <c r="AB1666" s="5">
        <f>IF(AA1666&lt;='اطلاعات پایه'!$B$35,'اطلاعات پایه'!$D$35,IF(AA1666&lt;='اطلاعات پایه'!$B$36,'اطلاعات پایه'!$E$35+(AA1666-'اطلاعات پایه'!$B$35)*'اطلاعات پایه'!$C$36,IF(AA1666&lt;='اطلاعات پایه'!$B$37,'اطلاعات پایه'!$E$36+(AA1666-'اطلاعات پایه'!$B$36)*'اطلاعات پایه'!$C$37,IF(AA1666&lt;='اطلاعات پایه'!$B$38,'اطلاعات پایه'!$E$37+(AA1666-'اطلاعات پایه'!$B$37)*'اطلاعات پایه'!$C$38,IF(AA1666&lt;='اطلاعات پایه'!$B$39,'اطلاعات پایه'!$E$38+(AA1666-'اطلاعات پایه'!$B$38)*'اطلاعات پایه'!$C$39,'اطلاعات پایه'!$E$39+(AA1666-'اطلاعات پایه'!$B$39)*'اطلاعات پایه'!$C$40)))))/365*L1666</f>
        <v>0</v>
      </c>
      <c r="AC1666" s="9">
        <f t="shared" si="207"/>
        <v>37493954</v>
      </c>
      <c r="AE1666" s="9">
        <f t="shared" si="202"/>
        <v>49588780</v>
      </c>
    </row>
    <row r="1667" spans="1:31" x14ac:dyDescent="0.25">
      <c r="A1667" s="13">
        <v>1647</v>
      </c>
      <c r="B1667" s="13"/>
      <c r="C1667" s="13"/>
      <c r="D1667" s="13"/>
      <c r="E1667" s="13"/>
      <c r="F1667" s="13"/>
      <c r="G1667" s="6" t="str">
        <f t="shared" si="200"/>
        <v/>
      </c>
      <c r="H1667" s="13"/>
      <c r="I1667" s="13"/>
      <c r="J1667" s="15"/>
      <c r="K1667" s="15"/>
      <c r="L1667" s="5">
        <f>VLOOKUP($C$15,'اطلاعات پایه'!$A$18:$B$30,2,FALSE)</f>
        <v>30</v>
      </c>
      <c r="M1667" s="6">
        <f>VLOOKUP($C$15,'اطلاعات پایه'!$A$18:$C$30,3,FALSE)</f>
        <v>45736</v>
      </c>
      <c r="N1667" s="5">
        <f>ROUND((K1667*('اطلاعات پایه'!$B$12+1)+'اطلاعات پایه'!$B$13)/30*L1667,0)</f>
        <v>9316080</v>
      </c>
      <c r="O1667" s="5">
        <f>IF(AND(F1667&gt;0,M1667-F1667&gt;364),'اطلاعات پایه'!$B$10,0)*L1667+J1667</f>
        <v>0</v>
      </c>
      <c r="P1667" s="5">
        <f>IF(H1667="متاهل",'اطلاعات پایه'!$B$6,0)</f>
        <v>0</v>
      </c>
      <c r="Q1667" s="5">
        <f>I1667*'اطلاعات پایه'!$B$7</f>
        <v>0</v>
      </c>
      <c r="R1667" s="5">
        <f>ROUND('اطلاعات پایه'!$B$8/30*MIN(30,L1667),0)</f>
        <v>9000000</v>
      </c>
      <c r="S1667" s="5">
        <f>ROUND('اطلاعات پایه'!$B$9/30*MIN(30,L1667),0)</f>
        <v>22000000</v>
      </c>
      <c r="T1667" s="5">
        <f t="shared" si="203"/>
        <v>59284</v>
      </c>
      <c r="U1667" s="15"/>
      <c r="V1667" s="5">
        <f t="shared" si="201"/>
        <v>0</v>
      </c>
      <c r="X1667" s="9">
        <f t="shared" si="204"/>
        <v>40316080</v>
      </c>
      <c r="Y1667" s="9">
        <f>ROUND(0.07*MIN(7*L1667*'اطلاعات پایه'!$B$5,'محاسبه حقوق'!X1667),0)</f>
        <v>2822126</v>
      </c>
      <c r="Z1667" s="9">
        <f t="shared" si="205"/>
        <v>9272700</v>
      </c>
      <c r="AA1667" s="9">
        <f t="shared" si="206"/>
        <v>480702059.14285713</v>
      </c>
      <c r="AB1667" s="5">
        <f>IF(AA1667&lt;='اطلاعات پایه'!$B$35,'اطلاعات پایه'!$D$35,IF(AA1667&lt;='اطلاعات پایه'!$B$36,'اطلاعات پایه'!$E$35+(AA1667-'اطلاعات پایه'!$B$35)*'اطلاعات پایه'!$C$36,IF(AA1667&lt;='اطلاعات پایه'!$B$37,'اطلاعات پایه'!$E$36+(AA1667-'اطلاعات پایه'!$B$36)*'اطلاعات پایه'!$C$37,IF(AA1667&lt;='اطلاعات پایه'!$B$38,'اطلاعات پایه'!$E$37+(AA1667-'اطلاعات پایه'!$B$37)*'اطلاعات پایه'!$C$38,IF(AA1667&lt;='اطلاعات پایه'!$B$39,'اطلاعات پایه'!$E$38+(AA1667-'اطلاعات پایه'!$B$38)*'اطلاعات پایه'!$C$39,'اطلاعات پایه'!$E$39+(AA1667-'اطلاعات پایه'!$B$39)*'اطلاعات پایه'!$C$40)))))/365*L1667</f>
        <v>0</v>
      </c>
      <c r="AC1667" s="9">
        <f t="shared" si="207"/>
        <v>37493954</v>
      </c>
      <c r="AE1667" s="9">
        <f t="shared" si="202"/>
        <v>49588780</v>
      </c>
    </row>
    <row r="1668" spans="1:31" x14ac:dyDescent="0.25">
      <c r="A1668" s="13">
        <v>1648</v>
      </c>
      <c r="B1668" s="13"/>
      <c r="C1668" s="13"/>
      <c r="D1668" s="13"/>
      <c r="E1668" s="13"/>
      <c r="F1668" s="13"/>
      <c r="G1668" s="6" t="str">
        <f t="shared" si="200"/>
        <v/>
      </c>
      <c r="H1668" s="13"/>
      <c r="I1668" s="13"/>
      <c r="J1668" s="15"/>
      <c r="K1668" s="15"/>
      <c r="L1668" s="5">
        <f>VLOOKUP($C$15,'اطلاعات پایه'!$A$18:$B$30,2,FALSE)</f>
        <v>30</v>
      </c>
      <c r="M1668" s="6">
        <f>VLOOKUP($C$15,'اطلاعات پایه'!$A$18:$C$30,3,FALSE)</f>
        <v>45736</v>
      </c>
      <c r="N1668" s="5">
        <f>ROUND((K1668*('اطلاعات پایه'!$B$12+1)+'اطلاعات پایه'!$B$13)/30*L1668,0)</f>
        <v>9316080</v>
      </c>
      <c r="O1668" s="5">
        <f>IF(AND(F1668&gt;0,M1668-F1668&gt;364),'اطلاعات پایه'!$B$10,0)*L1668+J1668</f>
        <v>0</v>
      </c>
      <c r="P1668" s="5">
        <f>IF(H1668="متاهل",'اطلاعات پایه'!$B$6,0)</f>
        <v>0</v>
      </c>
      <c r="Q1668" s="5">
        <f>I1668*'اطلاعات پایه'!$B$7</f>
        <v>0</v>
      </c>
      <c r="R1668" s="5">
        <f>ROUND('اطلاعات پایه'!$B$8/30*MIN(30,L1668),0)</f>
        <v>9000000</v>
      </c>
      <c r="S1668" s="5">
        <f>ROUND('اطلاعات پایه'!$B$9/30*MIN(30,L1668),0)</f>
        <v>22000000</v>
      </c>
      <c r="T1668" s="5">
        <f t="shared" si="203"/>
        <v>59284</v>
      </c>
      <c r="U1668" s="15"/>
      <c r="V1668" s="5">
        <f t="shared" si="201"/>
        <v>0</v>
      </c>
      <c r="X1668" s="9">
        <f t="shared" si="204"/>
        <v>40316080</v>
      </c>
      <c r="Y1668" s="9">
        <f>ROUND(0.07*MIN(7*L1668*'اطلاعات پایه'!$B$5,'محاسبه حقوق'!X1668),0)</f>
        <v>2822126</v>
      </c>
      <c r="Z1668" s="9">
        <f t="shared" si="205"/>
        <v>9272700</v>
      </c>
      <c r="AA1668" s="9">
        <f t="shared" si="206"/>
        <v>480702059.14285713</v>
      </c>
      <c r="AB1668" s="5">
        <f>IF(AA1668&lt;='اطلاعات پایه'!$B$35,'اطلاعات پایه'!$D$35,IF(AA1668&lt;='اطلاعات پایه'!$B$36,'اطلاعات پایه'!$E$35+(AA1668-'اطلاعات پایه'!$B$35)*'اطلاعات پایه'!$C$36,IF(AA1668&lt;='اطلاعات پایه'!$B$37,'اطلاعات پایه'!$E$36+(AA1668-'اطلاعات پایه'!$B$36)*'اطلاعات پایه'!$C$37,IF(AA1668&lt;='اطلاعات پایه'!$B$38,'اطلاعات پایه'!$E$37+(AA1668-'اطلاعات پایه'!$B$37)*'اطلاعات پایه'!$C$38,IF(AA1668&lt;='اطلاعات پایه'!$B$39,'اطلاعات پایه'!$E$38+(AA1668-'اطلاعات پایه'!$B$38)*'اطلاعات پایه'!$C$39,'اطلاعات پایه'!$E$39+(AA1668-'اطلاعات پایه'!$B$39)*'اطلاعات پایه'!$C$40)))))/365*L1668</f>
        <v>0</v>
      </c>
      <c r="AC1668" s="9">
        <f t="shared" si="207"/>
        <v>37493954</v>
      </c>
      <c r="AE1668" s="9">
        <f t="shared" si="202"/>
        <v>49588780</v>
      </c>
    </row>
    <row r="1669" spans="1:31" x14ac:dyDescent="0.25">
      <c r="A1669" s="13">
        <v>1649</v>
      </c>
      <c r="B1669" s="13"/>
      <c r="C1669" s="13"/>
      <c r="D1669" s="13"/>
      <c r="E1669" s="13"/>
      <c r="F1669" s="13"/>
      <c r="G1669" s="6" t="str">
        <f t="shared" si="200"/>
        <v/>
      </c>
      <c r="H1669" s="13"/>
      <c r="I1669" s="13"/>
      <c r="J1669" s="15"/>
      <c r="K1669" s="15"/>
      <c r="L1669" s="5">
        <f>VLOOKUP($C$15,'اطلاعات پایه'!$A$18:$B$30,2,FALSE)</f>
        <v>30</v>
      </c>
      <c r="M1669" s="6">
        <f>VLOOKUP($C$15,'اطلاعات پایه'!$A$18:$C$30,3,FALSE)</f>
        <v>45736</v>
      </c>
      <c r="N1669" s="5">
        <f>ROUND((K1669*('اطلاعات پایه'!$B$12+1)+'اطلاعات پایه'!$B$13)/30*L1669,0)</f>
        <v>9316080</v>
      </c>
      <c r="O1669" s="5">
        <f>IF(AND(F1669&gt;0,M1669-F1669&gt;364),'اطلاعات پایه'!$B$10,0)*L1669+J1669</f>
        <v>0</v>
      </c>
      <c r="P1669" s="5">
        <f>IF(H1669="متاهل",'اطلاعات پایه'!$B$6,0)</f>
        <v>0</v>
      </c>
      <c r="Q1669" s="5">
        <f>I1669*'اطلاعات پایه'!$B$7</f>
        <v>0</v>
      </c>
      <c r="R1669" s="5">
        <f>ROUND('اطلاعات پایه'!$B$8/30*MIN(30,L1669),0)</f>
        <v>9000000</v>
      </c>
      <c r="S1669" s="5">
        <f>ROUND('اطلاعات پایه'!$B$9/30*MIN(30,L1669),0)</f>
        <v>22000000</v>
      </c>
      <c r="T1669" s="5">
        <f t="shared" si="203"/>
        <v>59284</v>
      </c>
      <c r="U1669" s="15"/>
      <c r="V1669" s="5">
        <f t="shared" si="201"/>
        <v>0</v>
      </c>
      <c r="X1669" s="9">
        <f t="shared" si="204"/>
        <v>40316080</v>
      </c>
      <c r="Y1669" s="9">
        <f>ROUND(0.07*MIN(7*L1669*'اطلاعات پایه'!$B$5,'محاسبه حقوق'!X1669),0)</f>
        <v>2822126</v>
      </c>
      <c r="Z1669" s="9">
        <f t="shared" si="205"/>
        <v>9272700</v>
      </c>
      <c r="AA1669" s="9">
        <f t="shared" si="206"/>
        <v>480702059.14285713</v>
      </c>
      <c r="AB1669" s="5">
        <f>IF(AA1669&lt;='اطلاعات پایه'!$B$35,'اطلاعات پایه'!$D$35,IF(AA1669&lt;='اطلاعات پایه'!$B$36,'اطلاعات پایه'!$E$35+(AA1669-'اطلاعات پایه'!$B$35)*'اطلاعات پایه'!$C$36,IF(AA1669&lt;='اطلاعات پایه'!$B$37,'اطلاعات پایه'!$E$36+(AA1669-'اطلاعات پایه'!$B$36)*'اطلاعات پایه'!$C$37,IF(AA1669&lt;='اطلاعات پایه'!$B$38,'اطلاعات پایه'!$E$37+(AA1669-'اطلاعات پایه'!$B$37)*'اطلاعات پایه'!$C$38,IF(AA1669&lt;='اطلاعات پایه'!$B$39,'اطلاعات پایه'!$E$38+(AA1669-'اطلاعات پایه'!$B$38)*'اطلاعات پایه'!$C$39,'اطلاعات پایه'!$E$39+(AA1669-'اطلاعات پایه'!$B$39)*'اطلاعات پایه'!$C$40)))))/365*L1669</f>
        <v>0</v>
      </c>
      <c r="AC1669" s="9">
        <f t="shared" si="207"/>
        <v>37493954</v>
      </c>
      <c r="AE1669" s="9">
        <f t="shared" si="202"/>
        <v>49588780</v>
      </c>
    </row>
    <row r="1670" spans="1:31" x14ac:dyDescent="0.25">
      <c r="A1670" s="13">
        <v>1650</v>
      </c>
      <c r="B1670" s="13"/>
      <c r="C1670" s="13"/>
      <c r="D1670" s="13"/>
      <c r="E1670" s="13"/>
      <c r="F1670" s="13"/>
      <c r="G1670" s="6" t="str">
        <f t="shared" si="200"/>
        <v/>
      </c>
      <c r="H1670" s="13"/>
      <c r="I1670" s="13"/>
      <c r="J1670" s="15"/>
      <c r="K1670" s="15"/>
      <c r="L1670" s="5">
        <f>VLOOKUP($C$15,'اطلاعات پایه'!$A$18:$B$30,2,FALSE)</f>
        <v>30</v>
      </c>
      <c r="M1670" s="6">
        <f>VLOOKUP($C$15,'اطلاعات پایه'!$A$18:$C$30,3,FALSE)</f>
        <v>45736</v>
      </c>
      <c r="N1670" s="5">
        <f>ROUND((K1670*('اطلاعات پایه'!$B$12+1)+'اطلاعات پایه'!$B$13)/30*L1670,0)</f>
        <v>9316080</v>
      </c>
      <c r="O1670" s="5">
        <f>IF(AND(F1670&gt;0,M1670-F1670&gt;364),'اطلاعات پایه'!$B$10,0)*L1670+J1670</f>
        <v>0</v>
      </c>
      <c r="P1670" s="5">
        <f>IF(H1670="متاهل",'اطلاعات پایه'!$B$6,0)</f>
        <v>0</v>
      </c>
      <c r="Q1670" s="5">
        <f>I1670*'اطلاعات پایه'!$B$7</f>
        <v>0</v>
      </c>
      <c r="R1670" s="5">
        <f>ROUND('اطلاعات پایه'!$B$8/30*MIN(30,L1670),0)</f>
        <v>9000000</v>
      </c>
      <c r="S1670" s="5">
        <f>ROUND('اطلاعات پایه'!$B$9/30*MIN(30,L1670),0)</f>
        <v>22000000</v>
      </c>
      <c r="T1670" s="5">
        <f t="shared" si="203"/>
        <v>59284</v>
      </c>
      <c r="U1670" s="15"/>
      <c r="V1670" s="5">
        <f t="shared" si="201"/>
        <v>0</v>
      </c>
      <c r="X1670" s="9">
        <f t="shared" si="204"/>
        <v>40316080</v>
      </c>
      <c r="Y1670" s="9">
        <f>ROUND(0.07*MIN(7*L1670*'اطلاعات پایه'!$B$5,'محاسبه حقوق'!X1670),0)</f>
        <v>2822126</v>
      </c>
      <c r="Z1670" s="9">
        <f t="shared" si="205"/>
        <v>9272700</v>
      </c>
      <c r="AA1670" s="9">
        <f t="shared" si="206"/>
        <v>480702059.14285713</v>
      </c>
      <c r="AB1670" s="5">
        <f>IF(AA1670&lt;='اطلاعات پایه'!$B$35,'اطلاعات پایه'!$D$35,IF(AA1670&lt;='اطلاعات پایه'!$B$36,'اطلاعات پایه'!$E$35+(AA1670-'اطلاعات پایه'!$B$35)*'اطلاعات پایه'!$C$36,IF(AA1670&lt;='اطلاعات پایه'!$B$37,'اطلاعات پایه'!$E$36+(AA1670-'اطلاعات پایه'!$B$36)*'اطلاعات پایه'!$C$37,IF(AA1670&lt;='اطلاعات پایه'!$B$38,'اطلاعات پایه'!$E$37+(AA1670-'اطلاعات پایه'!$B$37)*'اطلاعات پایه'!$C$38,IF(AA1670&lt;='اطلاعات پایه'!$B$39,'اطلاعات پایه'!$E$38+(AA1670-'اطلاعات پایه'!$B$38)*'اطلاعات پایه'!$C$39,'اطلاعات پایه'!$E$39+(AA1670-'اطلاعات پایه'!$B$39)*'اطلاعات پایه'!$C$40)))))/365*L1670</f>
        <v>0</v>
      </c>
      <c r="AC1670" s="9">
        <f t="shared" si="207"/>
        <v>37493954</v>
      </c>
      <c r="AE1670" s="9">
        <f t="shared" si="202"/>
        <v>49588780</v>
      </c>
    </row>
    <row r="1671" spans="1:31" x14ac:dyDescent="0.25">
      <c r="A1671" s="13">
        <v>1651</v>
      </c>
      <c r="B1671" s="13"/>
      <c r="C1671" s="13"/>
      <c r="D1671" s="13"/>
      <c r="E1671" s="13"/>
      <c r="F1671" s="13"/>
      <c r="G1671" s="6" t="str">
        <f t="shared" si="200"/>
        <v/>
      </c>
      <c r="H1671" s="13"/>
      <c r="I1671" s="13"/>
      <c r="J1671" s="15"/>
      <c r="K1671" s="15"/>
      <c r="L1671" s="5">
        <f>VLOOKUP($C$15,'اطلاعات پایه'!$A$18:$B$30,2,FALSE)</f>
        <v>30</v>
      </c>
      <c r="M1671" s="6">
        <f>VLOOKUP($C$15,'اطلاعات پایه'!$A$18:$C$30,3,FALSE)</f>
        <v>45736</v>
      </c>
      <c r="N1671" s="5">
        <f>ROUND((K1671*('اطلاعات پایه'!$B$12+1)+'اطلاعات پایه'!$B$13)/30*L1671,0)</f>
        <v>9316080</v>
      </c>
      <c r="O1671" s="5">
        <f>IF(AND(F1671&gt;0,M1671-F1671&gt;364),'اطلاعات پایه'!$B$10,0)*L1671+J1671</f>
        <v>0</v>
      </c>
      <c r="P1671" s="5">
        <f>IF(H1671="متاهل",'اطلاعات پایه'!$B$6,0)</f>
        <v>0</v>
      </c>
      <c r="Q1671" s="5">
        <f>I1671*'اطلاعات پایه'!$B$7</f>
        <v>0</v>
      </c>
      <c r="R1671" s="5">
        <f>ROUND('اطلاعات پایه'!$B$8/30*MIN(30,L1671),0)</f>
        <v>9000000</v>
      </c>
      <c r="S1671" s="5">
        <f>ROUND('اطلاعات پایه'!$B$9/30*MIN(30,L1671),0)</f>
        <v>22000000</v>
      </c>
      <c r="T1671" s="5">
        <f t="shared" si="203"/>
        <v>59284</v>
      </c>
      <c r="U1671" s="15"/>
      <c r="V1671" s="5">
        <f t="shared" si="201"/>
        <v>0</v>
      </c>
      <c r="X1671" s="9">
        <f t="shared" si="204"/>
        <v>40316080</v>
      </c>
      <c r="Y1671" s="9">
        <f>ROUND(0.07*MIN(7*L1671*'اطلاعات پایه'!$B$5,'محاسبه حقوق'!X1671),0)</f>
        <v>2822126</v>
      </c>
      <c r="Z1671" s="9">
        <f t="shared" si="205"/>
        <v>9272700</v>
      </c>
      <c r="AA1671" s="9">
        <f t="shared" si="206"/>
        <v>480702059.14285713</v>
      </c>
      <c r="AB1671" s="5">
        <f>IF(AA1671&lt;='اطلاعات پایه'!$B$35,'اطلاعات پایه'!$D$35,IF(AA1671&lt;='اطلاعات پایه'!$B$36,'اطلاعات پایه'!$E$35+(AA1671-'اطلاعات پایه'!$B$35)*'اطلاعات پایه'!$C$36,IF(AA1671&lt;='اطلاعات پایه'!$B$37,'اطلاعات پایه'!$E$36+(AA1671-'اطلاعات پایه'!$B$36)*'اطلاعات پایه'!$C$37,IF(AA1671&lt;='اطلاعات پایه'!$B$38,'اطلاعات پایه'!$E$37+(AA1671-'اطلاعات پایه'!$B$37)*'اطلاعات پایه'!$C$38,IF(AA1671&lt;='اطلاعات پایه'!$B$39,'اطلاعات پایه'!$E$38+(AA1671-'اطلاعات پایه'!$B$38)*'اطلاعات پایه'!$C$39,'اطلاعات پایه'!$E$39+(AA1671-'اطلاعات پایه'!$B$39)*'اطلاعات پایه'!$C$40)))))/365*L1671</f>
        <v>0</v>
      </c>
      <c r="AC1671" s="9">
        <f t="shared" si="207"/>
        <v>37493954</v>
      </c>
      <c r="AE1671" s="9">
        <f t="shared" si="202"/>
        <v>49588780</v>
      </c>
    </row>
    <row r="1672" spans="1:31" x14ac:dyDescent="0.25">
      <c r="A1672" s="13">
        <v>1652</v>
      </c>
      <c r="B1672" s="13"/>
      <c r="C1672" s="13"/>
      <c r="D1672" s="13"/>
      <c r="E1672" s="13"/>
      <c r="F1672" s="13"/>
      <c r="G1672" s="6" t="str">
        <f t="shared" si="200"/>
        <v/>
      </c>
      <c r="H1672" s="13"/>
      <c r="I1672" s="13"/>
      <c r="J1672" s="15"/>
      <c r="K1672" s="15"/>
      <c r="L1672" s="5">
        <f>VLOOKUP($C$15,'اطلاعات پایه'!$A$18:$B$30,2,FALSE)</f>
        <v>30</v>
      </c>
      <c r="M1672" s="6">
        <f>VLOOKUP($C$15,'اطلاعات پایه'!$A$18:$C$30,3,FALSE)</f>
        <v>45736</v>
      </c>
      <c r="N1672" s="5">
        <f>ROUND((K1672*('اطلاعات پایه'!$B$12+1)+'اطلاعات پایه'!$B$13)/30*L1672,0)</f>
        <v>9316080</v>
      </c>
      <c r="O1672" s="5">
        <f>IF(AND(F1672&gt;0,M1672-F1672&gt;364),'اطلاعات پایه'!$B$10,0)*L1672+J1672</f>
        <v>0</v>
      </c>
      <c r="P1672" s="5">
        <f>IF(H1672="متاهل",'اطلاعات پایه'!$B$6,0)</f>
        <v>0</v>
      </c>
      <c r="Q1672" s="5">
        <f>I1672*'اطلاعات پایه'!$B$7</f>
        <v>0</v>
      </c>
      <c r="R1672" s="5">
        <f>ROUND('اطلاعات پایه'!$B$8/30*MIN(30,L1672),0)</f>
        <v>9000000</v>
      </c>
      <c r="S1672" s="5">
        <f>ROUND('اطلاعات پایه'!$B$9/30*MIN(30,L1672),0)</f>
        <v>22000000</v>
      </c>
      <c r="T1672" s="5">
        <f t="shared" si="203"/>
        <v>59284</v>
      </c>
      <c r="U1672" s="15"/>
      <c r="V1672" s="5">
        <f t="shared" si="201"/>
        <v>0</v>
      </c>
      <c r="X1672" s="9">
        <f t="shared" si="204"/>
        <v>40316080</v>
      </c>
      <c r="Y1672" s="9">
        <f>ROUND(0.07*MIN(7*L1672*'اطلاعات پایه'!$B$5,'محاسبه حقوق'!X1672),0)</f>
        <v>2822126</v>
      </c>
      <c r="Z1672" s="9">
        <f t="shared" si="205"/>
        <v>9272700</v>
      </c>
      <c r="AA1672" s="9">
        <f t="shared" si="206"/>
        <v>480702059.14285713</v>
      </c>
      <c r="AB1672" s="5">
        <f>IF(AA1672&lt;='اطلاعات پایه'!$B$35,'اطلاعات پایه'!$D$35,IF(AA1672&lt;='اطلاعات پایه'!$B$36,'اطلاعات پایه'!$E$35+(AA1672-'اطلاعات پایه'!$B$35)*'اطلاعات پایه'!$C$36,IF(AA1672&lt;='اطلاعات پایه'!$B$37,'اطلاعات پایه'!$E$36+(AA1672-'اطلاعات پایه'!$B$36)*'اطلاعات پایه'!$C$37,IF(AA1672&lt;='اطلاعات پایه'!$B$38,'اطلاعات پایه'!$E$37+(AA1672-'اطلاعات پایه'!$B$37)*'اطلاعات پایه'!$C$38,IF(AA1672&lt;='اطلاعات پایه'!$B$39,'اطلاعات پایه'!$E$38+(AA1672-'اطلاعات پایه'!$B$38)*'اطلاعات پایه'!$C$39,'اطلاعات پایه'!$E$39+(AA1672-'اطلاعات پایه'!$B$39)*'اطلاعات پایه'!$C$40)))))/365*L1672</f>
        <v>0</v>
      </c>
      <c r="AC1672" s="9">
        <f t="shared" si="207"/>
        <v>37493954</v>
      </c>
      <c r="AE1672" s="9">
        <f t="shared" si="202"/>
        <v>49588780</v>
      </c>
    </row>
    <row r="1673" spans="1:31" x14ac:dyDescent="0.25">
      <c r="A1673" s="13">
        <v>1653</v>
      </c>
      <c r="B1673" s="13"/>
      <c r="C1673" s="13"/>
      <c r="D1673" s="13"/>
      <c r="E1673" s="13"/>
      <c r="F1673" s="13"/>
      <c r="G1673" s="6" t="str">
        <f t="shared" si="200"/>
        <v/>
      </c>
      <c r="H1673" s="13"/>
      <c r="I1673" s="13"/>
      <c r="J1673" s="15"/>
      <c r="K1673" s="15"/>
      <c r="L1673" s="5">
        <f>VLOOKUP($C$15,'اطلاعات پایه'!$A$18:$B$30,2,FALSE)</f>
        <v>30</v>
      </c>
      <c r="M1673" s="6">
        <f>VLOOKUP($C$15,'اطلاعات پایه'!$A$18:$C$30,3,FALSE)</f>
        <v>45736</v>
      </c>
      <c r="N1673" s="5">
        <f>ROUND((K1673*('اطلاعات پایه'!$B$12+1)+'اطلاعات پایه'!$B$13)/30*L1673,0)</f>
        <v>9316080</v>
      </c>
      <c r="O1673" s="5">
        <f>IF(AND(F1673&gt;0,M1673-F1673&gt;364),'اطلاعات پایه'!$B$10,0)*L1673+J1673</f>
        <v>0</v>
      </c>
      <c r="P1673" s="5">
        <f>IF(H1673="متاهل",'اطلاعات پایه'!$B$6,0)</f>
        <v>0</v>
      </c>
      <c r="Q1673" s="5">
        <f>I1673*'اطلاعات پایه'!$B$7</f>
        <v>0</v>
      </c>
      <c r="R1673" s="5">
        <f>ROUND('اطلاعات پایه'!$B$8/30*MIN(30,L1673),0)</f>
        <v>9000000</v>
      </c>
      <c r="S1673" s="5">
        <f>ROUND('اطلاعات پایه'!$B$9/30*MIN(30,L1673),0)</f>
        <v>22000000</v>
      </c>
      <c r="T1673" s="5">
        <f t="shared" si="203"/>
        <v>59284</v>
      </c>
      <c r="U1673" s="15"/>
      <c r="V1673" s="5">
        <f t="shared" si="201"/>
        <v>0</v>
      </c>
      <c r="X1673" s="9">
        <f t="shared" si="204"/>
        <v>40316080</v>
      </c>
      <c r="Y1673" s="9">
        <f>ROUND(0.07*MIN(7*L1673*'اطلاعات پایه'!$B$5,'محاسبه حقوق'!X1673),0)</f>
        <v>2822126</v>
      </c>
      <c r="Z1673" s="9">
        <f t="shared" si="205"/>
        <v>9272700</v>
      </c>
      <c r="AA1673" s="9">
        <f t="shared" si="206"/>
        <v>480702059.14285713</v>
      </c>
      <c r="AB1673" s="5">
        <f>IF(AA1673&lt;='اطلاعات پایه'!$B$35,'اطلاعات پایه'!$D$35,IF(AA1673&lt;='اطلاعات پایه'!$B$36,'اطلاعات پایه'!$E$35+(AA1673-'اطلاعات پایه'!$B$35)*'اطلاعات پایه'!$C$36,IF(AA1673&lt;='اطلاعات پایه'!$B$37,'اطلاعات پایه'!$E$36+(AA1673-'اطلاعات پایه'!$B$36)*'اطلاعات پایه'!$C$37,IF(AA1673&lt;='اطلاعات پایه'!$B$38,'اطلاعات پایه'!$E$37+(AA1673-'اطلاعات پایه'!$B$37)*'اطلاعات پایه'!$C$38,IF(AA1673&lt;='اطلاعات پایه'!$B$39,'اطلاعات پایه'!$E$38+(AA1673-'اطلاعات پایه'!$B$38)*'اطلاعات پایه'!$C$39,'اطلاعات پایه'!$E$39+(AA1673-'اطلاعات پایه'!$B$39)*'اطلاعات پایه'!$C$40)))))/365*L1673</f>
        <v>0</v>
      </c>
      <c r="AC1673" s="9">
        <f t="shared" si="207"/>
        <v>37493954</v>
      </c>
      <c r="AE1673" s="9">
        <f t="shared" si="202"/>
        <v>49588780</v>
      </c>
    </row>
    <row r="1674" spans="1:31" x14ac:dyDescent="0.25">
      <c r="A1674" s="13">
        <v>1654</v>
      </c>
      <c r="B1674" s="13"/>
      <c r="C1674" s="13"/>
      <c r="D1674" s="13"/>
      <c r="E1674" s="13"/>
      <c r="F1674" s="13"/>
      <c r="G1674" s="6" t="str">
        <f t="shared" si="200"/>
        <v/>
      </c>
      <c r="H1674" s="13"/>
      <c r="I1674" s="13"/>
      <c r="J1674" s="15"/>
      <c r="K1674" s="15"/>
      <c r="L1674" s="5">
        <f>VLOOKUP($C$15,'اطلاعات پایه'!$A$18:$B$30,2,FALSE)</f>
        <v>30</v>
      </c>
      <c r="M1674" s="6">
        <f>VLOOKUP($C$15,'اطلاعات پایه'!$A$18:$C$30,3,FALSE)</f>
        <v>45736</v>
      </c>
      <c r="N1674" s="5">
        <f>ROUND((K1674*('اطلاعات پایه'!$B$12+1)+'اطلاعات پایه'!$B$13)/30*L1674,0)</f>
        <v>9316080</v>
      </c>
      <c r="O1674" s="5">
        <f>IF(AND(F1674&gt;0,M1674-F1674&gt;364),'اطلاعات پایه'!$B$10,0)*L1674+J1674</f>
        <v>0</v>
      </c>
      <c r="P1674" s="5">
        <f>IF(H1674="متاهل",'اطلاعات پایه'!$B$6,0)</f>
        <v>0</v>
      </c>
      <c r="Q1674" s="5">
        <f>I1674*'اطلاعات پایه'!$B$7</f>
        <v>0</v>
      </c>
      <c r="R1674" s="5">
        <f>ROUND('اطلاعات پایه'!$B$8/30*MIN(30,L1674),0)</f>
        <v>9000000</v>
      </c>
      <c r="S1674" s="5">
        <f>ROUND('اطلاعات پایه'!$B$9/30*MIN(30,L1674),0)</f>
        <v>22000000</v>
      </c>
      <c r="T1674" s="5">
        <f t="shared" si="203"/>
        <v>59284</v>
      </c>
      <c r="U1674" s="15"/>
      <c r="V1674" s="5">
        <f t="shared" si="201"/>
        <v>0</v>
      </c>
      <c r="X1674" s="9">
        <f t="shared" si="204"/>
        <v>40316080</v>
      </c>
      <c r="Y1674" s="9">
        <f>ROUND(0.07*MIN(7*L1674*'اطلاعات پایه'!$B$5,'محاسبه حقوق'!X1674),0)</f>
        <v>2822126</v>
      </c>
      <c r="Z1674" s="9">
        <f t="shared" si="205"/>
        <v>9272700</v>
      </c>
      <c r="AA1674" s="9">
        <f t="shared" si="206"/>
        <v>480702059.14285713</v>
      </c>
      <c r="AB1674" s="5">
        <f>IF(AA1674&lt;='اطلاعات پایه'!$B$35,'اطلاعات پایه'!$D$35,IF(AA1674&lt;='اطلاعات پایه'!$B$36,'اطلاعات پایه'!$E$35+(AA1674-'اطلاعات پایه'!$B$35)*'اطلاعات پایه'!$C$36,IF(AA1674&lt;='اطلاعات پایه'!$B$37,'اطلاعات پایه'!$E$36+(AA1674-'اطلاعات پایه'!$B$36)*'اطلاعات پایه'!$C$37,IF(AA1674&lt;='اطلاعات پایه'!$B$38,'اطلاعات پایه'!$E$37+(AA1674-'اطلاعات پایه'!$B$37)*'اطلاعات پایه'!$C$38,IF(AA1674&lt;='اطلاعات پایه'!$B$39,'اطلاعات پایه'!$E$38+(AA1674-'اطلاعات پایه'!$B$38)*'اطلاعات پایه'!$C$39,'اطلاعات پایه'!$E$39+(AA1674-'اطلاعات پایه'!$B$39)*'اطلاعات پایه'!$C$40)))))/365*L1674</f>
        <v>0</v>
      </c>
      <c r="AC1674" s="9">
        <f t="shared" si="207"/>
        <v>37493954</v>
      </c>
      <c r="AE1674" s="9">
        <f t="shared" si="202"/>
        <v>49588780</v>
      </c>
    </row>
    <row r="1675" spans="1:31" x14ac:dyDescent="0.25">
      <c r="A1675" s="13">
        <v>1655</v>
      </c>
      <c r="B1675" s="13"/>
      <c r="C1675" s="13"/>
      <c r="D1675" s="13"/>
      <c r="E1675" s="13"/>
      <c r="F1675" s="13"/>
      <c r="G1675" s="6" t="str">
        <f t="shared" si="200"/>
        <v/>
      </c>
      <c r="H1675" s="13"/>
      <c r="I1675" s="13"/>
      <c r="J1675" s="15"/>
      <c r="K1675" s="15"/>
      <c r="L1675" s="5">
        <f>VLOOKUP($C$15,'اطلاعات پایه'!$A$18:$B$30,2,FALSE)</f>
        <v>30</v>
      </c>
      <c r="M1675" s="6">
        <f>VLOOKUP($C$15,'اطلاعات پایه'!$A$18:$C$30,3,FALSE)</f>
        <v>45736</v>
      </c>
      <c r="N1675" s="5">
        <f>ROUND((K1675*('اطلاعات پایه'!$B$12+1)+'اطلاعات پایه'!$B$13)/30*L1675,0)</f>
        <v>9316080</v>
      </c>
      <c r="O1675" s="5">
        <f>IF(AND(F1675&gt;0,M1675-F1675&gt;364),'اطلاعات پایه'!$B$10,0)*L1675+J1675</f>
        <v>0</v>
      </c>
      <c r="P1675" s="5">
        <f>IF(H1675="متاهل",'اطلاعات پایه'!$B$6,0)</f>
        <v>0</v>
      </c>
      <c r="Q1675" s="5">
        <f>I1675*'اطلاعات پایه'!$B$7</f>
        <v>0</v>
      </c>
      <c r="R1675" s="5">
        <f>ROUND('اطلاعات پایه'!$B$8/30*MIN(30,L1675),0)</f>
        <v>9000000</v>
      </c>
      <c r="S1675" s="5">
        <f>ROUND('اطلاعات پایه'!$B$9/30*MIN(30,L1675),0)</f>
        <v>22000000</v>
      </c>
      <c r="T1675" s="5">
        <f t="shared" si="203"/>
        <v>59284</v>
      </c>
      <c r="U1675" s="15"/>
      <c r="V1675" s="5">
        <f t="shared" si="201"/>
        <v>0</v>
      </c>
      <c r="X1675" s="9">
        <f t="shared" si="204"/>
        <v>40316080</v>
      </c>
      <c r="Y1675" s="9">
        <f>ROUND(0.07*MIN(7*L1675*'اطلاعات پایه'!$B$5,'محاسبه حقوق'!X1675),0)</f>
        <v>2822126</v>
      </c>
      <c r="Z1675" s="9">
        <f t="shared" si="205"/>
        <v>9272700</v>
      </c>
      <c r="AA1675" s="9">
        <f t="shared" si="206"/>
        <v>480702059.14285713</v>
      </c>
      <c r="AB1675" s="5">
        <f>IF(AA1675&lt;='اطلاعات پایه'!$B$35,'اطلاعات پایه'!$D$35,IF(AA1675&lt;='اطلاعات پایه'!$B$36,'اطلاعات پایه'!$E$35+(AA1675-'اطلاعات پایه'!$B$35)*'اطلاعات پایه'!$C$36,IF(AA1675&lt;='اطلاعات پایه'!$B$37,'اطلاعات پایه'!$E$36+(AA1675-'اطلاعات پایه'!$B$36)*'اطلاعات پایه'!$C$37,IF(AA1675&lt;='اطلاعات پایه'!$B$38,'اطلاعات پایه'!$E$37+(AA1675-'اطلاعات پایه'!$B$37)*'اطلاعات پایه'!$C$38,IF(AA1675&lt;='اطلاعات پایه'!$B$39,'اطلاعات پایه'!$E$38+(AA1675-'اطلاعات پایه'!$B$38)*'اطلاعات پایه'!$C$39,'اطلاعات پایه'!$E$39+(AA1675-'اطلاعات پایه'!$B$39)*'اطلاعات پایه'!$C$40)))))/365*L1675</f>
        <v>0</v>
      </c>
      <c r="AC1675" s="9">
        <f t="shared" si="207"/>
        <v>37493954</v>
      </c>
      <c r="AE1675" s="9">
        <f t="shared" si="202"/>
        <v>49588780</v>
      </c>
    </row>
    <row r="1676" spans="1:31" x14ac:dyDescent="0.25">
      <c r="A1676" s="13">
        <v>1656</v>
      </c>
      <c r="B1676" s="13"/>
      <c r="C1676" s="13"/>
      <c r="D1676" s="13"/>
      <c r="E1676" s="13"/>
      <c r="F1676" s="13"/>
      <c r="G1676" s="6" t="str">
        <f t="shared" si="200"/>
        <v/>
      </c>
      <c r="H1676" s="13"/>
      <c r="I1676" s="13"/>
      <c r="J1676" s="15"/>
      <c r="K1676" s="15"/>
      <c r="L1676" s="5">
        <f>VLOOKUP($C$15,'اطلاعات پایه'!$A$18:$B$30,2,FALSE)</f>
        <v>30</v>
      </c>
      <c r="M1676" s="6">
        <f>VLOOKUP($C$15,'اطلاعات پایه'!$A$18:$C$30,3,FALSE)</f>
        <v>45736</v>
      </c>
      <c r="N1676" s="5">
        <f>ROUND((K1676*('اطلاعات پایه'!$B$12+1)+'اطلاعات پایه'!$B$13)/30*L1676,0)</f>
        <v>9316080</v>
      </c>
      <c r="O1676" s="5">
        <f>IF(AND(F1676&gt;0,M1676-F1676&gt;364),'اطلاعات پایه'!$B$10,0)*L1676+J1676</f>
        <v>0</v>
      </c>
      <c r="P1676" s="5">
        <f>IF(H1676="متاهل",'اطلاعات پایه'!$B$6,0)</f>
        <v>0</v>
      </c>
      <c r="Q1676" s="5">
        <f>I1676*'اطلاعات پایه'!$B$7</f>
        <v>0</v>
      </c>
      <c r="R1676" s="5">
        <f>ROUND('اطلاعات پایه'!$B$8/30*MIN(30,L1676),0)</f>
        <v>9000000</v>
      </c>
      <c r="S1676" s="5">
        <f>ROUND('اطلاعات پایه'!$B$9/30*MIN(30,L1676),0)</f>
        <v>22000000</v>
      </c>
      <c r="T1676" s="5">
        <f t="shared" si="203"/>
        <v>59284</v>
      </c>
      <c r="U1676" s="15"/>
      <c r="V1676" s="5">
        <f t="shared" si="201"/>
        <v>0</v>
      </c>
      <c r="X1676" s="9">
        <f t="shared" si="204"/>
        <v>40316080</v>
      </c>
      <c r="Y1676" s="9">
        <f>ROUND(0.07*MIN(7*L1676*'اطلاعات پایه'!$B$5,'محاسبه حقوق'!X1676),0)</f>
        <v>2822126</v>
      </c>
      <c r="Z1676" s="9">
        <f t="shared" si="205"/>
        <v>9272700</v>
      </c>
      <c r="AA1676" s="9">
        <f t="shared" si="206"/>
        <v>480702059.14285713</v>
      </c>
      <c r="AB1676" s="5">
        <f>IF(AA1676&lt;='اطلاعات پایه'!$B$35,'اطلاعات پایه'!$D$35,IF(AA1676&lt;='اطلاعات پایه'!$B$36,'اطلاعات پایه'!$E$35+(AA1676-'اطلاعات پایه'!$B$35)*'اطلاعات پایه'!$C$36,IF(AA1676&lt;='اطلاعات پایه'!$B$37,'اطلاعات پایه'!$E$36+(AA1676-'اطلاعات پایه'!$B$36)*'اطلاعات پایه'!$C$37,IF(AA1676&lt;='اطلاعات پایه'!$B$38,'اطلاعات پایه'!$E$37+(AA1676-'اطلاعات پایه'!$B$37)*'اطلاعات پایه'!$C$38,IF(AA1676&lt;='اطلاعات پایه'!$B$39,'اطلاعات پایه'!$E$38+(AA1676-'اطلاعات پایه'!$B$38)*'اطلاعات پایه'!$C$39,'اطلاعات پایه'!$E$39+(AA1676-'اطلاعات پایه'!$B$39)*'اطلاعات پایه'!$C$40)))))/365*L1676</f>
        <v>0</v>
      </c>
      <c r="AC1676" s="9">
        <f t="shared" si="207"/>
        <v>37493954</v>
      </c>
      <c r="AE1676" s="9">
        <f t="shared" si="202"/>
        <v>49588780</v>
      </c>
    </row>
    <row r="1677" spans="1:31" x14ac:dyDescent="0.25">
      <c r="A1677" s="13">
        <v>1657</v>
      </c>
      <c r="B1677" s="13"/>
      <c r="C1677" s="13"/>
      <c r="D1677" s="13"/>
      <c r="E1677" s="13"/>
      <c r="F1677" s="13"/>
      <c r="G1677" s="6" t="str">
        <f t="shared" si="200"/>
        <v/>
      </c>
      <c r="H1677" s="13"/>
      <c r="I1677" s="13"/>
      <c r="J1677" s="15"/>
      <c r="K1677" s="15"/>
      <c r="L1677" s="5">
        <f>VLOOKUP($C$15,'اطلاعات پایه'!$A$18:$B$30,2,FALSE)</f>
        <v>30</v>
      </c>
      <c r="M1677" s="6">
        <f>VLOOKUP($C$15,'اطلاعات پایه'!$A$18:$C$30,3,FALSE)</f>
        <v>45736</v>
      </c>
      <c r="N1677" s="5">
        <f>ROUND((K1677*('اطلاعات پایه'!$B$12+1)+'اطلاعات پایه'!$B$13)/30*L1677,0)</f>
        <v>9316080</v>
      </c>
      <c r="O1677" s="5">
        <f>IF(AND(F1677&gt;0,M1677-F1677&gt;364),'اطلاعات پایه'!$B$10,0)*L1677+J1677</f>
        <v>0</v>
      </c>
      <c r="P1677" s="5">
        <f>IF(H1677="متاهل",'اطلاعات پایه'!$B$6,0)</f>
        <v>0</v>
      </c>
      <c r="Q1677" s="5">
        <f>I1677*'اطلاعات پایه'!$B$7</f>
        <v>0</v>
      </c>
      <c r="R1677" s="5">
        <f>ROUND('اطلاعات پایه'!$B$8/30*MIN(30,L1677),0)</f>
        <v>9000000</v>
      </c>
      <c r="S1677" s="5">
        <f>ROUND('اطلاعات پایه'!$B$9/30*MIN(30,L1677),0)</f>
        <v>22000000</v>
      </c>
      <c r="T1677" s="5">
        <f t="shared" si="203"/>
        <v>59284</v>
      </c>
      <c r="U1677" s="15"/>
      <c r="V1677" s="5">
        <f t="shared" si="201"/>
        <v>0</v>
      </c>
      <c r="X1677" s="9">
        <f t="shared" si="204"/>
        <v>40316080</v>
      </c>
      <c r="Y1677" s="9">
        <f>ROUND(0.07*MIN(7*L1677*'اطلاعات پایه'!$B$5,'محاسبه حقوق'!X1677),0)</f>
        <v>2822126</v>
      </c>
      <c r="Z1677" s="9">
        <f t="shared" si="205"/>
        <v>9272700</v>
      </c>
      <c r="AA1677" s="9">
        <f t="shared" si="206"/>
        <v>480702059.14285713</v>
      </c>
      <c r="AB1677" s="5">
        <f>IF(AA1677&lt;='اطلاعات پایه'!$B$35,'اطلاعات پایه'!$D$35,IF(AA1677&lt;='اطلاعات پایه'!$B$36,'اطلاعات پایه'!$E$35+(AA1677-'اطلاعات پایه'!$B$35)*'اطلاعات پایه'!$C$36,IF(AA1677&lt;='اطلاعات پایه'!$B$37,'اطلاعات پایه'!$E$36+(AA1677-'اطلاعات پایه'!$B$36)*'اطلاعات پایه'!$C$37,IF(AA1677&lt;='اطلاعات پایه'!$B$38,'اطلاعات پایه'!$E$37+(AA1677-'اطلاعات پایه'!$B$37)*'اطلاعات پایه'!$C$38,IF(AA1677&lt;='اطلاعات پایه'!$B$39,'اطلاعات پایه'!$E$38+(AA1677-'اطلاعات پایه'!$B$38)*'اطلاعات پایه'!$C$39,'اطلاعات پایه'!$E$39+(AA1677-'اطلاعات پایه'!$B$39)*'اطلاعات پایه'!$C$40)))))/365*L1677</f>
        <v>0</v>
      </c>
      <c r="AC1677" s="9">
        <f t="shared" si="207"/>
        <v>37493954</v>
      </c>
      <c r="AE1677" s="9">
        <f t="shared" si="202"/>
        <v>49588780</v>
      </c>
    </row>
    <row r="1678" spans="1:31" x14ac:dyDescent="0.25">
      <c r="A1678" s="13">
        <v>1658</v>
      </c>
      <c r="B1678" s="13"/>
      <c r="C1678" s="13"/>
      <c r="D1678" s="13"/>
      <c r="E1678" s="13"/>
      <c r="F1678" s="13"/>
      <c r="G1678" s="6" t="str">
        <f t="shared" si="200"/>
        <v/>
      </c>
      <c r="H1678" s="13"/>
      <c r="I1678" s="13"/>
      <c r="J1678" s="15"/>
      <c r="K1678" s="15"/>
      <c r="L1678" s="5">
        <f>VLOOKUP($C$15,'اطلاعات پایه'!$A$18:$B$30,2,FALSE)</f>
        <v>30</v>
      </c>
      <c r="M1678" s="6">
        <f>VLOOKUP($C$15,'اطلاعات پایه'!$A$18:$C$30,3,FALSE)</f>
        <v>45736</v>
      </c>
      <c r="N1678" s="5">
        <f>ROUND((K1678*('اطلاعات پایه'!$B$12+1)+'اطلاعات پایه'!$B$13)/30*L1678,0)</f>
        <v>9316080</v>
      </c>
      <c r="O1678" s="5">
        <f>IF(AND(F1678&gt;0,M1678-F1678&gt;364),'اطلاعات پایه'!$B$10,0)*L1678+J1678</f>
        <v>0</v>
      </c>
      <c r="P1678" s="5">
        <f>IF(H1678="متاهل",'اطلاعات پایه'!$B$6,0)</f>
        <v>0</v>
      </c>
      <c r="Q1678" s="5">
        <f>I1678*'اطلاعات پایه'!$B$7</f>
        <v>0</v>
      </c>
      <c r="R1678" s="5">
        <f>ROUND('اطلاعات پایه'!$B$8/30*MIN(30,L1678),0)</f>
        <v>9000000</v>
      </c>
      <c r="S1678" s="5">
        <f>ROUND('اطلاعات پایه'!$B$9/30*MIN(30,L1678),0)</f>
        <v>22000000</v>
      </c>
      <c r="T1678" s="5">
        <f t="shared" si="203"/>
        <v>59284</v>
      </c>
      <c r="U1678" s="15"/>
      <c r="V1678" s="5">
        <f t="shared" si="201"/>
        <v>0</v>
      </c>
      <c r="X1678" s="9">
        <f t="shared" si="204"/>
        <v>40316080</v>
      </c>
      <c r="Y1678" s="9">
        <f>ROUND(0.07*MIN(7*L1678*'اطلاعات پایه'!$B$5,'محاسبه حقوق'!X1678),0)</f>
        <v>2822126</v>
      </c>
      <c r="Z1678" s="9">
        <f t="shared" si="205"/>
        <v>9272700</v>
      </c>
      <c r="AA1678" s="9">
        <f t="shared" si="206"/>
        <v>480702059.14285713</v>
      </c>
      <c r="AB1678" s="5">
        <f>IF(AA1678&lt;='اطلاعات پایه'!$B$35,'اطلاعات پایه'!$D$35,IF(AA1678&lt;='اطلاعات پایه'!$B$36,'اطلاعات پایه'!$E$35+(AA1678-'اطلاعات پایه'!$B$35)*'اطلاعات پایه'!$C$36,IF(AA1678&lt;='اطلاعات پایه'!$B$37,'اطلاعات پایه'!$E$36+(AA1678-'اطلاعات پایه'!$B$36)*'اطلاعات پایه'!$C$37,IF(AA1678&lt;='اطلاعات پایه'!$B$38,'اطلاعات پایه'!$E$37+(AA1678-'اطلاعات پایه'!$B$37)*'اطلاعات پایه'!$C$38,IF(AA1678&lt;='اطلاعات پایه'!$B$39,'اطلاعات پایه'!$E$38+(AA1678-'اطلاعات پایه'!$B$38)*'اطلاعات پایه'!$C$39,'اطلاعات پایه'!$E$39+(AA1678-'اطلاعات پایه'!$B$39)*'اطلاعات پایه'!$C$40)))))/365*L1678</f>
        <v>0</v>
      </c>
      <c r="AC1678" s="9">
        <f t="shared" si="207"/>
        <v>37493954</v>
      </c>
      <c r="AE1678" s="9">
        <f t="shared" si="202"/>
        <v>49588780</v>
      </c>
    </row>
    <row r="1679" spans="1:31" x14ac:dyDescent="0.25">
      <c r="A1679" s="13">
        <v>1659</v>
      </c>
      <c r="B1679" s="13"/>
      <c r="C1679" s="13"/>
      <c r="D1679" s="13"/>
      <c r="E1679" s="13"/>
      <c r="F1679" s="13"/>
      <c r="G1679" s="6" t="str">
        <f t="shared" si="200"/>
        <v/>
      </c>
      <c r="H1679" s="13"/>
      <c r="I1679" s="13"/>
      <c r="J1679" s="15"/>
      <c r="K1679" s="15"/>
      <c r="L1679" s="5">
        <f>VLOOKUP($C$15,'اطلاعات پایه'!$A$18:$B$30,2,FALSE)</f>
        <v>30</v>
      </c>
      <c r="M1679" s="6">
        <f>VLOOKUP($C$15,'اطلاعات پایه'!$A$18:$C$30,3,FALSE)</f>
        <v>45736</v>
      </c>
      <c r="N1679" s="5">
        <f>ROUND((K1679*('اطلاعات پایه'!$B$12+1)+'اطلاعات پایه'!$B$13)/30*L1679,0)</f>
        <v>9316080</v>
      </c>
      <c r="O1679" s="5">
        <f>IF(AND(F1679&gt;0,M1679-F1679&gt;364),'اطلاعات پایه'!$B$10,0)*L1679+J1679</f>
        <v>0</v>
      </c>
      <c r="P1679" s="5">
        <f>IF(H1679="متاهل",'اطلاعات پایه'!$B$6,0)</f>
        <v>0</v>
      </c>
      <c r="Q1679" s="5">
        <f>I1679*'اطلاعات پایه'!$B$7</f>
        <v>0</v>
      </c>
      <c r="R1679" s="5">
        <f>ROUND('اطلاعات پایه'!$B$8/30*MIN(30,L1679),0)</f>
        <v>9000000</v>
      </c>
      <c r="S1679" s="5">
        <f>ROUND('اطلاعات پایه'!$B$9/30*MIN(30,L1679),0)</f>
        <v>22000000</v>
      </c>
      <c r="T1679" s="5">
        <f t="shared" si="203"/>
        <v>59284</v>
      </c>
      <c r="U1679" s="15"/>
      <c r="V1679" s="5">
        <f t="shared" si="201"/>
        <v>0</v>
      </c>
      <c r="X1679" s="9">
        <f t="shared" si="204"/>
        <v>40316080</v>
      </c>
      <c r="Y1679" s="9">
        <f>ROUND(0.07*MIN(7*L1679*'اطلاعات پایه'!$B$5,'محاسبه حقوق'!X1679),0)</f>
        <v>2822126</v>
      </c>
      <c r="Z1679" s="9">
        <f t="shared" si="205"/>
        <v>9272700</v>
      </c>
      <c r="AA1679" s="9">
        <f t="shared" si="206"/>
        <v>480702059.14285713</v>
      </c>
      <c r="AB1679" s="5">
        <f>IF(AA1679&lt;='اطلاعات پایه'!$B$35,'اطلاعات پایه'!$D$35,IF(AA1679&lt;='اطلاعات پایه'!$B$36,'اطلاعات پایه'!$E$35+(AA1679-'اطلاعات پایه'!$B$35)*'اطلاعات پایه'!$C$36,IF(AA1679&lt;='اطلاعات پایه'!$B$37,'اطلاعات پایه'!$E$36+(AA1679-'اطلاعات پایه'!$B$36)*'اطلاعات پایه'!$C$37,IF(AA1679&lt;='اطلاعات پایه'!$B$38,'اطلاعات پایه'!$E$37+(AA1679-'اطلاعات پایه'!$B$37)*'اطلاعات پایه'!$C$38,IF(AA1679&lt;='اطلاعات پایه'!$B$39,'اطلاعات پایه'!$E$38+(AA1679-'اطلاعات پایه'!$B$38)*'اطلاعات پایه'!$C$39,'اطلاعات پایه'!$E$39+(AA1679-'اطلاعات پایه'!$B$39)*'اطلاعات پایه'!$C$40)))))/365*L1679</f>
        <v>0</v>
      </c>
      <c r="AC1679" s="9">
        <f t="shared" si="207"/>
        <v>37493954</v>
      </c>
      <c r="AE1679" s="9">
        <f t="shared" si="202"/>
        <v>49588780</v>
      </c>
    </row>
    <row r="1680" spans="1:31" x14ac:dyDescent="0.25">
      <c r="A1680" s="13">
        <v>1660</v>
      </c>
      <c r="B1680" s="13"/>
      <c r="C1680" s="13"/>
      <c r="D1680" s="13"/>
      <c r="E1680" s="13"/>
      <c r="F1680" s="13"/>
      <c r="G1680" s="6" t="str">
        <f t="shared" si="200"/>
        <v/>
      </c>
      <c r="H1680" s="13"/>
      <c r="I1680" s="13"/>
      <c r="J1680" s="15"/>
      <c r="K1680" s="15"/>
      <c r="L1680" s="5">
        <f>VLOOKUP($C$15,'اطلاعات پایه'!$A$18:$B$30,2,FALSE)</f>
        <v>30</v>
      </c>
      <c r="M1680" s="6">
        <f>VLOOKUP($C$15,'اطلاعات پایه'!$A$18:$C$30,3,FALSE)</f>
        <v>45736</v>
      </c>
      <c r="N1680" s="5">
        <f>ROUND((K1680*('اطلاعات پایه'!$B$12+1)+'اطلاعات پایه'!$B$13)/30*L1680,0)</f>
        <v>9316080</v>
      </c>
      <c r="O1680" s="5">
        <f>IF(AND(F1680&gt;0,M1680-F1680&gt;364),'اطلاعات پایه'!$B$10,0)*L1680+J1680</f>
        <v>0</v>
      </c>
      <c r="P1680" s="5">
        <f>IF(H1680="متاهل",'اطلاعات پایه'!$B$6,0)</f>
        <v>0</v>
      </c>
      <c r="Q1680" s="5">
        <f>I1680*'اطلاعات پایه'!$B$7</f>
        <v>0</v>
      </c>
      <c r="R1680" s="5">
        <f>ROUND('اطلاعات پایه'!$B$8/30*MIN(30,L1680),0)</f>
        <v>9000000</v>
      </c>
      <c r="S1680" s="5">
        <f>ROUND('اطلاعات پایه'!$B$9/30*MIN(30,L1680),0)</f>
        <v>22000000</v>
      </c>
      <c r="T1680" s="5">
        <f t="shared" si="203"/>
        <v>59284</v>
      </c>
      <c r="U1680" s="15"/>
      <c r="V1680" s="5">
        <f t="shared" si="201"/>
        <v>0</v>
      </c>
      <c r="X1680" s="9">
        <f t="shared" si="204"/>
        <v>40316080</v>
      </c>
      <c r="Y1680" s="9">
        <f>ROUND(0.07*MIN(7*L1680*'اطلاعات پایه'!$B$5,'محاسبه حقوق'!X1680),0)</f>
        <v>2822126</v>
      </c>
      <c r="Z1680" s="9">
        <f t="shared" si="205"/>
        <v>9272700</v>
      </c>
      <c r="AA1680" s="9">
        <f t="shared" si="206"/>
        <v>480702059.14285713</v>
      </c>
      <c r="AB1680" s="5">
        <f>IF(AA1680&lt;='اطلاعات پایه'!$B$35,'اطلاعات پایه'!$D$35,IF(AA1680&lt;='اطلاعات پایه'!$B$36,'اطلاعات پایه'!$E$35+(AA1680-'اطلاعات پایه'!$B$35)*'اطلاعات پایه'!$C$36,IF(AA1680&lt;='اطلاعات پایه'!$B$37,'اطلاعات پایه'!$E$36+(AA1680-'اطلاعات پایه'!$B$36)*'اطلاعات پایه'!$C$37,IF(AA1680&lt;='اطلاعات پایه'!$B$38,'اطلاعات پایه'!$E$37+(AA1680-'اطلاعات پایه'!$B$37)*'اطلاعات پایه'!$C$38,IF(AA1680&lt;='اطلاعات پایه'!$B$39,'اطلاعات پایه'!$E$38+(AA1680-'اطلاعات پایه'!$B$38)*'اطلاعات پایه'!$C$39,'اطلاعات پایه'!$E$39+(AA1680-'اطلاعات پایه'!$B$39)*'اطلاعات پایه'!$C$40)))))/365*L1680</f>
        <v>0</v>
      </c>
      <c r="AC1680" s="9">
        <f t="shared" si="207"/>
        <v>37493954</v>
      </c>
      <c r="AE1680" s="9">
        <f t="shared" si="202"/>
        <v>49588780</v>
      </c>
    </row>
    <row r="1681" spans="1:31" x14ac:dyDescent="0.25">
      <c r="A1681" s="13">
        <v>1661</v>
      </c>
      <c r="B1681" s="13"/>
      <c r="C1681" s="13"/>
      <c r="D1681" s="13"/>
      <c r="E1681" s="13"/>
      <c r="F1681" s="13"/>
      <c r="G1681" s="6" t="str">
        <f t="shared" si="200"/>
        <v/>
      </c>
      <c r="H1681" s="13"/>
      <c r="I1681" s="13"/>
      <c r="J1681" s="15"/>
      <c r="K1681" s="15"/>
      <c r="L1681" s="5">
        <f>VLOOKUP($C$15,'اطلاعات پایه'!$A$18:$B$30,2,FALSE)</f>
        <v>30</v>
      </c>
      <c r="M1681" s="6">
        <f>VLOOKUP($C$15,'اطلاعات پایه'!$A$18:$C$30,3,FALSE)</f>
        <v>45736</v>
      </c>
      <c r="N1681" s="5">
        <f>ROUND((K1681*('اطلاعات پایه'!$B$12+1)+'اطلاعات پایه'!$B$13)/30*L1681,0)</f>
        <v>9316080</v>
      </c>
      <c r="O1681" s="5">
        <f>IF(AND(F1681&gt;0,M1681-F1681&gt;364),'اطلاعات پایه'!$B$10,0)*L1681+J1681</f>
        <v>0</v>
      </c>
      <c r="P1681" s="5">
        <f>IF(H1681="متاهل",'اطلاعات پایه'!$B$6,0)</f>
        <v>0</v>
      </c>
      <c r="Q1681" s="5">
        <f>I1681*'اطلاعات پایه'!$B$7</f>
        <v>0</v>
      </c>
      <c r="R1681" s="5">
        <f>ROUND('اطلاعات پایه'!$B$8/30*MIN(30,L1681),0)</f>
        <v>9000000</v>
      </c>
      <c r="S1681" s="5">
        <f>ROUND('اطلاعات پایه'!$B$9/30*MIN(30,L1681),0)</f>
        <v>22000000</v>
      </c>
      <c r="T1681" s="5">
        <f t="shared" si="203"/>
        <v>59284</v>
      </c>
      <c r="U1681" s="15"/>
      <c r="V1681" s="5">
        <f t="shared" si="201"/>
        <v>0</v>
      </c>
      <c r="X1681" s="9">
        <f t="shared" si="204"/>
        <v>40316080</v>
      </c>
      <c r="Y1681" s="9">
        <f>ROUND(0.07*MIN(7*L1681*'اطلاعات پایه'!$B$5,'محاسبه حقوق'!X1681),0)</f>
        <v>2822126</v>
      </c>
      <c r="Z1681" s="9">
        <f t="shared" si="205"/>
        <v>9272700</v>
      </c>
      <c r="AA1681" s="9">
        <f t="shared" si="206"/>
        <v>480702059.14285713</v>
      </c>
      <c r="AB1681" s="5">
        <f>IF(AA1681&lt;='اطلاعات پایه'!$B$35,'اطلاعات پایه'!$D$35,IF(AA1681&lt;='اطلاعات پایه'!$B$36,'اطلاعات پایه'!$E$35+(AA1681-'اطلاعات پایه'!$B$35)*'اطلاعات پایه'!$C$36,IF(AA1681&lt;='اطلاعات پایه'!$B$37,'اطلاعات پایه'!$E$36+(AA1681-'اطلاعات پایه'!$B$36)*'اطلاعات پایه'!$C$37,IF(AA1681&lt;='اطلاعات پایه'!$B$38,'اطلاعات پایه'!$E$37+(AA1681-'اطلاعات پایه'!$B$37)*'اطلاعات پایه'!$C$38,IF(AA1681&lt;='اطلاعات پایه'!$B$39,'اطلاعات پایه'!$E$38+(AA1681-'اطلاعات پایه'!$B$38)*'اطلاعات پایه'!$C$39,'اطلاعات پایه'!$E$39+(AA1681-'اطلاعات پایه'!$B$39)*'اطلاعات پایه'!$C$40)))))/365*L1681</f>
        <v>0</v>
      </c>
      <c r="AC1681" s="9">
        <f t="shared" si="207"/>
        <v>37493954</v>
      </c>
      <c r="AE1681" s="9">
        <f t="shared" si="202"/>
        <v>49588780</v>
      </c>
    </row>
    <row r="1682" spans="1:31" x14ac:dyDescent="0.25">
      <c r="A1682" s="13">
        <v>1662</v>
      </c>
      <c r="B1682" s="13"/>
      <c r="C1682" s="13"/>
      <c r="D1682" s="13"/>
      <c r="E1682" s="13"/>
      <c r="F1682" s="13"/>
      <c r="G1682" s="6" t="str">
        <f t="shared" si="200"/>
        <v/>
      </c>
      <c r="H1682" s="13"/>
      <c r="I1682" s="13"/>
      <c r="J1682" s="15"/>
      <c r="K1682" s="15"/>
      <c r="L1682" s="5">
        <f>VLOOKUP($C$15,'اطلاعات پایه'!$A$18:$B$30,2,FALSE)</f>
        <v>30</v>
      </c>
      <c r="M1682" s="6">
        <f>VLOOKUP($C$15,'اطلاعات پایه'!$A$18:$C$30,3,FALSE)</f>
        <v>45736</v>
      </c>
      <c r="N1682" s="5">
        <f>ROUND((K1682*('اطلاعات پایه'!$B$12+1)+'اطلاعات پایه'!$B$13)/30*L1682,0)</f>
        <v>9316080</v>
      </c>
      <c r="O1682" s="5">
        <f>IF(AND(F1682&gt;0,M1682-F1682&gt;364),'اطلاعات پایه'!$B$10,0)*L1682+J1682</f>
        <v>0</v>
      </c>
      <c r="P1682" s="5">
        <f>IF(H1682="متاهل",'اطلاعات پایه'!$B$6,0)</f>
        <v>0</v>
      </c>
      <c r="Q1682" s="5">
        <f>I1682*'اطلاعات پایه'!$B$7</f>
        <v>0</v>
      </c>
      <c r="R1682" s="5">
        <f>ROUND('اطلاعات پایه'!$B$8/30*MIN(30,L1682),0)</f>
        <v>9000000</v>
      </c>
      <c r="S1682" s="5">
        <f>ROUND('اطلاعات پایه'!$B$9/30*MIN(30,L1682),0)</f>
        <v>22000000</v>
      </c>
      <c r="T1682" s="5">
        <f t="shared" si="203"/>
        <v>59284</v>
      </c>
      <c r="U1682" s="15"/>
      <c r="V1682" s="5">
        <f t="shared" si="201"/>
        <v>0</v>
      </c>
      <c r="X1682" s="9">
        <f t="shared" si="204"/>
        <v>40316080</v>
      </c>
      <c r="Y1682" s="9">
        <f>ROUND(0.07*MIN(7*L1682*'اطلاعات پایه'!$B$5,'محاسبه حقوق'!X1682),0)</f>
        <v>2822126</v>
      </c>
      <c r="Z1682" s="9">
        <f t="shared" si="205"/>
        <v>9272700</v>
      </c>
      <c r="AA1682" s="9">
        <f t="shared" si="206"/>
        <v>480702059.14285713</v>
      </c>
      <c r="AB1682" s="5">
        <f>IF(AA1682&lt;='اطلاعات پایه'!$B$35,'اطلاعات پایه'!$D$35,IF(AA1682&lt;='اطلاعات پایه'!$B$36,'اطلاعات پایه'!$E$35+(AA1682-'اطلاعات پایه'!$B$35)*'اطلاعات پایه'!$C$36,IF(AA1682&lt;='اطلاعات پایه'!$B$37,'اطلاعات پایه'!$E$36+(AA1682-'اطلاعات پایه'!$B$36)*'اطلاعات پایه'!$C$37,IF(AA1682&lt;='اطلاعات پایه'!$B$38,'اطلاعات پایه'!$E$37+(AA1682-'اطلاعات پایه'!$B$37)*'اطلاعات پایه'!$C$38,IF(AA1682&lt;='اطلاعات پایه'!$B$39,'اطلاعات پایه'!$E$38+(AA1682-'اطلاعات پایه'!$B$38)*'اطلاعات پایه'!$C$39,'اطلاعات پایه'!$E$39+(AA1682-'اطلاعات پایه'!$B$39)*'اطلاعات پایه'!$C$40)))))/365*L1682</f>
        <v>0</v>
      </c>
      <c r="AC1682" s="9">
        <f t="shared" si="207"/>
        <v>37493954</v>
      </c>
      <c r="AE1682" s="9">
        <f t="shared" si="202"/>
        <v>49588780</v>
      </c>
    </row>
    <row r="1683" spans="1:31" x14ac:dyDescent="0.25">
      <c r="A1683" s="13">
        <v>1663</v>
      </c>
      <c r="B1683" s="13"/>
      <c r="C1683" s="13"/>
      <c r="D1683" s="13"/>
      <c r="E1683" s="13"/>
      <c r="F1683" s="13"/>
      <c r="G1683" s="6" t="str">
        <f t="shared" si="200"/>
        <v/>
      </c>
      <c r="H1683" s="13"/>
      <c r="I1683" s="13"/>
      <c r="J1683" s="15"/>
      <c r="K1683" s="15"/>
      <c r="L1683" s="5">
        <f>VLOOKUP($C$15,'اطلاعات پایه'!$A$18:$B$30,2,FALSE)</f>
        <v>30</v>
      </c>
      <c r="M1683" s="6">
        <f>VLOOKUP($C$15,'اطلاعات پایه'!$A$18:$C$30,3,FALSE)</f>
        <v>45736</v>
      </c>
      <c r="N1683" s="5">
        <f>ROUND((K1683*('اطلاعات پایه'!$B$12+1)+'اطلاعات پایه'!$B$13)/30*L1683,0)</f>
        <v>9316080</v>
      </c>
      <c r="O1683" s="5">
        <f>IF(AND(F1683&gt;0,M1683-F1683&gt;364),'اطلاعات پایه'!$B$10,0)*L1683+J1683</f>
        <v>0</v>
      </c>
      <c r="P1683" s="5">
        <f>IF(H1683="متاهل",'اطلاعات پایه'!$B$6,0)</f>
        <v>0</v>
      </c>
      <c r="Q1683" s="5">
        <f>I1683*'اطلاعات پایه'!$B$7</f>
        <v>0</v>
      </c>
      <c r="R1683" s="5">
        <f>ROUND('اطلاعات پایه'!$B$8/30*MIN(30,L1683),0)</f>
        <v>9000000</v>
      </c>
      <c r="S1683" s="5">
        <f>ROUND('اطلاعات پایه'!$B$9/30*MIN(30,L1683),0)</f>
        <v>22000000</v>
      </c>
      <c r="T1683" s="5">
        <f t="shared" si="203"/>
        <v>59284</v>
      </c>
      <c r="U1683" s="15"/>
      <c r="V1683" s="5">
        <f t="shared" si="201"/>
        <v>0</v>
      </c>
      <c r="X1683" s="9">
        <f t="shared" si="204"/>
        <v>40316080</v>
      </c>
      <c r="Y1683" s="9">
        <f>ROUND(0.07*MIN(7*L1683*'اطلاعات پایه'!$B$5,'محاسبه حقوق'!X1683),0)</f>
        <v>2822126</v>
      </c>
      <c r="Z1683" s="9">
        <f t="shared" si="205"/>
        <v>9272700</v>
      </c>
      <c r="AA1683" s="9">
        <f t="shared" si="206"/>
        <v>480702059.14285713</v>
      </c>
      <c r="AB1683" s="5">
        <f>IF(AA1683&lt;='اطلاعات پایه'!$B$35,'اطلاعات پایه'!$D$35,IF(AA1683&lt;='اطلاعات پایه'!$B$36,'اطلاعات پایه'!$E$35+(AA1683-'اطلاعات پایه'!$B$35)*'اطلاعات پایه'!$C$36,IF(AA1683&lt;='اطلاعات پایه'!$B$37,'اطلاعات پایه'!$E$36+(AA1683-'اطلاعات پایه'!$B$36)*'اطلاعات پایه'!$C$37,IF(AA1683&lt;='اطلاعات پایه'!$B$38,'اطلاعات پایه'!$E$37+(AA1683-'اطلاعات پایه'!$B$37)*'اطلاعات پایه'!$C$38,IF(AA1683&lt;='اطلاعات پایه'!$B$39,'اطلاعات پایه'!$E$38+(AA1683-'اطلاعات پایه'!$B$38)*'اطلاعات پایه'!$C$39,'اطلاعات پایه'!$E$39+(AA1683-'اطلاعات پایه'!$B$39)*'اطلاعات پایه'!$C$40)))))/365*L1683</f>
        <v>0</v>
      </c>
      <c r="AC1683" s="9">
        <f t="shared" si="207"/>
        <v>37493954</v>
      </c>
      <c r="AE1683" s="9">
        <f t="shared" si="202"/>
        <v>49588780</v>
      </c>
    </row>
    <row r="1684" spans="1:31" x14ac:dyDescent="0.25">
      <c r="A1684" s="13">
        <v>1664</v>
      </c>
      <c r="B1684" s="13"/>
      <c r="C1684" s="13"/>
      <c r="D1684" s="13"/>
      <c r="E1684" s="13"/>
      <c r="F1684" s="13"/>
      <c r="G1684" s="6" t="str">
        <f t="shared" si="200"/>
        <v/>
      </c>
      <c r="H1684" s="13"/>
      <c r="I1684" s="13"/>
      <c r="J1684" s="15"/>
      <c r="K1684" s="15"/>
      <c r="L1684" s="5">
        <f>VLOOKUP($C$15,'اطلاعات پایه'!$A$18:$B$30,2,FALSE)</f>
        <v>30</v>
      </c>
      <c r="M1684" s="6">
        <f>VLOOKUP($C$15,'اطلاعات پایه'!$A$18:$C$30,3,FALSE)</f>
        <v>45736</v>
      </c>
      <c r="N1684" s="5">
        <f>ROUND((K1684*('اطلاعات پایه'!$B$12+1)+'اطلاعات پایه'!$B$13)/30*L1684,0)</f>
        <v>9316080</v>
      </c>
      <c r="O1684" s="5">
        <f>IF(AND(F1684&gt;0,M1684-F1684&gt;364),'اطلاعات پایه'!$B$10,0)*L1684+J1684</f>
        <v>0</v>
      </c>
      <c r="P1684" s="5">
        <f>IF(H1684="متاهل",'اطلاعات پایه'!$B$6,0)</f>
        <v>0</v>
      </c>
      <c r="Q1684" s="5">
        <f>I1684*'اطلاعات پایه'!$B$7</f>
        <v>0</v>
      </c>
      <c r="R1684" s="5">
        <f>ROUND('اطلاعات پایه'!$B$8/30*MIN(30,L1684),0)</f>
        <v>9000000</v>
      </c>
      <c r="S1684" s="5">
        <f>ROUND('اطلاعات پایه'!$B$9/30*MIN(30,L1684),0)</f>
        <v>22000000</v>
      </c>
      <c r="T1684" s="5">
        <f t="shared" si="203"/>
        <v>59284</v>
      </c>
      <c r="U1684" s="15"/>
      <c r="V1684" s="5">
        <f t="shared" si="201"/>
        <v>0</v>
      </c>
      <c r="X1684" s="9">
        <f t="shared" si="204"/>
        <v>40316080</v>
      </c>
      <c r="Y1684" s="9">
        <f>ROUND(0.07*MIN(7*L1684*'اطلاعات پایه'!$B$5,'محاسبه حقوق'!X1684),0)</f>
        <v>2822126</v>
      </c>
      <c r="Z1684" s="9">
        <f t="shared" si="205"/>
        <v>9272700</v>
      </c>
      <c r="AA1684" s="9">
        <f t="shared" si="206"/>
        <v>480702059.14285713</v>
      </c>
      <c r="AB1684" s="5">
        <f>IF(AA1684&lt;='اطلاعات پایه'!$B$35,'اطلاعات پایه'!$D$35,IF(AA1684&lt;='اطلاعات پایه'!$B$36,'اطلاعات پایه'!$E$35+(AA1684-'اطلاعات پایه'!$B$35)*'اطلاعات پایه'!$C$36,IF(AA1684&lt;='اطلاعات پایه'!$B$37,'اطلاعات پایه'!$E$36+(AA1684-'اطلاعات پایه'!$B$36)*'اطلاعات پایه'!$C$37,IF(AA1684&lt;='اطلاعات پایه'!$B$38,'اطلاعات پایه'!$E$37+(AA1684-'اطلاعات پایه'!$B$37)*'اطلاعات پایه'!$C$38,IF(AA1684&lt;='اطلاعات پایه'!$B$39,'اطلاعات پایه'!$E$38+(AA1684-'اطلاعات پایه'!$B$38)*'اطلاعات پایه'!$C$39,'اطلاعات پایه'!$E$39+(AA1684-'اطلاعات پایه'!$B$39)*'اطلاعات پایه'!$C$40)))))/365*L1684</f>
        <v>0</v>
      </c>
      <c r="AC1684" s="9">
        <f t="shared" si="207"/>
        <v>37493954</v>
      </c>
      <c r="AE1684" s="9">
        <f t="shared" si="202"/>
        <v>49588780</v>
      </c>
    </row>
    <row r="1685" spans="1:31" x14ac:dyDescent="0.25">
      <c r="A1685" s="13">
        <v>1665</v>
      </c>
      <c r="B1685" s="13"/>
      <c r="C1685" s="13"/>
      <c r="D1685" s="13"/>
      <c r="E1685" s="13"/>
      <c r="F1685" s="13"/>
      <c r="G1685" s="6" t="str">
        <f t="shared" si="200"/>
        <v/>
      </c>
      <c r="H1685" s="13"/>
      <c r="I1685" s="13"/>
      <c r="J1685" s="15"/>
      <c r="K1685" s="15"/>
      <c r="L1685" s="5">
        <f>VLOOKUP($C$15,'اطلاعات پایه'!$A$18:$B$30,2,FALSE)</f>
        <v>30</v>
      </c>
      <c r="M1685" s="6">
        <f>VLOOKUP($C$15,'اطلاعات پایه'!$A$18:$C$30,3,FALSE)</f>
        <v>45736</v>
      </c>
      <c r="N1685" s="5">
        <f>ROUND((K1685*('اطلاعات پایه'!$B$12+1)+'اطلاعات پایه'!$B$13)/30*L1685,0)</f>
        <v>9316080</v>
      </c>
      <c r="O1685" s="5">
        <f>IF(AND(F1685&gt;0,M1685-F1685&gt;364),'اطلاعات پایه'!$B$10,0)*L1685+J1685</f>
        <v>0</v>
      </c>
      <c r="P1685" s="5">
        <f>IF(H1685="متاهل",'اطلاعات پایه'!$B$6,0)</f>
        <v>0</v>
      </c>
      <c r="Q1685" s="5">
        <f>I1685*'اطلاعات پایه'!$B$7</f>
        <v>0</v>
      </c>
      <c r="R1685" s="5">
        <f>ROUND('اطلاعات پایه'!$B$8/30*MIN(30,L1685),0)</f>
        <v>9000000</v>
      </c>
      <c r="S1685" s="5">
        <f>ROUND('اطلاعات پایه'!$B$9/30*MIN(30,L1685),0)</f>
        <v>22000000</v>
      </c>
      <c r="T1685" s="5">
        <f t="shared" si="203"/>
        <v>59284</v>
      </c>
      <c r="U1685" s="15"/>
      <c r="V1685" s="5">
        <f t="shared" si="201"/>
        <v>0</v>
      </c>
      <c r="X1685" s="9">
        <f t="shared" si="204"/>
        <v>40316080</v>
      </c>
      <c r="Y1685" s="9">
        <f>ROUND(0.07*MIN(7*L1685*'اطلاعات پایه'!$B$5,'محاسبه حقوق'!X1685),0)</f>
        <v>2822126</v>
      </c>
      <c r="Z1685" s="9">
        <f t="shared" si="205"/>
        <v>9272700</v>
      </c>
      <c r="AA1685" s="9">
        <f t="shared" si="206"/>
        <v>480702059.14285713</v>
      </c>
      <c r="AB1685" s="5">
        <f>IF(AA1685&lt;='اطلاعات پایه'!$B$35,'اطلاعات پایه'!$D$35,IF(AA1685&lt;='اطلاعات پایه'!$B$36,'اطلاعات پایه'!$E$35+(AA1685-'اطلاعات پایه'!$B$35)*'اطلاعات پایه'!$C$36,IF(AA1685&lt;='اطلاعات پایه'!$B$37,'اطلاعات پایه'!$E$36+(AA1685-'اطلاعات پایه'!$B$36)*'اطلاعات پایه'!$C$37,IF(AA1685&lt;='اطلاعات پایه'!$B$38,'اطلاعات پایه'!$E$37+(AA1685-'اطلاعات پایه'!$B$37)*'اطلاعات پایه'!$C$38,IF(AA1685&lt;='اطلاعات پایه'!$B$39,'اطلاعات پایه'!$E$38+(AA1685-'اطلاعات پایه'!$B$38)*'اطلاعات پایه'!$C$39,'اطلاعات پایه'!$E$39+(AA1685-'اطلاعات پایه'!$B$39)*'اطلاعات پایه'!$C$40)))))/365*L1685</f>
        <v>0</v>
      </c>
      <c r="AC1685" s="9">
        <f t="shared" si="207"/>
        <v>37493954</v>
      </c>
      <c r="AE1685" s="9">
        <f t="shared" si="202"/>
        <v>49588780</v>
      </c>
    </row>
    <row r="1686" spans="1:31" x14ac:dyDescent="0.25">
      <c r="A1686" s="13">
        <v>1666</v>
      </c>
      <c r="B1686" s="13"/>
      <c r="C1686" s="13"/>
      <c r="D1686" s="13"/>
      <c r="E1686" s="13"/>
      <c r="F1686" s="13"/>
      <c r="G1686" s="6" t="str">
        <f t="shared" ref="G1686:G1749" si="208">IF(F1686=0,"",F1686)</f>
        <v/>
      </c>
      <c r="H1686" s="13"/>
      <c r="I1686" s="13"/>
      <c r="J1686" s="15"/>
      <c r="K1686" s="15"/>
      <c r="L1686" s="5">
        <f>VLOOKUP($C$15,'اطلاعات پایه'!$A$18:$B$30,2,FALSE)</f>
        <v>30</v>
      </c>
      <c r="M1686" s="6">
        <f>VLOOKUP($C$15,'اطلاعات پایه'!$A$18:$C$30,3,FALSE)</f>
        <v>45736</v>
      </c>
      <c r="N1686" s="5">
        <f>ROUND((K1686*('اطلاعات پایه'!$B$12+1)+'اطلاعات پایه'!$B$13)/30*L1686,0)</f>
        <v>9316080</v>
      </c>
      <c r="O1686" s="5">
        <f>IF(AND(F1686&gt;0,M1686-F1686&gt;364),'اطلاعات پایه'!$B$10,0)*L1686+J1686</f>
        <v>0</v>
      </c>
      <c r="P1686" s="5">
        <f>IF(H1686="متاهل",'اطلاعات پایه'!$B$6,0)</f>
        <v>0</v>
      </c>
      <c r="Q1686" s="5">
        <f>I1686*'اطلاعات پایه'!$B$7</f>
        <v>0</v>
      </c>
      <c r="R1686" s="5">
        <f>ROUND('اطلاعات پایه'!$B$8/30*MIN(30,L1686),0)</f>
        <v>9000000</v>
      </c>
      <c r="S1686" s="5">
        <f>ROUND('اطلاعات پایه'!$B$9/30*MIN(30,L1686),0)</f>
        <v>22000000</v>
      </c>
      <c r="T1686" s="5">
        <f t="shared" si="203"/>
        <v>59284</v>
      </c>
      <c r="U1686" s="15"/>
      <c r="V1686" s="5">
        <f t="shared" ref="V1686:V1749" si="209">U1686*T1686</f>
        <v>0</v>
      </c>
      <c r="X1686" s="9">
        <f t="shared" si="204"/>
        <v>40316080</v>
      </c>
      <c r="Y1686" s="9">
        <f>ROUND(0.07*MIN(7*L1686*'اطلاعات پایه'!$B$5,'محاسبه حقوق'!X1686),0)</f>
        <v>2822126</v>
      </c>
      <c r="Z1686" s="9">
        <f t="shared" si="205"/>
        <v>9272700</v>
      </c>
      <c r="AA1686" s="9">
        <f t="shared" si="206"/>
        <v>480702059.14285713</v>
      </c>
      <c r="AB1686" s="5">
        <f>IF(AA1686&lt;='اطلاعات پایه'!$B$35,'اطلاعات پایه'!$D$35,IF(AA1686&lt;='اطلاعات پایه'!$B$36,'اطلاعات پایه'!$E$35+(AA1686-'اطلاعات پایه'!$B$35)*'اطلاعات پایه'!$C$36,IF(AA1686&lt;='اطلاعات پایه'!$B$37,'اطلاعات پایه'!$E$36+(AA1686-'اطلاعات پایه'!$B$36)*'اطلاعات پایه'!$C$37,IF(AA1686&lt;='اطلاعات پایه'!$B$38,'اطلاعات پایه'!$E$37+(AA1686-'اطلاعات پایه'!$B$37)*'اطلاعات پایه'!$C$38,IF(AA1686&lt;='اطلاعات پایه'!$B$39,'اطلاعات پایه'!$E$38+(AA1686-'اطلاعات پایه'!$B$38)*'اطلاعات پایه'!$C$39,'اطلاعات پایه'!$E$39+(AA1686-'اطلاعات پایه'!$B$39)*'اطلاعات پایه'!$C$40)))))/365*L1686</f>
        <v>0</v>
      </c>
      <c r="AC1686" s="9">
        <f t="shared" si="207"/>
        <v>37493954</v>
      </c>
      <c r="AE1686" s="9">
        <f t="shared" ref="AE1686:AE1749" si="210">X1686+Z1686</f>
        <v>49588780</v>
      </c>
    </row>
    <row r="1687" spans="1:31" x14ac:dyDescent="0.25">
      <c r="A1687" s="13">
        <v>1667</v>
      </c>
      <c r="B1687" s="13"/>
      <c r="C1687" s="13"/>
      <c r="D1687" s="13"/>
      <c r="E1687" s="13"/>
      <c r="F1687" s="13"/>
      <c r="G1687" s="6" t="str">
        <f t="shared" si="208"/>
        <v/>
      </c>
      <c r="H1687" s="13"/>
      <c r="I1687" s="13"/>
      <c r="J1687" s="15"/>
      <c r="K1687" s="15"/>
      <c r="L1687" s="5">
        <f>VLOOKUP($C$15,'اطلاعات پایه'!$A$18:$B$30,2,FALSE)</f>
        <v>30</v>
      </c>
      <c r="M1687" s="6">
        <f>VLOOKUP($C$15,'اطلاعات پایه'!$A$18:$C$30,3,FALSE)</f>
        <v>45736</v>
      </c>
      <c r="N1687" s="5">
        <f>ROUND((K1687*('اطلاعات پایه'!$B$12+1)+'اطلاعات پایه'!$B$13)/30*L1687,0)</f>
        <v>9316080</v>
      </c>
      <c r="O1687" s="5">
        <f>IF(AND(F1687&gt;0,M1687-F1687&gt;364),'اطلاعات پایه'!$B$10,0)*L1687+J1687</f>
        <v>0</v>
      </c>
      <c r="P1687" s="5">
        <f>IF(H1687="متاهل",'اطلاعات پایه'!$B$6,0)</f>
        <v>0</v>
      </c>
      <c r="Q1687" s="5">
        <f>I1687*'اطلاعات پایه'!$B$7</f>
        <v>0</v>
      </c>
      <c r="R1687" s="5">
        <f>ROUND('اطلاعات پایه'!$B$8/30*MIN(30,L1687),0)</f>
        <v>9000000</v>
      </c>
      <c r="S1687" s="5">
        <f>ROUND('اطلاعات پایه'!$B$9/30*MIN(30,L1687),0)</f>
        <v>22000000</v>
      </c>
      <c r="T1687" s="5">
        <f t="shared" ref="T1687:T1750" si="211">ROUND((N1687+O1687)/L1687*30/220*1.4,0)</f>
        <v>59284</v>
      </c>
      <c r="U1687" s="15"/>
      <c r="V1687" s="5">
        <f t="shared" si="209"/>
        <v>0</v>
      </c>
      <c r="X1687" s="9">
        <f t="shared" ref="X1687:X1750" si="212">SUM(N1687:S1687,V1687:W1687)</f>
        <v>40316080</v>
      </c>
      <c r="Y1687" s="9">
        <f>ROUND(0.07*MIN(7*L1687*'اطلاعات پایه'!$B$5,'محاسبه حقوق'!X1687),0)</f>
        <v>2822126</v>
      </c>
      <c r="Z1687" s="9">
        <f t="shared" ref="Z1687:Z1750" si="213">ROUND(Y1687/7*23,0)</f>
        <v>9272700</v>
      </c>
      <c r="AA1687" s="9">
        <f t="shared" ref="AA1687:AA1750" si="214">(X1687-2/7*Y1687)/L1687*365</f>
        <v>480702059.14285713</v>
      </c>
      <c r="AB1687" s="5">
        <f>IF(AA1687&lt;='اطلاعات پایه'!$B$35,'اطلاعات پایه'!$D$35,IF(AA1687&lt;='اطلاعات پایه'!$B$36,'اطلاعات پایه'!$E$35+(AA1687-'اطلاعات پایه'!$B$35)*'اطلاعات پایه'!$C$36,IF(AA1687&lt;='اطلاعات پایه'!$B$37,'اطلاعات پایه'!$E$36+(AA1687-'اطلاعات پایه'!$B$36)*'اطلاعات پایه'!$C$37,IF(AA1687&lt;='اطلاعات پایه'!$B$38,'اطلاعات پایه'!$E$37+(AA1687-'اطلاعات پایه'!$B$37)*'اطلاعات پایه'!$C$38,IF(AA1687&lt;='اطلاعات پایه'!$B$39,'اطلاعات پایه'!$E$38+(AA1687-'اطلاعات پایه'!$B$38)*'اطلاعات پایه'!$C$39,'اطلاعات پایه'!$E$39+(AA1687-'اطلاعات پایه'!$B$39)*'اطلاعات پایه'!$C$40)))))/365*L1687</f>
        <v>0</v>
      </c>
      <c r="AC1687" s="9">
        <f t="shared" ref="AC1687:AC1750" si="215">X1687-Y1687-AB1687</f>
        <v>37493954</v>
      </c>
      <c r="AE1687" s="9">
        <f t="shared" si="210"/>
        <v>49588780</v>
      </c>
    </row>
    <row r="1688" spans="1:31" x14ac:dyDescent="0.25">
      <c r="A1688" s="13">
        <v>1668</v>
      </c>
      <c r="B1688" s="13"/>
      <c r="C1688" s="13"/>
      <c r="D1688" s="13"/>
      <c r="E1688" s="13"/>
      <c r="F1688" s="13"/>
      <c r="G1688" s="6" t="str">
        <f t="shared" si="208"/>
        <v/>
      </c>
      <c r="H1688" s="13"/>
      <c r="I1688" s="13"/>
      <c r="J1688" s="15"/>
      <c r="K1688" s="15"/>
      <c r="L1688" s="5">
        <f>VLOOKUP($C$15,'اطلاعات پایه'!$A$18:$B$30,2,FALSE)</f>
        <v>30</v>
      </c>
      <c r="M1688" s="6">
        <f>VLOOKUP($C$15,'اطلاعات پایه'!$A$18:$C$30,3,FALSE)</f>
        <v>45736</v>
      </c>
      <c r="N1688" s="5">
        <f>ROUND((K1688*('اطلاعات پایه'!$B$12+1)+'اطلاعات پایه'!$B$13)/30*L1688,0)</f>
        <v>9316080</v>
      </c>
      <c r="O1688" s="5">
        <f>IF(AND(F1688&gt;0,M1688-F1688&gt;364),'اطلاعات پایه'!$B$10,0)*L1688+J1688</f>
        <v>0</v>
      </c>
      <c r="P1688" s="5">
        <f>IF(H1688="متاهل",'اطلاعات پایه'!$B$6,0)</f>
        <v>0</v>
      </c>
      <c r="Q1688" s="5">
        <f>I1688*'اطلاعات پایه'!$B$7</f>
        <v>0</v>
      </c>
      <c r="R1688" s="5">
        <f>ROUND('اطلاعات پایه'!$B$8/30*MIN(30,L1688),0)</f>
        <v>9000000</v>
      </c>
      <c r="S1688" s="5">
        <f>ROUND('اطلاعات پایه'!$B$9/30*MIN(30,L1688),0)</f>
        <v>22000000</v>
      </c>
      <c r="T1688" s="5">
        <f t="shared" si="211"/>
        <v>59284</v>
      </c>
      <c r="U1688" s="15"/>
      <c r="V1688" s="5">
        <f t="shared" si="209"/>
        <v>0</v>
      </c>
      <c r="X1688" s="9">
        <f t="shared" si="212"/>
        <v>40316080</v>
      </c>
      <c r="Y1688" s="9">
        <f>ROUND(0.07*MIN(7*L1688*'اطلاعات پایه'!$B$5,'محاسبه حقوق'!X1688),0)</f>
        <v>2822126</v>
      </c>
      <c r="Z1688" s="9">
        <f t="shared" si="213"/>
        <v>9272700</v>
      </c>
      <c r="AA1688" s="9">
        <f t="shared" si="214"/>
        <v>480702059.14285713</v>
      </c>
      <c r="AB1688" s="5">
        <f>IF(AA1688&lt;='اطلاعات پایه'!$B$35,'اطلاعات پایه'!$D$35,IF(AA1688&lt;='اطلاعات پایه'!$B$36,'اطلاعات پایه'!$E$35+(AA1688-'اطلاعات پایه'!$B$35)*'اطلاعات پایه'!$C$36,IF(AA1688&lt;='اطلاعات پایه'!$B$37,'اطلاعات پایه'!$E$36+(AA1688-'اطلاعات پایه'!$B$36)*'اطلاعات پایه'!$C$37,IF(AA1688&lt;='اطلاعات پایه'!$B$38,'اطلاعات پایه'!$E$37+(AA1688-'اطلاعات پایه'!$B$37)*'اطلاعات پایه'!$C$38,IF(AA1688&lt;='اطلاعات پایه'!$B$39,'اطلاعات پایه'!$E$38+(AA1688-'اطلاعات پایه'!$B$38)*'اطلاعات پایه'!$C$39,'اطلاعات پایه'!$E$39+(AA1688-'اطلاعات پایه'!$B$39)*'اطلاعات پایه'!$C$40)))))/365*L1688</f>
        <v>0</v>
      </c>
      <c r="AC1688" s="9">
        <f t="shared" si="215"/>
        <v>37493954</v>
      </c>
      <c r="AE1688" s="9">
        <f t="shared" si="210"/>
        <v>49588780</v>
      </c>
    </row>
    <row r="1689" spans="1:31" x14ac:dyDescent="0.25">
      <c r="A1689" s="13">
        <v>1669</v>
      </c>
      <c r="B1689" s="13"/>
      <c r="C1689" s="13"/>
      <c r="D1689" s="13"/>
      <c r="E1689" s="13"/>
      <c r="F1689" s="13"/>
      <c r="G1689" s="6" t="str">
        <f t="shared" si="208"/>
        <v/>
      </c>
      <c r="H1689" s="13"/>
      <c r="I1689" s="13"/>
      <c r="J1689" s="15"/>
      <c r="K1689" s="15"/>
      <c r="L1689" s="5">
        <f>VLOOKUP($C$15,'اطلاعات پایه'!$A$18:$B$30,2,FALSE)</f>
        <v>30</v>
      </c>
      <c r="M1689" s="6">
        <f>VLOOKUP($C$15,'اطلاعات پایه'!$A$18:$C$30,3,FALSE)</f>
        <v>45736</v>
      </c>
      <c r="N1689" s="5">
        <f>ROUND((K1689*('اطلاعات پایه'!$B$12+1)+'اطلاعات پایه'!$B$13)/30*L1689,0)</f>
        <v>9316080</v>
      </c>
      <c r="O1689" s="5">
        <f>IF(AND(F1689&gt;0,M1689-F1689&gt;364),'اطلاعات پایه'!$B$10,0)*L1689+J1689</f>
        <v>0</v>
      </c>
      <c r="P1689" s="5">
        <f>IF(H1689="متاهل",'اطلاعات پایه'!$B$6,0)</f>
        <v>0</v>
      </c>
      <c r="Q1689" s="5">
        <f>I1689*'اطلاعات پایه'!$B$7</f>
        <v>0</v>
      </c>
      <c r="R1689" s="5">
        <f>ROUND('اطلاعات پایه'!$B$8/30*MIN(30,L1689),0)</f>
        <v>9000000</v>
      </c>
      <c r="S1689" s="5">
        <f>ROUND('اطلاعات پایه'!$B$9/30*MIN(30,L1689),0)</f>
        <v>22000000</v>
      </c>
      <c r="T1689" s="5">
        <f t="shared" si="211"/>
        <v>59284</v>
      </c>
      <c r="U1689" s="15"/>
      <c r="V1689" s="5">
        <f t="shared" si="209"/>
        <v>0</v>
      </c>
      <c r="X1689" s="9">
        <f t="shared" si="212"/>
        <v>40316080</v>
      </c>
      <c r="Y1689" s="9">
        <f>ROUND(0.07*MIN(7*L1689*'اطلاعات پایه'!$B$5,'محاسبه حقوق'!X1689),0)</f>
        <v>2822126</v>
      </c>
      <c r="Z1689" s="9">
        <f t="shared" si="213"/>
        <v>9272700</v>
      </c>
      <c r="AA1689" s="9">
        <f t="shared" si="214"/>
        <v>480702059.14285713</v>
      </c>
      <c r="AB1689" s="5">
        <f>IF(AA1689&lt;='اطلاعات پایه'!$B$35,'اطلاعات پایه'!$D$35,IF(AA1689&lt;='اطلاعات پایه'!$B$36,'اطلاعات پایه'!$E$35+(AA1689-'اطلاعات پایه'!$B$35)*'اطلاعات پایه'!$C$36,IF(AA1689&lt;='اطلاعات پایه'!$B$37,'اطلاعات پایه'!$E$36+(AA1689-'اطلاعات پایه'!$B$36)*'اطلاعات پایه'!$C$37,IF(AA1689&lt;='اطلاعات پایه'!$B$38,'اطلاعات پایه'!$E$37+(AA1689-'اطلاعات پایه'!$B$37)*'اطلاعات پایه'!$C$38,IF(AA1689&lt;='اطلاعات پایه'!$B$39,'اطلاعات پایه'!$E$38+(AA1689-'اطلاعات پایه'!$B$38)*'اطلاعات پایه'!$C$39,'اطلاعات پایه'!$E$39+(AA1689-'اطلاعات پایه'!$B$39)*'اطلاعات پایه'!$C$40)))))/365*L1689</f>
        <v>0</v>
      </c>
      <c r="AC1689" s="9">
        <f t="shared" si="215"/>
        <v>37493954</v>
      </c>
      <c r="AE1689" s="9">
        <f t="shared" si="210"/>
        <v>49588780</v>
      </c>
    </row>
    <row r="1690" spans="1:31" x14ac:dyDescent="0.25">
      <c r="A1690" s="13">
        <v>1670</v>
      </c>
      <c r="B1690" s="13"/>
      <c r="C1690" s="13"/>
      <c r="D1690" s="13"/>
      <c r="E1690" s="13"/>
      <c r="F1690" s="13"/>
      <c r="G1690" s="6" t="str">
        <f t="shared" si="208"/>
        <v/>
      </c>
      <c r="H1690" s="13"/>
      <c r="I1690" s="13"/>
      <c r="J1690" s="15"/>
      <c r="K1690" s="15"/>
      <c r="L1690" s="5">
        <f>VLOOKUP($C$15,'اطلاعات پایه'!$A$18:$B$30,2,FALSE)</f>
        <v>30</v>
      </c>
      <c r="M1690" s="6">
        <f>VLOOKUP($C$15,'اطلاعات پایه'!$A$18:$C$30,3,FALSE)</f>
        <v>45736</v>
      </c>
      <c r="N1690" s="5">
        <f>ROUND((K1690*('اطلاعات پایه'!$B$12+1)+'اطلاعات پایه'!$B$13)/30*L1690,0)</f>
        <v>9316080</v>
      </c>
      <c r="O1690" s="5">
        <f>IF(AND(F1690&gt;0,M1690-F1690&gt;364),'اطلاعات پایه'!$B$10,0)*L1690+J1690</f>
        <v>0</v>
      </c>
      <c r="P1690" s="5">
        <f>IF(H1690="متاهل",'اطلاعات پایه'!$B$6,0)</f>
        <v>0</v>
      </c>
      <c r="Q1690" s="5">
        <f>I1690*'اطلاعات پایه'!$B$7</f>
        <v>0</v>
      </c>
      <c r="R1690" s="5">
        <f>ROUND('اطلاعات پایه'!$B$8/30*MIN(30,L1690),0)</f>
        <v>9000000</v>
      </c>
      <c r="S1690" s="5">
        <f>ROUND('اطلاعات پایه'!$B$9/30*MIN(30,L1690),0)</f>
        <v>22000000</v>
      </c>
      <c r="T1690" s="5">
        <f t="shared" si="211"/>
        <v>59284</v>
      </c>
      <c r="U1690" s="15"/>
      <c r="V1690" s="5">
        <f t="shared" si="209"/>
        <v>0</v>
      </c>
      <c r="X1690" s="9">
        <f t="shared" si="212"/>
        <v>40316080</v>
      </c>
      <c r="Y1690" s="9">
        <f>ROUND(0.07*MIN(7*L1690*'اطلاعات پایه'!$B$5,'محاسبه حقوق'!X1690),0)</f>
        <v>2822126</v>
      </c>
      <c r="Z1690" s="9">
        <f t="shared" si="213"/>
        <v>9272700</v>
      </c>
      <c r="AA1690" s="9">
        <f t="shared" si="214"/>
        <v>480702059.14285713</v>
      </c>
      <c r="AB1690" s="5">
        <f>IF(AA1690&lt;='اطلاعات پایه'!$B$35,'اطلاعات پایه'!$D$35,IF(AA1690&lt;='اطلاعات پایه'!$B$36,'اطلاعات پایه'!$E$35+(AA1690-'اطلاعات پایه'!$B$35)*'اطلاعات پایه'!$C$36,IF(AA1690&lt;='اطلاعات پایه'!$B$37,'اطلاعات پایه'!$E$36+(AA1690-'اطلاعات پایه'!$B$36)*'اطلاعات پایه'!$C$37,IF(AA1690&lt;='اطلاعات پایه'!$B$38,'اطلاعات پایه'!$E$37+(AA1690-'اطلاعات پایه'!$B$37)*'اطلاعات پایه'!$C$38,IF(AA1690&lt;='اطلاعات پایه'!$B$39,'اطلاعات پایه'!$E$38+(AA1690-'اطلاعات پایه'!$B$38)*'اطلاعات پایه'!$C$39,'اطلاعات پایه'!$E$39+(AA1690-'اطلاعات پایه'!$B$39)*'اطلاعات پایه'!$C$40)))))/365*L1690</f>
        <v>0</v>
      </c>
      <c r="AC1690" s="9">
        <f t="shared" si="215"/>
        <v>37493954</v>
      </c>
      <c r="AE1690" s="9">
        <f t="shared" si="210"/>
        <v>49588780</v>
      </c>
    </row>
    <row r="1691" spans="1:31" x14ac:dyDescent="0.25">
      <c r="A1691" s="13">
        <v>1671</v>
      </c>
      <c r="B1691" s="13"/>
      <c r="C1691" s="13"/>
      <c r="D1691" s="13"/>
      <c r="E1691" s="13"/>
      <c r="F1691" s="13"/>
      <c r="G1691" s="6" t="str">
        <f t="shared" si="208"/>
        <v/>
      </c>
      <c r="H1691" s="13"/>
      <c r="I1691" s="13"/>
      <c r="J1691" s="15"/>
      <c r="K1691" s="15"/>
      <c r="L1691" s="5">
        <f>VLOOKUP($C$15,'اطلاعات پایه'!$A$18:$B$30,2,FALSE)</f>
        <v>30</v>
      </c>
      <c r="M1691" s="6">
        <f>VLOOKUP($C$15,'اطلاعات پایه'!$A$18:$C$30,3,FALSE)</f>
        <v>45736</v>
      </c>
      <c r="N1691" s="5">
        <f>ROUND((K1691*('اطلاعات پایه'!$B$12+1)+'اطلاعات پایه'!$B$13)/30*L1691,0)</f>
        <v>9316080</v>
      </c>
      <c r="O1691" s="5">
        <f>IF(AND(F1691&gt;0,M1691-F1691&gt;364),'اطلاعات پایه'!$B$10,0)*L1691+J1691</f>
        <v>0</v>
      </c>
      <c r="P1691" s="5">
        <f>IF(H1691="متاهل",'اطلاعات پایه'!$B$6,0)</f>
        <v>0</v>
      </c>
      <c r="Q1691" s="5">
        <f>I1691*'اطلاعات پایه'!$B$7</f>
        <v>0</v>
      </c>
      <c r="R1691" s="5">
        <f>ROUND('اطلاعات پایه'!$B$8/30*MIN(30,L1691),0)</f>
        <v>9000000</v>
      </c>
      <c r="S1691" s="5">
        <f>ROUND('اطلاعات پایه'!$B$9/30*MIN(30,L1691),0)</f>
        <v>22000000</v>
      </c>
      <c r="T1691" s="5">
        <f t="shared" si="211"/>
        <v>59284</v>
      </c>
      <c r="U1691" s="15"/>
      <c r="V1691" s="5">
        <f t="shared" si="209"/>
        <v>0</v>
      </c>
      <c r="X1691" s="9">
        <f t="shared" si="212"/>
        <v>40316080</v>
      </c>
      <c r="Y1691" s="9">
        <f>ROUND(0.07*MIN(7*L1691*'اطلاعات پایه'!$B$5,'محاسبه حقوق'!X1691),0)</f>
        <v>2822126</v>
      </c>
      <c r="Z1691" s="9">
        <f t="shared" si="213"/>
        <v>9272700</v>
      </c>
      <c r="AA1691" s="9">
        <f t="shared" si="214"/>
        <v>480702059.14285713</v>
      </c>
      <c r="AB1691" s="5">
        <f>IF(AA1691&lt;='اطلاعات پایه'!$B$35,'اطلاعات پایه'!$D$35,IF(AA1691&lt;='اطلاعات پایه'!$B$36,'اطلاعات پایه'!$E$35+(AA1691-'اطلاعات پایه'!$B$35)*'اطلاعات پایه'!$C$36,IF(AA1691&lt;='اطلاعات پایه'!$B$37,'اطلاعات پایه'!$E$36+(AA1691-'اطلاعات پایه'!$B$36)*'اطلاعات پایه'!$C$37,IF(AA1691&lt;='اطلاعات پایه'!$B$38,'اطلاعات پایه'!$E$37+(AA1691-'اطلاعات پایه'!$B$37)*'اطلاعات پایه'!$C$38,IF(AA1691&lt;='اطلاعات پایه'!$B$39,'اطلاعات پایه'!$E$38+(AA1691-'اطلاعات پایه'!$B$38)*'اطلاعات پایه'!$C$39,'اطلاعات پایه'!$E$39+(AA1691-'اطلاعات پایه'!$B$39)*'اطلاعات پایه'!$C$40)))))/365*L1691</f>
        <v>0</v>
      </c>
      <c r="AC1691" s="9">
        <f t="shared" si="215"/>
        <v>37493954</v>
      </c>
      <c r="AE1691" s="9">
        <f t="shared" si="210"/>
        <v>49588780</v>
      </c>
    </row>
    <row r="1692" spans="1:31" x14ac:dyDescent="0.25">
      <c r="A1692" s="13">
        <v>1672</v>
      </c>
      <c r="B1692" s="13"/>
      <c r="C1692" s="13"/>
      <c r="D1692" s="13"/>
      <c r="E1692" s="13"/>
      <c r="F1692" s="13"/>
      <c r="G1692" s="6" t="str">
        <f t="shared" si="208"/>
        <v/>
      </c>
      <c r="H1692" s="13"/>
      <c r="I1692" s="13"/>
      <c r="J1692" s="15"/>
      <c r="K1692" s="15"/>
      <c r="L1692" s="5">
        <f>VLOOKUP($C$15,'اطلاعات پایه'!$A$18:$B$30,2,FALSE)</f>
        <v>30</v>
      </c>
      <c r="M1692" s="6">
        <f>VLOOKUP($C$15,'اطلاعات پایه'!$A$18:$C$30,3,FALSE)</f>
        <v>45736</v>
      </c>
      <c r="N1692" s="5">
        <f>ROUND((K1692*('اطلاعات پایه'!$B$12+1)+'اطلاعات پایه'!$B$13)/30*L1692,0)</f>
        <v>9316080</v>
      </c>
      <c r="O1692" s="5">
        <f>IF(AND(F1692&gt;0,M1692-F1692&gt;364),'اطلاعات پایه'!$B$10,0)*L1692+J1692</f>
        <v>0</v>
      </c>
      <c r="P1692" s="5">
        <f>IF(H1692="متاهل",'اطلاعات پایه'!$B$6,0)</f>
        <v>0</v>
      </c>
      <c r="Q1692" s="5">
        <f>I1692*'اطلاعات پایه'!$B$7</f>
        <v>0</v>
      </c>
      <c r="R1692" s="5">
        <f>ROUND('اطلاعات پایه'!$B$8/30*MIN(30,L1692),0)</f>
        <v>9000000</v>
      </c>
      <c r="S1692" s="5">
        <f>ROUND('اطلاعات پایه'!$B$9/30*MIN(30,L1692),0)</f>
        <v>22000000</v>
      </c>
      <c r="T1692" s="5">
        <f t="shared" si="211"/>
        <v>59284</v>
      </c>
      <c r="U1692" s="15"/>
      <c r="V1692" s="5">
        <f t="shared" si="209"/>
        <v>0</v>
      </c>
      <c r="X1692" s="9">
        <f t="shared" si="212"/>
        <v>40316080</v>
      </c>
      <c r="Y1692" s="9">
        <f>ROUND(0.07*MIN(7*L1692*'اطلاعات پایه'!$B$5,'محاسبه حقوق'!X1692),0)</f>
        <v>2822126</v>
      </c>
      <c r="Z1692" s="9">
        <f t="shared" si="213"/>
        <v>9272700</v>
      </c>
      <c r="AA1692" s="9">
        <f t="shared" si="214"/>
        <v>480702059.14285713</v>
      </c>
      <c r="AB1692" s="5">
        <f>IF(AA1692&lt;='اطلاعات پایه'!$B$35,'اطلاعات پایه'!$D$35,IF(AA1692&lt;='اطلاعات پایه'!$B$36,'اطلاعات پایه'!$E$35+(AA1692-'اطلاعات پایه'!$B$35)*'اطلاعات پایه'!$C$36,IF(AA1692&lt;='اطلاعات پایه'!$B$37,'اطلاعات پایه'!$E$36+(AA1692-'اطلاعات پایه'!$B$36)*'اطلاعات پایه'!$C$37,IF(AA1692&lt;='اطلاعات پایه'!$B$38,'اطلاعات پایه'!$E$37+(AA1692-'اطلاعات پایه'!$B$37)*'اطلاعات پایه'!$C$38,IF(AA1692&lt;='اطلاعات پایه'!$B$39,'اطلاعات پایه'!$E$38+(AA1692-'اطلاعات پایه'!$B$38)*'اطلاعات پایه'!$C$39,'اطلاعات پایه'!$E$39+(AA1692-'اطلاعات پایه'!$B$39)*'اطلاعات پایه'!$C$40)))))/365*L1692</f>
        <v>0</v>
      </c>
      <c r="AC1692" s="9">
        <f t="shared" si="215"/>
        <v>37493954</v>
      </c>
      <c r="AE1692" s="9">
        <f t="shared" si="210"/>
        <v>49588780</v>
      </c>
    </row>
    <row r="1693" spans="1:31" x14ac:dyDescent="0.25">
      <c r="A1693" s="13">
        <v>1673</v>
      </c>
      <c r="B1693" s="13"/>
      <c r="C1693" s="13"/>
      <c r="D1693" s="13"/>
      <c r="E1693" s="13"/>
      <c r="F1693" s="13"/>
      <c r="G1693" s="6" t="str">
        <f t="shared" si="208"/>
        <v/>
      </c>
      <c r="H1693" s="13"/>
      <c r="I1693" s="13"/>
      <c r="J1693" s="15"/>
      <c r="K1693" s="15"/>
      <c r="L1693" s="5">
        <f>VLOOKUP($C$15,'اطلاعات پایه'!$A$18:$B$30,2,FALSE)</f>
        <v>30</v>
      </c>
      <c r="M1693" s="6">
        <f>VLOOKUP($C$15,'اطلاعات پایه'!$A$18:$C$30,3,FALSE)</f>
        <v>45736</v>
      </c>
      <c r="N1693" s="5">
        <f>ROUND((K1693*('اطلاعات پایه'!$B$12+1)+'اطلاعات پایه'!$B$13)/30*L1693,0)</f>
        <v>9316080</v>
      </c>
      <c r="O1693" s="5">
        <f>IF(AND(F1693&gt;0,M1693-F1693&gt;364),'اطلاعات پایه'!$B$10,0)*L1693+J1693</f>
        <v>0</v>
      </c>
      <c r="P1693" s="5">
        <f>IF(H1693="متاهل",'اطلاعات پایه'!$B$6,0)</f>
        <v>0</v>
      </c>
      <c r="Q1693" s="5">
        <f>I1693*'اطلاعات پایه'!$B$7</f>
        <v>0</v>
      </c>
      <c r="R1693" s="5">
        <f>ROUND('اطلاعات پایه'!$B$8/30*MIN(30,L1693),0)</f>
        <v>9000000</v>
      </c>
      <c r="S1693" s="5">
        <f>ROUND('اطلاعات پایه'!$B$9/30*MIN(30,L1693),0)</f>
        <v>22000000</v>
      </c>
      <c r="T1693" s="5">
        <f t="shared" si="211"/>
        <v>59284</v>
      </c>
      <c r="U1693" s="15"/>
      <c r="V1693" s="5">
        <f t="shared" si="209"/>
        <v>0</v>
      </c>
      <c r="X1693" s="9">
        <f t="shared" si="212"/>
        <v>40316080</v>
      </c>
      <c r="Y1693" s="9">
        <f>ROUND(0.07*MIN(7*L1693*'اطلاعات پایه'!$B$5,'محاسبه حقوق'!X1693),0)</f>
        <v>2822126</v>
      </c>
      <c r="Z1693" s="9">
        <f t="shared" si="213"/>
        <v>9272700</v>
      </c>
      <c r="AA1693" s="9">
        <f t="shared" si="214"/>
        <v>480702059.14285713</v>
      </c>
      <c r="AB1693" s="5">
        <f>IF(AA1693&lt;='اطلاعات پایه'!$B$35,'اطلاعات پایه'!$D$35,IF(AA1693&lt;='اطلاعات پایه'!$B$36,'اطلاعات پایه'!$E$35+(AA1693-'اطلاعات پایه'!$B$35)*'اطلاعات پایه'!$C$36,IF(AA1693&lt;='اطلاعات پایه'!$B$37,'اطلاعات پایه'!$E$36+(AA1693-'اطلاعات پایه'!$B$36)*'اطلاعات پایه'!$C$37,IF(AA1693&lt;='اطلاعات پایه'!$B$38,'اطلاعات پایه'!$E$37+(AA1693-'اطلاعات پایه'!$B$37)*'اطلاعات پایه'!$C$38,IF(AA1693&lt;='اطلاعات پایه'!$B$39,'اطلاعات پایه'!$E$38+(AA1693-'اطلاعات پایه'!$B$38)*'اطلاعات پایه'!$C$39,'اطلاعات پایه'!$E$39+(AA1693-'اطلاعات پایه'!$B$39)*'اطلاعات پایه'!$C$40)))))/365*L1693</f>
        <v>0</v>
      </c>
      <c r="AC1693" s="9">
        <f t="shared" si="215"/>
        <v>37493954</v>
      </c>
      <c r="AE1693" s="9">
        <f t="shared" si="210"/>
        <v>49588780</v>
      </c>
    </row>
    <row r="1694" spans="1:31" x14ac:dyDescent="0.25">
      <c r="A1694" s="13">
        <v>1674</v>
      </c>
      <c r="B1694" s="13"/>
      <c r="C1694" s="13"/>
      <c r="D1694" s="13"/>
      <c r="E1694" s="13"/>
      <c r="F1694" s="13"/>
      <c r="G1694" s="6" t="str">
        <f t="shared" si="208"/>
        <v/>
      </c>
      <c r="H1694" s="13"/>
      <c r="I1694" s="13"/>
      <c r="J1694" s="15"/>
      <c r="K1694" s="15"/>
      <c r="L1694" s="5">
        <f>VLOOKUP($C$15,'اطلاعات پایه'!$A$18:$B$30,2,FALSE)</f>
        <v>30</v>
      </c>
      <c r="M1694" s="6">
        <f>VLOOKUP($C$15,'اطلاعات پایه'!$A$18:$C$30,3,FALSE)</f>
        <v>45736</v>
      </c>
      <c r="N1694" s="5">
        <f>ROUND((K1694*('اطلاعات پایه'!$B$12+1)+'اطلاعات پایه'!$B$13)/30*L1694,0)</f>
        <v>9316080</v>
      </c>
      <c r="O1694" s="5">
        <f>IF(AND(F1694&gt;0,M1694-F1694&gt;364),'اطلاعات پایه'!$B$10,0)*L1694+J1694</f>
        <v>0</v>
      </c>
      <c r="P1694" s="5">
        <f>IF(H1694="متاهل",'اطلاعات پایه'!$B$6,0)</f>
        <v>0</v>
      </c>
      <c r="Q1694" s="5">
        <f>I1694*'اطلاعات پایه'!$B$7</f>
        <v>0</v>
      </c>
      <c r="R1694" s="5">
        <f>ROUND('اطلاعات پایه'!$B$8/30*MIN(30,L1694),0)</f>
        <v>9000000</v>
      </c>
      <c r="S1694" s="5">
        <f>ROUND('اطلاعات پایه'!$B$9/30*MIN(30,L1694),0)</f>
        <v>22000000</v>
      </c>
      <c r="T1694" s="5">
        <f t="shared" si="211"/>
        <v>59284</v>
      </c>
      <c r="U1694" s="15"/>
      <c r="V1694" s="5">
        <f t="shared" si="209"/>
        <v>0</v>
      </c>
      <c r="X1694" s="9">
        <f t="shared" si="212"/>
        <v>40316080</v>
      </c>
      <c r="Y1694" s="9">
        <f>ROUND(0.07*MIN(7*L1694*'اطلاعات پایه'!$B$5,'محاسبه حقوق'!X1694),0)</f>
        <v>2822126</v>
      </c>
      <c r="Z1694" s="9">
        <f t="shared" si="213"/>
        <v>9272700</v>
      </c>
      <c r="AA1694" s="9">
        <f t="shared" si="214"/>
        <v>480702059.14285713</v>
      </c>
      <c r="AB1694" s="5">
        <f>IF(AA1694&lt;='اطلاعات پایه'!$B$35,'اطلاعات پایه'!$D$35,IF(AA1694&lt;='اطلاعات پایه'!$B$36,'اطلاعات پایه'!$E$35+(AA1694-'اطلاعات پایه'!$B$35)*'اطلاعات پایه'!$C$36,IF(AA1694&lt;='اطلاعات پایه'!$B$37,'اطلاعات پایه'!$E$36+(AA1694-'اطلاعات پایه'!$B$36)*'اطلاعات پایه'!$C$37,IF(AA1694&lt;='اطلاعات پایه'!$B$38,'اطلاعات پایه'!$E$37+(AA1694-'اطلاعات پایه'!$B$37)*'اطلاعات پایه'!$C$38,IF(AA1694&lt;='اطلاعات پایه'!$B$39,'اطلاعات پایه'!$E$38+(AA1694-'اطلاعات پایه'!$B$38)*'اطلاعات پایه'!$C$39,'اطلاعات پایه'!$E$39+(AA1694-'اطلاعات پایه'!$B$39)*'اطلاعات پایه'!$C$40)))))/365*L1694</f>
        <v>0</v>
      </c>
      <c r="AC1694" s="9">
        <f t="shared" si="215"/>
        <v>37493954</v>
      </c>
      <c r="AE1694" s="9">
        <f t="shared" si="210"/>
        <v>49588780</v>
      </c>
    </row>
    <row r="1695" spans="1:31" x14ac:dyDescent="0.25">
      <c r="A1695" s="13">
        <v>1675</v>
      </c>
      <c r="B1695" s="13"/>
      <c r="C1695" s="13"/>
      <c r="D1695" s="13"/>
      <c r="E1695" s="13"/>
      <c r="F1695" s="13"/>
      <c r="G1695" s="6" t="str">
        <f t="shared" si="208"/>
        <v/>
      </c>
      <c r="H1695" s="13"/>
      <c r="I1695" s="13"/>
      <c r="J1695" s="15"/>
      <c r="K1695" s="15"/>
      <c r="L1695" s="5">
        <f>VLOOKUP($C$15,'اطلاعات پایه'!$A$18:$B$30,2,FALSE)</f>
        <v>30</v>
      </c>
      <c r="M1695" s="6">
        <f>VLOOKUP($C$15,'اطلاعات پایه'!$A$18:$C$30,3,FALSE)</f>
        <v>45736</v>
      </c>
      <c r="N1695" s="5">
        <f>ROUND((K1695*('اطلاعات پایه'!$B$12+1)+'اطلاعات پایه'!$B$13)/30*L1695,0)</f>
        <v>9316080</v>
      </c>
      <c r="O1695" s="5">
        <f>IF(AND(F1695&gt;0,M1695-F1695&gt;364),'اطلاعات پایه'!$B$10,0)*L1695+J1695</f>
        <v>0</v>
      </c>
      <c r="P1695" s="5">
        <f>IF(H1695="متاهل",'اطلاعات پایه'!$B$6,0)</f>
        <v>0</v>
      </c>
      <c r="Q1695" s="5">
        <f>I1695*'اطلاعات پایه'!$B$7</f>
        <v>0</v>
      </c>
      <c r="R1695" s="5">
        <f>ROUND('اطلاعات پایه'!$B$8/30*MIN(30,L1695),0)</f>
        <v>9000000</v>
      </c>
      <c r="S1695" s="5">
        <f>ROUND('اطلاعات پایه'!$B$9/30*MIN(30,L1695),0)</f>
        <v>22000000</v>
      </c>
      <c r="T1695" s="5">
        <f t="shared" si="211"/>
        <v>59284</v>
      </c>
      <c r="U1695" s="15"/>
      <c r="V1695" s="5">
        <f t="shared" si="209"/>
        <v>0</v>
      </c>
      <c r="X1695" s="9">
        <f t="shared" si="212"/>
        <v>40316080</v>
      </c>
      <c r="Y1695" s="9">
        <f>ROUND(0.07*MIN(7*L1695*'اطلاعات پایه'!$B$5,'محاسبه حقوق'!X1695),0)</f>
        <v>2822126</v>
      </c>
      <c r="Z1695" s="9">
        <f t="shared" si="213"/>
        <v>9272700</v>
      </c>
      <c r="AA1695" s="9">
        <f t="shared" si="214"/>
        <v>480702059.14285713</v>
      </c>
      <c r="AB1695" s="5">
        <f>IF(AA1695&lt;='اطلاعات پایه'!$B$35,'اطلاعات پایه'!$D$35,IF(AA1695&lt;='اطلاعات پایه'!$B$36,'اطلاعات پایه'!$E$35+(AA1695-'اطلاعات پایه'!$B$35)*'اطلاعات پایه'!$C$36,IF(AA1695&lt;='اطلاعات پایه'!$B$37,'اطلاعات پایه'!$E$36+(AA1695-'اطلاعات پایه'!$B$36)*'اطلاعات پایه'!$C$37,IF(AA1695&lt;='اطلاعات پایه'!$B$38,'اطلاعات پایه'!$E$37+(AA1695-'اطلاعات پایه'!$B$37)*'اطلاعات پایه'!$C$38,IF(AA1695&lt;='اطلاعات پایه'!$B$39,'اطلاعات پایه'!$E$38+(AA1695-'اطلاعات پایه'!$B$38)*'اطلاعات پایه'!$C$39,'اطلاعات پایه'!$E$39+(AA1695-'اطلاعات پایه'!$B$39)*'اطلاعات پایه'!$C$40)))))/365*L1695</f>
        <v>0</v>
      </c>
      <c r="AC1695" s="9">
        <f t="shared" si="215"/>
        <v>37493954</v>
      </c>
      <c r="AE1695" s="9">
        <f t="shared" si="210"/>
        <v>49588780</v>
      </c>
    </row>
    <row r="1696" spans="1:31" x14ac:dyDescent="0.25">
      <c r="A1696" s="13">
        <v>1676</v>
      </c>
      <c r="B1696" s="13"/>
      <c r="C1696" s="13"/>
      <c r="D1696" s="13"/>
      <c r="E1696" s="13"/>
      <c r="F1696" s="13"/>
      <c r="G1696" s="6" t="str">
        <f t="shared" si="208"/>
        <v/>
      </c>
      <c r="H1696" s="13"/>
      <c r="I1696" s="13"/>
      <c r="J1696" s="15"/>
      <c r="K1696" s="15"/>
      <c r="L1696" s="5">
        <f>VLOOKUP($C$15,'اطلاعات پایه'!$A$18:$B$30,2,FALSE)</f>
        <v>30</v>
      </c>
      <c r="M1696" s="6">
        <f>VLOOKUP($C$15,'اطلاعات پایه'!$A$18:$C$30,3,FALSE)</f>
        <v>45736</v>
      </c>
      <c r="N1696" s="5">
        <f>ROUND((K1696*('اطلاعات پایه'!$B$12+1)+'اطلاعات پایه'!$B$13)/30*L1696,0)</f>
        <v>9316080</v>
      </c>
      <c r="O1696" s="5">
        <f>IF(AND(F1696&gt;0,M1696-F1696&gt;364),'اطلاعات پایه'!$B$10,0)*L1696+J1696</f>
        <v>0</v>
      </c>
      <c r="P1696" s="5">
        <f>IF(H1696="متاهل",'اطلاعات پایه'!$B$6,0)</f>
        <v>0</v>
      </c>
      <c r="Q1696" s="5">
        <f>I1696*'اطلاعات پایه'!$B$7</f>
        <v>0</v>
      </c>
      <c r="R1696" s="5">
        <f>ROUND('اطلاعات پایه'!$B$8/30*MIN(30,L1696),0)</f>
        <v>9000000</v>
      </c>
      <c r="S1696" s="5">
        <f>ROUND('اطلاعات پایه'!$B$9/30*MIN(30,L1696),0)</f>
        <v>22000000</v>
      </c>
      <c r="T1696" s="5">
        <f t="shared" si="211"/>
        <v>59284</v>
      </c>
      <c r="U1696" s="15"/>
      <c r="V1696" s="5">
        <f t="shared" si="209"/>
        <v>0</v>
      </c>
      <c r="X1696" s="9">
        <f t="shared" si="212"/>
        <v>40316080</v>
      </c>
      <c r="Y1696" s="9">
        <f>ROUND(0.07*MIN(7*L1696*'اطلاعات پایه'!$B$5,'محاسبه حقوق'!X1696),0)</f>
        <v>2822126</v>
      </c>
      <c r="Z1696" s="9">
        <f t="shared" si="213"/>
        <v>9272700</v>
      </c>
      <c r="AA1696" s="9">
        <f t="shared" si="214"/>
        <v>480702059.14285713</v>
      </c>
      <c r="AB1696" s="5">
        <f>IF(AA1696&lt;='اطلاعات پایه'!$B$35,'اطلاعات پایه'!$D$35,IF(AA1696&lt;='اطلاعات پایه'!$B$36,'اطلاعات پایه'!$E$35+(AA1696-'اطلاعات پایه'!$B$35)*'اطلاعات پایه'!$C$36,IF(AA1696&lt;='اطلاعات پایه'!$B$37,'اطلاعات پایه'!$E$36+(AA1696-'اطلاعات پایه'!$B$36)*'اطلاعات پایه'!$C$37,IF(AA1696&lt;='اطلاعات پایه'!$B$38,'اطلاعات پایه'!$E$37+(AA1696-'اطلاعات پایه'!$B$37)*'اطلاعات پایه'!$C$38,IF(AA1696&lt;='اطلاعات پایه'!$B$39,'اطلاعات پایه'!$E$38+(AA1696-'اطلاعات پایه'!$B$38)*'اطلاعات پایه'!$C$39,'اطلاعات پایه'!$E$39+(AA1696-'اطلاعات پایه'!$B$39)*'اطلاعات پایه'!$C$40)))))/365*L1696</f>
        <v>0</v>
      </c>
      <c r="AC1696" s="9">
        <f t="shared" si="215"/>
        <v>37493954</v>
      </c>
      <c r="AE1696" s="9">
        <f t="shared" si="210"/>
        <v>49588780</v>
      </c>
    </row>
    <row r="1697" spans="1:31" x14ac:dyDescent="0.25">
      <c r="A1697" s="13">
        <v>1677</v>
      </c>
      <c r="B1697" s="13"/>
      <c r="C1697" s="13"/>
      <c r="D1697" s="13"/>
      <c r="E1697" s="13"/>
      <c r="F1697" s="13"/>
      <c r="G1697" s="6" t="str">
        <f t="shared" si="208"/>
        <v/>
      </c>
      <c r="H1697" s="13"/>
      <c r="I1697" s="13"/>
      <c r="J1697" s="15"/>
      <c r="K1697" s="15"/>
      <c r="L1697" s="5">
        <f>VLOOKUP($C$15,'اطلاعات پایه'!$A$18:$B$30,2,FALSE)</f>
        <v>30</v>
      </c>
      <c r="M1697" s="6">
        <f>VLOOKUP($C$15,'اطلاعات پایه'!$A$18:$C$30,3,FALSE)</f>
        <v>45736</v>
      </c>
      <c r="N1697" s="5">
        <f>ROUND((K1697*('اطلاعات پایه'!$B$12+1)+'اطلاعات پایه'!$B$13)/30*L1697,0)</f>
        <v>9316080</v>
      </c>
      <c r="O1697" s="5">
        <f>IF(AND(F1697&gt;0,M1697-F1697&gt;364),'اطلاعات پایه'!$B$10,0)*L1697+J1697</f>
        <v>0</v>
      </c>
      <c r="P1697" s="5">
        <f>IF(H1697="متاهل",'اطلاعات پایه'!$B$6,0)</f>
        <v>0</v>
      </c>
      <c r="Q1697" s="5">
        <f>I1697*'اطلاعات پایه'!$B$7</f>
        <v>0</v>
      </c>
      <c r="R1697" s="5">
        <f>ROUND('اطلاعات پایه'!$B$8/30*MIN(30,L1697),0)</f>
        <v>9000000</v>
      </c>
      <c r="S1697" s="5">
        <f>ROUND('اطلاعات پایه'!$B$9/30*MIN(30,L1697),0)</f>
        <v>22000000</v>
      </c>
      <c r="T1697" s="5">
        <f t="shared" si="211"/>
        <v>59284</v>
      </c>
      <c r="U1697" s="15"/>
      <c r="V1697" s="5">
        <f t="shared" si="209"/>
        <v>0</v>
      </c>
      <c r="X1697" s="9">
        <f t="shared" si="212"/>
        <v>40316080</v>
      </c>
      <c r="Y1697" s="9">
        <f>ROUND(0.07*MIN(7*L1697*'اطلاعات پایه'!$B$5,'محاسبه حقوق'!X1697),0)</f>
        <v>2822126</v>
      </c>
      <c r="Z1697" s="9">
        <f t="shared" si="213"/>
        <v>9272700</v>
      </c>
      <c r="AA1697" s="9">
        <f t="shared" si="214"/>
        <v>480702059.14285713</v>
      </c>
      <c r="AB1697" s="5">
        <f>IF(AA1697&lt;='اطلاعات پایه'!$B$35,'اطلاعات پایه'!$D$35,IF(AA1697&lt;='اطلاعات پایه'!$B$36,'اطلاعات پایه'!$E$35+(AA1697-'اطلاعات پایه'!$B$35)*'اطلاعات پایه'!$C$36,IF(AA1697&lt;='اطلاعات پایه'!$B$37,'اطلاعات پایه'!$E$36+(AA1697-'اطلاعات پایه'!$B$36)*'اطلاعات پایه'!$C$37,IF(AA1697&lt;='اطلاعات پایه'!$B$38,'اطلاعات پایه'!$E$37+(AA1697-'اطلاعات پایه'!$B$37)*'اطلاعات پایه'!$C$38,IF(AA1697&lt;='اطلاعات پایه'!$B$39,'اطلاعات پایه'!$E$38+(AA1697-'اطلاعات پایه'!$B$38)*'اطلاعات پایه'!$C$39,'اطلاعات پایه'!$E$39+(AA1697-'اطلاعات پایه'!$B$39)*'اطلاعات پایه'!$C$40)))))/365*L1697</f>
        <v>0</v>
      </c>
      <c r="AC1697" s="9">
        <f t="shared" si="215"/>
        <v>37493954</v>
      </c>
      <c r="AE1697" s="9">
        <f t="shared" si="210"/>
        <v>49588780</v>
      </c>
    </row>
    <row r="1698" spans="1:31" x14ac:dyDescent="0.25">
      <c r="A1698" s="13">
        <v>1678</v>
      </c>
      <c r="B1698" s="13"/>
      <c r="C1698" s="13"/>
      <c r="D1698" s="13"/>
      <c r="E1698" s="13"/>
      <c r="F1698" s="13"/>
      <c r="G1698" s="6" t="str">
        <f t="shared" si="208"/>
        <v/>
      </c>
      <c r="H1698" s="13"/>
      <c r="I1698" s="13"/>
      <c r="J1698" s="15"/>
      <c r="K1698" s="15"/>
      <c r="L1698" s="5">
        <f>VLOOKUP($C$15,'اطلاعات پایه'!$A$18:$B$30,2,FALSE)</f>
        <v>30</v>
      </c>
      <c r="M1698" s="6">
        <f>VLOOKUP($C$15,'اطلاعات پایه'!$A$18:$C$30,3,FALSE)</f>
        <v>45736</v>
      </c>
      <c r="N1698" s="5">
        <f>ROUND((K1698*('اطلاعات پایه'!$B$12+1)+'اطلاعات پایه'!$B$13)/30*L1698,0)</f>
        <v>9316080</v>
      </c>
      <c r="O1698" s="5">
        <f>IF(AND(F1698&gt;0,M1698-F1698&gt;364),'اطلاعات پایه'!$B$10,0)*L1698+J1698</f>
        <v>0</v>
      </c>
      <c r="P1698" s="5">
        <f>IF(H1698="متاهل",'اطلاعات پایه'!$B$6,0)</f>
        <v>0</v>
      </c>
      <c r="Q1698" s="5">
        <f>I1698*'اطلاعات پایه'!$B$7</f>
        <v>0</v>
      </c>
      <c r="R1698" s="5">
        <f>ROUND('اطلاعات پایه'!$B$8/30*MIN(30,L1698),0)</f>
        <v>9000000</v>
      </c>
      <c r="S1698" s="5">
        <f>ROUND('اطلاعات پایه'!$B$9/30*MIN(30,L1698),0)</f>
        <v>22000000</v>
      </c>
      <c r="T1698" s="5">
        <f t="shared" si="211"/>
        <v>59284</v>
      </c>
      <c r="U1698" s="15"/>
      <c r="V1698" s="5">
        <f t="shared" si="209"/>
        <v>0</v>
      </c>
      <c r="X1698" s="9">
        <f t="shared" si="212"/>
        <v>40316080</v>
      </c>
      <c r="Y1698" s="9">
        <f>ROUND(0.07*MIN(7*L1698*'اطلاعات پایه'!$B$5,'محاسبه حقوق'!X1698),0)</f>
        <v>2822126</v>
      </c>
      <c r="Z1698" s="9">
        <f t="shared" si="213"/>
        <v>9272700</v>
      </c>
      <c r="AA1698" s="9">
        <f t="shared" si="214"/>
        <v>480702059.14285713</v>
      </c>
      <c r="AB1698" s="5">
        <f>IF(AA1698&lt;='اطلاعات پایه'!$B$35,'اطلاعات پایه'!$D$35,IF(AA1698&lt;='اطلاعات پایه'!$B$36,'اطلاعات پایه'!$E$35+(AA1698-'اطلاعات پایه'!$B$35)*'اطلاعات پایه'!$C$36,IF(AA1698&lt;='اطلاعات پایه'!$B$37,'اطلاعات پایه'!$E$36+(AA1698-'اطلاعات پایه'!$B$36)*'اطلاعات پایه'!$C$37,IF(AA1698&lt;='اطلاعات پایه'!$B$38,'اطلاعات پایه'!$E$37+(AA1698-'اطلاعات پایه'!$B$37)*'اطلاعات پایه'!$C$38,IF(AA1698&lt;='اطلاعات پایه'!$B$39,'اطلاعات پایه'!$E$38+(AA1698-'اطلاعات پایه'!$B$38)*'اطلاعات پایه'!$C$39,'اطلاعات پایه'!$E$39+(AA1698-'اطلاعات پایه'!$B$39)*'اطلاعات پایه'!$C$40)))))/365*L1698</f>
        <v>0</v>
      </c>
      <c r="AC1698" s="9">
        <f t="shared" si="215"/>
        <v>37493954</v>
      </c>
      <c r="AE1698" s="9">
        <f t="shared" si="210"/>
        <v>49588780</v>
      </c>
    </row>
    <row r="1699" spans="1:31" x14ac:dyDescent="0.25">
      <c r="A1699" s="13">
        <v>1679</v>
      </c>
      <c r="B1699" s="13"/>
      <c r="C1699" s="13"/>
      <c r="D1699" s="13"/>
      <c r="E1699" s="13"/>
      <c r="F1699" s="13"/>
      <c r="G1699" s="6" t="str">
        <f t="shared" si="208"/>
        <v/>
      </c>
      <c r="H1699" s="13"/>
      <c r="I1699" s="13"/>
      <c r="J1699" s="15"/>
      <c r="K1699" s="15"/>
      <c r="L1699" s="5">
        <f>VLOOKUP($C$15,'اطلاعات پایه'!$A$18:$B$30,2,FALSE)</f>
        <v>30</v>
      </c>
      <c r="M1699" s="6">
        <f>VLOOKUP($C$15,'اطلاعات پایه'!$A$18:$C$30,3,FALSE)</f>
        <v>45736</v>
      </c>
      <c r="N1699" s="5">
        <f>ROUND((K1699*('اطلاعات پایه'!$B$12+1)+'اطلاعات پایه'!$B$13)/30*L1699,0)</f>
        <v>9316080</v>
      </c>
      <c r="O1699" s="5">
        <f>IF(AND(F1699&gt;0,M1699-F1699&gt;364),'اطلاعات پایه'!$B$10,0)*L1699+J1699</f>
        <v>0</v>
      </c>
      <c r="P1699" s="5">
        <f>IF(H1699="متاهل",'اطلاعات پایه'!$B$6,0)</f>
        <v>0</v>
      </c>
      <c r="Q1699" s="5">
        <f>I1699*'اطلاعات پایه'!$B$7</f>
        <v>0</v>
      </c>
      <c r="R1699" s="5">
        <f>ROUND('اطلاعات پایه'!$B$8/30*MIN(30,L1699),0)</f>
        <v>9000000</v>
      </c>
      <c r="S1699" s="5">
        <f>ROUND('اطلاعات پایه'!$B$9/30*MIN(30,L1699),0)</f>
        <v>22000000</v>
      </c>
      <c r="T1699" s="5">
        <f t="shared" si="211"/>
        <v>59284</v>
      </c>
      <c r="U1699" s="15"/>
      <c r="V1699" s="5">
        <f t="shared" si="209"/>
        <v>0</v>
      </c>
      <c r="X1699" s="9">
        <f t="shared" si="212"/>
        <v>40316080</v>
      </c>
      <c r="Y1699" s="9">
        <f>ROUND(0.07*MIN(7*L1699*'اطلاعات پایه'!$B$5,'محاسبه حقوق'!X1699),0)</f>
        <v>2822126</v>
      </c>
      <c r="Z1699" s="9">
        <f t="shared" si="213"/>
        <v>9272700</v>
      </c>
      <c r="AA1699" s="9">
        <f t="shared" si="214"/>
        <v>480702059.14285713</v>
      </c>
      <c r="AB1699" s="5">
        <f>IF(AA1699&lt;='اطلاعات پایه'!$B$35,'اطلاعات پایه'!$D$35,IF(AA1699&lt;='اطلاعات پایه'!$B$36,'اطلاعات پایه'!$E$35+(AA1699-'اطلاعات پایه'!$B$35)*'اطلاعات پایه'!$C$36,IF(AA1699&lt;='اطلاعات پایه'!$B$37,'اطلاعات پایه'!$E$36+(AA1699-'اطلاعات پایه'!$B$36)*'اطلاعات پایه'!$C$37,IF(AA1699&lt;='اطلاعات پایه'!$B$38,'اطلاعات پایه'!$E$37+(AA1699-'اطلاعات پایه'!$B$37)*'اطلاعات پایه'!$C$38,IF(AA1699&lt;='اطلاعات پایه'!$B$39,'اطلاعات پایه'!$E$38+(AA1699-'اطلاعات پایه'!$B$38)*'اطلاعات پایه'!$C$39,'اطلاعات پایه'!$E$39+(AA1699-'اطلاعات پایه'!$B$39)*'اطلاعات پایه'!$C$40)))))/365*L1699</f>
        <v>0</v>
      </c>
      <c r="AC1699" s="9">
        <f t="shared" si="215"/>
        <v>37493954</v>
      </c>
      <c r="AE1699" s="9">
        <f t="shared" si="210"/>
        <v>49588780</v>
      </c>
    </row>
    <row r="1700" spans="1:31" x14ac:dyDescent="0.25">
      <c r="A1700" s="13">
        <v>1680</v>
      </c>
      <c r="B1700" s="13"/>
      <c r="C1700" s="13"/>
      <c r="D1700" s="13"/>
      <c r="E1700" s="13"/>
      <c r="F1700" s="13"/>
      <c r="G1700" s="6" t="str">
        <f t="shared" si="208"/>
        <v/>
      </c>
      <c r="H1700" s="13"/>
      <c r="I1700" s="13"/>
      <c r="J1700" s="15"/>
      <c r="K1700" s="15"/>
      <c r="L1700" s="5">
        <f>VLOOKUP($C$15,'اطلاعات پایه'!$A$18:$B$30,2,FALSE)</f>
        <v>30</v>
      </c>
      <c r="M1700" s="6">
        <f>VLOOKUP($C$15,'اطلاعات پایه'!$A$18:$C$30,3,FALSE)</f>
        <v>45736</v>
      </c>
      <c r="N1700" s="5">
        <f>ROUND((K1700*('اطلاعات پایه'!$B$12+1)+'اطلاعات پایه'!$B$13)/30*L1700,0)</f>
        <v>9316080</v>
      </c>
      <c r="O1700" s="5">
        <f>IF(AND(F1700&gt;0,M1700-F1700&gt;364),'اطلاعات پایه'!$B$10,0)*L1700+J1700</f>
        <v>0</v>
      </c>
      <c r="P1700" s="5">
        <f>IF(H1700="متاهل",'اطلاعات پایه'!$B$6,0)</f>
        <v>0</v>
      </c>
      <c r="Q1700" s="5">
        <f>I1700*'اطلاعات پایه'!$B$7</f>
        <v>0</v>
      </c>
      <c r="R1700" s="5">
        <f>ROUND('اطلاعات پایه'!$B$8/30*MIN(30,L1700),0)</f>
        <v>9000000</v>
      </c>
      <c r="S1700" s="5">
        <f>ROUND('اطلاعات پایه'!$B$9/30*MIN(30,L1700),0)</f>
        <v>22000000</v>
      </c>
      <c r="T1700" s="5">
        <f t="shared" si="211"/>
        <v>59284</v>
      </c>
      <c r="U1700" s="15"/>
      <c r="V1700" s="5">
        <f t="shared" si="209"/>
        <v>0</v>
      </c>
      <c r="X1700" s="9">
        <f t="shared" si="212"/>
        <v>40316080</v>
      </c>
      <c r="Y1700" s="9">
        <f>ROUND(0.07*MIN(7*L1700*'اطلاعات پایه'!$B$5,'محاسبه حقوق'!X1700),0)</f>
        <v>2822126</v>
      </c>
      <c r="Z1700" s="9">
        <f t="shared" si="213"/>
        <v>9272700</v>
      </c>
      <c r="AA1700" s="9">
        <f t="shared" si="214"/>
        <v>480702059.14285713</v>
      </c>
      <c r="AB1700" s="5">
        <f>IF(AA1700&lt;='اطلاعات پایه'!$B$35,'اطلاعات پایه'!$D$35,IF(AA1700&lt;='اطلاعات پایه'!$B$36,'اطلاعات پایه'!$E$35+(AA1700-'اطلاعات پایه'!$B$35)*'اطلاعات پایه'!$C$36,IF(AA1700&lt;='اطلاعات پایه'!$B$37,'اطلاعات پایه'!$E$36+(AA1700-'اطلاعات پایه'!$B$36)*'اطلاعات پایه'!$C$37,IF(AA1700&lt;='اطلاعات پایه'!$B$38,'اطلاعات پایه'!$E$37+(AA1700-'اطلاعات پایه'!$B$37)*'اطلاعات پایه'!$C$38,IF(AA1700&lt;='اطلاعات پایه'!$B$39,'اطلاعات پایه'!$E$38+(AA1700-'اطلاعات پایه'!$B$38)*'اطلاعات پایه'!$C$39,'اطلاعات پایه'!$E$39+(AA1700-'اطلاعات پایه'!$B$39)*'اطلاعات پایه'!$C$40)))))/365*L1700</f>
        <v>0</v>
      </c>
      <c r="AC1700" s="9">
        <f t="shared" si="215"/>
        <v>37493954</v>
      </c>
      <c r="AE1700" s="9">
        <f t="shared" si="210"/>
        <v>49588780</v>
      </c>
    </row>
    <row r="1701" spans="1:31" x14ac:dyDescent="0.25">
      <c r="A1701" s="13">
        <v>1681</v>
      </c>
      <c r="B1701" s="13"/>
      <c r="C1701" s="13"/>
      <c r="D1701" s="13"/>
      <c r="E1701" s="13"/>
      <c r="F1701" s="13"/>
      <c r="G1701" s="6" t="str">
        <f t="shared" si="208"/>
        <v/>
      </c>
      <c r="H1701" s="13"/>
      <c r="I1701" s="13"/>
      <c r="J1701" s="15"/>
      <c r="K1701" s="15"/>
      <c r="L1701" s="5">
        <f>VLOOKUP($C$15,'اطلاعات پایه'!$A$18:$B$30,2,FALSE)</f>
        <v>30</v>
      </c>
      <c r="M1701" s="6">
        <f>VLOOKUP($C$15,'اطلاعات پایه'!$A$18:$C$30,3,FALSE)</f>
        <v>45736</v>
      </c>
      <c r="N1701" s="5">
        <f>ROUND((K1701*('اطلاعات پایه'!$B$12+1)+'اطلاعات پایه'!$B$13)/30*L1701,0)</f>
        <v>9316080</v>
      </c>
      <c r="O1701" s="5">
        <f>IF(AND(F1701&gt;0,M1701-F1701&gt;364),'اطلاعات پایه'!$B$10,0)*L1701+J1701</f>
        <v>0</v>
      </c>
      <c r="P1701" s="5">
        <f>IF(H1701="متاهل",'اطلاعات پایه'!$B$6,0)</f>
        <v>0</v>
      </c>
      <c r="Q1701" s="5">
        <f>I1701*'اطلاعات پایه'!$B$7</f>
        <v>0</v>
      </c>
      <c r="R1701" s="5">
        <f>ROUND('اطلاعات پایه'!$B$8/30*MIN(30,L1701),0)</f>
        <v>9000000</v>
      </c>
      <c r="S1701" s="5">
        <f>ROUND('اطلاعات پایه'!$B$9/30*MIN(30,L1701),0)</f>
        <v>22000000</v>
      </c>
      <c r="T1701" s="5">
        <f t="shared" si="211"/>
        <v>59284</v>
      </c>
      <c r="U1701" s="15"/>
      <c r="V1701" s="5">
        <f t="shared" si="209"/>
        <v>0</v>
      </c>
      <c r="X1701" s="9">
        <f t="shared" si="212"/>
        <v>40316080</v>
      </c>
      <c r="Y1701" s="9">
        <f>ROUND(0.07*MIN(7*L1701*'اطلاعات پایه'!$B$5,'محاسبه حقوق'!X1701),0)</f>
        <v>2822126</v>
      </c>
      <c r="Z1701" s="9">
        <f t="shared" si="213"/>
        <v>9272700</v>
      </c>
      <c r="AA1701" s="9">
        <f t="shared" si="214"/>
        <v>480702059.14285713</v>
      </c>
      <c r="AB1701" s="5">
        <f>IF(AA1701&lt;='اطلاعات پایه'!$B$35,'اطلاعات پایه'!$D$35,IF(AA1701&lt;='اطلاعات پایه'!$B$36,'اطلاعات پایه'!$E$35+(AA1701-'اطلاعات پایه'!$B$35)*'اطلاعات پایه'!$C$36,IF(AA1701&lt;='اطلاعات پایه'!$B$37,'اطلاعات پایه'!$E$36+(AA1701-'اطلاعات پایه'!$B$36)*'اطلاعات پایه'!$C$37,IF(AA1701&lt;='اطلاعات پایه'!$B$38,'اطلاعات پایه'!$E$37+(AA1701-'اطلاعات پایه'!$B$37)*'اطلاعات پایه'!$C$38,IF(AA1701&lt;='اطلاعات پایه'!$B$39,'اطلاعات پایه'!$E$38+(AA1701-'اطلاعات پایه'!$B$38)*'اطلاعات پایه'!$C$39,'اطلاعات پایه'!$E$39+(AA1701-'اطلاعات پایه'!$B$39)*'اطلاعات پایه'!$C$40)))))/365*L1701</f>
        <v>0</v>
      </c>
      <c r="AC1701" s="9">
        <f t="shared" si="215"/>
        <v>37493954</v>
      </c>
      <c r="AE1701" s="9">
        <f t="shared" si="210"/>
        <v>49588780</v>
      </c>
    </row>
    <row r="1702" spans="1:31" x14ac:dyDescent="0.25">
      <c r="A1702" s="13">
        <v>1682</v>
      </c>
      <c r="B1702" s="13"/>
      <c r="C1702" s="13"/>
      <c r="D1702" s="13"/>
      <c r="E1702" s="13"/>
      <c r="F1702" s="13"/>
      <c r="G1702" s="6" t="str">
        <f t="shared" si="208"/>
        <v/>
      </c>
      <c r="H1702" s="13"/>
      <c r="I1702" s="13"/>
      <c r="J1702" s="15"/>
      <c r="K1702" s="15"/>
      <c r="L1702" s="5">
        <f>VLOOKUP($C$15,'اطلاعات پایه'!$A$18:$B$30,2,FALSE)</f>
        <v>30</v>
      </c>
      <c r="M1702" s="6">
        <f>VLOOKUP($C$15,'اطلاعات پایه'!$A$18:$C$30,3,FALSE)</f>
        <v>45736</v>
      </c>
      <c r="N1702" s="5">
        <f>ROUND((K1702*('اطلاعات پایه'!$B$12+1)+'اطلاعات پایه'!$B$13)/30*L1702,0)</f>
        <v>9316080</v>
      </c>
      <c r="O1702" s="5">
        <f>IF(AND(F1702&gt;0,M1702-F1702&gt;364),'اطلاعات پایه'!$B$10,0)*L1702+J1702</f>
        <v>0</v>
      </c>
      <c r="P1702" s="5">
        <f>IF(H1702="متاهل",'اطلاعات پایه'!$B$6,0)</f>
        <v>0</v>
      </c>
      <c r="Q1702" s="5">
        <f>I1702*'اطلاعات پایه'!$B$7</f>
        <v>0</v>
      </c>
      <c r="R1702" s="5">
        <f>ROUND('اطلاعات پایه'!$B$8/30*MIN(30,L1702),0)</f>
        <v>9000000</v>
      </c>
      <c r="S1702" s="5">
        <f>ROUND('اطلاعات پایه'!$B$9/30*MIN(30,L1702),0)</f>
        <v>22000000</v>
      </c>
      <c r="T1702" s="5">
        <f t="shared" si="211"/>
        <v>59284</v>
      </c>
      <c r="U1702" s="15"/>
      <c r="V1702" s="5">
        <f t="shared" si="209"/>
        <v>0</v>
      </c>
      <c r="X1702" s="9">
        <f t="shared" si="212"/>
        <v>40316080</v>
      </c>
      <c r="Y1702" s="9">
        <f>ROUND(0.07*MIN(7*L1702*'اطلاعات پایه'!$B$5,'محاسبه حقوق'!X1702),0)</f>
        <v>2822126</v>
      </c>
      <c r="Z1702" s="9">
        <f t="shared" si="213"/>
        <v>9272700</v>
      </c>
      <c r="AA1702" s="9">
        <f t="shared" si="214"/>
        <v>480702059.14285713</v>
      </c>
      <c r="AB1702" s="5">
        <f>IF(AA1702&lt;='اطلاعات پایه'!$B$35,'اطلاعات پایه'!$D$35,IF(AA1702&lt;='اطلاعات پایه'!$B$36,'اطلاعات پایه'!$E$35+(AA1702-'اطلاعات پایه'!$B$35)*'اطلاعات پایه'!$C$36,IF(AA1702&lt;='اطلاعات پایه'!$B$37,'اطلاعات پایه'!$E$36+(AA1702-'اطلاعات پایه'!$B$36)*'اطلاعات پایه'!$C$37,IF(AA1702&lt;='اطلاعات پایه'!$B$38,'اطلاعات پایه'!$E$37+(AA1702-'اطلاعات پایه'!$B$37)*'اطلاعات پایه'!$C$38,IF(AA1702&lt;='اطلاعات پایه'!$B$39,'اطلاعات پایه'!$E$38+(AA1702-'اطلاعات پایه'!$B$38)*'اطلاعات پایه'!$C$39,'اطلاعات پایه'!$E$39+(AA1702-'اطلاعات پایه'!$B$39)*'اطلاعات پایه'!$C$40)))))/365*L1702</f>
        <v>0</v>
      </c>
      <c r="AC1702" s="9">
        <f t="shared" si="215"/>
        <v>37493954</v>
      </c>
      <c r="AE1702" s="9">
        <f t="shared" si="210"/>
        <v>49588780</v>
      </c>
    </row>
    <row r="1703" spans="1:31" x14ac:dyDescent="0.25">
      <c r="A1703" s="13">
        <v>1683</v>
      </c>
      <c r="B1703" s="13"/>
      <c r="C1703" s="13"/>
      <c r="D1703" s="13"/>
      <c r="E1703" s="13"/>
      <c r="F1703" s="13"/>
      <c r="G1703" s="6" t="str">
        <f t="shared" si="208"/>
        <v/>
      </c>
      <c r="H1703" s="13"/>
      <c r="I1703" s="13"/>
      <c r="J1703" s="15"/>
      <c r="K1703" s="15"/>
      <c r="L1703" s="5">
        <f>VLOOKUP($C$15,'اطلاعات پایه'!$A$18:$B$30,2,FALSE)</f>
        <v>30</v>
      </c>
      <c r="M1703" s="6">
        <f>VLOOKUP($C$15,'اطلاعات پایه'!$A$18:$C$30,3,FALSE)</f>
        <v>45736</v>
      </c>
      <c r="N1703" s="5">
        <f>ROUND((K1703*('اطلاعات پایه'!$B$12+1)+'اطلاعات پایه'!$B$13)/30*L1703,0)</f>
        <v>9316080</v>
      </c>
      <c r="O1703" s="5">
        <f>IF(AND(F1703&gt;0,M1703-F1703&gt;364),'اطلاعات پایه'!$B$10,0)*L1703+J1703</f>
        <v>0</v>
      </c>
      <c r="P1703" s="5">
        <f>IF(H1703="متاهل",'اطلاعات پایه'!$B$6,0)</f>
        <v>0</v>
      </c>
      <c r="Q1703" s="5">
        <f>I1703*'اطلاعات پایه'!$B$7</f>
        <v>0</v>
      </c>
      <c r="R1703" s="5">
        <f>ROUND('اطلاعات پایه'!$B$8/30*MIN(30,L1703),0)</f>
        <v>9000000</v>
      </c>
      <c r="S1703" s="5">
        <f>ROUND('اطلاعات پایه'!$B$9/30*MIN(30,L1703),0)</f>
        <v>22000000</v>
      </c>
      <c r="T1703" s="5">
        <f t="shared" si="211"/>
        <v>59284</v>
      </c>
      <c r="U1703" s="15"/>
      <c r="V1703" s="5">
        <f t="shared" si="209"/>
        <v>0</v>
      </c>
      <c r="X1703" s="9">
        <f t="shared" si="212"/>
        <v>40316080</v>
      </c>
      <c r="Y1703" s="9">
        <f>ROUND(0.07*MIN(7*L1703*'اطلاعات پایه'!$B$5,'محاسبه حقوق'!X1703),0)</f>
        <v>2822126</v>
      </c>
      <c r="Z1703" s="9">
        <f t="shared" si="213"/>
        <v>9272700</v>
      </c>
      <c r="AA1703" s="9">
        <f t="shared" si="214"/>
        <v>480702059.14285713</v>
      </c>
      <c r="AB1703" s="5">
        <f>IF(AA1703&lt;='اطلاعات پایه'!$B$35,'اطلاعات پایه'!$D$35,IF(AA1703&lt;='اطلاعات پایه'!$B$36,'اطلاعات پایه'!$E$35+(AA1703-'اطلاعات پایه'!$B$35)*'اطلاعات پایه'!$C$36,IF(AA1703&lt;='اطلاعات پایه'!$B$37,'اطلاعات پایه'!$E$36+(AA1703-'اطلاعات پایه'!$B$36)*'اطلاعات پایه'!$C$37,IF(AA1703&lt;='اطلاعات پایه'!$B$38,'اطلاعات پایه'!$E$37+(AA1703-'اطلاعات پایه'!$B$37)*'اطلاعات پایه'!$C$38,IF(AA1703&lt;='اطلاعات پایه'!$B$39,'اطلاعات پایه'!$E$38+(AA1703-'اطلاعات پایه'!$B$38)*'اطلاعات پایه'!$C$39,'اطلاعات پایه'!$E$39+(AA1703-'اطلاعات پایه'!$B$39)*'اطلاعات پایه'!$C$40)))))/365*L1703</f>
        <v>0</v>
      </c>
      <c r="AC1703" s="9">
        <f t="shared" si="215"/>
        <v>37493954</v>
      </c>
      <c r="AE1703" s="9">
        <f t="shared" si="210"/>
        <v>49588780</v>
      </c>
    </row>
    <row r="1704" spans="1:31" x14ac:dyDescent="0.25">
      <c r="A1704" s="13">
        <v>1684</v>
      </c>
      <c r="B1704" s="13"/>
      <c r="C1704" s="13"/>
      <c r="D1704" s="13"/>
      <c r="E1704" s="13"/>
      <c r="F1704" s="13"/>
      <c r="G1704" s="6" t="str">
        <f t="shared" si="208"/>
        <v/>
      </c>
      <c r="H1704" s="13"/>
      <c r="I1704" s="13"/>
      <c r="J1704" s="15"/>
      <c r="K1704" s="15"/>
      <c r="L1704" s="5">
        <f>VLOOKUP($C$15,'اطلاعات پایه'!$A$18:$B$30,2,FALSE)</f>
        <v>30</v>
      </c>
      <c r="M1704" s="6">
        <f>VLOOKUP($C$15,'اطلاعات پایه'!$A$18:$C$30,3,FALSE)</f>
        <v>45736</v>
      </c>
      <c r="N1704" s="5">
        <f>ROUND((K1704*('اطلاعات پایه'!$B$12+1)+'اطلاعات پایه'!$B$13)/30*L1704,0)</f>
        <v>9316080</v>
      </c>
      <c r="O1704" s="5">
        <f>IF(AND(F1704&gt;0,M1704-F1704&gt;364),'اطلاعات پایه'!$B$10,0)*L1704+J1704</f>
        <v>0</v>
      </c>
      <c r="P1704" s="5">
        <f>IF(H1704="متاهل",'اطلاعات پایه'!$B$6,0)</f>
        <v>0</v>
      </c>
      <c r="Q1704" s="5">
        <f>I1704*'اطلاعات پایه'!$B$7</f>
        <v>0</v>
      </c>
      <c r="R1704" s="5">
        <f>ROUND('اطلاعات پایه'!$B$8/30*MIN(30,L1704),0)</f>
        <v>9000000</v>
      </c>
      <c r="S1704" s="5">
        <f>ROUND('اطلاعات پایه'!$B$9/30*MIN(30,L1704),0)</f>
        <v>22000000</v>
      </c>
      <c r="T1704" s="5">
        <f t="shared" si="211"/>
        <v>59284</v>
      </c>
      <c r="U1704" s="15"/>
      <c r="V1704" s="5">
        <f t="shared" si="209"/>
        <v>0</v>
      </c>
      <c r="X1704" s="9">
        <f t="shared" si="212"/>
        <v>40316080</v>
      </c>
      <c r="Y1704" s="9">
        <f>ROUND(0.07*MIN(7*L1704*'اطلاعات پایه'!$B$5,'محاسبه حقوق'!X1704),0)</f>
        <v>2822126</v>
      </c>
      <c r="Z1704" s="9">
        <f t="shared" si="213"/>
        <v>9272700</v>
      </c>
      <c r="AA1704" s="9">
        <f t="shared" si="214"/>
        <v>480702059.14285713</v>
      </c>
      <c r="AB1704" s="5">
        <f>IF(AA1704&lt;='اطلاعات پایه'!$B$35,'اطلاعات پایه'!$D$35,IF(AA1704&lt;='اطلاعات پایه'!$B$36,'اطلاعات پایه'!$E$35+(AA1704-'اطلاعات پایه'!$B$35)*'اطلاعات پایه'!$C$36,IF(AA1704&lt;='اطلاعات پایه'!$B$37,'اطلاعات پایه'!$E$36+(AA1704-'اطلاعات پایه'!$B$36)*'اطلاعات پایه'!$C$37,IF(AA1704&lt;='اطلاعات پایه'!$B$38,'اطلاعات پایه'!$E$37+(AA1704-'اطلاعات پایه'!$B$37)*'اطلاعات پایه'!$C$38,IF(AA1704&lt;='اطلاعات پایه'!$B$39,'اطلاعات پایه'!$E$38+(AA1704-'اطلاعات پایه'!$B$38)*'اطلاعات پایه'!$C$39,'اطلاعات پایه'!$E$39+(AA1704-'اطلاعات پایه'!$B$39)*'اطلاعات پایه'!$C$40)))))/365*L1704</f>
        <v>0</v>
      </c>
      <c r="AC1704" s="9">
        <f t="shared" si="215"/>
        <v>37493954</v>
      </c>
      <c r="AE1704" s="9">
        <f t="shared" si="210"/>
        <v>49588780</v>
      </c>
    </row>
    <row r="1705" spans="1:31" x14ac:dyDescent="0.25">
      <c r="A1705" s="13">
        <v>1685</v>
      </c>
      <c r="B1705" s="13"/>
      <c r="C1705" s="13"/>
      <c r="D1705" s="13"/>
      <c r="E1705" s="13"/>
      <c r="F1705" s="13"/>
      <c r="G1705" s="6" t="str">
        <f t="shared" si="208"/>
        <v/>
      </c>
      <c r="H1705" s="13"/>
      <c r="I1705" s="13"/>
      <c r="J1705" s="15"/>
      <c r="K1705" s="15"/>
      <c r="L1705" s="5">
        <f>VLOOKUP($C$15,'اطلاعات پایه'!$A$18:$B$30,2,FALSE)</f>
        <v>30</v>
      </c>
      <c r="M1705" s="6">
        <f>VLOOKUP($C$15,'اطلاعات پایه'!$A$18:$C$30,3,FALSE)</f>
        <v>45736</v>
      </c>
      <c r="N1705" s="5">
        <f>ROUND((K1705*('اطلاعات پایه'!$B$12+1)+'اطلاعات پایه'!$B$13)/30*L1705,0)</f>
        <v>9316080</v>
      </c>
      <c r="O1705" s="5">
        <f>IF(AND(F1705&gt;0,M1705-F1705&gt;364),'اطلاعات پایه'!$B$10,0)*L1705+J1705</f>
        <v>0</v>
      </c>
      <c r="P1705" s="5">
        <f>IF(H1705="متاهل",'اطلاعات پایه'!$B$6,0)</f>
        <v>0</v>
      </c>
      <c r="Q1705" s="5">
        <f>I1705*'اطلاعات پایه'!$B$7</f>
        <v>0</v>
      </c>
      <c r="R1705" s="5">
        <f>ROUND('اطلاعات پایه'!$B$8/30*MIN(30,L1705),0)</f>
        <v>9000000</v>
      </c>
      <c r="S1705" s="5">
        <f>ROUND('اطلاعات پایه'!$B$9/30*MIN(30,L1705),0)</f>
        <v>22000000</v>
      </c>
      <c r="T1705" s="5">
        <f t="shared" si="211"/>
        <v>59284</v>
      </c>
      <c r="U1705" s="15"/>
      <c r="V1705" s="5">
        <f t="shared" si="209"/>
        <v>0</v>
      </c>
      <c r="X1705" s="9">
        <f t="shared" si="212"/>
        <v>40316080</v>
      </c>
      <c r="Y1705" s="9">
        <f>ROUND(0.07*MIN(7*L1705*'اطلاعات پایه'!$B$5,'محاسبه حقوق'!X1705),0)</f>
        <v>2822126</v>
      </c>
      <c r="Z1705" s="9">
        <f t="shared" si="213"/>
        <v>9272700</v>
      </c>
      <c r="AA1705" s="9">
        <f t="shared" si="214"/>
        <v>480702059.14285713</v>
      </c>
      <c r="AB1705" s="5">
        <f>IF(AA1705&lt;='اطلاعات پایه'!$B$35,'اطلاعات پایه'!$D$35,IF(AA1705&lt;='اطلاعات پایه'!$B$36,'اطلاعات پایه'!$E$35+(AA1705-'اطلاعات پایه'!$B$35)*'اطلاعات پایه'!$C$36,IF(AA1705&lt;='اطلاعات پایه'!$B$37,'اطلاعات پایه'!$E$36+(AA1705-'اطلاعات پایه'!$B$36)*'اطلاعات پایه'!$C$37,IF(AA1705&lt;='اطلاعات پایه'!$B$38,'اطلاعات پایه'!$E$37+(AA1705-'اطلاعات پایه'!$B$37)*'اطلاعات پایه'!$C$38,IF(AA1705&lt;='اطلاعات پایه'!$B$39,'اطلاعات پایه'!$E$38+(AA1705-'اطلاعات پایه'!$B$38)*'اطلاعات پایه'!$C$39,'اطلاعات پایه'!$E$39+(AA1705-'اطلاعات پایه'!$B$39)*'اطلاعات پایه'!$C$40)))))/365*L1705</f>
        <v>0</v>
      </c>
      <c r="AC1705" s="9">
        <f t="shared" si="215"/>
        <v>37493954</v>
      </c>
      <c r="AE1705" s="9">
        <f t="shared" si="210"/>
        <v>49588780</v>
      </c>
    </row>
    <row r="1706" spans="1:31" x14ac:dyDescent="0.25">
      <c r="A1706" s="13">
        <v>1686</v>
      </c>
      <c r="B1706" s="13"/>
      <c r="C1706" s="13"/>
      <c r="D1706" s="13"/>
      <c r="E1706" s="13"/>
      <c r="F1706" s="13"/>
      <c r="G1706" s="6" t="str">
        <f t="shared" si="208"/>
        <v/>
      </c>
      <c r="H1706" s="13"/>
      <c r="I1706" s="13"/>
      <c r="J1706" s="15"/>
      <c r="K1706" s="15"/>
      <c r="L1706" s="5">
        <f>VLOOKUP($C$15,'اطلاعات پایه'!$A$18:$B$30,2,FALSE)</f>
        <v>30</v>
      </c>
      <c r="M1706" s="6">
        <f>VLOOKUP($C$15,'اطلاعات پایه'!$A$18:$C$30,3,FALSE)</f>
        <v>45736</v>
      </c>
      <c r="N1706" s="5">
        <f>ROUND((K1706*('اطلاعات پایه'!$B$12+1)+'اطلاعات پایه'!$B$13)/30*L1706,0)</f>
        <v>9316080</v>
      </c>
      <c r="O1706" s="5">
        <f>IF(AND(F1706&gt;0,M1706-F1706&gt;364),'اطلاعات پایه'!$B$10,0)*L1706+J1706</f>
        <v>0</v>
      </c>
      <c r="P1706" s="5">
        <f>IF(H1706="متاهل",'اطلاعات پایه'!$B$6,0)</f>
        <v>0</v>
      </c>
      <c r="Q1706" s="5">
        <f>I1706*'اطلاعات پایه'!$B$7</f>
        <v>0</v>
      </c>
      <c r="R1706" s="5">
        <f>ROUND('اطلاعات پایه'!$B$8/30*MIN(30,L1706),0)</f>
        <v>9000000</v>
      </c>
      <c r="S1706" s="5">
        <f>ROUND('اطلاعات پایه'!$B$9/30*MIN(30,L1706),0)</f>
        <v>22000000</v>
      </c>
      <c r="T1706" s="5">
        <f t="shared" si="211"/>
        <v>59284</v>
      </c>
      <c r="U1706" s="15"/>
      <c r="V1706" s="5">
        <f t="shared" si="209"/>
        <v>0</v>
      </c>
      <c r="X1706" s="9">
        <f t="shared" si="212"/>
        <v>40316080</v>
      </c>
      <c r="Y1706" s="9">
        <f>ROUND(0.07*MIN(7*L1706*'اطلاعات پایه'!$B$5,'محاسبه حقوق'!X1706),0)</f>
        <v>2822126</v>
      </c>
      <c r="Z1706" s="9">
        <f t="shared" si="213"/>
        <v>9272700</v>
      </c>
      <c r="AA1706" s="9">
        <f t="shared" si="214"/>
        <v>480702059.14285713</v>
      </c>
      <c r="AB1706" s="5">
        <f>IF(AA1706&lt;='اطلاعات پایه'!$B$35,'اطلاعات پایه'!$D$35,IF(AA1706&lt;='اطلاعات پایه'!$B$36,'اطلاعات پایه'!$E$35+(AA1706-'اطلاعات پایه'!$B$35)*'اطلاعات پایه'!$C$36,IF(AA1706&lt;='اطلاعات پایه'!$B$37,'اطلاعات پایه'!$E$36+(AA1706-'اطلاعات پایه'!$B$36)*'اطلاعات پایه'!$C$37,IF(AA1706&lt;='اطلاعات پایه'!$B$38,'اطلاعات پایه'!$E$37+(AA1706-'اطلاعات پایه'!$B$37)*'اطلاعات پایه'!$C$38,IF(AA1706&lt;='اطلاعات پایه'!$B$39,'اطلاعات پایه'!$E$38+(AA1706-'اطلاعات پایه'!$B$38)*'اطلاعات پایه'!$C$39,'اطلاعات پایه'!$E$39+(AA1706-'اطلاعات پایه'!$B$39)*'اطلاعات پایه'!$C$40)))))/365*L1706</f>
        <v>0</v>
      </c>
      <c r="AC1706" s="9">
        <f t="shared" si="215"/>
        <v>37493954</v>
      </c>
      <c r="AE1706" s="9">
        <f t="shared" si="210"/>
        <v>49588780</v>
      </c>
    </row>
    <row r="1707" spans="1:31" x14ac:dyDescent="0.25">
      <c r="A1707" s="13">
        <v>1687</v>
      </c>
      <c r="B1707" s="13"/>
      <c r="C1707" s="13"/>
      <c r="D1707" s="13"/>
      <c r="E1707" s="13"/>
      <c r="F1707" s="13"/>
      <c r="G1707" s="6" t="str">
        <f t="shared" si="208"/>
        <v/>
      </c>
      <c r="H1707" s="13"/>
      <c r="I1707" s="13"/>
      <c r="J1707" s="15"/>
      <c r="K1707" s="15"/>
      <c r="L1707" s="5">
        <f>VLOOKUP($C$15,'اطلاعات پایه'!$A$18:$B$30,2,FALSE)</f>
        <v>30</v>
      </c>
      <c r="M1707" s="6">
        <f>VLOOKUP($C$15,'اطلاعات پایه'!$A$18:$C$30,3,FALSE)</f>
        <v>45736</v>
      </c>
      <c r="N1707" s="5">
        <f>ROUND((K1707*('اطلاعات پایه'!$B$12+1)+'اطلاعات پایه'!$B$13)/30*L1707,0)</f>
        <v>9316080</v>
      </c>
      <c r="O1707" s="5">
        <f>IF(AND(F1707&gt;0,M1707-F1707&gt;364),'اطلاعات پایه'!$B$10,0)*L1707+J1707</f>
        <v>0</v>
      </c>
      <c r="P1707" s="5">
        <f>IF(H1707="متاهل",'اطلاعات پایه'!$B$6,0)</f>
        <v>0</v>
      </c>
      <c r="Q1707" s="5">
        <f>I1707*'اطلاعات پایه'!$B$7</f>
        <v>0</v>
      </c>
      <c r="R1707" s="5">
        <f>ROUND('اطلاعات پایه'!$B$8/30*MIN(30,L1707),0)</f>
        <v>9000000</v>
      </c>
      <c r="S1707" s="5">
        <f>ROUND('اطلاعات پایه'!$B$9/30*MIN(30,L1707),0)</f>
        <v>22000000</v>
      </c>
      <c r="T1707" s="5">
        <f t="shared" si="211"/>
        <v>59284</v>
      </c>
      <c r="U1707" s="15"/>
      <c r="V1707" s="5">
        <f t="shared" si="209"/>
        <v>0</v>
      </c>
      <c r="X1707" s="9">
        <f t="shared" si="212"/>
        <v>40316080</v>
      </c>
      <c r="Y1707" s="9">
        <f>ROUND(0.07*MIN(7*L1707*'اطلاعات پایه'!$B$5,'محاسبه حقوق'!X1707),0)</f>
        <v>2822126</v>
      </c>
      <c r="Z1707" s="9">
        <f t="shared" si="213"/>
        <v>9272700</v>
      </c>
      <c r="AA1707" s="9">
        <f t="shared" si="214"/>
        <v>480702059.14285713</v>
      </c>
      <c r="AB1707" s="5">
        <f>IF(AA1707&lt;='اطلاعات پایه'!$B$35,'اطلاعات پایه'!$D$35,IF(AA1707&lt;='اطلاعات پایه'!$B$36,'اطلاعات پایه'!$E$35+(AA1707-'اطلاعات پایه'!$B$35)*'اطلاعات پایه'!$C$36,IF(AA1707&lt;='اطلاعات پایه'!$B$37,'اطلاعات پایه'!$E$36+(AA1707-'اطلاعات پایه'!$B$36)*'اطلاعات پایه'!$C$37,IF(AA1707&lt;='اطلاعات پایه'!$B$38,'اطلاعات پایه'!$E$37+(AA1707-'اطلاعات پایه'!$B$37)*'اطلاعات پایه'!$C$38,IF(AA1707&lt;='اطلاعات پایه'!$B$39,'اطلاعات پایه'!$E$38+(AA1707-'اطلاعات پایه'!$B$38)*'اطلاعات پایه'!$C$39,'اطلاعات پایه'!$E$39+(AA1707-'اطلاعات پایه'!$B$39)*'اطلاعات پایه'!$C$40)))))/365*L1707</f>
        <v>0</v>
      </c>
      <c r="AC1707" s="9">
        <f t="shared" si="215"/>
        <v>37493954</v>
      </c>
      <c r="AE1707" s="9">
        <f t="shared" si="210"/>
        <v>49588780</v>
      </c>
    </row>
    <row r="1708" spans="1:31" x14ac:dyDescent="0.25">
      <c r="A1708" s="13">
        <v>1688</v>
      </c>
      <c r="B1708" s="13"/>
      <c r="C1708" s="13"/>
      <c r="D1708" s="13"/>
      <c r="E1708" s="13"/>
      <c r="F1708" s="13"/>
      <c r="G1708" s="6" t="str">
        <f t="shared" si="208"/>
        <v/>
      </c>
      <c r="H1708" s="13"/>
      <c r="I1708" s="13"/>
      <c r="J1708" s="15"/>
      <c r="K1708" s="15"/>
      <c r="L1708" s="5">
        <f>VLOOKUP($C$15,'اطلاعات پایه'!$A$18:$B$30,2,FALSE)</f>
        <v>30</v>
      </c>
      <c r="M1708" s="6">
        <f>VLOOKUP($C$15,'اطلاعات پایه'!$A$18:$C$30,3,FALSE)</f>
        <v>45736</v>
      </c>
      <c r="N1708" s="5">
        <f>ROUND((K1708*('اطلاعات پایه'!$B$12+1)+'اطلاعات پایه'!$B$13)/30*L1708,0)</f>
        <v>9316080</v>
      </c>
      <c r="O1708" s="5">
        <f>IF(AND(F1708&gt;0,M1708-F1708&gt;364),'اطلاعات پایه'!$B$10,0)*L1708+J1708</f>
        <v>0</v>
      </c>
      <c r="P1708" s="5">
        <f>IF(H1708="متاهل",'اطلاعات پایه'!$B$6,0)</f>
        <v>0</v>
      </c>
      <c r="Q1708" s="5">
        <f>I1708*'اطلاعات پایه'!$B$7</f>
        <v>0</v>
      </c>
      <c r="R1708" s="5">
        <f>ROUND('اطلاعات پایه'!$B$8/30*MIN(30,L1708),0)</f>
        <v>9000000</v>
      </c>
      <c r="S1708" s="5">
        <f>ROUND('اطلاعات پایه'!$B$9/30*MIN(30,L1708),0)</f>
        <v>22000000</v>
      </c>
      <c r="T1708" s="5">
        <f t="shared" si="211"/>
        <v>59284</v>
      </c>
      <c r="U1708" s="15"/>
      <c r="V1708" s="5">
        <f t="shared" si="209"/>
        <v>0</v>
      </c>
      <c r="X1708" s="9">
        <f t="shared" si="212"/>
        <v>40316080</v>
      </c>
      <c r="Y1708" s="9">
        <f>ROUND(0.07*MIN(7*L1708*'اطلاعات پایه'!$B$5,'محاسبه حقوق'!X1708),0)</f>
        <v>2822126</v>
      </c>
      <c r="Z1708" s="9">
        <f t="shared" si="213"/>
        <v>9272700</v>
      </c>
      <c r="AA1708" s="9">
        <f t="shared" si="214"/>
        <v>480702059.14285713</v>
      </c>
      <c r="AB1708" s="5">
        <f>IF(AA1708&lt;='اطلاعات پایه'!$B$35,'اطلاعات پایه'!$D$35,IF(AA1708&lt;='اطلاعات پایه'!$B$36,'اطلاعات پایه'!$E$35+(AA1708-'اطلاعات پایه'!$B$35)*'اطلاعات پایه'!$C$36,IF(AA1708&lt;='اطلاعات پایه'!$B$37,'اطلاعات پایه'!$E$36+(AA1708-'اطلاعات پایه'!$B$36)*'اطلاعات پایه'!$C$37,IF(AA1708&lt;='اطلاعات پایه'!$B$38,'اطلاعات پایه'!$E$37+(AA1708-'اطلاعات پایه'!$B$37)*'اطلاعات پایه'!$C$38,IF(AA1708&lt;='اطلاعات پایه'!$B$39,'اطلاعات پایه'!$E$38+(AA1708-'اطلاعات پایه'!$B$38)*'اطلاعات پایه'!$C$39,'اطلاعات پایه'!$E$39+(AA1708-'اطلاعات پایه'!$B$39)*'اطلاعات پایه'!$C$40)))))/365*L1708</f>
        <v>0</v>
      </c>
      <c r="AC1708" s="9">
        <f t="shared" si="215"/>
        <v>37493954</v>
      </c>
      <c r="AE1708" s="9">
        <f t="shared" si="210"/>
        <v>49588780</v>
      </c>
    </row>
    <row r="1709" spans="1:31" x14ac:dyDescent="0.25">
      <c r="A1709" s="13">
        <v>1689</v>
      </c>
      <c r="B1709" s="13"/>
      <c r="C1709" s="13"/>
      <c r="D1709" s="13"/>
      <c r="E1709" s="13"/>
      <c r="F1709" s="13"/>
      <c r="G1709" s="6" t="str">
        <f t="shared" si="208"/>
        <v/>
      </c>
      <c r="H1709" s="13"/>
      <c r="I1709" s="13"/>
      <c r="J1709" s="15"/>
      <c r="K1709" s="15"/>
      <c r="L1709" s="5">
        <f>VLOOKUP($C$15,'اطلاعات پایه'!$A$18:$B$30,2,FALSE)</f>
        <v>30</v>
      </c>
      <c r="M1709" s="6">
        <f>VLOOKUP($C$15,'اطلاعات پایه'!$A$18:$C$30,3,FALSE)</f>
        <v>45736</v>
      </c>
      <c r="N1709" s="5">
        <f>ROUND((K1709*('اطلاعات پایه'!$B$12+1)+'اطلاعات پایه'!$B$13)/30*L1709,0)</f>
        <v>9316080</v>
      </c>
      <c r="O1709" s="5">
        <f>IF(AND(F1709&gt;0,M1709-F1709&gt;364),'اطلاعات پایه'!$B$10,0)*L1709+J1709</f>
        <v>0</v>
      </c>
      <c r="P1709" s="5">
        <f>IF(H1709="متاهل",'اطلاعات پایه'!$B$6,0)</f>
        <v>0</v>
      </c>
      <c r="Q1709" s="5">
        <f>I1709*'اطلاعات پایه'!$B$7</f>
        <v>0</v>
      </c>
      <c r="R1709" s="5">
        <f>ROUND('اطلاعات پایه'!$B$8/30*MIN(30,L1709),0)</f>
        <v>9000000</v>
      </c>
      <c r="S1709" s="5">
        <f>ROUND('اطلاعات پایه'!$B$9/30*MIN(30,L1709),0)</f>
        <v>22000000</v>
      </c>
      <c r="T1709" s="5">
        <f t="shared" si="211"/>
        <v>59284</v>
      </c>
      <c r="U1709" s="15"/>
      <c r="V1709" s="5">
        <f t="shared" si="209"/>
        <v>0</v>
      </c>
      <c r="X1709" s="9">
        <f t="shared" si="212"/>
        <v>40316080</v>
      </c>
      <c r="Y1709" s="9">
        <f>ROUND(0.07*MIN(7*L1709*'اطلاعات پایه'!$B$5,'محاسبه حقوق'!X1709),0)</f>
        <v>2822126</v>
      </c>
      <c r="Z1709" s="9">
        <f t="shared" si="213"/>
        <v>9272700</v>
      </c>
      <c r="AA1709" s="9">
        <f t="shared" si="214"/>
        <v>480702059.14285713</v>
      </c>
      <c r="AB1709" s="5">
        <f>IF(AA1709&lt;='اطلاعات پایه'!$B$35,'اطلاعات پایه'!$D$35,IF(AA1709&lt;='اطلاعات پایه'!$B$36,'اطلاعات پایه'!$E$35+(AA1709-'اطلاعات پایه'!$B$35)*'اطلاعات پایه'!$C$36,IF(AA1709&lt;='اطلاعات پایه'!$B$37,'اطلاعات پایه'!$E$36+(AA1709-'اطلاعات پایه'!$B$36)*'اطلاعات پایه'!$C$37,IF(AA1709&lt;='اطلاعات پایه'!$B$38,'اطلاعات پایه'!$E$37+(AA1709-'اطلاعات پایه'!$B$37)*'اطلاعات پایه'!$C$38,IF(AA1709&lt;='اطلاعات پایه'!$B$39,'اطلاعات پایه'!$E$38+(AA1709-'اطلاعات پایه'!$B$38)*'اطلاعات پایه'!$C$39,'اطلاعات پایه'!$E$39+(AA1709-'اطلاعات پایه'!$B$39)*'اطلاعات پایه'!$C$40)))))/365*L1709</f>
        <v>0</v>
      </c>
      <c r="AC1709" s="9">
        <f t="shared" si="215"/>
        <v>37493954</v>
      </c>
      <c r="AE1709" s="9">
        <f t="shared" si="210"/>
        <v>49588780</v>
      </c>
    </row>
    <row r="1710" spans="1:31" x14ac:dyDescent="0.25">
      <c r="A1710" s="13">
        <v>1690</v>
      </c>
      <c r="B1710" s="13"/>
      <c r="C1710" s="13"/>
      <c r="D1710" s="13"/>
      <c r="E1710" s="13"/>
      <c r="F1710" s="13"/>
      <c r="G1710" s="6" t="str">
        <f t="shared" si="208"/>
        <v/>
      </c>
      <c r="H1710" s="13"/>
      <c r="I1710" s="13"/>
      <c r="J1710" s="15"/>
      <c r="K1710" s="15"/>
      <c r="L1710" s="5">
        <f>VLOOKUP($C$15,'اطلاعات پایه'!$A$18:$B$30,2,FALSE)</f>
        <v>30</v>
      </c>
      <c r="M1710" s="6">
        <f>VLOOKUP($C$15,'اطلاعات پایه'!$A$18:$C$30,3,FALSE)</f>
        <v>45736</v>
      </c>
      <c r="N1710" s="5">
        <f>ROUND((K1710*('اطلاعات پایه'!$B$12+1)+'اطلاعات پایه'!$B$13)/30*L1710,0)</f>
        <v>9316080</v>
      </c>
      <c r="O1710" s="5">
        <f>IF(AND(F1710&gt;0,M1710-F1710&gt;364),'اطلاعات پایه'!$B$10,0)*L1710+J1710</f>
        <v>0</v>
      </c>
      <c r="P1710" s="5">
        <f>IF(H1710="متاهل",'اطلاعات پایه'!$B$6,0)</f>
        <v>0</v>
      </c>
      <c r="Q1710" s="5">
        <f>I1710*'اطلاعات پایه'!$B$7</f>
        <v>0</v>
      </c>
      <c r="R1710" s="5">
        <f>ROUND('اطلاعات پایه'!$B$8/30*MIN(30,L1710),0)</f>
        <v>9000000</v>
      </c>
      <c r="S1710" s="5">
        <f>ROUND('اطلاعات پایه'!$B$9/30*MIN(30,L1710),0)</f>
        <v>22000000</v>
      </c>
      <c r="T1710" s="5">
        <f t="shared" si="211"/>
        <v>59284</v>
      </c>
      <c r="U1710" s="15"/>
      <c r="V1710" s="5">
        <f t="shared" si="209"/>
        <v>0</v>
      </c>
      <c r="X1710" s="9">
        <f t="shared" si="212"/>
        <v>40316080</v>
      </c>
      <c r="Y1710" s="9">
        <f>ROUND(0.07*MIN(7*L1710*'اطلاعات پایه'!$B$5,'محاسبه حقوق'!X1710),0)</f>
        <v>2822126</v>
      </c>
      <c r="Z1710" s="9">
        <f t="shared" si="213"/>
        <v>9272700</v>
      </c>
      <c r="AA1710" s="9">
        <f t="shared" si="214"/>
        <v>480702059.14285713</v>
      </c>
      <c r="AB1710" s="5">
        <f>IF(AA1710&lt;='اطلاعات پایه'!$B$35,'اطلاعات پایه'!$D$35,IF(AA1710&lt;='اطلاعات پایه'!$B$36,'اطلاعات پایه'!$E$35+(AA1710-'اطلاعات پایه'!$B$35)*'اطلاعات پایه'!$C$36,IF(AA1710&lt;='اطلاعات پایه'!$B$37,'اطلاعات پایه'!$E$36+(AA1710-'اطلاعات پایه'!$B$36)*'اطلاعات پایه'!$C$37,IF(AA1710&lt;='اطلاعات پایه'!$B$38,'اطلاعات پایه'!$E$37+(AA1710-'اطلاعات پایه'!$B$37)*'اطلاعات پایه'!$C$38,IF(AA1710&lt;='اطلاعات پایه'!$B$39,'اطلاعات پایه'!$E$38+(AA1710-'اطلاعات پایه'!$B$38)*'اطلاعات پایه'!$C$39,'اطلاعات پایه'!$E$39+(AA1710-'اطلاعات پایه'!$B$39)*'اطلاعات پایه'!$C$40)))))/365*L1710</f>
        <v>0</v>
      </c>
      <c r="AC1710" s="9">
        <f t="shared" si="215"/>
        <v>37493954</v>
      </c>
      <c r="AE1710" s="9">
        <f t="shared" si="210"/>
        <v>49588780</v>
      </c>
    </row>
    <row r="1711" spans="1:31" x14ac:dyDescent="0.25">
      <c r="A1711" s="13">
        <v>1691</v>
      </c>
      <c r="B1711" s="13"/>
      <c r="C1711" s="13"/>
      <c r="D1711" s="13"/>
      <c r="E1711" s="13"/>
      <c r="F1711" s="13"/>
      <c r="G1711" s="6" t="str">
        <f t="shared" si="208"/>
        <v/>
      </c>
      <c r="H1711" s="13"/>
      <c r="I1711" s="13"/>
      <c r="J1711" s="15"/>
      <c r="K1711" s="15"/>
      <c r="L1711" s="5">
        <f>VLOOKUP($C$15,'اطلاعات پایه'!$A$18:$B$30,2,FALSE)</f>
        <v>30</v>
      </c>
      <c r="M1711" s="6">
        <f>VLOOKUP($C$15,'اطلاعات پایه'!$A$18:$C$30,3,FALSE)</f>
        <v>45736</v>
      </c>
      <c r="N1711" s="5">
        <f>ROUND((K1711*('اطلاعات پایه'!$B$12+1)+'اطلاعات پایه'!$B$13)/30*L1711,0)</f>
        <v>9316080</v>
      </c>
      <c r="O1711" s="5">
        <f>IF(AND(F1711&gt;0,M1711-F1711&gt;364),'اطلاعات پایه'!$B$10,0)*L1711+J1711</f>
        <v>0</v>
      </c>
      <c r="P1711" s="5">
        <f>IF(H1711="متاهل",'اطلاعات پایه'!$B$6,0)</f>
        <v>0</v>
      </c>
      <c r="Q1711" s="5">
        <f>I1711*'اطلاعات پایه'!$B$7</f>
        <v>0</v>
      </c>
      <c r="R1711" s="5">
        <f>ROUND('اطلاعات پایه'!$B$8/30*MIN(30,L1711),0)</f>
        <v>9000000</v>
      </c>
      <c r="S1711" s="5">
        <f>ROUND('اطلاعات پایه'!$B$9/30*MIN(30,L1711),0)</f>
        <v>22000000</v>
      </c>
      <c r="T1711" s="5">
        <f t="shared" si="211"/>
        <v>59284</v>
      </c>
      <c r="U1711" s="15"/>
      <c r="V1711" s="5">
        <f t="shared" si="209"/>
        <v>0</v>
      </c>
      <c r="X1711" s="9">
        <f t="shared" si="212"/>
        <v>40316080</v>
      </c>
      <c r="Y1711" s="9">
        <f>ROUND(0.07*MIN(7*L1711*'اطلاعات پایه'!$B$5,'محاسبه حقوق'!X1711),0)</f>
        <v>2822126</v>
      </c>
      <c r="Z1711" s="9">
        <f t="shared" si="213"/>
        <v>9272700</v>
      </c>
      <c r="AA1711" s="9">
        <f t="shared" si="214"/>
        <v>480702059.14285713</v>
      </c>
      <c r="AB1711" s="5">
        <f>IF(AA1711&lt;='اطلاعات پایه'!$B$35,'اطلاعات پایه'!$D$35,IF(AA1711&lt;='اطلاعات پایه'!$B$36,'اطلاعات پایه'!$E$35+(AA1711-'اطلاعات پایه'!$B$35)*'اطلاعات پایه'!$C$36,IF(AA1711&lt;='اطلاعات پایه'!$B$37,'اطلاعات پایه'!$E$36+(AA1711-'اطلاعات پایه'!$B$36)*'اطلاعات پایه'!$C$37,IF(AA1711&lt;='اطلاعات پایه'!$B$38,'اطلاعات پایه'!$E$37+(AA1711-'اطلاعات پایه'!$B$37)*'اطلاعات پایه'!$C$38,IF(AA1711&lt;='اطلاعات پایه'!$B$39,'اطلاعات پایه'!$E$38+(AA1711-'اطلاعات پایه'!$B$38)*'اطلاعات پایه'!$C$39,'اطلاعات پایه'!$E$39+(AA1711-'اطلاعات پایه'!$B$39)*'اطلاعات پایه'!$C$40)))))/365*L1711</f>
        <v>0</v>
      </c>
      <c r="AC1711" s="9">
        <f t="shared" si="215"/>
        <v>37493954</v>
      </c>
      <c r="AE1711" s="9">
        <f t="shared" si="210"/>
        <v>49588780</v>
      </c>
    </row>
    <row r="1712" spans="1:31" x14ac:dyDescent="0.25">
      <c r="A1712" s="13">
        <v>1692</v>
      </c>
      <c r="B1712" s="13"/>
      <c r="C1712" s="13"/>
      <c r="D1712" s="13"/>
      <c r="E1712" s="13"/>
      <c r="F1712" s="13"/>
      <c r="G1712" s="6" t="str">
        <f t="shared" si="208"/>
        <v/>
      </c>
      <c r="H1712" s="13"/>
      <c r="I1712" s="13"/>
      <c r="J1712" s="15"/>
      <c r="K1712" s="15"/>
      <c r="L1712" s="5">
        <f>VLOOKUP($C$15,'اطلاعات پایه'!$A$18:$B$30,2,FALSE)</f>
        <v>30</v>
      </c>
      <c r="M1712" s="6">
        <f>VLOOKUP($C$15,'اطلاعات پایه'!$A$18:$C$30,3,FALSE)</f>
        <v>45736</v>
      </c>
      <c r="N1712" s="5">
        <f>ROUND((K1712*('اطلاعات پایه'!$B$12+1)+'اطلاعات پایه'!$B$13)/30*L1712,0)</f>
        <v>9316080</v>
      </c>
      <c r="O1712" s="5">
        <f>IF(AND(F1712&gt;0,M1712-F1712&gt;364),'اطلاعات پایه'!$B$10,0)*L1712+J1712</f>
        <v>0</v>
      </c>
      <c r="P1712" s="5">
        <f>IF(H1712="متاهل",'اطلاعات پایه'!$B$6,0)</f>
        <v>0</v>
      </c>
      <c r="Q1712" s="5">
        <f>I1712*'اطلاعات پایه'!$B$7</f>
        <v>0</v>
      </c>
      <c r="R1712" s="5">
        <f>ROUND('اطلاعات پایه'!$B$8/30*MIN(30,L1712),0)</f>
        <v>9000000</v>
      </c>
      <c r="S1712" s="5">
        <f>ROUND('اطلاعات پایه'!$B$9/30*MIN(30,L1712),0)</f>
        <v>22000000</v>
      </c>
      <c r="T1712" s="5">
        <f t="shared" si="211"/>
        <v>59284</v>
      </c>
      <c r="U1712" s="15"/>
      <c r="V1712" s="5">
        <f t="shared" si="209"/>
        <v>0</v>
      </c>
      <c r="X1712" s="9">
        <f t="shared" si="212"/>
        <v>40316080</v>
      </c>
      <c r="Y1712" s="9">
        <f>ROUND(0.07*MIN(7*L1712*'اطلاعات پایه'!$B$5,'محاسبه حقوق'!X1712),0)</f>
        <v>2822126</v>
      </c>
      <c r="Z1712" s="9">
        <f t="shared" si="213"/>
        <v>9272700</v>
      </c>
      <c r="AA1712" s="9">
        <f t="shared" si="214"/>
        <v>480702059.14285713</v>
      </c>
      <c r="AB1712" s="5">
        <f>IF(AA1712&lt;='اطلاعات پایه'!$B$35,'اطلاعات پایه'!$D$35,IF(AA1712&lt;='اطلاعات پایه'!$B$36,'اطلاعات پایه'!$E$35+(AA1712-'اطلاعات پایه'!$B$35)*'اطلاعات پایه'!$C$36,IF(AA1712&lt;='اطلاعات پایه'!$B$37,'اطلاعات پایه'!$E$36+(AA1712-'اطلاعات پایه'!$B$36)*'اطلاعات پایه'!$C$37,IF(AA1712&lt;='اطلاعات پایه'!$B$38,'اطلاعات پایه'!$E$37+(AA1712-'اطلاعات پایه'!$B$37)*'اطلاعات پایه'!$C$38,IF(AA1712&lt;='اطلاعات پایه'!$B$39,'اطلاعات پایه'!$E$38+(AA1712-'اطلاعات پایه'!$B$38)*'اطلاعات پایه'!$C$39,'اطلاعات پایه'!$E$39+(AA1712-'اطلاعات پایه'!$B$39)*'اطلاعات پایه'!$C$40)))))/365*L1712</f>
        <v>0</v>
      </c>
      <c r="AC1712" s="9">
        <f t="shared" si="215"/>
        <v>37493954</v>
      </c>
      <c r="AE1712" s="9">
        <f t="shared" si="210"/>
        <v>49588780</v>
      </c>
    </row>
    <row r="1713" spans="1:31" x14ac:dyDescent="0.25">
      <c r="A1713" s="13">
        <v>1693</v>
      </c>
      <c r="B1713" s="13"/>
      <c r="C1713" s="13"/>
      <c r="D1713" s="13"/>
      <c r="E1713" s="13"/>
      <c r="F1713" s="13"/>
      <c r="G1713" s="6" t="str">
        <f t="shared" si="208"/>
        <v/>
      </c>
      <c r="H1713" s="13"/>
      <c r="I1713" s="13"/>
      <c r="J1713" s="15"/>
      <c r="K1713" s="15"/>
      <c r="L1713" s="5">
        <f>VLOOKUP($C$15,'اطلاعات پایه'!$A$18:$B$30,2,FALSE)</f>
        <v>30</v>
      </c>
      <c r="M1713" s="6">
        <f>VLOOKUP($C$15,'اطلاعات پایه'!$A$18:$C$30,3,FALSE)</f>
        <v>45736</v>
      </c>
      <c r="N1713" s="5">
        <f>ROUND((K1713*('اطلاعات پایه'!$B$12+1)+'اطلاعات پایه'!$B$13)/30*L1713,0)</f>
        <v>9316080</v>
      </c>
      <c r="O1713" s="5">
        <f>IF(AND(F1713&gt;0,M1713-F1713&gt;364),'اطلاعات پایه'!$B$10,0)*L1713+J1713</f>
        <v>0</v>
      </c>
      <c r="P1713" s="5">
        <f>IF(H1713="متاهل",'اطلاعات پایه'!$B$6,0)</f>
        <v>0</v>
      </c>
      <c r="Q1713" s="5">
        <f>I1713*'اطلاعات پایه'!$B$7</f>
        <v>0</v>
      </c>
      <c r="R1713" s="5">
        <f>ROUND('اطلاعات پایه'!$B$8/30*MIN(30,L1713),0)</f>
        <v>9000000</v>
      </c>
      <c r="S1713" s="5">
        <f>ROUND('اطلاعات پایه'!$B$9/30*MIN(30,L1713),0)</f>
        <v>22000000</v>
      </c>
      <c r="T1713" s="5">
        <f t="shared" si="211"/>
        <v>59284</v>
      </c>
      <c r="U1713" s="15"/>
      <c r="V1713" s="5">
        <f t="shared" si="209"/>
        <v>0</v>
      </c>
      <c r="X1713" s="9">
        <f t="shared" si="212"/>
        <v>40316080</v>
      </c>
      <c r="Y1713" s="9">
        <f>ROUND(0.07*MIN(7*L1713*'اطلاعات پایه'!$B$5,'محاسبه حقوق'!X1713),0)</f>
        <v>2822126</v>
      </c>
      <c r="Z1713" s="9">
        <f t="shared" si="213"/>
        <v>9272700</v>
      </c>
      <c r="AA1713" s="9">
        <f t="shared" si="214"/>
        <v>480702059.14285713</v>
      </c>
      <c r="AB1713" s="5">
        <f>IF(AA1713&lt;='اطلاعات پایه'!$B$35,'اطلاعات پایه'!$D$35,IF(AA1713&lt;='اطلاعات پایه'!$B$36,'اطلاعات پایه'!$E$35+(AA1713-'اطلاعات پایه'!$B$35)*'اطلاعات پایه'!$C$36,IF(AA1713&lt;='اطلاعات پایه'!$B$37,'اطلاعات پایه'!$E$36+(AA1713-'اطلاعات پایه'!$B$36)*'اطلاعات پایه'!$C$37,IF(AA1713&lt;='اطلاعات پایه'!$B$38,'اطلاعات پایه'!$E$37+(AA1713-'اطلاعات پایه'!$B$37)*'اطلاعات پایه'!$C$38,IF(AA1713&lt;='اطلاعات پایه'!$B$39,'اطلاعات پایه'!$E$38+(AA1713-'اطلاعات پایه'!$B$38)*'اطلاعات پایه'!$C$39,'اطلاعات پایه'!$E$39+(AA1713-'اطلاعات پایه'!$B$39)*'اطلاعات پایه'!$C$40)))))/365*L1713</f>
        <v>0</v>
      </c>
      <c r="AC1713" s="9">
        <f t="shared" si="215"/>
        <v>37493954</v>
      </c>
      <c r="AE1713" s="9">
        <f t="shared" si="210"/>
        <v>49588780</v>
      </c>
    </row>
    <row r="1714" spans="1:31" x14ac:dyDescent="0.25">
      <c r="A1714" s="13">
        <v>1694</v>
      </c>
      <c r="B1714" s="13"/>
      <c r="C1714" s="13"/>
      <c r="D1714" s="13"/>
      <c r="E1714" s="13"/>
      <c r="F1714" s="13"/>
      <c r="G1714" s="6" t="str">
        <f t="shared" si="208"/>
        <v/>
      </c>
      <c r="H1714" s="13"/>
      <c r="I1714" s="13"/>
      <c r="J1714" s="15"/>
      <c r="K1714" s="15"/>
      <c r="L1714" s="5">
        <f>VLOOKUP($C$15,'اطلاعات پایه'!$A$18:$B$30,2,FALSE)</f>
        <v>30</v>
      </c>
      <c r="M1714" s="6">
        <f>VLOOKUP($C$15,'اطلاعات پایه'!$A$18:$C$30,3,FALSE)</f>
        <v>45736</v>
      </c>
      <c r="N1714" s="5">
        <f>ROUND((K1714*('اطلاعات پایه'!$B$12+1)+'اطلاعات پایه'!$B$13)/30*L1714,0)</f>
        <v>9316080</v>
      </c>
      <c r="O1714" s="5">
        <f>IF(AND(F1714&gt;0,M1714-F1714&gt;364),'اطلاعات پایه'!$B$10,0)*L1714+J1714</f>
        <v>0</v>
      </c>
      <c r="P1714" s="5">
        <f>IF(H1714="متاهل",'اطلاعات پایه'!$B$6,0)</f>
        <v>0</v>
      </c>
      <c r="Q1714" s="5">
        <f>I1714*'اطلاعات پایه'!$B$7</f>
        <v>0</v>
      </c>
      <c r="R1714" s="5">
        <f>ROUND('اطلاعات پایه'!$B$8/30*MIN(30,L1714),0)</f>
        <v>9000000</v>
      </c>
      <c r="S1714" s="5">
        <f>ROUND('اطلاعات پایه'!$B$9/30*MIN(30,L1714),0)</f>
        <v>22000000</v>
      </c>
      <c r="T1714" s="5">
        <f t="shared" si="211"/>
        <v>59284</v>
      </c>
      <c r="U1714" s="15"/>
      <c r="V1714" s="5">
        <f t="shared" si="209"/>
        <v>0</v>
      </c>
      <c r="X1714" s="9">
        <f t="shared" si="212"/>
        <v>40316080</v>
      </c>
      <c r="Y1714" s="9">
        <f>ROUND(0.07*MIN(7*L1714*'اطلاعات پایه'!$B$5,'محاسبه حقوق'!X1714),0)</f>
        <v>2822126</v>
      </c>
      <c r="Z1714" s="9">
        <f t="shared" si="213"/>
        <v>9272700</v>
      </c>
      <c r="AA1714" s="9">
        <f t="shared" si="214"/>
        <v>480702059.14285713</v>
      </c>
      <c r="AB1714" s="5">
        <f>IF(AA1714&lt;='اطلاعات پایه'!$B$35,'اطلاعات پایه'!$D$35,IF(AA1714&lt;='اطلاعات پایه'!$B$36,'اطلاعات پایه'!$E$35+(AA1714-'اطلاعات پایه'!$B$35)*'اطلاعات پایه'!$C$36,IF(AA1714&lt;='اطلاعات پایه'!$B$37,'اطلاعات پایه'!$E$36+(AA1714-'اطلاعات پایه'!$B$36)*'اطلاعات پایه'!$C$37,IF(AA1714&lt;='اطلاعات پایه'!$B$38,'اطلاعات پایه'!$E$37+(AA1714-'اطلاعات پایه'!$B$37)*'اطلاعات پایه'!$C$38,IF(AA1714&lt;='اطلاعات پایه'!$B$39,'اطلاعات پایه'!$E$38+(AA1714-'اطلاعات پایه'!$B$38)*'اطلاعات پایه'!$C$39,'اطلاعات پایه'!$E$39+(AA1714-'اطلاعات پایه'!$B$39)*'اطلاعات پایه'!$C$40)))))/365*L1714</f>
        <v>0</v>
      </c>
      <c r="AC1714" s="9">
        <f t="shared" si="215"/>
        <v>37493954</v>
      </c>
      <c r="AE1714" s="9">
        <f t="shared" si="210"/>
        <v>49588780</v>
      </c>
    </row>
    <row r="1715" spans="1:31" x14ac:dyDescent="0.25">
      <c r="A1715" s="13">
        <v>1695</v>
      </c>
      <c r="B1715" s="13"/>
      <c r="C1715" s="13"/>
      <c r="D1715" s="13"/>
      <c r="E1715" s="13"/>
      <c r="F1715" s="13"/>
      <c r="G1715" s="6" t="str">
        <f t="shared" si="208"/>
        <v/>
      </c>
      <c r="H1715" s="13"/>
      <c r="I1715" s="13"/>
      <c r="J1715" s="15"/>
      <c r="K1715" s="15"/>
      <c r="L1715" s="5">
        <f>VLOOKUP($C$15,'اطلاعات پایه'!$A$18:$B$30,2,FALSE)</f>
        <v>30</v>
      </c>
      <c r="M1715" s="6">
        <f>VLOOKUP($C$15,'اطلاعات پایه'!$A$18:$C$30,3,FALSE)</f>
        <v>45736</v>
      </c>
      <c r="N1715" s="5">
        <f>ROUND((K1715*('اطلاعات پایه'!$B$12+1)+'اطلاعات پایه'!$B$13)/30*L1715,0)</f>
        <v>9316080</v>
      </c>
      <c r="O1715" s="5">
        <f>IF(AND(F1715&gt;0,M1715-F1715&gt;364),'اطلاعات پایه'!$B$10,0)*L1715+J1715</f>
        <v>0</v>
      </c>
      <c r="P1715" s="5">
        <f>IF(H1715="متاهل",'اطلاعات پایه'!$B$6,0)</f>
        <v>0</v>
      </c>
      <c r="Q1715" s="5">
        <f>I1715*'اطلاعات پایه'!$B$7</f>
        <v>0</v>
      </c>
      <c r="R1715" s="5">
        <f>ROUND('اطلاعات پایه'!$B$8/30*MIN(30,L1715),0)</f>
        <v>9000000</v>
      </c>
      <c r="S1715" s="5">
        <f>ROUND('اطلاعات پایه'!$B$9/30*MIN(30,L1715),0)</f>
        <v>22000000</v>
      </c>
      <c r="T1715" s="5">
        <f t="shared" si="211"/>
        <v>59284</v>
      </c>
      <c r="U1715" s="15"/>
      <c r="V1715" s="5">
        <f t="shared" si="209"/>
        <v>0</v>
      </c>
      <c r="X1715" s="9">
        <f t="shared" si="212"/>
        <v>40316080</v>
      </c>
      <c r="Y1715" s="9">
        <f>ROUND(0.07*MIN(7*L1715*'اطلاعات پایه'!$B$5,'محاسبه حقوق'!X1715),0)</f>
        <v>2822126</v>
      </c>
      <c r="Z1715" s="9">
        <f t="shared" si="213"/>
        <v>9272700</v>
      </c>
      <c r="AA1715" s="9">
        <f t="shared" si="214"/>
        <v>480702059.14285713</v>
      </c>
      <c r="AB1715" s="5">
        <f>IF(AA1715&lt;='اطلاعات پایه'!$B$35,'اطلاعات پایه'!$D$35,IF(AA1715&lt;='اطلاعات پایه'!$B$36,'اطلاعات پایه'!$E$35+(AA1715-'اطلاعات پایه'!$B$35)*'اطلاعات پایه'!$C$36,IF(AA1715&lt;='اطلاعات پایه'!$B$37,'اطلاعات پایه'!$E$36+(AA1715-'اطلاعات پایه'!$B$36)*'اطلاعات پایه'!$C$37,IF(AA1715&lt;='اطلاعات پایه'!$B$38,'اطلاعات پایه'!$E$37+(AA1715-'اطلاعات پایه'!$B$37)*'اطلاعات پایه'!$C$38,IF(AA1715&lt;='اطلاعات پایه'!$B$39,'اطلاعات پایه'!$E$38+(AA1715-'اطلاعات پایه'!$B$38)*'اطلاعات پایه'!$C$39,'اطلاعات پایه'!$E$39+(AA1715-'اطلاعات پایه'!$B$39)*'اطلاعات پایه'!$C$40)))))/365*L1715</f>
        <v>0</v>
      </c>
      <c r="AC1715" s="9">
        <f t="shared" si="215"/>
        <v>37493954</v>
      </c>
      <c r="AE1715" s="9">
        <f t="shared" si="210"/>
        <v>49588780</v>
      </c>
    </row>
    <row r="1716" spans="1:31" x14ac:dyDescent="0.25">
      <c r="A1716" s="13">
        <v>1696</v>
      </c>
      <c r="B1716" s="13"/>
      <c r="C1716" s="13"/>
      <c r="D1716" s="13"/>
      <c r="E1716" s="13"/>
      <c r="F1716" s="13"/>
      <c r="G1716" s="6" t="str">
        <f t="shared" si="208"/>
        <v/>
      </c>
      <c r="H1716" s="13"/>
      <c r="I1716" s="13"/>
      <c r="J1716" s="15"/>
      <c r="K1716" s="15"/>
      <c r="L1716" s="5">
        <f>VLOOKUP($C$15,'اطلاعات پایه'!$A$18:$B$30,2,FALSE)</f>
        <v>30</v>
      </c>
      <c r="M1716" s="6">
        <f>VLOOKUP($C$15,'اطلاعات پایه'!$A$18:$C$30,3,FALSE)</f>
        <v>45736</v>
      </c>
      <c r="N1716" s="5">
        <f>ROUND((K1716*('اطلاعات پایه'!$B$12+1)+'اطلاعات پایه'!$B$13)/30*L1716,0)</f>
        <v>9316080</v>
      </c>
      <c r="O1716" s="5">
        <f>IF(AND(F1716&gt;0,M1716-F1716&gt;364),'اطلاعات پایه'!$B$10,0)*L1716+J1716</f>
        <v>0</v>
      </c>
      <c r="P1716" s="5">
        <f>IF(H1716="متاهل",'اطلاعات پایه'!$B$6,0)</f>
        <v>0</v>
      </c>
      <c r="Q1716" s="5">
        <f>I1716*'اطلاعات پایه'!$B$7</f>
        <v>0</v>
      </c>
      <c r="R1716" s="5">
        <f>ROUND('اطلاعات پایه'!$B$8/30*MIN(30,L1716),0)</f>
        <v>9000000</v>
      </c>
      <c r="S1716" s="5">
        <f>ROUND('اطلاعات پایه'!$B$9/30*MIN(30,L1716),0)</f>
        <v>22000000</v>
      </c>
      <c r="T1716" s="5">
        <f t="shared" si="211"/>
        <v>59284</v>
      </c>
      <c r="U1716" s="15"/>
      <c r="V1716" s="5">
        <f t="shared" si="209"/>
        <v>0</v>
      </c>
      <c r="X1716" s="9">
        <f t="shared" si="212"/>
        <v>40316080</v>
      </c>
      <c r="Y1716" s="9">
        <f>ROUND(0.07*MIN(7*L1716*'اطلاعات پایه'!$B$5,'محاسبه حقوق'!X1716),0)</f>
        <v>2822126</v>
      </c>
      <c r="Z1716" s="9">
        <f t="shared" si="213"/>
        <v>9272700</v>
      </c>
      <c r="AA1716" s="9">
        <f t="shared" si="214"/>
        <v>480702059.14285713</v>
      </c>
      <c r="AB1716" s="5">
        <f>IF(AA1716&lt;='اطلاعات پایه'!$B$35,'اطلاعات پایه'!$D$35,IF(AA1716&lt;='اطلاعات پایه'!$B$36,'اطلاعات پایه'!$E$35+(AA1716-'اطلاعات پایه'!$B$35)*'اطلاعات پایه'!$C$36,IF(AA1716&lt;='اطلاعات پایه'!$B$37,'اطلاعات پایه'!$E$36+(AA1716-'اطلاعات پایه'!$B$36)*'اطلاعات پایه'!$C$37,IF(AA1716&lt;='اطلاعات پایه'!$B$38,'اطلاعات پایه'!$E$37+(AA1716-'اطلاعات پایه'!$B$37)*'اطلاعات پایه'!$C$38,IF(AA1716&lt;='اطلاعات پایه'!$B$39,'اطلاعات پایه'!$E$38+(AA1716-'اطلاعات پایه'!$B$38)*'اطلاعات پایه'!$C$39,'اطلاعات پایه'!$E$39+(AA1716-'اطلاعات پایه'!$B$39)*'اطلاعات پایه'!$C$40)))))/365*L1716</f>
        <v>0</v>
      </c>
      <c r="AC1716" s="9">
        <f t="shared" si="215"/>
        <v>37493954</v>
      </c>
      <c r="AE1716" s="9">
        <f t="shared" si="210"/>
        <v>49588780</v>
      </c>
    </row>
    <row r="1717" spans="1:31" x14ac:dyDescent="0.25">
      <c r="A1717" s="13">
        <v>1697</v>
      </c>
      <c r="B1717" s="13"/>
      <c r="C1717" s="13"/>
      <c r="D1717" s="13"/>
      <c r="E1717" s="13"/>
      <c r="F1717" s="13"/>
      <c r="G1717" s="6" t="str">
        <f t="shared" si="208"/>
        <v/>
      </c>
      <c r="H1717" s="13"/>
      <c r="I1717" s="13"/>
      <c r="J1717" s="15"/>
      <c r="K1717" s="15"/>
      <c r="L1717" s="5">
        <f>VLOOKUP($C$15,'اطلاعات پایه'!$A$18:$B$30,2,FALSE)</f>
        <v>30</v>
      </c>
      <c r="M1717" s="6">
        <f>VLOOKUP($C$15,'اطلاعات پایه'!$A$18:$C$30,3,FALSE)</f>
        <v>45736</v>
      </c>
      <c r="N1717" s="5">
        <f>ROUND((K1717*('اطلاعات پایه'!$B$12+1)+'اطلاعات پایه'!$B$13)/30*L1717,0)</f>
        <v>9316080</v>
      </c>
      <c r="O1717" s="5">
        <f>IF(AND(F1717&gt;0,M1717-F1717&gt;364),'اطلاعات پایه'!$B$10,0)*L1717+J1717</f>
        <v>0</v>
      </c>
      <c r="P1717" s="5">
        <f>IF(H1717="متاهل",'اطلاعات پایه'!$B$6,0)</f>
        <v>0</v>
      </c>
      <c r="Q1717" s="5">
        <f>I1717*'اطلاعات پایه'!$B$7</f>
        <v>0</v>
      </c>
      <c r="R1717" s="5">
        <f>ROUND('اطلاعات پایه'!$B$8/30*MIN(30,L1717),0)</f>
        <v>9000000</v>
      </c>
      <c r="S1717" s="5">
        <f>ROUND('اطلاعات پایه'!$B$9/30*MIN(30,L1717),0)</f>
        <v>22000000</v>
      </c>
      <c r="T1717" s="5">
        <f t="shared" si="211"/>
        <v>59284</v>
      </c>
      <c r="U1717" s="15"/>
      <c r="V1717" s="5">
        <f t="shared" si="209"/>
        <v>0</v>
      </c>
      <c r="X1717" s="9">
        <f t="shared" si="212"/>
        <v>40316080</v>
      </c>
      <c r="Y1717" s="9">
        <f>ROUND(0.07*MIN(7*L1717*'اطلاعات پایه'!$B$5,'محاسبه حقوق'!X1717),0)</f>
        <v>2822126</v>
      </c>
      <c r="Z1717" s="9">
        <f t="shared" si="213"/>
        <v>9272700</v>
      </c>
      <c r="AA1717" s="9">
        <f t="shared" si="214"/>
        <v>480702059.14285713</v>
      </c>
      <c r="AB1717" s="5">
        <f>IF(AA1717&lt;='اطلاعات پایه'!$B$35,'اطلاعات پایه'!$D$35,IF(AA1717&lt;='اطلاعات پایه'!$B$36,'اطلاعات پایه'!$E$35+(AA1717-'اطلاعات پایه'!$B$35)*'اطلاعات پایه'!$C$36,IF(AA1717&lt;='اطلاعات پایه'!$B$37,'اطلاعات پایه'!$E$36+(AA1717-'اطلاعات پایه'!$B$36)*'اطلاعات پایه'!$C$37,IF(AA1717&lt;='اطلاعات پایه'!$B$38,'اطلاعات پایه'!$E$37+(AA1717-'اطلاعات پایه'!$B$37)*'اطلاعات پایه'!$C$38,IF(AA1717&lt;='اطلاعات پایه'!$B$39,'اطلاعات پایه'!$E$38+(AA1717-'اطلاعات پایه'!$B$38)*'اطلاعات پایه'!$C$39,'اطلاعات پایه'!$E$39+(AA1717-'اطلاعات پایه'!$B$39)*'اطلاعات پایه'!$C$40)))))/365*L1717</f>
        <v>0</v>
      </c>
      <c r="AC1717" s="9">
        <f t="shared" si="215"/>
        <v>37493954</v>
      </c>
      <c r="AE1717" s="9">
        <f t="shared" si="210"/>
        <v>49588780</v>
      </c>
    </row>
    <row r="1718" spans="1:31" x14ac:dyDescent="0.25">
      <c r="A1718" s="13">
        <v>1698</v>
      </c>
      <c r="B1718" s="13"/>
      <c r="C1718" s="13"/>
      <c r="D1718" s="13"/>
      <c r="E1718" s="13"/>
      <c r="F1718" s="13"/>
      <c r="G1718" s="6" t="str">
        <f t="shared" si="208"/>
        <v/>
      </c>
      <c r="H1718" s="13"/>
      <c r="I1718" s="13"/>
      <c r="J1718" s="15"/>
      <c r="K1718" s="15"/>
      <c r="L1718" s="5">
        <f>VLOOKUP($C$15,'اطلاعات پایه'!$A$18:$B$30,2,FALSE)</f>
        <v>30</v>
      </c>
      <c r="M1718" s="6">
        <f>VLOOKUP($C$15,'اطلاعات پایه'!$A$18:$C$30,3,FALSE)</f>
        <v>45736</v>
      </c>
      <c r="N1718" s="5">
        <f>ROUND((K1718*('اطلاعات پایه'!$B$12+1)+'اطلاعات پایه'!$B$13)/30*L1718,0)</f>
        <v>9316080</v>
      </c>
      <c r="O1718" s="5">
        <f>IF(AND(F1718&gt;0,M1718-F1718&gt;364),'اطلاعات پایه'!$B$10,0)*L1718+J1718</f>
        <v>0</v>
      </c>
      <c r="P1718" s="5">
        <f>IF(H1718="متاهل",'اطلاعات پایه'!$B$6,0)</f>
        <v>0</v>
      </c>
      <c r="Q1718" s="5">
        <f>I1718*'اطلاعات پایه'!$B$7</f>
        <v>0</v>
      </c>
      <c r="R1718" s="5">
        <f>ROUND('اطلاعات پایه'!$B$8/30*MIN(30,L1718),0)</f>
        <v>9000000</v>
      </c>
      <c r="S1718" s="5">
        <f>ROUND('اطلاعات پایه'!$B$9/30*MIN(30,L1718),0)</f>
        <v>22000000</v>
      </c>
      <c r="T1718" s="5">
        <f t="shared" si="211"/>
        <v>59284</v>
      </c>
      <c r="U1718" s="15"/>
      <c r="V1718" s="5">
        <f t="shared" si="209"/>
        <v>0</v>
      </c>
      <c r="X1718" s="9">
        <f t="shared" si="212"/>
        <v>40316080</v>
      </c>
      <c r="Y1718" s="9">
        <f>ROUND(0.07*MIN(7*L1718*'اطلاعات پایه'!$B$5,'محاسبه حقوق'!X1718),0)</f>
        <v>2822126</v>
      </c>
      <c r="Z1718" s="9">
        <f t="shared" si="213"/>
        <v>9272700</v>
      </c>
      <c r="AA1718" s="9">
        <f t="shared" si="214"/>
        <v>480702059.14285713</v>
      </c>
      <c r="AB1718" s="5">
        <f>IF(AA1718&lt;='اطلاعات پایه'!$B$35,'اطلاعات پایه'!$D$35,IF(AA1718&lt;='اطلاعات پایه'!$B$36,'اطلاعات پایه'!$E$35+(AA1718-'اطلاعات پایه'!$B$35)*'اطلاعات پایه'!$C$36,IF(AA1718&lt;='اطلاعات پایه'!$B$37,'اطلاعات پایه'!$E$36+(AA1718-'اطلاعات پایه'!$B$36)*'اطلاعات پایه'!$C$37,IF(AA1718&lt;='اطلاعات پایه'!$B$38,'اطلاعات پایه'!$E$37+(AA1718-'اطلاعات پایه'!$B$37)*'اطلاعات پایه'!$C$38,IF(AA1718&lt;='اطلاعات پایه'!$B$39,'اطلاعات پایه'!$E$38+(AA1718-'اطلاعات پایه'!$B$38)*'اطلاعات پایه'!$C$39,'اطلاعات پایه'!$E$39+(AA1718-'اطلاعات پایه'!$B$39)*'اطلاعات پایه'!$C$40)))))/365*L1718</f>
        <v>0</v>
      </c>
      <c r="AC1718" s="9">
        <f t="shared" si="215"/>
        <v>37493954</v>
      </c>
      <c r="AE1718" s="9">
        <f t="shared" si="210"/>
        <v>49588780</v>
      </c>
    </row>
    <row r="1719" spans="1:31" x14ac:dyDescent="0.25">
      <c r="A1719" s="13">
        <v>1699</v>
      </c>
      <c r="B1719" s="13"/>
      <c r="C1719" s="13"/>
      <c r="D1719" s="13"/>
      <c r="E1719" s="13"/>
      <c r="F1719" s="13"/>
      <c r="G1719" s="6" t="str">
        <f t="shared" si="208"/>
        <v/>
      </c>
      <c r="H1719" s="13"/>
      <c r="I1719" s="13"/>
      <c r="J1719" s="15"/>
      <c r="K1719" s="15"/>
      <c r="L1719" s="5">
        <f>VLOOKUP($C$15,'اطلاعات پایه'!$A$18:$B$30,2,FALSE)</f>
        <v>30</v>
      </c>
      <c r="M1719" s="6">
        <f>VLOOKUP($C$15,'اطلاعات پایه'!$A$18:$C$30,3,FALSE)</f>
        <v>45736</v>
      </c>
      <c r="N1719" s="5">
        <f>ROUND((K1719*('اطلاعات پایه'!$B$12+1)+'اطلاعات پایه'!$B$13)/30*L1719,0)</f>
        <v>9316080</v>
      </c>
      <c r="O1719" s="5">
        <f>IF(AND(F1719&gt;0,M1719-F1719&gt;364),'اطلاعات پایه'!$B$10,0)*L1719+J1719</f>
        <v>0</v>
      </c>
      <c r="P1719" s="5">
        <f>IF(H1719="متاهل",'اطلاعات پایه'!$B$6,0)</f>
        <v>0</v>
      </c>
      <c r="Q1719" s="5">
        <f>I1719*'اطلاعات پایه'!$B$7</f>
        <v>0</v>
      </c>
      <c r="R1719" s="5">
        <f>ROUND('اطلاعات پایه'!$B$8/30*MIN(30,L1719),0)</f>
        <v>9000000</v>
      </c>
      <c r="S1719" s="5">
        <f>ROUND('اطلاعات پایه'!$B$9/30*MIN(30,L1719),0)</f>
        <v>22000000</v>
      </c>
      <c r="T1719" s="5">
        <f t="shared" si="211"/>
        <v>59284</v>
      </c>
      <c r="U1719" s="15"/>
      <c r="V1719" s="5">
        <f t="shared" si="209"/>
        <v>0</v>
      </c>
      <c r="X1719" s="9">
        <f t="shared" si="212"/>
        <v>40316080</v>
      </c>
      <c r="Y1719" s="9">
        <f>ROUND(0.07*MIN(7*L1719*'اطلاعات پایه'!$B$5,'محاسبه حقوق'!X1719),0)</f>
        <v>2822126</v>
      </c>
      <c r="Z1719" s="9">
        <f t="shared" si="213"/>
        <v>9272700</v>
      </c>
      <c r="AA1719" s="9">
        <f t="shared" si="214"/>
        <v>480702059.14285713</v>
      </c>
      <c r="AB1719" s="5">
        <f>IF(AA1719&lt;='اطلاعات پایه'!$B$35,'اطلاعات پایه'!$D$35,IF(AA1719&lt;='اطلاعات پایه'!$B$36,'اطلاعات پایه'!$E$35+(AA1719-'اطلاعات پایه'!$B$35)*'اطلاعات پایه'!$C$36,IF(AA1719&lt;='اطلاعات پایه'!$B$37,'اطلاعات پایه'!$E$36+(AA1719-'اطلاعات پایه'!$B$36)*'اطلاعات پایه'!$C$37,IF(AA1719&lt;='اطلاعات پایه'!$B$38,'اطلاعات پایه'!$E$37+(AA1719-'اطلاعات پایه'!$B$37)*'اطلاعات پایه'!$C$38,IF(AA1719&lt;='اطلاعات پایه'!$B$39,'اطلاعات پایه'!$E$38+(AA1719-'اطلاعات پایه'!$B$38)*'اطلاعات پایه'!$C$39,'اطلاعات پایه'!$E$39+(AA1719-'اطلاعات پایه'!$B$39)*'اطلاعات پایه'!$C$40)))))/365*L1719</f>
        <v>0</v>
      </c>
      <c r="AC1719" s="9">
        <f t="shared" si="215"/>
        <v>37493954</v>
      </c>
      <c r="AE1719" s="9">
        <f t="shared" si="210"/>
        <v>49588780</v>
      </c>
    </row>
    <row r="1720" spans="1:31" x14ac:dyDescent="0.25">
      <c r="A1720" s="13">
        <v>1700</v>
      </c>
      <c r="B1720" s="13"/>
      <c r="C1720" s="13"/>
      <c r="D1720" s="13"/>
      <c r="E1720" s="13"/>
      <c r="F1720" s="13"/>
      <c r="G1720" s="6" t="str">
        <f t="shared" si="208"/>
        <v/>
      </c>
      <c r="H1720" s="13"/>
      <c r="I1720" s="13"/>
      <c r="J1720" s="15"/>
      <c r="K1720" s="15"/>
      <c r="L1720" s="5">
        <f>VLOOKUP($C$15,'اطلاعات پایه'!$A$18:$B$30,2,FALSE)</f>
        <v>30</v>
      </c>
      <c r="M1720" s="6">
        <f>VLOOKUP($C$15,'اطلاعات پایه'!$A$18:$C$30,3,FALSE)</f>
        <v>45736</v>
      </c>
      <c r="N1720" s="5">
        <f>ROUND((K1720*('اطلاعات پایه'!$B$12+1)+'اطلاعات پایه'!$B$13)/30*L1720,0)</f>
        <v>9316080</v>
      </c>
      <c r="O1720" s="5">
        <f>IF(AND(F1720&gt;0,M1720-F1720&gt;364),'اطلاعات پایه'!$B$10,0)*L1720+J1720</f>
        <v>0</v>
      </c>
      <c r="P1720" s="5">
        <f>IF(H1720="متاهل",'اطلاعات پایه'!$B$6,0)</f>
        <v>0</v>
      </c>
      <c r="Q1720" s="5">
        <f>I1720*'اطلاعات پایه'!$B$7</f>
        <v>0</v>
      </c>
      <c r="R1720" s="5">
        <f>ROUND('اطلاعات پایه'!$B$8/30*MIN(30,L1720),0)</f>
        <v>9000000</v>
      </c>
      <c r="S1720" s="5">
        <f>ROUND('اطلاعات پایه'!$B$9/30*MIN(30,L1720),0)</f>
        <v>22000000</v>
      </c>
      <c r="T1720" s="5">
        <f t="shared" si="211"/>
        <v>59284</v>
      </c>
      <c r="U1720" s="15"/>
      <c r="V1720" s="5">
        <f t="shared" si="209"/>
        <v>0</v>
      </c>
      <c r="X1720" s="9">
        <f t="shared" si="212"/>
        <v>40316080</v>
      </c>
      <c r="Y1720" s="9">
        <f>ROUND(0.07*MIN(7*L1720*'اطلاعات پایه'!$B$5,'محاسبه حقوق'!X1720),0)</f>
        <v>2822126</v>
      </c>
      <c r="Z1720" s="9">
        <f t="shared" si="213"/>
        <v>9272700</v>
      </c>
      <c r="AA1720" s="9">
        <f t="shared" si="214"/>
        <v>480702059.14285713</v>
      </c>
      <c r="AB1720" s="5">
        <f>IF(AA1720&lt;='اطلاعات پایه'!$B$35,'اطلاعات پایه'!$D$35,IF(AA1720&lt;='اطلاعات پایه'!$B$36,'اطلاعات پایه'!$E$35+(AA1720-'اطلاعات پایه'!$B$35)*'اطلاعات پایه'!$C$36,IF(AA1720&lt;='اطلاعات پایه'!$B$37,'اطلاعات پایه'!$E$36+(AA1720-'اطلاعات پایه'!$B$36)*'اطلاعات پایه'!$C$37,IF(AA1720&lt;='اطلاعات پایه'!$B$38,'اطلاعات پایه'!$E$37+(AA1720-'اطلاعات پایه'!$B$37)*'اطلاعات پایه'!$C$38,IF(AA1720&lt;='اطلاعات پایه'!$B$39,'اطلاعات پایه'!$E$38+(AA1720-'اطلاعات پایه'!$B$38)*'اطلاعات پایه'!$C$39,'اطلاعات پایه'!$E$39+(AA1720-'اطلاعات پایه'!$B$39)*'اطلاعات پایه'!$C$40)))))/365*L1720</f>
        <v>0</v>
      </c>
      <c r="AC1720" s="9">
        <f t="shared" si="215"/>
        <v>37493954</v>
      </c>
      <c r="AE1720" s="9">
        <f t="shared" si="210"/>
        <v>49588780</v>
      </c>
    </row>
    <row r="1721" spans="1:31" x14ac:dyDescent="0.25">
      <c r="A1721" s="13">
        <v>1701</v>
      </c>
      <c r="B1721" s="13"/>
      <c r="C1721" s="13"/>
      <c r="D1721" s="13"/>
      <c r="E1721" s="13"/>
      <c r="F1721" s="13"/>
      <c r="G1721" s="6" t="str">
        <f t="shared" si="208"/>
        <v/>
      </c>
      <c r="H1721" s="13"/>
      <c r="I1721" s="13"/>
      <c r="J1721" s="15"/>
      <c r="K1721" s="15"/>
      <c r="L1721" s="5">
        <f>VLOOKUP($C$15,'اطلاعات پایه'!$A$18:$B$30,2,FALSE)</f>
        <v>30</v>
      </c>
      <c r="M1721" s="6">
        <f>VLOOKUP($C$15,'اطلاعات پایه'!$A$18:$C$30,3,FALSE)</f>
        <v>45736</v>
      </c>
      <c r="N1721" s="5">
        <f>ROUND((K1721*('اطلاعات پایه'!$B$12+1)+'اطلاعات پایه'!$B$13)/30*L1721,0)</f>
        <v>9316080</v>
      </c>
      <c r="O1721" s="5">
        <f>IF(AND(F1721&gt;0,M1721-F1721&gt;364),'اطلاعات پایه'!$B$10,0)*L1721+J1721</f>
        <v>0</v>
      </c>
      <c r="P1721" s="5">
        <f>IF(H1721="متاهل",'اطلاعات پایه'!$B$6,0)</f>
        <v>0</v>
      </c>
      <c r="Q1721" s="5">
        <f>I1721*'اطلاعات پایه'!$B$7</f>
        <v>0</v>
      </c>
      <c r="R1721" s="5">
        <f>ROUND('اطلاعات پایه'!$B$8/30*MIN(30,L1721),0)</f>
        <v>9000000</v>
      </c>
      <c r="S1721" s="5">
        <f>ROUND('اطلاعات پایه'!$B$9/30*MIN(30,L1721),0)</f>
        <v>22000000</v>
      </c>
      <c r="T1721" s="5">
        <f t="shared" si="211"/>
        <v>59284</v>
      </c>
      <c r="U1721" s="15"/>
      <c r="V1721" s="5">
        <f t="shared" si="209"/>
        <v>0</v>
      </c>
      <c r="X1721" s="9">
        <f t="shared" si="212"/>
        <v>40316080</v>
      </c>
      <c r="Y1721" s="9">
        <f>ROUND(0.07*MIN(7*L1721*'اطلاعات پایه'!$B$5,'محاسبه حقوق'!X1721),0)</f>
        <v>2822126</v>
      </c>
      <c r="Z1721" s="9">
        <f t="shared" si="213"/>
        <v>9272700</v>
      </c>
      <c r="AA1721" s="9">
        <f t="shared" si="214"/>
        <v>480702059.14285713</v>
      </c>
      <c r="AB1721" s="5">
        <f>IF(AA1721&lt;='اطلاعات پایه'!$B$35,'اطلاعات پایه'!$D$35,IF(AA1721&lt;='اطلاعات پایه'!$B$36,'اطلاعات پایه'!$E$35+(AA1721-'اطلاعات پایه'!$B$35)*'اطلاعات پایه'!$C$36,IF(AA1721&lt;='اطلاعات پایه'!$B$37,'اطلاعات پایه'!$E$36+(AA1721-'اطلاعات پایه'!$B$36)*'اطلاعات پایه'!$C$37,IF(AA1721&lt;='اطلاعات پایه'!$B$38,'اطلاعات پایه'!$E$37+(AA1721-'اطلاعات پایه'!$B$37)*'اطلاعات پایه'!$C$38,IF(AA1721&lt;='اطلاعات پایه'!$B$39,'اطلاعات پایه'!$E$38+(AA1721-'اطلاعات پایه'!$B$38)*'اطلاعات پایه'!$C$39,'اطلاعات پایه'!$E$39+(AA1721-'اطلاعات پایه'!$B$39)*'اطلاعات پایه'!$C$40)))))/365*L1721</f>
        <v>0</v>
      </c>
      <c r="AC1721" s="9">
        <f t="shared" si="215"/>
        <v>37493954</v>
      </c>
      <c r="AE1721" s="9">
        <f t="shared" si="210"/>
        <v>49588780</v>
      </c>
    </row>
    <row r="1722" spans="1:31" x14ac:dyDescent="0.25">
      <c r="A1722" s="13">
        <v>1702</v>
      </c>
      <c r="B1722" s="13"/>
      <c r="C1722" s="13"/>
      <c r="D1722" s="13"/>
      <c r="E1722" s="13"/>
      <c r="F1722" s="13"/>
      <c r="G1722" s="6" t="str">
        <f t="shared" si="208"/>
        <v/>
      </c>
      <c r="H1722" s="13"/>
      <c r="I1722" s="13"/>
      <c r="J1722" s="15"/>
      <c r="K1722" s="15"/>
      <c r="L1722" s="5">
        <f>VLOOKUP($C$15,'اطلاعات پایه'!$A$18:$B$30,2,FALSE)</f>
        <v>30</v>
      </c>
      <c r="M1722" s="6">
        <f>VLOOKUP($C$15,'اطلاعات پایه'!$A$18:$C$30,3,FALSE)</f>
        <v>45736</v>
      </c>
      <c r="N1722" s="5">
        <f>ROUND((K1722*('اطلاعات پایه'!$B$12+1)+'اطلاعات پایه'!$B$13)/30*L1722,0)</f>
        <v>9316080</v>
      </c>
      <c r="O1722" s="5">
        <f>IF(AND(F1722&gt;0,M1722-F1722&gt;364),'اطلاعات پایه'!$B$10,0)*L1722+J1722</f>
        <v>0</v>
      </c>
      <c r="P1722" s="5">
        <f>IF(H1722="متاهل",'اطلاعات پایه'!$B$6,0)</f>
        <v>0</v>
      </c>
      <c r="Q1722" s="5">
        <f>I1722*'اطلاعات پایه'!$B$7</f>
        <v>0</v>
      </c>
      <c r="R1722" s="5">
        <f>ROUND('اطلاعات پایه'!$B$8/30*MIN(30,L1722),0)</f>
        <v>9000000</v>
      </c>
      <c r="S1722" s="5">
        <f>ROUND('اطلاعات پایه'!$B$9/30*MIN(30,L1722),0)</f>
        <v>22000000</v>
      </c>
      <c r="T1722" s="5">
        <f t="shared" si="211"/>
        <v>59284</v>
      </c>
      <c r="U1722" s="15"/>
      <c r="V1722" s="5">
        <f t="shared" si="209"/>
        <v>0</v>
      </c>
      <c r="X1722" s="9">
        <f t="shared" si="212"/>
        <v>40316080</v>
      </c>
      <c r="Y1722" s="9">
        <f>ROUND(0.07*MIN(7*L1722*'اطلاعات پایه'!$B$5,'محاسبه حقوق'!X1722),0)</f>
        <v>2822126</v>
      </c>
      <c r="Z1722" s="9">
        <f t="shared" si="213"/>
        <v>9272700</v>
      </c>
      <c r="AA1722" s="9">
        <f t="shared" si="214"/>
        <v>480702059.14285713</v>
      </c>
      <c r="AB1722" s="5">
        <f>IF(AA1722&lt;='اطلاعات پایه'!$B$35,'اطلاعات پایه'!$D$35,IF(AA1722&lt;='اطلاعات پایه'!$B$36,'اطلاعات پایه'!$E$35+(AA1722-'اطلاعات پایه'!$B$35)*'اطلاعات پایه'!$C$36,IF(AA1722&lt;='اطلاعات پایه'!$B$37,'اطلاعات پایه'!$E$36+(AA1722-'اطلاعات پایه'!$B$36)*'اطلاعات پایه'!$C$37,IF(AA1722&lt;='اطلاعات پایه'!$B$38,'اطلاعات پایه'!$E$37+(AA1722-'اطلاعات پایه'!$B$37)*'اطلاعات پایه'!$C$38,IF(AA1722&lt;='اطلاعات پایه'!$B$39,'اطلاعات پایه'!$E$38+(AA1722-'اطلاعات پایه'!$B$38)*'اطلاعات پایه'!$C$39,'اطلاعات پایه'!$E$39+(AA1722-'اطلاعات پایه'!$B$39)*'اطلاعات پایه'!$C$40)))))/365*L1722</f>
        <v>0</v>
      </c>
      <c r="AC1722" s="9">
        <f t="shared" si="215"/>
        <v>37493954</v>
      </c>
      <c r="AE1722" s="9">
        <f t="shared" si="210"/>
        <v>49588780</v>
      </c>
    </row>
    <row r="1723" spans="1:31" x14ac:dyDescent="0.25">
      <c r="A1723" s="13">
        <v>1703</v>
      </c>
      <c r="B1723" s="13"/>
      <c r="C1723" s="13"/>
      <c r="D1723" s="13"/>
      <c r="E1723" s="13"/>
      <c r="F1723" s="13"/>
      <c r="G1723" s="6" t="str">
        <f t="shared" si="208"/>
        <v/>
      </c>
      <c r="H1723" s="13"/>
      <c r="I1723" s="13"/>
      <c r="J1723" s="15"/>
      <c r="K1723" s="15"/>
      <c r="L1723" s="5">
        <f>VLOOKUP($C$15,'اطلاعات پایه'!$A$18:$B$30,2,FALSE)</f>
        <v>30</v>
      </c>
      <c r="M1723" s="6">
        <f>VLOOKUP($C$15,'اطلاعات پایه'!$A$18:$C$30,3,FALSE)</f>
        <v>45736</v>
      </c>
      <c r="N1723" s="5">
        <f>ROUND((K1723*('اطلاعات پایه'!$B$12+1)+'اطلاعات پایه'!$B$13)/30*L1723,0)</f>
        <v>9316080</v>
      </c>
      <c r="O1723" s="5">
        <f>IF(AND(F1723&gt;0,M1723-F1723&gt;364),'اطلاعات پایه'!$B$10,0)*L1723+J1723</f>
        <v>0</v>
      </c>
      <c r="P1723" s="5">
        <f>IF(H1723="متاهل",'اطلاعات پایه'!$B$6,0)</f>
        <v>0</v>
      </c>
      <c r="Q1723" s="5">
        <f>I1723*'اطلاعات پایه'!$B$7</f>
        <v>0</v>
      </c>
      <c r="R1723" s="5">
        <f>ROUND('اطلاعات پایه'!$B$8/30*MIN(30,L1723),0)</f>
        <v>9000000</v>
      </c>
      <c r="S1723" s="5">
        <f>ROUND('اطلاعات پایه'!$B$9/30*MIN(30,L1723),0)</f>
        <v>22000000</v>
      </c>
      <c r="T1723" s="5">
        <f t="shared" si="211"/>
        <v>59284</v>
      </c>
      <c r="U1723" s="15"/>
      <c r="V1723" s="5">
        <f t="shared" si="209"/>
        <v>0</v>
      </c>
      <c r="X1723" s="9">
        <f t="shared" si="212"/>
        <v>40316080</v>
      </c>
      <c r="Y1723" s="9">
        <f>ROUND(0.07*MIN(7*L1723*'اطلاعات پایه'!$B$5,'محاسبه حقوق'!X1723),0)</f>
        <v>2822126</v>
      </c>
      <c r="Z1723" s="9">
        <f t="shared" si="213"/>
        <v>9272700</v>
      </c>
      <c r="AA1723" s="9">
        <f t="shared" si="214"/>
        <v>480702059.14285713</v>
      </c>
      <c r="AB1723" s="5">
        <f>IF(AA1723&lt;='اطلاعات پایه'!$B$35,'اطلاعات پایه'!$D$35,IF(AA1723&lt;='اطلاعات پایه'!$B$36,'اطلاعات پایه'!$E$35+(AA1723-'اطلاعات پایه'!$B$35)*'اطلاعات پایه'!$C$36,IF(AA1723&lt;='اطلاعات پایه'!$B$37,'اطلاعات پایه'!$E$36+(AA1723-'اطلاعات پایه'!$B$36)*'اطلاعات پایه'!$C$37,IF(AA1723&lt;='اطلاعات پایه'!$B$38,'اطلاعات پایه'!$E$37+(AA1723-'اطلاعات پایه'!$B$37)*'اطلاعات پایه'!$C$38,IF(AA1723&lt;='اطلاعات پایه'!$B$39,'اطلاعات پایه'!$E$38+(AA1723-'اطلاعات پایه'!$B$38)*'اطلاعات پایه'!$C$39,'اطلاعات پایه'!$E$39+(AA1723-'اطلاعات پایه'!$B$39)*'اطلاعات پایه'!$C$40)))))/365*L1723</f>
        <v>0</v>
      </c>
      <c r="AC1723" s="9">
        <f t="shared" si="215"/>
        <v>37493954</v>
      </c>
      <c r="AE1723" s="9">
        <f t="shared" si="210"/>
        <v>49588780</v>
      </c>
    </row>
    <row r="1724" spans="1:31" x14ac:dyDescent="0.25">
      <c r="A1724" s="13">
        <v>1704</v>
      </c>
      <c r="B1724" s="13"/>
      <c r="C1724" s="13"/>
      <c r="D1724" s="13"/>
      <c r="E1724" s="13"/>
      <c r="F1724" s="13"/>
      <c r="G1724" s="6" t="str">
        <f t="shared" si="208"/>
        <v/>
      </c>
      <c r="H1724" s="13"/>
      <c r="I1724" s="13"/>
      <c r="J1724" s="15"/>
      <c r="K1724" s="15"/>
      <c r="L1724" s="5">
        <f>VLOOKUP($C$15,'اطلاعات پایه'!$A$18:$B$30,2,FALSE)</f>
        <v>30</v>
      </c>
      <c r="M1724" s="6">
        <f>VLOOKUP($C$15,'اطلاعات پایه'!$A$18:$C$30,3,FALSE)</f>
        <v>45736</v>
      </c>
      <c r="N1724" s="5">
        <f>ROUND((K1724*('اطلاعات پایه'!$B$12+1)+'اطلاعات پایه'!$B$13)/30*L1724,0)</f>
        <v>9316080</v>
      </c>
      <c r="O1724" s="5">
        <f>IF(AND(F1724&gt;0,M1724-F1724&gt;364),'اطلاعات پایه'!$B$10,0)*L1724+J1724</f>
        <v>0</v>
      </c>
      <c r="P1724" s="5">
        <f>IF(H1724="متاهل",'اطلاعات پایه'!$B$6,0)</f>
        <v>0</v>
      </c>
      <c r="Q1724" s="5">
        <f>I1724*'اطلاعات پایه'!$B$7</f>
        <v>0</v>
      </c>
      <c r="R1724" s="5">
        <f>ROUND('اطلاعات پایه'!$B$8/30*MIN(30,L1724),0)</f>
        <v>9000000</v>
      </c>
      <c r="S1724" s="5">
        <f>ROUND('اطلاعات پایه'!$B$9/30*MIN(30,L1724),0)</f>
        <v>22000000</v>
      </c>
      <c r="T1724" s="5">
        <f t="shared" si="211"/>
        <v>59284</v>
      </c>
      <c r="U1724" s="15"/>
      <c r="V1724" s="5">
        <f t="shared" si="209"/>
        <v>0</v>
      </c>
      <c r="X1724" s="9">
        <f t="shared" si="212"/>
        <v>40316080</v>
      </c>
      <c r="Y1724" s="9">
        <f>ROUND(0.07*MIN(7*L1724*'اطلاعات پایه'!$B$5,'محاسبه حقوق'!X1724),0)</f>
        <v>2822126</v>
      </c>
      <c r="Z1724" s="9">
        <f t="shared" si="213"/>
        <v>9272700</v>
      </c>
      <c r="AA1724" s="9">
        <f t="shared" si="214"/>
        <v>480702059.14285713</v>
      </c>
      <c r="AB1724" s="5">
        <f>IF(AA1724&lt;='اطلاعات پایه'!$B$35,'اطلاعات پایه'!$D$35,IF(AA1724&lt;='اطلاعات پایه'!$B$36,'اطلاعات پایه'!$E$35+(AA1724-'اطلاعات پایه'!$B$35)*'اطلاعات پایه'!$C$36,IF(AA1724&lt;='اطلاعات پایه'!$B$37,'اطلاعات پایه'!$E$36+(AA1724-'اطلاعات پایه'!$B$36)*'اطلاعات پایه'!$C$37,IF(AA1724&lt;='اطلاعات پایه'!$B$38,'اطلاعات پایه'!$E$37+(AA1724-'اطلاعات پایه'!$B$37)*'اطلاعات پایه'!$C$38,IF(AA1724&lt;='اطلاعات پایه'!$B$39,'اطلاعات پایه'!$E$38+(AA1724-'اطلاعات پایه'!$B$38)*'اطلاعات پایه'!$C$39,'اطلاعات پایه'!$E$39+(AA1724-'اطلاعات پایه'!$B$39)*'اطلاعات پایه'!$C$40)))))/365*L1724</f>
        <v>0</v>
      </c>
      <c r="AC1724" s="9">
        <f t="shared" si="215"/>
        <v>37493954</v>
      </c>
      <c r="AE1724" s="9">
        <f t="shared" si="210"/>
        <v>49588780</v>
      </c>
    </row>
    <row r="1725" spans="1:31" x14ac:dyDescent="0.25">
      <c r="A1725" s="13">
        <v>1705</v>
      </c>
      <c r="B1725" s="13"/>
      <c r="C1725" s="13"/>
      <c r="D1725" s="13"/>
      <c r="E1725" s="13"/>
      <c r="F1725" s="13"/>
      <c r="G1725" s="6" t="str">
        <f t="shared" si="208"/>
        <v/>
      </c>
      <c r="H1725" s="13"/>
      <c r="I1725" s="13"/>
      <c r="J1725" s="15"/>
      <c r="K1725" s="15"/>
      <c r="L1725" s="5">
        <f>VLOOKUP($C$15,'اطلاعات پایه'!$A$18:$B$30,2,FALSE)</f>
        <v>30</v>
      </c>
      <c r="M1725" s="6">
        <f>VLOOKUP($C$15,'اطلاعات پایه'!$A$18:$C$30,3,FALSE)</f>
        <v>45736</v>
      </c>
      <c r="N1725" s="5">
        <f>ROUND((K1725*('اطلاعات پایه'!$B$12+1)+'اطلاعات پایه'!$B$13)/30*L1725,0)</f>
        <v>9316080</v>
      </c>
      <c r="O1725" s="5">
        <f>IF(AND(F1725&gt;0,M1725-F1725&gt;364),'اطلاعات پایه'!$B$10,0)*L1725+J1725</f>
        <v>0</v>
      </c>
      <c r="P1725" s="5">
        <f>IF(H1725="متاهل",'اطلاعات پایه'!$B$6,0)</f>
        <v>0</v>
      </c>
      <c r="Q1725" s="5">
        <f>I1725*'اطلاعات پایه'!$B$7</f>
        <v>0</v>
      </c>
      <c r="R1725" s="5">
        <f>ROUND('اطلاعات پایه'!$B$8/30*MIN(30,L1725),0)</f>
        <v>9000000</v>
      </c>
      <c r="S1725" s="5">
        <f>ROUND('اطلاعات پایه'!$B$9/30*MIN(30,L1725),0)</f>
        <v>22000000</v>
      </c>
      <c r="T1725" s="5">
        <f t="shared" si="211"/>
        <v>59284</v>
      </c>
      <c r="U1725" s="15"/>
      <c r="V1725" s="5">
        <f t="shared" si="209"/>
        <v>0</v>
      </c>
      <c r="X1725" s="9">
        <f t="shared" si="212"/>
        <v>40316080</v>
      </c>
      <c r="Y1725" s="9">
        <f>ROUND(0.07*MIN(7*L1725*'اطلاعات پایه'!$B$5,'محاسبه حقوق'!X1725),0)</f>
        <v>2822126</v>
      </c>
      <c r="Z1725" s="9">
        <f t="shared" si="213"/>
        <v>9272700</v>
      </c>
      <c r="AA1725" s="9">
        <f t="shared" si="214"/>
        <v>480702059.14285713</v>
      </c>
      <c r="AB1725" s="5">
        <f>IF(AA1725&lt;='اطلاعات پایه'!$B$35,'اطلاعات پایه'!$D$35,IF(AA1725&lt;='اطلاعات پایه'!$B$36,'اطلاعات پایه'!$E$35+(AA1725-'اطلاعات پایه'!$B$35)*'اطلاعات پایه'!$C$36,IF(AA1725&lt;='اطلاعات پایه'!$B$37,'اطلاعات پایه'!$E$36+(AA1725-'اطلاعات پایه'!$B$36)*'اطلاعات پایه'!$C$37,IF(AA1725&lt;='اطلاعات پایه'!$B$38,'اطلاعات پایه'!$E$37+(AA1725-'اطلاعات پایه'!$B$37)*'اطلاعات پایه'!$C$38,IF(AA1725&lt;='اطلاعات پایه'!$B$39,'اطلاعات پایه'!$E$38+(AA1725-'اطلاعات پایه'!$B$38)*'اطلاعات پایه'!$C$39,'اطلاعات پایه'!$E$39+(AA1725-'اطلاعات پایه'!$B$39)*'اطلاعات پایه'!$C$40)))))/365*L1725</f>
        <v>0</v>
      </c>
      <c r="AC1725" s="9">
        <f t="shared" si="215"/>
        <v>37493954</v>
      </c>
      <c r="AE1725" s="9">
        <f t="shared" si="210"/>
        <v>49588780</v>
      </c>
    </row>
    <row r="1726" spans="1:31" x14ac:dyDescent="0.25">
      <c r="A1726" s="13">
        <v>1706</v>
      </c>
      <c r="B1726" s="13"/>
      <c r="C1726" s="13"/>
      <c r="D1726" s="13"/>
      <c r="E1726" s="13"/>
      <c r="F1726" s="13"/>
      <c r="G1726" s="6" t="str">
        <f t="shared" si="208"/>
        <v/>
      </c>
      <c r="H1726" s="13"/>
      <c r="I1726" s="13"/>
      <c r="J1726" s="15"/>
      <c r="K1726" s="15"/>
      <c r="L1726" s="5">
        <f>VLOOKUP($C$15,'اطلاعات پایه'!$A$18:$B$30,2,FALSE)</f>
        <v>30</v>
      </c>
      <c r="M1726" s="6">
        <f>VLOOKUP($C$15,'اطلاعات پایه'!$A$18:$C$30,3,FALSE)</f>
        <v>45736</v>
      </c>
      <c r="N1726" s="5">
        <f>ROUND((K1726*('اطلاعات پایه'!$B$12+1)+'اطلاعات پایه'!$B$13)/30*L1726,0)</f>
        <v>9316080</v>
      </c>
      <c r="O1726" s="5">
        <f>IF(AND(F1726&gt;0,M1726-F1726&gt;364),'اطلاعات پایه'!$B$10,0)*L1726+J1726</f>
        <v>0</v>
      </c>
      <c r="P1726" s="5">
        <f>IF(H1726="متاهل",'اطلاعات پایه'!$B$6,0)</f>
        <v>0</v>
      </c>
      <c r="Q1726" s="5">
        <f>I1726*'اطلاعات پایه'!$B$7</f>
        <v>0</v>
      </c>
      <c r="R1726" s="5">
        <f>ROUND('اطلاعات پایه'!$B$8/30*MIN(30,L1726),0)</f>
        <v>9000000</v>
      </c>
      <c r="S1726" s="5">
        <f>ROUND('اطلاعات پایه'!$B$9/30*MIN(30,L1726),0)</f>
        <v>22000000</v>
      </c>
      <c r="T1726" s="5">
        <f t="shared" si="211"/>
        <v>59284</v>
      </c>
      <c r="U1726" s="15"/>
      <c r="V1726" s="5">
        <f t="shared" si="209"/>
        <v>0</v>
      </c>
      <c r="X1726" s="9">
        <f t="shared" si="212"/>
        <v>40316080</v>
      </c>
      <c r="Y1726" s="9">
        <f>ROUND(0.07*MIN(7*L1726*'اطلاعات پایه'!$B$5,'محاسبه حقوق'!X1726),0)</f>
        <v>2822126</v>
      </c>
      <c r="Z1726" s="9">
        <f t="shared" si="213"/>
        <v>9272700</v>
      </c>
      <c r="AA1726" s="9">
        <f t="shared" si="214"/>
        <v>480702059.14285713</v>
      </c>
      <c r="AB1726" s="5">
        <f>IF(AA1726&lt;='اطلاعات پایه'!$B$35,'اطلاعات پایه'!$D$35,IF(AA1726&lt;='اطلاعات پایه'!$B$36,'اطلاعات پایه'!$E$35+(AA1726-'اطلاعات پایه'!$B$35)*'اطلاعات پایه'!$C$36,IF(AA1726&lt;='اطلاعات پایه'!$B$37,'اطلاعات پایه'!$E$36+(AA1726-'اطلاعات پایه'!$B$36)*'اطلاعات پایه'!$C$37,IF(AA1726&lt;='اطلاعات پایه'!$B$38,'اطلاعات پایه'!$E$37+(AA1726-'اطلاعات پایه'!$B$37)*'اطلاعات پایه'!$C$38,IF(AA1726&lt;='اطلاعات پایه'!$B$39,'اطلاعات پایه'!$E$38+(AA1726-'اطلاعات پایه'!$B$38)*'اطلاعات پایه'!$C$39,'اطلاعات پایه'!$E$39+(AA1726-'اطلاعات پایه'!$B$39)*'اطلاعات پایه'!$C$40)))))/365*L1726</f>
        <v>0</v>
      </c>
      <c r="AC1726" s="9">
        <f t="shared" si="215"/>
        <v>37493954</v>
      </c>
      <c r="AE1726" s="9">
        <f t="shared" si="210"/>
        <v>49588780</v>
      </c>
    </row>
    <row r="1727" spans="1:31" x14ac:dyDescent="0.25">
      <c r="A1727" s="13">
        <v>1707</v>
      </c>
      <c r="B1727" s="13"/>
      <c r="C1727" s="13"/>
      <c r="D1727" s="13"/>
      <c r="E1727" s="13"/>
      <c r="F1727" s="13"/>
      <c r="G1727" s="6" t="str">
        <f t="shared" si="208"/>
        <v/>
      </c>
      <c r="H1727" s="13"/>
      <c r="I1727" s="13"/>
      <c r="J1727" s="15"/>
      <c r="K1727" s="15"/>
      <c r="L1727" s="5">
        <f>VLOOKUP($C$15,'اطلاعات پایه'!$A$18:$B$30,2,FALSE)</f>
        <v>30</v>
      </c>
      <c r="M1727" s="6">
        <f>VLOOKUP($C$15,'اطلاعات پایه'!$A$18:$C$30,3,FALSE)</f>
        <v>45736</v>
      </c>
      <c r="N1727" s="5">
        <f>ROUND((K1727*('اطلاعات پایه'!$B$12+1)+'اطلاعات پایه'!$B$13)/30*L1727,0)</f>
        <v>9316080</v>
      </c>
      <c r="O1727" s="5">
        <f>IF(AND(F1727&gt;0,M1727-F1727&gt;364),'اطلاعات پایه'!$B$10,0)*L1727+J1727</f>
        <v>0</v>
      </c>
      <c r="P1727" s="5">
        <f>IF(H1727="متاهل",'اطلاعات پایه'!$B$6,0)</f>
        <v>0</v>
      </c>
      <c r="Q1727" s="5">
        <f>I1727*'اطلاعات پایه'!$B$7</f>
        <v>0</v>
      </c>
      <c r="R1727" s="5">
        <f>ROUND('اطلاعات پایه'!$B$8/30*MIN(30,L1727),0)</f>
        <v>9000000</v>
      </c>
      <c r="S1727" s="5">
        <f>ROUND('اطلاعات پایه'!$B$9/30*MIN(30,L1727),0)</f>
        <v>22000000</v>
      </c>
      <c r="T1727" s="5">
        <f t="shared" si="211"/>
        <v>59284</v>
      </c>
      <c r="U1727" s="15"/>
      <c r="V1727" s="5">
        <f t="shared" si="209"/>
        <v>0</v>
      </c>
      <c r="X1727" s="9">
        <f t="shared" si="212"/>
        <v>40316080</v>
      </c>
      <c r="Y1727" s="9">
        <f>ROUND(0.07*MIN(7*L1727*'اطلاعات پایه'!$B$5,'محاسبه حقوق'!X1727),0)</f>
        <v>2822126</v>
      </c>
      <c r="Z1727" s="9">
        <f t="shared" si="213"/>
        <v>9272700</v>
      </c>
      <c r="AA1727" s="9">
        <f t="shared" si="214"/>
        <v>480702059.14285713</v>
      </c>
      <c r="AB1727" s="5">
        <f>IF(AA1727&lt;='اطلاعات پایه'!$B$35,'اطلاعات پایه'!$D$35,IF(AA1727&lt;='اطلاعات پایه'!$B$36,'اطلاعات پایه'!$E$35+(AA1727-'اطلاعات پایه'!$B$35)*'اطلاعات پایه'!$C$36,IF(AA1727&lt;='اطلاعات پایه'!$B$37,'اطلاعات پایه'!$E$36+(AA1727-'اطلاعات پایه'!$B$36)*'اطلاعات پایه'!$C$37,IF(AA1727&lt;='اطلاعات پایه'!$B$38,'اطلاعات پایه'!$E$37+(AA1727-'اطلاعات پایه'!$B$37)*'اطلاعات پایه'!$C$38,IF(AA1727&lt;='اطلاعات پایه'!$B$39,'اطلاعات پایه'!$E$38+(AA1727-'اطلاعات پایه'!$B$38)*'اطلاعات پایه'!$C$39,'اطلاعات پایه'!$E$39+(AA1727-'اطلاعات پایه'!$B$39)*'اطلاعات پایه'!$C$40)))))/365*L1727</f>
        <v>0</v>
      </c>
      <c r="AC1727" s="9">
        <f t="shared" si="215"/>
        <v>37493954</v>
      </c>
      <c r="AE1727" s="9">
        <f t="shared" si="210"/>
        <v>49588780</v>
      </c>
    </row>
    <row r="1728" spans="1:31" x14ac:dyDescent="0.25">
      <c r="A1728" s="13">
        <v>1708</v>
      </c>
      <c r="B1728" s="13"/>
      <c r="C1728" s="13"/>
      <c r="D1728" s="13"/>
      <c r="E1728" s="13"/>
      <c r="F1728" s="13"/>
      <c r="G1728" s="6" t="str">
        <f t="shared" si="208"/>
        <v/>
      </c>
      <c r="H1728" s="13"/>
      <c r="I1728" s="13"/>
      <c r="J1728" s="15"/>
      <c r="K1728" s="15"/>
      <c r="L1728" s="5">
        <f>VLOOKUP($C$15,'اطلاعات پایه'!$A$18:$B$30,2,FALSE)</f>
        <v>30</v>
      </c>
      <c r="M1728" s="6">
        <f>VLOOKUP($C$15,'اطلاعات پایه'!$A$18:$C$30,3,FALSE)</f>
        <v>45736</v>
      </c>
      <c r="N1728" s="5">
        <f>ROUND((K1728*('اطلاعات پایه'!$B$12+1)+'اطلاعات پایه'!$B$13)/30*L1728,0)</f>
        <v>9316080</v>
      </c>
      <c r="O1728" s="5">
        <f>IF(AND(F1728&gt;0,M1728-F1728&gt;364),'اطلاعات پایه'!$B$10,0)*L1728+J1728</f>
        <v>0</v>
      </c>
      <c r="P1728" s="5">
        <f>IF(H1728="متاهل",'اطلاعات پایه'!$B$6,0)</f>
        <v>0</v>
      </c>
      <c r="Q1728" s="5">
        <f>I1728*'اطلاعات پایه'!$B$7</f>
        <v>0</v>
      </c>
      <c r="R1728" s="5">
        <f>ROUND('اطلاعات پایه'!$B$8/30*MIN(30,L1728),0)</f>
        <v>9000000</v>
      </c>
      <c r="S1728" s="5">
        <f>ROUND('اطلاعات پایه'!$B$9/30*MIN(30,L1728),0)</f>
        <v>22000000</v>
      </c>
      <c r="T1728" s="5">
        <f t="shared" si="211"/>
        <v>59284</v>
      </c>
      <c r="U1728" s="15"/>
      <c r="V1728" s="5">
        <f t="shared" si="209"/>
        <v>0</v>
      </c>
      <c r="X1728" s="9">
        <f t="shared" si="212"/>
        <v>40316080</v>
      </c>
      <c r="Y1728" s="9">
        <f>ROUND(0.07*MIN(7*L1728*'اطلاعات پایه'!$B$5,'محاسبه حقوق'!X1728),0)</f>
        <v>2822126</v>
      </c>
      <c r="Z1728" s="9">
        <f t="shared" si="213"/>
        <v>9272700</v>
      </c>
      <c r="AA1728" s="9">
        <f t="shared" si="214"/>
        <v>480702059.14285713</v>
      </c>
      <c r="AB1728" s="5">
        <f>IF(AA1728&lt;='اطلاعات پایه'!$B$35,'اطلاعات پایه'!$D$35,IF(AA1728&lt;='اطلاعات پایه'!$B$36,'اطلاعات پایه'!$E$35+(AA1728-'اطلاعات پایه'!$B$35)*'اطلاعات پایه'!$C$36,IF(AA1728&lt;='اطلاعات پایه'!$B$37,'اطلاعات پایه'!$E$36+(AA1728-'اطلاعات پایه'!$B$36)*'اطلاعات پایه'!$C$37,IF(AA1728&lt;='اطلاعات پایه'!$B$38,'اطلاعات پایه'!$E$37+(AA1728-'اطلاعات پایه'!$B$37)*'اطلاعات پایه'!$C$38,IF(AA1728&lt;='اطلاعات پایه'!$B$39,'اطلاعات پایه'!$E$38+(AA1728-'اطلاعات پایه'!$B$38)*'اطلاعات پایه'!$C$39,'اطلاعات پایه'!$E$39+(AA1728-'اطلاعات پایه'!$B$39)*'اطلاعات پایه'!$C$40)))))/365*L1728</f>
        <v>0</v>
      </c>
      <c r="AC1728" s="9">
        <f t="shared" si="215"/>
        <v>37493954</v>
      </c>
      <c r="AE1728" s="9">
        <f t="shared" si="210"/>
        <v>49588780</v>
      </c>
    </row>
    <row r="1729" spans="1:31" x14ac:dyDescent="0.25">
      <c r="A1729" s="13">
        <v>1709</v>
      </c>
      <c r="B1729" s="13"/>
      <c r="C1729" s="13"/>
      <c r="D1729" s="13"/>
      <c r="E1729" s="13"/>
      <c r="F1729" s="13"/>
      <c r="G1729" s="6" t="str">
        <f t="shared" si="208"/>
        <v/>
      </c>
      <c r="H1729" s="13"/>
      <c r="I1729" s="13"/>
      <c r="J1729" s="15"/>
      <c r="K1729" s="15"/>
      <c r="L1729" s="5">
        <f>VLOOKUP($C$15,'اطلاعات پایه'!$A$18:$B$30,2,FALSE)</f>
        <v>30</v>
      </c>
      <c r="M1729" s="6">
        <f>VLOOKUP($C$15,'اطلاعات پایه'!$A$18:$C$30,3,FALSE)</f>
        <v>45736</v>
      </c>
      <c r="N1729" s="5">
        <f>ROUND((K1729*('اطلاعات پایه'!$B$12+1)+'اطلاعات پایه'!$B$13)/30*L1729,0)</f>
        <v>9316080</v>
      </c>
      <c r="O1729" s="5">
        <f>IF(AND(F1729&gt;0,M1729-F1729&gt;364),'اطلاعات پایه'!$B$10,0)*L1729+J1729</f>
        <v>0</v>
      </c>
      <c r="P1729" s="5">
        <f>IF(H1729="متاهل",'اطلاعات پایه'!$B$6,0)</f>
        <v>0</v>
      </c>
      <c r="Q1729" s="5">
        <f>I1729*'اطلاعات پایه'!$B$7</f>
        <v>0</v>
      </c>
      <c r="R1729" s="5">
        <f>ROUND('اطلاعات پایه'!$B$8/30*MIN(30,L1729),0)</f>
        <v>9000000</v>
      </c>
      <c r="S1729" s="5">
        <f>ROUND('اطلاعات پایه'!$B$9/30*MIN(30,L1729),0)</f>
        <v>22000000</v>
      </c>
      <c r="T1729" s="5">
        <f t="shared" si="211"/>
        <v>59284</v>
      </c>
      <c r="U1729" s="15"/>
      <c r="V1729" s="5">
        <f t="shared" si="209"/>
        <v>0</v>
      </c>
      <c r="X1729" s="9">
        <f t="shared" si="212"/>
        <v>40316080</v>
      </c>
      <c r="Y1729" s="9">
        <f>ROUND(0.07*MIN(7*L1729*'اطلاعات پایه'!$B$5,'محاسبه حقوق'!X1729),0)</f>
        <v>2822126</v>
      </c>
      <c r="Z1729" s="9">
        <f t="shared" si="213"/>
        <v>9272700</v>
      </c>
      <c r="AA1729" s="9">
        <f t="shared" si="214"/>
        <v>480702059.14285713</v>
      </c>
      <c r="AB1729" s="5">
        <f>IF(AA1729&lt;='اطلاعات پایه'!$B$35,'اطلاعات پایه'!$D$35,IF(AA1729&lt;='اطلاعات پایه'!$B$36,'اطلاعات پایه'!$E$35+(AA1729-'اطلاعات پایه'!$B$35)*'اطلاعات پایه'!$C$36,IF(AA1729&lt;='اطلاعات پایه'!$B$37,'اطلاعات پایه'!$E$36+(AA1729-'اطلاعات پایه'!$B$36)*'اطلاعات پایه'!$C$37,IF(AA1729&lt;='اطلاعات پایه'!$B$38,'اطلاعات پایه'!$E$37+(AA1729-'اطلاعات پایه'!$B$37)*'اطلاعات پایه'!$C$38,IF(AA1729&lt;='اطلاعات پایه'!$B$39,'اطلاعات پایه'!$E$38+(AA1729-'اطلاعات پایه'!$B$38)*'اطلاعات پایه'!$C$39,'اطلاعات پایه'!$E$39+(AA1729-'اطلاعات پایه'!$B$39)*'اطلاعات پایه'!$C$40)))))/365*L1729</f>
        <v>0</v>
      </c>
      <c r="AC1729" s="9">
        <f t="shared" si="215"/>
        <v>37493954</v>
      </c>
      <c r="AE1729" s="9">
        <f t="shared" si="210"/>
        <v>49588780</v>
      </c>
    </row>
    <row r="1730" spans="1:31" x14ac:dyDescent="0.25">
      <c r="A1730" s="13">
        <v>1710</v>
      </c>
      <c r="B1730" s="13"/>
      <c r="C1730" s="13"/>
      <c r="D1730" s="13"/>
      <c r="E1730" s="13"/>
      <c r="F1730" s="13"/>
      <c r="G1730" s="6" t="str">
        <f t="shared" si="208"/>
        <v/>
      </c>
      <c r="H1730" s="13"/>
      <c r="I1730" s="13"/>
      <c r="J1730" s="15"/>
      <c r="K1730" s="15"/>
      <c r="L1730" s="5">
        <f>VLOOKUP($C$15,'اطلاعات پایه'!$A$18:$B$30,2,FALSE)</f>
        <v>30</v>
      </c>
      <c r="M1730" s="6">
        <f>VLOOKUP($C$15,'اطلاعات پایه'!$A$18:$C$30,3,FALSE)</f>
        <v>45736</v>
      </c>
      <c r="N1730" s="5">
        <f>ROUND((K1730*('اطلاعات پایه'!$B$12+1)+'اطلاعات پایه'!$B$13)/30*L1730,0)</f>
        <v>9316080</v>
      </c>
      <c r="O1730" s="5">
        <f>IF(AND(F1730&gt;0,M1730-F1730&gt;364),'اطلاعات پایه'!$B$10,0)*L1730+J1730</f>
        <v>0</v>
      </c>
      <c r="P1730" s="5">
        <f>IF(H1730="متاهل",'اطلاعات پایه'!$B$6,0)</f>
        <v>0</v>
      </c>
      <c r="Q1730" s="5">
        <f>I1730*'اطلاعات پایه'!$B$7</f>
        <v>0</v>
      </c>
      <c r="R1730" s="5">
        <f>ROUND('اطلاعات پایه'!$B$8/30*MIN(30,L1730),0)</f>
        <v>9000000</v>
      </c>
      <c r="S1730" s="5">
        <f>ROUND('اطلاعات پایه'!$B$9/30*MIN(30,L1730),0)</f>
        <v>22000000</v>
      </c>
      <c r="T1730" s="5">
        <f t="shared" si="211"/>
        <v>59284</v>
      </c>
      <c r="U1730" s="15"/>
      <c r="V1730" s="5">
        <f t="shared" si="209"/>
        <v>0</v>
      </c>
      <c r="X1730" s="9">
        <f t="shared" si="212"/>
        <v>40316080</v>
      </c>
      <c r="Y1730" s="9">
        <f>ROUND(0.07*MIN(7*L1730*'اطلاعات پایه'!$B$5,'محاسبه حقوق'!X1730),0)</f>
        <v>2822126</v>
      </c>
      <c r="Z1730" s="9">
        <f t="shared" si="213"/>
        <v>9272700</v>
      </c>
      <c r="AA1730" s="9">
        <f t="shared" si="214"/>
        <v>480702059.14285713</v>
      </c>
      <c r="AB1730" s="5">
        <f>IF(AA1730&lt;='اطلاعات پایه'!$B$35,'اطلاعات پایه'!$D$35,IF(AA1730&lt;='اطلاعات پایه'!$B$36,'اطلاعات پایه'!$E$35+(AA1730-'اطلاعات پایه'!$B$35)*'اطلاعات پایه'!$C$36,IF(AA1730&lt;='اطلاعات پایه'!$B$37,'اطلاعات پایه'!$E$36+(AA1730-'اطلاعات پایه'!$B$36)*'اطلاعات پایه'!$C$37,IF(AA1730&lt;='اطلاعات پایه'!$B$38,'اطلاعات پایه'!$E$37+(AA1730-'اطلاعات پایه'!$B$37)*'اطلاعات پایه'!$C$38,IF(AA1730&lt;='اطلاعات پایه'!$B$39,'اطلاعات پایه'!$E$38+(AA1730-'اطلاعات پایه'!$B$38)*'اطلاعات پایه'!$C$39,'اطلاعات پایه'!$E$39+(AA1730-'اطلاعات پایه'!$B$39)*'اطلاعات پایه'!$C$40)))))/365*L1730</f>
        <v>0</v>
      </c>
      <c r="AC1730" s="9">
        <f t="shared" si="215"/>
        <v>37493954</v>
      </c>
      <c r="AE1730" s="9">
        <f t="shared" si="210"/>
        <v>49588780</v>
      </c>
    </row>
    <row r="1731" spans="1:31" x14ac:dyDescent="0.25">
      <c r="A1731" s="13">
        <v>1711</v>
      </c>
      <c r="B1731" s="13"/>
      <c r="C1731" s="13"/>
      <c r="D1731" s="13"/>
      <c r="E1731" s="13"/>
      <c r="F1731" s="13"/>
      <c r="G1731" s="6" t="str">
        <f t="shared" si="208"/>
        <v/>
      </c>
      <c r="H1731" s="13"/>
      <c r="I1731" s="13"/>
      <c r="J1731" s="15"/>
      <c r="K1731" s="15"/>
      <c r="L1731" s="5">
        <f>VLOOKUP($C$15,'اطلاعات پایه'!$A$18:$B$30,2,FALSE)</f>
        <v>30</v>
      </c>
      <c r="M1731" s="6">
        <f>VLOOKUP($C$15,'اطلاعات پایه'!$A$18:$C$30,3,FALSE)</f>
        <v>45736</v>
      </c>
      <c r="N1731" s="5">
        <f>ROUND((K1731*('اطلاعات پایه'!$B$12+1)+'اطلاعات پایه'!$B$13)/30*L1731,0)</f>
        <v>9316080</v>
      </c>
      <c r="O1731" s="5">
        <f>IF(AND(F1731&gt;0,M1731-F1731&gt;364),'اطلاعات پایه'!$B$10,0)*L1731+J1731</f>
        <v>0</v>
      </c>
      <c r="P1731" s="5">
        <f>IF(H1731="متاهل",'اطلاعات پایه'!$B$6,0)</f>
        <v>0</v>
      </c>
      <c r="Q1731" s="5">
        <f>I1731*'اطلاعات پایه'!$B$7</f>
        <v>0</v>
      </c>
      <c r="R1731" s="5">
        <f>ROUND('اطلاعات پایه'!$B$8/30*MIN(30,L1731),0)</f>
        <v>9000000</v>
      </c>
      <c r="S1731" s="5">
        <f>ROUND('اطلاعات پایه'!$B$9/30*MIN(30,L1731),0)</f>
        <v>22000000</v>
      </c>
      <c r="T1731" s="5">
        <f t="shared" si="211"/>
        <v>59284</v>
      </c>
      <c r="U1731" s="15"/>
      <c r="V1731" s="5">
        <f t="shared" si="209"/>
        <v>0</v>
      </c>
      <c r="X1731" s="9">
        <f t="shared" si="212"/>
        <v>40316080</v>
      </c>
      <c r="Y1731" s="9">
        <f>ROUND(0.07*MIN(7*L1731*'اطلاعات پایه'!$B$5,'محاسبه حقوق'!X1731),0)</f>
        <v>2822126</v>
      </c>
      <c r="Z1731" s="9">
        <f t="shared" si="213"/>
        <v>9272700</v>
      </c>
      <c r="AA1731" s="9">
        <f t="shared" si="214"/>
        <v>480702059.14285713</v>
      </c>
      <c r="AB1731" s="5">
        <f>IF(AA1731&lt;='اطلاعات پایه'!$B$35,'اطلاعات پایه'!$D$35,IF(AA1731&lt;='اطلاعات پایه'!$B$36,'اطلاعات پایه'!$E$35+(AA1731-'اطلاعات پایه'!$B$35)*'اطلاعات پایه'!$C$36,IF(AA1731&lt;='اطلاعات پایه'!$B$37,'اطلاعات پایه'!$E$36+(AA1731-'اطلاعات پایه'!$B$36)*'اطلاعات پایه'!$C$37,IF(AA1731&lt;='اطلاعات پایه'!$B$38,'اطلاعات پایه'!$E$37+(AA1731-'اطلاعات پایه'!$B$37)*'اطلاعات پایه'!$C$38,IF(AA1731&lt;='اطلاعات پایه'!$B$39,'اطلاعات پایه'!$E$38+(AA1731-'اطلاعات پایه'!$B$38)*'اطلاعات پایه'!$C$39,'اطلاعات پایه'!$E$39+(AA1731-'اطلاعات پایه'!$B$39)*'اطلاعات پایه'!$C$40)))))/365*L1731</f>
        <v>0</v>
      </c>
      <c r="AC1731" s="9">
        <f t="shared" si="215"/>
        <v>37493954</v>
      </c>
      <c r="AE1731" s="9">
        <f t="shared" si="210"/>
        <v>49588780</v>
      </c>
    </row>
    <row r="1732" spans="1:31" x14ac:dyDescent="0.25">
      <c r="A1732" s="13">
        <v>1712</v>
      </c>
      <c r="B1732" s="13"/>
      <c r="C1732" s="13"/>
      <c r="D1732" s="13"/>
      <c r="E1732" s="13"/>
      <c r="F1732" s="13"/>
      <c r="G1732" s="6" t="str">
        <f t="shared" si="208"/>
        <v/>
      </c>
      <c r="H1732" s="13"/>
      <c r="I1732" s="13"/>
      <c r="J1732" s="15"/>
      <c r="K1732" s="15"/>
      <c r="L1732" s="5">
        <f>VLOOKUP($C$15,'اطلاعات پایه'!$A$18:$B$30,2,FALSE)</f>
        <v>30</v>
      </c>
      <c r="M1732" s="6">
        <f>VLOOKUP($C$15,'اطلاعات پایه'!$A$18:$C$30,3,FALSE)</f>
        <v>45736</v>
      </c>
      <c r="N1732" s="5">
        <f>ROUND((K1732*('اطلاعات پایه'!$B$12+1)+'اطلاعات پایه'!$B$13)/30*L1732,0)</f>
        <v>9316080</v>
      </c>
      <c r="O1732" s="5">
        <f>IF(AND(F1732&gt;0,M1732-F1732&gt;364),'اطلاعات پایه'!$B$10,0)*L1732+J1732</f>
        <v>0</v>
      </c>
      <c r="P1732" s="5">
        <f>IF(H1732="متاهل",'اطلاعات پایه'!$B$6,0)</f>
        <v>0</v>
      </c>
      <c r="Q1732" s="5">
        <f>I1732*'اطلاعات پایه'!$B$7</f>
        <v>0</v>
      </c>
      <c r="R1732" s="5">
        <f>ROUND('اطلاعات پایه'!$B$8/30*MIN(30,L1732),0)</f>
        <v>9000000</v>
      </c>
      <c r="S1732" s="5">
        <f>ROUND('اطلاعات پایه'!$B$9/30*MIN(30,L1732),0)</f>
        <v>22000000</v>
      </c>
      <c r="T1732" s="5">
        <f t="shared" si="211"/>
        <v>59284</v>
      </c>
      <c r="U1732" s="15"/>
      <c r="V1732" s="5">
        <f t="shared" si="209"/>
        <v>0</v>
      </c>
      <c r="X1732" s="9">
        <f t="shared" si="212"/>
        <v>40316080</v>
      </c>
      <c r="Y1732" s="9">
        <f>ROUND(0.07*MIN(7*L1732*'اطلاعات پایه'!$B$5,'محاسبه حقوق'!X1732),0)</f>
        <v>2822126</v>
      </c>
      <c r="Z1732" s="9">
        <f t="shared" si="213"/>
        <v>9272700</v>
      </c>
      <c r="AA1732" s="9">
        <f t="shared" si="214"/>
        <v>480702059.14285713</v>
      </c>
      <c r="AB1732" s="5">
        <f>IF(AA1732&lt;='اطلاعات پایه'!$B$35,'اطلاعات پایه'!$D$35,IF(AA1732&lt;='اطلاعات پایه'!$B$36,'اطلاعات پایه'!$E$35+(AA1732-'اطلاعات پایه'!$B$35)*'اطلاعات پایه'!$C$36,IF(AA1732&lt;='اطلاعات پایه'!$B$37,'اطلاعات پایه'!$E$36+(AA1732-'اطلاعات پایه'!$B$36)*'اطلاعات پایه'!$C$37,IF(AA1732&lt;='اطلاعات پایه'!$B$38,'اطلاعات پایه'!$E$37+(AA1732-'اطلاعات پایه'!$B$37)*'اطلاعات پایه'!$C$38,IF(AA1732&lt;='اطلاعات پایه'!$B$39,'اطلاعات پایه'!$E$38+(AA1732-'اطلاعات پایه'!$B$38)*'اطلاعات پایه'!$C$39,'اطلاعات پایه'!$E$39+(AA1732-'اطلاعات پایه'!$B$39)*'اطلاعات پایه'!$C$40)))))/365*L1732</f>
        <v>0</v>
      </c>
      <c r="AC1732" s="9">
        <f t="shared" si="215"/>
        <v>37493954</v>
      </c>
      <c r="AE1732" s="9">
        <f t="shared" si="210"/>
        <v>49588780</v>
      </c>
    </row>
    <row r="1733" spans="1:31" x14ac:dyDescent="0.25">
      <c r="A1733" s="13">
        <v>1713</v>
      </c>
      <c r="B1733" s="13"/>
      <c r="C1733" s="13"/>
      <c r="D1733" s="13"/>
      <c r="E1733" s="13"/>
      <c r="F1733" s="13"/>
      <c r="G1733" s="6" t="str">
        <f t="shared" si="208"/>
        <v/>
      </c>
      <c r="H1733" s="13"/>
      <c r="I1733" s="13"/>
      <c r="J1733" s="15"/>
      <c r="K1733" s="15"/>
      <c r="L1733" s="5">
        <f>VLOOKUP($C$15,'اطلاعات پایه'!$A$18:$B$30,2,FALSE)</f>
        <v>30</v>
      </c>
      <c r="M1733" s="6">
        <f>VLOOKUP($C$15,'اطلاعات پایه'!$A$18:$C$30,3,FALSE)</f>
        <v>45736</v>
      </c>
      <c r="N1733" s="5">
        <f>ROUND((K1733*('اطلاعات پایه'!$B$12+1)+'اطلاعات پایه'!$B$13)/30*L1733,0)</f>
        <v>9316080</v>
      </c>
      <c r="O1733" s="5">
        <f>IF(AND(F1733&gt;0,M1733-F1733&gt;364),'اطلاعات پایه'!$B$10,0)*L1733+J1733</f>
        <v>0</v>
      </c>
      <c r="P1733" s="5">
        <f>IF(H1733="متاهل",'اطلاعات پایه'!$B$6,0)</f>
        <v>0</v>
      </c>
      <c r="Q1733" s="5">
        <f>I1733*'اطلاعات پایه'!$B$7</f>
        <v>0</v>
      </c>
      <c r="R1733" s="5">
        <f>ROUND('اطلاعات پایه'!$B$8/30*MIN(30,L1733),0)</f>
        <v>9000000</v>
      </c>
      <c r="S1733" s="5">
        <f>ROUND('اطلاعات پایه'!$B$9/30*MIN(30,L1733),0)</f>
        <v>22000000</v>
      </c>
      <c r="T1733" s="5">
        <f t="shared" si="211"/>
        <v>59284</v>
      </c>
      <c r="U1733" s="15"/>
      <c r="V1733" s="5">
        <f t="shared" si="209"/>
        <v>0</v>
      </c>
      <c r="X1733" s="9">
        <f t="shared" si="212"/>
        <v>40316080</v>
      </c>
      <c r="Y1733" s="9">
        <f>ROUND(0.07*MIN(7*L1733*'اطلاعات پایه'!$B$5,'محاسبه حقوق'!X1733),0)</f>
        <v>2822126</v>
      </c>
      <c r="Z1733" s="9">
        <f t="shared" si="213"/>
        <v>9272700</v>
      </c>
      <c r="AA1733" s="9">
        <f t="shared" si="214"/>
        <v>480702059.14285713</v>
      </c>
      <c r="AB1733" s="5">
        <f>IF(AA1733&lt;='اطلاعات پایه'!$B$35,'اطلاعات پایه'!$D$35,IF(AA1733&lt;='اطلاعات پایه'!$B$36,'اطلاعات پایه'!$E$35+(AA1733-'اطلاعات پایه'!$B$35)*'اطلاعات پایه'!$C$36,IF(AA1733&lt;='اطلاعات پایه'!$B$37,'اطلاعات پایه'!$E$36+(AA1733-'اطلاعات پایه'!$B$36)*'اطلاعات پایه'!$C$37,IF(AA1733&lt;='اطلاعات پایه'!$B$38,'اطلاعات پایه'!$E$37+(AA1733-'اطلاعات پایه'!$B$37)*'اطلاعات پایه'!$C$38,IF(AA1733&lt;='اطلاعات پایه'!$B$39,'اطلاعات پایه'!$E$38+(AA1733-'اطلاعات پایه'!$B$38)*'اطلاعات پایه'!$C$39,'اطلاعات پایه'!$E$39+(AA1733-'اطلاعات پایه'!$B$39)*'اطلاعات پایه'!$C$40)))))/365*L1733</f>
        <v>0</v>
      </c>
      <c r="AC1733" s="9">
        <f t="shared" si="215"/>
        <v>37493954</v>
      </c>
      <c r="AE1733" s="9">
        <f t="shared" si="210"/>
        <v>49588780</v>
      </c>
    </row>
    <row r="1734" spans="1:31" x14ac:dyDescent="0.25">
      <c r="A1734" s="13">
        <v>1714</v>
      </c>
      <c r="B1734" s="13"/>
      <c r="C1734" s="13"/>
      <c r="D1734" s="13"/>
      <c r="E1734" s="13"/>
      <c r="F1734" s="13"/>
      <c r="G1734" s="6" t="str">
        <f t="shared" si="208"/>
        <v/>
      </c>
      <c r="H1734" s="13"/>
      <c r="I1734" s="13"/>
      <c r="J1734" s="15"/>
      <c r="K1734" s="15"/>
      <c r="L1734" s="5">
        <f>VLOOKUP($C$15,'اطلاعات پایه'!$A$18:$B$30,2,FALSE)</f>
        <v>30</v>
      </c>
      <c r="M1734" s="6">
        <f>VLOOKUP($C$15,'اطلاعات پایه'!$A$18:$C$30,3,FALSE)</f>
        <v>45736</v>
      </c>
      <c r="N1734" s="5">
        <f>ROUND((K1734*('اطلاعات پایه'!$B$12+1)+'اطلاعات پایه'!$B$13)/30*L1734,0)</f>
        <v>9316080</v>
      </c>
      <c r="O1734" s="5">
        <f>IF(AND(F1734&gt;0,M1734-F1734&gt;364),'اطلاعات پایه'!$B$10,0)*L1734+J1734</f>
        <v>0</v>
      </c>
      <c r="P1734" s="5">
        <f>IF(H1734="متاهل",'اطلاعات پایه'!$B$6,0)</f>
        <v>0</v>
      </c>
      <c r="Q1734" s="5">
        <f>I1734*'اطلاعات پایه'!$B$7</f>
        <v>0</v>
      </c>
      <c r="R1734" s="5">
        <f>ROUND('اطلاعات پایه'!$B$8/30*MIN(30,L1734),0)</f>
        <v>9000000</v>
      </c>
      <c r="S1734" s="5">
        <f>ROUND('اطلاعات پایه'!$B$9/30*MIN(30,L1734),0)</f>
        <v>22000000</v>
      </c>
      <c r="T1734" s="5">
        <f t="shared" si="211"/>
        <v>59284</v>
      </c>
      <c r="U1734" s="15"/>
      <c r="V1734" s="5">
        <f t="shared" si="209"/>
        <v>0</v>
      </c>
      <c r="X1734" s="9">
        <f t="shared" si="212"/>
        <v>40316080</v>
      </c>
      <c r="Y1734" s="9">
        <f>ROUND(0.07*MIN(7*L1734*'اطلاعات پایه'!$B$5,'محاسبه حقوق'!X1734),0)</f>
        <v>2822126</v>
      </c>
      <c r="Z1734" s="9">
        <f t="shared" si="213"/>
        <v>9272700</v>
      </c>
      <c r="AA1734" s="9">
        <f t="shared" si="214"/>
        <v>480702059.14285713</v>
      </c>
      <c r="AB1734" s="5">
        <f>IF(AA1734&lt;='اطلاعات پایه'!$B$35,'اطلاعات پایه'!$D$35,IF(AA1734&lt;='اطلاعات پایه'!$B$36,'اطلاعات پایه'!$E$35+(AA1734-'اطلاعات پایه'!$B$35)*'اطلاعات پایه'!$C$36,IF(AA1734&lt;='اطلاعات پایه'!$B$37,'اطلاعات پایه'!$E$36+(AA1734-'اطلاعات پایه'!$B$36)*'اطلاعات پایه'!$C$37,IF(AA1734&lt;='اطلاعات پایه'!$B$38,'اطلاعات پایه'!$E$37+(AA1734-'اطلاعات پایه'!$B$37)*'اطلاعات پایه'!$C$38,IF(AA1734&lt;='اطلاعات پایه'!$B$39,'اطلاعات پایه'!$E$38+(AA1734-'اطلاعات پایه'!$B$38)*'اطلاعات پایه'!$C$39,'اطلاعات پایه'!$E$39+(AA1734-'اطلاعات پایه'!$B$39)*'اطلاعات پایه'!$C$40)))))/365*L1734</f>
        <v>0</v>
      </c>
      <c r="AC1734" s="9">
        <f t="shared" si="215"/>
        <v>37493954</v>
      </c>
      <c r="AE1734" s="9">
        <f t="shared" si="210"/>
        <v>49588780</v>
      </c>
    </row>
    <row r="1735" spans="1:31" x14ac:dyDescent="0.25">
      <c r="A1735" s="13">
        <v>1715</v>
      </c>
      <c r="B1735" s="13"/>
      <c r="C1735" s="13"/>
      <c r="D1735" s="13"/>
      <c r="E1735" s="13"/>
      <c r="F1735" s="13"/>
      <c r="G1735" s="6" t="str">
        <f t="shared" si="208"/>
        <v/>
      </c>
      <c r="H1735" s="13"/>
      <c r="I1735" s="13"/>
      <c r="J1735" s="15"/>
      <c r="K1735" s="15"/>
      <c r="L1735" s="5">
        <f>VLOOKUP($C$15,'اطلاعات پایه'!$A$18:$B$30,2,FALSE)</f>
        <v>30</v>
      </c>
      <c r="M1735" s="6">
        <f>VLOOKUP($C$15,'اطلاعات پایه'!$A$18:$C$30,3,FALSE)</f>
        <v>45736</v>
      </c>
      <c r="N1735" s="5">
        <f>ROUND((K1735*('اطلاعات پایه'!$B$12+1)+'اطلاعات پایه'!$B$13)/30*L1735,0)</f>
        <v>9316080</v>
      </c>
      <c r="O1735" s="5">
        <f>IF(AND(F1735&gt;0,M1735-F1735&gt;364),'اطلاعات پایه'!$B$10,0)*L1735+J1735</f>
        <v>0</v>
      </c>
      <c r="P1735" s="5">
        <f>IF(H1735="متاهل",'اطلاعات پایه'!$B$6,0)</f>
        <v>0</v>
      </c>
      <c r="Q1735" s="5">
        <f>I1735*'اطلاعات پایه'!$B$7</f>
        <v>0</v>
      </c>
      <c r="R1735" s="5">
        <f>ROUND('اطلاعات پایه'!$B$8/30*MIN(30,L1735),0)</f>
        <v>9000000</v>
      </c>
      <c r="S1735" s="5">
        <f>ROUND('اطلاعات پایه'!$B$9/30*MIN(30,L1735),0)</f>
        <v>22000000</v>
      </c>
      <c r="T1735" s="5">
        <f t="shared" si="211"/>
        <v>59284</v>
      </c>
      <c r="U1735" s="15"/>
      <c r="V1735" s="5">
        <f t="shared" si="209"/>
        <v>0</v>
      </c>
      <c r="X1735" s="9">
        <f t="shared" si="212"/>
        <v>40316080</v>
      </c>
      <c r="Y1735" s="9">
        <f>ROUND(0.07*MIN(7*L1735*'اطلاعات پایه'!$B$5,'محاسبه حقوق'!X1735),0)</f>
        <v>2822126</v>
      </c>
      <c r="Z1735" s="9">
        <f t="shared" si="213"/>
        <v>9272700</v>
      </c>
      <c r="AA1735" s="9">
        <f t="shared" si="214"/>
        <v>480702059.14285713</v>
      </c>
      <c r="AB1735" s="5">
        <f>IF(AA1735&lt;='اطلاعات پایه'!$B$35,'اطلاعات پایه'!$D$35,IF(AA1735&lt;='اطلاعات پایه'!$B$36,'اطلاعات پایه'!$E$35+(AA1735-'اطلاعات پایه'!$B$35)*'اطلاعات پایه'!$C$36,IF(AA1735&lt;='اطلاعات پایه'!$B$37,'اطلاعات پایه'!$E$36+(AA1735-'اطلاعات پایه'!$B$36)*'اطلاعات پایه'!$C$37,IF(AA1735&lt;='اطلاعات پایه'!$B$38,'اطلاعات پایه'!$E$37+(AA1735-'اطلاعات پایه'!$B$37)*'اطلاعات پایه'!$C$38,IF(AA1735&lt;='اطلاعات پایه'!$B$39,'اطلاعات پایه'!$E$38+(AA1735-'اطلاعات پایه'!$B$38)*'اطلاعات پایه'!$C$39,'اطلاعات پایه'!$E$39+(AA1735-'اطلاعات پایه'!$B$39)*'اطلاعات پایه'!$C$40)))))/365*L1735</f>
        <v>0</v>
      </c>
      <c r="AC1735" s="9">
        <f t="shared" si="215"/>
        <v>37493954</v>
      </c>
      <c r="AE1735" s="9">
        <f t="shared" si="210"/>
        <v>49588780</v>
      </c>
    </row>
    <row r="1736" spans="1:31" x14ac:dyDescent="0.25">
      <c r="A1736" s="13">
        <v>1716</v>
      </c>
      <c r="B1736" s="13"/>
      <c r="C1736" s="13"/>
      <c r="D1736" s="13"/>
      <c r="E1736" s="13"/>
      <c r="F1736" s="13"/>
      <c r="G1736" s="6" t="str">
        <f t="shared" si="208"/>
        <v/>
      </c>
      <c r="H1736" s="13"/>
      <c r="I1736" s="13"/>
      <c r="J1736" s="15"/>
      <c r="K1736" s="15"/>
      <c r="L1736" s="5">
        <f>VLOOKUP($C$15,'اطلاعات پایه'!$A$18:$B$30,2,FALSE)</f>
        <v>30</v>
      </c>
      <c r="M1736" s="6">
        <f>VLOOKUP($C$15,'اطلاعات پایه'!$A$18:$C$30,3,FALSE)</f>
        <v>45736</v>
      </c>
      <c r="N1736" s="5">
        <f>ROUND((K1736*('اطلاعات پایه'!$B$12+1)+'اطلاعات پایه'!$B$13)/30*L1736,0)</f>
        <v>9316080</v>
      </c>
      <c r="O1736" s="5">
        <f>IF(AND(F1736&gt;0,M1736-F1736&gt;364),'اطلاعات پایه'!$B$10,0)*L1736+J1736</f>
        <v>0</v>
      </c>
      <c r="P1736" s="5">
        <f>IF(H1736="متاهل",'اطلاعات پایه'!$B$6,0)</f>
        <v>0</v>
      </c>
      <c r="Q1736" s="5">
        <f>I1736*'اطلاعات پایه'!$B$7</f>
        <v>0</v>
      </c>
      <c r="R1736" s="5">
        <f>ROUND('اطلاعات پایه'!$B$8/30*MIN(30,L1736),0)</f>
        <v>9000000</v>
      </c>
      <c r="S1736" s="5">
        <f>ROUND('اطلاعات پایه'!$B$9/30*MIN(30,L1736),0)</f>
        <v>22000000</v>
      </c>
      <c r="T1736" s="5">
        <f t="shared" si="211"/>
        <v>59284</v>
      </c>
      <c r="U1736" s="15"/>
      <c r="V1736" s="5">
        <f t="shared" si="209"/>
        <v>0</v>
      </c>
      <c r="X1736" s="9">
        <f t="shared" si="212"/>
        <v>40316080</v>
      </c>
      <c r="Y1736" s="9">
        <f>ROUND(0.07*MIN(7*L1736*'اطلاعات پایه'!$B$5,'محاسبه حقوق'!X1736),0)</f>
        <v>2822126</v>
      </c>
      <c r="Z1736" s="9">
        <f t="shared" si="213"/>
        <v>9272700</v>
      </c>
      <c r="AA1736" s="9">
        <f t="shared" si="214"/>
        <v>480702059.14285713</v>
      </c>
      <c r="AB1736" s="5">
        <f>IF(AA1736&lt;='اطلاعات پایه'!$B$35,'اطلاعات پایه'!$D$35,IF(AA1736&lt;='اطلاعات پایه'!$B$36,'اطلاعات پایه'!$E$35+(AA1736-'اطلاعات پایه'!$B$35)*'اطلاعات پایه'!$C$36,IF(AA1736&lt;='اطلاعات پایه'!$B$37,'اطلاعات پایه'!$E$36+(AA1736-'اطلاعات پایه'!$B$36)*'اطلاعات پایه'!$C$37,IF(AA1736&lt;='اطلاعات پایه'!$B$38,'اطلاعات پایه'!$E$37+(AA1736-'اطلاعات پایه'!$B$37)*'اطلاعات پایه'!$C$38,IF(AA1736&lt;='اطلاعات پایه'!$B$39,'اطلاعات پایه'!$E$38+(AA1736-'اطلاعات پایه'!$B$38)*'اطلاعات پایه'!$C$39,'اطلاعات پایه'!$E$39+(AA1736-'اطلاعات پایه'!$B$39)*'اطلاعات پایه'!$C$40)))))/365*L1736</f>
        <v>0</v>
      </c>
      <c r="AC1736" s="9">
        <f t="shared" si="215"/>
        <v>37493954</v>
      </c>
      <c r="AE1736" s="9">
        <f t="shared" si="210"/>
        <v>49588780</v>
      </c>
    </row>
    <row r="1737" spans="1:31" x14ac:dyDescent="0.25">
      <c r="A1737" s="13">
        <v>1717</v>
      </c>
      <c r="B1737" s="13"/>
      <c r="C1737" s="13"/>
      <c r="D1737" s="13"/>
      <c r="E1737" s="13"/>
      <c r="F1737" s="13"/>
      <c r="G1737" s="6" t="str">
        <f t="shared" si="208"/>
        <v/>
      </c>
      <c r="H1737" s="13"/>
      <c r="I1737" s="13"/>
      <c r="J1737" s="15"/>
      <c r="K1737" s="15"/>
      <c r="L1737" s="5">
        <f>VLOOKUP($C$15,'اطلاعات پایه'!$A$18:$B$30,2,FALSE)</f>
        <v>30</v>
      </c>
      <c r="M1737" s="6">
        <f>VLOOKUP($C$15,'اطلاعات پایه'!$A$18:$C$30,3,FALSE)</f>
        <v>45736</v>
      </c>
      <c r="N1737" s="5">
        <f>ROUND((K1737*('اطلاعات پایه'!$B$12+1)+'اطلاعات پایه'!$B$13)/30*L1737,0)</f>
        <v>9316080</v>
      </c>
      <c r="O1737" s="5">
        <f>IF(AND(F1737&gt;0,M1737-F1737&gt;364),'اطلاعات پایه'!$B$10,0)*L1737+J1737</f>
        <v>0</v>
      </c>
      <c r="P1737" s="5">
        <f>IF(H1737="متاهل",'اطلاعات پایه'!$B$6,0)</f>
        <v>0</v>
      </c>
      <c r="Q1737" s="5">
        <f>I1737*'اطلاعات پایه'!$B$7</f>
        <v>0</v>
      </c>
      <c r="R1737" s="5">
        <f>ROUND('اطلاعات پایه'!$B$8/30*MIN(30,L1737),0)</f>
        <v>9000000</v>
      </c>
      <c r="S1737" s="5">
        <f>ROUND('اطلاعات پایه'!$B$9/30*MIN(30,L1737),0)</f>
        <v>22000000</v>
      </c>
      <c r="T1737" s="5">
        <f t="shared" si="211"/>
        <v>59284</v>
      </c>
      <c r="U1737" s="15"/>
      <c r="V1737" s="5">
        <f t="shared" si="209"/>
        <v>0</v>
      </c>
      <c r="X1737" s="9">
        <f t="shared" si="212"/>
        <v>40316080</v>
      </c>
      <c r="Y1737" s="9">
        <f>ROUND(0.07*MIN(7*L1737*'اطلاعات پایه'!$B$5,'محاسبه حقوق'!X1737),0)</f>
        <v>2822126</v>
      </c>
      <c r="Z1737" s="9">
        <f t="shared" si="213"/>
        <v>9272700</v>
      </c>
      <c r="AA1737" s="9">
        <f t="shared" si="214"/>
        <v>480702059.14285713</v>
      </c>
      <c r="AB1737" s="5">
        <f>IF(AA1737&lt;='اطلاعات پایه'!$B$35,'اطلاعات پایه'!$D$35,IF(AA1737&lt;='اطلاعات پایه'!$B$36,'اطلاعات پایه'!$E$35+(AA1737-'اطلاعات پایه'!$B$35)*'اطلاعات پایه'!$C$36,IF(AA1737&lt;='اطلاعات پایه'!$B$37,'اطلاعات پایه'!$E$36+(AA1737-'اطلاعات پایه'!$B$36)*'اطلاعات پایه'!$C$37,IF(AA1737&lt;='اطلاعات پایه'!$B$38,'اطلاعات پایه'!$E$37+(AA1737-'اطلاعات پایه'!$B$37)*'اطلاعات پایه'!$C$38,IF(AA1737&lt;='اطلاعات پایه'!$B$39,'اطلاعات پایه'!$E$38+(AA1737-'اطلاعات پایه'!$B$38)*'اطلاعات پایه'!$C$39,'اطلاعات پایه'!$E$39+(AA1737-'اطلاعات پایه'!$B$39)*'اطلاعات پایه'!$C$40)))))/365*L1737</f>
        <v>0</v>
      </c>
      <c r="AC1737" s="9">
        <f t="shared" si="215"/>
        <v>37493954</v>
      </c>
      <c r="AE1737" s="9">
        <f t="shared" si="210"/>
        <v>49588780</v>
      </c>
    </row>
    <row r="1738" spans="1:31" x14ac:dyDescent="0.25">
      <c r="A1738" s="13">
        <v>1718</v>
      </c>
      <c r="B1738" s="13"/>
      <c r="C1738" s="13"/>
      <c r="D1738" s="13"/>
      <c r="E1738" s="13"/>
      <c r="F1738" s="13"/>
      <c r="G1738" s="6" t="str">
        <f t="shared" si="208"/>
        <v/>
      </c>
      <c r="H1738" s="13"/>
      <c r="I1738" s="13"/>
      <c r="J1738" s="15"/>
      <c r="K1738" s="15"/>
      <c r="L1738" s="5">
        <f>VLOOKUP($C$15,'اطلاعات پایه'!$A$18:$B$30,2,FALSE)</f>
        <v>30</v>
      </c>
      <c r="M1738" s="6">
        <f>VLOOKUP($C$15,'اطلاعات پایه'!$A$18:$C$30,3,FALSE)</f>
        <v>45736</v>
      </c>
      <c r="N1738" s="5">
        <f>ROUND((K1738*('اطلاعات پایه'!$B$12+1)+'اطلاعات پایه'!$B$13)/30*L1738,0)</f>
        <v>9316080</v>
      </c>
      <c r="O1738" s="5">
        <f>IF(AND(F1738&gt;0,M1738-F1738&gt;364),'اطلاعات پایه'!$B$10,0)*L1738+J1738</f>
        <v>0</v>
      </c>
      <c r="P1738" s="5">
        <f>IF(H1738="متاهل",'اطلاعات پایه'!$B$6,0)</f>
        <v>0</v>
      </c>
      <c r="Q1738" s="5">
        <f>I1738*'اطلاعات پایه'!$B$7</f>
        <v>0</v>
      </c>
      <c r="R1738" s="5">
        <f>ROUND('اطلاعات پایه'!$B$8/30*MIN(30,L1738),0)</f>
        <v>9000000</v>
      </c>
      <c r="S1738" s="5">
        <f>ROUND('اطلاعات پایه'!$B$9/30*MIN(30,L1738),0)</f>
        <v>22000000</v>
      </c>
      <c r="T1738" s="5">
        <f t="shared" si="211"/>
        <v>59284</v>
      </c>
      <c r="U1738" s="15"/>
      <c r="V1738" s="5">
        <f t="shared" si="209"/>
        <v>0</v>
      </c>
      <c r="X1738" s="9">
        <f t="shared" si="212"/>
        <v>40316080</v>
      </c>
      <c r="Y1738" s="9">
        <f>ROUND(0.07*MIN(7*L1738*'اطلاعات پایه'!$B$5,'محاسبه حقوق'!X1738),0)</f>
        <v>2822126</v>
      </c>
      <c r="Z1738" s="9">
        <f t="shared" si="213"/>
        <v>9272700</v>
      </c>
      <c r="AA1738" s="9">
        <f t="shared" si="214"/>
        <v>480702059.14285713</v>
      </c>
      <c r="AB1738" s="5">
        <f>IF(AA1738&lt;='اطلاعات پایه'!$B$35,'اطلاعات پایه'!$D$35,IF(AA1738&lt;='اطلاعات پایه'!$B$36,'اطلاعات پایه'!$E$35+(AA1738-'اطلاعات پایه'!$B$35)*'اطلاعات پایه'!$C$36,IF(AA1738&lt;='اطلاعات پایه'!$B$37,'اطلاعات پایه'!$E$36+(AA1738-'اطلاعات پایه'!$B$36)*'اطلاعات پایه'!$C$37,IF(AA1738&lt;='اطلاعات پایه'!$B$38,'اطلاعات پایه'!$E$37+(AA1738-'اطلاعات پایه'!$B$37)*'اطلاعات پایه'!$C$38,IF(AA1738&lt;='اطلاعات پایه'!$B$39,'اطلاعات پایه'!$E$38+(AA1738-'اطلاعات پایه'!$B$38)*'اطلاعات پایه'!$C$39,'اطلاعات پایه'!$E$39+(AA1738-'اطلاعات پایه'!$B$39)*'اطلاعات پایه'!$C$40)))))/365*L1738</f>
        <v>0</v>
      </c>
      <c r="AC1738" s="9">
        <f t="shared" si="215"/>
        <v>37493954</v>
      </c>
      <c r="AE1738" s="9">
        <f t="shared" si="210"/>
        <v>49588780</v>
      </c>
    </row>
    <row r="1739" spans="1:31" x14ac:dyDescent="0.25">
      <c r="A1739" s="13">
        <v>1719</v>
      </c>
      <c r="B1739" s="13"/>
      <c r="C1739" s="13"/>
      <c r="D1739" s="13"/>
      <c r="E1739" s="13"/>
      <c r="F1739" s="13"/>
      <c r="G1739" s="6" t="str">
        <f t="shared" si="208"/>
        <v/>
      </c>
      <c r="H1739" s="13"/>
      <c r="I1739" s="13"/>
      <c r="J1739" s="15"/>
      <c r="K1739" s="15"/>
      <c r="L1739" s="5">
        <f>VLOOKUP($C$15,'اطلاعات پایه'!$A$18:$B$30,2,FALSE)</f>
        <v>30</v>
      </c>
      <c r="M1739" s="6">
        <f>VLOOKUP($C$15,'اطلاعات پایه'!$A$18:$C$30,3,FALSE)</f>
        <v>45736</v>
      </c>
      <c r="N1739" s="5">
        <f>ROUND((K1739*('اطلاعات پایه'!$B$12+1)+'اطلاعات پایه'!$B$13)/30*L1739,0)</f>
        <v>9316080</v>
      </c>
      <c r="O1739" s="5">
        <f>IF(AND(F1739&gt;0,M1739-F1739&gt;364),'اطلاعات پایه'!$B$10,0)*L1739+J1739</f>
        <v>0</v>
      </c>
      <c r="P1739" s="5">
        <f>IF(H1739="متاهل",'اطلاعات پایه'!$B$6,0)</f>
        <v>0</v>
      </c>
      <c r="Q1739" s="5">
        <f>I1739*'اطلاعات پایه'!$B$7</f>
        <v>0</v>
      </c>
      <c r="R1739" s="5">
        <f>ROUND('اطلاعات پایه'!$B$8/30*MIN(30,L1739),0)</f>
        <v>9000000</v>
      </c>
      <c r="S1739" s="5">
        <f>ROUND('اطلاعات پایه'!$B$9/30*MIN(30,L1739),0)</f>
        <v>22000000</v>
      </c>
      <c r="T1739" s="5">
        <f t="shared" si="211"/>
        <v>59284</v>
      </c>
      <c r="U1739" s="15"/>
      <c r="V1739" s="5">
        <f t="shared" si="209"/>
        <v>0</v>
      </c>
      <c r="X1739" s="9">
        <f t="shared" si="212"/>
        <v>40316080</v>
      </c>
      <c r="Y1739" s="9">
        <f>ROUND(0.07*MIN(7*L1739*'اطلاعات پایه'!$B$5,'محاسبه حقوق'!X1739),0)</f>
        <v>2822126</v>
      </c>
      <c r="Z1739" s="9">
        <f t="shared" si="213"/>
        <v>9272700</v>
      </c>
      <c r="AA1739" s="9">
        <f t="shared" si="214"/>
        <v>480702059.14285713</v>
      </c>
      <c r="AB1739" s="5">
        <f>IF(AA1739&lt;='اطلاعات پایه'!$B$35,'اطلاعات پایه'!$D$35,IF(AA1739&lt;='اطلاعات پایه'!$B$36,'اطلاعات پایه'!$E$35+(AA1739-'اطلاعات پایه'!$B$35)*'اطلاعات پایه'!$C$36,IF(AA1739&lt;='اطلاعات پایه'!$B$37,'اطلاعات پایه'!$E$36+(AA1739-'اطلاعات پایه'!$B$36)*'اطلاعات پایه'!$C$37,IF(AA1739&lt;='اطلاعات پایه'!$B$38,'اطلاعات پایه'!$E$37+(AA1739-'اطلاعات پایه'!$B$37)*'اطلاعات پایه'!$C$38,IF(AA1739&lt;='اطلاعات پایه'!$B$39,'اطلاعات پایه'!$E$38+(AA1739-'اطلاعات پایه'!$B$38)*'اطلاعات پایه'!$C$39,'اطلاعات پایه'!$E$39+(AA1739-'اطلاعات پایه'!$B$39)*'اطلاعات پایه'!$C$40)))))/365*L1739</f>
        <v>0</v>
      </c>
      <c r="AC1739" s="9">
        <f t="shared" si="215"/>
        <v>37493954</v>
      </c>
      <c r="AE1739" s="9">
        <f t="shared" si="210"/>
        <v>49588780</v>
      </c>
    </row>
    <row r="1740" spans="1:31" x14ac:dyDescent="0.25">
      <c r="A1740" s="13">
        <v>1720</v>
      </c>
      <c r="B1740" s="13"/>
      <c r="C1740" s="13"/>
      <c r="D1740" s="13"/>
      <c r="E1740" s="13"/>
      <c r="F1740" s="13"/>
      <c r="G1740" s="6" t="str">
        <f t="shared" si="208"/>
        <v/>
      </c>
      <c r="H1740" s="13"/>
      <c r="I1740" s="13"/>
      <c r="J1740" s="15"/>
      <c r="K1740" s="15"/>
      <c r="L1740" s="5">
        <f>VLOOKUP($C$15,'اطلاعات پایه'!$A$18:$B$30,2,FALSE)</f>
        <v>30</v>
      </c>
      <c r="M1740" s="6">
        <f>VLOOKUP($C$15,'اطلاعات پایه'!$A$18:$C$30,3,FALSE)</f>
        <v>45736</v>
      </c>
      <c r="N1740" s="5">
        <f>ROUND((K1740*('اطلاعات پایه'!$B$12+1)+'اطلاعات پایه'!$B$13)/30*L1740,0)</f>
        <v>9316080</v>
      </c>
      <c r="O1740" s="5">
        <f>IF(AND(F1740&gt;0,M1740-F1740&gt;364),'اطلاعات پایه'!$B$10,0)*L1740+J1740</f>
        <v>0</v>
      </c>
      <c r="P1740" s="5">
        <f>IF(H1740="متاهل",'اطلاعات پایه'!$B$6,0)</f>
        <v>0</v>
      </c>
      <c r="Q1740" s="5">
        <f>I1740*'اطلاعات پایه'!$B$7</f>
        <v>0</v>
      </c>
      <c r="R1740" s="5">
        <f>ROUND('اطلاعات پایه'!$B$8/30*MIN(30,L1740),0)</f>
        <v>9000000</v>
      </c>
      <c r="S1740" s="5">
        <f>ROUND('اطلاعات پایه'!$B$9/30*MIN(30,L1740),0)</f>
        <v>22000000</v>
      </c>
      <c r="T1740" s="5">
        <f t="shared" si="211"/>
        <v>59284</v>
      </c>
      <c r="U1740" s="15"/>
      <c r="V1740" s="5">
        <f t="shared" si="209"/>
        <v>0</v>
      </c>
      <c r="X1740" s="9">
        <f t="shared" si="212"/>
        <v>40316080</v>
      </c>
      <c r="Y1740" s="9">
        <f>ROUND(0.07*MIN(7*L1740*'اطلاعات پایه'!$B$5,'محاسبه حقوق'!X1740),0)</f>
        <v>2822126</v>
      </c>
      <c r="Z1740" s="9">
        <f t="shared" si="213"/>
        <v>9272700</v>
      </c>
      <c r="AA1740" s="9">
        <f t="shared" si="214"/>
        <v>480702059.14285713</v>
      </c>
      <c r="AB1740" s="5">
        <f>IF(AA1740&lt;='اطلاعات پایه'!$B$35,'اطلاعات پایه'!$D$35,IF(AA1740&lt;='اطلاعات پایه'!$B$36,'اطلاعات پایه'!$E$35+(AA1740-'اطلاعات پایه'!$B$35)*'اطلاعات پایه'!$C$36,IF(AA1740&lt;='اطلاعات پایه'!$B$37,'اطلاعات پایه'!$E$36+(AA1740-'اطلاعات پایه'!$B$36)*'اطلاعات پایه'!$C$37,IF(AA1740&lt;='اطلاعات پایه'!$B$38,'اطلاعات پایه'!$E$37+(AA1740-'اطلاعات پایه'!$B$37)*'اطلاعات پایه'!$C$38,IF(AA1740&lt;='اطلاعات پایه'!$B$39,'اطلاعات پایه'!$E$38+(AA1740-'اطلاعات پایه'!$B$38)*'اطلاعات پایه'!$C$39,'اطلاعات پایه'!$E$39+(AA1740-'اطلاعات پایه'!$B$39)*'اطلاعات پایه'!$C$40)))))/365*L1740</f>
        <v>0</v>
      </c>
      <c r="AC1740" s="9">
        <f t="shared" si="215"/>
        <v>37493954</v>
      </c>
      <c r="AE1740" s="9">
        <f t="shared" si="210"/>
        <v>49588780</v>
      </c>
    </row>
    <row r="1741" spans="1:31" x14ac:dyDescent="0.25">
      <c r="A1741" s="13">
        <v>1721</v>
      </c>
      <c r="B1741" s="13"/>
      <c r="C1741" s="13"/>
      <c r="D1741" s="13"/>
      <c r="E1741" s="13"/>
      <c r="F1741" s="13"/>
      <c r="G1741" s="6" t="str">
        <f t="shared" si="208"/>
        <v/>
      </c>
      <c r="H1741" s="13"/>
      <c r="I1741" s="13"/>
      <c r="J1741" s="15"/>
      <c r="K1741" s="15"/>
      <c r="L1741" s="5">
        <f>VLOOKUP($C$15,'اطلاعات پایه'!$A$18:$B$30,2,FALSE)</f>
        <v>30</v>
      </c>
      <c r="M1741" s="6">
        <f>VLOOKUP($C$15,'اطلاعات پایه'!$A$18:$C$30,3,FALSE)</f>
        <v>45736</v>
      </c>
      <c r="N1741" s="5">
        <f>ROUND((K1741*('اطلاعات پایه'!$B$12+1)+'اطلاعات پایه'!$B$13)/30*L1741,0)</f>
        <v>9316080</v>
      </c>
      <c r="O1741" s="5">
        <f>IF(AND(F1741&gt;0,M1741-F1741&gt;364),'اطلاعات پایه'!$B$10,0)*L1741+J1741</f>
        <v>0</v>
      </c>
      <c r="P1741" s="5">
        <f>IF(H1741="متاهل",'اطلاعات پایه'!$B$6,0)</f>
        <v>0</v>
      </c>
      <c r="Q1741" s="5">
        <f>I1741*'اطلاعات پایه'!$B$7</f>
        <v>0</v>
      </c>
      <c r="R1741" s="5">
        <f>ROUND('اطلاعات پایه'!$B$8/30*MIN(30,L1741),0)</f>
        <v>9000000</v>
      </c>
      <c r="S1741" s="5">
        <f>ROUND('اطلاعات پایه'!$B$9/30*MIN(30,L1741),0)</f>
        <v>22000000</v>
      </c>
      <c r="T1741" s="5">
        <f t="shared" si="211"/>
        <v>59284</v>
      </c>
      <c r="U1741" s="15"/>
      <c r="V1741" s="5">
        <f t="shared" si="209"/>
        <v>0</v>
      </c>
      <c r="X1741" s="9">
        <f t="shared" si="212"/>
        <v>40316080</v>
      </c>
      <c r="Y1741" s="9">
        <f>ROUND(0.07*MIN(7*L1741*'اطلاعات پایه'!$B$5,'محاسبه حقوق'!X1741),0)</f>
        <v>2822126</v>
      </c>
      <c r="Z1741" s="9">
        <f t="shared" si="213"/>
        <v>9272700</v>
      </c>
      <c r="AA1741" s="9">
        <f t="shared" si="214"/>
        <v>480702059.14285713</v>
      </c>
      <c r="AB1741" s="5">
        <f>IF(AA1741&lt;='اطلاعات پایه'!$B$35,'اطلاعات پایه'!$D$35,IF(AA1741&lt;='اطلاعات پایه'!$B$36,'اطلاعات پایه'!$E$35+(AA1741-'اطلاعات پایه'!$B$35)*'اطلاعات پایه'!$C$36,IF(AA1741&lt;='اطلاعات پایه'!$B$37,'اطلاعات پایه'!$E$36+(AA1741-'اطلاعات پایه'!$B$36)*'اطلاعات پایه'!$C$37,IF(AA1741&lt;='اطلاعات پایه'!$B$38,'اطلاعات پایه'!$E$37+(AA1741-'اطلاعات پایه'!$B$37)*'اطلاعات پایه'!$C$38,IF(AA1741&lt;='اطلاعات پایه'!$B$39,'اطلاعات پایه'!$E$38+(AA1741-'اطلاعات پایه'!$B$38)*'اطلاعات پایه'!$C$39,'اطلاعات پایه'!$E$39+(AA1741-'اطلاعات پایه'!$B$39)*'اطلاعات پایه'!$C$40)))))/365*L1741</f>
        <v>0</v>
      </c>
      <c r="AC1741" s="9">
        <f t="shared" si="215"/>
        <v>37493954</v>
      </c>
      <c r="AE1741" s="9">
        <f t="shared" si="210"/>
        <v>49588780</v>
      </c>
    </row>
    <row r="1742" spans="1:31" x14ac:dyDescent="0.25">
      <c r="A1742" s="13">
        <v>1722</v>
      </c>
      <c r="B1742" s="13"/>
      <c r="C1742" s="13"/>
      <c r="D1742" s="13"/>
      <c r="E1742" s="13"/>
      <c r="F1742" s="13"/>
      <c r="G1742" s="6" t="str">
        <f t="shared" si="208"/>
        <v/>
      </c>
      <c r="H1742" s="13"/>
      <c r="I1742" s="13"/>
      <c r="J1742" s="15"/>
      <c r="K1742" s="15"/>
      <c r="L1742" s="5">
        <f>VLOOKUP($C$15,'اطلاعات پایه'!$A$18:$B$30,2,FALSE)</f>
        <v>30</v>
      </c>
      <c r="M1742" s="6">
        <f>VLOOKUP($C$15,'اطلاعات پایه'!$A$18:$C$30,3,FALSE)</f>
        <v>45736</v>
      </c>
      <c r="N1742" s="5">
        <f>ROUND((K1742*('اطلاعات پایه'!$B$12+1)+'اطلاعات پایه'!$B$13)/30*L1742,0)</f>
        <v>9316080</v>
      </c>
      <c r="O1742" s="5">
        <f>IF(AND(F1742&gt;0,M1742-F1742&gt;364),'اطلاعات پایه'!$B$10,0)*L1742+J1742</f>
        <v>0</v>
      </c>
      <c r="P1742" s="5">
        <f>IF(H1742="متاهل",'اطلاعات پایه'!$B$6,0)</f>
        <v>0</v>
      </c>
      <c r="Q1742" s="5">
        <f>I1742*'اطلاعات پایه'!$B$7</f>
        <v>0</v>
      </c>
      <c r="R1742" s="5">
        <f>ROUND('اطلاعات پایه'!$B$8/30*MIN(30,L1742),0)</f>
        <v>9000000</v>
      </c>
      <c r="S1742" s="5">
        <f>ROUND('اطلاعات پایه'!$B$9/30*MIN(30,L1742),0)</f>
        <v>22000000</v>
      </c>
      <c r="T1742" s="5">
        <f t="shared" si="211"/>
        <v>59284</v>
      </c>
      <c r="U1742" s="15"/>
      <c r="V1742" s="5">
        <f t="shared" si="209"/>
        <v>0</v>
      </c>
      <c r="X1742" s="9">
        <f t="shared" si="212"/>
        <v>40316080</v>
      </c>
      <c r="Y1742" s="9">
        <f>ROUND(0.07*MIN(7*L1742*'اطلاعات پایه'!$B$5,'محاسبه حقوق'!X1742),0)</f>
        <v>2822126</v>
      </c>
      <c r="Z1742" s="9">
        <f t="shared" si="213"/>
        <v>9272700</v>
      </c>
      <c r="AA1742" s="9">
        <f t="shared" si="214"/>
        <v>480702059.14285713</v>
      </c>
      <c r="AB1742" s="5">
        <f>IF(AA1742&lt;='اطلاعات پایه'!$B$35,'اطلاعات پایه'!$D$35,IF(AA1742&lt;='اطلاعات پایه'!$B$36,'اطلاعات پایه'!$E$35+(AA1742-'اطلاعات پایه'!$B$35)*'اطلاعات پایه'!$C$36,IF(AA1742&lt;='اطلاعات پایه'!$B$37,'اطلاعات پایه'!$E$36+(AA1742-'اطلاعات پایه'!$B$36)*'اطلاعات پایه'!$C$37,IF(AA1742&lt;='اطلاعات پایه'!$B$38,'اطلاعات پایه'!$E$37+(AA1742-'اطلاعات پایه'!$B$37)*'اطلاعات پایه'!$C$38,IF(AA1742&lt;='اطلاعات پایه'!$B$39,'اطلاعات پایه'!$E$38+(AA1742-'اطلاعات پایه'!$B$38)*'اطلاعات پایه'!$C$39,'اطلاعات پایه'!$E$39+(AA1742-'اطلاعات پایه'!$B$39)*'اطلاعات پایه'!$C$40)))))/365*L1742</f>
        <v>0</v>
      </c>
      <c r="AC1742" s="9">
        <f t="shared" si="215"/>
        <v>37493954</v>
      </c>
      <c r="AE1742" s="9">
        <f t="shared" si="210"/>
        <v>49588780</v>
      </c>
    </row>
    <row r="1743" spans="1:31" x14ac:dyDescent="0.25">
      <c r="A1743" s="13">
        <v>1723</v>
      </c>
      <c r="B1743" s="13"/>
      <c r="C1743" s="13"/>
      <c r="D1743" s="13"/>
      <c r="E1743" s="13"/>
      <c r="F1743" s="13"/>
      <c r="G1743" s="6" t="str">
        <f t="shared" si="208"/>
        <v/>
      </c>
      <c r="H1743" s="13"/>
      <c r="I1743" s="13"/>
      <c r="J1743" s="15"/>
      <c r="K1743" s="15"/>
      <c r="L1743" s="5">
        <f>VLOOKUP($C$15,'اطلاعات پایه'!$A$18:$B$30,2,FALSE)</f>
        <v>30</v>
      </c>
      <c r="M1743" s="6">
        <f>VLOOKUP($C$15,'اطلاعات پایه'!$A$18:$C$30,3,FALSE)</f>
        <v>45736</v>
      </c>
      <c r="N1743" s="5">
        <f>ROUND((K1743*('اطلاعات پایه'!$B$12+1)+'اطلاعات پایه'!$B$13)/30*L1743,0)</f>
        <v>9316080</v>
      </c>
      <c r="O1743" s="5">
        <f>IF(AND(F1743&gt;0,M1743-F1743&gt;364),'اطلاعات پایه'!$B$10,0)*L1743+J1743</f>
        <v>0</v>
      </c>
      <c r="P1743" s="5">
        <f>IF(H1743="متاهل",'اطلاعات پایه'!$B$6,0)</f>
        <v>0</v>
      </c>
      <c r="Q1743" s="5">
        <f>I1743*'اطلاعات پایه'!$B$7</f>
        <v>0</v>
      </c>
      <c r="R1743" s="5">
        <f>ROUND('اطلاعات پایه'!$B$8/30*MIN(30,L1743),0)</f>
        <v>9000000</v>
      </c>
      <c r="S1743" s="5">
        <f>ROUND('اطلاعات پایه'!$B$9/30*MIN(30,L1743),0)</f>
        <v>22000000</v>
      </c>
      <c r="T1743" s="5">
        <f t="shared" si="211"/>
        <v>59284</v>
      </c>
      <c r="U1743" s="15"/>
      <c r="V1743" s="5">
        <f t="shared" si="209"/>
        <v>0</v>
      </c>
      <c r="X1743" s="9">
        <f t="shared" si="212"/>
        <v>40316080</v>
      </c>
      <c r="Y1743" s="9">
        <f>ROUND(0.07*MIN(7*L1743*'اطلاعات پایه'!$B$5,'محاسبه حقوق'!X1743),0)</f>
        <v>2822126</v>
      </c>
      <c r="Z1743" s="9">
        <f t="shared" si="213"/>
        <v>9272700</v>
      </c>
      <c r="AA1743" s="9">
        <f t="shared" si="214"/>
        <v>480702059.14285713</v>
      </c>
      <c r="AB1743" s="5">
        <f>IF(AA1743&lt;='اطلاعات پایه'!$B$35,'اطلاعات پایه'!$D$35,IF(AA1743&lt;='اطلاعات پایه'!$B$36,'اطلاعات پایه'!$E$35+(AA1743-'اطلاعات پایه'!$B$35)*'اطلاعات پایه'!$C$36,IF(AA1743&lt;='اطلاعات پایه'!$B$37,'اطلاعات پایه'!$E$36+(AA1743-'اطلاعات پایه'!$B$36)*'اطلاعات پایه'!$C$37,IF(AA1743&lt;='اطلاعات پایه'!$B$38,'اطلاعات پایه'!$E$37+(AA1743-'اطلاعات پایه'!$B$37)*'اطلاعات پایه'!$C$38,IF(AA1743&lt;='اطلاعات پایه'!$B$39,'اطلاعات پایه'!$E$38+(AA1743-'اطلاعات پایه'!$B$38)*'اطلاعات پایه'!$C$39,'اطلاعات پایه'!$E$39+(AA1743-'اطلاعات پایه'!$B$39)*'اطلاعات پایه'!$C$40)))))/365*L1743</f>
        <v>0</v>
      </c>
      <c r="AC1743" s="9">
        <f t="shared" si="215"/>
        <v>37493954</v>
      </c>
      <c r="AE1743" s="9">
        <f t="shared" si="210"/>
        <v>49588780</v>
      </c>
    </row>
    <row r="1744" spans="1:31" x14ac:dyDescent="0.25">
      <c r="A1744" s="13">
        <v>1724</v>
      </c>
      <c r="B1744" s="13"/>
      <c r="C1744" s="13"/>
      <c r="D1744" s="13"/>
      <c r="E1744" s="13"/>
      <c r="F1744" s="13"/>
      <c r="G1744" s="6" t="str">
        <f t="shared" si="208"/>
        <v/>
      </c>
      <c r="H1744" s="13"/>
      <c r="I1744" s="13"/>
      <c r="J1744" s="15"/>
      <c r="K1744" s="15"/>
      <c r="L1744" s="5">
        <f>VLOOKUP($C$15,'اطلاعات پایه'!$A$18:$B$30,2,FALSE)</f>
        <v>30</v>
      </c>
      <c r="M1744" s="6">
        <f>VLOOKUP($C$15,'اطلاعات پایه'!$A$18:$C$30,3,FALSE)</f>
        <v>45736</v>
      </c>
      <c r="N1744" s="5">
        <f>ROUND((K1744*('اطلاعات پایه'!$B$12+1)+'اطلاعات پایه'!$B$13)/30*L1744,0)</f>
        <v>9316080</v>
      </c>
      <c r="O1744" s="5">
        <f>IF(AND(F1744&gt;0,M1744-F1744&gt;364),'اطلاعات پایه'!$B$10,0)*L1744+J1744</f>
        <v>0</v>
      </c>
      <c r="P1744" s="5">
        <f>IF(H1744="متاهل",'اطلاعات پایه'!$B$6,0)</f>
        <v>0</v>
      </c>
      <c r="Q1744" s="5">
        <f>I1744*'اطلاعات پایه'!$B$7</f>
        <v>0</v>
      </c>
      <c r="R1744" s="5">
        <f>ROUND('اطلاعات پایه'!$B$8/30*MIN(30,L1744),0)</f>
        <v>9000000</v>
      </c>
      <c r="S1744" s="5">
        <f>ROUND('اطلاعات پایه'!$B$9/30*MIN(30,L1744),0)</f>
        <v>22000000</v>
      </c>
      <c r="T1744" s="5">
        <f t="shared" si="211"/>
        <v>59284</v>
      </c>
      <c r="U1744" s="15"/>
      <c r="V1744" s="5">
        <f t="shared" si="209"/>
        <v>0</v>
      </c>
      <c r="X1744" s="9">
        <f t="shared" si="212"/>
        <v>40316080</v>
      </c>
      <c r="Y1744" s="9">
        <f>ROUND(0.07*MIN(7*L1744*'اطلاعات پایه'!$B$5,'محاسبه حقوق'!X1744),0)</f>
        <v>2822126</v>
      </c>
      <c r="Z1744" s="9">
        <f t="shared" si="213"/>
        <v>9272700</v>
      </c>
      <c r="AA1744" s="9">
        <f t="shared" si="214"/>
        <v>480702059.14285713</v>
      </c>
      <c r="AB1744" s="5">
        <f>IF(AA1744&lt;='اطلاعات پایه'!$B$35,'اطلاعات پایه'!$D$35,IF(AA1744&lt;='اطلاعات پایه'!$B$36,'اطلاعات پایه'!$E$35+(AA1744-'اطلاعات پایه'!$B$35)*'اطلاعات پایه'!$C$36,IF(AA1744&lt;='اطلاعات پایه'!$B$37,'اطلاعات پایه'!$E$36+(AA1744-'اطلاعات پایه'!$B$36)*'اطلاعات پایه'!$C$37,IF(AA1744&lt;='اطلاعات پایه'!$B$38,'اطلاعات پایه'!$E$37+(AA1744-'اطلاعات پایه'!$B$37)*'اطلاعات پایه'!$C$38,IF(AA1744&lt;='اطلاعات پایه'!$B$39,'اطلاعات پایه'!$E$38+(AA1744-'اطلاعات پایه'!$B$38)*'اطلاعات پایه'!$C$39,'اطلاعات پایه'!$E$39+(AA1744-'اطلاعات پایه'!$B$39)*'اطلاعات پایه'!$C$40)))))/365*L1744</f>
        <v>0</v>
      </c>
      <c r="AC1744" s="9">
        <f t="shared" si="215"/>
        <v>37493954</v>
      </c>
      <c r="AE1744" s="9">
        <f t="shared" si="210"/>
        <v>49588780</v>
      </c>
    </row>
    <row r="1745" spans="1:31" x14ac:dyDescent="0.25">
      <c r="A1745" s="13">
        <v>1725</v>
      </c>
      <c r="B1745" s="13"/>
      <c r="C1745" s="13"/>
      <c r="D1745" s="13"/>
      <c r="E1745" s="13"/>
      <c r="F1745" s="13"/>
      <c r="G1745" s="6" t="str">
        <f t="shared" si="208"/>
        <v/>
      </c>
      <c r="H1745" s="13"/>
      <c r="I1745" s="13"/>
      <c r="J1745" s="15"/>
      <c r="K1745" s="15"/>
      <c r="L1745" s="5">
        <f>VLOOKUP($C$15,'اطلاعات پایه'!$A$18:$B$30,2,FALSE)</f>
        <v>30</v>
      </c>
      <c r="M1745" s="6">
        <f>VLOOKUP($C$15,'اطلاعات پایه'!$A$18:$C$30,3,FALSE)</f>
        <v>45736</v>
      </c>
      <c r="N1745" s="5">
        <f>ROUND((K1745*('اطلاعات پایه'!$B$12+1)+'اطلاعات پایه'!$B$13)/30*L1745,0)</f>
        <v>9316080</v>
      </c>
      <c r="O1745" s="5">
        <f>IF(AND(F1745&gt;0,M1745-F1745&gt;364),'اطلاعات پایه'!$B$10,0)*L1745+J1745</f>
        <v>0</v>
      </c>
      <c r="P1745" s="5">
        <f>IF(H1745="متاهل",'اطلاعات پایه'!$B$6,0)</f>
        <v>0</v>
      </c>
      <c r="Q1745" s="5">
        <f>I1745*'اطلاعات پایه'!$B$7</f>
        <v>0</v>
      </c>
      <c r="R1745" s="5">
        <f>ROUND('اطلاعات پایه'!$B$8/30*MIN(30,L1745),0)</f>
        <v>9000000</v>
      </c>
      <c r="S1745" s="5">
        <f>ROUND('اطلاعات پایه'!$B$9/30*MIN(30,L1745),0)</f>
        <v>22000000</v>
      </c>
      <c r="T1745" s="5">
        <f t="shared" si="211"/>
        <v>59284</v>
      </c>
      <c r="U1745" s="15"/>
      <c r="V1745" s="5">
        <f t="shared" si="209"/>
        <v>0</v>
      </c>
      <c r="X1745" s="9">
        <f t="shared" si="212"/>
        <v>40316080</v>
      </c>
      <c r="Y1745" s="9">
        <f>ROUND(0.07*MIN(7*L1745*'اطلاعات پایه'!$B$5,'محاسبه حقوق'!X1745),0)</f>
        <v>2822126</v>
      </c>
      <c r="Z1745" s="9">
        <f t="shared" si="213"/>
        <v>9272700</v>
      </c>
      <c r="AA1745" s="9">
        <f t="shared" si="214"/>
        <v>480702059.14285713</v>
      </c>
      <c r="AB1745" s="5">
        <f>IF(AA1745&lt;='اطلاعات پایه'!$B$35,'اطلاعات پایه'!$D$35,IF(AA1745&lt;='اطلاعات پایه'!$B$36,'اطلاعات پایه'!$E$35+(AA1745-'اطلاعات پایه'!$B$35)*'اطلاعات پایه'!$C$36,IF(AA1745&lt;='اطلاعات پایه'!$B$37,'اطلاعات پایه'!$E$36+(AA1745-'اطلاعات پایه'!$B$36)*'اطلاعات پایه'!$C$37,IF(AA1745&lt;='اطلاعات پایه'!$B$38,'اطلاعات پایه'!$E$37+(AA1745-'اطلاعات پایه'!$B$37)*'اطلاعات پایه'!$C$38,IF(AA1745&lt;='اطلاعات پایه'!$B$39,'اطلاعات پایه'!$E$38+(AA1745-'اطلاعات پایه'!$B$38)*'اطلاعات پایه'!$C$39,'اطلاعات پایه'!$E$39+(AA1745-'اطلاعات پایه'!$B$39)*'اطلاعات پایه'!$C$40)))))/365*L1745</f>
        <v>0</v>
      </c>
      <c r="AC1745" s="9">
        <f t="shared" si="215"/>
        <v>37493954</v>
      </c>
      <c r="AE1745" s="9">
        <f t="shared" si="210"/>
        <v>49588780</v>
      </c>
    </row>
    <row r="1746" spans="1:31" x14ac:dyDescent="0.25">
      <c r="A1746" s="13">
        <v>1726</v>
      </c>
      <c r="B1746" s="13"/>
      <c r="C1746" s="13"/>
      <c r="D1746" s="13"/>
      <c r="E1746" s="13"/>
      <c r="F1746" s="13"/>
      <c r="G1746" s="6" t="str">
        <f t="shared" si="208"/>
        <v/>
      </c>
      <c r="H1746" s="13"/>
      <c r="I1746" s="13"/>
      <c r="J1746" s="15"/>
      <c r="K1746" s="15"/>
      <c r="L1746" s="5">
        <f>VLOOKUP($C$15,'اطلاعات پایه'!$A$18:$B$30,2,FALSE)</f>
        <v>30</v>
      </c>
      <c r="M1746" s="6">
        <f>VLOOKUP($C$15,'اطلاعات پایه'!$A$18:$C$30,3,FALSE)</f>
        <v>45736</v>
      </c>
      <c r="N1746" s="5">
        <f>ROUND((K1746*('اطلاعات پایه'!$B$12+1)+'اطلاعات پایه'!$B$13)/30*L1746,0)</f>
        <v>9316080</v>
      </c>
      <c r="O1746" s="5">
        <f>IF(AND(F1746&gt;0,M1746-F1746&gt;364),'اطلاعات پایه'!$B$10,0)*L1746+J1746</f>
        <v>0</v>
      </c>
      <c r="P1746" s="5">
        <f>IF(H1746="متاهل",'اطلاعات پایه'!$B$6,0)</f>
        <v>0</v>
      </c>
      <c r="Q1746" s="5">
        <f>I1746*'اطلاعات پایه'!$B$7</f>
        <v>0</v>
      </c>
      <c r="R1746" s="5">
        <f>ROUND('اطلاعات پایه'!$B$8/30*MIN(30,L1746),0)</f>
        <v>9000000</v>
      </c>
      <c r="S1746" s="5">
        <f>ROUND('اطلاعات پایه'!$B$9/30*MIN(30,L1746),0)</f>
        <v>22000000</v>
      </c>
      <c r="T1746" s="5">
        <f t="shared" si="211"/>
        <v>59284</v>
      </c>
      <c r="U1746" s="15"/>
      <c r="V1746" s="5">
        <f t="shared" si="209"/>
        <v>0</v>
      </c>
      <c r="X1746" s="9">
        <f t="shared" si="212"/>
        <v>40316080</v>
      </c>
      <c r="Y1746" s="9">
        <f>ROUND(0.07*MIN(7*L1746*'اطلاعات پایه'!$B$5,'محاسبه حقوق'!X1746),0)</f>
        <v>2822126</v>
      </c>
      <c r="Z1746" s="9">
        <f t="shared" si="213"/>
        <v>9272700</v>
      </c>
      <c r="AA1746" s="9">
        <f t="shared" si="214"/>
        <v>480702059.14285713</v>
      </c>
      <c r="AB1746" s="5">
        <f>IF(AA1746&lt;='اطلاعات پایه'!$B$35,'اطلاعات پایه'!$D$35,IF(AA1746&lt;='اطلاعات پایه'!$B$36,'اطلاعات پایه'!$E$35+(AA1746-'اطلاعات پایه'!$B$35)*'اطلاعات پایه'!$C$36,IF(AA1746&lt;='اطلاعات پایه'!$B$37,'اطلاعات پایه'!$E$36+(AA1746-'اطلاعات پایه'!$B$36)*'اطلاعات پایه'!$C$37,IF(AA1746&lt;='اطلاعات پایه'!$B$38,'اطلاعات پایه'!$E$37+(AA1746-'اطلاعات پایه'!$B$37)*'اطلاعات پایه'!$C$38,IF(AA1746&lt;='اطلاعات پایه'!$B$39,'اطلاعات پایه'!$E$38+(AA1746-'اطلاعات پایه'!$B$38)*'اطلاعات پایه'!$C$39,'اطلاعات پایه'!$E$39+(AA1746-'اطلاعات پایه'!$B$39)*'اطلاعات پایه'!$C$40)))))/365*L1746</f>
        <v>0</v>
      </c>
      <c r="AC1746" s="9">
        <f t="shared" si="215"/>
        <v>37493954</v>
      </c>
      <c r="AE1746" s="9">
        <f t="shared" si="210"/>
        <v>49588780</v>
      </c>
    </row>
    <row r="1747" spans="1:31" x14ac:dyDescent="0.25">
      <c r="A1747" s="13">
        <v>1727</v>
      </c>
      <c r="B1747" s="13"/>
      <c r="C1747" s="13"/>
      <c r="D1747" s="13"/>
      <c r="E1747" s="13"/>
      <c r="F1747" s="13"/>
      <c r="G1747" s="6" t="str">
        <f t="shared" si="208"/>
        <v/>
      </c>
      <c r="H1747" s="13"/>
      <c r="I1747" s="13"/>
      <c r="J1747" s="15"/>
      <c r="K1747" s="15"/>
      <c r="L1747" s="5">
        <f>VLOOKUP($C$15,'اطلاعات پایه'!$A$18:$B$30,2,FALSE)</f>
        <v>30</v>
      </c>
      <c r="M1747" s="6">
        <f>VLOOKUP($C$15,'اطلاعات پایه'!$A$18:$C$30,3,FALSE)</f>
        <v>45736</v>
      </c>
      <c r="N1747" s="5">
        <f>ROUND((K1747*('اطلاعات پایه'!$B$12+1)+'اطلاعات پایه'!$B$13)/30*L1747,0)</f>
        <v>9316080</v>
      </c>
      <c r="O1747" s="5">
        <f>IF(AND(F1747&gt;0,M1747-F1747&gt;364),'اطلاعات پایه'!$B$10,0)*L1747+J1747</f>
        <v>0</v>
      </c>
      <c r="P1747" s="5">
        <f>IF(H1747="متاهل",'اطلاعات پایه'!$B$6,0)</f>
        <v>0</v>
      </c>
      <c r="Q1747" s="5">
        <f>I1747*'اطلاعات پایه'!$B$7</f>
        <v>0</v>
      </c>
      <c r="R1747" s="5">
        <f>ROUND('اطلاعات پایه'!$B$8/30*MIN(30,L1747),0)</f>
        <v>9000000</v>
      </c>
      <c r="S1747" s="5">
        <f>ROUND('اطلاعات پایه'!$B$9/30*MIN(30,L1747),0)</f>
        <v>22000000</v>
      </c>
      <c r="T1747" s="5">
        <f t="shared" si="211"/>
        <v>59284</v>
      </c>
      <c r="U1747" s="15"/>
      <c r="V1747" s="5">
        <f t="shared" si="209"/>
        <v>0</v>
      </c>
      <c r="X1747" s="9">
        <f t="shared" si="212"/>
        <v>40316080</v>
      </c>
      <c r="Y1747" s="9">
        <f>ROUND(0.07*MIN(7*L1747*'اطلاعات پایه'!$B$5,'محاسبه حقوق'!X1747),0)</f>
        <v>2822126</v>
      </c>
      <c r="Z1747" s="9">
        <f t="shared" si="213"/>
        <v>9272700</v>
      </c>
      <c r="AA1747" s="9">
        <f t="shared" si="214"/>
        <v>480702059.14285713</v>
      </c>
      <c r="AB1747" s="5">
        <f>IF(AA1747&lt;='اطلاعات پایه'!$B$35,'اطلاعات پایه'!$D$35,IF(AA1747&lt;='اطلاعات پایه'!$B$36,'اطلاعات پایه'!$E$35+(AA1747-'اطلاعات پایه'!$B$35)*'اطلاعات پایه'!$C$36,IF(AA1747&lt;='اطلاعات پایه'!$B$37,'اطلاعات پایه'!$E$36+(AA1747-'اطلاعات پایه'!$B$36)*'اطلاعات پایه'!$C$37,IF(AA1747&lt;='اطلاعات پایه'!$B$38,'اطلاعات پایه'!$E$37+(AA1747-'اطلاعات پایه'!$B$37)*'اطلاعات پایه'!$C$38,IF(AA1747&lt;='اطلاعات پایه'!$B$39,'اطلاعات پایه'!$E$38+(AA1747-'اطلاعات پایه'!$B$38)*'اطلاعات پایه'!$C$39,'اطلاعات پایه'!$E$39+(AA1747-'اطلاعات پایه'!$B$39)*'اطلاعات پایه'!$C$40)))))/365*L1747</f>
        <v>0</v>
      </c>
      <c r="AC1747" s="9">
        <f t="shared" si="215"/>
        <v>37493954</v>
      </c>
      <c r="AE1747" s="9">
        <f t="shared" si="210"/>
        <v>49588780</v>
      </c>
    </row>
    <row r="1748" spans="1:31" x14ac:dyDescent="0.25">
      <c r="A1748" s="13">
        <v>1728</v>
      </c>
      <c r="B1748" s="13"/>
      <c r="C1748" s="13"/>
      <c r="D1748" s="13"/>
      <c r="E1748" s="13"/>
      <c r="F1748" s="13"/>
      <c r="G1748" s="6" t="str">
        <f t="shared" si="208"/>
        <v/>
      </c>
      <c r="H1748" s="13"/>
      <c r="I1748" s="13"/>
      <c r="J1748" s="15"/>
      <c r="K1748" s="15"/>
      <c r="L1748" s="5">
        <f>VLOOKUP($C$15,'اطلاعات پایه'!$A$18:$B$30,2,FALSE)</f>
        <v>30</v>
      </c>
      <c r="M1748" s="6">
        <f>VLOOKUP($C$15,'اطلاعات پایه'!$A$18:$C$30,3,FALSE)</f>
        <v>45736</v>
      </c>
      <c r="N1748" s="5">
        <f>ROUND((K1748*('اطلاعات پایه'!$B$12+1)+'اطلاعات پایه'!$B$13)/30*L1748,0)</f>
        <v>9316080</v>
      </c>
      <c r="O1748" s="5">
        <f>IF(AND(F1748&gt;0,M1748-F1748&gt;364),'اطلاعات پایه'!$B$10,0)*L1748+J1748</f>
        <v>0</v>
      </c>
      <c r="P1748" s="5">
        <f>IF(H1748="متاهل",'اطلاعات پایه'!$B$6,0)</f>
        <v>0</v>
      </c>
      <c r="Q1748" s="5">
        <f>I1748*'اطلاعات پایه'!$B$7</f>
        <v>0</v>
      </c>
      <c r="R1748" s="5">
        <f>ROUND('اطلاعات پایه'!$B$8/30*MIN(30,L1748),0)</f>
        <v>9000000</v>
      </c>
      <c r="S1748" s="5">
        <f>ROUND('اطلاعات پایه'!$B$9/30*MIN(30,L1748),0)</f>
        <v>22000000</v>
      </c>
      <c r="T1748" s="5">
        <f t="shared" si="211"/>
        <v>59284</v>
      </c>
      <c r="U1748" s="15"/>
      <c r="V1748" s="5">
        <f t="shared" si="209"/>
        <v>0</v>
      </c>
      <c r="X1748" s="9">
        <f t="shared" si="212"/>
        <v>40316080</v>
      </c>
      <c r="Y1748" s="9">
        <f>ROUND(0.07*MIN(7*L1748*'اطلاعات پایه'!$B$5,'محاسبه حقوق'!X1748),0)</f>
        <v>2822126</v>
      </c>
      <c r="Z1748" s="9">
        <f t="shared" si="213"/>
        <v>9272700</v>
      </c>
      <c r="AA1748" s="9">
        <f t="shared" si="214"/>
        <v>480702059.14285713</v>
      </c>
      <c r="AB1748" s="5">
        <f>IF(AA1748&lt;='اطلاعات پایه'!$B$35,'اطلاعات پایه'!$D$35,IF(AA1748&lt;='اطلاعات پایه'!$B$36,'اطلاعات پایه'!$E$35+(AA1748-'اطلاعات پایه'!$B$35)*'اطلاعات پایه'!$C$36,IF(AA1748&lt;='اطلاعات پایه'!$B$37,'اطلاعات پایه'!$E$36+(AA1748-'اطلاعات پایه'!$B$36)*'اطلاعات پایه'!$C$37,IF(AA1748&lt;='اطلاعات پایه'!$B$38,'اطلاعات پایه'!$E$37+(AA1748-'اطلاعات پایه'!$B$37)*'اطلاعات پایه'!$C$38,IF(AA1748&lt;='اطلاعات پایه'!$B$39,'اطلاعات پایه'!$E$38+(AA1748-'اطلاعات پایه'!$B$38)*'اطلاعات پایه'!$C$39,'اطلاعات پایه'!$E$39+(AA1748-'اطلاعات پایه'!$B$39)*'اطلاعات پایه'!$C$40)))))/365*L1748</f>
        <v>0</v>
      </c>
      <c r="AC1748" s="9">
        <f t="shared" si="215"/>
        <v>37493954</v>
      </c>
      <c r="AE1748" s="9">
        <f t="shared" si="210"/>
        <v>49588780</v>
      </c>
    </row>
    <row r="1749" spans="1:31" x14ac:dyDescent="0.25">
      <c r="A1749" s="13">
        <v>1729</v>
      </c>
      <c r="B1749" s="13"/>
      <c r="C1749" s="13"/>
      <c r="D1749" s="13"/>
      <c r="E1749" s="13"/>
      <c r="F1749" s="13"/>
      <c r="G1749" s="6" t="str">
        <f t="shared" si="208"/>
        <v/>
      </c>
      <c r="H1749" s="13"/>
      <c r="I1749" s="13"/>
      <c r="J1749" s="15"/>
      <c r="K1749" s="15"/>
      <c r="L1749" s="5">
        <f>VLOOKUP($C$15,'اطلاعات پایه'!$A$18:$B$30,2,FALSE)</f>
        <v>30</v>
      </c>
      <c r="M1749" s="6">
        <f>VLOOKUP($C$15,'اطلاعات پایه'!$A$18:$C$30,3,FALSE)</f>
        <v>45736</v>
      </c>
      <c r="N1749" s="5">
        <f>ROUND((K1749*('اطلاعات پایه'!$B$12+1)+'اطلاعات پایه'!$B$13)/30*L1749,0)</f>
        <v>9316080</v>
      </c>
      <c r="O1749" s="5">
        <f>IF(AND(F1749&gt;0,M1749-F1749&gt;364),'اطلاعات پایه'!$B$10,0)*L1749+J1749</f>
        <v>0</v>
      </c>
      <c r="P1749" s="5">
        <f>IF(H1749="متاهل",'اطلاعات پایه'!$B$6,0)</f>
        <v>0</v>
      </c>
      <c r="Q1749" s="5">
        <f>I1749*'اطلاعات پایه'!$B$7</f>
        <v>0</v>
      </c>
      <c r="R1749" s="5">
        <f>ROUND('اطلاعات پایه'!$B$8/30*MIN(30,L1749),0)</f>
        <v>9000000</v>
      </c>
      <c r="S1749" s="5">
        <f>ROUND('اطلاعات پایه'!$B$9/30*MIN(30,L1749),0)</f>
        <v>22000000</v>
      </c>
      <c r="T1749" s="5">
        <f t="shared" si="211"/>
        <v>59284</v>
      </c>
      <c r="U1749" s="15"/>
      <c r="V1749" s="5">
        <f t="shared" si="209"/>
        <v>0</v>
      </c>
      <c r="X1749" s="9">
        <f t="shared" si="212"/>
        <v>40316080</v>
      </c>
      <c r="Y1749" s="9">
        <f>ROUND(0.07*MIN(7*L1749*'اطلاعات پایه'!$B$5,'محاسبه حقوق'!X1749),0)</f>
        <v>2822126</v>
      </c>
      <c r="Z1749" s="9">
        <f t="shared" si="213"/>
        <v>9272700</v>
      </c>
      <c r="AA1749" s="9">
        <f t="shared" si="214"/>
        <v>480702059.14285713</v>
      </c>
      <c r="AB1749" s="5">
        <f>IF(AA1749&lt;='اطلاعات پایه'!$B$35,'اطلاعات پایه'!$D$35,IF(AA1749&lt;='اطلاعات پایه'!$B$36,'اطلاعات پایه'!$E$35+(AA1749-'اطلاعات پایه'!$B$35)*'اطلاعات پایه'!$C$36,IF(AA1749&lt;='اطلاعات پایه'!$B$37,'اطلاعات پایه'!$E$36+(AA1749-'اطلاعات پایه'!$B$36)*'اطلاعات پایه'!$C$37,IF(AA1749&lt;='اطلاعات پایه'!$B$38,'اطلاعات پایه'!$E$37+(AA1749-'اطلاعات پایه'!$B$37)*'اطلاعات پایه'!$C$38,IF(AA1749&lt;='اطلاعات پایه'!$B$39,'اطلاعات پایه'!$E$38+(AA1749-'اطلاعات پایه'!$B$38)*'اطلاعات پایه'!$C$39,'اطلاعات پایه'!$E$39+(AA1749-'اطلاعات پایه'!$B$39)*'اطلاعات پایه'!$C$40)))))/365*L1749</f>
        <v>0</v>
      </c>
      <c r="AC1749" s="9">
        <f t="shared" si="215"/>
        <v>37493954</v>
      </c>
      <c r="AE1749" s="9">
        <f t="shared" si="210"/>
        <v>49588780</v>
      </c>
    </row>
    <row r="1750" spans="1:31" x14ac:dyDescent="0.25">
      <c r="A1750" s="13">
        <v>1730</v>
      </c>
      <c r="B1750" s="13"/>
      <c r="C1750" s="13"/>
      <c r="D1750" s="13"/>
      <c r="E1750" s="13"/>
      <c r="F1750" s="13"/>
      <c r="G1750" s="6" t="str">
        <f t="shared" ref="G1750:G1813" si="216">IF(F1750=0,"",F1750)</f>
        <v/>
      </c>
      <c r="H1750" s="13"/>
      <c r="I1750" s="13"/>
      <c r="J1750" s="15"/>
      <c r="K1750" s="15"/>
      <c r="L1750" s="5">
        <f>VLOOKUP($C$15,'اطلاعات پایه'!$A$18:$B$30,2,FALSE)</f>
        <v>30</v>
      </c>
      <c r="M1750" s="6">
        <f>VLOOKUP($C$15,'اطلاعات پایه'!$A$18:$C$30,3,FALSE)</f>
        <v>45736</v>
      </c>
      <c r="N1750" s="5">
        <f>ROUND((K1750*('اطلاعات پایه'!$B$12+1)+'اطلاعات پایه'!$B$13)/30*L1750,0)</f>
        <v>9316080</v>
      </c>
      <c r="O1750" s="5">
        <f>IF(AND(F1750&gt;0,M1750-F1750&gt;364),'اطلاعات پایه'!$B$10,0)*L1750+J1750</f>
        <v>0</v>
      </c>
      <c r="P1750" s="5">
        <f>IF(H1750="متاهل",'اطلاعات پایه'!$B$6,0)</f>
        <v>0</v>
      </c>
      <c r="Q1750" s="5">
        <f>I1750*'اطلاعات پایه'!$B$7</f>
        <v>0</v>
      </c>
      <c r="R1750" s="5">
        <f>ROUND('اطلاعات پایه'!$B$8/30*MIN(30,L1750),0)</f>
        <v>9000000</v>
      </c>
      <c r="S1750" s="5">
        <f>ROUND('اطلاعات پایه'!$B$9/30*MIN(30,L1750),0)</f>
        <v>22000000</v>
      </c>
      <c r="T1750" s="5">
        <f t="shared" si="211"/>
        <v>59284</v>
      </c>
      <c r="U1750" s="15"/>
      <c r="V1750" s="5">
        <f t="shared" ref="V1750:V1813" si="217">U1750*T1750</f>
        <v>0</v>
      </c>
      <c r="X1750" s="9">
        <f t="shared" si="212"/>
        <v>40316080</v>
      </c>
      <c r="Y1750" s="9">
        <f>ROUND(0.07*MIN(7*L1750*'اطلاعات پایه'!$B$5,'محاسبه حقوق'!X1750),0)</f>
        <v>2822126</v>
      </c>
      <c r="Z1750" s="9">
        <f t="shared" si="213"/>
        <v>9272700</v>
      </c>
      <c r="AA1750" s="9">
        <f t="shared" si="214"/>
        <v>480702059.14285713</v>
      </c>
      <c r="AB1750" s="5">
        <f>IF(AA1750&lt;='اطلاعات پایه'!$B$35,'اطلاعات پایه'!$D$35,IF(AA1750&lt;='اطلاعات پایه'!$B$36,'اطلاعات پایه'!$E$35+(AA1750-'اطلاعات پایه'!$B$35)*'اطلاعات پایه'!$C$36,IF(AA1750&lt;='اطلاعات پایه'!$B$37,'اطلاعات پایه'!$E$36+(AA1750-'اطلاعات پایه'!$B$36)*'اطلاعات پایه'!$C$37,IF(AA1750&lt;='اطلاعات پایه'!$B$38,'اطلاعات پایه'!$E$37+(AA1750-'اطلاعات پایه'!$B$37)*'اطلاعات پایه'!$C$38,IF(AA1750&lt;='اطلاعات پایه'!$B$39,'اطلاعات پایه'!$E$38+(AA1750-'اطلاعات پایه'!$B$38)*'اطلاعات پایه'!$C$39,'اطلاعات پایه'!$E$39+(AA1750-'اطلاعات پایه'!$B$39)*'اطلاعات پایه'!$C$40)))))/365*L1750</f>
        <v>0</v>
      </c>
      <c r="AC1750" s="9">
        <f t="shared" si="215"/>
        <v>37493954</v>
      </c>
      <c r="AE1750" s="9">
        <f t="shared" ref="AE1750:AE1813" si="218">X1750+Z1750</f>
        <v>49588780</v>
      </c>
    </row>
    <row r="1751" spans="1:31" x14ac:dyDescent="0.25">
      <c r="A1751" s="13">
        <v>1731</v>
      </c>
      <c r="B1751" s="13"/>
      <c r="C1751" s="13"/>
      <c r="D1751" s="13"/>
      <c r="E1751" s="13"/>
      <c r="F1751" s="13"/>
      <c r="G1751" s="6" t="str">
        <f t="shared" si="216"/>
        <v/>
      </c>
      <c r="H1751" s="13"/>
      <c r="I1751" s="13"/>
      <c r="J1751" s="15"/>
      <c r="K1751" s="15"/>
      <c r="L1751" s="5">
        <f>VLOOKUP($C$15,'اطلاعات پایه'!$A$18:$B$30,2,FALSE)</f>
        <v>30</v>
      </c>
      <c r="M1751" s="6">
        <f>VLOOKUP($C$15,'اطلاعات پایه'!$A$18:$C$30,3,FALSE)</f>
        <v>45736</v>
      </c>
      <c r="N1751" s="5">
        <f>ROUND((K1751*('اطلاعات پایه'!$B$12+1)+'اطلاعات پایه'!$B$13)/30*L1751,0)</f>
        <v>9316080</v>
      </c>
      <c r="O1751" s="5">
        <f>IF(AND(F1751&gt;0,M1751-F1751&gt;364),'اطلاعات پایه'!$B$10,0)*L1751+J1751</f>
        <v>0</v>
      </c>
      <c r="P1751" s="5">
        <f>IF(H1751="متاهل",'اطلاعات پایه'!$B$6,0)</f>
        <v>0</v>
      </c>
      <c r="Q1751" s="5">
        <f>I1751*'اطلاعات پایه'!$B$7</f>
        <v>0</v>
      </c>
      <c r="R1751" s="5">
        <f>ROUND('اطلاعات پایه'!$B$8/30*MIN(30,L1751),0)</f>
        <v>9000000</v>
      </c>
      <c r="S1751" s="5">
        <f>ROUND('اطلاعات پایه'!$B$9/30*MIN(30,L1751),0)</f>
        <v>22000000</v>
      </c>
      <c r="T1751" s="5">
        <f t="shared" ref="T1751:T1814" si="219">ROUND((N1751+O1751)/L1751*30/220*1.4,0)</f>
        <v>59284</v>
      </c>
      <c r="U1751" s="15"/>
      <c r="V1751" s="5">
        <f t="shared" si="217"/>
        <v>0</v>
      </c>
      <c r="X1751" s="9">
        <f t="shared" ref="X1751:X1814" si="220">SUM(N1751:S1751,V1751:W1751)</f>
        <v>40316080</v>
      </c>
      <c r="Y1751" s="9">
        <f>ROUND(0.07*MIN(7*L1751*'اطلاعات پایه'!$B$5,'محاسبه حقوق'!X1751),0)</f>
        <v>2822126</v>
      </c>
      <c r="Z1751" s="9">
        <f t="shared" ref="Z1751:Z1814" si="221">ROUND(Y1751/7*23,0)</f>
        <v>9272700</v>
      </c>
      <c r="AA1751" s="9">
        <f t="shared" ref="AA1751:AA1814" si="222">(X1751-2/7*Y1751)/L1751*365</f>
        <v>480702059.14285713</v>
      </c>
      <c r="AB1751" s="5">
        <f>IF(AA1751&lt;='اطلاعات پایه'!$B$35,'اطلاعات پایه'!$D$35,IF(AA1751&lt;='اطلاعات پایه'!$B$36,'اطلاعات پایه'!$E$35+(AA1751-'اطلاعات پایه'!$B$35)*'اطلاعات پایه'!$C$36,IF(AA1751&lt;='اطلاعات پایه'!$B$37,'اطلاعات پایه'!$E$36+(AA1751-'اطلاعات پایه'!$B$36)*'اطلاعات پایه'!$C$37,IF(AA1751&lt;='اطلاعات پایه'!$B$38,'اطلاعات پایه'!$E$37+(AA1751-'اطلاعات پایه'!$B$37)*'اطلاعات پایه'!$C$38,IF(AA1751&lt;='اطلاعات پایه'!$B$39,'اطلاعات پایه'!$E$38+(AA1751-'اطلاعات پایه'!$B$38)*'اطلاعات پایه'!$C$39,'اطلاعات پایه'!$E$39+(AA1751-'اطلاعات پایه'!$B$39)*'اطلاعات پایه'!$C$40)))))/365*L1751</f>
        <v>0</v>
      </c>
      <c r="AC1751" s="9">
        <f t="shared" ref="AC1751:AC1814" si="223">X1751-Y1751-AB1751</f>
        <v>37493954</v>
      </c>
      <c r="AE1751" s="9">
        <f t="shared" si="218"/>
        <v>49588780</v>
      </c>
    </row>
    <row r="1752" spans="1:31" x14ac:dyDescent="0.25">
      <c r="A1752" s="13">
        <v>1732</v>
      </c>
      <c r="B1752" s="13"/>
      <c r="C1752" s="13"/>
      <c r="D1752" s="13"/>
      <c r="E1752" s="13"/>
      <c r="F1752" s="13"/>
      <c r="G1752" s="6" t="str">
        <f t="shared" si="216"/>
        <v/>
      </c>
      <c r="H1752" s="13"/>
      <c r="I1752" s="13"/>
      <c r="J1752" s="15"/>
      <c r="K1752" s="15"/>
      <c r="L1752" s="5">
        <f>VLOOKUP($C$15,'اطلاعات پایه'!$A$18:$B$30,2,FALSE)</f>
        <v>30</v>
      </c>
      <c r="M1752" s="6">
        <f>VLOOKUP($C$15,'اطلاعات پایه'!$A$18:$C$30,3,FALSE)</f>
        <v>45736</v>
      </c>
      <c r="N1752" s="5">
        <f>ROUND((K1752*('اطلاعات پایه'!$B$12+1)+'اطلاعات پایه'!$B$13)/30*L1752,0)</f>
        <v>9316080</v>
      </c>
      <c r="O1752" s="5">
        <f>IF(AND(F1752&gt;0,M1752-F1752&gt;364),'اطلاعات پایه'!$B$10,0)*L1752+J1752</f>
        <v>0</v>
      </c>
      <c r="P1752" s="5">
        <f>IF(H1752="متاهل",'اطلاعات پایه'!$B$6,0)</f>
        <v>0</v>
      </c>
      <c r="Q1752" s="5">
        <f>I1752*'اطلاعات پایه'!$B$7</f>
        <v>0</v>
      </c>
      <c r="R1752" s="5">
        <f>ROUND('اطلاعات پایه'!$B$8/30*MIN(30,L1752),0)</f>
        <v>9000000</v>
      </c>
      <c r="S1752" s="5">
        <f>ROUND('اطلاعات پایه'!$B$9/30*MIN(30,L1752),0)</f>
        <v>22000000</v>
      </c>
      <c r="T1752" s="5">
        <f t="shared" si="219"/>
        <v>59284</v>
      </c>
      <c r="U1752" s="15"/>
      <c r="V1752" s="5">
        <f t="shared" si="217"/>
        <v>0</v>
      </c>
      <c r="X1752" s="9">
        <f t="shared" si="220"/>
        <v>40316080</v>
      </c>
      <c r="Y1752" s="9">
        <f>ROUND(0.07*MIN(7*L1752*'اطلاعات پایه'!$B$5,'محاسبه حقوق'!X1752),0)</f>
        <v>2822126</v>
      </c>
      <c r="Z1752" s="9">
        <f t="shared" si="221"/>
        <v>9272700</v>
      </c>
      <c r="AA1752" s="9">
        <f t="shared" si="222"/>
        <v>480702059.14285713</v>
      </c>
      <c r="AB1752" s="5">
        <f>IF(AA1752&lt;='اطلاعات پایه'!$B$35,'اطلاعات پایه'!$D$35,IF(AA1752&lt;='اطلاعات پایه'!$B$36,'اطلاعات پایه'!$E$35+(AA1752-'اطلاعات پایه'!$B$35)*'اطلاعات پایه'!$C$36,IF(AA1752&lt;='اطلاعات پایه'!$B$37,'اطلاعات پایه'!$E$36+(AA1752-'اطلاعات پایه'!$B$36)*'اطلاعات پایه'!$C$37,IF(AA1752&lt;='اطلاعات پایه'!$B$38,'اطلاعات پایه'!$E$37+(AA1752-'اطلاعات پایه'!$B$37)*'اطلاعات پایه'!$C$38,IF(AA1752&lt;='اطلاعات پایه'!$B$39,'اطلاعات پایه'!$E$38+(AA1752-'اطلاعات پایه'!$B$38)*'اطلاعات پایه'!$C$39,'اطلاعات پایه'!$E$39+(AA1752-'اطلاعات پایه'!$B$39)*'اطلاعات پایه'!$C$40)))))/365*L1752</f>
        <v>0</v>
      </c>
      <c r="AC1752" s="9">
        <f t="shared" si="223"/>
        <v>37493954</v>
      </c>
      <c r="AE1752" s="9">
        <f t="shared" si="218"/>
        <v>49588780</v>
      </c>
    </row>
    <row r="1753" spans="1:31" x14ac:dyDescent="0.25">
      <c r="A1753" s="13">
        <v>1733</v>
      </c>
      <c r="B1753" s="13"/>
      <c r="C1753" s="13"/>
      <c r="D1753" s="13"/>
      <c r="E1753" s="13"/>
      <c r="F1753" s="13"/>
      <c r="G1753" s="6" t="str">
        <f t="shared" si="216"/>
        <v/>
      </c>
      <c r="H1753" s="13"/>
      <c r="I1753" s="13"/>
      <c r="J1753" s="15"/>
      <c r="K1753" s="15"/>
      <c r="L1753" s="5">
        <f>VLOOKUP($C$15,'اطلاعات پایه'!$A$18:$B$30,2,FALSE)</f>
        <v>30</v>
      </c>
      <c r="M1753" s="6">
        <f>VLOOKUP($C$15,'اطلاعات پایه'!$A$18:$C$30,3,FALSE)</f>
        <v>45736</v>
      </c>
      <c r="N1753" s="5">
        <f>ROUND((K1753*('اطلاعات پایه'!$B$12+1)+'اطلاعات پایه'!$B$13)/30*L1753,0)</f>
        <v>9316080</v>
      </c>
      <c r="O1753" s="5">
        <f>IF(AND(F1753&gt;0,M1753-F1753&gt;364),'اطلاعات پایه'!$B$10,0)*L1753+J1753</f>
        <v>0</v>
      </c>
      <c r="P1753" s="5">
        <f>IF(H1753="متاهل",'اطلاعات پایه'!$B$6,0)</f>
        <v>0</v>
      </c>
      <c r="Q1753" s="5">
        <f>I1753*'اطلاعات پایه'!$B$7</f>
        <v>0</v>
      </c>
      <c r="R1753" s="5">
        <f>ROUND('اطلاعات پایه'!$B$8/30*MIN(30,L1753),0)</f>
        <v>9000000</v>
      </c>
      <c r="S1753" s="5">
        <f>ROUND('اطلاعات پایه'!$B$9/30*MIN(30,L1753),0)</f>
        <v>22000000</v>
      </c>
      <c r="T1753" s="5">
        <f t="shared" si="219"/>
        <v>59284</v>
      </c>
      <c r="U1753" s="15"/>
      <c r="V1753" s="5">
        <f t="shared" si="217"/>
        <v>0</v>
      </c>
      <c r="X1753" s="9">
        <f t="shared" si="220"/>
        <v>40316080</v>
      </c>
      <c r="Y1753" s="9">
        <f>ROUND(0.07*MIN(7*L1753*'اطلاعات پایه'!$B$5,'محاسبه حقوق'!X1753),0)</f>
        <v>2822126</v>
      </c>
      <c r="Z1753" s="9">
        <f t="shared" si="221"/>
        <v>9272700</v>
      </c>
      <c r="AA1753" s="9">
        <f t="shared" si="222"/>
        <v>480702059.14285713</v>
      </c>
      <c r="AB1753" s="5">
        <f>IF(AA1753&lt;='اطلاعات پایه'!$B$35,'اطلاعات پایه'!$D$35,IF(AA1753&lt;='اطلاعات پایه'!$B$36,'اطلاعات پایه'!$E$35+(AA1753-'اطلاعات پایه'!$B$35)*'اطلاعات پایه'!$C$36,IF(AA1753&lt;='اطلاعات پایه'!$B$37,'اطلاعات پایه'!$E$36+(AA1753-'اطلاعات پایه'!$B$36)*'اطلاعات پایه'!$C$37,IF(AA1753&lt;='اطلاعات پایه'!$B$38,'اطلاعات پایه'!$E$37+(AA1753-'اطلاعات پایه'!$B$37)*'اطلاعات پایه'!$C$38,IF(AA1753&lt;='اطلاعات پایه'!$B$39,'اطلاعات پایه'!$E$38+(AA1753-'اطلاعات پایه'!$B$38)*'اطلاعات پایه'!$C$39,'اطلاعات پایه'!$E$39+(AA1753-'اطلاعات پایه'!$B$39)*'اطلاعات پایه'!$C$40)))))/365*L1753</f>
        <v>0</v>
      </c>
      <c r="AC1753" s="9">
        <f t="shared" si="223"/>
        <v>37493954</v>
      </c>
      <c r="AE1753" s="9">
        <f t="shared" si="218"/>
        <v>49588780</v>
      </c>
    </row>
    <row r="1754" spans="1:31" x14ac:dyDescent="0.25">
      <c r="A1754" s="13">
        <v>1734</v>
      </c>
      <c r="B1754" s="13"/>
      <c r="C1754" s="13"/>
      <c r="D1754" s="13"/>
      <c r="E1754" s="13"/>
      <c r="F1754" s="13"/>
      <c r="G1754" s="6" t="str">
        <f t="shared" si="216"/>
        <v/>
      </c>
      <c r="H1754" s="13"/>
      <c r="I1754" s="13"/>
      <c r="J1754" s="15"/>
      <c r="K1754" s="15"/>
      <c r="L1754" s="5">
        <f>VLOOKUP($C$15,'اطلاعات پایه'!$A$18:$B$30,2,FALSE)</f>
        <v>30</v>
      </c>
      <c r="M1754" s="6">
        <f>VLOOKUP($C$15,'اطلاعات پایه'!$A$18:$C$30,3,FALSE)</f>
        <v>45736</v>
      </c>
      <c r="N1754" s="5">
        <f>ROUND((K1754*('اطلاعات پایه'!$B$12+1)+'اطلاعات پایه'!$B$13)/30*L1754,0)</f>
        <v>9316080</v>
      </c>
      <c r="O1754" s="5">
        <f>IF(AND(F1754&gt;0,M1754-F1754&gt;364),'اطلاعات پایه'!$B$10,0)*L1754+J1754</f>
        <v>0</v>
      </c>
      <c r="P1754" s="5">
        <f>IF(H1754="متاهل",'اطلاعات پایه'!$B$6,0)</f>
        <v>0</v>
      </c>
      <c r="Q1754" s="5">
        <f>I1754*'اطلاعات پایه'!$B$7</f>
        <v>0</v>
      </c>
      <c r="R1754" s="5">
        <f>ROUND('اطلاعات پایه'!$B$8/30*MIN(30,L1754),0)</f>
        <v>9000000</v>
      </c>
      <c r="S1754" s="5">
        <f>ROUND('اطلاعات پایه'!$B$9/30*MIN(30,L1754),0)</f>
        <v>22000000</v>
      </c>
      <c r="T1754" s="5">
        <f t="shared" si="219"/>
        <v>59284</v>
      </c>
      <c r="U1754" s="15"/>
      <c r="V1754" s="5">
        <f t="shared" si="217"/>
        <v>0</v>
      </c>
      <c r="X1754" s="9">
        <f t="shared" si="220"/>
        <v>40316080</v>
      </c>
      <c r="Y1754" s="9">
        <f>ROUND(0.07*MIN(7*L1754*'اطلاعات پایه'!$B$5,'محاسبه حقوق'!X1754),0)</f>
        <v>2822126</v>
      </c>
      <c r="Z1754" s="9">
        <f t="shared" si="221"/>
        <v>9272700</v>
      </c>
      <c r="AA1754" s="9">
        <f t="shared" si="222"/>
        <v>480702059.14285713</v>
      </c>
      <c r="AB1754" s="5">
        <f>IF(AA1754&lt;='اطلاعات پایه'!$B$35,'اطلاعات پایه'!$D$35,IF(AA1754&lt;='اطلاعات پایه'!$B$36,'اطلاعات پایه'!$E$35+(AA1754-'اطلاعات پایه'!$B$35)*'اطلاعات پایه'!$C$36,IF(AA1754&lt;='اطلاعات پایه'!$B$37,'اطلاعات پایه'!$E$36+(AA1754-'اطلاعات پایه'!$B$36)*'اطلاعات پایه'!$C$37,IF(AA1754&lt;='اطلاعات پایه'!$B$38,'اطلاعات پایه'!$E$37+(AA1754-'اطلاعات پایه'!$B$37)*'اطلاعات پایه'!$C$38,IF(AA1754&lt;='اطلاعات پایه'!$B$39,'اطلاعات پایه'!$E$38+(AA1754-'اطلاعات پایه'!$B$38)*'اطلاعات پایه'!$C$39,'اطلاعات پایه'!$E$39+(AA1754-'اطلاعات پایه'!$B$39)*'اطلاعات پایه'!$C$40)))))/365*L1754</f>
        <v>0</v>
      </c>
      <c r="AC1754" s="9">
        <f t="shared" si="223"/>
        <v>37493954</v>
      </c>
      <c r="AE1754" s="9">
        <f t="shared" si="218"/>
        <v>49588780</v>
      </c>
    </row>
    <row r="1755" spans="1:31" x14ac:dyDescent="0.25">
      <c r="A1755" s="13">
        <v>1735</v>
      </c>
      <c r="B1755" s="13"/>
      <c r="C1755" s="13"/>
      <c r="D1755" s="13"/>
      <c r="E1755" s="13"/>
      <c r="F1755" s="13"/>
      <c r="G1755" s="6" t="str">
        <f t="shared" si="216"/>
        <v/>
      </c>
      <c r="H1755" s="13"/>
      <c r="I1755" s="13"/>
      <c r="J1755" s="15"/>
      <c r="K1755" s="15"/>
      <c r="L1755" s="5">
        <f>VLOOKUP($C$15,'اطلاعات پایه'!$A$18:$B$30,2,FALSE)</f>
        <v>30</v>
      </c>
      <c r="M1755" s="6">
        <f>VLOOKUP($C$15,'اطلاعات پایه'!$A$18:$C$30,3,FALSE)</f>
        <v>45736</v>
      </c>
      <c r="N1755" s="5">
        <f>ROUND((K1755*('اطلاعات پایه'!$B$12+1)+'اطلاعات پایه'!$B$13)/30*L1755,0)</f>
        <v>9316080</v>
      </c>
      <c r="O1755" s="5">
        <f>IF(AND(F1755&gt;0,M1755-F1755&gt;364),'اطلاعات پایه'!$B$10,0)*L1755+J1755</f>
        <v>0</v>
      </c>
      <c r="P1755" s="5">
        <f>IF(H1755="متاهل",'اطلاعات پایه'!$B$6,0)</f>
        <v>0</v>
      </c>
      <c r="Q1755" s="5">
        <f>I1755*'اطلاعات پایه'!$B$7</f>
        <v>0</v>
      </c>
      <c r="R1755" s="5">
        <f>ROUND('اطلاعات پایه'!$B$8/30*MIN(30,L1755),0)</f>
        <v>9000000</v>
      </c>
      <c r="S1755" s="5">
        <f>ROUND('اطلاعات پایه'!$B$9/30*MIN(30,L1755),0)</f>
        <v>22000000</v>
      </c>
      <c r="T1755" s="5">
        <f t="shared" si="219"/>
        <v>59284</v>
      </c>
      <c r="U1755" s="15"/>
      <c r="V1755" s="5">
        <f t="shared" si="217"/>
        <v>0</v>
      </c>
      <c r="X1755" s="9">
        <f t="shared" si="220"/>
        <v>40316080</v>
      </c>
      <c r="Y1755" s="9">
        <f>ROUND(0.07*MIN(7*L1755*'اطلاعات پایه'!$B$5,'محاسبه حقوق'!X1755),0)</f>
        <v>2822126</v>
      </c>
      <c r="Z1755" s="9">
        <f t="shared" si="221"/>
        <v>9272700</v>
      </c>
      <c r="AA1755" s="9">
        <f t="shared" si="222"/>
        <v>480702059.14285713</v>
      </c>
      <c r="AB1755" s="5">
        <f>IF(AA1755&lt;='اطلاعات پایه'!$B$35,'اطلاعات پایه'!$D$35,IF(AA1755&lt;='اطلاعات پایه'!$B$36,'اطلاعات پایه'!$E$35+(AA1755-'اطلاعات پایه'!$B$35)*'اطلاعات پایه'!$C$36,IF(AA1755&lt;='اطلاعات پایه'!$B$37,'اطلاعات پایه'!$E$36+(AA1755-'اطلاعات پایه'!$B$36)*'اطلاعات پایه'!$C$37,IF(AA1755&lt;='اطلاعات پایه'!$B$38,'اطلاعات پایه'!$E$37+(AA1755-'اطلاعات پایه'!$B$37)*'اطلاعات پایه'!$C$38,IF(AA1755&lt;='اطلاعات پایه'!$B$39,'اطلاعات پایه'!$E$38+(AA1755-'اطلاعات پایه'!$B$38)*'اطلاعات پایه'!$C$39,'اطلاعات پایه'!$E$39+(AA1755-'اطلاعات پایه'!$B$39)*'اطلاعات پایه'!$C$40)))))/365*L1755</f>
        <v>0</v>
      </c>
      <c r="AC1755" s="9">
        <f t="shared" si="223"/>
        <v>37493954</v>
      </c>
      <c r="AE1755" s="9">
        <f t="shared" si="218"/>
        <v>49588780</v>
      </c>
    </row>
    <row r="1756" spans="1:31" x14ac:dyDescent="0.25">
      <c r="A1756" s="13">
        <v>1736</v>
      </c>
      <c r="B1756" s="13"/>
      <c r="C1756" s="13"/>
      <c r="D1756" s="13"/>
      <c r="E1756" s="13"/>
      <c r="F1756" s="13"/>
      <c r="G1756" s="6" t="str">
        <f t="shared" si="216"/>
        <v/>
      </c>
      <c r="H1756" s="13"/>
      <c r="I1756" s="13"/>
      <c r="J1756" s="15"/>
      <c r="K1756" s="15"/>
      <c r="L1756" s="5">
        <f>VLOOKUP($C$15,'اطلاعات پایه'!$A$18:$B$30,2,FALSE)</f>
        <v>30</v>
      </c>
      <c r="M1756" s="6">
        <f>VLOOKUP($C$15,'اطلاعات پایه'!$A$18:$C$30,3,FALSE)</f>
        <v>45736</v>
      </c>
      <c r="N1756" s="5">
        <f>ROUND((K1756*('اطلاعات پایه'!$B$12+1)+'اطلاعات پایه'!$B$13)/30*L1756,0)</f>
        <v>9316080</v>
      </c>
      <c r="O1756" s="5">
        <f>IF(AND(F1756&gt;0,M1756-F1756&gt;364),'اطلاعات پایه'!$B$10,0)*L1756+J1756</f>
        <v>0</v>
      </c>
      <c r="P1756" s="5">
        <f>IF(H1756="متاهل",'اطلاعات پایه'!$B$6,0)</f>
        <v>0</v>
      </c>
      <c r="Q1756" s="5">
        <f>I1756*'اطلاعات پایه'!$B$7</f>
        <v>0</v>
      </c>
      <c r="R1756" s="5">
        <f>ROUND('اطلاعات پایه'!$B$8/30*MIN(30,L1756),0)</f>
        <v>9000000</v>
      </c>
      <c r="S1756" s="5">
        <f>ROUND('اطلاعات پایه'!$B$9/30*MIN(30,L1756),0)</f>
        <v>22000000</v>
      </c>
      <c r="T1756" s="5">
        <f t="shared" si="219"/>
        <v>59284</v>
      </c>
      <c r="U1756" s="15"/>
      <c r="V1756" s="5">
        <f t="shared" si="217"/>
        <v>0</v>
      </c>
      <c r="X1756" s="9">
        <f t="shared" si="220"/>
        <v>40316080</v>
      </c>
      <c r="Y1756" s="9">
        <f>ROUND(0.07*MIN(7*L1756*'اطلاعات پایه'!$B$5,'محاسبه حقوق'!X1756),0)</f>
        <v>2822126</v>
      </c>
      <c r="Z1756" s="9">
        <f t="shared" si="221"/>
        <v>9272700</v>
      </c>
      <c r="AA1756" s="9">
        <f t="shared" si="222"/>
        <v>480702059.14285713</v>
      </c>
      <c r="AB1756" s="5">
        <f>IF(AA1756&lt;='اطلاعات پایه'!$B$35,'اطلاعات پایه'!$D$35,IF(AA1756&lt;='اطلاعات پایه'!$B$36,'اطلاعات پایه'!$E$35+(AA1756-'اطلاعات پایه'!$B$35)*'اطلاعات پایه'!$C$36,IF(AA1756&lt;='اطلاعات پایه'!$B$37,'اطلاعات پایه'!$E$36+(AA1756-'اطلاعات پایه'!$B$36)*'اطلاعات پایه'!$C$37,IF(AA1756&lt;='اطلاعات پایه'!$B$38,'اطلاعات پایه'!$E$37+(AA1756-'اطلاعات پایه'!$B$37)*'اطلاعات پایه'!$C$38,IF(AA1756&lt;='اطلاعات پایه'!$B$39,'اطلاعات پایه'!$E$38+(AA1756-'اطلاعات پایه'!$B$38)*'اطلاعات پایه'!$C$39,'اطلاعات پایه'!$E$39+(AA1756-'اطلاعات پایه'!$B$39)*'اطلاعات پایه'!$C$40)))))/365*L1756</f>
        <v>0</v>
      </c>
      <c r="AC1756" s="9">
        <f t="shared" si="223"/>
        <v>37493954</v>
      </c>
      <c r="AE1756" s="9">
        <f t="shared" si="218"/>
        <v>49588780</v>
      </c>
    </row>
    <row r="1757" spans="1:31" x14ac:dyDescent="0.25">
      <c r="A1757" s="13">
        <v>1737</v>
      </c>
      <c r="B1757" s="13"/>
      <c r="C1757" s="13"/>
      <c r="D1757" s="13"/>
      <c r="E1757" s="13"/>
      <c r="F1757" s="13"/>
      <c r="G1757" s="6" t="str">
        <f t="shared" si="216"/>
        <v/>
      </c>
      <c r="H1757" s="13"/>
      <c r="I1757" s="13"/>
      <c r="J1757" s="15"/>
      <c r="K1757" s="15"/>
      <c r="L1757" s="5">
        <f>VLOOKUP($C$15,'اطلاعات پایه'!$A$18:$B$30,2,FALSE)</f>
        <v>30</v>
      </c>
      <c r="M1757" s="6">
        <f>VLOOKUP($C$15,'اطلاعات پایه'!$A$18:$C$30,3,FALSE)</f>
        <v>45736</v>
      </c>
      <c r="N1757" s="5">
        <f>ROUND((K1757*('اطلاعات پایه'!$B$12+1)+'اطلاعات پایه'!$B$13)/30*L1757,0)</f>
        <v>9316080</v>
      </c>
      <c r="O1757" s="5">
        <f>IF(AND(F1757&gt;0,M1757-F1757&gt;364),'اطلاعات پایه'!$B$10,0)*L1757+J1757</f>
        <v>0</v>
      </c>
      <c r="P1757" s="5">
        <f>IF(H1757="متاهل",'اطلاعات پایه'!$B$6,0)</f>
        <v>0</v>
      </c>
      <c r="Q1757" s="5">
        <f>I1757*'اطلاعات پایه'!$B$7</f>
        <v>0</v>
      </c>
      <c r="R1757" s="5">
        <f>ROUND('اطلاعات پایه'!$B$8/30*MIN(30,L1757),0)</f>
        <v>9000000</v>
      </c>
      <c r="S1757" s="5">
        <f>ROUND('اطلاعات پایه'!$B$9/30*MIN(30,L1757),0)</f>
        <v>22000000</v>
      </c>
      <c r="T1757" s="5">
        <f t="shared" si="219"/>
        <v>59284</v>
      </c>
      <c r="U1757" s="15"/>
      <c r="V1757" s="5">
        <f t="shared" si="217"/>
        <v>0</v>
      </c>
      <c r="X1757" s="9">
        <f t="shared" si="220"/>
        <v>40316080</v>
      </c>
      <c r="Y1757" s="9">
        <f>ROUND(0.07*MIN(7*L1757*'اطلاعات پایه'!$B$5,'محاسبه حقوق'!X1757),0)</f>
        <v>2822126</v>
      </c>
      <c r="Z1757" s="9">
        <f t="shared" si="221"/>
        <v>9272700</v>
      </c>
      <c r="AA1757" s="9">
        <f t="shared" si="222"/>
        <v>480702059.14285713</v>
      </c>
      <c r="AB1757" s="5">
        <f>IF(AA1757&lt;='اطلاعات پایه'!$B$35,'اطلاعات پایه'!$D$35,IF(AA1757&lt;='اطلاعات پایه'!$B$36,'اطلاعات پایه'!$E$35+(AA1757-'اطلاعات پایه'!$B$35)*'اطلاعات پایه'!$C$36,IF(AA1757&lt;='اطلاعات پایه'!$B$37,'اطلاعات پایه'!$E$36+(AA1757-'اطلاعات پایه'!$B$36)*'اطلاعات پایه'!$C$37,IF(AA1757&lt;='اطلاعات پایه'!$B$38,'اطلاعات پایه'!$E$37+(AA1757-'اطلاعات پایه'!$B$37)*'اطلاعات پایه'!$C$38,IF(AA1757&lt;='اطلاعات پایه'!$B$39,'اطلاعات پایه'!$E$38+(AA1757-'اطلاعات پایه'!$B$38)*'اطلاعات پایه'!$C$39,'اطلاعات پایه'!$E$39+(AA1757-'اطلاعات پایه'!$B$39)*'اطلاعات پایه'!$C$40)))))/365*L1757</f>
        <v>0</v>
      </c>
      <c r="AC1757" s="9">
        <f t="shared" si="223"/>
        <v>37493954</v>
      </c>
      <c r="AE1757" s="9">
        <f t="shared" si="218"/>
        <v>49588780</v>
      </c>
    </row>
    <row r="1758" spans="1:31" x14ac:dyDescent="0.25">
      <c r="A1758" s="13">
        <v>1738</v>
      </c>
      <c r="B1758" s="13"/>
      <c r="C1758" s="13"/>
      <c r="D1758" s="13"/>
      <c r="E1758" s="13"/>
      <c r="F1758" s="13"/>
      <c r="G1758" s="6" t="str">
        <f t="shared" si="216"/>
        <v/>
      </c>
      <c r="H1758" s="13"/>
      <c r="I1758" s="13"/>
      <c r="J1758" s="15"/>
      <c r="K1758" s="15"/>
      <c r="L1758" s="5">
        <f>VLOOKUP($C$15,'اطلاعات پایه'!$A$18:$B$30,2,FALSE)</f>
        <v>30</v>
      </c>
      <c r="M1758" s="6">
        <f>VLOOKUP($C$15,'اطلاعات پایه'!$A$18:$C$30,3,FALSE)</f>
        <v>45736</v>
      </c>
      <c r="N1758" s="5">
        <f>ROUND((K1758*('اطلاعات پایه'!$B$12+1)+'اطلاعات پایه'!$B$13)/30*L1758,0)</f>
        <v>9316080</v>
      </c>
      <c r="O1758" s="5">
        <f>IF(AND(F1758&gt;0,M1758-F1758&gt;364),'اطلاعات پایه'!$B$10,0)*L1758+J1758</f>
        <v>0</v>
      </c>
      <c r="P1758" s="5">
        <f>IF(H1758="متاهل",'اطلاعات پایه'!$B$6,0)</f>
        <v>0</v>
      </c>
      <c r="Q1758" s="5">
        <f>I1758*'اطلاعات پایه'!$B$7</f>
        <v>0</v>
      </c>
      <c r="R1758" s="5">
        <f>ROUND('اطلاعات پایه'!$B$8/30*MIN(30,L1758),0)</f>
        <v>9000000</v>
      </c>
      <c r="S1758" s="5">
        <f>ROUND('اطلاعات پایه'!$B$9/30*MIN(30,L1758),0)</f>
        <v>22000000</v>
      </c>
      <c r="T1758" s="5">
        <f t="shared" si="219"/>
        <v>59284</v>
      </c>
      <c r="U1758" s="15"/>
      <c r="V1758" s="5">
        <f t="shared" si="217"/>
        <v>0</v>
      </c>
      <c r="X1758" s="9">
        <f t="shared" si="220"/>
        <v>40316080</v>
      </c>
      <c r="Y1758" s="9">
        <f>ROUND(0.07*MIN(7*L1758*'اطلاعات پایه'!$B$5,'محاسبه حقوق'!X1758),0)</f>
        <v>2822126</v>
      </c>
      <c r="Z1758" s="9">
        <f t="shared" si="221"/>
        <v>9272700</v>
      </c>
      <c r="AA1758" s="9">
        <f t="shared" si="222"/>
        <v>480702059.14285713</v>
      </c>
      <c r="AB1758" s="5">
        <f>IF(AA1758&lt;='اطلاعات پایه'!$B$35,'اطلاعات پایه'!$D$35,IF(AA1758&lt;='اطلاعات پایه'!$B$36,'اطلاعات پایه'!$E$35+(AA1758-'اطلاعات پایه'!$B$35)*'اطلاعات پایه'!$C$36,IF(AA1758&lt;='اطلاعات پایه'!$B$37,'اطلاعات پایه'!$E$36+(AA1758-'اطلاعات پایه'!$B$36)*'اطلاعات پایه'!$C$37,IF(AA1758&lt;='اطلاعات پایه'!$B$38,'اطلاعات پایه'!$E$37+(AA1758-'اطلاعات پایه'!$B$37)*'اطلاعات پایه'!$C$38,IF(AA1758&lt;='اطلاعات پایه'!$B$39,'اطلاعات پایه'!$E$38+(AA1758-'اطلاعات پایه'!$B$38)*'اطلاعات پایه'!$C$39,'اطلاعات پایه'!$E$39+(AA1758-'اطلاعات پایه'!$B$39)*'اطلاعات پایه'!$C$40)))))/365*L1758</f>
        <v>0</v>
      </c>
      <c r="AC1758" s="9">
        <f t="shared" si="223"/>
        <v>37493954</v>
      </c>
      <c r="AE1758" s="9">
        <f t="shared" si="218"/>
        <v>49588780</v>
      </c>
    </row>
    <row r="1759" spans="1:31" x14ac:dyDescent="0.25">
      <c r="A1759" s="13">
        <v>1739</v>
      </c>
      <c r="B1759" s="13"/>
      <c r="C1759" s="13"/>
      <c r="D1759" s="13"/>
      <c r="E1759" s="13"/>
      <c r="F1759" s="13"/>
      <c r="G1759" s="6" t="str">
        <f t="shared" si="216"/>
        <v/>
      </c>
      <c r="H1759" s="13"/>
      <c r="I1759" s="13"/>
      <c r="J1759" s="15"/>
      <c r="K1759" s="15"/>
      <c r="L1759" s="5">
        <f>VLOOKUP($C$15,'اطلاعات پایه'!$A$18:$B$30,2,FALSE)</f>
        <v>30</v>
      </c>
      <c r="M1759" s="6">
        <f>VLOOKUP($C$15,'اطلاعات پایه'!$A$18:$C$30,3,FALSE)</f>
        <v>45736</v>
      </c>
      <c r="N1759" s="5">
        <f>ROUND((K1759*('اطلاعات پایه'!$B$12+1)+'اطلاعات پایه'!$B$13)/30*L1759,0)</f>
        <v>9316080</v>
      </c>
      <c r="O1759" s="5">
        <f>IF(AND(F1759&gt;0,M1759-F1759&gt;364),'اطلاعات پایه'!$B$10,0)*L1759+J1759</f>
        <v>0</v>
      </c>
      <c r="P1759" s="5">
        <f>IF(H1759="متاهل",'اطلاعات پایه'!$B$6,0)</f>
        <v>0</v>
      </c>
      <c r="Q1759" s="5">
        <f>I1759*'اطلاعات پایه'!$B$7</f>
        <v>0</v>
      </c>
      <c r="R1759" s="5">
        <f>ROUND('اطلاعات پایه'!$B$8/30*MIN(30,L1759),0)</f>
        <v>9000000</v>
      </c>
      <c r="S1759" s="5">
        <f>ROUND('اطلاعات پایه'!$B$9/30*MIN(30,L1759),0)</f>
        <v>22000000</v>
      </c>
      <c r="T1759" s="5">
        <f t="shared" si="219"/>
        <v>59284</v>
      </c>
      <c r="U1759" s="15"/>
      <c r="V1759" s="5">
        <f t="shared" si="217"/>
        <v>0</v>
      </c>
      <c r="X1759" s="9">
        <f t="shared" si="220"/>
        <v>40316080</v>
      </c>
      <c r="Y1759" s="9">
        <f>ROUND(0.07*MIN(7*L1759*'اطلاعات پایه'!$B$5,'محاسبه حقوق'!X1759),0)</f>
        <v>2822126</v>
      </c>
      <c r="Z1759" s="9">
        <f t="shared" si="221"/>
        <v>9272700</v>
      </c>
      <c r="AA1759" s="9">
        <f t="shared" si="222"/>
        <v>480702059.14285713</v>
      </c>
      <c r="AB1759" s="5">
        <f>IF(AA1759&lt;='اطلاعات پایه'!$B$35,'اطلاعات پایه'!$D$35,IF(AA1759&lt;='اطلاعات پایه'!$B$36,'اطلاعات پایه'!$E$35+(AA1759-'اطلاعات پایه'!$B$35)*'اطلاعات پایه'!$C$36,IF(AA1759&lt;='اطلاعات پایه'!$B$37,'اطلاعات پایه'!$E$36+(AA1759-'اطلاعات پایه'!$B$36)*'اطلاعات پایه'!$C$37,IF(AA1759&lt;='اطلاعات پایه'!$B$38,'اطلاعات پایه'!$E$37+(AA1759-'اطلاعات پایه'!$B$37)*'اطلاعات پایه'!$C$38,IF(AA1759&lt;='اطلاعات پایه'!$B$39,'اطلاعات پایه'!$E$38+(AA1759-'اطلاعات پایه'!$B$38)*'اطلاعات پایه'!$C$39,'اطلاعات پایه'!$E$39+(AA1759-'اطلاعات پایه'!$B$39)*'اطلاعات پایه'!$C$40)))))/365*L1759</f>
        <v>0</v>
      </c>
      <c r="AC1759" s="9">
        <f t="shared" si="223"/>
        <v>37493954</v>
      </c>
      <c r="AE1759" s="9">
        <f t="shared" si="218"/>
        <v>49588780</v>
      </c>
    </row>
    <row r="1760" spans="1:31" x14ac:dyDescent="0.25">
      <c r="A1760" s="13">
        <v>1740</v>
      </c>
      <c r="B1760" s="13"/>
      <c r="C1760" s="13"/>
      <c r="D1760" s="13"/>
      <c r="E1760" s="13"/>
      <c r="F1760" s="13"/>
      <c r="G1760" s="6" t="str">
        <f t="shared" si="216"/>
        <v/>
      </c>
      <c r="H1760" s="13"/>
      <c r="I1760" s="13"/>
      <c r="J1760" s="15"/>
      <c r="K1760" s="15"/>
      <c r="L1760" s="5">
        <f>VLOOKUP($C$15,'اطلاعات پایه'!$A$18:$B$30,2,FALSE)</f>
        <v>30</v>
      </c>
      <c r="M1760" s="6">
        <f>VLOOKUP($C$15,'اطلاعات پایه'!$A$18:$C$30,3,FALSE)</f>
        <v>45736</v>
      </c>
      <c r="N1760" s="5">
        <f>ROUND((K1760*('اطلاعات پایه'!$B$12+1)+'اطلاعات پایه'!$B$13)/30*L1760,0)</f>
        <v>9316080</v>
      </c>
      <c r="O1760" s="5">
        <f>IF(AND(F1760&gt;0,M1760-F1760&gt;364),'اطلاعات پایه'!$B$10,0)*L1760+J1760</f>
        <v>0</v>
      </c>
      <c r="P1760" s="5">
        <f>IF(H1760="متاهل",'اطلاعات پایه'!$B$6,0)</f>
        <v>0</v>
      </c>
      <c r="Q1760" s="5">
        <f>I1760*'اطلاعات پایه'!$B$7</f>
        <v>0</v>
      </c>
      <c r="R1760" s="5">
        <f>ROUND('اطلاعات پایه'!$B$8/30*MIN(30,L1760),0)</f>
        <v>9000000</v>
      </c>
      <c r="S1760" s="5">
        <f>ROUND('اطلاعات پایه'!$B$9/30*MIN(30,L1760),0)</f>
        <v>22000000</v>
      </c>
      <c r="T1760" s="5">
        <f t="shared" si="219"/>
        <v>59284</v>
      </c>
      <c r="U1760" s="15"/>
      <c r="V1760" s="5">
        <f t="shared" si="217"/>
        <v>0</v>
      </c>
      <c r="X1760" s="9">
        <f t="shared" si="220"/>
        <v>40316080</v>
      </c>
      <c r="Y1760" s="9">
        <f>ROUND(0.07*MIN(7*L1760*'اطلاعات پایه'!$B$5,'محاسبه حقوق'!X1760),0)</f>
        <v>2822126</v>
      </c>
      <c r="Z1760" s="9">
        <f t="shared" si="221"/>
        <v>9272700</v>
      </c>
      <c r="AA1760" s="9">
        <f t="shared" si="222"/>
        <v>480702059.14285713</v>
      </c>
      <c r="AB1760" s="5">
        <f>IF(AA1760&lt;='اطلاعات پایه'!$B$35,'اطلاعات پایه'!$D$35,IF(AA1760&lt;='اطلاعات پایه'!$B$36,'اطلاعات پایه'!$E$35+(AA1760-'اطلاعات پایه'!$B$35)*'اطلاعات پایه'!$C$36,IF(AA1760&lt;='اطلاعات پایه'!$B$37,'اطلاعات پایه'!$E$36+(AA1760-'اطلاعات پایه'!$B$36)*'اطلاعات پایه'!$C$37,IF(AA1760&lt;='اطلاعات پایه'!$B$38,'اطلاعات پایه'!$E$37+(AA1760-'اطلاعات پایه'!$B$37)*'اطلاعات پایه'!$C$38,IF(AA1760&lt;='اطلاعات پایه'!$B$39,'اطلاعات پایه'!$E$38+(AA1760-'اطلاعات پایه'!$B$38)*'اطلاعات پایه'!$C$39,'اطلاعات پایه'!$E$39+(AA1760-'اطلاعات پایه'!$B$39)*'اطلاعات پایه'!$C$40)))))/365*L1760</f>
        <v>0</v>
      </c>
      <c r="AC1760" s="9">
        <f t="shared" si="223"/>
        <v>37493954</v>
      </c>
      <c r="AE1760" s="9">
        <f t="shared" si="218"/>
        <v>49588780</v>
      </c>
    </row>
    <row r="1761" spans="1:31" x14ac:dyDescent="0.25">
      <c r="A1761" s="13">
        <v>1741</v>
      </c>
      <c r="B1761" s="13"/>
      <c r="C1761" s="13"/>
      <c r="D1761" s="13"/>
      <c r="E1761" s="13"/>
      <c r="F1761" s="13"/>
      <c r="G1761" s="6" t="str">
        <f t="shared" si="216"/>
        <v/>
      </c>
      <c r="H1761" s="13"/>
      <c r="I1761" s="13"/>
      <c r="J1761" s="15"/>
      <c r="K1761" s="15"/>
      <c r="L1761" s="5">
        <f>VLOOKUP($C$15,'اطلاعات پایه'!$A$18:$B$30,2,FALSE)</f>
        <v>30</v>
      </c>
      <c r="M1761" s="6">
        <f>VLOOKUP($C$15,'اطلاعات پایه'!$A$18:$C$30,3,FALSE)</f>
        <v>45736</v>
      </c>
      <c r="N1761" s="5">
        <f>ROUND((K1761*('اطلاعات پایه'!$B$12+1)+'اطلاعات پایه'!$B$13)/30*L1761,0)</f>
        <v>9316080</v>
      </c>
      <c r="O1761" s="5">
        <f>IF(AND(F1761&gt;0,M1761-F1761&gt;364),'اطلاعات پایه'!$B$10,0)*L1761+J1761</f>
        <v>0</v>
      </c>
      <c r="P1761" s="5">
        <f>IF(H1761="متاهل",'اطلاعات پایه'!$B$6,0)</f>
        <v>0</v>
      </c>
      <c r="Q1761" s="5">
        <f>I1761*'اطلاعات پایه'!$B$7</f>
        <v>0</v>
      </c>
      <c r="R1761" s="5">
        <f>ROUND('اطلاعات پایه'!$B$8/30*MIN(30,L1761),0)</f>
        <v>9000000</v>
      </c>
      <c r="S1761" s="5">
        <f>ROUND('اطلاعات پایه'!$B$9/30*MIN(30,L1761),0)</f>
        <v>22000000</v>
      </c>
      <c r="T1761" s="5">
        <f t="shared" si="219"/>
        <v>59284</v>
      </c>
      <c r="U1761" s="15"/>
      <c r="V1761" s="5">
        <f t="shared" si="217"/>
        <v>0</v>
      </c>
      <c r="X1761" s="9">
        <f t="shared" si="220"/>
        <v>40316080</v>
      </c>
      <c r="Y1761" s="9">
        <f>ROUND(0.07*MIN(7*L1761*'اطلاعات پایه'!$B$5,'محاسبه حقوق'!X1761),0)</f>
        <v>2822126</v>
      </c>
      <c r="Z1761" s="9">
        <f t="shared" si="221"/>
        <v>9272700</v>
      </c>
      <c r="AA1761" s="9">
        <f t="shared" si="222"/>
        <v>480702059.14285713</v>
      </c>
      <c r="AB1761" s="5">
        <f>IF(AA1761&lt;='اطلاعات پایه'!$B$35,'اطلاعات پایه'!$D$35,IF(AA1761&lt;='اطلاعات پایه'!$B$36,'اطلاعات پایه'!$E$35+(AA1761-'اطلاعات پایه'!$B$35)*'اطلاعات پایه'!$C$36,IF(AA1761&lt;='اطلاعات پایه'!$B$37,'اطلاعات پایه'!$E$36+(AA1761-'اطلاعات پایه'!$B$36)*'اطلاعات پایه'!$C$37,IF(AA1761&lt;='اطلاعات پایه'!$B$38,'اطلاعات پایه'!$E$37+(AA1761-'اطلاعات پایه'!$B$37)*'اطلاعات پایه'!$C$38,IF(AA1761&lt;='اطلاعات پایه'!$B$39,'اطلاعات پایه'!$E$38+(AA1761-'اطلاعات پایه'!$B$38)*'اطلاعات پایه'!$C$39,'اطلاعات پایه'!$E$39+(AA1761-'اطلاعات پایه'!$B$39)*'اطلاعات پایه'!$C$40)))))/365*L1761</f>
        <v>0</v>
      </c>
      <c r="AC1761" s="9">
        <f t="shared" si="223"/>
        <v>37493954</v>
      </c>
      <c r="AE1761" s="9">
        <f t="shared" si="218"/>
        <v>49588780</v>
      </c>
    </row>
    <row r="1762" spans="1:31" x14ac:dyDescent="0.25">
      <c r="A1762" s="13">
        <v>1742</v>
      </c>
      <c r="B1762" s="13"/>
      <c r="C1762" s="13"/>
      <c r="D1762" s="13"/>
      <c r="E1762" s="13"/>
      <c r="F1762" s="13"/>
      <c r="G1762" s="6" t="str">
        <f t="shared" si="216"/>
        <v/>
      </c>
      <c r="H1762" s="13"/>
      <c r="I1762" s="13"/>
      <c r="J1762" s="15"/>
      <c r="K1762" s="15"/>
      <c r="L1762" s="5">
        <f>VLOOKUP($C$15,'اطلاعات پایه'!$A$18:$B$30,2,FALSE)</f>
        <v>30</v>
      </c>
      <c r="M1762" s="6">
        <f>VLOOKUP($C$15,'اطلاعات پایه'!$A$18:$C$30,3,FALSE)</f>
        <v>45736</v>
      </c>
      <c r="N1762" s="5">
        <f>ROUND((K1762*('اطلاعات پایه'!$B$12+1)+'اطلاعات پایه'!$B$13)/30*L1762,0)</f>
        <v>9316080</v>
      </c>
      <c r="O1762" s="5">
        <f>IF(AND(F1762&gt;0,M1762-F1762&gt;364),'اطلاعات پایه'!$B$10,0)*L1762+J1762</f>
        <v>0</v>
      </c>
      <c r="P1762" s="5">
        <f>IF(H1762="متاهل",'اطلاعات پایه'!$B$6,0)</f>
        <v>0</v>
      </c>
      <c r="Q1762" s="5">
        <f>I1762*'اطلاعات پایه'!$B$7</f>
        <v>0</v>
      </c>
      <c r="R1762" s="5">
        <f>ROUND('اطلاعات پایه'!$B$8/30*MIN(30,L1762),0)</f>
        <v>9000000</v>
      </c>
      <c r="S1762" s="5">
        <f>ROUND('اطلاعات پایه'!$B$9/30*MIN(30,L1762),0)</f>
        <v>22000000</v>
      </c>
      <c r="T1762" s="5">
        <f t="shared" si="219"/>
        <v>59284</v>
      </c>
      <c r="U1762" s="15"/>
      <c r="V1762" s="5">
        <f t="shared" si="217"/>
        <v>0</v>
      </c>
      <c r="X1762" s="9">
        <f t="shared" si="220"/>
        <v>40316080</v>
      </c>
      <c r="Y1762" s="9">
        <f>ROUND(0.07*MIN(7*L1762*'اطلاعات پایه'!$B$5,'محاسبه حقوق'!X1762),0)</f>
        <v>2822126</v>
      </c>
      <c r="Z1762" s="9">
        <f t="shared" si="221"/>
        <v>9272700</v>
      </c>
      <c r="AA1762" s="9">
        <f t="shared" si="222"/>
        <v>480702059.14285713</v>
      </c>
      <c r="AB1762" s="5">
        <f>IF(AA1762&lt;='اطلاعات پایه'!$B$35,'اطلاعات پایه'!$D$35,IF(AA1762&lt;='اطلاعات پایه'!$B$36,'اطلاعات پایه'!$E$35+(AA1762-'اطلاعات پایه'!$B$35)*'اطلاعات پایه'!$C$36,IF(AA1762&lt;='اطلاعات پایه'!$B$37,'اطلاعات پایه'!$E$36+(AA1762-'اطلاعات پایه'!$B$36)*'اطلاعات پایه'!$C$37,IF(AA1762&lt;='اطلاعات پایه'!$B$38,'اطلاعات پایه'!$E$37+(AA1762-'اطلاعات پایه'!$B$37)*'اطلاعات پایه'!$C$38,IF(AA1762&lt;='اطلاعات پایه'!$B$39,'اطلاعات پایه'!$E$38+(AA1762-'اطلاعات پایه'!$B$38)*'اطلاعات پایه'!$C$39,'اطلاعات پایه'!$E$39+(AA1762-'اطلاعات پایه'!$B$39)*'اطلاعات پایه'!$C$40)))))/365*L1762</f>
        <v>0</v>
      </c>
      <c r="AC1762" s="9">
        <f t="shared" si="223"/>
        <v>37493954</v>
      </c>
      <c r="AE1762" s="9">
        <f t="shared" si="218"/>
        <v>49588780</v>
      </c>
    </row>
    <row r="1763" spans="1:31" x14ac:dyDescent="0.25">
      <c r="A1763" s="13">
        <v>1743</v>
      </c>
      <c r="B1763" s="13"/>
      <c r="C1763" s="13"/>
      <c r="D1763" s="13"/>
      <c r="E1763" s="13"/>
      <c r="F1763" s="13"/>
      <c r="G1763" s="6" t="str">
        <f t="shared" si="216"/>
        <v/>
      </c>
      <c r="H1763" s="13"/>
      <c r="I1763" s="13"/>
      <c r="J1763" s="15"/>
      <c r="K1763" s="15"/>
      <c r="L1763" s="5">
        <f>VLOOKUP($C$15,'اطلاعات پایه'!$A$18:$B$30,2,FALSE)</f>
        <v>30</v>
      </c>
      <c r="M1763" s="6">
        <f>VLOOKUP($C$15,'اطلاعات پایه'!$A$18:$C$30,3,FALSE)</f>
        <v>45736</v>
      </c>
      <c r="N1763" s="5">
        <f>ROUND((K1763*('اطلاعات پایه'!$B$12+1)+'اطلاعات پایه'!$B$13)/30*L1763,0)</f>
        <v>9316080</v>
      </c>
      <c r="O1763" s="5">
        <f>IF(AND(F1763&gt;0,M1763-F1763&gt;364),'اطلاعات پایه'!$B$10,0)*L1763+J1763</f>
        <v>0</v>
      </c>
      <c r="P1763" s="5">
        <f>IF(H1763="متاهل",'اطلاعات پایه'!$B$6,0)</f>
        <v>0</v>
      </c>
      <c r="Q1763" s="5">
        <f>I1763*'اطلاعات پایه'!$B$7</f>
        <v>0</v>
      </c>
      <c r="R1763" s="5">
        <f>ROUND('اطلاعات پایه'!$B$8/30*MIN(30,L1763),0)</f>
        <v>9000000</v>
      </c>
      <c r="S1763" s="5">
        <f>ROUND('اطلاعات پایه'!$B$9/30*MIN(30,L1763),0)</f>
        <v>22000000</v>
      </c>
      <c r="T1763" s="5">
        <f t="shared" si="219"/>
        <v>59284</v>
      </c>
      <c r="U1763" s="15"/>
      <c r="V1763" s="5">
        <f t="shared" si="217"/>
        <v>0</v>
      </c>
      <c r="X1763" s="9">
        <f t="shared" si="220"/>
        <v>40316080</v>
      </c>
      <c r="Y1763" s="9">
        <f>ROUND(0.07*MIN(7*L1763*'اطلاعات پایه'!$B$5,'محاسبه حقوق'!X1763),0)</f>
        <v>2822126</v>
      </c>
      <c r="Z1763" s="9">
        <f t="shared" si="221"/>
        <v>9272700</v>
      </c>
      <c r="AA1763" s="9">
        <f t="shared" si="222"/>
        <v>480702059.14285713</v>
      </c>
      <c r="AB1763" s="5">
        <f>IF(AA1763&lt;='اطلاعات پایه'!$B$35,'اطلاعات پایه'!$D$35,IF(AA1763&lt;='اطلاعات پایه'!$B$36,'اطلاعات پایه'!$E$35+(AA1763-'اطلاعات پایه'!$B$35)*'اطلاعات پایه'!$C$36,IF(AA1763&lt;='اطلاعات پایه'!$B$37,'اطلاعات پایه'!$E$36+(AA1763-'اطلاعات پایه'!$B$36)*'اطلاعات پایه'!$C$37,IF(AA1763&lt;='اطلاعات پایه'!$B$38,'اطلاعات پایه'!$E$37+(AA1763-'اطلاعات پایه'!$B$37)*'اطلاعات پایه'!$C$38,IF(AA1763&lt;='اطلاعات پایه'!$B$39,'اطلاعات پایه'!$E$38+(AA1763-'اطلاعات پایه'!$B$38)*'اطلاعات پایه'!$C$39,'اطلاعات پایه'!$E$39+(AA1763-'اطلاعات پایه'!$B$39)*'اطلاعات پایه'!$C$40)))))/365*L1763</f>
        <v>0</v>
      </c>
      <c r="AC1763" s="9">
        <f t="shared" si="223"/>
        <v>37493954</v>
      </c>
      <c r="AE1763" s="9">
        <f t="shared" si="218"/>
        <v>49588780</v>
      </c>
    </row>
    <row r="1764" spans="1:31" x14ac:dyDescent="0.25">
      <c r="A1764" s="13">
        <v>1744</v>
      </c>
      <c r="B1764" s="13"/>
      <c r="C1764" s="13"/>
      <c r="D1764" s="13"/>
      <c r="E1764" s="13"/>
      <c r="F1764" s="13"/>
      <c r="G1764" s="6" t="str">
        <f t="shared" si="216"/>
        <v/>
      </c>
      <c r="H1764" s="13"/>
      <c r="I1764" s="13"/>
      <c r="J1764" s="15"/>
      <c r="K1764" s="15"/>
      <c r="L1764" s="5">
        <f>VLOOKUP($C$15,'اطلاعات پایه'!$A$18:$B$30,2,FALSE)</f>
        <v>30</v>
      </c>
      <c r="M1764" s="6">
        <f>VLOOKUP($C$15,'اطلاعات پایه'!$A$18:$C$30,3,FALSE)</f>
        <v>45736</v>
      </c>
      <c r="N1764" s="5">
        <f>ROUND((K1764*('اطلاعات پایه'!$B$12+1)+'اطلاعات پایه'!$B$13)/30*L1764,0)</f>
        <v>9316080</v>
      </c>
      <c r="O1764" s="5">
        <f>IF(AND(F1764&gt;0,M1764-F1764&gt;364),'اطلاعات پایه'!$B$10,0)*L1764+J1764</f>
        <v>0</v>
      </c>
      <c r="P1764" s="5">
        <f>IF(H1764="متاهل",'اطلاعات پایه'!$B$6,0)</f>
        <v>0</v>
      </c>
      <c r="Q1764" s="5">
        <f>I1764*'اطلاعات پایه'!$B$7</f>
        <v>0</v>
      </c>
      <c r="R1764" s="5">
        <f>ROUND('اطلاعات پایه'!$B$8/30*MIN(30,L1764),0)</f>
        <v>9000000</v>
      </c>
      <c r="S1764" s="5">
        <f>ROUND('اطلاعات پایه'!$B$9/30*MIN(30,L1764),0)</f>
        <v>22000000</v>
      </c>
      <c r="T1764" s="5">
        <f t="shared" si="219"/>
        <v>59284</v>
      </c>
      <c r="U1764" s="15"/>
      <c r="V1764" s="5">
        <f t="shared" si="217"/>
        <v>0</v>
      </c>
      <c r="X1764" s="9">
        <f t="shared" si="220"/>
        <v>40316080</v>
      </c>
      <c r="Y1764" s="9">
        <f>ROUND(0.07*MIN(7*L1764*'اطلاعات پایه'!$B$5,'محاسبه حقوق'!X1764),0)</f>
        <v>2822126</v>
      </c>
      <c r="Z1764" s="9">
        <f t="shared" si="221"/>
        <v>9272700</v>
      </c>
      <c r="AA1764" s="9">
        <f t="shared" si="222"/>
        <v>480702059.14285713</v>
      </c>
      <c r="AB1764" s="5">
        <f>IF(AA1764&lt;='اطلاعات پایه'!$B$35,'اطلاعات پایه'!$D$35,IF(AA1764&lt;='اطلاعات پایه'!$B$36,'اطلاعات پایه'!$E$35+(AA1764-'اطلاعات پایه'!$B$35)*'اطلاعات پایه'!$C$36,IF(AA1764&lt;='اطلاعات پایه'!$B$37,'اطلاعات پایه'!$E$36+(AA1764-'اطلاعات پایه'!$B$36)*'اطلاعات پایه'!$C$37,IF(AA1764&lt;='اطلاعات پایه'!$B$38,'اطلاعات پایه'!$E$37+(AA1764-'اطلاعات پایه'!$B$37)*'اطلاعات پایه'!$C$38,IF(AA1764&lt;='اطلاعات پایه'!$B$39,'اطلاعات پایه'!$E$38+(AA1764-'اطلاعات پایه'!$B$38)*'اطلاعات پایه'!$C$39,'اطلاعات پایه'!$E$39+(AA1764-'اطلاعات پایه'!$B$39)*'اطلاعات پایه'!$C$40)))))/365*L1764</f>
        <v>0</v>
      </c>
      <c r="AC1764" s="9">
        <f t="shared" si="223"/>
        <v>37493954</v>
      </c>
      <c r="AE1764" s="9">
        <f t="shared" si="218"/>
        <v>49588780</v>
      </c>
    </row>
    <row r="1765" spans="1:31" x14ac:dyDescent="0.25">
      <c r="A1765" s="13">
        <v>1745</v>
      </c>
      <c r="B1765" s="13"/>
      <c r="C1765" s="13"/>
      <c r="D1765" s="13"/>
      <c r="E1765" s="13"/>
      <c r="F1765" s="13"/>
      <c r="G1765" s="6" t="str">
        <f t="shared" si="216"/>
        <v/>
      </c>
      <c r="H1765" s="13"/>
      <c r="I1765" s="13"/>
      <c r="J1765" s="15"/>
      <c r="K1765" s="15"/>
      <c r="L1765" s="5">
        <f>VLOOKUP($C$15,'اطلاعات پایه'!$A$18:$B$30,2,FALSE)</f>
        <v>30</v>
      </c>
      <c r="M1765" s="6">
        <f>VLOOKUP($C$15,'اطلاعات پایه'!$A$18:$C$30,3,FALSE)</f>
        <v>45736</v>
      </c>
      <c r="N1765" s="5">
        <f>ROUND((K1765*('اطلاعات پایه'!$B$12+1)+'اطلاعات پایه'!$B$13)/30*L1765,0)</f>
        <v>9316080</v>
      </c>
      <c r="O1765" s="5">
        <f>IF(AND(F1765&gt;0,M1765-F1765&gt;364),'اطلاعات پایه'!$B$10,0)*L1765+J1765</f>
        <v>0</v>
      </c>
      <c r="P1765" s="5">
        <f>IF(H1765="متاهل",'اطلاعات پایه'!$B$6,0)</f>
        <v>0</v>
      </c>
      <c r="Q1765" s="5">
        <f>I1765*'اطلاعات پایه'!$B$7</f>
        <v>0</v>
      </c>
      <c r="R1765" s="5">
        <f>ROUND('اطلاعات پایه'!$B$8/30*MIN(30,L1765),0)</f>
        <v>9000000</v>
      </c>
      <c r="S1765" s="5">
        <f>ROUND('اطلاعات پایه'!$B$9/30*MIN(30,L1765),0)</f>
        <v>22000000</v>
      </c>
      <c r="T1765" s="5">
        <f t="shared" si="219"/>
        <v>59284</v>
      </c>
      <c r="U1765" s="15"/>
      <c r="V1765" s="5">
        <f t="shared" si="217"/>
        <v>0</v>
      </c>
      <c r="X1765" s="9">
        <f t="shared" si="220"/>
        <v>40316080</v>
      </c>
      <c r="Y1765" s="9">
        <f>ROUND(0.07*MIN(7*L1765*'اطلاعات پایه'!$B$5,'محاسبه حقوق'!X1765),0)</f>
        <v>2822126</v>
      </c>
      <c r="Z1765" s="9">
        <f t="shared" si="221"/>
        <v>9272700</v>
      </c>
      <c r="AA1765" s="9">
        <f t="shared" si="222"/>
        <v>480702059.14285713</v>
      </c>
      <c r="AB1765" s="5">
        <f>IF(AA1765&lt;='اطلاعات پایه'!$B$35,'اطلاعات پایه'!$D$35,IF(AA1765&lt;='اطلاعات پایه'!$B$36,'اطلاعات پایه'!$E$35+(AA1765-'اطلاعات پایه'!$B$35)*'اطلاعات پایه'!$C$36,IF(AA1765&lt;='اطلاعات پایه'!$B$37,'اطلاعات پایه'!$E$36+(AA1765-'اطلاعات پایه'!$B$36)*'اطلاعات پایه'!$C$37,IF(AA1765&lt;='اطلاعات پایه'!$B$38,'اطلاعات پایه'!$E$37+(AA1765-'اطلاعات پایه'!$B$37)*'اطلاعات پایه'!$C$38,IF(AA1765&lt;='اطلاعات پایه'!$B$39,'اطلاعات پایه'!$E$38+(AA1765-'اطلاعات پایه'!$B$38)*'اطلاعات پایه'!$C$39,'اطلاعات پایه'!$E$39+(AA1765-'اطلاعات پایه'!$B$39)*'اطلاعات پایه'!$C$40)))))/365*L1765</f>
        <v>0</v>
      </c>
      <c r="AC1765" s="9">
        <f t="shared" si="223"/>
        <v>37493954</v>
      </c>
      <c r="AE1765" s="9">
        <f t="shared" si="218"/>
        <v>49588780</v>
      </c>
    </row>
    <row r="1766" spans="1:31" x14ac:dyDescent="0.25">
      <c r="A1766" s="13">
        <v>1746</v>
      </c>
      <c r="B1766" s="13"/>
      <c r="C1766" s="13"/>
      <c r="D1766" s="13"/>
      <c r="E1766" s="13"/>
      <c r="F1766" s="13"/>
      <c r="G1766" s="6" t="str">
        <f t="shared" si="216"/>
        <v/>
      </c>
      <c r="H1766" s="13"/>
      <c r="I1766" s="13"/>
      <c r="J1766" s="15"/>
      <c r="K1766" s="15"/>
      <c r="L1766" s="5">
        <f>VLOOKUP($C$15,'اطلاعات پایه'!$A$18:$B$30,2,FALSE)</f>
        <v>30</v>
      </c>
      <c r="M1766" s="6">
        <f>VLOOKUP($C$15,'اطلاعات پایه'!$A$18:$C$30,3,FALSE)</f>
        <v>45736</v>
      </c>
      <c r="N1766" s="5">
        <f>ROUND((K1766*('اطلاعات پایه'!$B$12+1)+'اطلاعات پایه'!$B$13)/30*L1766,0)</f>
        <v>9316080</v>
      </c>
      <c r="O1766" s="5">
        <f>IF(AND(F1766&gt;0,M1766-F1766&gt;364),'اطلاعات پایه'!$B$10,0)*L1766+J1766</f>
        <v>0</v>
      </c>
      <c r="P1766" s="5">
        <f>IF(H1766="متاهل",'اطلاعات پایه'!$B$6,0)</f>
        <v>0</v>
      </c>
      <c r="Q1766" s="5">
        <f>I1766*'اطلاعات پایه'!$B$7</f>
        <v>0</v>
      </c>
      <c r="R1766" s="5">
        <f>ROUND('اطلاعات پایه'!$B$8/30*MIN(30,L1766),0)</f>
        <v>9000000</v>
      </c>
      <c r="S1766" s="5">
        <f>ROUND('اطلاعات پایه'!$B$9/30*MIN(30,L1766),0)</f>
        <v>22000000</v>
      </c>
      <c r="T1766" s="5">
        <f t="shared" si="219"/>
        <v>59284</v>
      </c>
      <c r="U1766" s="15"/>
      <c r="V1766" s="5">
        <f t="shared" si="217"/>
        <v>0</v>
      </c>
      <c r="X1766" s="9">
        <f t="shared" si="220"/>
        <v>40316080</v>
      </c>
      <c r="Y1766" s="9">
        <f>ROUND(0.07*MIN(7*L1766*'اطلاعات پایه'!$B$5,'محاسبه حقوق'!X1766),0)</f>
        <v>2822126</v>
      </c>
      <c r="Z1766" s="9">
        <f t="shared" si="221"/>
        <v>9272700</v>
      </c>
      <c r="AA1766" s="9">
        <f t="shared" si="222"/>
        <v>480702059.14285713</v>
      </c>
      <c r="AB1766" s="5">
        <f>IF(AA1766&lt;='اطلاعات پایه'!$B$35,'اطلاعات پایه'!$D$35,IF(AA1766&lt;='اطلاعات پایه'!$B$36,'اطلاعات پایه'!$E$35+(AA1766-'اطلاعات پایه'!$B$35)*'اطلاعات پایه'!$C$36,IF(AA1766&lt;='اطلاعات پایه'!$B$37,'اطلاعات پایه'!$E$36+(AA1766-'اطلاعات پایه'!$B$36)*'اطلاعات پایه'!$C$37,IF(AA1766&lt;='اطلاعات پایه'!$B$38,'اطلاعات پایه'!$E$37+(AA1766-'اطلاعات پایه'!$B$37)*'اطلاعات پایه'!$C$38,IF(AA1766&lt;='اطلاعات پایه'!$B$39,'اطلاعات پایه'!$E$38+(AA1766-'اطلاعات پایه'!$B$38)*'اطلاعات پایه'!$C$39,'اطلاعات پایه'!$E$39+(AA1766-'اطلاعات پایه'!$B$39)*'اطلاعات پایه'!$C$40)))))/365*L1766</f>
        <v>0</v>
      </c>
      <c r="AC1766" s="9">
        <f t="shared" si="223"/>
        <v>37493954</v>
      </c>
      <c r="AE1766" s="9">
        <f t="shared" si="218"/>
        <v>49588780</v>
      </c>
    </row>
    <row r="1767" spans="1:31" x14ac:dyDescent="0.25">
      <c r="A1767" s="13">
        <v>1747</v>
      </c>
      <c r="B1767" s="13"/>
      <c r="C1767" s="13"/>
      <c r="D1767" s="13"/>
      <c r="E1767" s="13"/>
      <c r="F1767" s="13"/>
      <c r="G1767" s="6" t="str">
        <f t="shared" si="216"/>
        <v/>
      </c>
      <c r="H1767" s="13"/>
      <c r="I1767" s="13"/>
      <c r="J1767" s="15"/>
      <c r="K1767" s="15"/>
      <c r="L1767" s="5">
        <f>VLOOKUP($C$15,'اطلاعات پایه'!$A$18:$B$30,2,FALSE)</f>
        <v>30</v>
      </c>
      <c r="M1767" s="6">
        <f>VLOOKUP($C$15,'اطلاعات پایه'!$A$18:$C$30,3,FALSE)</f>
        <v>45736</v>
      </c>
      <c r="N1767" s="5">
        <f>ROUND((K1767*('اطلاعات پایه'!$B$12+1)+'اطلاعات پایه'!$B$13)/30*L1767,0)</f>
        <v>9316080</v>
      </c>
      <c r="O1767" s="5">
        <f>IF(AND(F1767&gt;0,M1767-F1767&gt;364),'اطلاعات پایه'!$B$10,0)*L1767+J1767</f>
        <v>0</v>
      </c>
      <c r="P1767" s="5">
        <f>IF(H1767="متاهل",'اطلاعات پایه'!$B$6,0)</f>
        <v>0</v>
      </c>
      <c r="Q1767" s="5">
        <f>I1767*'اطلاعات پایه'!$B$7</f>
        <v>0</v>
      </c>
      <c r="R1767" s="5">
        <f>ROUND('اطلاعات پایه'!$B$8/30*MIN(30,L1767),0)</f>
        <v>9000000</v>
      </c>
      <c r="S1767" s="5">
        <f>ROUND('اطلاعات پایه'!$B$9/30*MIN(30,L1767),0)</f>
        <v>22000000</v>
      </c>
      <c r="T1767" s="5">
        <f t="shared" si="219"/>
        <v>59284</v>
      </c>
      <c r="U1767" s="15"/>
      <c r="V1767" s="5">
        <f t="shared" si="217"/>
        <v>0</v>
      </c>
      <c r="X1767" s="9">
        <f t="shared" si="220"/>
        <v>40316080</v>
      </c>
      <c r="Y1767" s="9">
        <f>ROUND(0.07*MIN(7*L1767*'اطلاعات پایه'!$B$5,'محاسبه حقوق'!X1767),0)</f>
        <v>2822126</v>
      </c>
      <c r="Z1767" s="9">
        <f t="shared" si="221"/>
        <v>9272700</v>
      </c>
      <c r="AA1767" s="9">
        <f t="shared" si="222"/>
        <v>480702059.14285713</v>
      </c>
      <c r="AB1767" s="5">
        <f>IF(AA1767&lt;='اطلاعات پایه'!$B$35,'اطلاعات پایه'!$D$35,IF(AA1767&lt;='اطلاعات پایه'!$B$36,'اطلاعات پایه'!$E$35+(AA1767-'اطلاعات پایه'!$B$35)*'اطلاعات پایه'!$C$36,IF(AA1767&lt;='اطلاعات پایه'!$B$37,'اطلاعات پایه'!$E$36+(AA1767-'اطلاعات پایه'!$B$36)*'اطلاعات پایه'!$C$37,IF(AA1767&lt;='اطلاعات پایه'!$B$38,'اطلاعات پایه'!$E$37+(AA1767-'اطلاعات پایه'!$B$37)*'اطلاعات پایه'!$C$38,IF(AA1767&lt;='اطلاعات پایه'!$B$39,'اطلاعات پایه'!$E$38+(AA1767-'اطلاعات پایه'!$B$38)*'اطلاعات پایه'!$C$39,'اطلاعات پایه'!$E$39+(AA1767-'اطلاعات پایه'!$B$39)*'اطلاعات پایه'!$C$40)))))/365*L1767</f>
        <v>0</v>
      </c>
      <c r="AC1767" s="9">
        <f t="shared" si="223"/>
        <v>37493954</v>
      </c>
      <c r="AE1767" s="9">
        <f t="shared" si="218"/>
        <v>49588780</v>
      </c>
    </row>
    <row r="1768" spans="1:31" x14ac:dyDescent="0.25">
      <c r="A1768" s="13">
        <v>1748</v>
      </c>
      <c r="B1768" s="13"/>
      <c r="C1768" s="13"/>
      <c r="D1768" s="13"/>
      <c r="E1768" s="13"/>
      <c r="F1768" s="13"/>
      <c r="G1768" s="6" t="str">
        <f t="shared" si="216"/>
        <v/>
      </c>
      <c r="H1768" s="13"/>
      <c r="I1768" s="13"/>
      <c r="J1768" s="15"/>
      <c r="K1768" s="15"/>
      <c r="L1768" s="5">
        <f>VLOOKUP($C$15,'اطلاعات پایه'!$A$18:$B$30,2,FALSE)</f>
        <v>30</v>
      </c>
      <c r="M1768" s="6">
        <f>VLOOKUP($C$15,'اطلاعات پایه'!$A$18:$C$30,3,FALSE)</f>
        <v>45736</v>
      </c>
      <c r="N1768" s="5">
        <f>ROUND((K1768*('اطلاعات پایه'!$B$12+1)+'اطلاعات پایه'!$B$13)/30*L1768,0)</f>
        <v>9316080</v>
      </c>
      <c r="O1768" s="5">
        <f>IF(AND(F1768&gt;0,M1768-F1768&gt;364),'اطلاعات پایه'!$B$10,0)*L1768+J1768</f>
        <v>0</v>
      </c>
      <c r="P1768" s="5">
        <f>IF(H1768="متاهل",'اطلاعات پایه'!$B$6,0)</f>
        <v>0</v>
      </c>
      <c r="Q1768" s="5">
        <f>I1768*'اطلاعات پایه'!$B$7</f>
        <v>0</v>
      </c>
      <c r="R1768" s="5">
        <f>ROUND('اطلاعات پایه'!$B$8/30*MIN(30,L1768),0)</f>
        <v>9000000</v>
      </c>
      <c r="S1768" s="5">
        <f>ROUND('اطلاعات پایه'!$B$9/30*MIN(30,L1768),0)</f>
        <v>22000000</v>
      </c>
      <c r="T1768" s="5">
        <f t="shared" si="219"/>
        <v>59284</v>
      </c>
      <c r="U1768" s="15"/>
      <c r="V1768" s="5">
        <f t="shared" si="217"/>
        <v>0</v>
      </c>
      <c r="X1768" s="9">
        <f t="shared" si="220"/>
        <v>40316080</v>
      </c>
      <c r="Y1768" s="9">
        <f>ROUND(0.07*MIN(7*L1768*'اطلاعات پایه'!$B$5,'محاسبه حقوق'!X1768),0)</f>
        <v>2822126</v>
      </c>
      <c r="Z1768" s="9">
        <f t="shared" si="221"/>
        <v>9272700</v>
      </c>
      <c r="AA1768" s="9">
        <f t="shared" si="222"/>
        <v>480702059.14285713</v>
      </c>
      <c r="AB1768" s="5">
        <f>IF(AA1768&lt;='اطلاعات پایه'!$B$35,'اطلاعات پایه'!$D$35,IF(AA1768&lt;='اطلاعات پایه'!$B$36,'اطلاعات پایه'!$E$35+(AA1768-'اطلاعات پایه'!$B$35)*'اطلاعات پایه'!$C$36,IF(AA1768&lt;='اطلاعات پایه'!$B$37,'اطلاعات پایه'!$E$36+(AA1768-'اطلاعات پایه'!$B$36)*'اطلاعات پایه'!$C$37,IF(AA1768&lt;='اطلاعات پایه'!$B$38,'اطلاعات پایه'!$E$37+(AA1768-'اطلاعات پایه'!$B$37)*'اطلاعات پایه'!$C$38,IF(AA1768&lt;='اطلاعات پایه'!$B$39,'اطلاعات پایه'!$E$38+(AA1768-'اطلاعات پایه'!$B$38)*'اطلاعات پایه'!$C$39,'اطلاعات پایه'!$E$39+(AA1768-'اطلاعات پایه'!$B$39)*'اطلاعات پایه'!$C$40)))))/365*L1768</f>
        <v>0</v>
      </c>
      <c r="AC1768" s="9">
        <f t="shared" si="223"/>
        <v>37493954</v>
      </c>
      <c r="AE1768" s="9">
        <f t="shared" si="218"/>
        <v>49588780</v>
      </c>
    </row>
    <row r="1769" spans="1:31" x14ac:dyDescent="0.25">
      <c r="A1769" s="13">
        <v>1749</v>
      </c>
      <c r="B1769" s="13"/>
      <c r="C1769" s="13"/>
      <c r="D1769" s="13"/>
      <c r="E1769" s="13"/>
      <c r="F1769" s="13"/>
      <c r="G1769" s="6" t="str">
        <f t="shared" si="216"/>
        <v/>
      </c>
      <c r="H1769" s="13"/>
      <c r="I1769" s="13"/>
      <c r="J1769" s="15"/>
      <c r="K1769" s="15"/>
      <c r="L1769" s="5">
        <f>VLOOKUP($C$15,'اطلاعات پایه'!$A$18:$B$30,2,FALSE)</f>
        <v>30</v>
      </c>
      <c r="M1769" s="6">
        <f>VLOOKUP($C$15,'اطلاعات پایه'!$A$18:$C$30,3,FALSE)</f>
        <v>45736</v>
      </c>
      <c r="N1769" s="5">
        <f>ROUND((K1769*('اطلاعات پایه'!$B$12+1)+'اطلاعات پایه'!$B$13)/30*L1769,0)</f>
        <v>9316080</v>
      </c>
      <c r="O1769" s="5">
        <f>IF(AND(F1769&gt;0,M1769-F1769&gt;364),'اطلاعات پایه'!$B$10,0)*L1769+J1769</f>
        <v>0</v>
      </c>
      <c r="P1769" s="5">
        <f>IF(H1769="متاهل",'اطلاعات پایه'!$B$6,0)</f>
        <v>0</v>
      </c>
      <c r="Q1769" s="5">
        <f>I1769*'اطلاعات پایه'!$B$7</f>
        <v>0</v>
      </c>
      <c r="R1769" s="5">
        <f>ROUND('اطلاعات پایه'!$B$8/30*MIN(30,L1769),0)</f>
        <v>9000000</v>
      </c>
      <c r="S1769" s="5">
        <f>ROUND('اطلاعات پایه'!$B$9/30*MIN(30,L1769),0)</f>
        <v>22000000</v>
      </c>
      <c r="T1769" s="5">
        <f t="shared" si="219"/>
        <v>59284</v>
      </c>
      <c r="U1769" s="15"/>
      <c r="V1769" s="5">
        <f t="shared" si="217"/>
        <v>0</v>
      </c>
      <c r="X1769" s="9">
        <f t="shared" si="220"/>
        <v>40316080</v>
      </c>
      <c r="Y1769" s="9">
        <f>ROUND(0.07*MIN(7*L1769*'اطلاعات پایه'!$B$5,'محاسبه حقوق'!X1769),0)</f>
        <v>2822126</v>
      </c>
      <c r="Z1769" s="9">
        <f t="shared" si="221"/>
        <v>9272700</v>
      </c>
      <c r="AA1769" s="9">
        <f t="shared" si="222"/>
        <v>480702059.14285713</v>
      </c>
      <c r="AB1769" s="5">
        <f>IF(AA1769&lt;='اطلاعات پایه'!$B$35,'اطلاعات پایه'!$D$35,IF(AA1769&lt;='اطلاعات پایه'!$B$36,'اطلاعات پایه'!$E$35+(AA1769-'اطلاعات پایه'!$B$35)*'اطلاعات پایه'!$C$36,IF(AA1769&lt;='اطلاعات پایه'!$B$37,'اطلاعات پایه'!$E$36+(AA1769-'اطلاعات پایه'!$B$36)*'اطلاعات پایه'!$C$37,IF(AA1769&lt;='اطلاعات پایه'!$B$38,'اطلاعات پایه'!$E$37+(AA1769-'اطلاعات پایه'!$B$37)*'اطلاعات پایه'!$C$38,IF(AA1769&lt;='اطلاعات پایه'!$B$39,'اطلاعات پایه'!$E$38+(AA1769-'اطلاعات پایه'!$B$38)*'اطلاعات پایه'!$C$39,'اطلاعات پایه'!$E$39+(AA1769-'اطلاعات پایه'!$B$39)*'اطلاعات پایه'!$C$40)))))/365*L1769</f>
        <v>0</v>
      </c>
      <c r="AC1769" s="9">
        <f t="shared" si="223"/>
        <v>37493954</v>
      </c>
      <c r="AE1769" s="9">
        <f t="shared" si="218"/>
        <v>49588780</v>
      </c>
    </row>
    <row r="1770" spans="1:31" x14ac:dyDescent="0.25">
      <c r="A1770" s="13">
        <v>1750</v>
      </c>
      <c r="B1770" s="13"/>
      <c r="C1770" s="13"/>
      <c r="D1770" s="13"/>
      <c r="E1770" s="13"/>
      <c r="F1770" s="13"/>
      <c r="G1770" s="6" t="str">
        <f t="shared" si="216"/>
        <v/>
      </c>
      <c r="H1770" s="13"/>
      <c r="I1770" s="13"/>
      <c r="J1770" s="15"/>
      <c r="K1770" s="15"/>
      <c r="L1770" s="5">
        <f>VLOOKUP($C$15,'اطلاعات پایه'!$A$18:$B$30,2,FALSE)</f>
        <v>30</v>
      </c>
      <c r="M1770" s="6">
        <f>VLOOKUP($C$15,'اطلاعات پایه'!$A$18:$C$30,3,FALSE)</f>
        <v>45736</v>
      </c>
      <c r="N1770" s="5">
        <f>ROUND((K1770*('اطلاعات پایه'!$B$12+1)+'اطلاعات پایه'!$B$13)/30*L1770,0)</f>
        <v>9316080</v>
      </c>
      <c r="O1770" s="5">
        <f>IF(AND(F1770&gt;0,M1770-F1770&gt;364),'اطلاعات پایه'!$B$10,0)*L1770+J1770</f>
        <v>0</v>
      </c>
      <c r="P1770" s="5">
        <f>IF(H1770="متاهل",'اطلاعات پایه'!$B$6,0)</f>
        <v>0</v>
      </c>
      <c r="Q1770" s="5">
        <f>I1770*'اطلاعات پایه'!$B$7</f>
        <v>0</v>
      </c>
      <c r="R1770" s="5">
        <f>ROUND('اطلاعات پایه'!$B$8/30*MIN(30,L1770),0)</f>
        <v>9000000</v>
      </c>
      <c r="S1770" s="5">
        <f>ROUND('اطلاعات پایه'!$B$9/30*MIN(30,L1770),0)</f>
        <v>22000000</v>
      </c>
      <c r="T1770" s="5">
        <f t="shared" si="219"/>
        <v>59284</v>
      </c>
      <c r="U1770" s="15"/>
      <c r="V1770" s="5">
        <f t="shared" si="217"/>
        <v>0</v>
      </c>
      <c r="X1770" s="9">
        <f t="shared" si="220"/>
        <v>40316080</v>
      </c>
      <c r="Y1770" s="9">
        <f>ROUND(0.07*MIN(7*L1770*'اطلاعات پایه'!$B$5,'محاسبه حقوق'!X1770),0)</f>
        <v>2822126</v>
      </c>
      <c r="Z1770" s="9">
        <f t="shared" si="221"/>
        <v>9272700</v>
      </c>
      <c r="AA1770" s="9">
        <f t="shared" si="222"/>
        <v>480702059.14285713</v>
      </c>
      <c r="AB1770" s="5">
        <f>IF(AA1770&lt;='اطلاعات پایه'!$B$35,'اطلاعات پایه'!$D$35,IF(AA1770&lt;='اطلاعات پایه'!$B$36,'اطلاعات پایه'!$E$35+(AA1770-'اطلاعات پایه'!$B$35)*'اطلاعات پایه'!$C$36,IF(AA1770&lt;='اطلاعات پایه'!$B$37,'اطلاعات پایه'!$E$36+(AA1770-'اطلاعات پایه'!$B$36)*'اطلاعات پایه'!$C$37,IF(AA1770&lt;='اطلاعات پایه'!$B$38,'اطلاعات پایه'!$E$37+(AA1770-'اطلاعات پایه'!$B$37)*'اطلاعات پایه'!$C$38,IF(AA1770&lt;='اطلاعات پایه'!$B$39,'اطلاعات پایه'!$E$38+(AA1770-'اطلاعات پایه'!$B$38)*'اطلاعات پایه'!$C$39,'اطلاعات پایه'!$E$39+(AA1770-'اطلاعات پایه'!$B$39)*'اطلاعات پایه'!$C$40)))))/365*L1770</f>
        <v>0</v>
      </c>
      <c r="AC1770" s="9">
        <f t="shared" si="223"/>
        <v>37493954</v>
      </c>
      <c r="AE1770" s="9">
        <f t="shared" si="218"/>
        <v>49588780</v>
      </c>
    </row>
    <row r="1771" spans="1:31" x14ac:dyDescent="0.25">
      <c r="A1771" s="13">
        <v>1751</v>
      </c>
      <c r="B1771" s="13"/>
      <c r="C1771" s="13"/>
      <c r="D1771" s="13"/>
      <c r="E1771" s="13"/>
      <c r="F1771" s="13"/>
      <c r="G1771" s="6" t="str">
        <f t="shared" si="216"/>
        <v/>
      </c>
      <c r="H1771" s="13"/>
      <c r="I1771" s="13"/>
      <c r="J1771" s="15"/>
      <c r="K1771" s="15"/>
      <c r="L1771" s="5">
        <f>VLOOKUP($C$15,'اطلاعات پایه'!$A$18:$B$30,2,FALSE)</f>
        <v>30</v>
      </c>
      <c r="M1771" s="6">
        <f>VLOOKUP($C$15,'اطلاعات پایه'!$A$18:$C$30,3,FALSE)</f>
        <v>45736</v>
      </c>
      <c r="N1771" s="5">
        <f>ROUND((K1771*('اطلاعات پایه'!$B$12+1)+'اطلاعات پایه'!$B$13)/30*L1771,0)</f>
        <v>9316080</v>
      </c>
      <c r="O1771" s="5">
        <f>IF(AND(F1771&gt;0,M1771-F1771&gt;364),'اطلاعات پایه'!$B$10,0)*L1771+J1771</f>
        <v>0</v>
      </c>
      <c r="P1771" s="5">
        <f>IF(H1771="متاهل",'اطلاعات پایه'!$B$6,0)</f>
        <v>0</v>
      </c>
      <c r="Q1771" s="5">
        <f>I1771*'اطلاعات پایه'!$B$7</f>
        <v>0</v>
      </c>
      <c r="R1771" s="5">
        <f>ROUND('اطلاعات پایه'!$B$8/30*MIN(30,L1771),0)</f>
        <v>9000000</v>
      </c>
      <c r="S1771" s="5">
        <f>ROUND('اطلاعات پایه'!$B$9/30*MIN(30,L1771),0)</f>
        <v>22000000</v>
      </c>
      <c r="T1771" s="5">
        <f t="shared" si="219"/>
        <v>59284</v>
      </c>
      <c r="U1771" s="15"/>
      <c r="V1771" s="5">
        <f t="shared" si="217"/>
        <v>0</v>
      </c>
      <c r="X1771" s="9">
        <f t="shared" si="220"/>
        <v>40316080</v>
      </c>
      <c r="Y1771" s="9">
        <f>ROUND(0.07*MIN(7*L1771*'اطلاعات پایه'!$B$5,'محاسبه حقوق'!X1771),0)</f>
        <v>2822126</v>
      </c>
      <c r="Z1771" s="9">
        <f t="shared" si="221"/>
        <v>9272700</v>
      </c>
      <c r="AA1771" s="9">
        <f t="shared" si="222"/>
        <v>480702059.14285713</v>
      </c>
      <c r="AB1771" s="5">
        <f>IF(AA1771&lt;='اطلاعات پایه'!$B$35,'اطلاعات پایه'!$D$35,IF(AA1771&lt;='اطلاعات پایه'!$B$36,'اطلاعات پایه'!$E$35+(AA1771-'اطلاعات پایه'!$B$35)*'اطلاعات پایه'!$C$36,IF(AA1771&lt;='اطلاعات پایه'!$B$37,'اطلاعات پایه'!$E$36+(AA1771-'اطلاعات پایه'!$B$36)*'اطلاعات پایه'!$C$37,IF(AA1771&lt;='اطلاعات پایه'!$B$38,'اطلاعات پایه'!$E$37+(AA1771-'اطلاعات پایه'!$B$37)*'اطلاعات پایه'!$C$38,IF(AA1771&lt;='اطلاعات پایه'!$B$39,'اطلاعات پایه'!$E$38+(AA1771-'اطلاعات پایه'!$B$38)*'اطلاعات پایه'!$C$39,'اطلاعات پایه'!$E$39+(AA1771-'اطلاعات پایه'!$B$39)*'اطلاعات پایه'!$C$40)))))/365*L1771</f>
        <v>0</v>
      </c>
      <c r="AC1771" s="9">
        <f t="shared" si="223"/>
        <v>37493954</v>
      </c>
      <c r="AE1771" s="9">
        <f t="shared" si="218"/>
        <v>49588780</v>
      </c>
    </row>
    <row r="1772" spans="1:31" x14ac:dyDescent="0.25">
      <c r="A1772" s="13">
        <v>1752</v>
      </c>
      <c r="B1772" s="13"/>
      <c r="C1772" s="13"/>
      <c r="D1772" s="13"/>
      <c r="E1772" s="13"/>
      <c r="F1772" s="13"/>
      <c r="G1772" s="6" t="str">
        <f t="shared" si="216"/>
        <v/>
      </c>
      <c r="H1772" s="13"/>
      <c r="I1772" s="13"/>
      <c r="J1772" s="15"/>
      <c r="K1772" s="15"/>
      <c r="L1772" s="5">
        <f>VLOOKUP($C$15,'اطلاعات پایه'!$A$18:$B$30,2,FALSE)</f>
        <v>30</v>
      </c>
      <c r="M1772" s="6">
        <f>VLOOKUP($C$15,'اطلاعات پایه'!$A$18:$C$30,3,FALSE)</f>
        <v>45736</v>
      </c>
      <c r="N1772" s="5">
        <f>ROUND((K1772*('اطلاعات پایه'!$B$12+1)+'اطلاعات پایه'!$B$13)/30*L1772,0)</f>
        <v>9316080</v>
      </c>
      <c r="O1772" s="5">
        <f>IF(AND(F1772&gt;0,M1772-F1772&gt;364),'اطلاعات پایه'!$B$10,0)*L1772+J1772</f>
        <v>0</v>
      </c>
      <c r="P1772" s="5">
        <f>IF(H1772="متاهل",'اطلاعات پایه'!$B$6,0)</f>
        <v>0</v>
      </c>
      <c r="Q1772" s="5">
        <f>I1772*'اطلاعات پایه'!$B$7</f>
        <v>0</v>
      </c>
      <c r="R1772" s="5">
        <f>ROUND('اطلاعات پایه'!$B$8/30*MIN(30,L1772),0)</f>
        <v>9000000</v>
      </c>
      <c r="S1772" s="5">
        <f>ROUND('اطلاعات پایه'!$B$9/30*MIN(30,L1772),0)</f>
        <v>22000000</v>
      </c>
      <c r="T1772" s="5">
        <f t="shared" si="219"/>
        <v>59284</v>
      </c>
      <c r="U1772" s="15"/>
      <c r="V1772" s="5">
        <f t="shared" si="217"/>
        <v>0</v>
      </c>
      <c r="X1772" s="9">
        <f t="shared" si="220"/>
        <v>40316080</v>
      </c>
      <c r="Y1772" s="9">
        <f>ROUND(0.07*MIN(7*L1772*'اطلاعات پایه'!$B$5,'محاسبه حقوق'!X1772),0)</f>
        <v>2822126</v>
      </c>
      <c r="Z1772" s="9">
        <f t="shared" si="221"/>
        <v>9272700</v>
      </c>
      <c r="AA1772" s="9">
        <f t="shared" si="222"/>
        <v>480702059.14285713</v>
      </c>
      <c r="AB1772" s="5">
        <f>IF(AA1772&lt;='اطلاعات پایه'!$B$35,'اطلاعات پایه'!$D$35,IF(AA1772&lt;='اطلاعات پایه'!$B$36,'اطلاعات پایه'!$E$35+(AA1772-'اطلاعات پایه'!$B$35)*'اطلاعات پایه'!$C$36,IF(AA1772&lt;='اطلاعات پایه'!$B$37,'اطلاعات پایه'!$E$36+(AA1772-'اطلاعات پایه'!$B$36)*'اطلاعات پایه'!$C$37,IF(AA1772&lt;='اطلاعات پایه'!$B$38,'اطلاعات پایه'!$E$37+(AA1772-'اطلاعات پایه'!$B$37)*'اطلاعات پایه'!$C$38,IF(AA1772&lt;='اطلاعات پایه'!$B$39,'اطلاعات پایه'!$E$38+(AA1772-'اطلاعات پایه'!$B$38)*'اطلاعات پایه'!$C$39,'اطلاعات پایه'!$E$39+(AA1772-'اطلاعات پایه'!$B$39)*'اطلاعات پایه'!$C$40)))))/365*L1772</f>
        <v>0</v>
      </c>
      <c r="AC1772" s="9">
        <f t="shared" si="223"/>
        <v>37493954</v>
      </c>
      <c r="AE1772" s="9">
        <f t="shared" si="218"/>
        <v>49588780</v>
      </c>
    </row>
    <row r="1773" spans="1:31" x14ac:dyDescent="0.25">
      <c r="A1773" s="13">
        <v>1753</v>
      </c>
      <c r="B1773" s="13"/>
      <c r="C1773" s="13"/>
      <c r="D1773" s="13"/>
      <c r="E1773" s="13"/>
      <c r="F1773" s="13"/>
      <c r="G1773" s="6" t="str">
        <f t="shared" si="216"/>
        <v/>
      </c>
      <c r="H1773" s="13"/>
      <c r="I1773" s="13"/>
      <c r="J1773" s="15"/>
      <c r="K1773" s="15"/>
      <c r="L1773" s="5">
        <f>VLOOKUP($C$15,'اطلاعات پایه'!$A$18:$B$30,2,FALSE)</f>
        <v>30</v>
      </c>
      <c r="M1773" s="6">
        <f>VLOOKUP($C$15,'اطلاعات پایه'!$A$18:$C$30,3,FALSE)</f>
        <v>45736</v>
      </c>
      <c r="N1773" s="5">
        <f>ROUND((K1773*('اطلاعات پایه'!$B$12+1)+'اطلاعات پایه'!$B$13)/30*L1773,0)</f>
        <v>9316080</v>
      </c>
      <c r="O1773" s="5">
        <f>IF(AND(F1773&gt;0,M1773-F1773&gt;364),'اطلاعات پایه'!$B$10,0)*L1773+J1773</f>
        <v>0</v>
      </c>
      <c r="P1773" s="5">
        <f>IF(H1773="متاهل",'اطلاعات پایه'!$B$6,0)</f>
        <v>0</v>
      </c>
      <c r="Q1773" s="5">
        <f>I1773*'اطلاعات پایه'!$B$7</f>
        <v>0</v>
      </c>
      <c r="R1773" s="5">
        <f>ROUND('اطلاعات پایه'!$B$8/30*MIN(30,L1773),0)</f>
        <v>9000000</v>
      </c>
      <c r="S1773" s="5">
        <f>ROUND('اطلاعات پایه'!$B$9/30*MIN(30,L1773),0)</f>
        <v>22000000</v>
      </c>
      <c r="T1773" s="5">
        <f t="shared" si="219"/>
        <v>59284</v>
      </c>
      <c r="U1773" s="15"/>
      <c r="V1773" s="5">
        <f t="shared" si="217"/>
        <v>0</v>
      </c>
      <c r="X1773" s="9">
        <f t="shared" si="220"/>
        <v>40316080</v>
      </c>
      <c r="Y1773" s="9">
        <f>ROUND(0.07*MIN(7*L1773*'اطلاعات پایه'!$B$5,'محاسبه حقوق'!X1773),0)</f>
        <v>2822126</v>
      </c>
      <c r="Z1773" s="9">
        <f t="shared" si="221"/>
        <v>9272700</v>
      </c>
      <c r="AA1773" s="9">
        <f t="shared" si="222"/>
        <v>480702059.14285713</v>
      </c>
      <c r="AB1773" s="5">
        <f>IF(AA1773&lt;='اطلاعات پایه'!$B$35,'اطلاعات پایه'!$D$35,IF(AA1773&lt;='اطلاعات پایه'!$B$36,'اطلاعات پایه'!$E$35+(AA1773-'اطلاعات پایه'!$B$35)*'اطلاعات پایه'!$C$36,IF(AA1773&lt;='اطلاعات پایه'!$B$37,'اطلاعات پایه'!$E$36+(AA1773-'اطلاعات پایه'!$B$36)*'اطلاعات پایه'!$C$37,IF(AA1773&lt;='اطلاعات پایه'!$B$38,'اطلاعات پایه'!$E$37+(AA1773-'اطلاعات پایه'!$B$37)*'اطلاعات پایه'!$C$38,IF(AA1773&lt;='اطلاعات پایه'!$B$39,'اطلاعات پایه'!$E$38+(AA1773-'اطلاعات پایه'!$B$38)*'اطلاعات پایه'!$C$39,'اطلاعات پایه'!$E$39+(AA1773-'اطلاعات پایه'!$B$39)*'اطلاعات پایه'!$C$40)))))/365*L1773</f>
        <v>0</v>
      </c>
      <c r="AC1773" s="9">
        <f t="shared" si="223"/>
        <v>37493954</v>
      </c>
      <c r="AE1773" s="9">
        <f t="shared" si="218"/>
        <v>49588780</v>
      </c>
    </row>
    <row r="1774" spans="1:31" x14ac:dyDescent="0.25">
      <c r="A1774" s="13">
        <v>1754</v>
      </c>
      <c r="B1774" s="13"/>
      <c r="C1774" s="13"/>
      <c r="D1774" s="13"/>
      <c r="E1774" s="13"/>
      <c r="F1774" s="13"/>
      <c r="G1774" s="6" t="str">
        <f t="shared" si="216"/>
        <v/>
      </c>
      <c r="H1774" s="13"/>
      <c r="I1774" s="13"/>
      <c r="J1774" s="15"/>
      <c r="K1774" s="15"/>
      <c r="L1774" s="5">
        <f>VLOOKUP($C$15,'اطلاعات پایه'!$A$18:$B$30,2,FALSE)</f>
        <v>30</v>
      </c>
      <c r="M1774" s="6">
        <f>VLOOKUP($C$15,'اطلاعات پایه'!$A$18:$C$30,3,FALSE)</f>
        <v>45736</v>
      </c>
      <c r="N1774" s="5">
        <f>ROUND((K1774*('اطلاعات پایه'!$B$12+1)+'اطلاعات پایه'!$B$13)/30*L1774,0)</f>
        <v>9316080</v>
      </c>
      <c r="O1774" s="5">
        <f>IF(AND(F1774&gt;0,M1774-F1774&gt;364),'اطلاعات پایه'!$B$10,0)*L1774+J1774</f>
        <v>0</v>
      </c>
      <c r="P1774" s="5">
        <f>IF(H1774="متاهل",'اطلاعات پایه'!$B$6,0)</f>
        <v>0</v>
      </c>
      <c r="Q1774" s="5">
        <f>I1774*'اطلاعات پایه'!$B$7</f>
        <v>0</v>
      </c>
      <c r="R1774" s="5">
        <f>ROUND('اطلاعات پایه'!$B$8/30*MIN(30,L1774),0)</f>
        <v>9000000</v>
      </c>
      <c r="S1774" s="5">
        <f>ROUND('اطلاعات پایه'!$B$9/30*MIN(30,L1774),0)</f>
        <v>22000000</v>
      </c>
      <c r="T1774" s="5">
        <f t="shared" si="219"/>
        <v>59284</v>
      </c>
      <c r="U1774" s="15"/>
      <c r="V1774" s="5">
        <f t="shared" si="217"/>
        <v>0</v>
      </c>
      <c r="X1774" s="9">
        <f t="shared" si="220"/>
        <v>40316080</v>
      </c>
      <c r="Y1774" s="9">
        <f>ROUND(0.07*MIN(7*L1774*'اطلاعات پایه'!$B$5,'محاسبه حقوق'!X1774),0)</f>
        <v>2822126</v>
      </c>
      <c r="Z1774" s="9">
        <f t="shared" si="221"/>
        <v>9272700</v>
      </c>
      <c r="AA1774" s="9">
        <f t="shared" si="222"/>
        <v>480702059.14285713</v>
      </c>
      <c r="AB1774" s="5">
        <f>IF(AA1774&lt;='اطلاعات پایه'!$B$35,'اطلاعات پایه'!$D$35,IF(AA1774&lt;='اطلاعات پایه'!$B$36,'اطلاعات پایه'!$E$35+(AA1774-'اطلاعات پایه'!$B$35)*'اطلاعات پایه'!$C$36,IF(AA1774&lt;='اطلاعات پایه'!$B$37,'اطلاعات پایه'!$E$36+(AA1774-'اطلاعات پایه'!$B$36)*'اطلاعات پایه'!$C$37,IF(AA1774&lt;='اطلاعات پایه'!$B$38,'اطلاعات پایه'!$E$37+(AA1774-'اطلاعات پایه'!$B$37)*'اطلاعات پایه'!$C$38,IF(AA1774&lt;='اطلاعات پایه'!$B$39,'اطلاعات پایه'!$E$38+(AA1774-'اطلاعات پایه'!$B$38)*'اطلاعات پایه'!$C$39,'اطلاعات پایه'!$E$39+(AA1774-'اطلاعات پایه'!$B$39)*'اطلاعات پایه'!$C$40)))))/365*L1774</f>
        <v>0</v>
      </c>
      <c r="AC1774" s="9">
        <f t="shared" si="223"/>
        <v>37493954</v>
      </c>
      <c r="AE1774" s="9">
        <f t="shared" si="218"/>
        <v>49588780</v>
      </c>
    </row>
    <row r="1775" spans="1:31" x14ac:dyDescent="0.25">
      <c r="A1775" s="13">
        <v>1755</v>
      </c>
      <c r="B1775" s="13"/>
      <c r="C1775" s="13"/>
      <c r="D1775" s="13"/>
      <c r="E1775" s="13"/>
      <c r="F1775" s="13"/>
      <c r="G1775" s="6" t="str">
        <f t="shared" si="216"/>
        <v/>
      </c>
      <c r="H1775" s="13"/>
      <c r="I1775" s="13"/>
      <c r="J1775" s="15"/>
      <c r="K1775" s="15"/>
      <c r="L1775" s="5">
        <f>VLOOKUP($C$15,'اطلاعات پایه'!$A$18:$B$30,2,FALSE)</f>
        <v>30</v>
      </c>
      <c r="M1775" s="6">
        <f>VLOOKUP($C$15,'اطلاعات پایه'!$A$18:$C$30,3,FALSE)</f>
        <v>45736</v>
      </c>
      <c r="N1775" s="5">
        <f>ROUND((K1775*('اطلاعات پایه'!$B$12+1)+'اطلاعات پایه'!$B$13)/30*L1775,0)</f>
        <v>9316080</v>
      </c>
      <c r="O1775" s="5">
        <f>IF(AND(F1775&gt;0,M1775-F1775&gt;364),'اطلاعات پایه'!$B$10,0)*L1775+J1775</f>
        <v>0</v>
      </c>
      <c r="P1775" s="5">
        <f>IF(H1775="متاهل",'اطلاعات پایه'!$B$6,0)</f>
        <v>0</v>
      </c>
      <c r="Q1775" s="5">
        <f>I1775*'اطلاعات پایه'!$B$7</f>
        <v>0</v>
      </c>
      <c r="R1775" s="5">
        <f>ROUND('اطلاعات پایه'!$B$8/30*MIN(30,L1775),0)</f>
        <v>9000000</v>
      </c>
      <c r="S1775" s="5">
        <f>ROUND('اطلاعات پایه'!$B$9/30*MIN(30,L1775),0)</f>
        <v>22000000</v>
      </c>
      <c r="T1775" s="5">
        <f t="shared" si="219"/>
        <v>59284</v>
      </c>
      <c r="U1775" s="15"/>
      <c r="V1775" s="5">
        <f t="shared" si="217"/>
        <v>0</v>
      </c>
      <c r="X1775" s="9">
        <f t="shared" si="220"/>
        <v>40316080</v>
      </c>
      <c r="Y1775" s="9">
        <f>ROUND(0.07*MIN(7*L1775*'اطلاعات پایه'!$B$5,'محاسبه حقوق'!X1775),0)</f>
        <v>2822126</v>
      </c>
      <c r="Z1775" s="9">
        <f t="shared" si="221"/>
        <v>9272700</v>
      </c>
      <c r="AA1775" s="9">
        <f t="shared" si="222"/>
        <v>480702059.14285713</v>
      </c>
      <c r="AB1775" s="5">
        <f>IF(AA1775&lt;='اطلاعات پایه'!$B$35,'اطلاعات پایه'!$D$35,IF(AA1775&lt;='اطلاعات پایه'!$B$36,'اطلاعات پایه'!$E$35+(AA1775-'اطلاعات پایه'!$B$35)*'اطلاعات پایه'!$C$36,IF(AA1775&lt;='اطلاعات پایه'!$B$37,'اطلاعات پایه'!$E$36+(AA1775-'اطلاعات پایه'!$B$36)*'اطلاعات پایه'!$C$37,IF(AA1775&lt;='اطلاعات پایه'!$B$38,'اطلاعات پایه'!$E$37+(AA1775-'اطلاعات پایه'!$B$37)*'اطلاعات پایه'!$C$38,IF(AA1775&lt;='اطلاعات پایه'!$B$39,'اطلاعات پایه'!$E$38+(AA1775-'اطلاعات پایه'!$B$38)*'اطلاعات پایه'!$C$39,'اطلاعات پایه'!$E$39+(AA1775-'اطلاعات پایه'!$B$39)*'اطلاعات پایه'!$C$40)))))/365*L1775</f>
        <v>0</v>
      </c>
      <c r="AC1775" s="9">
        <f t="shared" si="223"/>
        <v>37493954</v>
      </c>
      <c r="AE1775" s="9">
        <f t="shared" si="218"/>
        <v>49588780</v>
      </c>
    </row>
    <row r="1776" spans="1:31" x14ac:dyDescent="0.25">
      <c r="A1776" s="13">
        <v>1756</v>
      </c>
      <c r="B1776" s="13"/>
      <c r="C1776" s="13"/>
      <c r="D1776" s="13"/>
      <c r="E1776" s="13"/>
      <c r="F1776" s="13"/>
      <c r="G1776" s="6" t="str">
        <f t="shared" si="216"/>
        <v/>
      </c>
      <c r="H1776" s="13"/>
      <c r="I1776" s="13"/>
      <c r="J1776" s="15"/>
      <c r="K1776" s="15"/>
      <c r="L1776" s="5">
        <f>VLOOKUP($C$15,'اطلاعات پایه'!$A$18:$B$30,2,FALSE)</f>
        <v>30</v>
      </c>
      <c r="M1776" s="6">
        <f>VLOOKUP($C$15,'اطلاعات پایه'!$A$18:$C$30,3,FALSE)</f>
        <v>45736</v>
      </c>
      <c r="N1776" s="5">
        <f>ROUND((K1776*('اطلاعات پایه'!$B$12+1)+'اطلاعات پایه'!$B$13)/30*L1776,0)</f>
        <v>9316080</v>
      </c>
      <c r="O1776" s="5">
        <f>IF(AND(F1776&gt;0,M1776-F1776&gt;364),'اطلاعات پایه'!$B$10,0)*L1776+J1776</f>
        <v>0</v>
      </c>
      <c r="P1776" s="5">
        <f>IF(H1776="متاهل",'اطلاعات پایه'!$B$6,0)</f>
        <v>0</v>
      </c>
      <c r="Q1776" s="5">
        <f>I1776*'اطلاعات پایه'!$B$7</f>
        <v>0</v>
      </c>
      <c r="R1776" s="5">
        <f>ROUND('اطلاعات پایه'!$B$8/30*MIN(30,L1776),0)</f>
        <v>9000000</v>
      </c>
      <c r="S1776" s="5">
        <f>ROUND('اطلاعات پایه'!$B$9/30*MIN(30,L1776),0)</f>
        <v>22000000</v>
      </c>
      <c r="T1776" s="5">
        <f t="shared" si="219"/>
        <v>59284</v>
      </c>
      <c r="U1776" s="15"/>
      <c r="V1776" s="5">
        <f t="shared" si="217"/>
        <v>0</v>
      </c>
      <c r="X1776" s="9">
        <f t="shared" si="220"/>
        <v>40316080</v>
      </c>
      <c r="Y1776" s="9">
        <f>ROUND(0.07*MIN(7*L1776*'اطلاعات پایه'!$B$5,'محاسبه حقوق'!X1776),0)</f>
        <v>2822126</v>
      </c>
      <c r="Z1776" s="9">
        <f t="shared" si="221"/>
        <v>9272700</v>
      </c>
      <c r="AA1776" s="9">
        <f t="shared" si="222"/>
        <v>480702059.14285713</v>
      </c>
      <c r="AB1776" s="5">
        <f>IF(AA1776&lt;='اطلاعات پایه'!$B$35,'اطلاعات پایه'!$D$35,IF(AA1776&lt;='اطلاعات پایه'!$B$36,'اطلاعات پایه'!$E$35+(AA1776-'اطلاعات پایه'!$B$35)*'اطلاعات پایه'!$C$36,IF(AA1776&lt;='اطلاعات پایه'!$B$37,'اطلاعات پایه'!$E$36+(AA1776-'اطلاعات پایه'!$B$36)*'اطلاعات پایه'!$C$37,IF(AA1776&lt;='اطلاعات پایه'!$B$38,'اطلاعات پایه'!$E$37+(AA1776-'اطلاعات پایه'!$B$37)*'اطلاعات پایه'!$C$38,IF(AA1776&lt;='اطلاعات پایه'!$B$39,'اطلاعات پایه'!$E$38+(AA1776-'اطلاعات پایه'!$B$38)*'اطلاعات پایه'!$C$39,'اطلاعات پایه'!$E$39+(AA1776-'اطلاعات پایه'!$B$39)*'اطلاعات پایه'!$C$40)))))/365*L1776</f>
        <v>0</v>
      </c>
      <c r="AC1776" s="9">
        <f t="shared" si="223"/>
        <v>37493954</v>
      </c>
      <c r="AE1776" s="9">
        <f t="shared" si="218"/>
        <v>49588780</v>
      </c>
    </row>
    <row r="1777" spans="1:31" x14ac:dyDescent="0.25">
      <c r="A1777" s="13">
        <v>1757</v>
      </c>
      <c r="B1777" s="13"/>
      <c r="C1777" s="13"/>
      <c r="D1777" s="13"/>
      <c r="E1777" s="13"/>
      <c r="F1777" s="13"/>
      <c r="G1777" s="6" t="str">
        <f t="shared" si="216"/>
        <v/>
      </c>
      <c r="H1777" s="13"/>
      <c r="I1777" s="13"/>
      <c r="J1777" s="15"/>
      <c r="K1777" s="15"/>
      <c r="L1777" s="5">
        <f>VLOOKUP($C$15,'اطلاعات پایه'!$A$18:$B$30,2,FALSE)</f>
        <v>30</v>
      </c>
      <c r="M1777" s="6">
        <f>VLOOKUP($C$15,'اطلاعات پایه'!$A$18:$C$30,3,FALSE)</f>
        <v>45736</v>
      </c>
      <c r="N1777" s="5">
        <f>ROUND((K1777*('اطلاعات پایه'!$B$12+1)+'اطلاعات پایه'!$B$13)/30*L1777,0)</f>
        <v>9316080</v>
      </c>
      <c r="O1777" s="5">
        <f>IF(AND(F1777&gt;0,M1777-F1777&gt;364),'اطلاعات پایه'!$B$10,0)*L1777+J1777</f>
        <v>0</v>
      </c>
      <c r="P1777" s="5">
        <f>IF(H1777="متاهل",'اطلاعات پایه'!$B$6,0)</f>
        <v>0</v>
      </c>
      <c r="Q1777" s="5">
        <f>I1777*'اطلاعات پایه'!$B$7</f>
        <v>0</v>
      </c>
      <c r="R1777" s="5">
        <f>ROUND('اطلاعات پایه'!$B$8/30*MIN(30,L1777),0)</f>
        <v>9000000</v>
      </c>
      <c r="S1777" s="5">
        <f>ROUND('اطلاعات پایه'!$B$9/30*MIN(30,L1777),0)</f>
        <v>22000000</v>
      </c>
      <c r="T1777" s="5">
        <f t="shared" si="219"/>
        <v>59284</v>
      </c>
      <c r="U1777" s="15"/>
      <c r="V1777" s="5">
        <f t="shared" si="217"/>
        <v>0</v>
      </c>
      <c r="X1777" s="9">
        <f t="shared" si="220"/>
        <v>40316080</v>
      </c>
      <c r="Y1777" s="9">
        <f>ROUND(0.07*MIN(7*L1777*'اطلاعات پایه'!$B$5,'محاسبه حقوق'!X1777),0)</f>
        <v>2822126</v>
      </c>
      <c r="Z1777" s="9">
        <f t="shared" si="221"/>
        <v>9272700</v>
      </c>
      <c r="AA1777" s="9">
        <f t="shared" si="222"/>
        <v>480702059.14285713</v>
      </c>
      <c r="AB1777" s="5">
        <f>IF(AA1777&lt;='اطلاعات پایه'!$B$35,'اطلاعات پایه'!$D$35,IF(AA1777&lt;='اطلاعات پایه'!$B$36,'اطلاعات پایه'!$E$35+(AA1777-'اطلاعات پایه'!$B$35)*'اطلاعات پایه'!$C$36,IF(AA1777&lt;='اطلاعات پایه'!$B$37,'اطلاعات پایه'!$E$36+(AA1777-'اطلاعات پایه'!$B$36)*'اطلاعات پایه'!$C$37,IF(AA1777&lt;='اطلاعات پایه'!$B$38,'اطلاعات پایه'!$E$37+(AA1777-'اطلاعات پایه'!$B$37)*'اطلاعات پایه'!$C$38,IF(AA1777&lt;='اطلاعات پایه'!$B$39,'اطلاعات پایه'!$E$38+(AA1777-'اطلاعات پایه'!$B$38)*'اطلاعات پایه'!$C$39,'اطلاعات پایه'!$E$39+(AA1777-'اطلاعات پایه'!$B$39)*'اطلاعات پایه'!$C$40)))))/365*L1777</f>
        <v>0</v>
      </c>
      <c r="AC1777" s="9">
        <f t="shared" si="223"/>
        <v>37493954</v>
      </c>
      <c r="AE1777" s="9">
        <f t="shared" si="218"/>
        <v>49588780</v>
      </c>
    </row>
    <row r="1778" spans="1:31" x14ac:dyDescent="0.25">
      <c r="A1778" s="13">
        <v>1758</v>
      </c>
      <c r="B1778" s="13"/>
      <c r="C1778" s="13"/>
      <c r="D1778" s="13"/>
      <c r="E1778" s="13"/>
      <c r="F1778" s="13"/>
      <c r="G1778" s="6" t="str">
        <f t="shared" si="216"/>
        <v/>
      </c>
      <c r="H1778" s="13"/>
      <c r="I1778" s="13"/>
      <c r="J1778" s="15"/>
      <c r="K1778" s="15"/>
      <c r="L1778" s="5">
        <f>VLOOKUP($C$15,'اطلاعات پایه'!$A$18:$B$30,2,FALSE)</f>
        <v>30</v>
      </c>
      <c r="M1778" s="6">
        <f>VLOOKUP($C$15,'اطلاعات پایه'!$A$18:$C$30,3,FALSE)</f>
        <v>45736</v>
      </c>
      <c r="N1778" s="5">
        <f>ROUND((K1778*('اطلاعات پایه'!$B$12+1)+'اطلاعات پایه'!$B$13)/30*L1778,0)</f>
        <v>9316080</v>
      </c>
      <c r="O1778" s="5">
        <f>IF(AND(F1778&gt;0,M1778-F1778&gt;364),'اطلاعات پایه'!$B$10,0)*L1778+J1778</f>
        <v>0</v>
      </c>
      <c r="P1778" s="5">
        <f>IF(H1778="متاهل",'اطلاعات پایه'!$B$6,0)</f>
        <v>0</v>
      </c>
      <c r="Q1778" s="5">
        <f>I1778*'اطلاعات پایه'!$B$7</f>
        <v>0</v>
      </c>
      <c r="R1778" s="5">
        <f>ROUND('اطلاعات پایه'!$B$8/30*MIN(30,L1778),0)</f>
        <v>9000000</v>
      </c>
      <c r="S1778" s="5">
        <f>ROUND('اطلاعات پایه'!$B$9/30*MIN(30,L1778),0)</f>
        <v>22000000</v>
      </c>
      <c r="T1778" s="5">
        <f t="shared" si="219"/>
        <v>59284</v>
      </c>
      <c r="U1778" s="15"/>
      <c r="V1778" s="5">
        <f t="shared" si="217"/>
        <v>0</v>
      </c>
      <c r="X1778" s="9">
        <f t="shared" si="220"/>
        <v>40316080</v>
      </c>
      <c r="Y1778" s="9">
        <f>ROUND(0.07*MIN(7*L1778*'اطلاعات پایه'!$B$5,'محاسبه حقوق'!X1778),0)</f>
        <v>2822126</v>
      </c>
      <c r="Z1778" s="9">
        <f t="shared" si="221"/>
        <v>9272700</v>
      </c>
      <c r="AA1778" s="9">
        <f t="shared" si="222"/>
        <v>480702059.14285713</v>
      </c>
      <c r="AB1778" s="5">
        <f>IF(AA1778&lt;='اطلاعات پایه'!$B$35,'اطلاعات پایه'!$D$35,IF(AA1778&lt;='اطلاعات پایه'!$B$36,'اطلاعات پایه'!$E$35+(AA1778-'اطلاعات پایه'!$B$35)*'اطلاعات پایه'!$C$36,IF(AA1778&lt;='اطلاعات پایه'!$B$37,'اطلاعات پایه'!$E$36+(AA1778-'اطلاعات پایه'!$B$36)*'اطلاعات پایه'!$C$37,IF(AA1778&lt;='اطلاعات پایه'!$B$38,'اطلاعات پایه'!$E$37+(AA1778-'اطلاعات پایه'!$B$37)*'اطلاعات پایه'!$C$38,IF(AA1778&lt;='اطلاعات پایه'!$B$39,'اطلاعات پایه'!$E$38+(AA1778-'اطلاعات پایه'!$B$38)*'اطلاعات پایه'!$C$39,'اطلاعات پایه'!$E$39+(AA1778-'اطلاعات پایه'!$B$39)*'اطلاعات پایه'!$C$40)))))/365*L1778</f>
        <v>0</v>
      </c>
      <c r="AC1778" s="9">
        <f t="shared" si="223"/>
        <v>37493954</v>
      </c>
      <c r="AE1778" s="9">
        <f t="shared" si="218"/>
        <v>49588780</v>
      </c>
    </row>
    <row r="1779" spans="1:31" x14ac:dyDescent="0.25">
      <c r="A1779" s="13">
        <v>1759</v>
      </c>
      <c r="B1779" s="13"/>
      <c r="C1779" s="13"/>
      <c r="D1779" s="13"/>
      <c r="E1779" s="13"/>
      <c r="F1779" s="13"/>
      <c r="G1779" s="6" t="str">
        <f t="shared" si="216"/>
        <v/>
      </c>
      <c r="H1779" s="13"/>
      <c r="I1779" s="13"/>
      <c r="J1779" s="15"/>
      <c r="K1779" s="15"/>
      <c r="L1779" s="5">
        <f>VLOOKUP($C$15,'اطلاعات پایه'!$A$18:$B$30,2,FALSE)</f>
        <v>30</v>
      </c>
      <c r="M1779" s="6">
        <f>VLOOKUP($C$15,'اطلاعات پایه'!$A$18:$C$30,3,FALSE)</f>
        <v>45736</v>
      </c>
      <c r="N1779" s="5">
        <f>ROUND((K1779*('اطلاعات پایه'!$B$12+1)+'اطلاعات پایه'!$B$13)/30*L1779,0)</f>
        <v>9316080</v>
      </c>
      <c r="O1779" s="5">
        <f>IF(AND(F1779&gt;0,M1779-F1779&gt;364),'اطلاعات پایه'!$B$10,0)*L1779+J1779</f>
        <v>0</v>
      </c>
      <c r="P1779" s="5">
        <f>IF(H1779="متاهل",'اطلاعات پایه'!$B$6,0)</f>
        <v>0</v>
      </c>
      <c r="Q1779" s="5">
        <f>I1779*'اطلاعات پایه'!$B$7</f>
        <v>0</v>
      </c>
      <c r="R1779" s="5">
        <f>ROUND('اطلاعات پایه'!$B$8/30*MIN(30,L1779),0)</f>
        <v>9000000</v>
      </c>
      <c r="S1779" s="5">
        <f>ROUND('اطلاعات پایه'!$B$9/30*MIN(30,L1779),0)</f>
        <v>22000000</v>
      </c>
      <c r="T1779" s="5">
        <f t="shared" si="219"/>
        <v>59284</v>
      </c>
      <c r="U1779" s="15"/>
      <c r="V1779" s="5">
        <f t="shared" si="217"/>
        <v>0</v>
      </c>
      <c r="X1779" s="9">
        <f t="shared" si="220"/>
        <v>40316080</v>
      </c>
      <c r="Y1779" s="9">
        <f>ROUND(0.07*MIN(7*L1779*'اطلاعات پایه'!$B$5,'محاسبه حقوق'!X1779),0)</f>
        <v>2822126</v>
      </c>
      <c r="Z1779" s="9">
        <f t="shared" si="221"/>
        <v>9272700</v>
      </c>
      <c r="AA1779" s="9">
        <f t="shared" si="222"/>
        <v>480702059.14285713</v>
      </c>
      <c r="AB1779" s="5">
        <f>IF(AA1779&lt;='اطلاعات پایه'!$B$35,'اطلاعات پایه'!$D$35,IF(AA1779&lt;='اطلاعات پایه'!$B$36,'اطلاعات پایه'!$E$35+(AA1779-'اطلاعات پایه'!$B$35)*'اطلاعات پایه'!$C$36,IF(AA1779&lt;='اطلاعات پایه'!$B$37,'اطلاعات پایه'!$E$36+(AA1779-'اطلاعات پایه'!$B$36)*'اطلاعات پایه'!$C$37,IF(AA1779&lt;='اطلاعات پایه'!$B$38,'اطلاعات پایه'!$E$37+(AA1779-'اطلاعات پایه'!$B$37)*'اطلاعات پایه'!$C$38,IF(AA1779&lt;='اطلاعات پایه'!$B$39,'اطلاعات پایه'!$E$38+(AA1779-'اطلاعات پایه'!$B$38)*'اطلاعات پایه'!$C$39,'اطلاعات پایه'!$E$39+(AA1779-'اطلاعات پایه'!$B$39)*'اطلاعات پایه'!$C$40)))))/365*L1779</f>
        <v>0</v>
      </c>
      <c r="AC1779" s="9">
        <f t="shared" si="223"/>
        <v>37493954</v>
      </c>
      <c r="AE1779" s="9">
        <f t="shared" si="218"/>
        <v>49588780</v>
      </c>
    </row>
    <row r="1780" spans="1:31" x14ac:dyDescent="0.25">
      <c r="A1780" s="13">
        <v>1760</v>
      </c>
      <c r="B1780" s="13"/>
      <c r="C1780" s="13"/>
      <c r="D1780" s="13"/>
      <c r="E1780" s="13"/>
      <c r="F1780" s="13"/>
      <c r="G1780" s="6" t="str">
        <f t="shared" si="216"/>
        <v/>
      </c>
      <c r="H1780" s="13"/>
      <c r="I1780" s="13"/>
      <c r="J1780" s="15"/>
      <c r="K1780" s="15"/>
      <c r="L1780" s="5">
        <f>VLOOKUP($C$15,'اطلاعات پایه'!$A$18:$B$30,2,FALSE)</f>
        <v>30</v>
      </c>
      <c r="M1780" s="6">
        <f>VLOOKUP($C$15,'اطلاعات پایه'!$A$18:$C$30,3,FALSE)</f>
        <v>45736</v>
      </c>
      <c r="N1780" s="5">
        <f>ROUND((K1780*('اطلاعات پایه'!$B$12+1)+'اطلاعات پایه'!$B$13)/30*L1780,0)</f>
        <v>9316080</v>
      </c>
      <c r="O1780" s="5">
        <f>IF(AND(F1780&gt;0,M1780-F1780&gt;364),'اطلاعات پایه'!$B$10,0)*L1780+J1780</f>
        <v>0</v>
      </c>
      <c r="P1780" s="5">
        <f>IF(H1780="متاهل",'اطلاعات پایه'!$B$6,0)</f>
        <v>0</v>
      </c>
      <c r="Q1780" s="5">
        <f>I1780*'اطلاعات پایه'!$B$7</f>
        <v>0</v>
      </c>
      <c r="R1780" s="5">
        <f>ROUND('اطلاعات پایه'!$B$8/30*MIN(30,L1780),0)</f>
        <v>9000000</v>
      </c>
      <c r="S1780" s="5">
        <f>ROUND('اطلاعات پایه'!$B$9/30*MIN(30,L1780),0)</f>
        <v>22000000</v>
      </c>
      <c r="T1780" s="5">
        <f t="shared" si="219"/>
        <v>59284</v>
      </c>
      <c r="U1780" s="15"/>
      <c r="V1780" s="5">
        <f t="shared" si="217"/>
        <v>0</v>
      </c>
      <c r="X1780" s="9">
        <f t="shared" si="220"/>
        <v>40316080</v>
      </c>
      <c r="Y1780" s="9">
        <f>ROUND(0.07*MIN(7*L1780*'اطلاعات پایه'!$B$5,'محاسبه حقوق'!X1780),0)</f>
        <v>2822126</v>
      </c>
      <c r="Z1780" s="9">
        <f t="shared" si="221"/>
        <v>9272700</v>
      </c>
      <c r="AA1780" s="9">
        <f t="shared" si="222"/>
        <v>480702059.14285713</v>
      </c>
      <c r="AB1780" s="5">
        <f>IF(AA1780&lt;='اطلاعات پایه'!$B$35,'اطلاعات پایه'!$D$35,IF(AA1780&lt;='اطلاعات پایه'!$B$36,'اطلاعات پایه'!$E$35+(AA1780-'اطلاعات پایه'!$B$35)*'اطلاعات پایه'!$C$36,IF(AA1780&lt;='اطلاعات پایه'!$B$37,'اطلاعات پایه'!$E$36+(AA1780-'اطلاعات پایه'!$B$36)*'اطلاعات پایه'!$C$37,IF(AA1780&lt;='اطلاعات پایه'!$B$38,'اطلاعات پایه'!$E$37+(AA1780-'اطلاعات پایه'!$B$37)*'اطلاعات پایه'!$C$38,IF(AA1780&lt;='اطلاعات پایه'!$B$39,'اطلاعات پایه'!$E$38+(AA1780-'اطلاعات پایه'!$B$38)*'اطلاعات پایه'!$C$39,'اطلاعات پایه'!$E$39+(AA1780-'اطلاعات پایه'!$B$39)*'اطلاعات پایه'!$C$40)))))/365*L1780</f>
        <v>0</v>
      </c>
      <c r="AC1780" s="9">
        <f t="shared" si="223"/>
        <v>37493954</v>
      </c>
      <c r="AE1780" s="9">
        <f t="shared" si="218"/>
        <v>49588780</v>
      </c>
    </row>
    <row r="1781" spans="1:31" x14ac:dyDescent="0.25">
      <c r="A1781" s="13">
        <v>1761</v>
      </c>
      <c r="B1781" s="13"/>
      <c r="C1781" s="13"/>
      <c r="D1781" s="13"/>
      <c r="E1781" s="13"/>
      <c r="F1781" s="13"/>
      <c r="G1781" s="6" t="str">
        <f t="shared" si="216"/>
        <v/>
      </c>
      <c r="H1781" s="13"/>
      <c r="I1781" s="13"/>
      <c r="J1781" s="15"/>
      <c r="K1781" s="15"/>
      <c r="L1781" s="5">
        <f>VLOOKUP($C$15,'اطلاعات پایه'!$A$18:$B$30,2,FALSE)</f>
        <v>30</v>
      </c>
      <c r="M1781" s="6">
        <f>VLOOKUP($C$15,'اطلاعات پایه'!$A$18:$C$30,3,FALSE)</f>
        <v>45736</v>
      </c>
      <c r="N1781" s="5">
        <f>ROUND((K1781*('اطلاعات پایه'!$B$12+1)+'اطلاعات پایه'!$B$13)/30*L1781,0)</f>
        <v>9316080</v>
      </c>
      <c r="O1781" s="5">
        <f>IF(AND(F1781&gt;0,M1781-F1781&gt;364),'اطلاعات پایه'!$B$10,0)*L1781+J1781</f>
        <v>0</v>
      </c>
      <c r="P1781" s="5">
        <f>IF(H1781="متاهل",'اطلاعات پایه'!$B$6,0)</f>
        <v>0</v>
      </c>
      <c r="Q1781" s="5">
        <f>I1781*'اطلاعات پایه'!$B$7</f>
        <v>0</v>
      </c>
      <c r="R1781" s="5">
        <f>ROUND('اطلاعات پایه'!$B$8/30*MIN(30,L1781),0)</f>
        <v>9000000</v>
      </c>
      <c r="S1781" s="5">
        <f>ROUND('اطلاعات پایه'!$B$9/30*MIN(30,L1781),0)</f>
        <v>22000000</v>
      </c>
      <c r="T1781" s="5">
        <f t="shared" si="219"/>
        <v>59284</v>
      </c>
      <c r="U1781" s="15"/>
      <c r="V1781" s="5">
        <f t="shared" si="217"/>
        <v>0</v>
      </c>
      <c r="X1781" s="9">
        <f t="shared" si="220"/>
        <v>40316080</v>
      </c>
      <c r="Y1781" s="9">
        <f>ROUND(0.07*MIN(7*L1781*'اطلاعات پایه'!$B$5,'محاسبه حقوق'!X1781),0)</f>
        <v>2822126</v>
      </c>
      <c r="Z1781" s="9">
        <f t="shared" si="221"/>
        <v>9272700</v>
      </c>
      <c r="AA1781" s="9">
        <f t="shared" si="222"/>
        <v>480702059.14285713</v>
      </c>
      <c r="AB1781" s="5">
        <f>IF(AA1781&lt;='اطلاعات پایه'!$B$35,'اطلاعات پایه'!$D$35,IF(AA1781&lt;='اطلاعات پایه'!$B$36,'اطلاعات پایه'!$E$35+(AA1781-'اطلاعات پایه'!$B$35)*'اطلاعات پایه'!$C$36,IF(AA1781&lt;='اطلاعات پایه'!$B$37,'اطلاعات پایه'!$E$36+(AA1781-'اطلاعات پایه'!$B$36)*'اطلاعات پایه'!$C$37,IF(AA1781&lt;='اطلاعات پایه'!$B$38,'اطلاعات پایه'!$E$37+(AA1781-'اطلاعات پایه'!$B$37)*'اطلاعات پایه'!$C$38,IF(AA1781&lt;='اطلاعات پایه'!$B$39,'اطلاعات پایه'!$E$38+(AA1781-'اطلاعات پایه'!$B$38)*'اطلاعات پایه'!$C$39,'اطلاعات پایه'!$E$39+(AA1781-'اطلاعات پایه'!$B$39)*'اطلاعات پایه'!$C$40)))))/365*L1781</f>
        <v>0</v>
      </c>
      <c r="AC1781" s="9">
        <f t="shared" si="223"/>
        <v>37493954</v>
      </c>
      <c r="AE1781" s="9">
        <f t="shared" si="218"/>
        <v>49588780</v>
      </c>
    </row>
    <row r="1782" spans="1:31" x14ac:dyDescent="0.25">
      <c r="A1782" s="13">
        <v>1762</v>
      </c>
      <c r="B1782" s="13"/>
      <c r="C1782" s="13"/>
      <c r="D1782" s="13"/>
      <c r="E1782" s="13"/>
      <c r="F1782" s="13"/>
      <c r="G1782" s="6" t="str">
        <f t="shared" si="216"/>
        <v/>
      </c>
      <c r="H1782" s="13"/>
      <c r="I1782" s="13"/>
      <c r="J1782" s="15"/>
      <c r="K1782" s="15"/>
      <c r="L1782" s="5">
        <f>VLOOKUP($C$15,'اطلاعات پایه'!$A$18:$B$30,2,FALSE)</f>
        <v>30</v>
      </c>
      <c r="M1782" s="6">
        <f>VLOOKUP($C$15,'اطلاعات پایه'!$A$18:$C$30,3,FALSE)</f>
        <v>45736</v>
      </c>
      <c r="N1782" s="5">
        <f>ROUND((K1782*('اطلاعات پایه'!$B$12+1)+'اطلاعات پایه'!$B$13)/30*L1782,0)</f>
        <v>9316080</v>
      </c>
      <c r="O1782" s="5">
        <f>IF(AND(F1782&gt;0,M1782-F1782&gt;364),'اطلاعات پایه'!$B$10,0)*L1782+J1782</f>
        <v>0</v>
      </c>
      <c r="P1782" s="5">
        <f>IF(H1782="متاهل",'اطلاعات پایه'!$B$6,0)</f>
        <v>0</v>
      </c>
      <c r="Q1782" s="5">
        <f>I1782*'اطلاعات پایه'!$B$7</f>
        <v>0</v>
      </c>
      <c r="R1782" s="5">
        <f>ROUND('اطلاعات پایه'!$B$8/30*MIN(30,L1782),0)</f>
        <v>9000000</v>
      </c>
      <c r="S1782" s="5">
        <f>ROUND('اطلاعات پایه'!$B$9/30*MIN(30,L1782),0)</f>
        <v>22000000</v>
      </c>
      <c r="T1782" s="5">
        <f t="shared" si="219"/>
        <v>59284</v>
      </c>
      <c r="U1782" s="15"/>
      <c r="V1782" s="5">
        <f t="shared" si="217"/>
        <v>0</v>
      </c>
      <c r="X1782" s="9">
        <f t="shared" si="220"/>
        <v>40316080</v>
      </c>
      <c r="Y1782" s="9">
        <f>ROUND(0.07*MIN(7*L1782*'اطلاعات پایه'!$B$5,'محاسبه حقوق'!X1782),0)</f>
        <v>2822126</v>
      </c>
      <c r="Z1782" s="9">
        <f t="shared" si="221"/>
        <v>9272700</v>
      </c>
      <c r="AA1782" s="9">
        <f t="shared" si="222"/>
        <v>480702059.14285713</v>
      </c>
      <c r="AB1782" s="5">
        <f>IF(AA1782&lt;='اطلاعات پایه'!$B$35,'اطلاعات پایه'!$D$35,IF(AA1782&lt;='اطلاعات پایه'!$B$36,'اطلاعات پایه'!$E$35+(AA1782-'اطلاعات پایه'!$B$35)*'اطلاعات پایه'!$C$36,IF(AA1782&lt;='اطلاعات پایه'!$B$37,'اطلاعات پایه'!$E$36+(AA1782-'اطلاعات پایه'!$B$36)*'اطلاعات پایه'!$C$37,IF(AA1782&lt;='اطلاعات پایه'!$B$38,'اطلاعات پایه'!$E$37+(AA1782-'اطلاعات پایه'!$B$37)*'اطلاعات پایه'!$C$38,IF(AA1782&lt;='اطلاعات پایه'!$B$39,'اطلاعات پایه'!$E$38+(AA1782-'اطلاعات پایه'!$B$38)*'اطلاعات پایه'!$C$39,'اطلاعات پایه'!$E$39+(AA1782-'اطلاعات پایه'!$B$39)*'اطلاعات پایه'!$C$40)))))/365*L1782</f>
        <v>0</v>
      </c>
      <c r="AC1782" s="9">
        <f t="shared" si="223"/>
        <v>37493954</v>
      </c>
      <c r="AE1782" s="9">
        <f t="shared" si="218"/>
        <v>49588780</v>
      </c>
    </row>
    <row r="1783" spans="1:31" x14ac:dyDescent="0.25">
      <c r="A1783" s="13">
        <v>1763</v>
      </c>
      <c r="B1783" s="13"/>
      <c r="C1783" s="13"/>
      <c r="D1783" s="13"/>
      <c r="E1783" s="13"/>
      <c r="F1783" s="13"/>
      <c r="G1783" s="6" t="str">
        <f t="shared" si="216"/>
        <v/>
      </c>
      <c r="H1783" s="13"/>
      <c r="I1783" s="13"/>
      <c r="J1783" s="15"/>
      <c r="K1783" s="15"/>
      <c r="L1783" s="5">
        <f>VLOOKUP($C$15,'اطلاعات پایه'!$A$18:$B$30,2,FALSE)</f>
        <v>30</v>
      </c>
      <c r="M1783" s="6">
        <f>VLOOKUP($C$15,'اطلاعات پایه'!$A$18:$C$30,3,FALSE)</f>
        <v>45736</v>
      </c>
      <c r="N1783" s="5">
        <f>ROUND((K1783*('اطلاعات پایه'!$B$12+1)+'اطلاعات پایه'!$B$13)/30*L1783,0)</f>
        <v>9316080</v>
      </c>
      <c r="O1783" s="5">
        <f>IF(AND(F1783&gt;0,M1783-F1783&gt;364),'اطلاعات پایه'!$B$10,0)*L1783+J1783</f>
        <v>0</v>
      </c>
      <c r="P1783" s="5">
        <f>IF(H1783="متاهل",'اطلاعات پایه'!$B$6,0)</f>
        <v>0</v>
      </c>
      <c r="Q1783" s="5">
        <f>I1783*'اطلاعات پایه'!$B$7</f>
        <v>0</v>
      </c>
      <c r="R1783" s="5">
        <f>ROUND('اطلاعات پایه'!$B$8/30*MIN(30,L1783),0)</f>
        <v>9000000</v>
      </c>
      <c r="S1783" s="5">
        <f>ROUND('اطلاعات پایه'!$B$9/30*MIN(30,L1783),0)</f>
        <v>22000000</v>
      </c>
      <c r="T1783" s="5">
        <f t="shared" si="219"/>
        <v>59284</v>
      </c>
      <c r="U1783" s="15"/>
      <c r="V1783" s="5">
        <f t="shared" si="217"/>
        <v>0</v>
      </c>
      <c r="X1783" s="9">
        <f t="shared" si="220"/>
        <v>40316080</v>
      </c>
      <c r="Y1783" s="9">
        <f>ROUND(0.07*MIN(7*L1783*'اطلاعات پایه'!$B$5,'محاسبه حقوق'!X1783),0)</f>
        <v>2822126</v>
      </c>
      <c r="Z1783" s="9">
        <f t="shared" si="221"/>
        <v>9272700</v>
      </c>
      <c r="AA1783" s="9">
        <f t="shared" si="222"/>
        <v>480702059.14285713</v>
      </c>
      <c r="AB1783" s="5">
        <f>IF(AA1783&lt;='اطلاعات پایه'!$B$35,'اطلاعات پایه'!$D$35,IF(AA1783&lt;='اطلاعات پایه'!$B$36,'اطلاعات پایه'!$E$35+(AA1783-'اطلاعات پایه'!$B$35)*'اطلاعات پایه'!$C$36,IF(AA1783&lt;='اطلاعات پایه'!$B$37,'اطلاعات پایه'!$E$36+(AA1783-'اطلاعات پایه'!$B$36)*'اطلاعات پایه'!$C$37,IF(AA1783&lt;='اطلاعات پایه'!$B$38,'اطلاعات پایه'!$E$37+(AA1783-'اطلاعات پایه'!$B$37)*'اطلاعات پایه'!$C$38,IF(AA1783&lt;='اطلاعات پایه'!$B$39,'اطلاعات پایه'!$E$38+(AA1783-'اطلاعات پایه'!$B$38)*'اطلاعات پایه'!$C$39,'اطلاعات پایه'!$E$39+(AA1783-'اطلاعات پایه'!$B$39)*'اطلاعات پایه'!$C$40)))))/365*L1783</f>
        <v>0</v>
      </c>
      <c r="AC1783" s="9">
        <f t="shared" si="223"/>
        <v>37493954</v>
      </c>
      <c r="AE1783" s="9">
        <f t="shared" si="218"/>
        <v>49588780</v>
      </c>
    </row>
    <row r="1784" spans="1:31" x14ac:dyDescent="0.25">
      <c r="A1784" s="13">
        <v>1764</v>
      </c>
      <c r="B1784" s="13"/>
      <c r="C1784" s="13"/>
      <c r="D1784" s="13"/>
      <c r="E1784" s="13"/>
      <c r="F1784" s="13"/>
      <c r="G1784" s="6" t="str">
        <f t="shared" si="216"/>
        <v/>
      </c>
      <c r="H1784" s="13"/>
      <c r="I1784" s="13"/>
      <c r="J1784" s="15"/>
      <c r="K1784" s="15"/>
      <c r="L1784" s="5">
        <f>VLOOKUP($C$15,'اطلاعات پایه'!$A$18:$B$30,2,FALSE)</f>
        <v>30</v>
      </c>
      <c r="M1784" s="6">
        <f>VLOOKUP($C$15,'اطلاعات پایه'!$A$18:$C$30,3,FALSE)</f>
        <v>45736</v>
      </c>
      <c r="N1784" s="5">
        <f>ROUND((K1784*('اطلاعات پایه'!$B$12+1)+'اطلاعات پایه'!$B$13)/30*L1784,0)</f>
        <v>9316080</v>
      </c>
      <c r="O1784" s="5">
        <f>IF(AND(F1784&gt;0,M1784-F1784&gt;364),'اطلاعات پایه'!$B$10,0)*L1784+J1784</f>
        <v>0</v>
      </c>
      <c r="P1784" s="5">
        <f>IF(H1784="متاهل",'اطلاعات پایه'!$B$6,0)</f>
        <v>0</v>
      </c>
      <c r="Q1784" s="5">
        <f>I1784*'اطلاعات پایه'!$B$7</f>
        <v>0</v>
      </c>
      <c r="R1784" s="5">
        <f>ROUND('اطلاعات پایه'!$B$8/30*MIN(30,L1784),0)</f>
        <v>9000000</v>
      </c>
      <c r="S1784" s="5">
        <f>ROUND('اطلاعات پایه'!$B$9/30*MIN(30,L1784),0)</f>
        <v>22000000</v>
      </c>
      <c r="T1784" s="5">
        <f t="shared" si="219"/>
        <v>59284</v>
      </c>
      <c r="U1784" s="15"/>
      <c r="V1784" s="5">
        <f t="shared" si="217"/>
        <v>0</v>
      </c>
      <c r="X1784" s="9">
        <f t="shared" si="220"/>
        <v>40316080</v>
      </c>
      <c r="Y1784" s="9">
        <f>ROUND(0.07*MIN(7*L1784*'اطلاعات پایه'!$B$5,'محاسبه حقوق'!X1784),0)</f>
        <v>2822126</v>
      </c>
      <c r="Z1784" s="9">
        <f t="shared" si="221"/>
        <v>9272700</v>
      </c>
      <c r="AA1784" s="9">
        <f t="shared" si="222"/>
        <v>480702059.14285713</v>
      </c>
      <c r="AB1784" s="5">
        <f>IF(AA1784&lt;='اطلاعات پایه'!$B$35,'اطلاعات پایه'!$D$35,IF(AA1784&lt;='اطلاعات پایه'!$B$36,'اطلاعات پایه'!$E$35+(AA1784-'اطلاعات پایه'!$B$35)*'اطلاعات پایه'!$C$36,IF(AA1784&lt;='اطلاعات پایه'!$B$37,'اطلاعات پایه'!$E$36+(AA1784-'اطلاعات پایه'!$B$36)*'اطلاعات پایه'!$C$37,IF(AA1784&lt;='اطلاعات پایه'!$B$38,'اطلاعات پایه'!$E$37+(AA1784-'اطلاعات پایه'!$B$37)*'اطلاعات پایه'!$C$38,IF(AA1784&lt;='اطلاعات پایه'!$B$39,'اطلاعات پایه'!$E$38+(AA1784-'اطلاعات پایه'!$B$38)*'اطلاعات پایه'!$C$39,'اطلاعات پایه'!$E$39+(AA1784-'اطلاعات پایه'!$B$39)*'اطلاعات پایه'!$C$40)))))/365*L1784</f>
        <v>0</v>
      </c>
      <c r="AC1784" s="9">
        <f t="shared" si="223"/>
        <v>37493954</v>
      </c>
      <c r="AE1784" s="9">
        <f t="shared" si="218"/>
        <v>49588780</v>
      </c>
    </row>
    <row r="1785" spans="1:31" x14ac:dyDescent="0.25">
      <c r="A1785" s="13">
        <v>1765</v>
      </c>
      <c r="B1785" s="13"/>
      <c r="C1785" s="13"/>
      <c r="D1785" s="13"/>
      <c r="E1785" s="13"/>
      <c r="F1785" s="13"/>
      <c r="G1785" s="6" t="str">
        <f t="shared" si="216"/>
        <v/>
      </c>
      <c r="H1785" s="13"/>
      <c r="I1785" s="13"/>
      <c r="J1785" s="15"/>
      <c r="K1785" s="15"/>
      <c r="L1785" s="5">
        <f>VLOOKUP($C$15,'اطلاعات پایه'!$A$18:$B$30,2,FALSE)</f>
        <v>30</v>
      </c>
      <c r="M1785" s="6">
        <f>VLOOKUP($C$15,'اطلاعات پایه'!$A$18:$C$30,3,FALSE)</f>
        <v>45736</v>
      </c>
      <c r="N1785" s="5">
        <f>ROUND((K1785*('اطلاعات پایه'!$B$12+1)+'اطلاعات پایه'!$B$13)/30*L1785,0)</f>
        <v>9316080</v>
      </c>
      <c r="O1785" s="5">
        <f>IF(AND(F1785&gt;0,M1785-F1785&gt;364),'اطلاعات پایه'!$B$10,0)*L1785+J1785</f>
        <v>0</v>
      </c>
      <c r="P1785" s="5">
        <f>IF(H1785="متاهل",'اطلاعات پایه'!$B$6,0)</f>
        <v>0</v>
      </c>
      <c r="Q1785" s="5">
        <f>I1785*'اطلاعات پایه'!$B$7</f>
        <v>0</v>
      </c>
      <c r="R1785" s="5">
        <f>ROUND('اطلاعات پایه'!$B$8/30*MIN(30,L1785),0)</f>
        <v>9000000</v>
      </c>
      <c r="S1785" s="5">
        <f>ROUND('اطلاعات پایه'!$B$9/30*MIN(30,L1785),0)</f>
        <v>22000000</v>
      </c>
      <c r="T1785" s="5">
        <f t="shared" si="219"/>
        <v>59284</v>
      </c>
      <c r="U1785" s="15"/>
      <c r="V1785" s="5">
        <f t="shared" si="217"/>
        <v>0</v>
      </c>
      <c r="X1785" s="9">
        <f t="shared" si="220"/>
        <v>40316080</v>
      </c>
      <c r="Y1785" s="9">
        <f>ROUND(0.07*MIN(7*L1785*'اطلاعات پایه'!$B$5,'محاسبه حقوق'!X1785),0)</f>
        <v>2822126</v>
      </c>
      <c r="Z1785" s="9">
        <f t="shared" si="221"/>
        <v>9272700</v>
      </c>
      <c r="AA1785" s="9">
        <f t="shared" si="222"/>
        <v>480702059.14285713</v>
      </c>
      <c r="AB1785" s="5">
        <f>IF(AA1785&lt;='اطلاعات پایه'!$B$35,'اطلاعات پایه'!$D$35,IF(AA1785&lt;='اطلاعات پایه'!$B$36,'اطلاعات پایه'!$E$35+(AA1785-'اطلاعات پایه'!$B$35)*'اطلاعات پایه'!$C$36,IF(AA1785&lt;='اطلاعات پایه'!$B$37,'اطلاعات پایه'!$E$36+(AA1785-'اطلاعات پایه'!$B$36)*'اطلاعات پایه'!$C$37,IF(AA1785&lt;='اطلاعات پایه'!$B$38,'اطلاعات پایه'!$E$37+(AA1785-'اطلاعات پایه'!$B$37)*'اطلاعات پایه'!$C$38,IF(AA1785&lt;='اطلاعات پایه'!$B$39,'اطلاعات پایه'!$E$38+(AA1785-'اطلاعات پایه'!$B$38)*'اطلاعات پایه'!$C$39,'اطلاعات پایه'!$E$39+(AA1785-'اطلاعات پایه'!$B$39)*'اطلاعات پایه'!$C$40)))))/365*L1785</f>
        <v>0</v>
      </c>
      <c r="AC1785" s="9">
        <f t="shared" si="223"/>
        <v>37493954</v>
      </c>
      <c r="AE1785" s="9">
        <f t="shared" si="218"/>
        <v>49588780</v>
      </c>
    </row>
    <row r="1786" spans="1:31" x14ac:dyDescent="0.25">
      <c r="A1786" s="13">
        <v>1766</v>
      </c>
      <c r="B1786" s="13"/>
      <c r="C1786" s="13"/>
      <c r="D1786" s="13"/>
      <c r="E1786" s="13"/>
      <c r="F1786" s="13"/>
      <c r="G1786" s="6" t="str">
        <f t="shared" si="216"/>
        <v/>
      </c>
      <c r="H1786" s="13"/>
      <c r="I1786" s="13"/>
      <c r="J1786" s="15"/>
      <c r="K1786" s="15"/>
      <c r="L1786" s="5">
        <f>VLOOKUP($C$15,'اطلاعات پایه'!$A$18:$B$30,2,FALSE)</f>
        <v>30</v>
      </c>
      <c r="M1786" s="6">
        <f>VLOOKUP($C$15,'اطلاعات پایه'!$A$18:$C$30,3,FALSE)</f>
        <v>45736</v>
      </c>
      <c r="N1786" s="5">
        <f>ROUND((K1786*('اطلاعات پایه'!$B$12+1)+'اطلاعات پایه'!$B$13)/30*L1786,0)</f>
        <v>9316080</v>
      </c>
      <c r="O1786" s="5">
        <f>IF(AND(F1786&gt;0,M1786-F1786&gt;364),'اطلاعات پایه'!$B$10,0)*L1786+J1786</f>
        <v>0</v>
      </c>
      <c r="P1786" s="5">
        <f>IF(H1786="متاهل",'اطلاعات پایه'!$B$6,0)</f>
        <v>0</v>
      </c>
      <c r="Q1786" s="5">
        <f>I1786*'اطلاعات پایه'!$B$7</f>
        <v>0</v>
      </c>
      <c r="R1786" s="5">
        <f>ROUND('اطلاعات پایه'!$B$8/30*MIN(30,L1786),0)</f>
        <v>9000000</v>
      </c>
      <c r="S1786" s="5">
        <f>ROUND('اطلاعات پایه'!$B$9/30*MIN(30,L1786),0)</f>
        <v>22000000</v>
      </c>
      <c r="T1786" s="5">
        <f t="shared" si="219"/>
        <v>59284</v>
      </c>
      <c r="U1786" s="15"/>
      <c r="V1786" s="5">
        <f t="shared" si="217"/>
        <v>0</v>
      </c>
      <c r="X1786" s="9">
        <f t="shared" si="220"/>
        <v>40316080</v>
      </c>
      <c r="Y1786" s="9">
        <f>ROUND(0.07*MIN(7*L1786*'اطلاعات پایه'!$B$5,'محاسبه حقوق'!X1786),0)</f>
        <v>2822126</v>
      </c>
      <c r="Z1786" s="9">
        <f t="shared" si="221"/>
        <v>9272700</v>
      </c>
      <c r="AA1786" s="9">
        <f t="shared" si="222"/>
        <v>480702059.14285713</v>
      </c>
      <c r="AB1786" s="5">
        <f>IF(AA1786&lt;='اطلاعات پایه'!$B$35,'اطلاعات پایه'!$D$35,IF(AA1786&lt;='اطلاعات پایه'!$B$36,'اطلاعات پایه'!$E$35+(AA1786-'اطلاعات پایه'!$B$35)*'اطلاعات پایه'!$C$36,IF(AA1786&lt;='اطلاعات پایه'!$B$37,'اطلاعات پایه'!$E$36+(AA1786-'اطلاعات پایه'!$B$36)*'اطلاعات پایه'!$C$37,IF(AA1786&lt;='اطلاعات پایه'!$B$38,'اطلاعات پایه'!$E$37+(AA1786-'اطلاعات پایه'!$B$37)*'اطلاعات پایه'!$C$38,IF(AA1786&lt;='اطلاعات پایه'!$B$39,'اطلاعات پایه'!$E$38+(AA1786-'اطلاعات پایه'!$B$38)*'اطلاعات پایه'!$C$39,'اطلاعات پایه'!$E$39+(AA1786-'اطلاعات پایه'!$B$39)*'اطلاعات پایه'!$C$40)))))/365*L1786</f>
        <v>0</v>
      </c>
      <c r="AC1786" s="9">
        <f t="shared" si="223"/>
        <v>37493954</v>
      </c>
      <c r="AE1786" s="9">
        <f t="shared" si="218"/>
        <v>49588780</v>
      </c>
    </row>
    <row r="1787" spans="1:31" x14ac:dyDescent="0.25">
      <c r="A1787" s="13">
        <v>1767</v>
      </c>
      <c r="B1787" s="13"/>
      <c r="C1787" s="13"/>
      <c r="D1787" s="13"/>
      <c r="E1787" s="13"/>
      <c r="F1787" s="13"/>
      <c r="G1787" s="6" t="str">
        <f t="shared" si="216"/>
        <v/>
      </c>
      <c r="H1787" s="13"/>
      <c r="I1787" s="13"/>
      <c r="J1787" s="15"/>
      <c r="K1787" s="15"/>
      <c r="L1787" s="5">
        <f>VLOOKUP($C$15,'اطلاعات پایه'!$A$18:$B$30,2,FALSE)</f>
        <v>30</v>
      </c>
      <c r="M1787" s="6">
        <f>VLOOKUP($C$15,'اطلاعات پایه'!$A$18:$C$30,3,FALSE)</f>
        <v>45736</v>
      </c>
      <c r="N1787" s="5">
        <f>ROUND((K1787*('اطلاعات پایه'!$B$12+1)+'اطلاعات پایه'!$B$13)/30*L1787,0)</f>
        <v>9316080</v>
      </c>
      <c r="O1787" s="5">
        <f>IF(AND(F1787&gt;0,M1787-F1787&gt;364),'اطلاعات پایه'!$B$10,0)*L1787+J1787</f>
        <v>0</v>
      </c>
      <c r="P1787" s="5">
        <f>IF(H1787="متاهل",'اطلاعات پایه'!$B$6,0)</f>
        <v>0</v>
      </c>
      <c r="Q1787" s="5">
        <f>I1787*'اطلاعات پایه'!$B$7</f>
        <v>0</v>
      </c>
      <c r="R1787" s="5">
        <f>ROUND('اطلاعات پایه'!$B$8/30*MIN(30,L1787),0)</f>
        <v>9000000</v>
      </c>
      <c r="S1787" s="5">
        <f>ROUND('اطلاعات پایه'!$B$9/30*MIN(30,L1787),0)</f>
        <v>22000000</v>
      </c>
      <c r="T1787" s="5">
        <f t="shared" si="219"/>
        <v>59284</v>
      </c>
      <c r="U1787" s="15"/>
      <c r="V1787" s="5">
        <f t="shared" si="217"/>
        <v>0</v>
      </c>
      <c r="X1787" s="9">
        <f t="shared" si="220"/>
        <v>40316080</v>
      </c>
      <c r="Y1787" s="9">
        <f>ROUND(0.07*MIN(7*L1787*'اطلاعات پایه'!$B$5,'محاسبه حقوق'!X1787),0)</f>
        <v>2822126</v>
      </c>
      <c r="Z1787" s="9">
        <f t="shared" si="221"/>
        <v>9272700</v>
      </c>
      <c r="AA1787" s="9">
        <f t="shared" si="222"/>
        <v>480702059.14285713</v>
      </c>
      <c r="AB1787" s="5">
        <f>IF(AA1787&lt;='اطلاعات پایه'!$B$35,'اطلاعات پایه'!$D$35,IF(AA1787&lt;='اطلاعات پایه'!$B$36,'اطلاعات پایه'!$E$35+(AA1787-'اطلاعات پایه'!$B$35)*'اطلاعات پایه'!$C$36,IF(AA1787&lt;='اطلاعات پایه'!$B$37,'اطلاعات پایه'!$E$36+(AA1787-'اطلاعات پایه'!$B$36)*'اطلاعات پایه'!$C$37,IF(AA1787&lt;='اطلاعات پایه'!$B$38,'اطلاعات پایه'!$E$37+(AA1787-'اطلاعات پایه'!$B$37)*'اطلاعات پایه'!$C$38,IF(AA1787&lt;='اطلاعات پایه'!$B$39,'اطلاعات پایه'!$E$38+(AA1787-'اطلاعات پایه'!$B$38)*'اطلاعات پایه'!$C$39,'اطلاعات پایه'!$E$39+(AA1787-'اطلاعات پایه'!$B$39)*'اطلاعات پایه'!$C$40)))))/365*L1787</f>
        <v>0</v>
      </c>
      <c r="AC1787" s="9">
        <f t="shared" si="223"/>
        <v>37493954</v>
      </c>
      <c r="AE1787" s="9">
        <f t="shared" si="218"/>
        <v>49588780</v>
      </c>
    </row>
    <row r="1788" spans="1:31" x14ac:dyDescent="0.25">
      <c r="A1788" s="13">
        <v>1768</v>
      </c>
      <c r="B1788" s="13"/>
      <c r="C1788" s="13"/>
      <c r="D1788" s="13"/>
      <c r="E1788" s="13"/>
      <c r="F1788" s="13"/>
      <c r="G1788" s="6" t="str">
        <f t="shared" si="216"/>
        <v/>
      </c>
      <c r="H1788" s="13"/>
      <c r="I1788" s="13"/>
      <c r="J1788" s="15"/>
      <c r="K1788" s="15"/>
      <c r="L1788" s="5">
        <f>VLOOKUP($C$15,'اطلاعات پایه'!$A$18:$B$30,2,FALSE)</f>
        <v>30</v>
      </c>
      <c r="M1788" s="6">
        <f>VLOOKUP($C$15,'اطلاعات پایه'!$A$18:$C$30,3,FALSE)</f>
        <v>45736</v>
      </c>
      <c r="N1788" s="5">
        <f>ROUND((K1788*('اطلاعات پایه'!$B$12+1)+'اطلاعات پایه'!$B$13)/30*L1788,0)</f>
        <v>9316080</v>
      </c>
      <c r="O1788" s="5">
        <f>IF(AND(F1788&gt;0,M1788-F1788&gt;364),'اطلاعات پایه'!$B$10,0)*L1788+J1788</f>
        <v>0</v>
      </c>
      <c r="P1788" s="5">
        <f>IF(H1788="متاهل",'اطلاعات پایه'!$B$6,0)</f>
        <v>0</v>
      </c>
      <c r="Q1788" s="5">
        <f>I1788*'اطلاعات پایه'!$B$7</f>
        <v>0</v>
      </c>
      <c r="R1788" s="5">
        <f>ROUND('اطلاعات پایه'!$B$8/30*MIN(30,L1788),0)</f>
        <v>9000000</v>
      </c>
      <c r="S1788" s="5">
        <f>ROUND('اطلاعات پایه'!$B$9/30*MIN(30,L1788),0)</f>
        <v>22000000</v>
      </c>
      <c r="T1788" s="5">
        <f t="shared" si="219"/>
        <v>59284</v>
      </c>
      <c r="U1788" s="15"/>
      <c r="V1788" s="5">
        <f t="shared" si="217"/>
        <v>0</v>
      </c>
      <c r="X1788" s="9">
        <f t="shared" si="220"/>
        <v>40316080</v>
      </c>
      <c r="Y1788" s="9">
        <f>ROUND(0.07*MIN(7*L1788*'اطلاعات پایه'!$B$5,'محاسبه حقوق'!X1788),0)</f>
        <v>2822126</v>
      </c>
      <c r="Z1788" s="9">
        <f t="shared" si="221"/>
        <v>9272700</v>
      </c>
      <c r="AA1788" s="9">
        <f t="shared" si="222"/>
        <v>480702059.14285713</v>
      </c>
      <c r="AB1788" s="5">
        <f>IF(AA1788&lt;='اطلاعات پایه'!$B$35,'اطلاعات پایه'!$D$35,IF(AA1788&lt;='اطلاعات پایه'!$B$36,'اطلاعات پایه'!$E$35+(AA1788-'اطلاعات پایه'!$B$35)*'اطلاعات پایه'!$C$36,IF(AA1788&lt;='اطلاعات پایه'!$B$37,'اطلاعات پایه'!$E$36+(AA1788-'اطلاعات پایه'!$B$36)*'اطلاعات پایه'!$C$37,IF(AA1788&lt;='اطلاعات پایه'!$B$38,'اطلاعات پایه'!$E$37+(AA1788-'اطلاعات پایه'!$B$37)*'اطلاعات پایه'!$C$38,IF(AA1788&lt;='اطلاعات پایه'!$B$39,'اطلاعات پایه'!$E$38+(AA1788-'اطلاعات پایه'!$B$38)*'اطلاعات پایه'!$C$39,'اطلاعات پایه'!$E$39+(AA1788-'اطلاعات پایه'!$B$39)*'اطلاعات پایه'!$C$40)))))/365*L1788</f>
        <v>0</v>
      </c>
      <c r="AC1788" s="9">
        <f t="shared" si="223"/>
        <v>37493954</v>
      </c>
      <c r="AE1788" s="9">
        <f t="shared" si="218"/>
        <v>49588780</v>
      </c>
    </row>
    <row r="1789" spans="1:31" x14ac:dyDescent="0.25">
      <c r="A1789" s="13">
        <v>1769</v>
      </c>
      <c r="B1789" s="13"/>
      <c r="C1789" s="13"/>
      <c r="D1789" s="13"/>
      <c r="E1789" s="13"/>
      <c r="F1789" s="13"/>
      <c r="G1789" s="6" t="str">
        <f t="shared" si="216"/>
        <v/>
      </c>
      <c r="H1789" s="13"/>
      <c r="I1789" s="13"/>
      <c r="J1789" s="15"/>
      <c r="K1789" s="15"/>
      <c r="L1789" s="5">
        <f>VLOOKUP($C$15,'اطلاعات پایه'!$A$18:$B$30,2,FALSE)</f>
        <v>30</v>
      </c>
      <c r="M1789" s="6">
        <f>VLOOKUP($C$15,'اطلاعات پایه'!$A$18:$C$30,3,FALSE)</f>
        <v>45736</v>
      </c>
      <c r="N1789" s="5">
        <f>ROUND((K1789*('اطلاعات پایه'!$B$12+1)+'اطلاعات پایه'!$B$13)/30*L1789,0)</f>
        <v>9316080</v>
      </c>
      <c r="O1789" s="5">
        <f>IF(AND(F1789&gt;0,M1789-F1789&gt;364),'اطلاعات پایه'!$B$10,0)*L1789+J1789</f>
        <v>0</v>
      </c>
      <c r="P1789" s="5">
        <f>IF(H1789="متاهل",'اطلاعات پایه'!$B$6,0)</f>
        <v>0</v>
      </c>
      <c r="Q1789" s="5">
        <f>I1789*'اطلاعات پایه'!$B$7</f>
        <v>0</v>
      </c>
      <c r="R1789" s="5">
        <f>ROUND('اطلاعات پایه'!$B$8/30*MIN(30,L1789),0)</f>
        <v>9000000</v>
      </c>
      <c r="S1789" s="5">
        <f>ROUND('اطلاعات پایه'!$B$9/30*MIN(30,L1789),0)</f>
        <v>22000000</v>
      </c>
      <c r="T1789" s="5">
        <f t="shared" si="219"/>
        <v>59284</v>
      </c>
      <c r="U1789" s="15"/>
      <c r="V1789" s="5">
        <f t="shared" si="217"/>
        <v>0</v>
      </c>
      <c r="X1789" s="9">
        <f t="shared" si="220"/>
        <v>40316080</v>
      </c>
      <c r="Y1789" s="9">
        <f>ROUND(0.07*MIN(7*L1789*'اطلاعات پایه'!$B$5,'محاسبه حقوق'!X1789),0)</f>
        <v>2822126</v>
      </c>
      <c r="Z1789" s="9">
        <f t="shared" si="221"/>
        <v>9272700</v>
      </c>
      <c r="AA1789" s="9">
        <f t="shared" si="222"/>
        <v>480702059.14285713</v>
      </c>
      <c r="AB1789" s="5">
        <f>IF(AA1789&lt;='اطلاعات پایه'!$B$35,'اطلاعات پایه'!$D$35,IF(AA1789&lt;='اطلاعات پایه'!$B$36,'اطلاعات پایه'!$E$35+(AA1789-'اطلاعات پایه'!$B$35)*'اطلاعات پایه'!$C$36,IF(AA1789&lt;='اطلاعات پایه'!$B$37,'اطلاعات پایه'!$E$36+(AA1789-'اطلاعات پایه'!$B$36)*'اطلاعات پایه'!$C$37,IF(AA1789&lt;='اطلاعات پایه'!$B$38,'اطلاعات پایه'!$E$37+(AA1789-'اطلاعات پایه'!$B$37)*'اطلاعات پایه'!$C$38,IF(AA1789&lt;='اطلاعات پایه'!$B$39,'اطلاعات پایه'!$E$38+(AA1789-'اطلاعات پایه'!$B$38)*'اطلاعات پایه'!$C$39,'اطلاعات پایه'!$E$39+(AA1789-'اطلاعات پایه'!$B$39)*'اطلاعات پایه'!$C$40)))))/365*L1789</f>
        <v>0</v>
      </c>
      <c r="AC1789" s="9">
        <f t="shared" si="223"/>
        <v>37493954</v>
      </c>
      <c r="AE1789" s="9">
        <f t="shared" si="218"/>
        <v>49588780</v>
      </c>
    </row>
    <row r="1790" spans="1:31" x14ac:dyDescent="0.25">
      <c r="A1790" s="13">
        <v>1770</v>
      </c>
      <c r="B1790" s="13"/>
      <c r="C1790" s="13"/>
      <c r="D1790" s="13"/>
      <c r="E1790" s="13"/>
      <c r="F1790" s="13"/>
      <c r="G1790" s="6" t="str">
        <f t="shared" si="216"/>
        <v/>
      </c>
      <c r="H1790" s="13"/>
      <c r="I1790" s="13"/>
      <c r="J1790" s="15"/>
      <c r="K1790" s="15"/>
      <c r="L1790" s="5">
        <f>VLOOKUP($C$15,'اطلاعات پایه'!$A$18:$B$30,2,FALSE)</f>
        <v>30</v>
      </c>
      <c r="M1790" s="6">
        <f>VLOOKUP($C$15,'اطلاعات پایه'!$A$18:$C$30,3,FALSE)</f>
        <v>45736</v>
      </c>
      <c r="N1790" s="5">
        <f>ROUND((K1790*('اطلاعات پایه'!$B$12+1)+'اطلاعات پایه'!$B$13)/30*L1790,0)</f>
        <v>9316080</v>
      </c>
      <c r="O1790" s="5">
        <f>IF(AND(F1790&gt;0,M1790-F1790&gt;364),'اطلاعات پایه'!$B$10,0)*L1790+J1790</f>
        <v>0</v>
      </c>
      <c r="P1790" s="5">
        <f>IF(H1790="متاهل",'اطلاعات پایه'!$B$6,0)</f>
        <v>0</v>
      </c>
      <c r="Q1790" s="5">
        <f>I1790*'اطلاعات پایه'!$B$7</f>
        <v>0</v>
      </c>
      <c r="R1790" s="5">
        <f>ROUND('اطلاعات پایه'!$B$8/30*MIN(30,L1790),0)</f>
        <v>9000000</v>
      </c>
      <c r="S1790" s="5">
        <f>ROUND('اطلاعات پایه'!$B$9/30*MIN(30,L1790),0)</f>
        <v>22000000</v>
      </c>
      <c r="T1790" s="5">
        <f t="shared" si="219"/>
        <v>59284</v>
      </c>
      <c r="U1790" s="15"/>
      <c r="V1790" s="5">
        <f t="shared" si="217"/>
        <v>0</v>
      </c>
      <c r="X1790" s="9">
        <f t="shared" si="220"/>
        <v>40316080</v>
      </c>
      <c r="Y1790" s="9">
        <f>ROUND(0.07*MIN(7*L1790*'اطلاعات پایه'!$B$5,'محاسبه حقوق'!X1790),0)</f>
        <v>2822126</v>
      </c>
      <c r="Z1790" s="9">
        <f t="shared" si="221"/>
        <v>9272700</v>
      </c>
      <c r="AA1790" s="9">
        <f t="shared" si="222"/>
        <v>480702059.14285713</v>
      </c>
      <c r="AB1790" s="5">
        <f>IF(AA1790&lt;='اطلاعات پایه'!$B$35,'اطلاعات پایه'!$D$35,IF(AA1790&lt;='اطلاعات پایه'!$B$36,'اطلاعات پایه'!$E$35+(AA1790-'اطلاعات پایه'!$B$35)*'اطلاعات پایه'!$C$36,IF(AA1790&lt;='اطلاعات پایه'!$B$37,'اطلاعات پایه'!$E$36+(AA1790-'اطلاعات پایه'!$B$36)*'اطلاعات پایه'!$C$37,IF(AA1790&lt;='اطلاعات پایه'!$B$38,'اطلاعات پایه'!$E$37+(AA1790-'اطلاعات پایه'!$B$37)*'اطلاعات پایه'!$C$38,IF(AA1790&lt;='اطلاعات پایه'!$B$39,'اطلاعات پایه'!$E$38+(AA1790-'اطلاعات پایه'!$B$38)*'اطلاعات پایه'!$C$39,'اطلاعات پایه'!$E$39+(AA1790-'اطلاعات پایه'!$B$39)*'اطلاعات پایه'!$C$40)))))/365*L1790</f>
        <v>0</v>
      </c>
      <c r="AC1790" s="9">
        <f t="shared" si="223"/>
        <v>37493954</v>
      </c>
      <c r="AE1790" s="9">
        <f t="shared" si="218"/>
        <v>49588780</v>
      </c>
    </row>
    <row r="1791" spans="1:31" x14ac:dyDescent="0.25">
      <c r="A1791" s="13">
        <v>1771</v>
      </c>
      <c r="B1791" s="13"/>
      <c r="C1791" s="13"/>
      <c r="D1791" s="13"/>
      <c r="E1791" s="13"/>
      <c r="F1791" s="13"/>
      <c r="G1791" s="6" t="str">
        <f t="shared" si="216"/>
        <v/>
      </c>
      <c r="H1791" s="13"/>
      <c r="I1791" s="13"/>
      <c r="J1791" s="15"/>
      <c r="K1791" s="15"/>
      <c r="L1791" s="5">
        <f>VLOOKUP($C$15,'اطلاعات پایه'!$A$18:$B$30,2,FALSE)</f>
        <v>30</v>
      </c>
      <c r="M1791" s="6">
        <f>VLOOKUP($C$15,'اطلاعات پایه'!$A$18:$C$30,3,FALSE)</f>
        <v>45736</v>
      </c>
      <c r="N1791" s="5">
        <f>ROUND((K1791*('اطلاعات پایه'!$B$12+1)+'اطلاعات پایه'!$B$13)/30*L1791,0)</f>
        <v>9316080</v>
      </c>
      <c r="O1791" s="5">
        <f>IF(AND(F1791&gt;0,M1791-F1791&gt;364),'اطلاعات پایه'!$B$10,0)*L1791+J1791</f>
        <v>0</v>
      </c>
      <c r="P1791" s="5">
        <f>IF(H1791="متاهل",'اطلاعات پایه'!$B$6,0)</f>
        <v>0</v>
      </c>
      <c r="Q1791" s="5">
        <f>I1791*'اطلاعات پایه'!$B$7</f>
        <v>0</v>
      </c>
      <c r="R1791" s="5">
        <f>ROUND('اطلاعات پایه'!$B$8/30*MIN(30,L1791),0)</f>
        <v>9000000</v>
      </c>
      <c r="S1791" s="5">
        <f>ROUND('اطلاعات پایه'!$B$9/30*MIN(30,L1791),0)</f>
        <v>22000000</v>
      </c>
      <c r="T1791" s="5">
        <f t="shared" si="219"/>
        <v>59284</v>
      </c>
      <c r="U1791" s="15"/>
      <c r="V1791" s="5">
        <f t="shared" si="217"/>
        <v>0</v>
      </c>
      <c r="X1791" s="9">
        <f t="shared" si="220"/>
        <v>40316080</v>
      </c>
      <c r="Y1791" s="9">
        <f>ROUND(0.07*MIN(7*L1791*'اطلاعات پایه'!$B$5,'محاسبه حقوق'!X1791),0)</f>
        <v>2822126</v>
      </c>
      <c r="Z1791" s="9">
        <f t="shared" si="221"/>
        <v>9272700</v>
      </c>
      <c r="AA1791" s="9">
        <f t="shared" si="222"/>
        <v>480702059.14285713</v>
      </c>
      <c r="AB1791" s="5">
        <f>IF(AA1791&lt;='اطلاعات پایه'!$B$35,'اطلاعات پایه'!$D$35,IF(AA1791&lt;='اطلاعات پایه'!$B$36,'اطلاعات پایه'!$E$35+(AA1791-'اطلاعات پایه'!$B$35)*'اطلاعات پایه'!$C$36,IF(AA1791&lt;='اطلاعات پایه'!$B$37,'اطلاعات پایه'!$E$36+(AA1791-'اطلاعات پایه'!$B$36)*'اطلاعات پایه'!$C$37,IF(AA1791&lt;='اطلاعات پایه'!$B$38,'اطلاعات پایه'!$E$37+(AA1791-'اطلاعات پایه'!$B$37)*'اطلاعات پایه'!$C$38,IF(AA1791&lt;='اطلاعات پایه'!$B$39,'اطلاعات پایه'!$E$38+(AA1791-'اطلاعات پایه'!$B$38)*'اطلاعات پایه'!$C$39,'اطلاعات پایه'!$E$39+(AA1791-'اطلاعات پایه'!$B$39)*'اطلاعات پایه'!$C$40)))))/365*L1791</f>
        <v>0</v>
      </c>
      <c r="AC1791" s="9">
        <f t="shared" si="223"/>
        <v>37493954</v>
      </c>
      <c r="AE1791" s="9">
        <f t="shared" si="218"/>
        <v>49588780</v>
      </c>
    </row>
    <row r="1792" spans="1:31" x14ac:dyDescent="0.25">
      <c r="A1792" s="13">
        <v>1772</v>
      </c>
      <c r="B1792" s="13"/>
      <c r="C1792" s="13"/>
      <c r="D1792" s="13"/>
      <c r="E1792" s="13"/>
      <c r="F1792" s="13"/>
      <c r="G1792" s="6" t="str">
        <f t="shared" si="216"/>
        <v/>
      </c>
      <c r="H1792" s="13"/>
      <c r="I1792" s="13"/>
      <c r="J1792" s="15"/>
      <c r="K1792" s="15"/>
      <c r="L1792" s="5">
        <f>VLOOKUP($C$15,'اطلاعات پایه'!$A$18:$B$30,2,FALSE)</f>
        <v>30</v>
      </c>
      <c r="M1792" s="6">
        <f>VLOOKUP($C$15,'اطلاعات پایه'!$A$18:$C$30,3,FALSE)</f>
        <v>45736</v>
      </c>
      <c r="N1792" s="5">
        <f>ROUND((K1792*('اطلاعات پایه'!$B$12+1)+'اطلاعات پایه'!$B$13)/30*L1792,0)</f>
        <v>9316080</v>
      </c>
      <c r="O1792" s="5">
        <f>IF(AND(F1792&gt;0,M1792-F1792&gt;364),'اطلاعات پایه'!$B$10,0)*L1792+J1792</f>
        <v>0</v>
      </c>
      <c r="P1792" s="5">
        <f>IF(H1792="متاهل",'اطلاعات پایه'!$B$6,0)</f>
        <v>0</v>
      </c>
      <c r="Q1792" s="5">
        <f>I1792*'اطلاعات پایه'!$B$7</f>
        <v>0</v>
      </c>
      <c r="R1792" s="5">
        <f>ROUND('اطلاعات پایه'!$B$8/30*MIN(30,L1792),0)</f>
        <v>9000000</v>
      </c>
      <c r="S1792" s="5">
        <f>ROUND('اطلاعات پایه'!$B$9/30*MIN(30,L1792),0)</f>
        <v>22000000</v>
      </c>
      <c r="T1792" s="5">
        <f t="shared" si="219"/>
        <v>59284</v>
      </c>
      <c r="U1792" s="15"/>
      <c r="V1792" s="5">
        <f t="shared" si="217"/>
        <v>0</v>
      </c>
      <c r="X1792" s="9">
        <f t="shared" si="220"/>
        <v>40316080</v>
      </c>
      <c r="Y1792" s="9">
        <f>ROUND(0.07*MIN(7*L1792*'اطلاعات پایه'!$B$5,'محاسبه حقوق'!X1792),0)</f>
        <v>2822126</v>
      </c>
      <c r="Z1792" s="9">
        <f t="shared" si="221"/>
        <v>9272700</v>
      </c>
      <c r="AA1792" s="9">
        <f t="shared" si="222"/>
        <v>480702059.14285713</v>
      </c>
      <c r="AB1792" s="5">
        <f>IF(AA1792&lt;='اطلاعات پایه'!$B$35,'اطلاعات پایه'!$D$35,IF(AA1792&lt;='اطلاعات پایه'!$B$36,'اطلاعات پایه'!$E$35+(AA1792-'اطلاعات پایه'!$B$35)*'اطلاعات پایه'!$C$36,IF(AA1792&lt;='اطلاعات پایه'!$B$37,'اطلاعات پایه'!$E$36+(AA1792-'اطلاعات پایه'!$B$36)*'اطلاعات پایه'!$C$37,IF(AA1792&lt;='اطلاعات پایه'!$B$38,'اطلاعات پایه'!$E$37+(AA1792-'اطلاعات پایه'!$B$37)*'اطلاعات پایه'!$C$38,IF(AA1792&lt;='اطلاعات پایه'!$B$39,'اطلاعات پایه'!$E$38+(AA1792-'اطلاعات پایه'!$B$38)*'اطلاعات پایه'!$C$39,'اطلاعات پایه'!$E$39+(AA1792-'اطلاعات پایه'!$B$39)*'اطلاعات پایه'!$C$40)))))/365*L1792</f>
        <v>0</v>
      </c>
      <c r="AC1792" s="9">
        <f t="shared" si="223"/>
        <v>37493954</v>
      </c>
      <c r="AE1792" s="9">
        <f t="shared" si="218"/>
        <v>49588780</v>
      </c>
    </row>
    <row r="1793" spans="1:31" x14ac:dyDescent="0.25">
      <c r="A1793" s="13">
        <v>1773</v>
      </c>
      <c r="B1793" s="13"/>
      <c r="C1793" s="13"/>
      <c r="D1793" s="13"/>
      <c r="E1793" s="13"/>
      <c r="F1793" s="13"/>
      <c r="G1793" s="6" t="str">
        <f t="shared" si="216"/>
        <v/>
      </c>
      <c r="H1793" s="13"/>
      <c r="I1793" s="13"/>
      <c r="J1793" s="15"/>
      <c r="K1793" s="15"/>
      <c r="L1793" s="5">
        <f>VLOOKUP($C$15,'اطلاعات پایه'!$A$18:$B$30,2,FALSE)</f>
        <v>30</v>
      </c>
      <c r="M1793" s="6">
        <f>VLOOKUP($C$15,'اطلاعات پایه'!$A$18:$C$30,3,FALSE)</f>
        <v>45736</v>
      </c>
      <c r="N1793" s="5">
        <f>ROUND((K1793*('اطلاعات پایه'!$B$12+1)+'اطلاعات پایه'!$B$13)/30*L1793,0)</f>
        <v>9316080</v>
      </c>
      <c r="O1793" s="5">
        <f>IF(AND(F1793&gt;0,M1793-F1793&gt;364),'اطلاعات پایه'!$B$10,0)*L1793+J1793</f>
        <v>0</v>
      </c>
      <c r="P1793" s="5">
        <f>IF(H1793="متاهل",'اطلاعات پایه'!$B$6,0)</f>
        <v>0</v>
      </c>
      <c r="Q1793" s="5">
        <f>I1793*'اطلاعات پایه'!$B$7</f>
        <v>0</v>
      </c>
      <c r="R1793" s="5">
        <f>ROUND('اطلاعات پایه'!$B$8/30*MIN(30,L1793),0)</f>
        <v>9000000</v>
      </c>
      <c r="S1793" s="5">
        <f>ROUND('اطلاعات پایه'!$B$9/30*MIN(30,L1793),0)</f>
        <v>22000000</v>
      </c>
      <c r="T1793" s="5">
        <f t="shared" si="219"/>
        <v>59284</v>
      </c>
      <c r="U1793" s="15"/>
      <c r="V1793" s="5">
        <f t="shared" si="217"/>
        <v>0</v>
      </c>
      <c r="X1793" s="9">
        <f t="shared" si="220"/>
        <v>40316080</v>
      </c>
      <c r="Y1793" s="9">
        <f>ROUND(0.07*MIN(7*L1793*'اطلاعات پایه'!$B$5,'محاسبه حقوق'!X1793),0)</f>
        <v>2822126</v>
      </c>
      <c r="Z1793" s="9">
        <f t="shared" si="221"/>
        <v>9272700</v>
      </c>
      <c r="AA1793" s="9">
        <f t="shared" si="222"/>
        <v>480702059.14285713</v>
      </c>
      <c r="AB1793" s="5">
        <f>IF(AA1793&lt;='اطلاعات پایه'!$B$35,'اطلاعات پایه'!$D$35,IF(AA1793&lt;='اطلاعات پایه'!$B$36,'اطلاعات پایه'!$E$35+(AA1793-'اطلاعات پایه'!$B$35)*'اطلاعات پایه'!$C$36,IF(AA1793&lt;='اطلاعات پایه'!$B$37,'اطلاعات پایه'!$E$36+(AA1793-'اطلاعات پایه'!$B$36)*'اطلاعات پایه'!$C$37,IF(AA1793&lt;='اطلاعات پایه'!$B$38,'اطلاعات پایه'!$E$37+(AA1793-'اطلاعات پایه'!$B$37)*'اطلاعات پایه'!$C$38,IF(AA1793&lt;='اطلاعات پایه'!$B$39,'اطلاعات پایه'!$E$38+(AA1793-'اطلاعات پایه'!$B$38)*'اطلاعات پایه'!$C$39,'اطلاعات پایه'!$E$39+(AA1793-'اطلاعات پایه'!$B$39)*'اطلاعات پایه'!$C$40)))))/365*L1793</f>
        <v>0</v>
      </c>
      <c r="AC1793" s="9">
        <f t="shared" si="223"/>
        <v>37493954</v>
      </c>
      <c r="AE1793" s="9">
        <f t="shared" si="218"/>
        <v>49588780</v>
      </c>
    </row>
    <row r="1794" spans="1:31" x14ac:dyDescent="0.25">
      <c r="A1794" s="13">
        <v>1774</v>
      </c>
      <c r="B1794" s="13"/>
      <c r="C1794" s="13"/>
      <c r="D1794" s="13"/>
      <c r="E1794" s="13"/>
      <c r="F1794" s="13"/>
      <c r="G1794" s="6" t="str">
        <f t="shared" si="216"/>
        <v/>
      </c>
      <c r="H1794" s="13"/>
      <c r="I1794" s="13"/>
      <c r="J1794" s="15"/>
      <c r="K1794" s="15"/>
      <c r="L1794" s="5">
        <f>VLOOKUP($C$15,'اطلاعات پایه'!$A$18:$B$30,2,FALSE)</f>
        <v>30</v>
      </c>
      <c r="M1794" s="6">
        <f>VLOOKUP($C$15,'اطلاعات پایه'!$A$18:$C$30,3,FALSE)</f>
        <v>45736</v>
      </c>
      <c r="N1794" s="5">
        <f>ROUND((K1794*('اطلاعات پایه'!$B$12+1)+'اطلاعات پایه'!$B$13)/30*L1794,0)</f>
        <v>9316080</v>
      </c>
      <c r="O1794" s="5">
        <f>IF(AND(F1794&gt;0,M1794-F1794&gt;364),'اطلاعات پایه'!$B$10,0)*L1794+J1794</f>
        <v>0</v>
      </c>
      <c r="P1794" s="5">
        <f>IF(H1794="متاهل",'اطلاعات پایه'!$B$6,0)</f>
        <v>0</v>
      </c>
      <c r="Q1794" s="5">
        <f>I1794*'اطلاعات پایه'!$B$7</f>
        <v>0</v>
      </c>
      <c r="R1794" s="5">
        <f>ROUND('اطلاعات پایه'!$B$8/30*MIN(30,L1794),0)</f>
        <v>9000000</v>
      </c>
      <c r="S1794" s="5">
        <f>ROUND('اطلاعات پایه'!$B$9/30*MIN(30,L1794),0)</f>
        <v>22000000</v>
      </c>
      <c r="T1794" s="5">
        <f t="shared" si="219"/>
        <v>59284</v>
      </c>
      <c r="U1794" s="15"/>
      <c r="V1794" s="5">
        <f t="shared" si="217"/>
        <v>0</v>
      </c>
      <c r="X1794" s="9">
        <f t="shared" si="220"/>
        <v>40316080</v>
      </c>
      <c r="Y1794" s="9">
        <f>ROUND(0.07*MIN(7*L1794*'اطلاعات پایه'!$B$5,'محاسبه حقوق'!X1794),0)</f>
        <v>2822126</v>
      </c>
      <c r="Z1794" s="9">
        <f t="shared" si="221"/>
        <v>9272700</v>
      </c>
      <c r="AA1794" s="9">
        <f t="shared" si="222"/>
        <v>480702059.14285713</v>
      </c>
      <c r="AB1794" s="5">
        <f>IF(AA1794&lt;='اطلاعات پایه'!$B$35,'اطلاعات پایه'!$D$35,IF(AA1794&lt;='اطلاعات پایه'!$B$36,'اطلاعات پایه'!$E$35+(AA1794-'اطلاعات پایه'!$B$35)*'اطلاعات پایه'!$C$36,IF(AA1794&lt;='اطلاعات پایه'!$B$37,'اطلاعات پایه'!$E$36+(AA1794-'اطلاعات پایه'!$B$36)*'اطلاعات پایه'!$C$37,IF(AA1794&lt;='اطلاعات پایه'!$B$38,'اطلاعات پایه'!$E$37+(AA1794-'اطلاعات پایه'!$B$37)*'اطلاعات پایه'!$C$38,IF(AA1794&lt;='اطلاعات پایه'!$B$39,'اطلاعات پایه'!$E$38+(AA1794-'اطلاعات پایه'!$B$38)*'اطلاعات پایه'!$C$39,'اطلاعات پایه'!$E$39+(AA1794-'اطلاعات پایه'!$B$39)*'اطلاعات پایه'!$C$40)))))/365*L1794</f>
        <v>0</v>
      </c>
      <c r="AC1794" s="9">
        <f t="shared" si="223"/>
        <v>37493954</v>
      </c>
      <c r="AE1794" s="9">
        <f t="shared" si="218"/>
        <v>49588780</v>
      </c>
    </row>
    <row r="1795" spans="1:31" x14ac:dyDescent="0.25">
      <c r="A1795" s="13">
        <v>1775</v>
      </c>
      <c r="B1795" s="13"/>
      <c r="C1795" s="13"/>
      <c r="D1795" s="13"/>
      <c r="E1795" s="13"/>
      <c r="F1795" s="13"/>
      <c r="G1795" s="6" t="str">
        <f t="shared" si="216"/>
        <v/>
      </c>
      <c r="H1795" s="13"/>
      <c r="I1795" s="13"/>
      <c r="J1795" s="15"/>
      <c r="K1795" s="15"/>
      <c r="L1795" s="5">
        <f>VLOOKUP($C$15,'اطلاعات پایه'!$A$18:$B$30,2,FALSE)</f>
        <v>30</v>
      </c>
      <c r="M1795" s="6">
        <f>VLOOKUP($C$15,'اطلاعات پایه'!$A$18:$C$30,3,FALSE)</f>
        <v>45736</v>
      </c>
      <c r="N1795" s="5">
        <f>ROUND((K1795*('اطلاعات پایه'!$B$12+1)+'اطلاعات پایه'!$B$13)/30*L1795,0)</f>
        <v>9316080</v>
      </c>
      <c r="O1795" s="5">
        <f>IF(AND(F1795&gt;0,M1795-F1795&gt;364),'اطلاعات پایه'!$B$10,0)*L1795+J1795</f>
        <v>0</v>
      </c>
      <c r="P1795" s="5">
        <f>IF(H1795="متاهل",'اطلاعات پایه'!$B$6,0)</f>
        <v>0</v>
      </c>
      <c r="Q1795" s="5">
        <f>I1795*'اطلاعات پایه'!$B$7</f>
        <v>0</v>
      </c>
      <c r="R1795" s="5">
        <f>ROUND('اطلاعات پایه'!$B$8/30*MIN(30,L1795),0)</f>
        <v>9000000</v>
      </c>
      <c r="S1795" s="5">
        <f>ROUND('اطلاعات پایه'!$B$9/30*MIN(30,L1795),0)</f>
        <v>22000000</v>
      </c>
      <c r="T1795" s="5">
        <f t="shared" si="219"/>
        <v>59284</v>
      </c>
      <c r="U1795" s="15"/>
      <c r="V1795" s="5">
        <f t="shared" si="217"/>
        <v>0</v>
      </c>
      <c r="X1795" s="9">
        <f t="shared" si="220"/>
        <v>40316080</v>
      </c>
      <c r="Y1795" s="9">
        <f>ROUND(0.07*MIN(7*L1795*'اطلاعات پایه'!$B$5,'محاسبه حقوق'!X1795),0)</f>
        <v>2822126</v>
      </c>
      <c r="Z1795" s="9">
        <f t="shared" si="221"/>
        <v>9272700</v>
      </c>
      <c r="AA1795" s="9">
        <f t="shared" si="222"/>
        <v>480702059.14285713</v>
      </c>
      <c r="AB1795" s="5">
        <f>IF(AA1795&lt;='اطلاعات پایه'!$B$35,'اطلاعات پایه'!$D$35,IF(AA1795&lt;='اطلاعات پایه'!$B$36,'اطلاعات پایه'!$E$35+(AA1795-'اطلاعات پایه'!$B$35)*'اطلاعات پایه'!$C$36,IF(AA1795&lt;='اطلاعات پایه'!$B$37,'اطلاعات پایه'!$E$36+(AA1795-'اطلاعات پایه'!$B$36)*'اطلاعات پایه'!$C$37,IF(AA1795&lt;='اطلاعات پایه'!$B$38,'اطلاعات پایه'!$E$37+(AA1795-'اطلاعات پایه'!$B$37)*'اطلاعات پایه'!$C$38,IF(AA1795&lt;='اطلاعات پایه'!$B$39,'اطلاعات پایه'!$E$38+(AA1795-'اطلاعات پایه'!$B$38)*'اطلاعات پایه'!$C$39,'اطلاعات پایه'!$E$39+(AA1795-'اطلاعات پایه'!$B$39)*'اطلاعات پایه'!$C$40)))))/365*L1795</f>
        <v>0</v>
      </c>
      <c r="AC1795" s="9">
        <f t="shared" si="223"/>
        <v>37493954</v>
      </c>
      <c r="AE1795" s="9">
        <f t="shared" si="218"/>
        <v>49588780</v>
      </c>
    </row>
    <row r="1796" spans="1:31" x14ac:dyDescent="0.25">
      <c r="A1796" s="13">
        <v>1776</v>
      </c>
      <c r="B1796" s="13"/>
      <c r="C1796" s="13"/>
      <c r="D1796" s="13"/>
      <c r="E1796" s="13"/>
      <c r="F1796" s="13"/>
      <c r="G1796" s="6" t="str">
        <f t="shared" si="216"/>
        <v/>
      </c>
      <c r="H1796" s="13"/>
      <c r="I1796" s="13"/>
      <c r="J1796" s="15"/>
      <c r="K1796" s="15"/>
      <c r="L1796" s="5">
        <f>VLOOKUP($C$15,'اطلاعات پایه'!$A$18:$B$30,2,FALSE)</f>
        <v>30</v>
      </c>
      <c r="M1796" s="6">
        <f>VLOOKUP($C$15,'اطلاعات پایه'!$A$18:$C$30,3,FALSE)</f>
        <v>45736</v>
      </c>
      <c r="N1796" s="5">
        <f>ROUND((K1796*('اطلاعات پایه'!$B$12+1)+'اطلاعات پایه'!$B$13)/30*L1796,0)</f>
        <v>9316080</v>
      </c>
      <c r="O1796" s="5">
        <f>IF(AND(F1796&gt;0,M1796-F1796&gt;364),'اطلاعات پایه'!$B$10,0)*L1796+J1796</f>
        <v>0</v>
      </c>
      <c r="P1796" s="5">
        <f>IF(H1796="متاهل",'اطلاعات پایه'!$B$6,0)</f>
        <v>0</v>
      </c>
      <c r="Q1796" s="5">
        <f>I1796*'اطلاعات پایه'!$B$7</f>
        <v>0</v>
      </c>
      <c r="R1796" s="5">
        <f>ROUND('اطلاعات پایه'!$B$8/30*MIN(30,L1796),0)</f>
        <v>9000000</v>
      </c>
      <c r="S1796" s="5">
        <f>ROUND('اطلاعات پایه'!$B$9/30*MIN(30,L1796),0)</f>
        <v>22000000</v>
      </c>
      <c r="T1796" s="5">
        <f t="shared" si="219"/>
        <v>59284</v>
      </c>
      <c r="U1796" s="15"/>
      <c r="V1796" s="5">
        <f t="shared" si="217"/>
        <v>0</v>
      </c>
      <c r="X1796" s="9">
        <f t="shared" si="220"/>
        <v>40316080</v>
      </c>
      <c r="Y1796" s="9">
        <f>ROUND(0.07*MIN(7*L1796*'اطلاعات پایه'!$B$5,'محاسبه حقوق'!X1796),0)</f>
        <v>2822126</v>
      </c>
      <c r="Z1796" s="9">
        <f t="shared" si="221"/>
        <v>9272700</v>
      </c>
      <c r="AA1796" s="9">
        <f t="shared" si="222"/>
        <v>480702059.14285713</v>
      </c>
      <c r="AB1796" s="5">
        <f>IF(AA1796&lt;='اطلاعات پایه'!$B$35,'اطلاعات پایه'!$D$35,IF(AA1796&lt;='اطلاعات پایه'!$B$36,'اطلاعات پایه'!$E$35+(AA1796-'اطلاعات پایه'!$B$35)*'اطلاعات پایه'!$C$36,IF(AA1796&lt;='اطلاعات پایه'!$B$37,'اطلاعات پایه'!$E$36+(AA1796-'اطلاعات پایه'!$B$36)*'اطلاعات پایه'!$C$37,IF(AA1796&lt;='اطلاعات پایه'!$B$38,'اطلاعات پایه'!$E$37+(AA1796-'اطلاعات پایه'!$B$37)*'اطلاعات پایه'!$C$38,IF(AA1796&lt;='اطلاعات پایه'!$B$39,'اطلاعات پایه'!$E$38+(AA1796-'اطلاعات پایه'!$B$38)*'اطلاعات پایه'!$C$39,'اطلاعات پایه'!$E$39+(AA1796-'اطلاعات پایه'!$B$39)*'اطلاعات پایه'!$C$40)))))/365*L1796</f>
        <v>0</v>
      </c>
      <c r="AC1796" s="9">
        <f t="shared" si="223"/>
        <v>37493954</v>
      </c>
      <c r="AE1796" s="9">
        <f t="shared" si="218"/>
        <v>49588780</v>
      </c>
    </row>
    <row r="1797" spans="1:31" x14ac:dyDescent="0.25">
      <c r="A1797" s="13">
        <v>1777</v>
      </c>
      <c r="B1797" s="13"/>
      <c r="C1797" s="13"/>
      <c r="D1797" s="13"/>
      <c r="E1797" s="13"/>
      <c r="F1797" s="13"/>
      <c r="G1797" s="6" t="str">
        <f t="shared" si="216"/>
        <v/>
      </c>
      <c r="H1797" s="13"/>
      <c r="I1797" s="13"/>
      <c r="J1797" s="15"/>
      <c r="K1797" s="15"/>
      <c r="L1797" s="5">
        <f>VLOOKUP($C$15,'اطلاعات پایه'!$A$18:$B$30,2,FALSE)</f>
        <v>30</v>
      </c>
      <c r="M1797" s="6">
        <f>VLOOKUP($C$15,'اطلاعات پایه'!$A$18:$C$30,3,FALSE)</f>
        <v>45736</v>
      </c>
      <c r="N1797" s="5">
        <f>ROUND((K1797*('اطلاعات پایه'!$B$12+1)+'اطلاعات پایه'!$B$13)/30*L1797,0)</f>
        <v>9316080</v>
      </c>
      <c r="O1797" s="5">
        <f>IF(AND(F1797&gt;0,M1797-F1797&gt;364),'اطلاعات پایه'!$B$10,0)*L1797+J1797</f>
        <v>0</v>
      </c>
      <c r="P1797" s="5">
        <f>IF(H1797="متاهل",'اطلاعات پایه'!$B$6,0)</f>
        <v>0</v>
      </c>
      <c r="Q1797" s="5">
        <f>I1797*'اطلاعات پایه'!$B$7</f>
        <v>0</v>
      </c>
      <c r="R1797" s="5">
        <f>ROUND('اطلاعات پایه'!$B$8/30*MIN(30,L1797),0)</f>
        <v>9000000</v>
      </c>
      <c r="S1797" s="5">
        <f>ROUND('اطلاعات پایه'!$B$9/30*MIN(30,L1797),0)</f>
        <v>22000000</v>
      </c>
      <c r="T1797" s="5">
        <f t="shared" si="219"/>
        <v>59284</v>
      </c>
      <c r="U1797" s="15"/>
      <c r="V1797" s="5">
        <f t="shared" si="217"/>
        <v>0</v>
      </c>
      <c r="X1797" s="9">
        <f t="shared" si="220"/>
        <v>40316080</v>
      </c>
      <c r="Y1797" s="9">
        <f>ROUND(0.07*MIN(7*L1797*'اطلاعات پایه'!$B$5,'محاسبه حقوق'!X1797),0)</f>
        <v>2822126</v>
      </c>
      <c r="Z1797" s="9">
        <f t="shared" si="221"/>
        <v>9272700</v>
      </c>
      <c r="AA1797" s="9">
        <f t="shared" si="222"/>
        <v>480702059.14285713</v>
      </c>
      <c r="AB1797" s="5">
        <f>IF(AA1797&lt;='اطلاعات پایه'!$B$35,'اطلاعات پایه'!$D$35,IF(AA1797&lt;='اطلاعات پایه'!$B$36,'اطلاعات پایه'!$E$35+(AA1797-'اطلاعات پایه'!$B$35)*'اطلاعات پایه'!$C$36,IF(AA1797&lt;='اطلاعات پایه'!$B$37,'اطلاعات پایه'!$E$36+(AA1797-'اطلاعات پایه'!$B$36)*'اطلاعات پایه'!$C$37,IF(AA1797&lt;='اطلاعات پایه'!$B$38,'اطلاعات پایه'!$E$37+(AA1797-'اطلاعات پایه'!$B$37)*'اطلاعات پایه'!$C$38,IF(AA1797&lt;='اطلاعات پایه'!$B$39,'اطلاعات پایه'!$E$38+(AA1797-'اطلاعات پایه'!$B$38)*'اطلاعات پایه'!$C$39,'اطلاعات پایه'!$E$39+(AA1797-'اطلاعات پایه'!$B$39)*'اطلاعات پایه'!$C$40)))))/365*L1797</f>
        <v>0</v>
      </c>
      <c r="AC1797" s="9">
        <f t="shared" si="223"/>
        <v>37493954</v>
      </c>
      <c r="AE1797" s="9">
        <f t="shared" si="218"/>
        <v>49588780</v>
      </c>
    </row>
    <row r="1798" spans="1:31" x14ac:dyDescent="0.25">
      <c r="A1798" s="13">
        <v>1778</v>
      </c>
      <c r="B1798" s="13"/>
      <c r="C1798" s="13"/>
      <c r="D1798" s="13"/>
      <c r="E1798" s="13"/>
      <c r="F1798" s="13"/>
      <c r="G1798" s="6" t="str">
        <f t="shared" si="216"/>
        <v/>
      </c>
      <c r="H1798" s="13"/>
      <c r="I1798" s="13"/>
      <c r="J1798" s="15"/>
      <c r="K1798" s="15"/>
      <c r="L1798" s="5">
        <f>VLOOKUP($C$15,'اطلاعات پایه'!$A$18:$B$30,2,FALSE)</f>
        <v>30</v>
      </c>
      <c r="M1798" s="6">
        <f>VLOOKUP($C$15,'اطلاعات پایه'!$A$18:$C$30,3,FALSE)</f>
        <v>45736</v>
      </c>
      <c r="N1798" s="5">
        <f>ROUND((K1798*('اطلاعات پایه'!$B$12+1)+'اطلاعات پایه'!$B$13)/30*L1798,0)</f>
        <v>9316080</v>
      </c>
      <c r="O1798" s="5">
        <f>IF(AND(F1798&gt;0,M1798-F1798&gt;364),'اطلاعات پایه'!$B$10,0)*L1798+J1798</f>
        <v>0</v>
      </c>
      <c r="P1798" s="5">
        <f>IF(H1798="متاهل",'اطلاعات پایه'!$B$6,0)</f>
        <v>0</v>
      </c>
      <c r="Q1798" s="5">
        <f>I1798*'اطلاعات پایه'!$B$7</f>
        <v>0</v>
      </c>
      <c r="R1798" s="5">
        <f>ROUND('اطلاعات پایه'!$B$8/30*MIN(30,L1798),0)</f>
        <v>9000000</v>
      </c>
      <c r="S1798" s="5">
        <f>ROUND('اطلاعات پایه'!$B$9/30*MIN(30,L1798),0)</f>
        <v>22000000</v>
      </c>
      <c r="T1798" s="5">
        <f t="shared" si="219"/>
        <v>59284</v>
      </c>
      <c r="U1798" s="15"/>
      <c r="V1798" s="5">
        <f t="shared" si="217"/>
        <v>0</v>
      </c>
      <c r="X1798" s="9">
        <f t="shared" si="220"/>
        <v>40316080</v>
      </c>
      <c r="Y1798" s="9">
        <f>ROUND(0.07*MIN(7*L1798*'اطلاعات پایه'!$B$5,'محاسبه حقوق'!X1798),0)</f>
        <v>2822126</v>
      </c>
      <c r="Z1798" s="9">
        <f t="shared" si="221"/>
        <v>9272700</v>
      </c>
      <c r="AA1798" s="9">
        <f t="shared" si="222"/>
        <v>480702059.14285713</v>
      </c>
      <c r="AB1798" s="5">
        <f>IF(AA1798&lt;='اطلاعات پایه'!$B$35,'اطلاعات پایه'!$D$35,IF(AA1798&lt;='اطلاعات پایه'!$B$36,'اطلاعات پایه'!$E$35+(AA1798-'اطلاعات پایه'!$B$35)*'اطلاعات پایه'!$C$36,IF(AA1798&lt;='اطلاعات پایه'!$B$37,'اطلاعات پایه'!$E$36+(AA1798-'اطلاعات پایه'!$B$36)*'اطلاعات پایه'!$C$37,IF(AA1798&lt;='اطلاعات پایه'!$B$38,'اطلاعات پایه'!$E$37+(AA1798-'اطلاعات پایه'!$B$37)*'اطلاعات پایه'!$C$38,IF(AA1798&lt;='اطلاعات پایه'!$B$39,'اطلاعات پایه'!$E$38+(AA1798-'اطلاعات پایه'!$B$38)*'اطلاعات پایه'!$C$39,'اطلاعات پایه'!$E$39+(AA1798-'اطلاعات پایه'!$B$39)*'اطلاعات پایه'!$C$40)))))/365*L1798</f>
        <v>0</v>
      </c>
      <c r="AC1798" s="9">
        <f t="shared" si="223"/>
        <v>37493954</v>
      </c>
      <c r="AE1798" s="9">
        <f t="shared" si="218"/>
        <v>49588780</v>
      </c>
    </row>
    <row r="1799" spans="1:31" x14ac:dyDescent="0.25">
      <c r="A1799" s="13">
        <v>1779</v>
      </c>
      <c r="B1799" s="13"/>
      <c r="C1799" s="13"/>
      <c r="D1799" s="13"/>
      <c r="E1799" s="13"/>
      <c r="F1799" s="13"/>
      <c r="G1799" s="6" t="str">
        <f t="shared" si="216"/>
        <v/>
      </c>
      <c r="H1799" s="13"/>
      <c r="I1799" s="13"/>
      <c r="J1799" s="15"/>
      <c r="K1799" s="15"/>
      <c r="L1799" s="5">
        <f>VLOOKUP($C$15,'اطلاعات پایه'!$A$18:$B$30,2,FALSE)</f>
        <v>30</v>
      </c>
      <c r="M1799" s="6">
        <f>VLOOKUP($C$15,'اطلاعات پایه'!$A$18:$C$30,3,FALSE)</f>
        <v>45736</v>
      </c>
      <c r="N1799" s="5">
        <f>ROUND((K1799*('اطلاعات پایه'!$B$12+1)+'اطلاعات پایه'!$B$13)/30*L1799,0)</f>
        <v>9316080</v>
      </c>
      <c r="O1799" s="5">
        <f>IF(AND(F1799&gt;0,M1799-F1799&gt;364),'اطلاعات پایه'!$B$10,0)*L1799+J1799</f>
        <v>0</v>
      </c>
      <c r="P1799" s="5">
        <f>IF(H1799="متاهل",'اطلاعات پایه'!$B$6,0)</f>
        <v>0</v>
      </c>
      <c r="Q1799" s="5">
        <f>I1799*'اطلاعات پایه'!$B$7</f>
        <v>0</v>
      </c>
      <c r="R1799" s="5">
        <f>ROUND('اطلاعات پایه'!$B$8/30*MIN(30,L1799),0)</f>
        <v>9000000</v>
      </c>
      <c r="S1799" s="5">
        <f>ROUND('اطلاعات پایه'!$B$9/30*MIN(30,L1799),0)</f>
        <v>22000000</v>
      </c>
      <c r="T1799" s="5">
        <f t="shared" si="219"/>
        <v>59284</v>
      </c>
      <c r="U1799" s="15"/>
      <c r="V1799" s="5">
        <f t="shared" si="217"/>
        <v>0</v>
      </c>
      <c r="X1799" s="9">
        <f t="shared" si="220"/>
        <v>40316080</v>
      </c>
      <c r="Y1799" s="9">
        <f>ROUND(0.07*MIN(7*L1799*'اطلاعات پایه'!$B$5,'محاسبه حقوق'!X1799),0)</f>
        <v>2822126</v>
      </c>
      <c r="Z1799" s="9">
        <f t="shared" si="221"/>
        <v>9272700</v>
      </c>
      <c r="AA1799" s="9">
        <f t="shared" si="222"/>
        <v>480702059.14285713</v>
      </c>
      <c r="AB1799" s="5">
        <f>IF(AA1799&lt;='اطلاعات پایه'!$B$35,'اطلاعات پایه'!$D$35,IF(AA1799&lt;='اطلاعات پایه'!$B$36,'اطلاعات پایه'!$E$35+(AA1799-'اطلاعات پایه'!$B$35)*'اطلاعات پایه'!$C$36,IF(AA1799&lt;='اطلاعات پایه'!$B$37,'اطلاعات پایه'!$E$36+(AA1799-'اطلاعات پایه'!$B$36)*'اطلاعات پایه'!$C$37,IF(AA1799&lt;='اطلاعات پایه'!$B$38,'اطلاعات پایه'!$E$37+(AA1799-'اطلاعات پایه'!$B$37)*'اطلاعات پایه'!$C$38,IF(AA1799&lt;='اطلاعات پایه'!$B$39,'اطلاعات پایه'!$E$38+(AA1799-'اطلاعات پایه'!$B$38)*'اطلاعات پایه'!$C$39,'اطلاعات پایه'!$E$39+(AA1799-'اطلاعات پایه'!$B$39)*'اطلاعات پایه'!$C$40)))))/365*L1799</f>
        <v>0</v>
      </c>
      <c r="AC1799" s="9">
        <f t="shared" si="223"/>
        <v>37493954</v>
      </c>
      <c r="AE1799" s="9">
        <f t="shared" si="218"/>
        <v>49588780</v>
      </c>
    </row>
    <row r="1800" spans="1:31" x14ac:dyDescent="0.25">
      <c r="A1800" s="13">
        <v>1780</v>
      </c>
      <c r="B1800" s="13"/>
      <c r="C1800" s="13"/>
      <c r="D1800" s="13"/>
      <c r="E1800" s="13"/>
      <c r="F1800" s="13"/>
      <c r="G1800" s="6" t="str">
        <f t="shared" si="216"/>
        <v/>
      </c>
      <c r="H1800" s="13"/>
      <c r="I1800" s="13"/>
      <c r="J1800" s="15"/>
      <c r="K1800" s="15"/>
      <c r="L1800" s="5">
        <f>VLOOKUP($C$15,'اطلاعات پایه'!$A$18:$B$30,2,FALSE)</f>
        <v>30</v>
      </c>
      <c r="M1800" s="6">
        <f>VLOOKUP($C$15,'اطلاعات پایه'!$A$18:$C$30,3,FALSE)</f>
        <v>45736</v>
      </c>
      <c r="N1800" s="5">
        <f>ROUND((K1800*('اطلاعات پایه'!$B$12+1)+'اطلاعات پایه'!$B$13)/30*L1800,0)</f>
        <v>9316080</v>
      </c>
      <c r="O1800" s="5">
        <f>IF(AND(F1800&gt;0,M1800-F1800&gt;364),'اطلاعات پایه'!$B$10,0)*L1800+J1800</f>
        <v>0</v>
      </c>
      <c r="P1800" s="5">
        <f>IF(H1800="متاهل",'اطلاعات پایه'!$B$6,0)</f>
        <v>0</v>
      </c>
      <c r="Q1800" s="5">
        <f>I1800*'اطلاعات پایه'!$B$7</f>
        <v>0</v>
      </c>
      <c r="R1800" s="5">
        <f>ROUND('اطلاعات پایه'!$B$8/30*MIN(30,L1800),0)</f>
        <v>9000000</v>
      </c>
      <c r="S1800" s="5">
        <f>ROUND('اطلاعات پایه'!$B$9/30*MIN(30,L1800),0)</f>
        <v>22000000</v>
      </c>
      <c r="T1800" s="5">
        <f t="shared" si="219"/>
        <v>59284</v>
      </c>
      <c r="U1800" s="15"/>
      <c r="V1800" s="5">
        <f t="shared" si="217"/>
        <v>0</v>
      </c>
      <c r="X1800" s="9">
        <f t="shared" si="220"/>
        <v>40316080</v>
      </c>
      <c r="Y1800" s="9">
        <f>ROUND(0.07*MIN(7*L1800*'اطلاعات پایه'!$B$5,'محاسبه حقوق'!X1800),0)</f>
        <v>2822126</v>
      </c>
      <c r="Z1800" s="9">
        <f t="shared" si="221"/>
        <v>9272700</v>
      </c>
      <c r="AA1800" s="9">
        <f t="shared" si="222"/>
        <v>480702059.14285713</v>
      </c>
      <c r="AB1800" s="5">
        <f>IF(AA1800&lt;='اطلاعات پایه'!$B$35,'اطلاعات پایه'!$D$35,IF(AA1800&lt;='اطلاعات پایه'!$B$36,'اطلاعات پایه'!$E$35+(AA1800-'اطلاعات پایه'!$B$35)*'اطلاعات پایه'!$C$36,IF(AA1800&lt;='اطلاعات پایه'!$B$37,'اطلاعات پایه'!$E$36+(AA1800-'اطلاعات پایه'!$B$36)*'اطلاعات پایه'!$C$37,IF(AA1800&lt;='اطلاعات پایه'!$B$38,'اطلاعات پایه'!$E$37+(AA1800-'اطلاعات پایه'!$B$37)*'اطلاعات پایه'!$C$38,IF(AA1800&lt;='اطلاعات پایه'!$B$39,'اطلاعات پایه'!$E$38+(AA1800-'اطلاعات پایه'!$B$38)*'اطلاعات پایه'!$C$39,'اطلاعات پایه'!$E$39+(AA1800-'اطلاعات پایه'!$B$39)*'اطلاعات پایه'!$C$40)))))/365*L1800</f>
        <v>0</v>
      </c>
      <c r="AC1800" s="9">
        <f t="shared" si="223"/>
        <v>37493954</v>
      </c>
      <c r="AE1800" s="9">
        <f t="shared" si="218"/>
        <v>49588780</v>
      </c>
    </row>
    <row r="1801" spans="1:31" x14ac:dyDescent="0.25">
      <c r="A1801" s="13">
        <v>1781</v>
      </c>
      <c r="B1801" s="13"/>
      <c r="C1801" s="13"/>
      <c r="D1801" s="13"/>
      <c r="E1801" s="13"/>
      <c r="F1801" s="13"/>
      <c r="G1801" s="6" t="str">
        <f t="shared" si="216"/>
        <v/>
      </c>
      <c r="H1801" s="13"/>
      <c r="I1801" s="13"/>
      <c r="J1801" s="15"/>
      <c r="K1801" s="15"/>
      <c r="L1801" s="5">
        <f>VLOOKUP($C$15,'اطلاعات پایه'!$A$18:$B$30,2,FALSE)</f>
        <v>30</v>
      </c>
      <c r="M1801" s="6">
        <f>VLOOKUP($C$15,'اطلاعات پایه'!$A$18:$C$30,3,FALSE)</f>
        <v>45736</v>
      </c>
      <c r="N1801" s="5">
        <f>ROUND((K1801*('اطلاعات پایه'!$B$12+1)+'اطلاعات پایه'!$B$13)/30*L1801,0)</f>
        <v>9316080</v>
      </c>
      <c r="O1801" s="5">
        <f>IF(AND(F1801&gt;0,M1801-F1801&gt;364),'اطلاعات پایه'!$B$10,0)*L1801+J1801</f>
        <v>0</v>
      </c>
      <c r="P1801" s="5">
        <f>IF(H1801="متاهل",'اطلاعات پایه'!$B$6,0)</f>
        <v>0</v>
      </c>
      <c r="Q1801" s="5">
        <f>I1801*'اطلاعات پایه'!$B$7</f>
        <v>0</v>
      </c>
      <c r="R1801" s="5">
        <f>ROUND('اطلاعات پایه'!$B$8/30*MIN(30,L1801),0)</f>
        <v>9000000</v>
      </c>
      <c r="S1801" s="5">
        <f>ROUND('اطلاعات پایه'!$B$9/30*MIN(30,L1801),0)</f>
        <v>22000000</v>
      </c>
      <c r="T1801" s="5">
        <f t="shared" si="219"/>
        <v>59284</v>
      </c>
      <c r="U1801" s="15"/>
      <c r="V1801" s="5">
        <f t="shared" si="217"/>
        <v>0</v>
      </c>
      <c r="X1801" s="9">
        <f t="shared" si="220"/>
        <v>40316080</v>
      </c>
      <c r="Y1801" s="9">
        <f>ROUND(0.07*MIN(7*L1801*'اطلاعات پایه'!$B$5,'محاسبه حقوق'!X1801),0)</f>
        <v>2822126</v>
      </c>
      <c r="Z1801" s="9">
        <f t="shared" si="221"/>
        <v>9272700</v>
      </c>
      <c r="AA1801" s="9">
        <f t="shared" si="222"/>
        <v>480702059.14285713</v>
      </c>
      <c r="AB1801" s="5">
        <f>IF(AA1801&lt;='اطلاعات پایه'!$B$35,'اطلاعات پایه'!$D$35,IF(AA1801&lt;='اطلاعات پایه'!$B$36,'اطلاعات پایه'!$E$35+(AA1801-'اطلاعات پایه'!$B$35)*'اطلاعات پایه'!$C$36,IF(AA1801&lt;='اطلاعات پایه'!$B$37,'اطلاعات پایه'!$E$36+(AA1801-'اطلاعات پایه'!$B$36)*'اطلاعات پایه'!$C$37,IF(AA1801&lt;='اطلاعات پایه'!$B$38,'اطلاعات پایه'!$E$37+(AA1801-'اطلاعات پایه'!$B$37)*'اطلاعات پایه'!$C$38,IF(AA1801&lt;='اطلاعات پایه'!$B$39,'اطلاعات پایه'!$E$38+(AA1801-'اطلاعات پایه'!$B$38)*'اطلاعات پایه'!$C$39,'اطلاعات پایه'!$E$39+(AA1801-'اطلاعات پایه'!$B$39)*'اطلاعات پایه'!$C$40)))))/365*L1801</f>
        <v>0</v>
      </c>
      <c r="AC1801" s="9">
        <f t="shared" si="223"/>
        <v>37493954</v>
      </c>
      <c r="AE1801" s="9">
        <f t="shared" si="218"/>
        <v>49588780</v>
      </c>
    </row>
    <row r="1802" spans="1:31" x14ac:dyDescent="0.25">
      <c r="A1802" s="13">
        <v>1782</v>
      </c>
      <c r="B1802" s="13"/>
      <c r="C1802" s="13"/>
      <c r="D1802" s="13"/>
      <c r="E1802" s="13"/>
      <c r="F1802" s="13"/>
      <c r="G1802" s="6" t="str">
        <f t="shared" si="216"/>
        <v/>
      </c>
      <c r="H1802" s="13"/>
      <c r="I1802" s="13"/>
      <c r="J1802" s="15"/>
      <c r="K1802" s="15"/>
      <c r="L1802" s="5">
        <f>VLOOKUP($C$15,'اطلاعات پایه'!$A$18:$B$30,2,FALSE)</f>
        <v>30</v>
      </c>
      <c r="M1802" s="6">
        <f>VLOOKUP($C$15,'اطلاعات پایه'!$A$18:$C$30,3,FALSE)</f>
        <v>45736</v>
      </c>
      <c r="N1802" s="5">
        <f>ROUND((K1802*('اطلاعات پایه'!$B$12+1)+'اطلاعات پایه'!$B$13)/30*L1802,0)</f>
        <v>9316080</v>
      </c>
      <c r="O1802" s="5">
        <f>IF(AND(F1802&gt;0,M1802-F1802&gt;364),'اطلاعات پایه'!$B$10,0)*L1802+J1802</f>
        <v>0</v>
      </c>
      <c r="P1802" s="5">
        <f>IF(H1802="متاهل",'اطلاعات پایه'!$B$6,0)</f>
        <v>0</v>
      </c>
      <c r="Q1802" s="5">
        <f>I1802*'اطلاعات پایه'!$B$7</f>
        <v>0</v>
      </c>
      <c r="R1802" s="5">
        <f>ROUND('اطلاعات پایه'!$B$8/30*MIN(30,L1802),0)</f>
        <v>9000000</v>
      </c>
      <c r="S1802" s="5">
        <f>ROUND('اطلاعات پایه'!$B$9/30*MIN(30,L1802),0)</f>
        <v>22000000</v>
      </c>
      <c r="T1802" s="5">
        <f t="shared" si="219"/>
        <v>59284</v>
      </c>
      <c r="U1802" s="15"/>
      <c r="V1802" s="5">
        <f t="shared" si="217"/>
        <v>0</v>
      </c>
      <c r="X1802" s="9">
        <f t="shared" si="220"/>
        <v>40316080</v>
      </c>
      <c r="Y1802" s="9">
        <f>ROUND(0.07*MIN(7*L1802*'اطلاعات پایه'!$B$5,'محاسبه حقوق'!X1802),0)</f>
        <v>2822126</v>
      </c>
      <c r="Z1802" s="9">
        <f t="shared" si="221"/>
        <v>9272700</v>
      </c>
      <c r="AA1802" s="9">
        <f t="shared" si="222"/>
        <v>480702059.14285713</v>
      </c>
      <c r="AB1802" s="5">
        <f>IF(AA1802&lt;='اطلاعات پایه'!$B$35,'اطلاعات پایه'!$D$35,IF(AA1802&lt;='اطلاعات پایه'!$B$36,'اطلاعات پایه'!$E$35+(AA1802-'اطلاعات پایه'!$B$35)*'اطلاعات پایه'!$C$36,IF(AA1802&lt;='اطلاعات پایه'!$B$37,'اطلاعات پایه'!$E$36+(AA1802-'اطلاعات پایه'!$B$36)*'اطلاعات پایه'!$C$37,IF(AA1802&lt;='اطلاعات پایه'!$B$38,'اطلاعات پایه'!$E$37+(AA1802-'اطلاعات پایه'!$B$37)*'اطلاعات پایه'!$C$38,IF(AA1802&lt;='اطلاعات پایه'!$B$39,'اطلاعات پایه'!$E$38+(AA1802-'اطلاعات پایه'!$B$38)*'اطلاعات پایه'!$C$39,'اطلاعات پایه'!$E$39+(AA1802-'اطلاعات پایه'!$B$39)*'اطلاعات پایه'!$C$40)))))/365*L1802</f>
        <v>0</v>
      </c>
      <c r="AC1802" s="9">
        <f t="shared" si="223"/>
        <v>37493954</v>
      </c>
      <c r="AE1802" s="9">
        <f t="shared" si="218"/>
        <v>49588780</v>
      </c>
    </row>
    <row r="1803" spans="1:31" x14ac:dyDescent="0.25">
      <c r="A1803" s="13">
        <v>1783</v>
      </c>
      <c r="B1803" s="13"/>
      <c r="C1803" s="13"/>
      <c r="D1803" s="13"/>
      <c r="E1803" s="13"/>
      <c r="F1803" s="13"/>
      <c r="G1803" s="6" t="str">
        <f t="shared" si="216"/>
        <v/>
      </c>
      <c r="H1803" s="13"/>
      <c r="I1803" s="13"/>
      <c r="J1803" s="15"/>
      <c r="K1803" s="15"/>
      <c r="L1803" s="5">
        <f>VLOOKUP($C$15,'اطلاعات پایه'!$A$18:$B$30,2,FALSE)</f>
        <v>30</v>
      </c>
      <c r="M1803" s="6">
        <f>VLOOKUP($C$15,'اطلاعات پایه'!$A$18:$C$30,3,FALSE)</f>
        <v>45736</v>
      </c>
      <c r="N1803" s="5">
        <f>ROUND((K1803*('اطلاعات پایه'!$B$12+1)+'اطلاعات پایه'!$B$13)/30*L1803,0)</f>
        <v>9316080</v>
      </c>
      <c r="O1803" s="5">
        <f>IF(AND(F1803&gt;0,M1803-F1803&gt;364),'اطلاعات پایه'!$B$10,0)*L1803+J1803</f>
        <v>0</v>
      </c>
      <c r="P1803" s="5">
        <f>IF(H1803="متاهل",'اطلاعات پایه'!$B$6,0)</f>
        <v>0</v>
      </c>
      <c r="Q1803" s="5">
        <f>I1803*'اطلاعات پایه'!$B$7</f>
        <v>0</v>
      </c>
      <c r="R1803" s="5">
        <f>ROUND('اطلاعات پایه'!$B$8/30*MIN(30,L1803),0)</f>
        <v>9000000</v>
      </c>
      <c r="S1803" s="5">
        <f>ROUND('اطلاعات پایه'!$B$9/30*MIN(30,L1803),0)</f>
        <v>22000000</v>
      </c>
      <c r="T1803" s="5">
        <f t="shared" si="219"/>
        <v>59284</v>
      </c>
      <c r="U1803" s="15"/>
      <c r="V1803" s="5">
        <f t="shared" si="217"/>
        <v>0</v>
      </c>
      <c r="X1803" s="9">
        <f t="shared" si="220"/>
        <v>40316080</v>
      </c>
      <c r="Y1803" s="9">
        <f>ROUND(0.07*MIN(7*L1803*'اطلاعات پایه'!$B$5,'محاسبه حقوق'!X1803),0)</f>
        <v>2822126</v>
      </c>
      <c r="Z1803" s="9">
        <f t="shared" si="221"/>
        <v>9272700</v>
      </c>
      <c r="AA1803" s="9">
        <f t="shared" si="222"/>
        <v>480702059.14285713</v>
      </c>
      <c r="AB1803" s="5">
        <f>IF(AA1803&lt;='اطلاعات پایه'!$B$35,'اطلاعات پایه'!$D$35,IF(AA1803&lt;='اطلاعات پایه'!$B$36,'اطلاعات پایه'!$E$35+(AA1803-'اطلاعات پایه'!$B$35)*'اطلاعات پایه'!$C$36,IF(AA1803&lt;='اطلاعات پایه'!$B$37,'اطلاعات پایه'!$E$36+(AA1803-'اطلاعات پایه'!$B$36)*'اطلاعات پایه'!$C$37,IF(AA1803&lt;='اطلاعات پایه'!$B$38,'اطلاعات پایه'!$E$37+(AA1803-'اطلاعات پایه'!$B$37)*'اطلاعات پایه'!$C$38,IF(AA1803&lt;='اطلاعات پایه'!$B$39,'اطلاعات پایه'!$E$38+(AA1803-'اطلاعات پایه'!$B$38)*'اطلاعات پایه'!$C$39,'اطلاعات پایه'!$E$39+(AA1803-'اطلاعات پایه'!$B$39)*'اطلاعات پایه'!$C$40)))))/365*L1803</f>
        <v>0</v>
      </c>
      <c r="AC1803" s="9">
        <f t="shared" si="223"/>
        <v>37493954</v>
      </c>
      <c r="AE1803" s="9">
        <f t="shared" si="218"/>
        <v>49588780</v>
      </c>
    </row>
    <row r="1804" spans="1:31" x14ac:dyDescent="0.25">
      <c r="A1804" s="13">
        <v>1784</v>
      </c>
      <c r="B1804" s="13"/>
      <c r="C1804" s="13"/>
      <c r="D1804" s="13"/>
      <c r="E1804" s="13"/>
      <c r="F1804" s="13"/>
      <c r="G1804" s="6" t="str">
        <f t="shared" si="216"/>
        <v/>
      </c>
      <c r="H1804" s="13"/>
      <c r="I1804" s="13"/>
      <c r="J1804" s="15"/>
      <c r="K1804" s="15"/>
      <c r="L1804" s="5">
        <f>VLOOKUP($C$15,'اطلاعات پایه'!$A$18:$B$30,2,FALSE)</f>
        <v>30</v>
      </c>
      <c r="M1804" s="6">
        <f>VLOOKUP($C$15,'اطلاعات پایه'!$A$18:$C$30,3,FALSE)</f>
        <v>45736</v>
      </c>
      <c r="N1804" s="5">
        <f>ROUND((K1804*('اطلاعات پایه'!$B$12+1)+'اطلاعات پایه'!$B$13)/30*L1804,0)</f>
        <v>9316080</v>
      </c>
      <c r="O1804" s="5">
        <f>IF(AND(F1804&gt;0,M1804-F1804&gt;364),'اطلاعات پایه'!$B$10,0)*L1804+J1804</f>
        <v>0</v>
      </c>
      <c r="P1804" s="5">
        <f>IF(H1804="متاهل",'اطلاعات پایه'!$B$6,0)</f>
        <v>0</v>
      </c>
      <c r="Q1804" s="5">
        <f>I1804*'اطلاعات پایه'!$B$7</f>
        <v>0</v>
      </c>
      <c r="R1804" s="5">
        <f>ROUND('اطلاعات پایه'!$B$8/30*MIN(30,L1804),0)</f>
        <v>9000000</v>
      </c>
      <c r="S1804" s="5">
        <f>ROUND('اطلاعات پایه'!$B$9/30*MIN(30,L1804),0)</f>
        <v>22000000</v>
      </c>
      <c r="T1804" s="5">
        <f t="shared" si="219"/>
        <v>59284</v>
      </c>
      <c r="U1804" s="15"/>
      <c r="V1804" s="5">
        <f t="shared" si="217"/>
        <v>0</v>
      </c>
      <c r="X1804" s="9">
        <f t="shared" si="220"/>
        <v>40316080</v>
      </c>
      <c r="Y1804" s="9">
        <f>ROUND(0.07*MIN(7*L1804*'اطلاعات پایه'!$B$5,'محاسبه حقوق'!X1804),0)</f>
        <v>2822126</v>
      </c>
      <c r="Z1804" s="9">
        <f t="shared" si="221"/>
        <v>9272700</v>
      </c>
      <c r="AA1804" s="9">
        <f t="shared" si="222"/>
        <v>480702059.14285713</v>
      </c>
      <c r="AB1804" s="5">
        <f>IF(AA1804&lt;='اطلاعات پایه'!$B$35,'اطلاعات پایه'!$D$35,IF(AA1804&lt;='اطلاعات پایه'!$B$36,'اطلاعات پایه'!$E$35+(AA1804-'اطلاعات پایه'!$B$35)*'اطلاعات پایه'!$C$36,IF(AA1804&lt;='اطلاعات پایه'!$B$37,'اطلاعات پایه'!$E$36+(AA1804-'اطلاعات پایه'!$B$36)*'اطلاعات پایه'!$C$37,IF(AA1804&lt;='اطلاعات پایه'!$B$38,'اطلاعات پایه'!$E$37+(AA1804-'اطلاعات پایه'!$B$37)*'اطلاعات پایه'!$C$38,IF(AA1804&lt;='اطلاعات پایه'!$B$39,'اطلاعات پایه'!$E$38+(AA1804-'اطلاعات پایه'!$B$38)*'اطلاعات پایه'!$C$39,'اطلاعات پایه'!$E$39+(AA1804-'اطلاعات پایه'!$B$39)*'اطلاعات پایه'!$C$40)))))/365*L1804</f>
        <v>0</v>
      </c>
      <c r="AC1804" s="9">
        <f t="shared" si="223"/>
        <v>37493954</v>
      </c>
      <c r="AE1804" s="9">
        <f t="shared" si="218"/>
        <v>49588780</v>
      </c>
    </row>
    <row r="1805" spans="1:31" x14ac:dyDescent="0.25">
      <c r="A1805" s="13">
        <v>1785</v>
      </c>
      <c r="B1805" s="13"/>
      <c r="C1805" s="13"/>
      <c r="D1805" s="13"/>
      <c r="E1805" s="13"/>
      <c r="F1805" s="13"/>
      <c r="G1805" s="6" t="str">
        <f t="shared" si="216"/>
        <v/>
      </c>
      <c r="H1805" s="13"/>
      <c r="I1805" s="13"/>
      <c r="J1805" s="15"/>
      <c r="K1805" s="15"/>
      <c r="L1805" s="5">
        <f>VLOOKUP($C$15,'اطلاعات پایه'!$A$18:$B$30,2,FALSE)</f>
        <v>30</v>
      </c>
      <c r="M1805" s="6">
        <f>VLOOKUP($C$15,'اطلاعات پایه'!$A$18:$C$30,3,FALSE)</f>
        <v>45736</v>
      </c>
      <c r="N1805" s="5">
        <f>ROUND((K1805*('اطلاعات پایه'!$B$12+1)+'اطلاعات پایه'!$B$13)/30*L1805,0)</f>
        <v>9316080</v>
      </c>
      <c r="O1805" s="5">
        <f>IF(AND(F1805&gt;0,M1805-F1805&gt;364),'اطلاعات پایه'!$B$10,0)*L1805+J1805</f>
        <v>0</v>
      </c>
      <c r="P1805" s="5">
        <f>IF(H1805="متاهل",'اطلاعات پایه'!$B$6,0)</f>
        <v>0</v>
      </c>
      <c r="Q1805" s="5">
        <f>I1805*'اطلاعات پایه'!$B$7</f>
        <v>0</v>
      </c>
      <c r="R1805" s="5">
        <f>ROUND('اطلاعات پایه'!$B$8/30*MIN(30,L1805),0)</f>
        <v>9000000</v>
      </c>
      <c r="S1805" s="5">
        <f>ROUND('اطلاعات پایه'!$B$9/30*MIN(30,L1805),0)</f>
        <v>22000000</v>
      </c>
      <c r="T1805" s="5">
        <f t="shared" si="219"/>
        <v>59284</v>
      </c>
      <c r="U1805" s="15"/>
      <c r="V1805" s="5">
        <f t="shared" si="217"/>
        <v>0</v>
      </c>
      <c r="X1805" s="9">
        <f t="shared" si="220"/>
        <v>40316080</v>
      </c>
      <c r="Y1805" s="9">
        <f>ROUND(0.07*MIN(7*L1805*'اطلاعات پایه'!$B$5,'محاسبه حقوق'!X1805),0)</f>
        <v>2822126</v>
      </c>
      <c r="Z1805" s="9">
        <f t="shared" si="221"/>
        <v>9272700</v>
      </c>
      <c r="AA1805" s="9">
        <f t="shared" si="222"/>
        <v>480702059.14285713</v>
      </c>
      <c r="AB1805" s="5">
        <f>IF(AA1805&lt;='اطلاعات پایه'!$B$35,'اطلاعات پایه'!$D$35,IF(AA1805&lt;='اطلاعات پایه'!$B$36,'اطلاعات پایه'!$E$35+(AA1805-'اطلاعات پایه'!$B$35)*'اطلاعات پایه'!$C$36,IF(AA1805&lt;='اطلاعات پایه'!$B$37,'اطلاعات پایه'!$E$36+(AA1805-'اطلاعات پایه'!$B$36)*'اطلاعات پایه'!$C$37,IF(AA1805&lt;='اطلاعات پایه'!$B$38,'اطلاعات پایه'!$E$37+(AA1805-'اطلاعات پایه'!$B$37)*'اطلاعات پایه'!$C$38,IF(AA1805&lt;='اطلاعات پایه'!$B$39,'اطلاعات پایه'!$E$38+(AA1805-'اطلاعات پایه'!$B$38)*'اطلاعات پایه'!$C$39,'اطلاعات پایه'!$E$39+(AA1805-'اطلاعات پایه'!$B$39)*'اطلاعات پایه'!$C$40)))))/365*L1805</f>
        <v>0</v>
      </c>
      <c r="AC1805" s="9">
        <f t="shared" si="223"/>
        <v>37493954</v>
      </c>
      <c r="AE1805" s="9">
        <f t="shared" si="218"/>
        <v>49588780</v>
      </c>
    </row>
    <row r="1806" spans="1:31" x14ac:dyDescent="0.25">
      <c r="A1806" s="13">
        <v>1786</v>
      </c>
      <c r="B1806" s="13"/>
      <c r="C1806" s="13"/>
      <c r="D1806" s="13"/>
      <c r="E1806" s="13"/>
      <c r="F1806" s="13"/>
      <c r="G1806" s="6" t="str">
        <f t="shared" si="216"/>
        <v/>
      </c>
      <c r="H1806" s="13"/>
      <c r="I1806" s="13"/>
      <c r="J1806" s="15"/>
      <c r="K1806" s="15"/>
      <c r="L1806" s="5">
        <f>VLOOKUP($C$15,'اطلاعات پایه'!$A$18:$B$30,2,FALSE)</f>
        <v>30</v>
      </c>
      <c r="M1806" s="6">
        <f>VLOOKUP($C$15,'اطلاعات پایه'!$A$18:$C$30,3,FALSE)</f>
        <v>45736</v>
      </c>
      <c r="N1806" s="5">
        <f>ROUND((K1806*('اطلاعات پایه'!$B$12+1)+'اطلاعات پایه'!$B$13)/30*L1806,0)</f>
        <v>9316080</v>
      </c>
      <c r="O1806" s="5">
        <f>IF(AND(F1806&gt;0,M1806-F1806&gt;364),'اطلاعات پایه'!$B$10,0)*L1806+J1806</f>
        <v>0</v>
      </c>
      <c r="P1806" s="5">
        <f>IF(H1806="متاهل",'اطلاعات پایه'!$B$6,0)</f>
        <v>0</v>
      </c>
      <c r="Q1806" s="5">
        <f>I1806*'اطلاعات پایه'!$B$7</f>
        <v>0</v>
      </c>
      <c r="R1806" s="5">
        <f>ROUND('اطلاعات پایه'!$B$8/30*MIN(30,L1806),0)</f>
        <v>9000000</v>
      </c>
      <c r="S1806" s="5">
        <f>ROUND('اطلاعات پایه'!$B$9/30*MIN(30,L1806),0)</f>
        <v>22000000</v>
      </c>
      <c r="T1806" s="5">
        <f t="shared" si="219"/>
        <v>59284</v>
      </c>
      <c r="U1806" s="15"/>
      <c r="V1806" s="5">
        <f t="shared" si="217"/>
        <v>0</v>
      </c>
      <c r="X1806" s="9">
        <f t="shared" si="220"/>
        <v>40316080</v>
      </c>
      <c r="Y1806" s="9">
        <f>ROUND(0.07*MIN(7*L1806*'اطلاعات پایه'!$B$5,'محاسبه حقوق'!X1806),0)</f>
        <v>2822126</v>
      </c>
      <c r="Z1806" s="9">
        <f t="shared" si="221"/>
        <v>9272700</v>
      </c>
      <c r="AA1806" s="9">
        <f t="shared" si="222"/>
        <v>480702059.14285713</v>
      </c>
      <c r="AB1806" s="5">
        <f>IF(AA1806&lt;='اطلاعات پایه'!$B$35,'اطلاعات پایه'!$D$35,IF(AA1806&lt;='اطلاعات پایه'!$B$36,'اطلاعات پایه'!$E$35+(AA1806-'اطلاعات پایه'!$B$35)*'اطلاعات پایه'!$C$36,IF(AA1806&lt;='اطلاعات پایه'!$B$37,'اطلاعات پایه'!$E$36+(AA1806-'اطلاعات پایه'!$B$36)*'اطلاعات پایه'!$C$37,IF(AA1806&lt;='اطلاعات پایه'!$B$38,'اطلاعات پایه'!$E$37+(AA1806-'اطلاعات پایه'!$B$37)*'اطلاعات پایه'!$C$38,IF(AA1806&lt;='اطلاعات پایه'!$B$39,'اطلاعات پایه'!$E$38+(AA1806-'اطلاعات پایه'!$B$38)*'اطلاعات پایه'!$C$39,'اطلاعات پایه'!$E$39+(AA1806-'اطلاعات پایه'!$B$39)*'اطلاعات پایه'!$C$40)))))/365*L1806</f>
        <v>0</v>
      </c>
      <c r="AC1806" s="9">
        <f t="shared" si="223"/>
        <v>37493954</v>
      </c>
      <c r="AE1806" s="9">
        <f t="shared" si="218"/>
        <v>49588780</v>
      </c>
    </row>
    <row r="1807" spans="1:31" x14ac:dyDescent="0.25">
      <c r="A1807" s="13">
        <v>1787</v>
      </c>
      <c r="B1807" s="13"/>
      <c r="C1807" s="13"/>
      <c r="D1807" s="13"/>
      <c r="E1807" s="13"/>
      <c r="F1807" s="13"/>
      <c r="G1807" s="6" t="str">
        <f t="shared" si="216"/>
        <v/>
      </c>
      <c r="H1807" s="13"/>
      <c r="I1807" s="13"/>
      <c r="J1807" s="15"/>
      <c r="K1807" s="15"/>
      <c r="L1807" s="5">
        <f>VLOOKUP($C$15,'اطلاعات پایه'!$A$18:$B$30,2,FALSE)</f>
        <v>30</v>
      </c>
      <c r="M1807" s="6">
        <f>VLOOKUP($C$15,'اطلاعات پایه'!$A$18:$C$30,3,FALSE)</f>
        <v>45736</v>
      </c>
      <c r="N1807" s="5">
        <f>ROUND((K1807*('اطلاعات پایه'!$B$12+1)+'اطلاعات پایه'!$B$13)/30*L1807,0)</f>
        <v>9316080</v>
      </c>
      <c r="O1807" s="5">
        <f>IF(AND(F1807&gt;0,M1807-F1807&gt;364),'اطلاعات پایه'!$B$10,0)*L1807+J1807</f>
        <v>0</v>
      </c>
      <c r="P1807" s="5">
        <f>IF(H1807="متاهل",'اطلاعات پایه'!$B$6,0)</f>
        <v>0</v>
      </c>
      <c r="Q1807" s="5">
        <f>I1807*'اطلاعات پایه'!$B$7</f>
        <v>0</v>
      </c>
      <c r="R1807" s="5">
        <f>ROUND('اطلاعات پایه'!$B$8/30*MIN(30,L1807),0)</f>
        <v>9000000</v>
      </c>
      <c r="S1807" s="5">
        <f>ROUND('اطلاعات پایه'!$B$9/30*MIN(30,L1807),0)</f>
        <v>22000000</v>
      </c>
      <c r="T1807" s="5">
        <f t="shared" si="219"/>
        <v>59284</v>
      </c>
      <c r="U1807" s="15"/>
      <c r="V1807" s="5">
        <f t="shared" si="217"/>
        <v>0</v>
      </c>
      <c r="X1807" s="9">
        <f t="shared" si="220"/>
        <v>40316080</v>
      </c>
      <c r="Y1807" s="9">
        <f>ROUND(0.07*MIN(7*L1807*'اطلاعات پایه'!$B$5,'محاسبه حقوق'!X1807),0)</f>
        <v>2822126</v>
      </c>
      <c r="Z1807" s="9">
        <f t="shared" si="221"/>
        <v>9272700</v>
      </c>
      <c r="AA1807" s="9">
        <f t="shared" si="222"/>
        <v>480702059.14285713</v>
      </c>
      <c r="AB1807" s="5">
        <f>IF(AA1807&lt;='اطلاعات پایه'!$B$35,'اطلاعات پایه'!$D$35,IF(AA1807&lt;='اطلاعات پایه'!$B$36,'اطلاعات پایه'!$E$35+(AA1807-'اطلاعات پایه'!$B$35)*'اطلاعات پایه'!$C$36,IF(AA1807&lt;='اطلاعات پایه'!$B$37,'اطلاعات پایه'!$E$36+(AA1807-'اطلاعات پایه'!$B$36)*'اطلاعات پایه'!$C$37,IF(AA1807&lt;='اطلاعات پایه'!$B$38,'اطلاعات پایه'!$E$37+(AA1807-'اطلاعات پایه'!$B$37)*'اطلاعات پایه'!$C$38,IF(AA1807&lt;='اطلاعات پایه'!$B$39,'اطلاعات پایه'!$E$38+(AA1807-'اطلاعات پایه'!$B$38)*'اطلاعات پایه'!$C$39,'اطلاعات پایه'!$E$39+(AA1807-'اطلاعات پایه'!$B$39)*'اطلاعات پایه'!$C$40)))))/365*L1807</f>
        <v>0</v>
      </c>
      <c r="AC1807" s="9">
        <f t="shared" si="223"/>
        <v>37493954</v>
      </c>
      <c r="AE1807" s="9">
        <f t="shared" si="218"/>
        <v>49588780</v>
      </c>
    </row>
    <row r="1808" spans="1:31" x14ac:dyDescent="0.25">
      <c r="A1808" s="13">
        <v>1788</v>
      </c>
      <c r="B1808" s="13"/>
      <c r="C1808" s="13"/>
      <c r="D1808" s="13"/>
      <c r="E1808" s="13"/>
      <c r="F1808" s="13"/>
      <c r="G1808" s="6" t="str">
        <f t="shared" si="216"/>
        <v/>
      </c>
      <c r="H1808" s="13"/>
      <c r="I1808" s="13"/>
      <c r="J1808" s="15"/>
      <c r="K1808" s="15"/>
      <c r="L1808" s="5">
        <f>VLOOKUP($C$15,'اطلاعات پایه'!$A$18:$B$30,2,FALSE)</f>
        <v>30</v>
      </c>
      <c r="M1808" s="6">
        <f>VLOOKUP($C$15,'اطلاعات پایه'!$A$18:$C$30,3,FALSE)</f>
        <v>45736</v>
      </c>
      <c r="N1808" s="5">
        <f>ROUND((K1808*('اطلاعات پایه'!$B$12+1)+'اطلاعات پایه'!$B$13)/30*L1808,0)</f>
        <v>9316080</v>
      </c>
      <c r="O1808" s="5">
        <f>IF(AND(F1808&gt;0,M1808-F1808&gt;364),'اطلاعات پایه'!$B$10,0)*L1808+J1808</f>
        <v>0</v>
      </c>
      <c r="P1808" s="5">
        <f>IF(H1808="متاهل",'اطلاعات پایه'!$B$6,0)</f>
        <v>0</v>
      </c>
      <c r="Q1808" s="5">
        <f>I1808*'اطلاعات پایه'!$B$7</f>
        <v>0</v>
      </c>
      <c r="R1808" s="5">
        <f>ROUND('اطلاعات پایه'!$B$8/30*MIN(30,L1808),0)</f>
        <v>9000000</v>
      </c>
      <c r="S1808" s="5">
        <f>ROUND('اطلاعات پایه'!$B$9/30*MIN(30,L1808),0)</f>
        <v>22000000</v>
      </c>
      <c r="T1808" s="5">
        <f t="shared" si="219"/>
        <v>59284</v>
      </c>
      <c r="U1808" s="15"/>
      <c r="V1808" s="5">
        <f t="shared" si="217"/>
        <v>0</v>
      </c>
      <c r="X1808" s="9">
        <f t="shared" si="220"/>
        <v>40316080</v>
      </c>
      <c r="Y1808" s="9">
        <f>ROUND(0.07*MIN(7*L1808*'اطلاعات پایه'!$B$5,'محاسبه حقوق'!X1808),0)</f>
        <v>2822126</v>
      </c>
      <c r="Z1808" s="9">
        <f t="shared" si="221"/>
        <v>9272700</v>
      </c>
      <c r="AA1808" s="9">
        <f t="shared" si="222"/>
        <v>480702059.14285713</v>
      </c>
      <c r="AB1808" s="5">
        <f>IF(AA1808&lt;='اطلاعات پایه'!$B$35,'اطلاعات پایه'!$D$35,IF(AA1808&lt;='اطلاعات پایه'!$B$36,'اطلاعات پایه'!$E$35+(AA1808-'اطلاعات پایه'!$B$35)*'اطلاعات پایه'!$C$36,IF(AA1808&lt;='اطلاعات پایه'!$B$37,'اطلاعات پایه'!$E$36+(AA1808-'اطلاعات پایه'!$B$36)*'اطلاعات پایه'!$C$37,IF(AA1808&lt;='اطلاعات پایه'!$B$38,'اطلاعات پایه'!$E$37+(AA1808-'اطلاعات پایه'!$B$37)*'اطلاعات پایه'!$C$38,IF(AA1808&lt;='اطلاعات پایه'!$B$39,'اطلاعات پایه'!$E$38+(AA1808-'اطلاعات پایه'!$B$38)*'اطلاعات پایه'!$C$39,'اطلاعات پایه'!$E$39+(AA1808-'اطلاعات پایه'!$B$39)*'اطلاعات پایه'!$C$40)))))/365*L1808</f>
        <v>0</v>
      </c>
      <c r="AC1808" s="9">
        <f t="shared" si="223"/>
        <v>37493954</v>
      </c>
      <c r="AE1808" s="9">
        <f t="shared" si="218"/>
        <v>49588780</v>
      </c>
    </row>
    <row r="1809" spans="1:31" x14ac:dyDescent="0.25">
      <c r="A1809" s="13">
        <v>1789</v>
      </c>
      <c r="B1809" s="13"/>
      <c r="C1809" s="13"/>
      <c r="D1809" s="13"/>
      <c r="E1809" s="13"/>
      <c r="F1809" s="13"/>
      <c r="G1809" s="6" t="str">
        <f t="shared" si="216"/>
        <v/>
      </c>
      <c r="H1809" s="13"/>
      <c r="I1809" s="13"/>
      <c r="J1809" s="15"/>
      <c r="K1809" s="15"/>
      <c r="L1809" s="5">
        <f>VLOOKUP($C$15,'اطلاعات پایه'!$A$18:$B$30,2,FALSE)</f>
        <v>30</v>
      </c>
      <c r="M1809" s="6">
        <f>VLOOKUP($C$15,'اطلاعات پایه'!$A$18:$C$30,3,FALSE)</f>
        <v>45736</v>
      </c>
      <c r="N1809" s="5">
        <f>ROUND((K1809*('اطلاعات پایه'!$B$12+1)+'اطلاعات پایه'!$B$13)/30*L1809,0)</f>
        <v>9316080</v>
      </c>
      <c r="O1809" s="5">
        <f>IF(AND(F1809&gt;0,M1809-F1809&gt;364),'اطلاعات پایه'!$B$10,0)*L1809+J1809</f>
        <v>0</v>
      </c>
      <c r="P1809" s="5">
        <f>IF(H1809="متاهل",'اطلاعات پایه'!$B$6,0)</f>
        <v>0</v>
      </c>
      <c r="Q1809" s="5">
        <f>I1809*'اطلاعات پایه'!$B$7</f>
        <v>0</v>
      </c>
      <c r="R1809" s="5">
        <f>ROUND('اطلاعات پایه'!$B$8/30*MIN(30,L1809),0)</f>
        <v>9000000</v>
      </c>
      <c r="S1809" s="5">
        <f>ROUND('اطلاعات پایه'!$B$9/30*MIN(30,L1809),0)</f>
        <v>22000000</v>
      </c>
      <c r="T1809" s="5">
        <f t="shared" si="219"/>
        <v>59284</v>
      </c>
      <c r="U1809" s="15"/>
      <c r="V1809" s="5">
        <f t="shared" si="217"/>
        <v>0</v>
      </c>
      <c r="X1809" s="9">
        <f t="shared" si="220"/>
        <v>40316080</v>
      </c>
      <c r="Y1809" s="9">
        <f>ROUND(0.07*MIN(7*L1809*'اطلاعات پایه'!$B$5,'محاسبه حقوق'!X1809),0)</f>
        <v>2822126</v>
      </c>
      <c r="Z1809" s="9">
        <f t="shared" si="221"/>
        <v>9272700</v>
      </c>
      <c r="AA1809" s="9">
        <f t="shared" si="222"/>
        <v>480702059.14285713</v>
      </c>
      <c r="AB1809" s="5">
        <f>IF(AA1809&lt;='اطلاعات پایه'!$B$35,'اطلاعات پایه'!$D$35,IF(AA1809&lt;='اطلاعات پایه'!$B$36,'اطلاعات پایه'!$E$35+(AA1809-'اطلاعات پایه'!$B$35)*'اطلاعات پایه'!$C$36,IF(AA1809&lt;='اطلاعات پایه'!$B$37,'اطلاعات پایه'!$E$36+(AA1809-'اطلاعات پایه'!$B$36)*'اطلاعات پایه'!$C$37,IF(AA1809&lt;='اطلاعات پایه'!$B$38,'اطلاعات پایه'!$E$37+(AA1809-'اطلاعات پایه'!$B$37)*'اطلاعات پایه'!$C$38,IF(AA1809&lt;='اطلاعات پایه'!$B$39,'اطلاعات پایه'!$E$38+(AA1809-'اطلاعات پایه'!$B$38)*'اطلاعات پایه'!$C$39,'اطلاعات پایه'!$E$39+(AA1809-'اطلاعات پایه'!$B$39)*'اطلاعات پایه'!$C$40)))))/365*L1809</f>
        <v>0</v>
      </c>
      <c r="AC1809" s="9">
        <f t="shared" si="223"/>
        <v>37493954</v>
      </c>
      <c r="AE1809" s="9">
        <f t="shared" si="218"/>
        <v>49588780</v>
      </c>
    </row>
    <row r="1810" spans="1:31" x14ac:dyDescent="0.25">
      <c r="A1810" s="13">
        <v>1790</v>
      </c>
      <c r="B1810" s="13"/>
      <c r="C1810" s="13"/>
      <c r="D1810" s="13"/>
      <c r="E1810" s="13"/>
      <c r="F1810" s="13"/>
      <c r="G1810" s="6" t="str">
        <f t="shared" si="216"/>
        <v/>
      </c>
      <c r="H1810" s="13"/>
      <c r="I1810" s="13"/>
      <c r="J1810" s="15"/>
      <c r="K1810" s="15"/>
      <c r="L1810" s="5">
        <f>VLOOKUP($C$15,'اطلاعات پایه'!$A$18:$B$30,2,FALSE)</f>
        <v>30</v>
      </c>
      <c r="M1810" s="6">
        <f>VLOOKUP($C$15,'اطلاعات پایه'!$A$18:$C$30,3,FALSE)</f>
        <v>45736</v>
      </c>
      <c r="N1810" s="5">
        <f>ROUND((K1810*('اطلاعات پایه'!$B$12+1)+'اطلاعات پایه'!$B$13)/30*L1810,0)</f>
        <v>9316080</v>
      </c>
      <c r="O1810" s="5">
        <f>IF(AND(F1810&gt;0,M1810-F1810&gt;364),'اطلاعات پایه'!$B$10,0)*L1810+J1810</f>
        <v>0</v>
      </c>
      <c r="P1810" s="5">
        <f>IF(H1810="متاهل",'اطلاعات پایه'!$B$6,0)</f>
        <v>0</v>
      </c>
      <c r="Q1810" s="5">
        <f>I1810*'اطلاعات پایه'!$B$7</f>
        <v>0</v>
      </c>
      <c r="R1810" s="5">
        <f>ROUND('اطلاعات پایه'!$B$8/30*MIN(30,L1810),0)</f>
        <v>9000000</v>
      </c>
      <c r="S1810" s="5">
        <f>ROUND('اطلاعات پایه'!$B$9/30*MIN(30,L1810),0)</f>
        <v>22000000</v>
      </c>
      <c r="T1810" s="5">
        <f t="shared" si="219"/>
        <v>59284</v>
      </c>
      <c r="U1810" s="15"/>
      <c r="V1810" s="5">
        <f t="shared" si="217"/>
        <v>0</v>
      </c>
      <c r="X1810" s="9">
        <f t="shared" si="220"/>
        <v>40316080</v>
      </c>
      <c r="Y1810" s="9">
        <f>ROUND(0.07*MIN(7*L1810*'اطلاعات پایه'!$B$5,'محاسبه حقوق'!X1810),0)</f>
        <v>2822126</v>
      </c>
      <c r="Z1810" s="9">
        <f t="shared" si="221"/>
        <v>9272700</v>
      </c>
      <c r="AA1810" s="9">
        <f t="shared" si="222"/>
        <v>480702059.14285713</v>
      </c>
      <c r="AB1810" s="5">
        <f>IF(AA1810&lt;='اطلاعات پایه'!$B$35,'اطلاعات پایه'!$D$35,IF(AA1810&lt;='اطلاعات پایه'!$B$36,'اطلاعات پایه'!$E$35+(AA1810-'اطلاعات پایه'!$B$35)*'اطلاعات پایه'!$C$36,IF(AA1810&lt;='اطلاعات پایه'!$B$37,'اطلاعات پایه'!$E$36+(AA1810-'اطلاعات پایه'!$B$36)*'اطلاعات پایه'!$C$37,IF(AA1810&lt;='اطلاعات پایه'!$B$38,'اطلاعات پایه'!$E$37+(AA1810-'اطلاعات پایه'!$B$37)*'اطلاعات پایه'!$C$38,IF(AA1810&lt;='اطلاعات پایه'!$B$39,'اطلاعات پایه'!$E$38+(AA1810-'اطلاعات پایه'!$B$38)*'اطلاعات پایه'!$C$39,'اطلاعات پایه'!$E$39+(AA1810-'اطلاعات پایه'!$B$39)*'اطلاعات پایه'!$C$40)))))/365*L1810</f>
        <v>0</v>
      </c>
      <c r="AC1810" s="9">
        <f t="shared" si="223"/>
        <v>37493954</v>
      </c>
      <c r="AE1810" s="9">
        <f t="shared" si="218"/>
        <v>49588780</v>
      </c>
    </row>
    <row r="1811" spans="1:31" x14ac:dyDescent="0.25">
      <c r="A1811" s="13">
        <v>1791</v>
      </c>
      <c r="B1811" s="13"/>
      <c r="C1811" s="13"/>
      <c r="D1811" s="13"/>
      <c r="E1811" s="13"/>
      <c r="F1811" s="13"/>
      <c r="G1811" s="6" t="str">
        <f t="shared" si="216"/>
        <v/>
      </c>
      <c r="H1811" s="13"/>
      <c r="I1811" s="13"/>
      <c r="J1811" s="15"/>
      <c r="K1811" s="15"/>
      <c r="L1811" s="5">
        <f>VLOOKUP($C$15,'اطلاعات پایه'!$A$18:$B$30,2,FALSE)</f>
        <v>30</v>
      </c>
      <c r="M1811" s="6">
        <f>VLOOKUP($C$15,'اطلاعات پایه'!$A$18:$C$30,3,FALSE)</f>
        <v>45736</v>
      </c>
      <c r="N1811" s="5">
        <f>ROUND((K1811*('اطلاعات پایه'!$B$12+1)+'اطلاعات پایه'!$B$13)/30*L1811,0)</f>
        <v>9316080</v>
      </c>
      <c r="O1811" s="5">
        <f>IF(AND(F1811&gt;0,M1811-F1811&gt;364),'اطلاعات پایه'!$B$10,0)*L1811+J1811</f>
        <v>0</v>
      </c>
      <c r="P1811" s="5">
        <f>IF(H1811="متاهل",'اطلاعات پایه'!$B$6,0)</f>
        <v>0</v>
      </c>
      <c r="Q1811" s="5">
        <f>I1811*'اطلاعات پایه'!$B$7</f>
        <v>0</v>
      </c>
      <c r="R1811" s="5">
        <f>ROUND('اطلاعات پایه'!$B$8/30*MIN(30,L1811),0)</f>
        <v>9000000</v>
      </c>
      <c r="S1811" s="5">
        <f>ROUND('اطلاعات پایه'!$B$9/30*MIN(30,L1811),0)</f>
        <v>22000000</v>
      </c>
      <c r="T1811" s="5">
        <f t="shared" si="219"/>
        <v>59284</v>
      </c>
      <c r="U1811" s="15"/>
      <c r="V1811" s="5">
        <f t="shared" si="217"/>
        <v>0</v>
      </c>
      <c r="X1811" s="9">
        <f t="shared" si="220"/>
        <v>40316080</v>
      </c>
      <c r="Y1811" s="9">
        <f>ROUND(0.07*MIN(7*L1811*'اطلاعات پایه'!$B$5,'محاسبه حقوق'!X1811),0)</f>
        <v>2822126</v>
      </c>
      <c r="Z1811" s="9">
        <f t="shared" si="221"/>
        <v>9272700</v>
      </c>
      <c r="AA1811" s="9">
        <f t="shared" si="222"/>
        <v>480702059.14285713</v>
      </c>
      <c r="AB1811" s="5">
        <f>IF(AA1811&lt;='اطلاعات پایه'!$B$35,'اطلاعات پایه'!$D$35,IF(AA1811&lt;='اطلاعات پایه'!$B$36,'اطلاعات پایه'!$E$35+(AA1811-'اطلاعات پایه'!$B$35)*'اطلاعات پایه'!$C$36,IF(AA1811&lt;='اطلاعات پایه'!$B$37,'اطلاعات پایه'!$E$36+(AA1811-'اطلاعات پایه'!$B$36)*'اطلاعات پایه'!$C$37,IF(AA1811&lt;='اطلاعات پایه'!$B$38,'اطلاعات پایه'!$E$37+(AA1811-'اطلاعات پایه'!$B$37)*'اطلاعات پایه'!$C$38,IF(AA1811&lt;='اطلاعات پایه'!$B$39,'اطلاعات پایه'!$E$38+(AA1811-'اطلاعات پایه'!$B$38)*'اطلاعات پایه'!$C$39,'اطلاعات پایه'!$E$39+(AA1811-'اطلاعات پایه'!$B$39)*'اطلاعات پایه'!$C$40)))))/365*L1811</f>
        <v>0</v>
      </c>
      <c r="AC1811" s="9">
        <f t="shared" si="223"/>
        <v>37493954</v>
      </c>
      <c r="AE1811" s="9">
        <f t="shared" si="218"/>
        <v>49588780</v>
      </c>
    </row>
    <row r="1812" spans="1:31" x14ac:dyDescent="0.25">
      <c r="A1812" s="13">
        <v>1792</v>
      </c>
      <c r="B1812" s="13"/>
      <c r="C1812" s="13"/>
      <c r="D1812" s="13"/>
      <c r="E1812" s="13"/>
      <c r="F1812" s="13"/>
      <c r="G1812" s="6" t="str">
        <f t="shared" si="216"/>
        <v/>
      </c>
      <c r="H1812" s="13"/>
      <c r="I1812" s="13"/>
      <c r="J1812" s="15"/>
      <c r="K1812" s="15"/>
      <c r="L1812" s="5">
        <f>VLOOKUP($C$15,'اطلاعات پایه'!$A$18:$B$30,2,FALSE)</f>
        <v>30</v>
      </c>
      <c r="M1812" s="6">
        <f>VLOOKUP($C$15,'اطلاعات پایه'!$A$18:$C$30,3,FALSE)</f>
        <v>45736</v>
      </c>
      <c r="N1812" s="5">
        <f>ROUND((K1812*('اطلاعات پایه'!$B$12+1)+'اطلاعات پایه'!$B$13)/30*L1812,0)</f>
        <v>9316080</v>
      </c>
      <c r="O1812" s="5">
        <f>IF(AND(F1812&gt;0,M1812-F1812&gt;364),'اطلاعات پایه'!$B$10,0)*L1812+J1812</f>
        <v>0</v>
      </c>
      <c r="P1812" s="5">
        <f>IF(H1812="متاهل",'اطلاعات پایه'!$B$6,0)</f>
        <v>0</v>
      </c>
      <c r="Q1812" s="5">
        <f>I1812*'اطلاعات پایه'!$B$7</f>
        <v>0</v>
      </c>
      <c r="R1812" s="5">
        <f>ROUND('اطلاعات پایه'!$B$8/30*MIN(30,L1812),0)</f>
        <v>9000000</v>
      </c>
      <c r="S1812" s="5">
        <f>ROUND('اطلاعات پایه'!$B$9/30*MIN(30,L1812),0)</f>
        <v>22000000</v>
      </c>
      <c r="T1812" s="5">
        <f t="shared" si="219"/>
        <v>59284</v>
      </c>
      <c r="U1812" s="15"/>
      <c r="V1812" s="5">
        <f t="shared" si="217"/>
        <v>0</v>
      </c>
      <c r="X1812" s="9">
        <f t="shared" si="220"/>
        <v>40316080</v>
      </c>
      <c r="Y1812" s="9">
        <f>ROUND(0.07*MIN(7*L1812*'اطلاعات پایه'!$B$5,'محاسبه حقوق'!X1812),0)</f>
        <v>2822126</v>
      </c>
      <c r="Z1812" s="9">
        <f t="shared" si="221"/>
        <v>9272700</v>
      </c>
      <c r="AA1812" s="9">
        <f t="shared" si="222"/>
        <v>480702059.14285713</v>
      </c>
      <c r="AB1812" s="5">
        <f>IF(AA1812&lt;='اطلاعات پایه'!$B$35,'اطلاعات پایه'!$D$35,IF(AA1812&lt;='اطلاعات پایه'!$B$36,'اطلاعات پایه'!$E$35+(AA1812-'اطلاعات پایه'!$B$35)*'اطلاعات پایه'!$C$36,IF(AA1812&lt;='اطلاعات پایه'!$B$37,'اطلاعات پایه'!$E$36+(AA1812-'اطلاعات پایه'!$B$36)*'اطلاعات پایه'!$C$37,IF(AA1812&lt;='اطلاعات پایه'!$B$38,'اطلاعات پایه'!$E$37+(AA1812-'اطلاعات پایه'!$B$37)*'اطلاعات پایه'!$C$38,IF(AA1812&lt;='اطلاعات پایه'!$B$39,'اطلاعات پایه'!$E$38+(AA1812-'اطلاعات پایه'!$B$38)*'اطلاعات پایه'!$C$39,'اطلاعات پایه'!$E$39+(AA1812-'اطلاعات پایه'!$B$39)*'اطلاعات پایه'!$C$40)))))/365*L1812</f>
        <v>0</v>
      </c>
      <c r="AC1812" s="9">
        <f t="shared" si="223"/>
        <v>37493954</v>
      </c>
      <c r="AE1812" s="9">
        <f t="shared" si="218"/>
        <v>49588780</v>
      </c>
    </row>
    <row r="1813" spans="1:31" x14ac:dyDescent="0.25">
      <c r="A1813" s="13">
        <v>1793</v>
      </c>
      <c r="B1813" s="13"/>
      <c r="C1813" s="13"/>
      <c r="D1813" s="13"/>
      <c r="E1813" s="13"/>
      <c r="F1813" s="13"/>
      <c r="G1813" s="6" t="str">
        <f t="shared" si="216"/>
        <v/>
      </c>
      <c r="H1813" s="13"/>
      <c r="I1813" s="13"/>
      <c r="J1813" s="15"/>
      <c r="K1813" s="15"/>
      <c r="L1813" s="5">
        <f>VLOOKUP($C$15,'اطلاعات پایه'!$A$18:$B$30,2,FALSE)</f>
        <v>30</v>
      </c>
      <c r="M1813" s="6">
        <f>VLOOKUP($C$15,'اطلاعات پایه'!$A$18:$C$30,3,FALSE)</f>
        <v>45736</v>
      </c>
      <c r="N1813" s="5">
        <f>ROUND((K1813*('اطلاعات پایه'!$B$12+1)+'اطلاعات پایه'!$B$13)/30*L1813,0)</f>
        <v>9316080</v>
      </c>
      <c r="O1813" s="5">
        <f>IF(AND(F1813&gt;0,M1813-F1813&gt;364),'اطلاعات پایه'!$B$10,0)*L1813+J1813</f>
        <v>0</v>
      </c>
      <c r="P1813" s="5">
        <f>IF(H1813="متاهل",'اطلاعات پایه'!$B$6,0)</f>
        <v>0</v>
      </c>
      <c r="Q1813" s="5">
        <f>I1813*'اطلاعات پایه'!$B$7</f>
        <v>0</v>
      </c>
      <c r="R1813" s="5">
        <f>ROUND('اطلاعات پایه'!$B$8/30*MIN(30,L1813),0)</f>
        <v>9000000</v>
      </c>
      <c r="S1813" s="5">
        <f>ROUND('اطلاعات پایه'!$B$9/30*MIN(30,L1813),0)</f>
        <v>22000000</v>
      </c>
      <c r="T1813" s="5">
        <f t="shared" si="219"/>
        <v>59284</v>
      </c>
      <c r="U1813" s="15"/>
      <c r="V1813" s="5">
        <f t="shared" si="217"/>
        <v>0</v>
      </c>
      <c r="X1813" s="9">
        <f t="shared" si="220"/>
        <v>40316080</v>
      </c>
      <c r="Y1813" s="9">
        <f>ROUND(0.07*MIN(7*L1813*'اطلاعات پایه'!$B$5,'محاسبه حقوق'!X1813),0)</f>
        <v>2822126</v>
      </c>
      <c r="Z1813" s="9">
        <f t="shared" si="221"/>
        <v>9272700</v>
      </c>
      <c r="AA1813" s="9">
        <f t="shared" si="222"/>
        <v>480702059.14285713</v>
      </c>
      <c r="AB1813" s="5">
        <f>IF(AA1813&lt;='اطلاعات پایه'!$B$35,'اطلاعات پایه'!$D$35,IF(AA1813&lt;='اطلاعات پایه'!$B$36,'اطلاعات پایه'!$E$35+(AA1813-'اطلاعات پایه'!$B$35)*'اطلاعات پایه'!$C$36,IF(AA1813&lt;='اطلاعات پایه'!$B$37,'اطلاعات پایه'!$E$36+(AA1813-'اطلاعات پایه'!$B$36)*'اطلاعات پایه'!$C$37,IF(AA1813&lt;='اطلاعات پایه'!$B$38,'اطلاعات پایه'!$E$37+(AA1813-'اطلاعات پایه'!$B$37)*'اطلاعات پایه'!$C$38,IF(AA1813&lt;='اطلاعات پایه'!$B$39,'اطلاعات پایه'!$E$38+(AA1813-'اطلاعات پایه'!$B$38)*'اطلاعات پایه'!$C$39,'اطلاعات پایه'!$E$39+(AA1813-'اطلاعات پایه'!$B$39)*'اطلاعات پایه'!$C$40)))))/365*L1813</f>
        <v>0</v>
      </c>
      <c r="AC1813" s="9">
        <f t="shared" si="223"/>
        <v>37493954</v>
      </c>
      <c r="AE1813" s="9">
        <f t="shared" si="218"/>
        <v>49588780</v>
      </c>
    </row>
    <row r="1814" spans="1:31" x14ac:dyDescent="0.25">
      <c r="A1814" s="13">
        <v>1794</v>
      </c>
      <c r="B1814" s="13"/>
      <c r="C1814" s="13"/>
      <c r="D1814" s="13"/>
      <c r="E1814" s="13"/>
      <c r="F1814" s="13"/>
      <c r="G1814" s="6" t="str">
        <f t="shared" ref="G1814:G1877" si="224">IF(F1814=0,"",F1814)</f>
        <v/>
      </c>
      <c r="H1814" s="13"/>
      <c r="I1814" s="13"/>
      <c r="J1814" s="15"/>
      <c r="K1814" s="15"/>
      <c r="L1814" s="5">
        <f>VLOOKUP($C$15,'اطلاعات پایه'!$A$18:$B$30,2,FALSE)</f>
        <v>30</v>
      </c>
      <c r="M1814" s="6">
        <f>VLOOKUP($C$15,'اطلاعات پایه'!$A$18:$C$30,3,FALSE)</f>
        <v>45736</v>
      </c>
      <c r="N1814" s="5">
        <f>ROUND((K1814*('اطلاعات پایه'!$B$12+1)+'اطلاعات پایه'!$B$13)/30*L1814,0)</f>
        <v>9316080</v>
      </c>
      <c r="O1814" s="5">
        <f>IF(AND(F1814&gt;0,M1814-F1814&gt;364),'اطلاعات پایه'!$B$10,0)*L1814+J1814</f>
        <v>0</v>
      </c>
      <c r="P1814" s="5">
        <f>IF(H1814="متاهل",'اطلاعات پایه'!$B$6,0)</f>
        <v>0</v>
      </c>
      <c r="Q1814" s="5">
        <f>I1814*'اطلاعات پایه'!$B$7</f>
        <v>0</v>
      </c>
      <c r="R1814" s="5">
        <f>ROUND('اطلاعات پایه'!$B$8/30*MIN(30,L1814),0)</f>
        <v>9000000</v>
      </c>
      <c r="S1814" s="5">
        <f>ROUND('اطلاعات پایه'!$B$9/30*MIN(30,L1814),0)</f>
        <v>22000000</v>
      </c>
      <c r="T1814" s="5">
        <f t="shared" si="219"/>
        <v>59284</v>
      </c>
      <c r="U1814" s="15"/>
      <c r="V1814" s="5">
        <f t="shared" ref="V1814:V1877" si="225">U1814*T1814</f>
        <v>0</v>
      </c>
      <c r="X1814" s="9">
        <f t="shared" si="220"/>
        <v>40316080</v>
      </c>
      <c r="Y1814" s="9">
        <f>ROUND(0.07*MIN(7*L1814*'اطلاعات پایه'!$B$5,'محاسبه حقوق'!X1814),0)</f>
        <v>2822126</v>
      </c>
      <c r="Z1814" s="9">
        <f t="shared" si="221"/>
        <v>9272700</v>
      </c>
      <c r="AA1814" s="9">
        <f t="shared" si="222"/>
        <v>480702059.14285713</v>
      </c>
      <c r="AB1814" s="5">
        <f>IF(AA1814&lt;='اطلاعات پایه'!$B$35,'اطلاعات پایه'!$D$35,IF(AA1814&lt;='اطلاعات پایه'!$B$36,'اطلاعات پایه'!$E$35+(AA1814-'اطلاعات پایه'!$B$35)*'اطلاعات پایه'!$C$36,IF(AA1814&lt;='اطلاعات پایه'!$B$37,'اطلاعات پایه'!$E$36+(AA1814-'اطلاعات پایه'!$B$36)*'اطلاعات پایه'!$C$37,IF(AA1814&lt;='اطلاعات پایه'!$B$38,'اطلاعات پایه'!$E$37+(AA1814-'اطلاعات پایه'!$B$37)*'اطلاعات پایه'!$C$38,IF(AA1814&lt;='اطلاعات پایه'!$B$39,'اطلاعات پایه'!$E$38+(AA1814-'اطلاعات پایه'!$B$38)*'اطلاعات پایه'!$C$39,'اطلاعات پایه'!$E$39+(AA1814-'اطلاعات پایه'!$B$39)*'اطلاعات پایه'!$C$40)))))/365*L1814</f>
        <v>0</v>
      </c>
      <c r="AC1814" s="9">
        <f t="shared" si="223"/>
        <v>37493954</v>
      </c>
      <c r="AE1814" s="9">
        <f t="shared" ref="AE1814:AE1877" si="226">X1814+Z1814</f>
        <v>49588780</v>
      </c>
    </row>
    <row r="1815" spans="1:31" x14ac:dyDescent="0.25">
      <c r="A1815" s="13">
        <v>1795</v>
      </c>
      <c r="B1815" s="13"/>
      <c r="C1815" s="13"/>
      <c r="D1815" s="13"/>
      <c r="E1815" s="13"/>
      <c r="F1815" s="13"/>
      <c r="G1815" s="6" t="str">
        <f t="shared" si="224"/>
        <v/>
      </c>
      <c r="H1815" s="13"/>
      <c r="I1815" s="13"/>
      <c r="J1815" s="15"/>
      <c r="K1815" s="15"/>
      <c r="L1815" s="5">
        <f>VLOOKUP($C$15,'اطلاعات پایه'!$A$18:$B$30,2,FALSE)</f>
        <v>30</v>
      </c>
      <c r="M1815" s="6">
        <f>VLOOKUP($C$15,'اطلاعات پایه'!$A$18:$C$30,3,FALSE)</f>
        <v>45736</v>
      </c>
      <c r="N1815" s="5">
        <f>ROUND((K1815*('اطلاعات پایه'!$B$12+1)+'اطلاعات پایه'!$B$13)/30*L1815,0)</f>
        <v>9316080</v>
      </c>
      <c r="O1815" s="5">
        <f>IF(AND(F1815&gt;0,M1815-F1815&gt;364),'اطلاعات پایه'!$B$10,0)*L1815+J1815</f>
        <v>0</v>
      </c>
      <c r="P1815" s="5">
        <f>IF(H1815="متاهل",'اطلاعات پایه'!$B$6,0)</f>
        <v>0</v>
      </c>
      <c r="Q1815" s="5">
        <f>I1815*'اطلاعات پایه'!$B$7</f>
        <v>0</v>
      </c>
      <c r="R1815" s="5">
        <f>ROUND('اطلاعات پایه'!$B$8/30*MIN(30,L1815),0)</f>
        <v>9000000</v>
      </c>
      <c r="S1815" s="5">
        <f>ROUND('اطلاعات پایه'!$B$9/30*MIN(30,L1815),0)</f>
        <v>22000000</v>
      </c>
      <c r="T1815" s="5">
        <f t="shared" ref="T1815:T1878" si="227">ROUND((N1815+O1815)/L1815*30/220*1.4,0)</f>
        <v>59284</v>
      </c>
      <c r="U1815" s="15"/>
      <c r="V1815" s="5">
        <f t="shared" si="225"/>
        <v>0</v>
      </c>
      <c r="X1815" s="9">
        <f t="shared" ref="X1815:X1878" si="228">SUM(N1815:S1815,V1815:W1815)</f>
        <v>40316080</v>
      </c>
      <c r="Y1815" s="9">
        <f>ROUND(0.07*MIN(7*L1815*'اطلاعات پایه'!$B$5,'محاسبه حقوق'!X1815),0)</f>
        <v>2822126</v>
      </c>
      <c r="Z1815" s="9">
        <f t="shared" ref="Z1815:Z1878" si="229">ROUND(Y1815/7*23,0)</f>
        <v>9272700</v>
      </c>
      <c r="AA1815" s="9">
        <f t="shared" ref="AA1815:AA1878" si="230">(X1815-2/7*Y1815)/L1815*365</f>
        <v>480702059.14285713</v>
      </c>
      <c r="AB1815" s="5">
        <f>IF(AA1815&lt;='اطلاعات پایه'!$B$35,'اطلاعات پایه'!$D$35,IF(AA1815&lt;='اطلاعات پایه'!$B$36,'اطلاعات پایه'!$E$35+(AA1815-'اطلاعات پایه'!$B$35)*'اطلاعات پایه'!$C$36,IF(AA1815&lt;='اطلاعات پایه'!$B$37,'اطلاعات پایه'!$E$36+(AA1815-'اطلاعات پایه'!$B$36)*'اطلاعات پایه'!$C$37,IF(AA1815&lt;='اطلاعات پایه'!$B$38,'اطلاعات پایه'!$E$37+(AA1815-'اطلاعات پایه'!$B$37)*'اطلاعات پایه'!$C$38,IF(AA1815&lt;='اطلاعات پایه'!$B$39,'اطلاعات پایه'!$E$38+(AA1815-'اطلاعات پایه'!$B$38)*'اطلاعات پایه'!$C$39,'اطلاعات پایه'!$E$39+(AA1815-'اطلاعات پایه'!$B$39)*'اطلاعات پایه'!$C$40)))))/365*L1815</f>
        <v>0</v>
      </c>
      <c r="AC1815" s="9">
        <f t="shared" ref="AC1815:AC1878" si="231">X1815-Y1815-AB1815</f>
        <v>37493954</v>
      </c>
      <c r="AE1815" s="9">
        <f t="shared" si="226"/>
        <v>49588780</v>
      </c>
    </row>
    <row r="1816" spans="1:31" x14ac:dyDescent="0.25">
      <c r="A1816" s="13">
        <v>1796</v>
      </c>
      <c r="B1816" s="13"/>
      <c r="C1816" s="13"/>
      <c r="D1816" s="13"/>
      <c r="E1816" s="13"/>
      <c r="F1816" s="13"/>
      <c r="G1816" s="6" t="str">
        <f t="shared" si="224"/>
        <v/>
      </c>
      <c r="H1816" s="13"/>
      <c r="I1816" s="13"/>
      <c r="J1816" s="15"/>
      <c r="K1816" s="15"/>
      <c r="L1816" s="5">
        <f>VLOOKUP($C$15,'اطلاعات پایه'!$A$18:$B$30,2,FALSE)</f>
        <v>30</v>
      </c>
      <c r="M1816" s="6">
        <f>VLOOKUP($C$15,'اطلاعات پایه'!$A$18:$C$30,3,FALSE)</f>
        <v>45736</v>
      </c>
      <c r="N1816" s="5">
        <f>ROUND((K1816*('اطلاعات پایه'!$B$12+1)+'اطلاعات پایه'!$B$13)/30*L1816,0)</f>
        <v>9316080</v>
      </c>
      <c r="O1816" s="5">
        <f>IF(AND(F1816&gt;0,M1816-F1816&gt;364),'اطلاعات پایه'!$B$10,0)*L1816+J1816</f>
        <v>0</v>
      </c>
      <c r="P1816" s="5">
        <f>IF(H1816="متاهل",'اطلاعات پایه'!$B$6,0)</f>
        <v>0</v>
      </c>
      <c r="Q1816" s="5">
        <f>I1816*'اطلاعات پایه'!$B$7</f>
        <v>0</v>
      </c>
      <c r="R1816" s="5">
        <f>ROUND('اطلاعات پایه'!$B$8/30*MIN(30,L1816),0)</f>
        <v>9000000</v>
      </c>
      <c r="S1816" s="5">
        <f>ROUND('اطلاعات پایه'!$B$9/30*MIN(30,L1816),0)</f>
        <v>22000000</v>
      </c>
      <c r="T1816" s="5">
        <f t="shared" si="227"/>
        <v>59284</v>
      </c>
      <c r="U1816" s="15"/>
      <c r="V1816" s="5">
        <f t="shared" si="225"/>
        <v>0</v>
      </c>
      <c r="X1816" s="9">
        <f t="shared" si="228"/>
        <v>40316080</v>
      </c>
      <c r="Y1816" s="9">
        <f>ROUND(0.07*MIN(7*L1816*'اطلاعات پایه'!$B$5,'محاسبه حقوق'!X1816),0)</f>
        <v>2822126</v>
      </c>
      <c r="Z1816" s="9">
        <f t="shared" si="229"/>
        <v>9272700</v>
      </c>
      <c r="AA1816" s="9">
        <f t="shared" si="230"/>
        <v>480702059.14285713</v>
      </c>
      <c r="AB1816" s="5">
        <f>IF(AA1816&lt;='اطلاعات پایه'!$B$35,'اطلاعات پایه'!$D$35,IF(AA1816&lt;='اطلاعات پایه'!$B$36,'اطلاعات پایه'!$E$35+(AA1816-'اطلاعات پایه'!$B$35)*'اطلاعات پایه'!$C$36,IF(AA1816&lt;='اطلاعات پایه'!$B$37,'اطلاعات پایه'!$E$36+(AA1816-'اطلاعات پایه'!$B$36)*'اطلاعات پایه'!$C$37,IF(AA1816&lt;='اطلاعات پایه'!$B$38,'اطلاعات پایه'!$E$37+(AA1816-'اطلاعات پایه'!$B$37)*'اطلاعات پایه'!$C$38,IF(AA1816&lt;='اطلاعات پایه'!$B$39,'اطلاعات پایه'!$E$38+(AA1816-'اطلاعات پایه'!$B$38)*'اطلاعات پایه'!$C$39,'اطلاعات پایه'!$E$39+(AA1816-'اطلاعات پایه'!$B$39)*'اطلاعات پایه'!$C$40)))))/365*L1816</f>
        <v>0</v>
      </c>
      <c r="AC1816" s="9">
        <f t="shared" si="231"/>
        <v>37493954</v>
      </c>
      <c r="AE1816" s="9">
        <f t="shared" si="226"/>
        <v>49588780</v>
      </c>
    </row>
    <row r="1817" spans="1:31" x14ac:dyDescent="0.25">
      <c r="A1817" s="13">
        <v>1797</v>
      </c>
      <c r="B1817" s="13"/>
      <c r="C1817" s="13"/>
      <c r="D1817" s="13"/>
      <c r="E1817" s="13"/>
      <c r="F1817" s="13"/>
      <c r="G1817" s="6" t="str">
        <f t="shared" si="224"/>
        <v/>
      </c>
      <c r="H1817" s="13"/>
      <c r="I1817" s="13"/>
      <c r="J1817" s="15"/>
      <c r="K1817" s="15"/>
      <c r="L1817" s="5">
        <f>VLOOKUP($C$15,'اطلاعات پایه'!$A$18:$B$30,2,FALSE)</f>
        <v>30</v>
      </c>
      <c r="M1817" s="6">
        <f>VLOOKUP($C$15,'اطلاعات پایه'!$A$18:$C$30,3,FALSE)</f>
        <v>45736</v>
      </c>
      <c r="N1817" s="5">
        <f>ROUND((K1817*('اطلاعات پایه'!$B$12+1)+'اطلاعات پایه'!$B$13)/30*L1817,0)</f>
        <v>9316080</v>
      </c>
      <c r="O1817" s="5">
        <f>IF(AND(F1817&gt;0,M1817-F1817&gt;364),'اطلاعات پایه'!$B$10,0)*L1817+J1817</f>
        <v>0</v>
      </c>
      <c r="P1817" s="5">
        <f>IF(H1817="متاهل",'اطلاعات پایه'!$B$6,0)</f>
        <v>0</v>
      </c>
      <c r="Q1817" s="5">
        <f>I1817*'اطلاعات پایه'!$B$7</f>
        <v>0</v>
      </c>
      <c r="R1817" s="5">
        <f>ROUND('اطلاعات پایه'!$B$8/30*MIN(30,L1817),0)</f>
        <v>9000000</v>
      </c>
      <c r="S1817" s="5">
        <f>ROUND('اطلاعات پایه'!$B$9/30*MIN(30,L1817),0)</f>
        <v>22000000</v>
      </c>
      <c r="T1817" s="5">
        <f t="shared" si="227"/>
        <v>59284</v>
      </c>
      <c r="U1817" s="15"/>
      <c r="V1817" s="5">
        <f t="shared" si="225"/>
        <v>0</v>
      </c>
      <c r="X1817" s="9">
        <f t="shared" si="228"/>
        <v>40316080</v>
      </c>
      <c r="Y1817" s="9">
        <f>ROUND(0.07*MIN(7*L1817*'اطلاعات پایه'!$B$5,'محاسبه حقوق'!X1817),0)</f>
        <v>2822126</v>
      </c>
      <c r="Z1817" s="9">
        <f t="shared" si="229"/>
        <v>9272700</v>
      </c>
      <c r="AA1817" s="9">
        <f t="shared" si="230"/>
        <v>480702059.14285713</v>
      </c>
      <c r="AB1817" s="5">
        <f>IF(AA1817&lt;='اطلاعات پایه'!$B$35,'اطلاعات پایه'!$D$35,IF(AA1817&lt;='اطلاعات پایه'!$B$36,'اطلاعات پایه'!$E$35+(AA1817-'اطلاعات پایه'!$B$35)*'اطلاعات پایه'!$C$36,IF(AA1817&lt;='اطلاعات پایه'!$B$37,'اطلاعات پایه'!$E$36+(AA1817-'اطلاعات پایه'!$B$36)*'اطلاعات پایه'!$C$37,IF(AA1817&lt;='اطلاعات پایه'!$B$38,'اطلاعات پایه'!$E$37+(AA1817-'اطلاعات پایه'!$B$37)*'اطلاعات پایه'!$C$38,IF(AA1817&lt;='اطلاعات پایه'!$B$39,'اطلاعات پایه'!$E$38+(AA1817-'اطلاعات پایه'!$B$38)*'اطلاعات پایه'!$C$39,'اطلاعات پایه'!$E$39+(AA1817-'اطلاعات پایه'!$B$39)*'اطلاعات پایه'!$C$40)))))/365*L1817</f>
        <v>0</v>
      </c>
      <c r="AC1817" s="9">
        <f t="shared" si="231"/>
        <v>37493954</v>
      </c>
      <c r="AE1817" s="9">
        <f t="shared" si="226"/>
        <v>49588780</v>
      </c>
    </row>
    <row r="1818" spans="1:31" x14ac:dyDescent="0.25">
      <c r="A1818" s="13">
        <v>1798</v>
      </c>
      <c r="B1818" s="13"/>
      <c r="C1818" s="13"/>
      <c r="D1818" s="13"/>
      <c r="E1818" s="13"/>
      <c r="F1818" s="13"/>
      <c r="G1818" s="6" t="str">
        <f t="shared" si="224"/>
        <v/>
      </c>
      <c r="H1818" s="13"/>
      <c r="I1818" s="13"/>
      <c r="J1818" s="15"/>
      <c r="K1818" s="15"/>
      <c r="L1818" s="5">
        <f>VLOOKUP($C$15,'اطلاعات پایه'!$A$18:$B$30,2,FALSE)</f>
        <v>30</v>
      </c>
      <c r="M1818" s="6">
        <f>VLOOKUP($C$15,'اطلاعات پایه'!$A$18:$C$30,3,FALSE)</f>
        <v>45736</v>
      </c>
      <c r="N1818" s="5">
        <f>ROUND((K1818*('اطلاعات پایه'!$B$12+1)+'اطلاعات پایه'!$B$13)/30*L1818,0)</f>
        <v>9316080</v>
      </c>
      <c r="O1818" s="5">
        <f>IF(AND(F1818&gt;0,M1818-F1818&gt;364),'اطلاعات پایه'!$B$10,0)*L1818+J1818</f>
        <v>0</v>
      </c>
      <c r="P1818" s="5">
        <f>IF(H1818="متاهل",'اطلاعات پایه'!$B$6,0)</f>
        <v>0</v>
      </c>
      <c r="Q1818" s="5">
        <f>I1818*'اطلاعات پایه'!$B$7</f>
        <v>0</v>
      </c>
      <c r="R1818" s="5">
        <f>ROUND('اطلاعات پایه'!$B$8/30*MIN(30,L1818),0)</f>
        <v>9000000</v>
      </c>
      <c r="S1818" s="5">
        <f>ROUND('اطلاعات پایه'!$B$9/30*MIN(30,L1818),0)</f>
        <v>22000000</v>
      </c>
      <c r="T1818" s="5">
        <f t="shared" si="227"/>
        <v>59284</v>
      </c>
      <c r="U1818" s="15"/>
      <c r="V1818" s="5">
        <f t="shared" si="225"/>
        <v>0</v>
      </c>
      <c r="X1818" s="9">
        <f t="shared" si="228"/>
        <v>40316080</v>
      </c>
      <c r="Y1818" s="9">
        <f>ROUND(0.07*MIN(7*L1818*'اطلاعات پایه'!$B$5,'محاسبه حقوق'!X1818),0)</f>
        <v>2822126</v>
      </c>
      <c r="Z1818" s="9">
        <f t="shared" si="229"/>
        <v>9272700</v>
      </c>
      <c r="AA1818" s="9">
        <f t="shared" si="230"/>
        <v>480702059.14285713</v>
      </c>
      <c r="AB1818" s="5">
        <f>IF(AA1818&lt;='اطلاعات پایه'!$B$35,'اطلاعات پایه'!$D$35,IF(AA1818&lt;='اطلاعات پایه'!$B$36,'اطلاعات پایه'!$E$35+(AA1818-'اطلاعات پایه'!$B$35)*'اطلاعات پایه'!$C$36,IF(AA1818&lt;='اطلاعات پایه'!$B$37,'اطلاعات پایه'!$E$36+(AA1818-'اطلاعات پایه'!$B$36)*'اطلاعات پایه'!$C$37,IF(AA1818&lt;='اطلاعات پایه'!$B$38,'اطلاعات پایه'!$E$37+(AA1818-'اطلاعات پایه'!$B$37)*'اطلاعات پایه'!$C$38,IF(AA1818&lt;='اطلاعات پایه'!$B$39,'اطلاعات پایه'!$E$38+(AA1818-'اطلاعات پایه'!$B$38)*'اطلاعات پایه'!$C$39,'اطلاعات پایه'!$E$39+(AA1818-'اطلاعات پایه'!$B$39)*'اطلاعات پایه'!$C$40)))))/365*L1818</f>
        <v>0</v>
      </c>
      <c r="AC1818" s="9">
        <f t="shared" si="231"/>
        <v>37493954</v>
      </c>
      <c r="AE1818" s="9">
        <f t="shared" si="226"/>
        <v>49588780</v>
      </c>
    </row>
    <row r="1819" spans="1:31" x14ac:dyDescent="0.25">
      <c r="A1819" s="13">
        <v>1799</v>
      </c>
      <c r="B1819" s="13"/>
      <c r="C1819" s="13"/>
      <c r="D1819" s="13"/>
      <c r="E1819" s="13"/>
      <c r="F1819" s="13"/>
      <c r="G1819" s="6" t="str">
        <f t="shared" si="224"/>
        <v/>
      </c>
      <c r="H1819" s="13"/>
      <c r="I1819" s="13"/>
      <c r="J1819" s="15"/>
      <c r="K1819" s="15"/>
      <c r="L1819" s="5">
        <f>VLOOKUP($C$15,'اطلاعات پایه'!$A$18:$B$30,2,FALSE)</f>
        <v>30</v>
      </c>
      <c r="M1819" s="6">
        <f>VLOOKUP($C$15,'اطلاعات پایه'!$A$18:$C$30,3,FALSE)</f>
        <v>45736</v>
      </c>
      <c r="N1819" s="5">
        <f>ROUND((K1819*('اطلاعات پایه'!$B$12+1)+'اطلاعات پایه'!$B$13)/30*L1819,0)</f>
        <v>9316080</v>
      </c>
      <c r="O1819" s="5">
        <f>IF(AND(F1819&gt;0,M1819-F1819&gt;364),'اطلاعات پایه'!$B$10,0)*L1819+J1819</f>
        <v>0</v>
      </c>
      <c r="P1819" s="5">
        <f>IF(H1819="متاهل",'اطلاعات پایه'!$B$6,0)</f>
        <v>0</v>
      </c>
      <c r="Q1819" s="5">
        <f>I1819*'اطلاعات پایه'!$B$7</f>
        <v>0</v>
      </c>
      <c r="R1819" s="5">
        <f>ROUND('اطلاعات پایه'!$B$8/30*MIN(30,L1819),0)</f>
        <v>9000000</v>
      </c>
      <c r="S1819" s="5">
        <f>ROUND('اطلاعات پایه'!$B$9/30*MIN(30,L1819),0)</f>
        <v>22000000</v>
      </c>
      <c r="T1819" s="5">
        <f t="shared" si="227"/>
        <v>59284</v>
      </c>
      <c r="U1819" s="15"/>
      <c r="V1819" s="5">
        <f t="shared" si="225"/>
        <v>0</v>
      </c>
      <c r="X1819" s="9">
        <f t="shared" si="228"/>
        <v>40316080</v>
      </c>
      <c r="Y1819" s="9">
        <f>ROUND(0.07*MIN(7*L1819*'اطلاعات پایه'!$B$5,'محاسبه حقوق'!X1819),0)</f>
        <v>2822126</v>
      </c>
      <c r="Z1819" s="9">
        <f t="shared" si="229"/>
        <v>9272700</v>
      </c>
      <c r="AA1819" s="9">
        <f t="shared" si="230"/>
        <v>480702059.14285713</v>
      </c>
      <c r="AB1819" s="5">
        <f>IF(AA1819&lt;='اطلاعات پایه'!$B$35,'اطلاعات پایه'!$D$35,IF(AA1819&lt;='اطلاعات پایه'!$B$36,'اطلاعات پایه'!$E$35+(AA1819-'اطلاعات پایه'!$B$35)*'اطلاعات پایه'!$C$36,IF(AA1819&lt;='اطلاعات پایه'!$B$37,'اطلاعات پایه'!$E$36+(AA1819-'اطلاعات پایه'!$B$36)*'اطلاعات پایه'!$C$37,IF(AA1819&lt;='اطلاعات پایه'!$B$38,'اطلاعات پایه'!$E$37+(AA1819-'اطلاعات پایه'!$B$37)*'اطلاعات پایه'!$C$38,IF(AA1819&lt;='اطلاعات پایه'!$B$39,'اطلاعات پایه'!$E$38+(AA1819-'اطلاعات پایه'!$B$38)*'اطلاعات پایه'!$C$39,'اطلاعات پایه'!$E$39+(AA1819-'اطلاعات پایه'!$B$39)*'اطلاعات پایه'!$C$40)))))/365*L1819</f>
        <v>0</v>
      </c>
      <c r="AC1819" s="9">
        <f t="shared" si="231"/>
        <v>37493954</v>
      </c>
      <c r="AE1819" s="9">
        <f t="shared" si="226"/>
        <v>49588780</v>
      </c>
    </row>
    <row r="1820" spans="1:31" x14ac:dyDescent="0.25">
      <c r="A1820" s="13">
        <v>1800</v>
      </c>
      <c r="B1820" s="13"/>
      <c r="C1820" s="13"/>
      <c r="D1820" s="13"/>
      <c r="E1820" s="13"/>
      <c r="F1820" s="13"/>
      <c r="G1820" s="6" t="str">
        <f t="shared" si="224"/>
        <v/>
      </c>
      <c r="H1820" s="13"/>
      <c r="I1820" s="13"/>
      <c r="J1820" s="15"/>
      <c r="K1820" s="15"/>
      <c r="L1820" s="5">
        <f>VLOOKUP($C$15,'اطلاعات پایه'!$A$18:$B$30,2,FALSE)</f>
        <v>30</v>
      </c>
      <c r="M1820" s="6">
        <f>VLOOKUP($C$15,'اطلاعات پایه'!$A$18:$C$30,3,FALSE)</f>
        <v>45736</v>
      </c>
      <c r="N1820" s="5">
        <f>ROUND((K1820*('اطلاعات پایه'!$B$12+1)+'اطلاعات پایه'!$B$13)/30*L1820,0)</f>
        <v>9316080</v>
      </c>
      <c r="O1820" s="5">
        <f>IF(AND(F1820&gt;0,M1820-F1820&gt;364),'اطلاعات پایه'!$B$10,0)*L1820+J1820</f>
        <v>0</v>
      </c>
      <c r="P1820" s="5">
        <f>IF(H1820="متاهل",'اطلاعات پایه'!$B$6,0)</f>
        <v>0</v>
      </c>
      <c r="Q1820" s="5">
        <f>I1820*'اطلاعات پایه'!$B$7</f>
        <v>0</v>
      </c>
      <c r="R1820" s="5">
        <f>ROUND('اطلاعات پایه'!$B$8/30*MIN(30,L1820),0)</f>
        <v>9000000</v>
      </c>
      <c r="S1820" s="5">
        <f>ROUND('اطلاعات پایه'!$B$9/30*MIN(30,L1820),0)</f>
        <v>22000000</v>
      </c>
      <c r="T1820" s="5">
        <f t="shared" si="227"/>
        <v>59284</v>
      </c>
      <c r="U1820" s="15"/>
      <c r="V1820" s="5">
        <f t="shared" si="225"/>
        <v>0</v>
      </c>
      <c r="X1820" s="9">
        <f t="shared" si="228"/>
        <v>40316080</v>
      </c>
      <c r="Y1820" s="9">
        <f>ROUND(0.07*MIN(7*L1820*'اطلاعات پایه'!$B$5,'محاسبه حقوق'!X1820),0)</f>
        <v>2822126</v>
      </c>
      <c r="Z1820" s="9">
        <f t="shared" si="229"/>
        <v>9272700</v>
      </c>
      <c r="AA1820" s="9">
        <f t="shared" si="230"/>
        <v>480702059.14285713</v>
      </c>
      <c r="AB1820" s="5">
        <f>IF(AA1820&lt;='اطلاعات پایه'!$B$35,'اطلاعات پایه'!$D$35,IF(AA1820&lt;='اطلاعات پایه'!$B$36,'اطلاعات پایه'!$E$35+(AA1820-'اطلاعات پایه'!$B$35)*'اطلاعات پایه'!$C$36,IF(AA1820&lt;='اطلاعات پایه'!$B$37,'اطلاعات پایه'!$E$36+(AA1820-'اطلاعات پایه'!$B$36)*'اطلاعات پایه'!$C$37,IF(AA1820&lt;='اطلاعات پایه'!$B$38,'اطلاعات پایه'!$E$37+(AA1820-'اطلاعات پایه'!$B$37)*'اطلاعات پایه'!$C$38,IF(AA1820&lt;='اطلاعات پایه'!$B$39,'اطلاعات پایه'!$E$38+(AA1820-'اطلاعات پایه'!$B$38)*'اطلاعات پایه'!$C$39,'اطلاعات پایه'!$E$39+(AA1820-'اطلاعات پایه'!$B$39)*'اطلاعات پایه'!$C$40)))))/365*L1820</f>
        <v>0</v>
      </c>
      <c r="AC1820" s="9">
        <f t="shared" si="231"/>
        <v>37493954</v>
      </c>
      <c r="AE1820" s="9">
        <f t="shared" si="226"/>
        <v>49588780</v>
      </c>
    </row>
    <row r="1821" spans="1:31" x14ac:dyDescent="0.25">
      <c r="A1821" s="13">
        <v>1801</v>
      </c>
      <c r="B1821" s="13"/>
      <c r="C1821" s="13"/>
      <c r="D1821" s="13"/>
      <c r="E1821" s="13"/>
      <c r="F1821" s="13"/>
      <c r="G1821" s="6" t="str">
        <f t="shared" si="224"/>
        <v/>
      </c>
      <c r="H1821" s="13"/>
      <c r="I1821" s="13"/>
      <c r="J1821" s="15"/>
      <c r="K1821" s="15"/>
      <c r="L1821" s="5">
        <f>VLOOKUP($C$15,'اطلاعات پایه'!$A$18:$B$30,2,FALSE)</f>
        <v>30</v>
      </c>
      <c r="M1821" s="6">
        <f>VLOOKUP($C$15,'اطلاعات پایه'!$A$18:$C$30,3,FALSE)</f>
        <v>45736</v>
      </c>
      <c r="N1821" s="5">
        <f>ROUND((K1821*('اطلاعات پایه'!$B$12+1)+'اطلاعات پایه'!$B$13)/30*L1821,0)</f>
        <v>9316080</v>
      </c>
      <c r="O1821" s="5">
        <f>IF(AND(F1821&gt;0,M1821-F1821&gt;364),'اطلاعات پایه'!$B$10,0)*L1821+J1821</f>
        <v>0</v>
      </c>
      <c r="P1821" s="5">
        <f>IF(H1821="متاهل",'اطلاعات پایه'!$B$6,0)</f>
        <v>0</v>
      </c>
      <c r="Q1821" s="5">
        <f>I1821*'اطلاعات پایه'!$B$7</f>
        <v>0</v>
      </c>
      <c r="R1821" s="5">
        <f>ROUND('اطلاعات پایه'!$B$8/30*MIN(30,L1821),0)</f>
        <v>9000000</v>
      </c>
      <c r="S1821" s="5">
        <f>ROUND('اطلاعات پایه'!$B$9/30*MIN(30,L1821),0)</f>
        <v>22000000</v>
      </c>
      <c r="T1821" s="5">
        <f t="shared" si="227"/>
        <v>59284</v>
      </c>
      <c r="U1821" s="15"/>
      <c r="V1821" s="5">
        <f t="shared" si="225"/>
        <v>0</v>
      </c>
      <c r="X1821" s="9">
        <f t="shared" si="228"/>
        <v>40316080</v>
      </c>
      <c r="Y1821" s="9">
        <f>ROUND(0.07*MIN(7*L1821*'اطلاعات پایه'!$B$5,'محاسبه حقوق'!X1821),0)</f>
        <v>2822126</v>
      </c>
      <c r="Z1821" s="9">
        <f t="shared" si="229"/>
        <v>9272700</v>
      </c>
      <c r="AA1821" s="9">
        <f t="shared" si="230"/>
        <v>480702059.14285713</v>
      </c>
      <c r="AB1821" s="5">
        <f>IF(AA1821&lt;='اطلاعات پایه'!$B$35,'اطلاعات پایه'!$D$35,IF(AA1821&lt;='اطلاعات پایه'!$B$36,'اطلاعات پایه'!$E$35+(AA1821-'اطلاعات پایه'!$B$35)*'اطلاعات پایه'!$C$36,IF(AA1821&lt;='اطلاعات پایه'!$B$37,'اطلاعات پایه'!$E$36+(AA1821-'اطلاعات پایه'!$B$36)*'اطلاعات پایه'!$C$37,IF(AA1821&lt;='اطلاعات پایه'!$B$38,'اطلاعات پایه'!$E$37+(AA1821-'اطلاعات پایه'!$B$37)*'اطلاعات پایه'!$C$38,IF(AA1821&lt;='اطلاعات پایه'!$B$39,'اطلاعات پایه'!$E$38+(AA1821-'اطلاعات پایه'!$B$38)*'اطلاعات پایه'!$C$39,'اطلاعات پایه'!$E$39+(AA1821-'اطلاعات پایه'!$B$39)*'اطلاعات پایه'!$C$40)))))/365*L1821</f>
        <v>0</v>
      </c>
      <c r="AC1821" s="9">
        <f t="shared" si="231"/>
        <v>37493954</v>
      </c>
      <c r="AE1821" s="9">
        <f t="shared" si="226"/>
        <v>49588780</v>
      </c>
    </row>
    <row r="1822" spans="1:31" x14ac:dyDescent="0.25">
      <c r="A1822" s="13">
        <v>1802</v>
      </c>
      <c r="B1822" s="13"/>
      <c r="C1822" s="13"/>
      <c r="D1822" s="13"/>
      <c r="E1822" s="13"/>
      <c r="F1822" s="13"/>
      <c r="G1822" s="6" t="str">
        <f t="shared" si="224"/>
        <v/>
      </c>
      <c r="H1822" s="13"/>
      <c r="I1822" s="13"/>
      <c r="J1822" s="15"/>
      <c r="K1822" s="15"/>
      <c r="L1822" s="5">
        <f>VLOOKUP($C$15,'اطلاعات پایه'!$A$18:$B$30,2,FALSE)</f>
        <v>30</v>
      </c>
      <c r="M1822" s="6">
        <f>VLOOKUP($C$15,'اطلاعات پایه'!$A$18:$C$30,3,FALSE)</f>
        <v>45736</v>
      </c>
      <c r="N1822" s="5">
        <f>ROUND((K1822*('اطلاعات پایه'!$B$12+1)+'اطلاعات پایه'!$B$13)/30*L1822,0)</f>
        <v>9316080</v>
      </c>
      <c r="O1822" s="5">
        <f>IF(AND(F1822&gt;0,M1822-F1822&gt;364),'اطلاعات پایه'!$B$10,0)*L1822+J1822</f>
        <v>0</v>
      </c>
      <c r="P1822" s="5">
        <f>IF(H1822="متاهل",'اطلاعات پایه'!$B$6,0)</f>
        <v>0</v>
      </c>
      <c r="Q1822" s="5">
        <f>I1822*'اطلاعات پایه'!$B$7</f>
        <v>0</v>
      </c>
      <c r="R1822" s="5">
        <f>ROUND('اطلاعات پایه'!$B$8/30*MIN(30,L1822),0)</f>
        <v>9000000</v>
      </c>
      <c r="S1822" s="5">
        <f>ROUND('اطلاعات پایه'!$B$9/30*MIN(30,L1822),0)</f>
        <v>22000000</v>
      </c>
      <c r="T1822" s="5">
        <f t="shared" si="227"/>
        <v>59284</v>
      </c>
      <c r="U1822" s="15"/>
      <c r="V1822" s="5">
        <f t="shared" si="225"/>
        <v>0</v>
      </c>
      <c r="X1822" s="9">
        <f t="shared" si="228"/>
        <v>40316080</v>
      </c>
      <c r="Y1822" s="9">
        <f>ROUND(0.07*MIN(7*L1822*'اطلاعات پایه'!$B$5,'محاسبه حقوق'!X1822),0)</f>
        <v>2822126</v>
      </c>
      <c r="Z1822" s="9">
        <f t="shared" si="229"/>
        <v>9272700</v>
      </c>
      <c r="AA1822" s="9">
        <f t="shared" si="230"/>
        <v>480702059.14285713</v>
      </c>
      <c r="AB1822" s="5">
        <f>IF(AA1822&lt;='اطلاعات پایه'!$B$35,'اطلاعات پایه'!$D$35,IF(AA1822&lt;='اطلاعات پایه'!$B$36,'اطلاعات پایه'!$E$35+(AA1822-'اطلاعات پایه'!$B$35)*'اطلاعات پایه'!$C$36,IF(AA1822&lt;='اطلاعات پایه'!$B$37,'اطلاعات پایه'!$E$36+(AA1822-'اطلاعات پایه'!$B$36)*'اطلاعات پایه'!$C$37,IF(AA1822&lt;='اطلاعات پایه'!$B$38,'اطلاعات پایه'!$E$37+(AA1822-'اطلاعات پایه'!$B$37)*'اطلاعات پایه'!$C$38,IF(AA1822&lt;='اطلاعات پایه'!$B$39,'اطلاعات پایه'!$E$38+(AA1822-'اطلاعات پایه'!$B$38)*'اطلاعات پایه'!$C$39,'اطلاعات پایه'!$E$39+(AA1822-'اطلاعات پایه'!$B$39)*'اطلاعات پایه'!$C$40)))))/365*L1822</f>
        <v>0</v>
      </c>
      <c r="AC1822" s="9">
        <f t="shared" si="231"/>
        <v>37493954</v>
      </c>
      <c r="AE1822" s="9">
        <f t="shared" si="226"/>
        <v>49588780</v>
      </c>
    </row>
    <row r="1823" spans="1:31" x14ac:dyDescent="0.25">
      <c r="A1823" s="13">
        <v>1803</v>
      </c>
      <c r="B1823" s="13"/>
      <c r="C1823" s="13"/>
      <c r="D1823" s="13"/>
      <c r="E1823" s="13"/>
      <c r="F1823" s="13"/>
      <c r="G1823" s="6" t="str">
        <f t="shared" si="224"/>
        <v/>
      </c>
      <c r="H1823" s="13"/>
      <c r="I1823" s="13"/>
      <c r="J1823" s="15"/>
      <c r="K1823" s="15"/>
      <c r="L1823" s="5">
        <f>VLOOKUP($C$15,'اطلاعات پایه'!$A$18:$B$30,2,FALSE)</f>
        <v>30</v>
      </c>
      <c r="M1823" s="6">
        <f>VLOOKUP($C$15,'اطلاعات پایه'!$A$18:$C$30,3,FALSE)</f>
        <v>45736</v>
      </c>
      <c r="N1823" s="5">
        <f>ROUND((K1823*('اطلاعات پایه'!$B$12+1)+'اطلاعات پایه'!$B$13)/30*L1823,0)</f>
        <v>9316080</v>
      </c>
      <c r="O1823" s="5">
        <f>IF(AND(F1823&gt;0,M1823-F1823&gt;364),'اطلاعات پایه'!$B$10,0)*L1823+J1823</f>
        <v>0</v>
      </c>
      <c r="P1823" s="5">
        <f>IF(H1823="متاهل",'اطلاعات پایه'!$B$6,0)</f>
        <v>0</v>
      </c>
      <c r="Q1823" s="5">
        <f>I1823*'اطلاعات پایه'!$B$7</f>
        <v>0</v>
      </c>
      <c r="R1823" s="5">
        <f>ROUND('اطلاعات پایه'!$B$8/30*MIN(30,L1823),0)</f>
        <v>9000000</v>
      </c>
      <c r="S1823" s="5">
        <f>ROUND('اطلاعات پایه'!$B$9/30*MIN(30,L1823),0)</f>
        <v>22000000</v>
      </c>
      <c r="T1823" s="5">
        <f t="shared" si="227"/>
        <v>59284</v>
      </c>
      <c r="U1823" s="15"/>
      <c r="V1823" s="5">
        <f t="shared" si="225"/>
        <v>0</v>
      </c>
      <c r="X1823" s="9">
        <f t="shared" si="228"/>
        <v>40316080</v>
      </c>
      <c r="Y1823" s="9">
        <f>ROUND(0.07*MIN(7*L1823*'اطلاعات پایه'!$B$5,'محاسبه حقوق'!X1823),0)</f>
        <v>2822126</v>
      </c>
      <c r="Z1823" s="9">
        <f t="shared" si="229"/>
        <v>9272700</v>
      </c>
      <c r="AA1823" s="9">
        <f t="shared" si="230"/>
        <v>480702059.14285713</v>
      </c>
      <c r="AB1823" s="5">
        <f>IF(AA1823&lt;='اطلاعات پایه'!$B$35,'اطلاعات پایه'!$D$35,IF(AA1823&lt;='اطلاعات پایه'!$B$36,'اطلاعات پایه'!$E$35+(AA1823-'اطلاعات پایه'!$B$35)*'اطلاعات پایه'!$C$36,IF(AA1823&lt;='اطلاعات پایه'!$B$37,'اطلاعات پایه'!$E$36+(AA1823-'اطلاعات پایه'!$B$36)*'اطلاعات پایه'!$C$37,IF(AA1823&lt;='اطلاعات پایه'!$B$38,'اطلاعات پایه'!$E$37+(AA1823-'اطلاعات پایه'!$B$37)*'اطلاعات پایه'!$C$38,IF(AA1823&lt;='اطلاعات پایه'!$B$39,'اطلاعات پایه'!$E$38+(AA1823-'اطلاعات پایه'!$B$38)*'اطلاعات پایه'!$C$39,'اطلاعات پایه'!$E$39+(AA1823-'اطلاعات پایه'!$B$39)*'اطلاعات پایه'!$C$40)))))/365*L1823</f>
        <v>0</v>
      </c>
      <c r="AC1823" s="9">
        <f t="shared" si="231"/>
        <v>37493954</v>
      </c>
      <c r="AE1823" s="9">
        <f t="shared" si="226"/>
        <v>49588780</v>
      </c>
    </row>
    <row r="1824" spans="1:31" x14ac:dyDescent="0.25">
      <c r="A1824" s="13">
        <v>1804</v>
      </c>
      <c r="B1824" s="13"/>
      <c r="C1824" s="13"/>
      <c r="D1824" s="13"/>
      <c r="E1824" s="13"/>
      <c r="F1824" s="13"/>
      <c r="G1824" s="6" t="str">
        <f t="shared" si="224"/>
        <v/>
      </c>
      <c r="H1824" s="13"/>
      <c r="I1824" s="13"/>
      <c r="J1824" s="15"/>
      <c r="K1824" s="15"/>
      <c r="L1824" s="5">
        <f>VLOOKUP($C$15,'اطلاعات پایه'!$A$18:$B$30,2,FALSE)</f>
        <v>30</v>
      </c>
      <c r="M1824" s="6">
        <f>VLOOKUP($C$15,'اطلاعات پایه'!$A$18:$C$30,3,FALSE)</f>
        <v>45736</v>
      </c>
      <c r="N1824" s="5">
        <f>ROUND((K1824*('اطلاعات پایه'!$B$12+1)+'اطلاعات پایه'!$B$13)/30*L1824,0)</f>
        <v>9316080</v>
      </c>
      <c r="O1824" s="5">
        <f>IF(AND(F1824&gt;0,M1824-F1824&gt;364),'اطلاعات پایه'!$B$10,0)*L1824+J1824</f>
        <v>0</v>
      </c>
      <c r="P1824" s="5">
        <f>IF(H1824="متاهل",'اطلاعات پایه'!$B$6,0)</f>
        <v>0</v>
      </c>
      <c r="Q1824" s="5">
        <f>I1824*'اطلاعات پایه'!$B$7</f>
        <v>0</v>
      </c>
      <c r="R1824" s="5">
        <f>ROUND('اطلاعات پایه'!$B$8/30*MIN(30,L1824),0)</f>
        <v>9000000</v>
      </c>
      <c r="S1824" s="5">
        <f>ROUND('اطلاعات پایه'!$B$9/30*MIN(30,L1824),0)</f>
        <v>22000000</v>
      </c>
      <c r="T1824" s="5">
        <f t="shared" si="227"/>
        <v>59284</v>
      </c>
      <c r="U1824" s="15"/>
      <c r="V1824" s="5">
        <f t="shared" si="225"/>
        <v>0</v>
      </c>
      <c r="X1824" s="9">
        <f t="shared" si="228"/>
        <v>40316080</v>
      </c>
      <c r="Y1824" s="9">
        <f>ROUND(0.07*MIN(7*L1824*'اطلاعات پایه'!$B$5,'محاسبه حقوق'!X1824),0)</f>
        <v>2822126</v>
      </c>
      <c r="Z1824" s="9">
        <f t="shared" si="229"/>
        <v>9272700</v>
      </c>
      <c r="AA1824" s="9">
        <f t="shared" si="230"/>
        <v>480702059.14285713</v>
      </c>
      <c r="AB1824" s="5">
        <f>IF(AA1824&lt;='اطلاعات پایه'!$B$35,'اطلاعات پایه'!$D$35,IF(AA1824&lt;='اطلاعات پایه'!$B$36,'اطلاعات پایه'!$E$35+(AA1824-'اطلاعات پایه'!$B$35)*'اطلاعات پایه'!$C$36,IF(AA1824&lt;='اطلاعات پایه'!$B$37,'اطلاعات پایه'!$E$36+(AA1824-'اطلاعات پایه'!$B$36)*'اطلاعات پایه'!$C$37,IF(AA1824&lt;='اطلاعات پایه'!$B$38,'اطلاعات پایه'!$E$37+(AA1824-'اطلاعات پایه'!$B$37)*'اطلاعات پایه'!$C$38,IF(AA1824&lt;='اطلاعات پایه'!$B$39,'اطلاعات پایه'!$E$38+(AA1824-'اطلاعات پایه'!$B$38)*'اطلاعات پایه'!$C$39,'اطلاعات پایه'!$E$39+(AA1824-'اطلاعات پایه'!$B$39)*'اطلاعات پایه'!$C$40)))))/365*L1824</f>
        <v>0</v>
      </c>
      <c r="AC1824" s="9">
        <f t="shared" si="231"/>
        <v>37493954</v>
      </c>
      <c r="AE1824" s="9">
        <f t="shared" si="226"/>
        <v>49588780</v>
      </c>
    </row>
    <row r="1825" spans="1:31" x14ac:dyDescent="0.25">
      <c r="A1825" s="13">
        <v>1805</v>
      </c>
      <c r="B1825" s="13"/>
      <c r="C1825" s="13"/>
      <c r="D1825" s="13"/>
      <c r="E1825" s="13"/>
      <c r="F1825" s="13"/>
      <c r="G1825" s="6" t="str">
        <f t="shared" si="224"/>
        <v/>
      </c>
      <c r="H1825" s="13"/>
      <c r="I1825" s="13"/>
      <c r="J1825" s="15"/>
      <c r="K1825" s="15"/>
      <c r="L1825" s="5">
        <f>VLOOKUP($C$15,'اطلاعات پایه'!$A$18:$B$30,2,FALSE)</f>
        <v>30</v>
      </c>
      <c r="M1825" s="6">
        <f>VLOOKUP($C$15,'اطلاعات پایه'!$A$18:$C$30,3,FALSE)</f>
        <v>45736</v>
      </c>
      <c r="N1825" s="5">
        <f>ROUND((K1825*('اطلاعات پایه'!$B$12+1)+'اطلاعات پایه'!$B$13)/30*L1825,0)</f>
        <v>9316080</v>
      </c>
      <c r="O1825" s="5">
        <f>IF(AND(F1825&gt;0,M1825-F1825&gt;364),'اطلاعات پایه'!$B$10,0)*L1825+J1825</f>
        <v>0</v>
      </c>
      <c r="P1825" s="5">
        <f>IF(H1825="متاهل",'اطلاعات پایه'!$B$6,0)</f>
        <v>0</v>
      </c>
      <c r="Q1825" s="5">
        <f>I1825*'اطلاعات پایه'!$B$7</f>
        <v>0</v>
      </c>
      <c r="R1825" s="5">
        <f>ROUND('اطلاعات پایه'!$B$8/30*MIN(30,L1825),0)</f>
        <v>9000000</v>
      </c>
      <c r="S1825" s="5">
        <f>ROUND('اطلاعات پایه'!$B$9/30*MIN(30,L1825),0)</f>
        <v>22000000</v>
      </c>
      <c r="T1825" s="5">
        <f t="shared" si="227"/>
        <v>59284</v>
      </c>
      <c r="U1825" s="15"/>
      <c r="V1825" s="5">
        <f t="shared" si="225"/>
        <v>0</v>
      </c>
      <c r="X1825" s="9">
        <f t="shared" si="228"/>
        <v>40316080</v>
      </c>
      <c r="Y1825" s="9">
        <f>ROUND(0.07*MIN(7*L1825*'اطلاعات پایه'!$B$5,'محاسبه حقوق'!X1825),0)</f>
        <v>2822126</v>
      </c>
      <c r="Z1825" s="9">
        <f t="shared" si="229"/>
        <v>9272700</v>
      </c>
      <c r="AA1825" s="9">
        <f t="shared" si="230"/>
        <v>480702059.14285713</v>
      </c>
      <c r="AB1825" s="5">
        <f>IF(AA1825&lt;='اطلاعات پایه'!$B$35,'اطلاعات پایه'!$D$35,IF(AA1825&lt;='اطلاعات پایه'!$B$36,'اطلاعات پایه'!$E$35+(AA1825-'اطلاعات پایه'!$B$35)*'اطلاعات پایه'!$C$36,IF(AA1825&lt;='اطلاعات پایه'!$B$37,'اطلاعات پایه'!$E$36+(AA1825-'اطلاعات پایه'!$B$36)*'اطلاعات پایه'!$C$37,IF(AA1825&lt;='اطلاعات پایه'!$B$38,'اطلاعات پایه'!$E$37+(AA1825-'اطلاعات پایه'!$B$37)*'اطلاعات پایه'!$C$38,IF(AA1825&lt;='اطلاعات پایه'!$B$39,'اطلاعات پایه'!$E$38+(AA1825-'اطلاعات پایه'!$B$38)*'اطلاعات پایه'!$C$39,'اطلاعات پایه'!$E$39+(AA1825-'اطلاعات پایه'!$B$39)*'اطلاعات پایه'!$C$40)))))/365*L1825</f>
        <v>0</v>
      </c>
      <c r="AC1825" s="9">
        <f t="shared" si="231"/>
        <v>37493954</v>
      </c>
      <c r="AE1825" s="9">
        <f t="shared" si="226"/>
        <v>49588780</v>
      </c>
    </row>
    <row r="1826" spans="1:31" x14ac:dyDescent="0.25">
      <c r="A1826" s="13">
        <v>1806</v>
      </c>
      <c r="B1826" s="13"/>
      <c r="C1826" s="13"/>
      <c r="D1826" s="13"/>
      <c r="E1826" s="13"/>
      <c r="F1826" s="13"/>
      <c r="G1826" s="6" t="str">
        <f t="shared" si="224"/>
        <v/>
      </c>
      <c r="H1826" s="13"/>
      <c r="I1826" s="13"/>
      <c r="J1826" s="15"/>
      <c r="K1826" s="15"/>
      <c r="L1826" s="5">
        <f>VLOOKUP($C$15,'اطلاعات پایه'!$A$18:$B$30,2,FALSE)</f>
        <v>30</v>
      </c>
      <c r="M1826" s="6">
        <f>VLOOKUP($C$15,'اطلاعات پایه'!$A$18:$C$30,3,FALSE)</f>
        <v>45736</v>
      </c>
      <c r="N1826" s="5">
        <f>ROUND((K1826*('اطلاعات پایه'!$B$12+1)+'اطلاعات پایه'!$B$13)/30*L1826,0)</f>
        <v>9316080</v>
      </c>
      <c r="O1826" s="5">
        <f>IF(AND(F1826&gt;0,M1826-F1826&gt;364),'اطلاعات پایه'!$B$10,0)*L1826+J1826</f>
        <v>0</v>
      </c>
      <c r="P1826" s="5">
        <f>IF(H1826="متاهل",'اطلاعات پایه'!$B$6,0)</f>
        <v>0</v>
      </c>
      <c r="Q1826" s="5">
        <f>I1826*'اطلاعات پایه'!$B$7</f>
        <v>0</v>
      </c>
      <c r="R1826" s="5">
        <f>ROUND('اطلاعات پایه'!$B$8/30*MIN(30,L1826),0)</f>
        <v>9000000</v>
      </c>
      <c r="S1826" s="5">
        <f>ROUND('اطلاعات پایه'!$B$9/30*MIN(30,L1826),0)</f>
        <v>22000000</v>
      </c>
      <c r="T1826" s="5">
        <f t="shared" si="227"/>
        <v>59284</v>
      </c>
      <c r="U1826" s="15"/>
      <c r="V1826" s="5">
        <f t="shared" si="225"/>
        <v>0</v>
      </c>
      <c r="X1826" s="9">
        <f t="shared" si="228"/>
        <v>40316080</v>
      </c>
      <c r="Y1826" s="9">
        <f>ROUND(0.07*MIN(7*L1826*'اطلاعات پایه'!$B$5,'محاسبه حقوق'!X1826),0)</f>
        <v>2822126</v>
      </c>
      <c r="Z1826" s="9">
        <f t="shared" si="229"/>
        <v>9272700</v>
      </c>
      <c r="AA1826" s="9">
        <f t="shared" si="230"/>
        <v>480702059.14285713</v>
      </c>
      <c r="AB1826" s="5">
        <f>IF(AA1826&lt;='اطلاعات پایه'!$B$35,'اطلاعات پایه'!$D$35,IF(AA1826&lt;='اطلاعات پایه'!$B$36,'اطلاعات پایه'!$E$35+(AA1826-'اطلاعات پایه'!$B$35)*'اطلاعات پایه'!$C$36,IF(AA1826&lt;='اطلاعات پایه'!$B$37,'اطلاعات پایه'!$E$36+(AA1826-'اطلاعات پایه'!$B$36)*'اطلاعات پایه'!$C$37,IF(AA1826&lt;='اطلاعات پایه'!$B$38,'اطلاعات پایه'!$E$37+(AA1826-'اطلاعات پایه'!$B$37)*'اطلاعات پایه'!$C$38,IF(AA1826&lt;='اطلاعات پایه'!$B$39,'اطلاعات پایه'!$E$38+(AA1826-'اطلاعات پایه'!$B$38)*'اطلاعات پایه'!$C$39,'اطلاعات پایه'!$E$39+(AA1826-'اطلاعات پایه'!$B$39)*'اطلاعات پایه'!$C$40)))))/365*L1826</f>
        <v>0</v>
      </c>
      <c r="AC1826" s="9">
        <f t="shared" si="231"/>
        <v>37493954</v>
      </c>
      <c r="AE1826" s="9">
        <f t="shared" si="226"/>
        <v>49588780</v>
      </c>
    </row>
    <row r="1827" spans="1:31" x14ac:dyDescent="0.25">
      <c r="A1827" s="13">
        <v>1807</v>
      </c>
      <c r="B1827" s="13"/>
      <c r="C1827" s="13"/>
      <c r="D1827" s="13"/>
      <c r="E1827" s="13"/>
      <c r="F1827" s="13"/>
      <c r="G1827" s="6" t="str">
        <f t="shared" si="224"/>
        <v/>
      </c>
      <c r="H1827" s="13"/>
      <c r="I1827" s="13"/>
      <c r="J1827" s="15"/>
      <c r="K1827" s="15"/>
      <c r="L1827" s="5">
        <f>VLOOKUP($C$15,'اطلاعات پایه'!$A$18:$B$30,2,FALSE)</f>
        <v>30</v>
      </c>
      <c r="M1827" s="6">
        <f>VLOOKUP($C$15,'اطلاعات پایه'!$A$18:$C$30,3,FALSE)</f>
        <v>45736</v>
      </c>
      <c r="N1827" s="5">
        <f>ROUND((K1827*('اطلاعات پایه'!$B$12+1)+'اطلاعات پایه'!$B$13)/30*L1827,0)</f>
        <v>9316080</v>
      </c>
      <c r="O1827" s="5">
        <f>IF(AND(F1827&gt;0,M1827-F1827&gt;364),'اطلاعات پایه'!$B$10,0)*L1827+J1827</f>
        <v>0</v>
      </c>
      <c r="P1827" s="5">
        <f>IF(H1827="متاهل",'اطلاعات پایه'!$B$6,0)</f>
        <v>0</v>
      </c>
      <c r="Q1827" s="5">
        <f>I1827*'اطلاعات پایه'!$B$7</f>
        <v>0</v>
      </c>
      <c r="R1827" s="5">
        <f>ROUND('اطلاعات پایه'!$B$8/30*MIN(30,L1827),0)</f>
        <v>9000000</v>
      </c>
      <c r="S1827" s="5">
        <f>ROUND('اطلاعات پایه'!$B$9/30*MIN(30,L1827),0)</f>
        <v>22000000</v>
      </c>
      <c r="T1827" s="5">
        <f t="shared" si="227"/>
        <v>59284</v>
      </c>
      <c r="U1827" s="15"/>
      <c r="V1827" s="5">
        <f t="shared" si="225"/>
        <v>0</v>
      </c>
      <c r="X1827" s="9">
        <f t="shared" si="228"/>
        <v>40316080</v>
      </c>
      <c r="Y1827" s="9">
        <f>ROUND(0.07*MIN(7*L1827*'اطلاعات پایه'!$B$5,'محاسبه حقوق'!X1827),0)</f>
        <v>2822126</v>
      </c>
      <c r="Z1827" s="9">
        <f t="shared" si="229"/>
        <v>9272700</v>
      </c>
      <c r="AA1827" s="9">
        <f t="shared" si="230"/>
        <v>480702059.14285713</v>
      </c>
      <c r="AB1827" s="5">
        <f>IF(AA1827&lt;='اطلاعات پایه'!$B$35,'اطلاعات پایه'!$D$35,IF(AA1827&lt;='اطلاعات پایه'!$B$36,'اطلاعات پایه'!$E$35+(AA1827-'اطلاعات پایه'!$B$35)*'اطلاعات پایه'!$C$36,IF(AA1827&lt;='اطلاعات پایه'!$B$37,'اطلاعات پایه'!$E$36+(AA1827-'اطلاعات پایه'!$B$36)*'اطلاعات پایه'!$C$37,IF(AA1827&lt;='اطلاعات پایه'!$B$38,'اطلاعات پایه'!$E$37+(AA1827-'اطلاعات پایه'!$B$37)*'اطلاعات پایه'!$C$38,IF(AA1827&lt;='اطلاعات پایه'!$B$39,'اطلاعات پایه'!$E$38+(AA1827-'اطلاعات پایه'!$B$38)*'اطلاعات پایه'!$C$39,'اطلاعات پایه'!$E$39+(AA1827-'اطلاعات پایه'!$B$39)*'اطلاعات پایه'!$C$40)))))/365*L1827</f>
        <v>0</v>
      </c>
      <c r="AC1827" s="9">
        <f t="shared" si="231"/>
        <v>37493954</v>
      </c>
      <c r="AE1827" s="9">
        <f t="shared" si="226"/>
        <v>49588780</v>
      </c>
    </row>
    <row r="1828" spans="1:31" x14ac:dyDescent="0.25">
      <c r="A1828" s="13">
        <v>1808</v>
      </c>
      <c r="B1828" s="13"/>
      <c r="C1828" s="13"/>
      <c r="D1828" s="13"/>
      <c r="E1828" s="13"/>
      <c r="F1828" s="13"/>
      <c r="G1828" s="6" t="str">
        <f t="shared" si="224"/>
        <v/>
      </c>
      <c r="H1828" s="13"/>
      <c r="I1828" s="13"/>
      <c r="J1828" s="15"/>
      <c r="K1828" s="15"/>
      <c r="L1828" s="5">
        <f>VLOOKUP($C$15,'اطلاعات پایه'!$A$18:$B$30,2,FALSE)</f>
        <v>30</v>
      </c>
      <c r="M1828" s="6">
        <f>VLOOKUP($C$15,'اطلاعات پایه'!$A$18:$C$30,3,FALSE)</f>
        <v>45736</v>
      </c>
      <c r="N1828" s="5">
        <f>ROUND((K1828*('اطلاعات پایه'!$B$12+1)+'اطلاعات پایه'!$B$13)/30*L1828,0)</f>
        <v>9316080</v>
      </c>
      <c r="O1828" s="5">
        <f>IF(AND(F1828&gt;0,M1828-F1828&gt;364),'اطلاعات پایه'!$B$10,0)*L1828+J1828</f>
        <v>0</v>
      </c>
      <c r="P1828" s="5">
        <f>IF(H1828="متاهل",'اطلاعات پایه'!$B$6,0)</f>
        <v>0</v>
      </c>
      <c r="Q1828" s="5">
        <f>I1828*'اطلاعات پایه'!$B$7</f>
        <v>0</v>
      </c>
      <c r="R1828" s="5">
        <f>ROUND('اطلاعات پایه'!$B$8/30*MIN(30,L1828),0)</f>
        <v>9000000</v>
      </c>
      <c r="S1828" s="5">
        <f>ROUND('اطلاعات پایه'!$B$9/30*MIN(30,L1828),0)</f>
        <v>22000000</v>
      </c>
      <c r="T1828" s="5">
        <f t="shared" si="227"/>
        <v>59284</v>
      </c>
      <c r="U1828" s="15"/>
      <c r="V1828" s="5">
        <f t="shared" si="225"/>
        <v>0</v>
      </c>
      <c r="X1828" s="9">
        <f t="shared" si="228"/>
        <v>40316080</v>
      </c>
      <c r="Y1828" s="9">
        <f>ROUND(0.07*MIN(7*L1828*'اطلاعات پایه'!$B$5,'محاسبه حقوق'!X1828),0)</f>
        <v>2822126</v>
      </c>
      <c r="Z1828" s="9">
        <f t="shared" si="229"/>
        <v>9272700</v>
      </c>
      <c r="AA1828" s="9">
        <f t="shared" si="230"/>
        <v>480702059.14285713</v>
      </c>
      <c r="AB1828" s="5">
        <f>IF(AA1828&lt;='اطلاعات پایه'!$B$35,'اطلاعات پایه'!$D$35,IF(AA1828&lt;='اطلاعات پایه'!$B$36,'اطلاعات پایه'!$E$35+(AA1828-'اطلاعات پایه'!$B$35)*'اطلاعات پایه'!$C$36,IF(AA1828&lt;='اطلاعات پایه'!$B$37,'اطلاعات پایه'!$E$36+(AA1828-'اطلاعات پایه'!$B$36)*'اطلاعات پایه'!$C$37,IF(AA1828&lt;='اطلاعات پایه'!$B$38,'اطلاعات پایه'!$E$37+(AA1828-'اطلاعات پایه'!$B$37)*'اطلاعات پایه'!$C$38,IF(AA1828&lt;='اطلاعات پایه'!$B$39,'اطلاعات پایه'!$E$38+(AA1828-'اطلاعات پایه'!$B$38)*'اطلاعات پایه'!$C$39,'اطلاعات پایه'!$E$39+(AA1828-'اطلاعات پایه'!$B$39)*'اطلاعات پایه'!$C$40)))))/365*L1828</f>
        <v>0</v>
      </c>
      <c r="AC1828" s="9">
        <f t="shared" si="231"/>
        <v>37493954</v>
      </c>
      <c r="AE1828" s="9">
        <f t="shared" si="226"/>
        <v>49588780</v>
      </c>
    </row>
    <row r="1829" spans="1:31" x14ac:dyDescent="0.25">
      <c r="A1829" s="13">
        <v>1809</v>
      </c>
      <c r="B1829" s="13"/>
      <c r="C1829" s="13"/>
      <c r="D1829" s="13"/>
      <c r="E1829" s="13"/>
      <c r="F1829" s="13"/>
      <c r="G1829" s="6" t="str">
        <f t="shared" si="224"/>
        <v/>
      </c>
      <c r="H1829" s="13"/>
      <c r="I1829" s="13"/>
      <c r="J1829" s="15"/>
      <c r="K1829" s="15"/>
      <c r="L1829" s="5">
        <f>VLOOKUP($C$15,'اطلاعات پایه'!$A$18:$B$30,2,FALSE)</f>
        <v>30</v>
      </c>
      <c r="M1829" s="6">
        <f>VLOOKUP($C$15,'اطلاعات پایه'!$A$18:$C$30,3,FALSE)</f>
        <v>45736</v>
      </c>
      <c r="N1829" s="5">
        <f>ROUND((K1829*('اطلاعات پایه'!$B$12+1)+'اطلاعات پایه'!$B$13)/30*L1829,0)</f>
        <v>9316080</v>
      </c>
      <c r="O1829" s="5">
        <f>IF(AND(F1829&gt;0,M1829-F1829&gt;364),'اطلاعات پایه'!$B$10,0)*L1829+J1829</f>
        <v>0</v>
      </c>
      <c r="P1829" s="5">
        <f>IF(H1829="متاهل",'اطلاعات پایه'!$B$6,0)</f>
        <v>0</v>
      </c>
      <c r="Q1829" s="5">
        <f>I1829*'اطلاعات پایه'!$B$7</f>
        <v>0</v>
      </c>
      <c r="R1829" s="5">
        <f>ROUND('اطلاعات پایه'!$B$8/30*MIN(30,L1829),0)</f>
        <v>9000000</v>
      </c>
      <c r="S1829" s="5">
        <f>ROUND('اطلاعات پایه'!$B$9/30*MIN(30,L1829),0)</f>
        <v>22000000</v>
      </c>
      <c r="T1829" s="5">
        <f t="shared" si="227"/>
        <v>59284</v>
      </c>
      <c r="U1829" s="15"/>
      <c r="V1829" s="5">
        <f t="shared" si="225"/>
        <v>0</v>
      </c>
      <c r="X1829" s="9">
        <f t="shared" si="228"/>
        <v>40316080</v>
      </c>
      <c r="Y1829" s="9">
        <f>ROUND(0.07*MIN(7*L1829*'اطلاعات پایه'!$B$5,'محاسبه حقوق'!X1829),0)</f>
        <v>2822126</v>
      </c>
      <c r="Z1829" s="9">
        <f t="shared" si="229"/>
        <v>9272700</v>
      </c>
      <c r="AA1829" s="9">
        <f t="shared" si="230"/>
        <v>480702059.14285713</v>
      </c>
      <c r="AB1829" s="5">
        <f>IF(AA1829&lt;='اطلاعات پایه'!$B$35,'اطلاعات پایه'!$D$35,IF(AA1829&lt;='اطلاعات پایه'!$B$36,'اطلاعات پایه'!$E$35+(AA1829-'اطلاعات پایه'!$B$35)*'اطلاعات پایه'!$C$36,IF(AA1829&lt;='اطلاعات پایه'!$B$37,'اطلاعات پایه'!$E$36+(AA1829-'اطلاعات پایه'!$B$36)*'اطلاعات پایه'!$C$37,IF(AA1829&lt;='اطلاعات پایه'!$B$38,'اطلاعات پایه'!$E$37+(AA1829-'اطلاعات پایه'!$B$37)*'اطلاعات پایه'!$C$38,IF(AA1829&lt;='اطلاعات پایه'!$B$39,'اطلاعات پایه'!$E$38+(AA1829-'اطلاعات پایه'!$B$38)*'اطلاعات پایه'!$C$39,'اطلاعات پایه'!$E$39+(AA1829-'اطلاعات پایه'!$B$39)*'اطلاعات پایه'!$C$40)))))/365*L1829</f>
        <v>0</v>
      </c>
      <c r="AC1829" s="9">
        <f t="shared" si="231"/>
        <v>37493954</v>
      </c>
      <c r="AE1829" s="9">
        <f t="shared" si="226"/>
        <v>49588780</v>
      </c>
    </row>
    <row r="1830" spans="1:31" x14ac:dyDescent="0.25">
      <c r="A1830" s="13">
        <v>1810</v>
      </c>
      <c r="B1830" s="13"/>
      <c r="C1830" s="13"/>
      <c r="D1830" s="13"/>
      <c r="E1830" s="13"/>
      <c r="F1830" s="13"/>
      <c r="G1830" s="6" t="str">
        <f t="shared" si="224"/>
        <v/>
      </c>
      <c r="H1830" s="13"/>
      <c r="I1830" s="13"/>
      <c r="J1830" s="15"/>
      <c r="K1830" s="15"/>
      <c r="L1830" s="5">
        <f>VLOOKUP($C$15,'اطلاعات پایه'!$A$18:$B$30,2,FALSE)</f>
        <v>30</v>
      </c>
      <c r="M1830" s="6">
        <f>VLOOKUP($C$15,'اطلاعات پایه'!$A$18:$C$30,3,FALSE)</f>
        <v>45736</v>
      </c>
      <c r="N1830" s="5">
        <f>ROUND((K1830*('اطلاعات پایه'!$B$12+1)+'اطلاعات پایه'!$B$13)/30*L1830,0)</f>
        <v>9316080</v>
      </c>
      <c r="O1830" s="5">
        <f>IF(AND(F1830&gt;0,M1830-F1830&gt;364),'اطلاعات پایه'!$B$10,0)*L1830+J1830</f>
        <v>0</v>
      </c>
      <c r="P1830" s="5">
        <f>IF(H1830="متاهل",'اطلاعات پایه'!$B$6,0)</f>
        <v>0</v>
      </c>
      <c r="Q1830" s="5">
        <f>I1830*'اطلاعات پایه'!$B$7</f>
        <v>0</v>
      </c>
      <c r="R1830" s="5">
        <f>ROUND('اطلاعات پایه'!$B$8/30*MIN(30,L1830),0)</f>
        <v>9000000</v>
      </c>
      <c r="S1830" s="5">
        <f>ROUND('اطلاعات پایه'!$B$9/30*MIN(30,L1830),0)</f>
        <v>22000000</v>
      </c>
      <c r="T1830" s="5">
        <f t="shared" si="227"/>
        <v>59284</v>
      </c>
      <c r="U1830" s="15"/>
      <c r="V1830" s="5">
        <f t="shared" si="225"/>
        <v>0</v>
      </c>
      <c r="X1830" s="9">
        <f t="shared" si="228"/>
        <v>40316080</v>
      </c>
      <c r="Y1830" s="9">
        <f>ROUND(0.07*MIN(7*L1830*'اطلاعات پایه'!$B$5,'محاسبه حقوق'!X1830),0)</f>
        <v>2822126</v>
      </c>
      <c r="Z1830" s="9">
        <f t="shared" si="229"/>
        <v>9272700</v>
      </c>
      <c r="AA1830" s="9">
        <f t="shared" si="230"/>
        <v>480702059.14285713</v>
      </c>
      <c r="AB1830" s="5">
        <f>IF(AA1830&lt;='اطلاعات پایه'!$B$35,'اطلاعات پایه'!$D$35,IF(AA1830&lt;='اطلاعات پایه'!$B$36,'اطلاعات پایه'!$E$35+(AA1830-'اطلاعات پایه'!$B$35)*'اطلاعات پایه'!$C$36,IF(AA1830&lt;='اطلاعات پایه'!$B$37,'اطلاعات پایه'!$E$36+(AA1830-'اطلاعات پایه'!$B$36)*'اطلاعات پایه'!$C$37,IF(AA1830&lt;='اطلاعات پایه'!$B$38,'اطلاعات پایه'!$E$37+(AA1830-'اطلاعات پایه'!$B$37)*'اطلاعات پایه'!$C$38,IF(AA1830&lt;='اطلاعات پایه'!$B$39,'اطلاعات پایه'!$E$38+(AA1830-'اطلاعات پایه'!$B$38)*'اطلاعات پایه'!$C$39,'اطلاعات پایه'!$E$39+(AA1830-'اطلاعات پایه'!$B$39)*'اطلاعات پایه'!$C$40)))))/365*L1830</f>
        <v>0</v>
      </c>
      <c r="AC1830" s="9">
        <f t="shared" si="231"/>
        <v>37493954</v>
      </c>
      <c r="AE1830" s="9">
        <f t="shared" si="226"/>
        <v>49588780</v>
      </c>
    </row>
    <row r="1831" spans="1:31" x14ac:dyDescent="0.25">
      <c r="A1831" s="13">
        <v>1811</v>
      </c>
      <c r="B1831" s="13"/>
      <c r="C1831" s="13"/>
      <c r="D1831" s="13"/>
      <c r="E1831" s="13"/>
      <c r="F1831" s="13"/>
      <c r="G1831" s="6" t="str">
        <f t="shared" si="224"/>
        <v/>
      </c>
      <c r="H1831" s="13"/>
      <c r="I1831" s="13"/>
      <c r="J1831" s="15"/>
      <c r="K1831" s="15"/>
      <c r="L1831" s="5">
        <f>VLOOKUP($C$15,'اطلاعات پایه'!$A$18:$B$30,2,FALSE)</f>
        <v>30</v>
      </c>
      <c r="M1831" s="6">
        <f>VLOOKUP($C$15,'اطلاعات پایه'!$A$18:$C$30,3,FALSE)</f>
        <v>45736</v>
      </c>
      <c r="N1831" s="5">
        <f>ROUND((K1831*('اطلاعات پایه'!$B$12+1)+'اطلاعات پایه'!$B$13)/30*L1831,0)</f>
        <v>9316080</v>
      </c>
      <c r="O1831" s="5">
        <f>IF(AND(F1831&gt;0,M1831-F1831&gt;364),'اطلاعات پایه'!$B$10,0)*L1831+J1831</f>
        <v>0</v>
      </c>
      <c r="P1831" s="5">
        <f>IF(H1831="متاهل",'اطلاعات پایه'!$B$6,0)</f>
        <v>0</v>
      </c>
      <c r="Q1831" s="5">
        <f>I1831*'اطلاعات پایه'!$B$7</f>
        <v>0</v>
      </c>
      <c r="R1831" s="5">
        <f>ROUND('اطلاعات پایه'!$B$8/30*MIN(30,L1831),0)</f>
        <v>9000000</v>
      </c>
      <c r="S1831" s="5">
        <f>ROUND('اطلاعات پایه'!$B$9/30*MIN(30,L1831),0)</f>
        <v>22000000</v>
      </c>
      <c r="T1831" s="5">
        <f t="shared" si="227"/>
        <v>59284</v>
      </c>
      <c r="U1831" s="15"/>
      <c r="V1831" s="5">
        <f t="shared" si="225"/>
        <v>0</v>
      </c>
      <c r="X1831" s="9">
        <f t="shared" si="228"/>
        <v>40316080</v>
      </c>
      <c r="Y1831" s="9">
        <f>ROUND(0.07*MIN(7*L1831*'اطلاعات پایه'!$B$5,'محاسبه حقوق'!X1831),0)</f>
        <v>2822126</v>
      </c>
      <c r="Z1831" s="9">
        <f t="shared" si="229"/>
        <v>9272700</v>
      </c>
      <c r="AA1831" s="9">
        <f t="shared" si="230"/>
        <v>480702059.14285713</v>
      </c>
      <c r="AB1831" s="5">
        <f>IF(AA1831&lt;='اطلاعات پایه'!$B$35,'اطلاعات پایه'!$D$35,IF(AA1831&lt;='اطلاعات پایه'!$B$36,'اطلاعات پایه'!$E$35+(AA1831-'اطلاعات پایه'!$B$35)*'اطلاعات پایه'!$C$36,IF(AA1831&lt;='اطلاعات پایه'!$B$37,'اطلاعات پایه'!$E$36+(AA1831-'اطلاعات پایه'!$B$36)*'اطلاعات پایه'!$C$37,IF(AA1831&lt;='اطلاعات پایه'!$B$38,'اطلاعات پایه'!$E$37+(AA1831-'اطلاعات پایه'!$B$37)*'اطلاعات پایه'!$C$38,IF(AA1831&lt;='اطلاعات پایه'!$B$39,'اطلاعات پایه'!$E$38+(AA1831-'اطلاعات پایه'!$B$38)*'اطلاعات پایه'!$C$39,'اطلاعات پایه'!$E$39+(AA1831-'اطلاعات پایه'!$B$39)*'اطلاعات پایه'!$C$40)))))/365*L1831</f>
        <v>0</v>
      </c>
      <c r="AC1831" s="9">
        <f t="shared" si="231"/>
        <v>37493954</v>
      </c>
      <c r="AE1831" s="9">
        <f t="shared" si="226"/>
        <v>49588780</v>
      </c>
    </row>
    <row r="1832" spans="1:31" x14ac:dyDescent="0.25">
      <c r="A1832" s="13">
        <v>1812</v>
      </c>
      <c r="B1832" s="13"/>
      <c r="C1832" s="13"/>
      <c r="D1832" s="13"/>
      <c r="E1832" s="13"/>
      <c r="F1832" s="13"/>
      <c r="G1832" s="6" t="str">
        <f t="shared" si="224"/>
        <v/>
      </c>
      <c r="H1832" s="13"/>
      <c r="I1832" s="13"/>
      <c r="J1832" s="15"/>
      <c r="K1832" s="15"/>
      <c r="L1832" s="5">
        <f>VLOOKUP($C$15,'اطلاعات پایه'!$A$18:$B$30,2,FALSE)</f>
        <v>30</v>
      </c>
      <c r="M1832" s="6">
        <f>VLOOKUP($C$15,'اطلاعات پایه'!$A$18:$C$30,3,FALSE)</f>
        <v>45736</v>
      </c>
      <c r="N1832" s="5">
        <f>ROUND((K1832*('اطلاعات پایه'!$B$12+1)+'اطلاعات پایه'!$B$13)/30*L1832,0)</f>
        <v>9316080</v>
      </c>
      <c r="O1832" s="5">
        <f>IF(AND(F1832&gt;0,M1832-F1832&gt;364),'اطلاعات پایه'!$B$10,0)*L1832+J1832</f>
        <v>0</v>
      </c>
      <c r="P1832" s="5">
        <f>IF(H1832="متاهل",'اطلاعات پایه'!$B$6,0)</f>
        <v>0</v>
      </c>
      <c r="Q1832" s="5">
        <f>I1832*'اطلاعات پایه'!$B$7</f>
        <v>0</v>
      </c>
      <c r="R1832" s="5">
        <f>ROUND('اطلاعات پایه'!$B$8/30*MIN(30,L1832),0)</f>
        <v>9000000</v>
      </c>
      <c r="S1832" s="5">
        <f>ROUND('اطلاعات پایه'!$B$9/30*MIN(30,L1832),0)</f>
        <v>22000000</v>
      </c>
      <c r="T1832" s="5">
        <f t="shared" si="227"/>
        <v>59284</v>
      </c>
      <c r="U1832" s="15"/>
      <c r="V1832" s="5">
        <f t="shared" si="225"/>
        <v>0</v>
      </c>
      <c r="X1832" s="9">
        <f t="shared" si="228"/>
        <v>40316080</v>
      </c>
      <c r="Y1832" s="9">
        <f>ROUND(0.07*MIN(7*L1832*'اطلاعات پایه'!$B$5,'محاسبه حقوق'!X1832),0)</f>
        <v>2822126</v>
      </c>
      <c r="Z1832" s="9">
        <f t="shared" si="229"/>
        <v>9272700</v>
      </c>
      <c r="AA1832" s="9">
        <f t="shared" si="230"/>
        <v>480702059.14285713</v>
      </c>
      <c r="AB1832" s="5">
        <f>IF(AA1832&lt;='اطلاعات پایه'!$B$35,'اطلاعات پایه'!$D$35,IF(AA1832&lt;='اطلاعات پایه'!$B$36,'اطلاعات پایه'!$E$35+(AA1832-'اطلاعات پایه'!$B$35)*'اطلاعات پایه'!$C$36,IF(AA1832&lt;='اطلاعات پایه'!$B$37,'اطلاعات پایه'!$E$36+(AA1832-'اطلاعات پایه'!$B$36)*'اطلاعات پایه'!$C$37,IF(AA1832&lt;='اطلاعات پایه'!$B$38,'اطلاعات پایه'!$E$37+(AA1832-'اطلاعات پایه'!$B$37)*'اطلاعات پایه'!$C$38,IF(AA1832&lt;='اطلاعات پایه'!$B$39,'اطلاعات پایه'!$E$38+(AA1832-'اطلاعات پایه'!$B$38)*'اطلاعات پایه'!$C$39,'اطلاعات پایه'!$E$39+(AA1832-'اطلاعات پایه'!$B$39)*'اطلاعات پایه'!$C$40)))))/365*L1832</f>
        <v>0</v>
      </c>
      <c r="AC1832" s="9">
        <f t="shared" si="231"/>
        <v>37493954</v>
      </c>
      <c r="AE1832" s="9">
        <f t="shared" si="226"/>
        <v>49588780</v>
      </c>
    </row>
    <row r="1833" spans="1:31" x14ac:dyDescent="0.25">
      <c r="A1833" s="13">
        <v>1813</v>
      </c>
      <c r="B1833" s="13"/>
      <c r="C1833" s="13"/>
      <c r="D1833" s="13"/>
      <c r="E1833" s="13"/>
      <c r="F1833" s="13"/>
      <c r="G1833" s="6" t="str">
        <f t="shared" si="224"/>
        <v/>
      </c>
      <c r="H1833" s="13"/>
      <c r="I1833" s="13"/>
      <c r="J1833" s="15"/>
      <c r="K1833" s="15"/>
      <c r="L1833" s="5">
        <f>VLOOKUP($C$15,'اطلاعات پایه'!$A$18:$B$30,2,FALSE)</f>
        <v>30</v>
      </c>
      <c r="M1833" s="6">
        <f>VLOOKUP($C$15,'اطلاعات پایه'!$A$18:$C$30,3,FALSE)</f>
        <v>45736</v>
      </c>
      <c r="N1833" s="5">
        <f>ROUND((K1833*('اطلاعات پایه'!$B$12+1)+'اطلاعات پایه'!$B$13)/30*L1833,0)</f>
        <v>9316080</v>
      </c>
      <c r="O1833" s="5">
        <f>IF(AND(F1833&gt;0,M1833-F1833&gt;364),'اطلاعات پایه'!$B$10,0)*L1833+J1833</f>
        <v>0</v>
      </c>
      <c r="P1833" s="5">
        <f>IF(H1833="متاهل",'اطلاعات پایه'!$B$6,0)</f>
        <v>0</v>
      </c>
      <c r="Q1833" s="5">
        <f>I1833*'اطلاعات پایه'!$B$7</f>
        <v>0</v>
      </c>
      <c r="R1833" s="5">
        <f>ROUND('اطلاعات پایه'!$B$8/30*MIN(30,L1833),0)</f>
        <v>9000000</v>
      </c>
      <c r="S1833" s="5">
        <f>ROUND('اطلاعات پایه'!$B$9/30*MIN(30,L1833),0)</f>
        <v>22000000</v>
      </c>
      <c r="T1833" s="5">
        <f t="shared" si="227"/>
        <v>59284</v>
      </c>
      <c r="U1833" s="15"/>
      <c r="V1833" s="5">
        <f t="shared" si="225"/>
        <v>0</v>
      </c>
      <c r="X1833" s="9">
        <f t="shared" si="228"/>
        <v>40316080</v>
      </c>
      <c r="Y1833" s="9">
        <f>ROUND(0.07*MIN(7*L1833*'اطلاعات پایه'!$B$5,'محاسبه حقوق'!X1833),0)</f>
        <v>2822126</v>
      </c>
      <c r="Z1833" s="9">
        <f t="shared" si="229"/>
        <v>9272700</v>
      </c>
      <c r="AA1833" s="9">
        <f t="shared" si="230"/>
        <v>480702059.14285713</v>
      </c>
      <c r="AB1833" s="5">
        <f>IF(AA1833&lt;='اطلاعات پایه'!$B$35,'اطلاعات پایه'!$D$35,IF(AA1833&lt;='اطلاعات پایه'!$B$36,'اطلاعات پایه'!$E$35+(AA1833-'اطلاعات پایه'!$B$35)*'اطلاعات پایه'!$C$36,IF(AA1833&lt;='اطلاعات پایه'!$B$37,'اطلاعات پایه'!$E$36+(AA1833-'اطلاعات پایه'!$B$36)*'اطلاعات پایه'!$C$37,IF(AA1833&lt;='اطلاعات پایه'!$B$38,'اطلاعات پایه'!$E$37+(AA1833-'اطلاعات پایه'!$B$37)*'اطلاعات پایه'!$C$38,IF(AA1833&lt;='اطلاعات پایه'!$B$39,'اطلاعات پایه'!$E$38+(AA1833-'اطلاعات پایه'!$B$38)*'اطلاعات پایه'!$C$39,'اطلاعات پایه'!$E$39+(AA1833-'اطلاعات پایه'!$B$39)*'اطلاعات پایه'!$C$40)))))/365*L1833</f>
        <v>0</v>
      </c>
      <c r="AC1833" s="9">
        <f t="shared" si="231"/>
        <v>37493954</v>
      </c>
      <c r="AE1833" s="9">
        <f t="shared" si="226"/>
        <v>49588780</v>
      </c>
    </row>
    <row r="1834" spans="1:31" x14ac:dyDescent="0.25">
      <c r="A1834" s="13">
        <v>1814</v>
      </c>
      <c r="B1834" s="13"/>
      <c r="C1834" s="13"/>
      <c r="D1834" s="13"/>
      <c r="E1834" s="13"/>
      <c r="F1834" s="13"/>
      <c r="G1834" s="6" t="str">
        <f t="shared" si="224"/>
        <v/>
      </c>
      <c r="H1834" s="13"/>
      <c r="I1834" s="13"/>
      <c r="J1834" s="15"/>
      <c r="K1834" s="15"/>
      <c r="L1834" s="5">
        <f>VLOOKUP($C$15,'اطلاعات پایه'!$A$18:$B$30,2,FALSE)</f>
        <v>30</v>
      </c>
      <c r="M1834" s="6">
        <f>VLOOKUP($C$15,'اطلاعات پایه'!$A$18:$C$30,3,FALSE)</f>
        <v>45736</v>
      </c>
      <c r="N1834" s="5">
        <f>ROUND((K1834*('اطلاعات پایه'!$B$12+1)+'اطلاعات پایه'!$B$13)/30*L1834,0)</f>
        <v>9316080</v>
      </c>
      <c r="O1834" s="5">
        <f>IF(AND(F1834&gt;0,M1834-F1834&gt;364),'اطلاعات پایه'!$B$10,0)*L1834+J1834</f>
        <v>0</v>
      </c>
      <c r="P1834" s="5">
        <f>IF(H1834="متاهل",'اطلاعات پایه'!$B$6,0)</f>
        <v>0</v>
      </c>
      <c r="Q1834" s="5">
        <f>I1834*'اطلاعات پایه'!$B$7</f>
        <v>0</v>
      </c>
      <c r="R1834" s="5">
        <f>ROUND('اطلاعات پایه'!$B$8/30*MIN(30,L1834),0)</f>
        <v>9000000</v>
      </c>
      <c r="S1834" s="5">
        <f>ROUND('اطلاعات پایه'!$B$9/30*MIN(30,L1834),0)</f>
        <v>22000000</v>
      </c>
      <c r="T1834" s="5">
        <f t="shared" si="227"/>
        <v>59284</v>
      </c>
      <c r="U1834" s="15"/>
      <c r="V1834" s="5">
        <f t="shared" si="225"/>
        <v>0</v>
      </c>
      <c r="X1834" s="9">
        <f t="shared" si="228"/>
        <v>40316080</v>
      </c>
      <c r="Y1834" s="9">
        <f>ROUND(0.07*MIN(7*L1834*'اطلاعات پایه'!$B$5,'محاسبه حقوق'!X1834),0)</f>
        <v>2822126</v>
      </c>
      <c r="Z1834" s="9">
        <f t="shared" si="229"/>
        <v>9272700</v>
      </c>
      <c r="AA1834" s="9">
        <f t="shared" si="230"/>
        <v>480702059.14285713</v>
      </c>
      <c r="AB1834" s="5">
        <f>IF(AA1834&lt;='اطلاعات پایه'!$B$35,'اطلاعات پایه'!$D$35,IF(AA1834&lt;='اطلاعات پایه'!$B$36,'اطلاعات پایه'!$E$35+(AA1834-'اطلاعات پایه'!$B$35)*'اطلاعات پایه'!$C$36,IF(AA1834&lt;='اطلاعات پایه'!$B$37,'اطلاعات پایه'!$E$36+(AA1834-'اطلاعات پایه'!$B$36)*'اطلاعات پایه'!$C$37,IF(AA1834&lt;='اطلاعات پایه'!$B$38,'اطلاعات پایه'!$E$37+(AA1834-'اطلاعات پایه'!$B$37)*'اطلاعات پایه'!$C$38,IF(AA1834&lt;='اطلاعات پایه'!$B$39,'اطلاعات پایه'!$E$38+(AA1834-'اطلاعات پایه'!$B$38)*'اطلاعات پایه'!$C$39,'اطلاعات پایه'!$E$39+(AA1834-'اطلاعات پایه'!$B$39)*'اطلاعات پایه'!$C$40)))))/365*L1834</f>
        <v>0</v>
      </c>
      <c r="AC1834" s="9">
        <f t="shared" si="231"/>
        <v>37493954</v>
      </c>
      <c r="AE1834" s="9">
        <f t="shared" si="226"/>
        <v>49588780</v>
      </c>
    </row>
    <row r="1835" spans="1:31" x14ac:dyDescent="0.25">
      <c r="A1835" s="13">
        <v>1815</v>
      </c>
      <c r="B1835" s="13"/>
      <c r="C1835" s="13"/>
      <c r="D1835" s="13"/>
      <c r="E1835" s="13"/>
      <c r="F1835" s="13"/>
      <c r="G1835" s="6" t="str">
        <f t="shared" si="224"/>
        <v/>
      </c>
      <c r="H1835" s="13"/>
      <c r="I1835" s="13"/>
      <c r="J1835" s="15"/>
      <c r="K1835" s="15"/>
      <c r="L1835" s="5">
        <f>VLOOKUP($C$15,'اطلاعات پایه'!$A$18:$B$30,2,FALSE)</f>
        <v>30</v>
      </c>
      <c r="M1835" s="6">
        <f>VLOOKUP($C$15,'اطلاعات پایه'!$A$18:$C$30,3,FALSE)</f>
        <v>45736</v>
      </c>
      <c r="N1835" s="5">
        <f>ROUND((K1835*('اطلاعات پایه'!$B$12+1)+'اطلاعات پایه'!$B$13)/30*L1835,0)</f>
        <v>9316080</v>
      </c>
      <c r="O1835" s="5">
        <f>IF(AND(F1835&gt;0,M1835-F1835&gt;364),'اطلاعات پایه'!$B$10,0)*L1835+J1835</f>
        <v>0</v>
      </c>
      <c r="P1835" s="5">
        <f>IF(H1835="متاهل",'اطلاعات پایه'!$B$6,0)</f>
        <v>0</v>
      </c>
      <c r="Q1835" s="5">
        <f>I1835*'اطلاعات پایه'!$B$7</f>
        <v>0</v>
      </c>
      <c r="R1835" s="5">
        <f>ROUND('اطلاعات پایه'!$B$8/30*MIN(30,L1835),0)</f>
        <v>9000000</v>
      </c>
      <c r="S1835" s="5">
        <f>ROUND('اطلاعات پایه'!$B$9/30*MIN(30,L1835),0)</f>
        <v>22000000</v>
      </c>
      <c r="T1835" s="5">
        <f t="shared" si="227"/>
        <v>59284</v>
      </c>
      <c r="U1835" s="15"/>
      <c r="V1835" s="5">
        <f t="shared" si="225"/>
        <v>0</v>
      </c>
      <c r="X1835" s="9">
        <f t="shared" si="228"/>
        <v>40316080</v>
      </c>
      <c r="Y1835" s="9">
        <f>ROUND(0.07*MIN(7*L1835*'اطلاعات پایه'!$B$5,'محاسبه حقوق'!X1835),0)</f>
        <v>2822126</v>
      </c>
      <c r="Z1835" s="9">
        <f t="shared" si="229"/>
        <v>9272700</v>
      </c>
      <c r="AA1835" s="9">
        <f t="shared" si="230"/>
        <v>480702059.14285713</v>
      </c>
      <c r="AB1835" s="5">
        <f>IF(AA1835&lt;='اطلاعات پایه'!$B$35,'اطلاعات پایه'!$D$35,IF(AA1835&lt;='اطلاعات پایه'!$B$36,'اطلاعات پایه'!$E$35+(AA1835-'اطلاعات پایه'!$B$35)*'اطلاعات پایه'!$C$36,IF(AA1835&lt;='اطلاعات پایه'!$B$37,'اطلاعات پایه'!$E$36+(AA1835-'اطلاعات پایه'!$B$36)*'اطلاعات پایه'!$C$37,IF(AA1835&lt;='اطلاعات پایه'!$B$38,'اطلاعات پایه'!$E$37+(AA1835-'اطلاعات پایه'!$B$37)*'اطلاعات پایه'!$C$38,IF(AA1835&lt;='اطلاعات پایه'!$B$39,'اطلاعات پایه'!$E$38+(AA1835-'اطلاعات پایه'!$B$38)*'اطلاعات پایه'!$C$39,'اطلاعات پایه'!$E$39+(AA1835-'اطلاعات پایه'!$B$39)*'اطلاعات پایه'!$C$40)))))/365*L1835</f>
        <v>0</v>
      </c>
      <c r="AC1835" s="9">
        <f t="shared" si="231"/>
        <v>37493954</v>
      </c>
      <c r="AE1835" s="9">
        <f t="shared" si="226"/>
        <v>49588780</v>
      </c>
    </row>
    <row r="1836" spans="1:31" x14ac:dyDescent="0.25">
      <c r="A1836" s="13">
        <v>1816</v>
      </c>
      <c r="B1836" s="13"/>
      <c r="C1836" s="13"/>
      <c r="D1836" s="13"/>
      <c r="E1836" s="13"/>
      <c r="F1836" s="13"/>
      <c r="G1836" s="6" t="str">
        <f t="shared" si="224"/>
        <v/>
      </c>
      <c r="H1836" s="13"/>
      <c r="I1836" s="13"/>
      <c r="J1836" s="15"/>
      <c r="K1836" s="15"/>
      <c r="L1836" s="5">
        <f>VLOOKUP($C$15,'اطلاعات پایه'!$A$18:$B$30,2,FALSE)</f>
        <v>30</v>
      </c>
      <c r="M1836" s="6">
        <f>VLOOKUP($C$15,'اطلاعات پایه'!$A$18:$C$30,3,FALSE)</f>
        <v>45736</v>
      </c>
      <c r="N1836" s="5">
        <f>ROUND((K1836*('اطلاعات پایه'!$B$12+1)+'اطلاعات پایه'!$B$13)/30*L1836,0)</f>
        <v>9316080</v>
      </c>
      <c r="O1836" s="5">
        <f>IF(AND(F1836&gt;0,M1836-F1836&gt;364),'اطلاعات پایه'!$B$10,0)*L1836+J1836</f>
        <v>0</v>
      </c>
      <c r="P1836" s="5">
        <f>IF(H1836="متاهل",'اطلاعات پایه'!$B$6,0)</f>
        <v>0</v>
      </c>
      <c r="Q1836" s="5">
        <f>I1836*'اطلاعات پایه'!$B$7</f>
        <v>0</v>
      </c>
      <c r="R1836" s="5">
        <f>ROUND('اطلاعات پایه'!$B$8/30*MIN(30,L1836),0)</f>
        <v>9000000</v>
      </c>
      <c r="S1836" s="5">
        <f>ROUND('اطلاعات پایه'!$B$9/30*MIN(30,L1836),0)</f>
        <v>22000000</v>
      </c>
      <c r="T1836" s="5">
        <f t="shared" si="227"/>
        <v>59284</v>
      </c>
      <c r="U1836" s="15"/>
      <c r="V1836" s="5">
        <f t="shared" si="225"/>
        <v>0</v>
      </c>
      <c r="X1836" s="9">
        <f t="shared" si="228"/>
        <v>40316080</v>
      </c>
      <c r="Y1836" s="9">
        <f>ROUND(0.07*MIN(7*L1836*'اطلاعات پایه'!$B$5,'محاسبه حقوق'!X1836),0)</f>
        <v>2822126</v>
      </c>
      <c r="Z1836" s="9">
        <f t="shared" si="229"/>
        <v>9272700</v>
      </c>
      <c r="AA1836" s="9">
        <f t="shared" si="230"/>
        <v>480702059.14285713</v>
      </c>
      <c r="AB1836" s="5">
        <f>IF(AA1836&lt;='اطلاعات پایه'!$B$35,'اطلاعات پایه'!$D$35,IF(AA1836&lt;='اطلاعات پایه'!$B$36,'اطلاعات پایه'!$E$35+(AA1836-'اطلاعات پایه'!$B$35)*'اطلاعات پایه'!$C$36,IF(AA1836&lt;='اطلاعات پایه'!$B$37,'اطلاعات پایه'!$E$36+(AA1836-'اطلاعات پایه'!$B$36)*'اطلاعات پایه'!$C$37,IF(AA1836&lt;='اطلاعات پایه'!$B$38,'اطلاعات پایه'!$E$37+(AA1836-'اطلاعات پایه'!$B$37)*'اطلاعات پایه'!$C$38,IF(AA1836&lt;='اطلاعات پایه'!$B$39,'اطلاعات پایه'!$E$38+(AA1836-'اطلاعات پایه'!$B$38)*'اطلاعات پایه'!$C$39,'اطلاعات پایه'!$E$39+(AA1836-'اطلاعات پایه'!$B$39)*'اطلاعات پایه'!$C$40)))))/365*L1836</f>
        <v>0</v>
      </c>
      <c r="AC1836" s="9">
        <f t="shared" si="231"/>
        <v>37493954</v>
      </c>
      <c r="AE1836" s="9">
        <f t="shared" si="226"/>
        <v>49588780</v>
      </c>
    </row>
    <row r="1837" spans="1:31" x14ac:dyDescent="0.25">
      <c r="A1837" s="13">
        <v>1817</v>
      </c>
      <c r="B1837" s="13"/>
      <c r="C1837" s="13"/>
      <c r="D1837" s="13"/>
      <c r="E1837" s="13"/>
      <c r="F1837" s="13"/>
      <c r="G1837" s="6" t="str">
        <f t="shared" si="224"/>
        <v/>
      </c>
      <c r="H1837" s="13"/>
      <c r="I1837" s="13"/>
      <c r="J1837" s="15"/>
      <c r="K1837" s="15"/>
      <c r="L1837" s="5">
        <f>VLOOKUP($C$15,'اطلاعات پایه'!$A$18:$B$30,2,FALSE)</f>
        <v>30</v>
      </c>
      <c r="M1837" s="6">
        <f>VLOOKUP($C$15,'اطلاعات پایه'!$A$18:$C$30,3,FALSE)</f>
        <v>45736</v>
      </c>
      <c r="N1837" s="5">
        <f>ROUND((K1837*('اطلاعات پایه'!$B$12+1)+'اطلاعات پایه'!$B$13)/30*L1837,0)</f>
        <v>9316080</v>
      </c>
      <c r="O1837" s="5">
        <f>IF(AND(F1837&gt;0,M1837-F1837&gt;364),'اطلاعات پایه'!$B$10,0)*L1837+J1837</f>
        <v>0</v>
      </c>
      <c r="P1837" s="5">
        <f>IF(H1837="متاهل",'اطلاعات پایه'!$B$6,0)</f>
        <v>0</v>
      </c>
      <c r="Q1837" s="5">
        <f>I1837*'اطلاعات پایه'!$B$7</f>
        <v>0</v>
      </c>
      <c r="R1837" s="5">
        <f>ROUND('اطلاعات پایه'!$B$8/30*MIN(30,L1837),0)</f>
        <v>9000000</v>
      </c>
      <c r="S1837" s="5">
        <f>ROUND('اطلاعات پایه'!$B$9/30*MIN(30,L1837),0)</f>
        <v>22000000</v>
      </c>
      <c r="T1837" s="5">
        <f t="shared" si="227"/>
        <v>59284</v>
      </c>
      <c r="U1837" s="15"/>
      <c r="V1837" s="5">
        <f t="shared" si="225"/>
        <v>0</v>
      </c>
      <c r="X1837" s="9">
        <f t="shared" si="228"/>
        <v>40316080</v>
      </c>
      <c r="Y1837" s="9">
        <f>ROUND(0.07*MIN(7*L1837*'اطلاعات پایه'!$B$5,'محاسبه حقوق'!X1837),0)</f>
        <v>2822126</v>
      </c>
      <c r="Z1837" s="9">
        <f t="shared" si="229"/>
        <v>9272700</v>
      </c>
      <c r="AA1837" s="9">
        <f t="shared" si="230"/>
        <v>480702059.14285713</v>
      </c>
      <c r="AB1837" s="5">
        <f>IF(AA1837&lt;='اطلاعات پایه'!$B$35,'اطلاعات پایه'!$D$35,IF(AA1837&lt;='اطلاعات پایه'!$B$36,'اطلاعات پایه'!$E$35+(AA1837-'اطلاعات پایه'!$B$35)*'اطلاعات پایه'!$C$36,IF(AA1837&lt;='اطلاعات پایه'!$B$37,'اطلاعات پایه'!$E$36+(AA1837-'اطلاعات پایه'!$B$36)*'اطلاعات پایه'!$C$37,IF(AA1837&lt;='اطلاعات پایه'!$B$38,'اطلاعات پایه'!$E$37+(AA1837-'اطلاعات پایه'!$B$37)*'اطلاعات پایه'!$C$38,IF(AA1837&lt;='اطلاعات پایه'!$B$39,'اطلاعات پایه'!$E$38+(AA1837-'اطلاعات پایه'!$B$38)*'اطلاعات پایه'!$C$39,'اطلاعات پایه'!$E$39+(AA1837-'اطلاعات پایه'!$B$39)*'اطلاعات پایه'!$C$40)))))/365*L1837</f>
        <v>0</v>
      </c>
      <c r="AC1837" s="9">
        <f t="shared" si="231"/>
        <v>37493954</v>
      </c>
      <c r="AE1837" s="9">
        <f t="shared" si="226"/>
        <v>49588780</v>
      </c>
    </row>
    <row r="1838" spans="1:31" x14ac:dyDescent="0.25">
      <c r="A1838" s="13">
        <v>1818</v>
      </c>
      <c r="B1838" s="13"/>
      <c r="C1838" s="13"/>
      <c r="D1838" s="13"/>
      <c r="E1838" s="13"/>
      <c r="F1838" s="13"/>
      <c r="G1838" s="6" t="str">
        <f t="shared" si="224"/>
        <v/>
      </c>
      <c r="H1838" s="13"/>
      <c r="I1838" s="13"/>
      <c r="J1838" s="15"/>
      <c r="K1838" s="15"/>
      <c r="L1838" s="5">
        <f>VLOOKUP($C$15,'اطلاعات پایه'!$A$18:$B$30,2,FALSE)</f>
        <v>30</v>
      </c>
      <c r="M1838" s="6">
        <f>VLOOKUP($C$15,'اطلاعات پایه'!$A$18:$C$30,3,FALSE)</f>
        <v>45736</v>
      </c>
      <c r="N1838" s="5">
        <f>ROUND((K1838*('اطلاعات پایه'!$B$12+1)+'اطلاعات پایه'!$B$13)/30*L1838,0)</f>
        <v>9316080</v>
      </c>
      <c r="O1838" s="5">
        <f>IF(AND(F1838&gt;0,M1838-F1838&gt;364),'اطلاعات پایه'!$B$10,0)*L1838+J1838</f>
        <v>0</v>
      </c>
      <c r="P1838" s="5">
        <f>IF(H1838="متاهل",'اطلاعات پایه'!$B$6,0)</f>
        <v>0</v>
      </c>
      <c r="Q1838" s="5">
        <f>I1838*'اطلاعات پایه'!$B$7</f>
        <v>0</v>
      </c>
      <c r="R1838" s="5">
        <f>ROUND('اطلاعات پایه'!$B$8/30*MIN(30,L1838),0)</f>
        <v>9000000</v>
      </c>
      <c r="S1838" s="5">
        <f>ROUND('اطلاعات پایه'!$B$9/30*MIN(30,L1838),0)</f>
        <v>22000000</v>
      </c>
      <c r="T1838" s="5">
        <f t="shared" si="227"/>
        <v>59284</v>
      </c>
      <c r="U1838" s="15"/>
      <c r="V1838" s="5">
        <f t="shared" si="225"/>
        <v>0</v>
      </c>
      <c r="X1838" s="9">
        <f t="shared" si="228"/>
        <v>40316080</v>
      </c>
      <c r="Y1838" s="9">
        <f>ROUND(0.07*MIN(7*L1838*'اطلاعات پایه'!$B$5,'محاسبه حقوق'!X1838),0)</f>
        <v>2822126</v>
      </c>
      <c r="Z1838" s="9">
        <f t="shared" si="229"/>
        <v>9272700</v>
      </c>
      <c r="AA1838" s="9">
        <f t="shared" si="230"/>
        <v>480702059.14285713</v>
      </c>
      <c r="AB1838" s="5">
        <f>IF(AA1838&lt;='اطلاعات پایه'!$B$35,'اطلاعات پایه'!$D$35,IF(AA1838&lt;='اطلاعات پایه'!$B$36,'اطلاعات پایه'!$E$35+(AA1838-'اطلاعات پایه'!$B$35)*'اطلاعات پایه'!$C$36,IF(AA1838&lt;='اطلاعات پایه'!$B$37,'اطلاعات پایه'!$E$36+(AA1838-'اطلاعات پایه'!$B$36)*'اطلاعات پایه'!$C$37,IF(AA1838&lt;='اطلاعات پایه'!$B$38,'اطلاعات پایه'!$E$37+(AA1838-'اطلاعات پایه'!$B$37)*'اطلاعات پایه'!$C$38,IF(AA1838&lt;='اطلاعات پایه'!$B$39,'اطلاعات پایه'!$E$38+(AA1838-'اطلاعات پایه'!$B$38)*'اطلاعات پایه'!$C$39,'اطلاعات پایه'!$E$39+(AA1838-'اطلاعات پایه'!$B$39)*'اطلاعات پایه'!$C$40)))))/365*L1838</f>
        <v>0</v>
      </c>
      <c r="AC1838" s="9">
        <f t="shared" si="231"/>
        <v>37493954</v>
      </c>
      <c r="AE1838" s="9">
        <f t="shared" si="226"/>
        <v>49588780</v>
      </c>
    </row>
    <row r="1839" spans="1:31" x14ac:dyDescent="0.25">
      <c r="A1839" s="13">
        <v>1819</v>
      </c>
      <c r="B1839" s="13"/>
      <c r="C1839" s="13"/>
      <c r="D1839" s="13"/>
      <c r="E1839" s="13"/>
      <c r="F1839" s="13"/>
      <c r="G1839" s="6" t="str">
        <f t="shared" si="224"/>
        <v/>
      </c>
      <c r="H1839" s="13"/>
      <c r="I1839" s="13"/>
      <c r="J1839" s="15"/>
      <c r="K1839" s="15"/>
      <c r="L1839" s="5">
        <f>VLOOKUP($C$15,'اطلاعات پایه'!$A$18:$B$30,2,FALSE)</f>
        <v>30</v>
      </c>
      <c r="M1839" s="6">
        <f>VLOOKUP($C$15,'اطلاعات پایه'!$A$18:$C$30,3,FALSE)</f>
        <v>45736</v>
      </c>
      <c r="N1839" s="5">
        <f>ROUND((K1839*('اطلاعات پایه'!$B$12+1)+'اطلاعات پایه'!$B$13)/30*L1839,0)</f>
        <v>9316080</v>
      </c>
      <c r="O1839" s="5">
        <f>IF(AND(F1839&gt;0,M1839-F1839&gt;364),'اطلاعات پایه'!$B$10,0)*L1839+J1839</f>
        <v>0</v>
      </c>
      <c r="P1839" s="5">
        <f>IF(H1839="متاهل",'اطلاعات پایه'!$B$6,0)</f>
        <v>0</v>
      </c>
      <c r="Q1839" s="5">
        <f>I1839*'اطلاعات پایه'!$B$7</f>
        <v>0</v>
      </c>
      <c r="R1839" s="5">
        <f>ROUND('اطلاعات پایه'!$B$8/30*MIN(30,L1839),0)</f>
        <v>9000000</v>
      </c>
      <c r="S1839" s="5">
        <f>ROUND('اطلاعات پایه'!$B$9/30*MIN(30,L1839),0)</f>
        <v>22000000</v>
      </c>
      <c r="T1839" s="5">
        <f t="shared" si="227"/>
        <v>59284</v>
      </c>
      <c r="U1839" s="15"/>
      <c r="V1839" s="5">
        <f t="shared" si="225"/>
        <v>0</v>
      </c>
      <c r="X1839" s="9">
        <f t="shared" si="228"/>
        <v>40316080</v>
      </c>
      <c r="Y1839" s="9">
        <f>ROUND(0.07*MIN(7*L1839*'اطلاعات پایه'!$B$5,'محاسبه حقوق'!X1839),0)</f>
        <v>2822126</v>
      </c>
      <c r="Z1839" s="9">
        <f t="shared" si="229"/>
        <v>9272700</v>
      </c>
      <c r="AA1839" s="9">
        <f t="shared" si="230"/>
        <v>480702059.14285713</v>
      </c>
      <c r="AB1839" s="5">
        <f>IF(AA1839&lt;='اطلاعات پایه'!$B$35,'اطلاعات پایه'!$D$35,IF(AA1839&lt;='اطلاعات پایه'!$B$36,'اطلاعات پایه'!$E$35+(AA1839-'اطلاعات پایه'!$B$35)*'اطلاعات پایه'!$C$36,IF(AA1839&lt;='اطلاعات پایه'!$B$37,'اطلاعات پایه'!$E$36+(AA1839-'اطلاعات پایه'!$B$36)*'اطلاعات پایه'!$C$37,IF(AA1839&lt;='اطلاعات پایه'!$B$38,'اطلاعات پایه'!$E$37+(AA1839-'اطلاعات پایه'!$B$37)*'اطلاعات پایه'!$C$38,IF(AA1839&lt;='اطلاعات پایه'!$B$39,'اطلاعات پایه'!$E$38+(AA1839-'اطلاعات پایه'!$B$38)*'اطلاعات پایه'!$C$39,'اطلاعات پایه'!$E$39+(AA1839-'اطلاعات پایه'!$B$39)*'اطلاعات پایه'!$C$40)))))/365*L1839</f>
        <v>0</v>
      </c>
      <c r="AC1839" s="9">
        <f t="shared" si="231"/>
        <v>37493954</v>
      </c>
      <c r="AE1839" s="9">
        <f t="shared" si="226"/>
        <v>49588780</v>
      </c>
    </row>
    <row r="1840" spans="1:31" x14ac:dyDescent="0.25">
      <c r="A1840" s="13">
        <v>1820</v>
      </c>
      <c r="B1840" s="13"/>
      <c r="C1840" s="13"/>
      <c r="D1840" s="13"/>
      <c r="E1840" s="13"/>
      <c r="F1840" s="13"/>
      <c r="G1840" s="6" t="str">
        <f t="shared" si="224"/>
        <v/>
      </c>
      <c r="H1840" s="13"/>
      <c r="I1840" s="13"/>
      <c r="J1840" s="15"/>
      <c r="K1840" s="15"/>
      <c r="L1840" s="5">
        <f>VLOOKUP($C$15,'اطلاعات پایه'!$A$18:$B$30,2,FALSE)</f>
        <v>30</v>
      </c>
      <c r="M1840" s="6">
        <f>VLOOKUP($C$15,'اطلاعات پایه'!$A$18:$C$30,3,FALSE)</f>
        <v>45736</v>
      </c>
      <c r="N1840" s="5">
        <f>ROUND((K1840*('اطلاعات پایه'!$B$12+1)+'اطلاعات پایه'!$B$13)/30*L1840,0)</f>
        <v>9316080</v>
      </c>
      <c r="O1840" s="5">
        <f>IF(AND(F1840&gt;0,M1840-F1840&gt;364),'اطلاعات پایه'!$B$10,0)*L1840+J1840</f>
        <v>0</v>
      </c>
      <c r="P1840" s="5">
        <f>IF(H1840="متاهل",'اطلاعات پایه'!$B$6,0)</f>
        <v>0</v>
      </c>
      <c r="Q1840" s="5">
        <f>I1840*'اطلاعات پایه'!$B$7</f>
        <v>0</v>
      </c>
      <c r="R1840" s="5">
        <f>ROUND('اطلاعات پایه'!$B$8/30*MIN(30,L1840),0)</f>
        <v>9000000</v>
      </c>
      <c r="S1840" s="5">
        <f>ROUND('اطلاعات پایه'!$B$9/30*MIN(30,L1840),0)</f>
        <v>22000000</v>
      </c>
      <c r="T1840" s="5">
        <f t="shared" si="227"/>
        <v>59284</v>
      </c>
      <c r="U1840" s="15"/>
      <c r="V1840" s="5">
        <f t="shared" si="225"/>
        <v>0</v>
      </c>
      <c r="X1840" s="9">
        <f t="shared" si="228"/>
        <v>40316080</v>
      </c>
      <c r="Y1840" s="9">
        <f>ROUND(0.07*MIN(7*L1840*'اطلاعات پایه'!$B$5,'محاسبه حقوق'!X1840),0)</f>
        <v>2822126</v>
      </c>
      <c r="Z1840" s="9">
        <f t="shared" si="229"/>
        <v>9272700</v>
      </c>
      <c r="AA1840" s="9">
        <f t="shared" si="230"/>
        <v>480702059.14285713</v>
      </c>
      <c r="AB1840" s="5">
        <f>IF(AA1840&lt;='اطلاعات پایه'!$B$35,'اطلاعات پایه'!$D$35,IF(AA1840&lt;='اطلاعات پایه'!$B$36,'اطلاعات پایه'!$E$35+(AA1840-'اطلاعات پایه'!$B$35)*'اطلاعات پایه'!$C$36,IF(AA1840&lt;='اطلاعات پایه'!$B$37,'اطلاعات پایه'!$E$36+(AA1840-'اطلاعات پایه'!$B$36)*'اطلاعات پایه'!$C$37,IF(AA1840&lt;='اطلاعات پایه'!$B$38,'اطلاعات پایه'!$E$37+(AA1840-'اطلاعات پایه'!$B$37)*'اطلاعات پایه'!$C$38,IF(AA1840&lt;='اطلاعات پایه'!$B$39,'اطلاعات پایه'!$E$38+(AA1840-'اطلاعات پایه'!$B$38)*'اطلاعات پایه'!$C$39,'اطلاعات پایه'!$E$39+(AA1840-'اطلاعات پایه'!$B$39)*'اطلاعات پایه'!$C$40)))))/365*L1840</f>
        <v>0</v>
      </c>
      <c r="AC1840" s="9">
        <f t="shared" si="231"/>
        <v>37493954</v>
      </c>
      <c r="AE1840" s="9">
        <f t="shared" si="226"/>
        <v>49588780</v>
      </c>
    </row>
    <row r="1841" spans="1:31" x14ac:dyDescent="0.25">
      <c r="A1841" s="13">
        <v>1821</v>
      </c>
      <c r="B1841" s="13"/>
      <c r="C1841" s="13"/>
      <c r="D1841" s="13"/>
      <c r="E1841" s="13"/>
      <c r="F1841" s="13"/>
      <c r="G1841" s="6" t="str">
        <f t="shared" si="224"/>
        <v/>
      </c>
      <c r="H1841" s="13"/>
      <c r="I1841" s="13"/>
      <c r="J1841" s="15"/>
      <c r="K1841" s="15"/>
      <c r="L1841" s="5">
        <f>VLOOKUP($C$15,'اطلاعات پایه'!$A$18:$B$30,2,FALSE)</f>
        <v>30</v>
      </c>
      <c r="M1841" s="6">
        <f>VLOOKUP($C$15,'اطلاعات پایه'!$A$18:$C$30,3,FALSE)</f>
        <v>45736</v>
      </c>
      <c r="N1841" s="5">
        <f>ROUND((K1841*('اطلاعات پایه'!$B$12+1)+'اطلاعات پایه'!$B$13)/30*L1841,0)</f>
        <v>9316080</v>
      </c>
      <c r="O1841" s="5">
        <f>IF(AND(F1841&gt;0,M1841-F1841&gt;364),'اطلاعات پایه'!$B$10,0)*L1841+J1841</f>
        <v>0</v>
      </c>
      <c r="P1841" s="5">
        <f>IF(H1841="متاهل",'اطلاعات پایه'!$B$6,0)</f>
        <v>0</v>
      </c>
      <c r="Q1841" s="5">
        <f>I1841*'اطلاعات پایه'!$B$7</f>
        <v>0</v>
      </c>
      <c r="R1841" s="5">
        <f>ROUND('اطلاعات پایه'!$B$8/30*MIN(30,L1841),0)</f>
        <v>9000000</v>
      </c>
      <c r="S1841" s="5">
        <f>ROUND('اطلاعات پایه'!$B$9/30*MIN(30,L1841),0)</f>
        <v>22000000</v>
      </c>
      <c r="T1841" s="5">
        <f t="shared" si="227"/>
        <v>59284</v>
      </c>
      <c r="U1841" s="15"/>
      <c r="V1841" s="5">
        <f t="shared" si="225"/>
        <v>0</v>
      </c>
      <c r="X1841" s="9">
        <f t="shared" si="228"/>
        <v>40316080</v>
      </c>
      <c r="Y1841" s="9">
        <f>ROUND(0.07*MIN(7*L1841*'اطلاعات پایه'!$B$5,'محاسبه حقوق'!X1841),0)</f>
        <v>2822126</v>
      </c>
      <c r="Z1841" s="9">
        <f t="shared" si="229"/>
        <v>9272700</v>
      </c>
      <c r="AA1841" s="9">
        <f t="shared" si="230"/>
        <v>480702059.14285713</v>
      </c>
      <c r="AB1841" s="5">
        <f>IF(AA1841&lt;='اطلاعات پایه'!$B$35,'اطلاعات پایه'!$D$35,IF(AA1841&lt;='اطلاعات پایه'!$B$36,'اطلاعات پایه'!$E$35+(AA1841-'اطلاعات پایه'!$B$35)*'اطلاعات پایه'!$C$36,IF(AA1841&lt;='اطلاعات پایه'!$B$37,'اطلاعات پایه'!$E$36+(AA1841-'اطلاعات پایه'!$B$36)*'اطلاعات پایه'!$C$37,IF(AA1841&lt;='اطلاعات پایه'!$B$38,'اطلاعات پایه'!$E$37+(AA1841-'اطلاعات پایه'!$B$37)*'اطلاعات پایه'!$C$38,IF(AA1841&lt;='اطلاعات پایه'!$B$39,'اطلاعات پایه'!$E$38+(AA1841-'اطلاعات پایه'!$B$38)*'اطلاعات پایه'!$C$39,'اطلاعات پایه'!$E$39+(AA1841-'اطلاعات پایه'!$B$39)*'اطلاعات پایه'!$C$40)))))/365*L1841</f>
        <v>0</v>
      </c>
      <c r="AC1841" s="9">
        <f t="shared" si="231"/>
        <v>37493954</v>
      </c>
      <c r="AE1841" s="9">
        <f t="shared" si="226"/>
        <v>49588780</v>
      </c>
    </row>
    <row r="1842" spans="1:31" x14ac:dyDescent="0.25">
      <c r="A1842" s="13">
        <v>1822</v>
      </c>
      <c r="B1842" s="13"/>
      <c r="C1842" s="13"/>
      <c r="D1842" s="13"/>
      <c r="E1842" s="13"/>
      <c r="F1842" s="13"/>
      <c r="G1842" s="6" t="str">
        <f t="shared" si="224"/>
        <v/>
      </c>
      <c r="H1842" s="13"/>
      <c r="I1842" s="13"/>
      <c r="J1842" s="15"/>
      <c r="K1842" s="15"/>
      <c r="L1842" s="5">
        <f>VLOOKUP($C$15,'اطلاعات پایه'!$A$18:$B$30,2,FALSE)</f>
        <v>30</v>
      </c>
      <c r="M1842" s="6">
        <f>VLOOKUP($C$15,'اطلاعات پایه'!$A$18:$C$30,3,FALSE)</f>
        <v>45736</v>
      </c>
      <c r="N1842" s="5">
        <f>ROUND((K1842*('اطلاعات پایه'!$B$12+1)+'اطلاعات پایه'!$B$13)/30*L1842,0)</f>
        <v>9316080</v>
      </c>
      <c r="O1842" s="5">
        <f>IF(AND(F1842&gt;0,M1842-F1842&gt;364),'اطلاعات پایه'!$B$10,0)*L1842+J1842</f>
        <v>0</v>
      </c>
      <c r="P1842" s="5">
        <f>IF(H1842="متاهل",'اطلاعات پایه'!$B$6,0)</f>
        <v>0</v>
      </c>
      <c r="Q1842" s="5">
        <f>I1842*'اطلاعات پایه'!$B$7</f>
        <v>0</v>
      </c>
      <c r="R1842" s="5">
        <f>ROUND('اطلاعات پایه'!$B$8/30*MIN(30,L1842),0)</f>
        <v>9000000</v>
      </c>
      <c r="S1842" s="5">
        <f>ROUND('اطلاعات پایه'!$B$9/30*MIN(30,L1842),0)</f>
        <v>22000000</v>
      </c>
      <c r="T1842" s="5">
        <f t="shared" si="227"/>
        <v>59284</v>
      </c>
      <c r="U1842" s="15"/>
      <c r="V1842" s="5">
        <f t="shared" si="225"/>
        <v>0</v>
      </c>
      <c r="X1842" s="9">
        <f t="shared" si="228"/>
        <v>40316080</v>
      </c>
      <c r="Y1842" s="9">
        <f>ROUND(0.07*MIN(7*L1842*'اطلاعات پایه'!$B$5,'محاسبه حقوق'!X1842),0)</f>
        <v>2822126</v>
      </c>
      <c r="Z1842" s="9">
        <f t="shared" si="229"/>
        <v>9272700</v>
      </c>
      <c r="AA1842" s="9">
        <f t="shared" si="230"/>
        <v>480702059.14285713</v>
      </c>
      <c r="AB1842" s="5">
        <f>IF(AA1842&lt;='اطلاعات پایه'!$B$35,'اطلاعات پایه'!$D$35,IF(AA1842&lt;='اطلاعات پایه'!$B$36,'اطلاعات پایه'!$E$35+(AA1842-'اطلاعات پایه'!$B$35)*'اطلاعات پایه'!$C$36,IF(AA1842&lt;='اطلاعات پایه'!$B$37,'اطلاعات پایه'!$E$36+(AA1842-'اطلاعات پایه'!$B$36)*'اطلاعات پایه'!$C$37,IF(AA1842&lt;='اطلاعات پایه'!$B$38,'اطلاعات پایه'!$E$37+(AA1842-'اطلاعات پایه'!$B$37)*'اطلاعات پایه'!$C$38,IF(AA1842&lt;='اطلاعات پایه'!$B$39,'اطلاعات پایه'!$E$38+(AA1842-'اطلاعات پایه'!$B$38)*'اطلاعات پایه'!$C$39,'اطلاعات پایه'!$E$39+(AA1842-'اطلاعات پایه'!$B$39)*'اطلاعات پایه'!$C$40)))))/365*L1842</f>
        <v>0</v>
      </c>
      <c r="AC1842" s="9">
        <f t="shared" si="231"/>
        <v>37493954</v>
      </c>
      <c r="AE1842" s="9">
        <f t="shared" si="226"/>
        <v>49588780</v>
      </c>
    </row>
    <row r="1843" spans="1:31" x14ac:dyDescent="0.25">
      <c r="A1843" s="13">
        <v>1823</v>
      </c>
      <c r="B1843" s="13"/>
      <c r="C1843" s="13"/>
      <c r="D1843" s="13"/>
      <c r="E1843" s="13"/>
      <c r="F1843" s="13"/>
      <c r="G1843" s="6" t="str">
        <f t="shared" si="224"/>
        <v/>
      </c>
      <c r="H1843" s="13"/>
      <c r="I1843" s="13"/>
      <c r="J1843" s="15"/>
      <c r="K1843" s="15"/>
      <c r="L1843" s="5">
        <f>VLOOKUP($C$15,'اطلاعات پایه'!$A$18:$B$30,2,FALSE)</f>
        <v>30</v>
      </c>
      <c r="M1843" s="6">
        <f>VLOOKUP($C$15,'اطلاعات پایه'!$A$18:$C$30,3,FALSE)</f>
        <v>45736</v>
      </c>
      <c r="N1843" s="5">
        <f>ROUND((K1843*('اطلاعات پایه'!$B$12+1)+'اطلاعات پایه'!$B$13)/30*L1843,0)</f>
        <v>9316080</v>
      </c>
      <c r="O1843" s="5">
        <f>IF(AND(F1843&gt;0,M1843-F1843&gt;364),'اطلاعات پایه'!$B$10,0)*L1843+J1843</f>
        <v>0</v>
      </c>
      <c r="P1843" s="5">
        <f>IF(H1843="متاهل",'اطلاعات پایه'!$B$6,0)</f>
        <v>0</v>
      </c>
      <c r="Q1843" s="5">
        <f>I1843*'اطلاعات پایه'!$B$7</f>
        <v>0</v>
      </c>
      <c r="R1843" s="5">
        <f>ROUND('اطلاعات پایه'!$B$8/30*MIN(30,L1843),0)</f>
        <v>9000000</v>
      </c>
      <c r="S1843" s="5">
        <f>ROUND('اطلاعات پایه'!$B$9/30*MIN(30,L1843),0)</f>
        <v>22000000</v>
      </c>
      <c r="T1843" s="5">
        <f t="shared" si="227"/>
        <v>59284</v>
      </c>
      <c r="U1843" s="15"/>
      <c r="V1843" s="5">
        <f t="shared" si="225"/>
        <v>0</v>
      </c>
      <c r="X1843" s="9">
        <f t="shared" si="228"/>
        <v>40316080</v>
      </c>
      <c r="Y1843" s="9">
        <f>ROUND(0.07*MIN(7*L1843*'اطلاعات پایه'!$B$5,'محاسبه حقوق'!X1843),0)</f>
        <v>2822126</v>
      </c>
      <c r="Z1843" s="9">
        <f t="shared" si="229"/>
        <v>9272700</v>
      </c>
      <c r="AA1843" s="9">
        <f t="shared" si="230"/>
        <v>480702059.14285713</v>
      </c>
      <c r="AB1843" s="5">
        <f>IF(AA1843&lt;='اطلاعات پایه'!$B$35,'اطلاعات پایه'!$D$35,IF(AA1843&lt;='اطلاعات پایه'!$B$36,'اطلاعات پایه'!$E$35+(AA1843-'اطلاعات پایه'!$B$35)*'اطلاعات پایه'!$C$36,IF(AA1843&lt;='اطلاعات پایه'!$B$37,'اطلاعات پایه'!$E$36+(AA1843-'اطلاعات پایه'!$B$36)*'اطلاعات پایه'!$C$37,IF(AA1843&lt;='اطلاعات پایه'!$B$38,'اطلاعات پایه'!$E$37+(AA1843-'اطلاعات پایه'!$B$37)*'اطلاعات پایه'!$C$38,IF(AA1843&lt;='اطلاعات پایه'!$B$39,'اطلاعات پایه'!$E$38+(AA1843-'اطلاعات پایه'!$B$38)*'اطلاعات پایه'!$C$39,'اطلاعات پایه'!$E$39+(AA1843-'اطلاعات پایه'!$B$39)*'اطلاعات پایه'!$C$40)))))/365*L1843</f>
        <v>0</v>
      </c>
      <c r="AC1843" s="9">
        <f t="shared" si="231"/>
        <v>37493954</v>
      </c>
      <c r="AE1843" s="9">
        <f t="shared" si="226"/>
        <v>49588780</v>
      </c>
    </row>
    <row r="1844" spans="1:31" x14ac:dyDescent="0.25">
      <c r="A1844" s="13">
        <v>1824</v>
      </c>
      <c r="B1844" s="13"/>
      <c r="C1844" s="13"/>
      <c r="D1844" s="13"/>
      <c r="E1844" s="13"/>
      <c r="F1844" s="13"/>
      <c r="G1844" s="6" t="str">
        <f t="shared" si="224"/>
        <v/>
      </c>
      <c r="H1844" s="13"/>
      <c r="I1844" s="13"/>
      <c r="J1844" s="15"/>
      <c r="K1844" s="15"/>
      <c r="L1844" s="5">
        <f>VLOOKUP($C$15,'اطلاعات پایه'!$A$18:$B$30,2,FALSE)</f>
        <v>30</v>
      </c>
      <c r="M1844" s="6">
        <f>VLOOKUP($C$15,'اطلاعات پایه'!$A$18:$C$30,3,FALSE)</f>
        <v>45736</v>
      </c>
      <c r="N1844" s="5">
        <f>ROUND((K1844*('اطلاعات پایه'!$B$12+1)+'اطلاعات پایه'!$B$13)/30*L1844,0)</f>
        <v>9316080</v>
      </c>
      <c r="O1844" s="5">
        <f>IF(AND(F1844&gt;0,M1844-F1844&gt;364),'اطلاعات پایه'!$B$10,0)*L1844+J1844</f>
        <v>0</v>
      </c>
      <c r="P1844" s="5">
        <f>IF(H1844="متاهل",'اطلاعات پایه'!$B$6,0)</f>
        <v>0</v>
      </c>
      <c r="Q1844" s="5">
        <f>I1844*'اطلاعات پایه'!$B$7</f>
        <v>0</v>
      </c>
      <c r="R1844" s="5">
        <f>ROUND('اطلاعات پایه'!$B$8/30*MIN(30,L1844),0)</f>
        <v>9000000</v>
      </c>
      <c r="S1844" s="5">
        <f>ROUND('اطلاعات پایه'!$B$9/30*MIN(30,L1844),0)</f>
        <v>22000000</v>
      </c>
      <c r="T1844" s="5">
        <f t="shared" si="227"/>
        <v>59284</v>
      </c>
      <c r="U1844" s="15"/>
      <c r="V1844" s="5">
        <f t="shared" si="225"/>
        <v>0</v>
      </c>
      <c r="X1844" s="9">
        <f t="shared" si="228"/>
        <v>40316080</v>
      </c>
      <c r="Y1844" s="9">
        <f>ROUND(0.07*MIN(7*L1844*'اطلاعات پایه'!$B$5,'محاسبه حقوق'!X1844),0)</f>
        <v>2822126</v>
      </c>
      <c r="Z1844" s="9">
        <f t="shared" si="229"/>
        <v>9272700</v>
      </c>
      <c r="AA1844" s="9">
        <f t="shared" si="230"/>
        <v>480702059.14285713</v>
      </c>
      <c r="AB1844" s="5">
        <f>IF(AA1844&lt;='اطلاعات پایه'!$B$35,'اطلاعات پایه'!$D$35,IF(AA1844&lt;='اطلاعات پایه'!$B$36,'اطلاعات پایه'!$E$35+(AA1844-'اطلاعات پایه'!$B$35)*'اطلاعات پایه'!$C$36,IF(AA1844&lt;='اطلاعات پایه'!$B$37,'اطلاعات پایه'!$E$36+(AA1844-'اطلاعات پایه'!$B$36)*'اطلاعات پایه'!$C$37,IF(AA1844&lt;='اطلاعات پایه'!$B$38,'اطلاعات پایه'!$E$37+(AA1844-'اطلاعات پایه'!$B$37)*'اطلاعات پایه'!$C$38,IF(AA1844&lt;='اطلاعات پایه'!$B$39,'اطلاعات پایه'!$E$38+(AA1844-'اطلاعات پایه'!$B$38)*'اطلاعات پایه'!$C$39,'اطلاعات پایه'!$E$39+(AA1844-'اطلاعات پایه'!$B$39)*'اطلاعات پایه'!$C$40)))))/365*L1844</f>
        <v>0</v>
      </c>
      <c r="AC1844" s="9">
        <f t="shared" si="231"/>
        <v>37493954</v>
      </c>
      <c r="AE1844" s="9">
        <f t="shared" si="226"/>
        <v>49588780</v>
      </c>
    </row>
    <row r="1845" spans="1:31" x14ac:dyDescent="0.25">
      <c r="A1845" s="13">
        <v>1825</v>
      </c>
      <c r="B1845" s="13"/>
      <c r="C1845" s="13"/>
      <c r="D1845" s="13"/>
      <c r="E1845" s="13"/>
      <c r="F1845" s="13"/>
      <c r="G1845" s="6" t="str">
        <f t="shared" si="224"/>
        <v/>
      </c>
      <c r="H1845" s="13"/>
      <c r="I1845" s="13"/>
      <c r="J1845" s="15"/>
      <c r="K1845" s="15"/>
      <c r="L1845" s="5">
        <f>VLOOKUP($C$15,'اطلاعات پایه'!$A$18:$B$30,2,FALSE)</f>
        <v>30</v>
      </c>
      <c r="M1845" s="6">
        <f>VLOOKUP($C$15,'اطلاعات پایه'!$A$18:$C$30,3,FALSE)</f>
        <v>45736</v>
      </c>
      <c r="N1845" s="5">
        <f>ROUND((K1845*('اطلاعات پایه'!$B$12+1)+'اطلاعات پایه'!$B$13)/30*L1845,0)</f>
        <v>9316080</v>
      </c>
      <c r="O1845" s="5">
        <f>IF(AND(F1845&gt;0,M1845-F1845&gt;364),'اطلاعات پایه'!$B$10,0)*L1845+J1845</f>
        <v>0</v>
      </c>
      <c r="P1845" s="5">
        <f>IF(H1845="متاهل",'اطلاعات پایه'!$B$6,0)</f>
        <v>0</v>
      </c>
      <c r="Q1845" s="5">
        <f>I1845*'اطلاعات پایه'!$B$7</f>
        <v>0</v>
      </c>
      <c r="R1845" s="5">
        <f>ROUND('اطلاعات پایه'!$B$8/30*MIN(30,L1845),0)</f>
        <v>9000000</v>
      </c>
      <c r="S1845" s="5">
        <f>ROUND('اطلاعات پایه'!$B$9/30*MIN(30,L1845),0)</f>
        <v>22000000</v>
      </c>
      <c r="T1845" s="5">
        <f t="shared" si="227"/>
        <v>59284</v>
      </c>
      <c r="U1845" s="15"/>
      <c r="V1845" s="5">
        <f t="shared" si="225"/>
        <v>0</v>
      </c>
      <c r="X1845" s="9">
        <f t="shared" si="228"/>
        <v>40316080</v>
      </c>
      <c r="Y1845" s="9">
        <f>ROUND(0.07*MIN(7*L1845*'اطلاعات پایه'!$B$5,'محاسبه حقوق'!X1845),0)</f>
        <v>2822126</v>
      </c>
      <c r="Z1845" s="9">
        <f t="shared" si="229"/>
        <v>9272700</v>
      </c>
      <c r="AA1845" s="9">
        <f t="shared" si="230"/>
        <v>480702059.14285713</v>
      </c>
      <c r="AB1845" s="5">
        <f>IF(AA1845&lt;='اطلاعات پایه'!$B$35,'اطلاعات پایه'!$D$35,IF(AA1845&lt;='اطلاعات پایه'!$B$36,'اطلاعات پایه'!$E$35+(AA1845-'اطلاعات پایه'!$B$35)*'اطلاعات پایه'!$C$36,IF(AA1845&lt;='اطلاعات پایه'!$B$37,'اطلاعات پایه'!$E$36+(AA1845-'اطلاعات پایه'!$B$36)*'اطلاعات پایه'!$C$37,IF(AA1845&lt;='اطلاعات پایه'!$B$38,'اطلاعات پایه'!$E$37+(AA1845-'اطلاعات پایه'!$B$37)*'اطلاعات پایه'!$C$38,IF(AA1845&lt;='اطلاعات پایه'!$B$39,'اطلاعات پایه'!$E$38+(AA1845-'اطلاعات پایه'!$B$38)*'اطلاعات پایه'!$C$39,'اطلاعات پایه'!$E$39+(AA1845-'اطلاعات پایه'!$B$39)*'اطلاعات پایه'!$C$40)))))/365*L1845</f>
        <v>0</v>
      </c>
      <c r="AC1845" s="9">
        <f t="shared" si="231"/>
        <v>37493954</v>
      </c>
      <c r="AE1845" s="9">
        <f t="shared" si="226"/>
        <v>49588780</v>
      </c>
    </row>
    <row r="1846" spans="1:31" x14ac:dyDescent="0.25">
      <c r="A1846" s="13">
        <v>1826</v>
      </c>
      <c r="B1846" s="13"/>
      <c r="C1846" s="13"/>
      <c r="D1846" s="13"/>
      <c r="E1846" s="13"/>
      <c r="F1846" s="13"/>
      <c r="G1846" s="6" t="str">
        <f t="shared" si="224"/>
        <v/>
      </c>
      <c r="H1846" s="13"/>
      <c r="I1846" s="13"/>
      <c r="J1846" s="15"/>
      <c r="K1846" s="15"/>
      <c r="L1846" s="5">
        <f>VLOOKUP($C$15,'اطلاعات پایه'!$A$18:$B$30,2,FALSE)</f>
        <v>30</v>
      </c>
      <c r="M1846" s="6">
        <f>VLOOKUP($C$15,'اطلاعات پایه'!$A$18:$C$30,3,FALSE)</f>
        <v>45736</v>
      </c>
      <c r="N1846" s="5">
        <f>ROUND((K1846*('اطلاعات پایه'!$B$12+1)+'اطلاعات پایه'!$B$13)/30*L1846,0)</f>
        <v>9316080</v>
      </c>
      <c r="O1846" s="5">
        <f>IF(AND(F1846&gt;0,M1846-F1846&gt;364),'اطلاعات پایه'!$B$10,0)*L1846+J1846</f>
        <v>0</v>
      </c>
      <c r="P1846" s="5">
        <f>IF(H1846="متاهل",'اطلاعات پایه'!$B$6,0)</f>
        <v>0</v>
      </c>
      <c r="Q1846" s="5">
        <f>I1846*'اطلاعات پایه'!$B$7</f>
        <v>0</v>
      </c>
      <c r="R1846" s="5">
        <f>ROUND('اطلاعات پایه'!$B$8/30*MIN(30,L1846),0)</f>
        <v>9000000</v>
      </c>
      <c r="S1846" s="5">
        <f>ROUND('اطلاعات پایه'!$B$9/30*MIN(30,L1846),0)</f>
        <v>22000000</v>
      </c>
      <c r="T1846" s="5">
        <f t="shared" si="227"/>
        <v>59284</v>
      </c>
      <c r="U1846" s="15"/>
      <c r="V1846" s="5">
        <f t="shared" si="225"/>
        <v>0</v>
      </c>
      <c r="X1846" s="9">
        <f t="shared" si="228"/>
        <v>40316080</v>
      </c>
      <c r="Y1846" s="9">
        <f>ROUND(0.07*MIN(7*L1846*'اطلاعات پایه'!$B$5,'محاسبه حقوق'!X1846),0)</f>
        <v>2822126</v>
      </c>
      <c r="Z1846" s="9">
        <f t="shared" si="229"/>
        <v>9272700</v>
      </c>
      <c r="AA1846" s="9">
        <f t="shared" si="230"/>
        <v>480702059.14285713</v>
      </c>
      <c r="AB1846" s="5">
        <f>IF(AA1846&lt;='اطلاعات پایه'!$B$35,'اطلاعات پایه'!$D$35,IF(AA1846&lt;='اطلاعات پایه'!$B$36,'اطلاعات پایه'!$E$35+(AA1846-'اطلاعات پایه'!$B$35)*'اطلاعات پایه'!$C$36,IF(AA1846&lt;='اطلاعات پایه'!$B$37,'اطلاعات پایه'!$E$36+(AA1846-'اطلاعات پایه'!$B$36)*'اطلاعات پایه'!$C$37,IF(AA1846&lt;='اطلاعات پایه'!$B$38,'اطلاعات پایه'!$E$37+(AA1846-'اطلاعات پایه'!$B$37)*'اطلاعات پایه'!$C$38,IF(AA1846&lt;='اطلاعات پایه'!$B$39,'اطلاعات پایه'!$E$38+(AA1846-'اطلاعات پایه'!$B$38)*'اطلاعات پایه'!$C$39,'اطلاعات پایه'!$E$39+(AA1846-'اطلاعات پایه'!$B$39)*'اطلاعات پایه'!$C$40)))))/365*L1846</f>
        <v>0</v>
      </c>
      <c r="AC1846" s="9">
        <f t="shared" si="231"/>
        <v>37493954</v>
      </c>
      <c r="AE1846" s="9">
        <f t="shared" si="226"/>
        <v>49588780</v>
      </c>
    </row>
    <row r="1847" spans="1:31" x14ac:dyDescent="0.25">
      <c r="A1847" s="13">
        <v>1827</v>
      </c>
      <c r="B1847" s="13"/>
      <c r="C1847" s="13"/>
      <c r="D1847" s="13"/>
      <c r="E1847" s="13"/>
      <c r="F1847" s="13"/>
      <c r="G1847" s="6" t="str">
        <f t="shared" si="224"/>
        <v/>
      </c>
      <c r="H1847" s="13"/>
      <c r="I1847" s="13"/>
      <c r="J1847" s="15"/>
      <c r="K1847" s="15"/>
      <c r="L1847" s="5">
        <f>VLOOKUP($C$15,'اطلاعات پایه'!$A$18:$B$30,2,FALSE)</f>
        <v>30</v>
      </c>
      <c r="M1847" s="6">
        <f>VLOOKUP($C$15,'اطلاعات پایه'!$A$18:$C$30,3,FALSE)</f>
        <v>45736</v>
      </c>
      <c r="N1847" s="5">
        <f>ROUND((K1847*('اطلاعات پایه'!$B$12+1)+'اطلاعات پایه'!$B$13)/30*L1847,0)</f>
        <v>9316080</v>
      </c>
      <c r="O1847" s="5">
        <f>IF(AND(F1847&gt;0,M1847-F1847&gt;364),'اطلاعات پایه'!$B$10,0)*L1847+J1847</f>
        <v>0</v>
      </c>
      <c r="P1847" s="5">
        <f>IF(H1847="متاهل",'اطلاعات پایه'!$B$6,0)</f>
        <v>0</v>
      </c>
      <c r="Q1847" s="5">
        <f>I1847*'اطلاعات پایه'!$B$7</f>
        <v>0</v>
      </c>
      <c r="R1847" s="5">
        <f>ROUND('اطلاعات پایه'!$B$8/30*MIN(30,L1847),0)</f>
        <v>9000000</v>
      </c>
      <c r="S1847" s="5">
        <f>ROUND('اطلاعات پایه'!$B$9/30*MIN(30,L1847),0)</f>
        <v>22000000</v>
      </c>
      <c r="T1847" s="5">
        <f t="shared" si="227"/>
        <v>59284</v>
      </c>
      <c r="U1847" s="15"/>
      <c r="V1847" s="5">
        <f t="shared" si="225"/>
        <v>0</v>
      </c>
      <c r="X1847" s="9">
        <f t="shared" si="228"/>
        <v>40316080</v>
      </c>
      <c r="Y1847" s="9">
        <f>ROUND(0.07*MIN(7*L1847*'اطلاعات پایه'!$B$5,'محاسبه حقوق'!X1847),0)</f>
        <v>2822126</v>
      </c>
      <c r="Z1847" s="9">
        <f t="shared" si="229"/>
        <v>9272700</v>
      </c>
      <c r="AA1847" s="9">
        <f t="shared" si="230"/>
        <v>480702059.14285713</v>
      </c>
      <c r="AB1847" s="5">
        <f>IF(AA1847&lt;='اطلاعات پایه'!$B$35,'اطلاعات پایه'!$D$35,IF(AA1847&lt;='اطلاعات پایه'!$B$36,'اطلاعات پایه'!$E$35+(AA1847-'اطلاعات پایه'!$B$35)*'اطلاعات پایه'!$C$36,IF(AA1847&lt;='اطلاعات پایه'!$B$37,'اطلاعات پایه'!$E$36+(AA1847-'اطلاعات پایه'!$B$36)*'اطلاعات پایه'!$C$37,IF(AA1847&lt;='اطلاعات پایه'!$B$38,'اطلاعات پایه'!$E$37+(AA1847-'اطلاعات پایه'!$B$37)*'اطلاعات پایه'!$C$38,IF(AA1847&lt;='اطلاعات پایه'!$B$39,'اطلاعات پایه'!$E$38+(AA1847-'اطلاعات پایه'!$B$38)*'اطلاعات پایه'!$C$39,'اطلاعات پایه'!$E$39+(AA1847-'اطلاعات پایه'!$B$39)*'اطلاعات پایه'!$C$40)))))/365*L1847</f>
        <v>0</v>
      </c>
      <c r="AC1847" s="9">
        <f t="shared" si="231"/>
        <v>37493954</v>
      </c>
      <c r="AE1847" s="9">
        <f t="shared" si="226"/>
        <v>49588780</v>
      </c>
    </row>
    <row r="1848" spans="1:31" x14ac:dyDescent="0.25">
      <c r="A1848" s="13">
        <v>1828</v>
      </c>
      <c r="B1848" s="13"/>
      <c r="C1848" s="13"/>
      <c r="D1848" s="13"/>
      <c r="E1848" s="13"/>
      <c r="F1848" s="13"/>
      <c r="G1848" s="6" t="str">
        <f t="shared" si="224"/>
        <v/>
      </c>
      <c r="H1848" s="13"/>
      <c r="I1848" s="13"/>
      <c r="J1848" s="15"/>
      <c r="K1848" s="15"/>
      <c r="L1848" s="5">
        <f>VLOOKUP($C$15,'اطلاعات پایه'!$A$18:$B$30,2,FALSE)</f>
        <v>30</v>
      </c>
      <c r="M1848" s="6">
        <f>VLOOKUP($C$15,'اطلاعات پایه'!$A$18:$C$30,3,FALSE)</f>
        <v>45736</v>
      </c>
      <c r="N1848" s="5">
        <f>ROUND((K1848*('اطلاعات پایه'!$B$12+1)+'اطلاعات پایه'!$B$13)/30*L1848,0)</f>
        <v>9316080</v>
      </c>
      <c r="O1848" s="5">
        <f>IF(AND(F1848&gt;0,M1848-F1848&gt;364),'اطلاعات پایه'!$B$10,0)*L1848+J1848</f>
        <v>0</v>
      </c>
      <c r="P1848" s="5">
        <f>IF(H1848="متاهل",'اطلاعات پایه'!$B$6,0)</f>
        <v>0</v>
      </c>
      <c r="Q1848" s="5">
        <f>I1848*'اطلاعات پایه'!$B$7</f>
        <v>0</v>
      </c>
      <c r="R1848" s="5">
        <f>ROUND('اطلاعات پایه'!$B$8/30*MIN(30,L1848),0)</f>
        <v>9000000</v>
      </c>
      <c r="S1848" s="5">
        <f>ROUND('اطلاعات پایه'!$B$9/30*MIN(30,L1848),0)</f>
        <v>22000000</v>
      </c>
      <c r="T1848" s="5">
        <f t="shared" si="227"/>
        <v>59284</v>
      </c>
      <c r="U1848" s="15"/>
      <c r="V1848" s="5">
        <f t="shared" si="225"/>
        <v>0</v>
      </c>
      <c r="X1848" s="9">
        <f t="shared" si="228"/>
        <v>40316080</v>
      </c>
      <c r="Y1848" s="9">
        <f>ROUND(0.07*MIN(7*L1848*'اطلاعات پایه'!$B$5,'محاسبه حقوق'!X1848),0)</f>
        <v>2822126</v>
      </c>
      <c r="Z1848" s="9">
        <f t="shared" si="229"/>
        <v>9272700</v>
      </c>
      <c r="AA1848" s="9">
        <f t="shared" si="230"/>
        <v>480702059.14285713</v>
      </c>
      <c r="AB1848" s="5">
        <f>IF(AA1848&lt;='اطلاعات پایه'!$B$35,'اطلاعات پایه'!$D$35,IF(AA1848&lt;='اطلاعات پایه'!$B$36,'اطلاعات پایه'!$E$35+(AA1848-'اطلاعات پایه'!$B$35)*'اطلاعات پایه'!$C$36,IF(AA1848&lt;='اطلاعات پایه'!$B$37,'اطلاعات پایه'!$E$36+(AA1848-'اطلاعات پایه'!$B$36)*'اطلاعات پایه'!$C$37,IF(AA1848&lt;='اطلاعات پایه'!$B$38,'اطلاعات پایه'!$E$37+(AA1848-'اطلاعات پایه'!$B$37)*'اطلاعات پایه'!$C$38,IF(AA1848&lt;='اطلاعات پایه'!$B$39,'اطلاعات پایه'!$E$38+(AA1848-'اطلاعات پایه'!$B$38)*'اطلاعات پایه'!$C$39,'اطلاعات پایه'!$E$39+(AA1848-'اطلاعات پایه'!$B$39)*'اطلاعات پایه'!$C$40)))))/365*L1848</f>
        <v>0</v>
      </c>
      <c r="AC1848" s="9">
        <f t="shared" si="231"/>
        <v>37493954</v>
      </c>
      <c r="AE1848" s="9">
        <f t="shared" si="226"/>
        <v>49588780</v>
      </c>
    </row>
    <row r="1849" spans="1:31" x14ac:dyDescent="0.25">
      <c r="A1849" s="13">
        <v>1829</v>
      </c>
      <c r="B1849" s="13"/>
      <c r="C1849" s="13"/>
      <c r="D1849" s="13"/>
      <c r="E1849" s="13"/>
      <c r="F1849" s="13"/>
      <c r="G1849" s="6" t="str">
        <f t="shared" si="224"/>
        <v/>
      </c>
      <c r="H1849" s="13"/>
      <c r="I1849" s="13"/>
      <c r="J1849" s="15"/>
      <c r="K1849" s="15"/>
      <c r="L1849" s="5">
        <f>VLOOKUP($C$15,'اطلاعات پایه'!$A$18:$B$30,2,FALSE)</f>
        <v>30</v>
      </c>
      <c r="M1849" s="6">
        <f>VLOOKUP($C$15,'اطلاعات پایه'!$A$18:$C$30,3,FALSE)</f>
        <v>45736</v>
      </c>
      <c r="N1849" s="5">
        <f>ROUND((K1849*('اطلاعات پایه'!$B$12+1)+'اطلاعات پایه'!$B$13)/30*L1849,0)</f>
        <v>9316080</v>
      </c>
      <c r="O1849" s="5">
        <f>IF(AND(F1849&gt;0,M1849-F1849&gt;364),'اطلاعات پایه'!$B$10,0)*L1849+J1849</f>
        <v>0</v>
      </c>
      <c r="P1849" s="5">
        <f>IF(H1849="متاهل",'اطلاعات پایه'!$B$6,0)</f>
        <v>0</v>
      </c>
      <c r="Q1849" s="5">
        <f>I1849*'اطلاعات پایه'!$B$7</f>
        <v>0</v>
      </c>
      <c r="R1849" s="5">
        <f>ROUND('اطلاعات پایه'!$B$8/30*MIN(30,L1849),0)</f>
        <v>9000000</v>
      </c>
      <c r="S1849" s="5">
        <f>ROUND('اطلاعات پایه'!$B$9/30*MIN(30,L1849),0)</f>
        <v>22000000</v>
      </c>
      <c r="T1849" s="5">
        <f t="shared" si="227"/>
        <v>59284</v>
      </c>
      <c r="U1849" s="15"/>
      <c r="V1849" s="5">
        <f t="shared" si="225"/>
        <v>0</v>
      </c>
      <c r="X1849" s="9">
        <f t="shared" si="228"/>
        <v>40316080</v>
      </c>
      <c r="Y1849" s="9">
        <f>ROUND(0.07*MIN(7*L1849*'اطلاعات پایه'!$B$5,'محاسبه حقوق'!X1849),0)</f>
        <v>2822126</v>
      </c>
      <c r="Z1849" s="9">
        <f t="shared" si="229"/>
        <v>9272700</v>
      </c>
      <c r="AA1849" s="9">
        <f t="shared" si="230"/>
        <v>480702059.14285713</v>
      </c>
      <c r="AB1849" s="5">
        <f>IF(AA1849&lt;='اطلاعات پایه'!$B$35,'اطلاعات پایه'!$D$35,IF(AA1849&lt;='اطلاعات پایه'!$B$36,'اطلاعات پایه'!$E$35+(AA1849-'اطلاعات پایه'!$B$35)*'اطلاعات پایه'!$C$36,IF(AA1849&lt;='اطلاعات پایه'!$B$37,'اطلاعات پایه'!$E$36+(AA1849-'اطلاعات پایه'!$B$36)*'اطلاعات پایه'!$C$37,IF(AA1849&lt;='اطلاعات پایه'!$B$38,'اطلاعات پایه'!$E$37+(AA1849-'اطلاعات پایه'!$B$37)*'اطلاعات پایه'!$C$38,IF(AA1849&lt;='اطلاعات پایه'!$B$39,'اطلاعات پایه'!$E$38+(AA1849-'اطلاعات پایه'!$B$38)*'اطلاعات پایه'!$C$39,'اطلاعات پایه'!$E$39+(AA1849-'اطلاعات پایه'!$B$39)*'اطلاعات پایه'!$C$40)))))/365*L1849</f>
        <v>0</v>
      </c>
      <c r="AC1849" s="9">
        <f t="shared" si="231"/>
        <v>37493954</v>
      </c>
      <c r="AE1849" s="9">
        <f t="shared" si="226"/>
        <v>49588780</v>
      </c>
    </row>
    <row r="1850" spans="1:31" x14ac:dyDescent="0.25">
      <c r="A1850" s="13">
        <v>1830</v>
      </c>
      <c r="B1850" s="13"/>
      <c r="C1850" s="13"/>
      <c r="D1850" s="13"/>
      <c r="E1850" s="13"/>
      <c r="F1850" s="13"/>
      <c r="G1850" s="6" t="str">
        <f t="shared" si="224"/>
        <v/>
      </c>
      <c r="H1850" s="13"/>
      <c r="I1850" s="13"/>
      <c r="J1850" s="15"/>
      <c r="K1850" s="15"/>
      <c r="L1850" s="5">
        <f>VLOOKUP($C$15,'اطلاعات پایه'!$A$18:$B$30,2,FALSE)</f>
        <v>30</v>
      </c>
      <c r="M1850" s="6">
        <f>VLOOKUP($C$15,'اطلاعات پایه'!$A$18:$C$30,3,FALSE)</f>
        <v>45736</v>
      </c>
      <c r="N1850" s="5">
        <f>ROUND((K1850*('اطلاعات پایه'!$B$12+1)+'اطلاعات پایه'!$B$13)/30*L1850,0)</f>
        <v>9316080</v>
      </c>
      <c r="O1850" s="5">
        <f>IF(AND(F1850&gt;0,M1850-F1850&gt;364),'اطلاعات پایه'!$B$10,0)*L1850+J1850</f>
        <v>0</v>
      </c>
      <c r="P1850" s="5">
        <f>IF(H1850="متاهل",'اطلاعات پایه'!$B$6,0)</f>
        <v>0</v>
      </c>
      <c r="Q1850" s="5">
        <f>I1850*'اطلاعات پایه'!$B$7</f>
        <v>0</v>
      </c>
      <c r="R1850" s="5">
        <f>ROUND('اطلاعات پایه'!$B$8/30*MIN(30,L1850),0)</f>
        <v>9000000</v>
      </c>
      <c r="S1850" s="5">
        <f>ROUND('اطلاعات پایه'!$B$9/30*MIN(30,L1850),0)</f>
        <v>22000000</v>
      </c>
      <c r="T1850" s="5">
        <f t="shared" si="227"/>
        <v>59284</v>
      </c>
      <c r="U1850" s="15"/>
      <c r="V1850" s="5">
        <f t="shared" si="225"/>
        <v>0</v>
      </c>
      <c r="X1850" s="9">
        <f t="shared" si="228"/>
        <v>40316080</v>
      </c>
      <c r="Y1850" s="9">
        <f>ROUND(0.07*MIN(7*L1850*'اطلاعات پایه'!$B$5,'محاسبه حقوق'!X1850),0)</f>
        <v>2822126</v>
      </c>
      <c r="Z1850" s="9">
        <f t="shared" si="229"/>
        <v>9272700</v>
      </c>
      <c r="AA1850" s="9">
        <f t="shared" si="230"/>
        <v>480702059.14285713</v>
      </c>
      <c r="AB1850" s="5">
        <f>IF(AA1850&lt;='اطلاعات پایه'!$B$35,'اطلاعات پایه'!$D$35,IF(AA1850&lt;='اطلاعات پایه'!$B$36,'اطلاعات پایه'!$E$35+(AA1850-'اطلاعات پایه'!$B$35)*'اطلاعات پایه'!$C$36,IF(AA1850&lt;='اطلاعات پایه'!$B$37,'اطلاعات پایه'!$E$36+(AA1850-'اطلاعات پایه'!$B$36)*'اطلاعات پایه'!$C$37,IF(AA1850&lt;='اطلاعات پایه'!$B$38,'اطلاعات پایه'!$E$37+(AA1850-'اطلاعات پایه'!$B$37)*'اطلاعات پایه'!$C$38,IF(AA1850&lt;='اطلاعات پایه'!$B$39,'اطلاعات پایه'!$E$38+(AA1850-'اطلاعات پایه'!$B$38)*'اطلاعات پایه'!$C$39,'اطلاعات پایه'!$E$39+(AA1850-'اطلاعات پایه'!$B$39)*'اطلاعات پایه'!$C$40)))))/365*L1850</f>
        <v>0</v>
      </c>
      <c r="AC1850" s="9">
        <f t="shared" si="231"/>
        <v>37493954</v>
      </c>
      <c r="AE1850" s="9">
        <f t="shared" si="226"/>
        <v>49588780</v>
      </c>
    </row>
    <row r="1851" spans="1:31" x14ac:dyDescent="0.25">
      <c r="A1851" s="13">
        <v>1831</v>
      </c>
      <c r="B1851" s="13"/>
      <c r="C1851" s="13"/>
      <c r="D1851" s="13"/>
      <c r="E1851" s="13"/>
      <c r="F1851" s="13"/>
      <c r="G1851" s="6" t="str">
        <f t="shared" si="224"/>
        <v/>
      </c>
      <c r="H1851" s="13"/>
      <c r="I1851" s="13"/>
      <c r="J1851" s="15"/>
      <c r="K1851" s="15"/>
      <c r="L1851" s="5">
        <f>VLOOKUP($C$15,'اطلاعات پایه'!$A$18:$B$30,2,FALSE)</f>
        <v>30</v>
      </c>
      <c r="M1851" s="6">
        <f>VLOOKUP($C$15,'اطلاعات پایه'!$A$18:$C$30,3,FALSE)</f>
        <v>45736</v>
      </c>
      <c r="N1851" s="5">
        <f>ROUND((K1851*('اطلاعات پایه'!$B$12+1)+'اطلاعات پایه'!$B$13)/30*L1851,0)</f>
        <v>9316080</v>
      </c>
      <c r="O1851" s="5">
        <f>IF(AND(F1851&gt;0,M1851-F1851&gt;364),'اطلاعات پایه'!$B$10,0)*L1851+J1851</f>
        <v>0</v>
      </c>
      <c r="P1851" s="5">
        <f>IF(H1851="متاهل",'اطلاعات پایه'!$B$6,0)</f>
        <v>0</v>
      </c>
      <c r="Q1851" s="5">
        <f>I1851*'اطلاعات پایه'!$B$7</f>
        <v>0</v>
      </c>
      <c r="R1851" s="5">
        <f>ROUND('اطلاعات پایه'!$B$8/30*MIN(30,L1851),0)</f>
        <v>9000000</v>
      </c>
      <c r="S1851" s="5">
        <f>ROUND('اطلاعات پایه'!$B$9/30*MIN(30,L1851),0)</f>
        <v>22000000</v>
      </c>
      <c r="T1851" s="5">
        <f t="shared" si="227"/>
        <v>59284</v>
      </c>
      <c r="U1851" s="15"/>
      <c r="V1851" s="5">
        <f t="shared" si="225"/>
        <v>0</v>
      </c>
      <c r="X1851" s="9">
        <f t="shared" si="228"/>
        <v>40316080</v>
      </c>
      <c r="Y1851" s="9">
        <f>ROUND(0.07*MIN(7*L1851*'اطلاعات پایه'!$B$5,'محاسبه حقوق'!X1851),0)</f>
        <v>2822126</v>
      </c>
      <c r="Z1851" s="9">
        <f t="shared" si="229"/>
        <v>9272700</v>
      </c>
      <c r="AA1851" s="9">
        <f t="shared" si="230"/>
        <v>480702059.14285713</v>
      </c>
      <c r="AB1851" s="5">
        <f>IF(AA1851&lt;='اطلاعات پایه'!$B$35,'اطلاعات پایه'!$D$35,IF(AA1851&lt;='اطلاعات پایه'!$B$36,'اطلاعات پایه'!$E$35+(AA1851-'اطلاعات پایه'!$B$35)*'اطلاعات پایه'!$C$36,IF(AA1851&lt;='اطلاعات پایه'!$B$37,'اطلاعات پایه'!$E$36+(AA1851-'اطلاعات پایه'!$B$36)*'اطلاعات پایه'!$C$37,IF(AA1851&lt;='اطلاعات پایه'!$B$38,'اطلاعات پایه'!$E$37+(AA1851-'اطلاعات پایه'!$B$37)*'اطلاعات پایه'!$C$38,IF(AA1851&lt;='اطلاعات پایه'!$B$39,'اطلاعات پایه'!$E$38+(AA1851-'اطلاعات پایه'!$B$38)*'اطلاعات پایه'!$C$39,'اطلاعات پایه'!$E$39+(AA1851-'اطلاعات پایه'!$B$39)*'اطلاعات پایه'!$C$40)))))/365*L1851</f>
        <v>0</v>
      </c>
      <c r="AC1851" s="9">
        <f t="shared" si="231"/>
        <v>37493954</v>
      </c>
      <c r="AE1851" s="9">
        <f t="shared" si="226"/>
        <v>49588780</v>
      </c>
    </row>
    <row r="1852" spans="1:31" x14ac:dyDescent="0.25">
      <c r="A1852" s="13">
        <v>1832</v>
      </c>
      <c r="B1852" s="13"/>
      <c r="C1852" s="13"/>
      <c r="D1852" s="13"/>
      <c r="E1852" s="13"/>
      <c r="F1852" s="13"/>
      <c r="G1852" s="6" t="str">
        <f t="shared" si="224"/>
        <v/>
      </c>
      <c r="H1852" s="13"/>
      <c r="I1852" s="13"/>
      <c r="J1852" s="15"/>
      <c r="K1852" s="15"/>
      <c r="L1852" s="5">
        <f>VLOOKUP($C$15,'اطلاعات پایه'!$A$18:$B$30,2,FALSE)</f>
        <v>30</v>
      </c>
      <c r="M1852" s="6">
        <f>VLOOKUP($C$15,'اطلاعات پایه'!$A$18:$C$30,3,FALSE)</f>
        <v>45736</v>
      </c>
      <c r="N1852" s="5">
        <f>ROUND((K1852*('اطلاعات پایه'!$B$12+1)+'اطلاعات پایه'!$B$13)/30*L1852,0)</f>
        <v>9316080</v>
      </c>
      <c r="O1852" s="5">
        <f>IF(AND(F1852&gt;0,M1852-F1852&gt;364),'اطلاعات پایه'!$B$10,0)*L1852+J1852</f>
        <v>0</v>
      </c>
      <c r="P1852" s="5">
        <f>IF(H1852="متاهل",'اطلاعات پایه'!$B$6,0)</f>
        <v>0</v>
      </c>
      <c r="Q1852" s="5">
        <f>I1852*'اطلاعات پایه'!$B$7</f>
        <v>0</v>
      </c>
      <c r="R1852" s="5">
        <f>ROUND('اطلاعات پایه'!$B$8/30*MIN(30,L1852),0)</f>
        <v>9000000</v>
      </c>
      <c r="S1852" s="5">
        <f>ROUND('اطلاعات پایه'!$B$9/30*MIN(30,L1852),0)</f>
        <v>22000000</v>
      </c>
      <c r="T1852" s="5">
        <f t="shared" si="227"/>
        <v>59284</v>
      </c>
      <c r="U1852" s="15"/>
      <c r="V1852" s="5">
        <f t="shared" si="225"/>
        <v>0</v>
      </c>
      <c r="X1852" s="9">
        <f t="shared" si="228"/>
        <v>40316080</v>
      </c>
      <c r="Y1852" s="9">
        <f>ROUND(0.07*MIN(7*L1852*'اطلاعات پایه'!$B$5,'محاسبه حقوق'!X1852),0)</f>
        <v>2822126</v>
      </c>
      <c r="Z1852" s="9">
        <f t="shared" si="229"/>
        <v>9272700</v>
      </c>
      <c r="AA1852" s="9">
        <f t="shared" si="230"/>
        <v>480702059.14285713</v>
      </c>
      <c r="AB1852" s="5">
        <f>IF(AA1852&lt;='اطلاعات پایه'!$B$35,'اطلاعات پایه'!$D$35,IF(AA1852&lt;='اطلاعات پایه'!$B$36,'اطلاعات پایه'!$E$35+(AA1852-'اطلاعات پایه'!$B$35)*'اطلاعات پایه'!$C$36,IF(AA1852&lt;='اطلاعات پایه'!$B$37,'اطلاعات پایه'!$E$36+(AA1852-'اطلاعات پایه'!$B$36)*'اطلاعات پایه'!$C$37,IF(AA1852&lt;='اطلاعات پایه'!$B$38,'اطلاعات پایه'!$E$37+(AA1852-'اطلاعات پایه'!$B$37)*'اطلاعات پایه'!$C$38,IF(AA1852&lt;='اطلاعات پایه'!$B$39,'اطلاعات پایه'!$E$38+(AA1852-'اطلاعات پایه'!$B$38)*'اطلاعات پایه'!$C$39,'اطلاعات پایه'!$E$39+(AA1852-'اطلاعات پایه'!$B$39)*'اطلاعات پایه'!$C$40)))))/365*L1852</f>
        <v>0</v>
      </c>
      <c r="AC1852" s="9">
        <f t="shared" si="231"/>
        <v>37493954</v>
      </c>
      <c r="AE1852" s="9">
        <f t="shared" si="226"/>
        <v>49588780</v>
      </c>
    </row>
    <row r="1853" spans="1:31" x14ac:dyDescent="0.25">
      <c r="A1853" s="13">
        <v>1833</v>
      </c>
      <c r="B1853" s="13"/>
      <c r="C1853" s="13"/>
      <c r="D1853" s="13"/>
      <c r="E1853" s="13"/>
      <c r="F1853" s="13"/>
      <c r="G1853" s="6" t="str">
        <f t="shared" si="224"/>
        <v/>
      </c>
      <c r="H1853" s="13"/>
      <c r="I1853" s="13"/>
      <c r="J1853" s="15"/>
      <c r="K1853" s="15"/>
      <c r="L1853" s="5">
        <f>VLOOKUP($C$15,'اطلاعات پایه'!$A$18:$B$30,2,FALSE)</f>
        <v>30</v>
      </c>
      <c r="M1853" s="6">
        <f>VLOOKUP($C$15,'اطلاعات پایه'!$A$18:$C$30,3,FALSE)</f>
        <v>45736</v>
      </c>
      <c r="N1853" s="5">
        <f>ROUND((K1853*('اطلاعات پایه'!$B$12+1)+'اطلاعات پایه'!$B$13)/30*L1853,0)</f>
        <v>9316080</v>
      </c>
      <c r="O1853" s="5">
        <f>IF(AND(F1853&gt;0,M1853-F1853&gt;364),'اطلاعات پایه'!$B$10,0)*L1853+J1853</f>
        <v>0</v>
      </c>
      <c r="P1853" s="5">
        <f>IF(H1853="متاهل",'اطلاعات پایه'!$B$6,0)</f>
        <v>0</v>
      </c>
      <c r="Q1853" s="5">
        <f>I1853*'اطلاعات پایه'!$B$7</f>
        <v>0</v>
      </c>
      <c r="R1853" s="5">
        <f>ROUND('اطلاعات پایه'!$B$8/30*MIN(30,L1853),0)</f>
        <v>9000000</v>
      </c>
      <c r="S1853" s="5">
        <f>ROUND('اطلاعات پایه'!$B$9/30*MIN(30,L1853),0)</f>
        <v>22000000</v>
      </c>
      <c r="T1853" s="5">
        <f t="shared" si="227"/>
        <v>59284</v>
      </c>
      <c r="U1853" s="15"/>
      <c r="V1853" s="5">
        <f t="shared" si="225"/>
        <v>0</v>
      </c>
      <c r="X1853" s="9">
        <f t="shared" si="228"/>
        <v>40316080</v>
      </c>
      <c r="Y1853" s="9">
        <f>ROUND(0.07*MIN(7*L1853*'اطلاعات پایه'!$B$5,'محاسبه حقوق'!X1853),0)</f>
        <v>2822126</v>
      </c>
      <c r="Z1853" s="9">
        <f t="shared" si="229"/>
        <v>9272700</v>
      </c>
      <c r="AA1853" s="9">
        <f t="shared" si="230"/>
        <v>480702059.14285713</v>
      </c>
      <c r="AB1853" s="5">
        <f>IF(AA1853&lt;='اطلاعات پایه'!$B$35,'اطلاعات پایه'!$D$35,IF(AA1853&lt;='اطلاعات پایه'!$B$36,'اطلاعات پایه'!$E$35+(AA1853-'اطلاعات پایه'!$B$35)*'اطلاعات پایه'!$C$36,IF(AA1853&lt;='اطلاعات پایه'!$B$37,'اطلاعات پایه'!$E$36+(AA1853-'اطلاعات پایه'!$B$36)*'اطلاعات پایه'!$C$37,IF(AA1853&lt;='اطلاعات پایه'!$B$38,'اطلاعات پایه'!$E$37+(AA1853-'اطلاعات پایه'!$B$37)*'اطلاعات پایه'!$C$38,IF(AA1853&lt;='اطلاعات پایه'!$B$39,'اطلاعات پایه'!$E$38+(AA1853-'اطلاعات پایه'!$B$38)*'اطلاعات پایه'!$C$39,'اطلاعات پایه'!$E$39+(AA1853-'اطلاعات پایه'!$B$39)*'اطلاعات پایه'!$C$40)))))/365*L1853</f>
        <v>0</v>
      </c>
      <c r="AC1853" s="9">
        <f t="shared" si="231"/>
        <v>37493954</v>
      </c>
      <c r="AE1853" s="9">
        <f t="shared" si="226"/>
        <v>49588780</v>
      </c>
    </row>
    <row r="1854" spans="1:31" x14ac:dyDescent="0.25">
      <c r="A1854" s="13">
        <v>1834</v>
      </c>
      <c r="B1854" s="13"/>
      <c r="C1854" s="13"/>
      <c r="D1854" s="13"/>
      <c r="E1854" s="13"/>
      <c r="F1854" s="13"/>
      <c r="G1854" s="6" t="str">
        <f t="shared" si="224"/>
        <v/>
      </c>
      <c r="H1854" s="13"/>
      <c r="I1854" s="13"/>
      <c r="J1854" s="15"/>
      <c r="K1854" s="15"/>
      <c r="L1854" s="5">
        <f>VLOOKUP($C$15,'اطلاعات پایه'!$A$18:$B$30,2,FALSE)</f>
        <v>30</v>
      </c>
      <c r="M1854" s="6">
        <f>VLOOKUP($C$15,'اطلاعات پایه'!$A$18:$C$30,3,FALSE)</f>
        <v>45736</v>
      </c>
      <c r="N1854" s="5">
        <f>ROUND((K1854*('اطلاعات پایه'!$B$12+1)+'اطلاعات پایه'!$B$13)/30*L1854,0)</f>
        <v>9316080</v>
      </c>
      <c r="O1854" s="5">
        <f>IF(AND(F1854&gt;0,M1854-F1854&gt;364),'اطلاعات پایه'!$B$10,0)*L1854+J1854</f>
        <v>0</v>
      </c>
      <c r="P1854" s="5">
        <f>IF(H1854="متاهل",'اطلاعات پایه'!$B$6,0)</f>
        <v>0</v>
      </c>
      <c r="Q1854" s="5">
        <f>I1854*'اطلاعات پایه'!$B$7</f>
        <v>0</v>
      </c>
      <c r="R1854" s="5">
        <f>ROUND('اطلاعات پایه'!$B$8/30*MIN(30,L1854),0)</f>
        <v>9000000</v>
      </c>
      <c r="S1854" s="5">
        <f>ROUND('اطلاعات پایه'!$B$9/30*MIN(30,L1854),0)</f>
        <v>22000000</v>
      </c>
      <c r="T1854" s="5">
        <f t="shared" si="227"/>
        <v>59284</v>
      </c>
      <c r="U1854" s="15"/>
      <c r="V1854" s="5">
        <f t="shared" si="225"/>
        <v>0</v>
      </c>
      <c r="X1854" s="9">
        <f t="shared" si="228"/>
        <v>40316080</v>
      </c>
      <c r="Y1854" s="9">
        <f>ROUND(0.07*MIN(7*L1854*'اطلاعات پایه'!$B$5,'محاسبه حقوق'!X1854),0)</f>
        <v>2822126</v>
      </c>
      <c r="Z1854" s="9">
        <f t="shared" si="229"/>
        <v>9272700</v>
      </c>
      <c r="AA1854" s="9">
        <f t="shared" si="230"/>
        <v>480702059.14285713</v>
      </c>
      <c r="AB1854" s="5">
        <f>IF(AA1854&lt;='اطلاعات پایه'!$B$35,'اطلاعات پایه'!$D$35,IF(AA1854&lt;='اطلاعات پایه'!$B$36,'اطلاعات پایه'!$E$35+(AA1854-'اطلاعات پایه'!$B$35)*'اطلاعات پایه'!$C$36,IF(AA1854&lt;='اطلاعات پایه'!$B$37,'اطلاعات پایه'!$E$36+(AA1854-'اطلاعات پایه'!$B$36)*'اطلاعات پایه'!$C$37,IF(AA1854&lt;='اطلاعات پایه'!$B$38,'اطلاعات پایه'!$E$37+(AA1854-'اطلاعات پایه'!$B$37)*'اطلاعات پایه'!$C$38,IF(AA1854&lt;='اطلاعات پایه'!$B$39,'اطلاعات پایه'!$E$38+(AA1854-'اطلاعات پایه'!$B$38)*'اطلاعات پایه'!$C$39,'اطلاعات پایه'!$E$39+(AA1854-'اطلاعات پایه'!$B$39)*'اطلاعات پایه'!$C$40)))))/365*L1854</f>
        <v>0</v>
      </c>
      <c r="AC1854" s="9">
        <f t="shared" si="231"/>
        <v>37493954</v>
      </c>
      <c r="AE1854" s="9">
        <f t="shared" si="226"/>
        <v>49588780</v>
      </c>
    </row>
    <row r="1855" spans="1:31" x14ac:dyDescent="0.25">
      <c r="A1855" s="13">
        <v>1835</v>
      </c>
      <c r="B1855" s="13"/>
      <c r="C1855" s="13"/>
      <c r="D1855" s="13"/>
      <c r="E1855" s="13"/>
      <c r="F1855" s="13"/>
      <c r="G1855" s="6" t="str">
        <f t="shared" si="224"/>
        <v/>
      </c>
      <c r="H1855" s="13"/>
      <c r="I1855" s="13"/>
      <c r="J1855" s="15"/>
      <c r="K1855" s="15"/>
      <c r="L1855" s="5">
        <f>VLOOKUP($C$15,'اطلاعات پایه'!$A$18:$B$30,2,FALSE)</f>
        <v>30</v>
      </c>
      <c r="M1855" s="6">
        <f>VLOOKUP($C$15,'اطلاعات پایه'!$A$18:$C$30,3,FALSE)</f>
        <v>45736</v>
      </c>
      <c r="N1855" s="5">
        <f>ROUND((K1855*('اطلاعات پایه'!$B$12+1)+'اطلاعات پایه'!$B$13)/30*L1855,0)</f>
        <v>9316080</v>
      </c>
      <c r="O1855" s="5">
        <f>IF(AND(F1855&gt;0,M1855-F1855&gt;364),'اطلاعات پایه'!$B$10,0)*L1855+J1855</f>
        <v>0</v>
      </c>
      <c r="P1855" s="5">
        <f>IF(H1855="متاهل",'اطلاعات پایه'!$B$6,0)</f>
        <v>0</v>
      </c>
      <c r="Q1855" s="5">
        <f>I1855*'اطلاعات پایه'!$B$7</f>
        <v>0</v>
      </c>
      <c r="R1855" s="5">
        <f>ROUND('اطلاعات پایه'!$B$8/30*MIN(30,L1855),0)</f>
        <v>9000000</v>
      </c>
      <c r="S1855" s="5">
        <f>ROUND('اطلاعات پایه'!$B$9/30*MIN(30,L1855),0)</f>
        <v>22000000</v>
      </c>
      <c r="T1855" s="5">
        <f t="shared" si="227"/>
        <v>59284</v>
      </c>
      <c r="U1855" s="15"/>
      <c r="V1855" s="5">
        <f t="shared" si="225"/>
        <v>0</v>
      </c>
      <c r="X1855" s="9">
        <f t="shared" si="228"/>
        <v>40316080</v>
      </c>
      <c r="Y1855" s="9">
        <f>ROUND(0.07*MIN(7*L1855*'اطلاعات پایه'!$B$5,'محاسبه حقوق'!X1855),0)</f>
        <v>2822126</v>
      </c>
      <c r="Z1855" s="9">
        <f t="shared" si="229"/>
        <v>9272700</v>
      </c>
      <c r="AA1855" s="9">
        <f t="shared" si="230"/>
        <v>480702059.14285713</v>
      </c>
      <c r="AB1855" s="5">
        <f>IF(AA1855&lt;='اطلاعات پایه'!$B$35,'اطلاعات پایه'!$D$35,IF(AA1855&lt;='اطلاعات پایه'!$B$36,'اطلاعات پایه'!$E$35+(AA1855-'اطلاعات پایه'!$B$35)*'اطلاعات پایه'!$C$36,IF(AA1855&lt;='اطلاعات پایه'!$B$37,'اطلاعات پایه'!$E$36+(AA1855-'اطلاعات پایه'!$B$36)*'اطلاعات پایه'!$C$37,IF(AA1855&lt;='اطلاعات پایه'!$B$38,'اطلاعات پایه'!$E$37+(AA1855-'اطلاعات پایه'!$B$37)*'اطلاعات پایه'!$C$38,IF(AA1855&lt;='اطلاعات پایه'!$B$39,'اطلاعات پایه'!$E$38+(AA1855-'اطلاعات پایه'!$B$38)*'اطلاعات پایه'!$C$39,'اطلاعات پایه'!$E$39+(AA1855-'اطلاعات پایه'!$B$39)*'اطلاعات پایه'!$C$40)))))/365*L1855</f>
        <v>0</v>
      </c>
      <c r="AC1855" s="9">
        <f t="shared" si="231"/>
        <v>37493954</v>
      </c>
      <c r="AE1855" s="9">
        <f t="shared" si="226"/>
        <v>49588780</v>
      </c>
    </row>
    <row r="1856" spans="1:31" x14ac:dyDescent="0.25">
      <c r="A1856" s="13">
        <v>1836</v>
      </c>
      <c r="B1856" s="13"/>
      <c r="C1856" s="13"/>
      <c r="D1856" s="13"/>
      <c r="E1856" s="13"/>
      <c r="F1856" s="13"/>
      <c r="G1856" s="6" t="str">
        <f t="shared" si="224"/>
        <v/>
      </c>
      <c r="H1856" s="13"/>
      <c r="I1856" s="13"/>
      <c r="J1856" s="15"/>
      <c r="K1856" s="15"/>
      <c r="L1856" s="5">
        <f>VLOOKUP($C$15,'اطلاعات پایه'!$A$18:$B$30,2,FALSE)</f>
        <v>30</v>
      </c>
      <c r="M1856" s="6">
        <f>VLOOKUP($C$15,'اطلاعات پایه'!$A$18:$C$30,3,FALSE)</f>
        <v>45736</v>
      </c>
      <c r="N1856" s="5">
        <f>ROUND((K1856*('اطلاعات پایه'!$B$12+1)+'اطلاعات پایه'!$B$13)/30*L1856,0)</f>
        <v>9316080</v>
      </c>
      <c r="O1856" s="5">
        <f>IF(AND(F1856&gt;0,M1856-F1856&gt;364),'اطلاعات پایه'!$B$10,0)*L1856+J1856</f>
        <v>0</v>
      </c>
      <c r="P1856" s="5">
        <f>IF(H1856="متاهل",'اطلاعات پایه'!$B$6,0)</f>
        <v>0</v>
      </c>
      <c r="Q1856" s="5">
        <f>I1856*'اطلاعات پایه'!$B$7</f>
        <v>0</v>
      </c>
      <c r="R1856" s="5">
        <f>ROUND('اطلاعات پایه'!$B$8/30*MIN(30,L1856),0)</f>
        <v>9000000</v>
      </c>
      <c r="S1856" s="5">
        <f>ROUND('اطلاعات پایه'!$B$9/30*MIN(30,L1856),0)</f>
        <v>22000000</v>
      </c>
      <c r="T1856" s="5">
        <f t="shared" si="227"/>
        <v>59284</v>
      </c>
      <c r="U1856" s="15"/>
      <c r="V1856" s="5">
        <f t="shared" si="225"/>
        <v>0</v>
      </c>
      <c r="X1856" s="9">
        <f t="shared" si="228"/>
        <v>40316080</v>
      </c>
      <c r="Y1856" s="9">
        <f>ROUND(0.07*MIN(7*L1856*'اطلاعات پایه'!$B$5,'محاسبه حقوق'!X1856),0)</f>
        <v>2822126</v>
      </c>
      <c r="Z1856" s="9">
        <f t="shared" si="229"/>
        <v>9272700</v>
      </c>
      <c r="AA1856" s="9">
        <f t="shared" si="230"/>
        <v>480702059.14285713</v>
      </c>
      <c r="AB1856" s="5">
        <f>IF(AA1856&lt;='اطلاعات پایه'!$B$35,'اطلاعات پایه'!$D$35,IF(AA1856&lt;='اطلاعات پایه'!$B$36,'اطلاعات پایه'!$E$35+(AA1856-'اطلاعات پایه'!$B$35)*'اطلاعات پایه'!$C$36,IF(AA1856&lt;='اطلاعات پایه'!$B$37,'اطلاعات پایه'!$E$36+(AA1856-'اطلاعات پایه'!$B$36)*'اطلاعات پایه'!$C$37,IF(AA1856&lt;='اطلاعات پایه'!$B$38,'اطلاعات پایه'!$E$37+(AA1856-'اطلاعات پایه'!$B$37)*'اطلاعات پایه'!$C$38,IF(AA1856&lt;='اطلاعات پایه'!$B$39,'اطلاعات پایه'!$E$38+(AA1856-'اطلاعات پایه'!$B$38)*'اطلاعات پایه'!$C$39,'اطلاعات پایه'!$E$39+(AA1856-'اطلاعات پایه'!$B$39)*'اطلاعات پایه'!$C$40)))))/365*L1856</f>
        <v>0</v>
      </c>
      <c r="AC1856" s="9">
        <f t="shared" si="231"/>
        <v>37493954</v>
      </c>
      <c r="AE1856" s="9">
        <f t="shared" si="226"/>
        <v>49588780</v>
      </c>
    </row>
    <row r="1857" spans="1:31" x14ac:dyDescent="0.25">
      <c r="A1857" s="13">
        <v>1837</v>
      </c>
      <c r="B1857" s="13"/>
      <c r="C1857" s="13"/>
      <c r="D1857" s="13"/>
      <c r="E1857" s="13"/>
      <c r="F1857" s="13"/>
      <c r="G1857" s="6" t="str">
        <f t="shared" si="224"/>
        <v/>
      </c>
      <c r="H1857" s="13"/>
      <c r="I1857" s="13"/>
      <c r="J1857" s="15"/>
      <c r="K1857" s="15"/>
      <c r="L1857" s="5">
        <f>VLOOKUP($C$15,'اطلاعات پایه'!$A$18:$B$30,2,FALSE)</f>
        <v>30</v>
      </c>
      <c r="M1857" s="6">
        <f>VLOOKUP($C$15,'اطلاعات پایه'!$A$18:$C$30,3,FALSE)</f>
        <v>45736</v>
      </c>
      <c r="N1857" s="5">
        <f>ROUND((K1857*('اطلاعات پایه'!$B$12+1)+'اطلاعات پایه'!$B$13)/30*L1857,0)</f>
        <v>9316080</v>
      </c>
      <c r="O1857" s="5">
        <f>IF(AND(F1857&gt;0,M1857-F1857&gt;364),'اطلاعات پایه'!$B$10,0)*L1857+J1857</f>
        <v>0</v>
      </c>
      <c r="P1857" s="5">
        <f>IF(H1857="متاهل",'اطلاعات پایه'!$B$6,0)</f>
        <v>0</v>
      </c>
      <c r="Q1857" s="5">
        <f>I1857*'اطلاعات پایه'!$B$7</f>
        <v>0</v>
      </c>
      <c r="R1857" s="5">
        <f>ROUND('اطلاعات پایه'!$B$8/30*MIN(30,L1857),0)</f>
        <v>9000000</v>
      </c>
      <c r="S1857" s="5">
        <f>ROUND('اطلاعات پایه'!$B$9/30*MIN(30,L1857),0)</f>
        <v>22000000</v>
      </c>
      <c r="T1857" s="5">
        <f t="shared" si="227"/>
        <v>59284</v>
      </c>
      <c r="U1857" s="15"/>
      <c r="V1857" s="5">
        <f t="shared" si="225"/>
        <v>0</v>
      </c>
      <c r="X1857" s="9">
        <f t="shared" si="228"/>
        <v>40316080</v>
      </c>
      <c r="Y1857" s="9">
        <f>ROUND(0.07*MIN(7*L1857*'اطلاعات پایه'!$B$5,'محاسبه حقوق'!X1857),0)</f>
        <v>2822126</v>
      </c>
      <c r="Z1857" s="9">
        <f t="shared" si="229"/>
        <v>9272700</v>
      </c>
      <c r="AA1857" s="9">
        <f t="shared" si="230"/>
        <v>480702059.14285713</v>
      </c>
      <c r="AB1857" s="5">
        <f>IF(AA1857&lt;='اطلاعات پایه'!$B$35,'اطلاعات پایه'!$D$35,IF(AA1857&lt;='اطلاعات پایه'!$B$36,'اطلاعات پایه'!$E$35+(AA1857-'اطلاعات پایه'!$B$35)*'اطلاعات پایه'!$C$36,IF(AA1857&lt;='اطلاعات پایه'!$B$37,'اطلاعات پایه'!$E$36+(AA1857-'اطلاعات پایه'!$B$36)*'اطلاعات پایه'!$C$37,IF(AA1857&lt;='اطلاعات پایه'!$B$38,'اطلاعات پایه'!$E$37+(AA1857-'اطلاعات پایه'!$B$37)*'اطلاعات پایه'!$C$38,IF(AA1857&lt;='اطلاعات پایه'!$B$39,'اطلاعات پایه'!$E$38+(AA1857-'اطلاعات پایه'!$B$38)*'اطلاعات پایه'!$C$39,'اطلاعات پایه'!$E$39+(AA1857-'اطلاعات پایه'!$B$39)*'اطلاعات پایه'!$C$40)))))/365*L1857</f>
        <v>0</v>
      </c>
      <c r="AC1857" s="9">
        <f t="shared" si="231"/>
        <v>37493954</v>
      </c>
      <c r="AE1857" s="9">
        <f t="shared" si="226"/>
        <v>49588780</v>
      </c>
    </row>
    <row r="1858" spans="1:31" x14ac:dyDescent="0.25">
      <c r="A1858" s="13">
        <v>1838</v>
      </c>
      <c r="B1858" s="13"/>
      <c r="C1858" s="13"/>
      <c r="D1858" s="13"/>
      <c r="E1858" s="13"/>
      <c r="F1858" s="13"/>
      <c r="G1858" s="6" t="str">
        <f t="shared" si="224"/>
        <v/>
      </c>
      <c r="H1858" s="13"/>
      <c r="I1858" s="13"/>
      <c r="J1858" s="15"/>
      <c r="K1858" s="15"/>
      <c r="L1858" s="5">
        <f>VLOOKUP($C$15,'اطلاعات پایه'!$A$18:$B$30,2,FALSE)</f>
        <v>30</v>
      </c>
      <c r="M1858" s="6">
        <f>VLOOKUP($C$15,'اطلاعات پایه'!$A$18:$C$30,3,FALSE)</f>
        <v>45736</v>
      </c>
      <c r="N1858" s="5">
        <f>ROUND((K1858*('اطلاعات پایه'!$B$12+1)+'اطلاعات پایه'!$B$13)/30*L1858,0)</f>
        <v>9316080</v>
      </c>
      <c r="O1858" s="5">
        <f>IF(AND(F1858&gt;0,M1858-F1858&gt;364),'اطلاعات پایه'!$B$10,0)*L1858+J1858</f>
        <v>0</v>
      </c>
      <c r="P1858" s="5">
        <f>IF(H1858="متاهل",'اطلاعات پایه'!$B$6,0)</f>
        <v>0</v>
      </c>
      <c r="Q1858" s="5">
        <f>I1858*'اطلاعات پایه'!$B$7</f>
        <v>0</v>
      </c>
      <c r="R1858" s="5">
        <f>ROUND('اطلاعات پایه'!$B$8/30*MIN(30,L1858),0)</f>
        <v>9000000</v>
      </c>
      <c r="S1858" s="5">
        <f>ROUND('اطلاعات پایه'!$B$9/30*MIN(30,L1858),0)</f>
        <v>22000000</v>
      </c>
      <c r="T1858" s="5">
        <f t="shared" si="227"/>
        <v>59284</v>
      </c>
      <c r="U1858" s="15"/>
      <c r="V1858" s="5">
        <f t="shared" si="225"/>
        <v>0</v>
      </c>
      <c r="X1858" s="9">
        <f t="shared" si="228"/>
        <v>40316080</v>
      </c>
      <c r="Y1858" s="9">
        <f>ROUND(0.07*MIN(7*L1858*'اطلاعات پایه'!$B$5,'محاسبه حقوق'!X1858),0)</f>
        <v>2822126</v>
      </c>
      <c r="Z1858" s="9">
        <f t="shared" si="229"/>
        <v>9272700</v>
      </c>
      <c r="AA1858" s="9">
        <f t="shared" si="230"/>
        <v>480702059.14285713</v>
      </c>
      <c r="AB1858" s="5">
        <f>IF(AA1858&lt;='اطلاعات پایه'!$B$35,'اطلاعات پایه'!$D$35,IF(AA1858&lt;='اطلاعات پایه'!$B$36,'اطلاعات پایه'!$E$35+(AA1858-'اطلاعات پایه'!$B$35)*'اطلاعات پایه'!$C$36,IF(AA1858&lt;='اطلاعات پایه'!$B$37,'اطلاعات پایه'!$E$36+(AA1858-'اطلاعات پایه'!$B$36)*'اطلاعات پایه'!$C$37,IF(AA1858&lt;='اطلاعات پایه'!$B$38,'اطلاعات پایه'!$E$37+(AA1858-'اطلاعات پایه'!$B$37)*'اطلاعات پایه'!$C$38,IF(AA1858&lt;='اطلاعات پایه'!$B$39,'اطلاعات پایه'!$E$38+(AA1858-'اطلاعات پایه'!$B$38)*'اطلاعات پایه'!$C$39,'اطلاعات پایه'!$E$39+(AA1858-'اطلاعات پایه'!$B$39)*'اطلاعات پایه'!$C$40)))))/365*L1858</f>
        <v>0</v>
      </c>
      <c r="AC1858" s="9">
        <f t="shared" si="231"/>
        <v>37493954</v>
      </c>
      <c r="AE1858" s="9">
        <f t="shared" si="226"/>
        <v>49588780</v>
      </c>
    </row>
    <row r="1859" spans="1:31" x14ac:dyDescent="0.25">
      <c r="A1859" s="13">
        <v>1839</v>
      </c>
      <c r="B1859" s="13"/>
      <c r="C1859" s="13"/>
      <c r="D1859" s="13"/>
      <c r="E1859" s="13"/>
      <c r="F1859" s="13"/>
      <c r="G1859" s="6" t="str">
        <f t="shared" si="224"/>
        <v/>
      </c>
      <c r="H1859" s="13"/>
      <c r="I1859" s="13"/>
      <c r="J1859" s="15"/>
      <c r="K1859" s="15"/>
      <c r="L1859" s="5">
        <f>VLOOKUP($C$15,'اطلاعات پایه'!$A$18:$B$30,2,FALSE)</f>
        <v>30</v>
      </c>
      <c r="M1859" s="6">
        <f>VLOOKUP($C$15,'اطلاعات پایه'!$A$18:$C$30,3,FALSE)</f>
        <v>45736</v>
      </c>
      <c r="N1859" s="5">
        <f>ROUND((K1859*('اطلاعات پایه'!$B$12+1)+'اطلاعات پایه'!$B$13)/30*L1859,0)</f>
        <v>9316080</v>
      </c>
      <c r="O1859" s="5">
        <f>IF(AND(F1859&gt;0,M1859-F1859&gt;364),'اطلاعات پایه'!$B$10,0)*L1859+J1859</f>
        <v>0</v>
      </c>
      <c r="P1859" s="5">
        <f>IF(H1859="متاهل",'اطلاعات پایه'!$B$6,0)</f>
        <v>0</v>
      </c>
      <c r="Q1859" s="5">
        <f>I1859*'اطلاعات پایه'!$B$7</f>
        <v>0</v>
      </c>
      <c r="R1859" s="5">
        <f>ROUND('اطلاعات پایه'!$B$8/30*MIN(30,L1859),0)</f>
        <v>9000000</v>
      </c>
      <c r="S1859" s="5">
        <f>ROUND('اطلاعات پایه'!$B$9/30*MIN(30,L1859),0)</f>
        <v>22000000</v>
      </c>
      <c r="T1859" s="5">
        <f t="shared" si="227"/>
        <v>59284</v>
      </c>
      <c r="U1859" s="15"/>
      <c r="V1859" s="5">
        <f t="shared" si="225"/>
        <v>0</v>
      </c>
      <c r="X1859" s="9">
        <f t="shared" si="228"/>
        <v>40316080</v>
      </c>
      <c r="Y1859" s="9">
        <f>ROUND(0.07*MIN(7*L1859*'اطلاعات پایه'!$B$5,'محاسبه حقوق'!X1859),0)</f>
        <v>2822126</v>
      </c>
      <c r="Z1859" s="9">
        <f t="shared" si="229"/>
        <v>9272700</v>
      </c>
      <c r="AA1859" s="9">
        <f t="shared" si="230"/>
        <v>480702059.14285713</v>
      </c>
      <c r="AB1859" s="5">
        <f>IF(AA1859&lt;='اطلاعات پایه'!$B$35,'اطلاعات پایه'!$D$35,IF(AA1859&lt;='اطلاعات پایه'!$B$36,'اطلاعات پایه'!$E$35+(AA1859-'اطلاعات پایه'!$B$35)*'اطلاعات پایه'!$C$36,IF(AA1859&lt;='اطلاعات پایه'!$B$37,'اطلاعات پایه'!$E$36+(AA1859-'اطلاعات پایه'!$B$36)*'اطلاعات پایه'!$C$37,IF(AA1859&lt;='اطلاعات پایه'!$B$38,'اطلاعات پایه'!$E$37+(AA1859-'اطلاعات پایه'!$B$37)*'اطلاعات پایه'!$C$38,IF(AA1859&lt;='اطلاعات پایه'!$B$39,'اطلاعات پایه'!$E$38+(AA1859-'اطلاعات پایه'!$B$38)*'اطلاعات پایه'!$C$39,'اطلاعات پایه'!$E$39+(AA1859-'اطلاعات پایه'!$B$39)*'اطلاعات پایه'!$C$40)))))/365*L1859</f>
        <v>0</v>
      </c>
      <c r="AC1859" s="9">
        <f t="shared" si="231"/>
        <v>37493954</v>
      </c>
      <c r="AE1859" s="9">
        <f t="shared" si="226"/>
        <v>49588780</v>
      </c>
    </row>
    <row r="1860" spans="1:31" x14ac:dyDescent="0.25">
      <c r="A1860" s="13">
        <v>1840</v>
      </c>
      <c r="B1860" s="13"/>
      <c r="C1860" s="13"/>
      <c r="D1860" s="13"/>
      <c r="E1860" s="13"/>
      <c r="F1860" s="13"/>
      <c r="G1860" s="6" t="str">
        <f t="shared" si="224"/>
        <v/>
      </c>
      <c r="H1860" s="13"/>
      <c r="I1860" s="13"/>
      <c r="J1860" s="15"/>
      <c r="K1860" s="15"/>
      <c r="L1860" s="5">
        <f>VLOOKUP($C$15,'اطلاعات پایه'!$A$18:$B$30,2,FALSE)</f>
        <v>30</v>
      </c>
      <c r="M1860" s="6">
        <f>VLOOKUP($C$15,'اطلاعات پایه'!$A$18:$C$30,3,FALSE)</f>
        <v>45736</v>
      </c>
      <c r="N1860" s="5">
        <f>ROUND((K1860*('اطلاعات پایه'!$B$12+1)+'اطلاعات پایه'!$B$13)/30*L1860,0)</f>
        <v>9316080</v>
      </c>
      <c r="O1860" s="5">
        <f>IF(AND(F1860&gt;0,M1860-F1860&gt;364),'اطلاعات پایه'!$B$10,0)*L1860+J1860</f>
        <v>0</v>
      </c>
      <c r="P1860" s="5">
        <f>IF(H1860="متاهل",'اطلاعات پایه'!$B$6,0)</f>
        <v>0</v>
      </c>
      <c r="Q1860" s="5">
        <f>I1860*'اطلاعات پایه'!$B$7</f>
        <v>0</v>
      </c>
      <c r="R1860" s="5">
        <f>ROUND('اطلاعات پایه'!$B$8/30*MIN(30,L1860),0)</f>
        <v>9000000</v>
      </c>
      <c r="S1860" s="5">
        <f>ROUND('اطلاعات پایه'!$B$9/30*MIN(30,L1860),0)</f>
        <v>22000000</v>
      </c>
      <c r="T1860" s="5">
        <f t="shared" si="227"/>
        <v>59284</v>
      </c>
      <c r="U1860" s="15"/>
      <c r="V1860" s="5">
        <f t="shared" si="225"/>
        <v>0</v>
      </c>
      <c r="X1860" s="9">
        <f t="shared" si="228"/>
        <v>40316080</v>
      </c>
      <c r="Y1860" s="9">
        <f>ROUND(0.07*MIN(7*L1860*'اطلاعات پایه'!$B$5,'محاسبه حقوق'!X1860),0)</f>
        <v>2822126</v>
      </c>
      <c r="Z1860" s="9">
        <f t="shared" si="229"/>
        <v>9272700</v>
      </c>
      <c r="AA1860" s="9">
        <f t="shared" si="230"/>
        <v>480702059.14285713</v>
      </c>
      <c r="AB1860" s="5">
        <f>IF(AA1860&lt;='اطلاعات پایه'!$B$35,'اطلاعات پایه'!$D$35,IF(AA1860&lt;='اطلاعات پایه'!$B$36,'اطلاعات پایه'!$E$35+(AA1860-'اطلاعات پایه'!$B$35)*'اطلاعات پایه'!$C$36,IF(AA1860&lt;='اطلاعات پایه'!$B$37,'اطلاعات پایه'!$E$36+(AA1860-'اطلاعات پایه'!$B$36)*'اطلاعات پایه'!$C$37,IF(AA1860&lt;='اطلاعات پایه'!$B$38,'اطلاعات پایه'!$E$37+(AA1860-'اطلاعات پایه'!$B$37)*'اطلاعات پایه'!$C$38,IF(AA1860&lt;='اطلاعات پایه'!$B$39,'اطلاعات پایه'!$E$38+(AA1860-'اطلاعات پایه'!$B$38)*'اطلاعات پایه'!$C$39,'اطلاعات پایه'!$E$39+(AA1860-'اطلاعات پایه'!$B$39)*'اطلاعات پایه'!$C$40)))))/365*L1860</f>
        <v>0</v>
      </c>
      <c r="AC1860" s="9">
        <f t="shared" si="231"/>
        <v>37493954</v>
      </c>
      <c r="AE1860" s="9">
        <f t="shared" si="226"/>
        <v>49588780</v>
      </c>
    </row>
    <row r="1861" spans="1:31" x14ac:dyDescent="0.25">
      <c r="A1861" s="13">
        <v>1841</v>
      </c>
      <c r="B1861" s="13"/>
      <c r="C1861" s="13"/>
      <c r="D1861" s="13"/>
      <c r="E1861" s="13"/>
      <c r="F1861" s="13"/>
      <c r="G1861" s="6" t="str">
        <f t="shared" si="224"/>
        <v/>
      </c>
      <c r="H1861" s="13"/>
      <c r="I1861" s="13"/>
      <c r="J1861" s="15"/>
      <c r="K1861" s="15"/>
      <c r="L1861" s="5">
        <f>VLOOKUP($C$15,'اطلاعات پایه'!$A$18:$B$30,2,FALSE)</f>
        <v>30</v>
      </c>
      <c r="M1861" s="6">
        <f>VLOOKUP($C$15,'اطلاعات پایه'!$A$18:$C$30,3,FALSE)</f>
        <v>45736</v>
      </c>
      <c r="N1861" s="5">
        <f>ROUND((K1861*('اطلاعات پایه'!$B$12+1)+'اطلاعات پایه'!$B$13)/30*L1861,0)</f>
        <v>9316080</v>
      </c>
      <c r="O1861" s="5">
        <f>IF(AND(F1861&gt;0,M1861-F1861&gt;364),'اطلاعات پایه'!$B$10,0)*L1861+J1861</f>
        <v>0</v>
      </c>
      <c r="P1861" s="5">
        <f>IF(H1861="متاهل",'اطلاعات پایه'!$B$6,0)</f>
        <v>0</v>
      </c>
      <c r="Q1861" s="5">
        <f>I1861*'اطلاعات پایه'!$B$7</f>
        <v>0</v>
      </c>
      <c r="R1861" s="5">
        <f>ROUND('اطلاعات پایه'!$B$8/30*MIN(30,L1861),0)</f>
        <v>9000000</v>
      </c>
      <c r="S1861" s="5">
        <f>ROUND('اطلاعات پایه'!$B$9/30*MIN(30,L1861),0)</f>
        <v>22000000</v>
      </c>
      <c r="T1861" s="5">
        <f t="shared" si="227"/>
        <v>59284</v>
      </c>
      <c r="U1861" s="15"/>
      <c r="V1861" s="5">
        <f t="shared" si="225"/>
        <v>0</v>
      </c>
      <c r="X1861" s="9">
        <f t="shared" si="228"/>
        <v>40316080</v>
      </c>
      <c r="Y1861" s="9">
        <f>ROUND(0.07*MIN(7*L1861*'اطلاعات پایه'!$B$5,'محاسبه حقوق'!X1861),0)</f>
        <v>2822126</v>
      </c>
      <c r="Z1861" s="9">
        <f t="shared" si="229"/>
        <v>9272700</v>
      </c>
      <c r="AA1861" s="9">
        <f t="shared" si="230"/>
        <v>480702059.14285713</v>
      </c>
      <c r="AB1861" s="5">
        <f>IF(AA1861&lt;='اطلاعات پایه'!$B$35,'اطلاعات پایه'!$D$35,IF(AA1861&lt;='اطلاعات پایه'!$B$36,'اطلاعات پایه'!$E$35+(AA1861-'اطلاعات پایه'!$B$35)*'اطلاعات پایه'!$C$36,IF(AA1861&lt;='اطلاعات پایه'!$B$37,'اطلاعات پایه'!$E$36+(AA1861-'اطلاعات پایه'!$B$36)*'اطلاعات پایه'!$C$37,IF(AA1861&lt;='اطلاعات پایه'!$B$38,'اطلاعات پایه'!$E$37+(AA1861-'اطلاعات پایه'!$B$37)*'اطلاعات پایه'!$C$38,IF(AA1861&lt;='اطلاعات پایه'!$B$39,'اطلاعات پایه'!$E$38+(AA1861-'اطلاعات پایه'!$B$38)*'اطلاعات پایه'!$C$39,'اطلاعات پایه'!$E$39+(AA1861-'اطلاعات پایه'!$B$39)*'اطلاعات پایه'!$C$40)))))/365*L1861</f>
        <v>0</v>
      </c>
      <c r="AC1861" s="9">
        <f t="shared" si="231"/>
        <v>37493954</v>
      </c>
      <c r="AE1861" s="9">
        <f t="shared" si="226"/>
        <v>49588780</v>
      </c>
    </row>
    <row r="1862" spans="1:31" x14ac:dyDescent="0.25">
      <c r="A1862" s="13">
        <v>1842</v>
      </c>
      <c r="B1862" s="13"/>
      <c r="C1862" s="13"/>
      <c r="D1862" s="13"/>
      <c r="E1862" s="13"/>
      <c r="F1862" s="13"/>
      <c r="G1862" s="6" t="str">
        <f t="shared" si="224"/>
        <v/>
      </c>
      <c r="H1862" s="13"/>
      <c r="I1862" s="13"/>
      <c r="J1862" s="15"/>
      <c r="K1862" s="15"/>
      <c r="L1862" s="5">
        <f>VLOOKUP($C$15,'اطلاعات پایه'!$A$18:$B$30,2,FALSE)</f>
        <v>30</v>
      </c>
      <c r="M1862" s="6">
        <f>VLOOKUP($C$15,'اطلاعات پایه'!$A$18:$C$30,3,FALSE)</f>
        <v>45736</v>
      </c>
      <c r="N1862" s="5">
        <f>ROUND((K1862*('اطلاعات پایه'!$B$12+1)+'اطلاعات پایه'!$B$13)/30*L1862,0)</f>
        <v>9316080</v>
      </c>
      <c r="O1862" s="5">
        <f>IF(AND(F1862&gt;0,M1862-F1862&gt;364),'اطلاعات پایه'!$B$10,0)*L1862+J1862</f>
        <v>0</v>
      </c>
      <c r="P1862" s="5">
        <f>IF(H1862="متاهل",'اطلاعات پایه'!$B$6,0)</f>
        <v>0</v>
      </c>
      <c r="Q1862" s="5">
        <f>I1862*'اطلاعات پایه'!$B$7</f>
        <v>0</v>
      </c>
      <c r="R1862" s="5">
        <f>ROUND('اطلاعات پایه'!$B$8/30*MIN(30,L1862),0)</f>
        <v>9000000</v>
      </c>
      <c r="S1862" s="5">
        <f>ROUND('اطلاعات پایه'!$B$9/30*MIN(30,L1862),0)</f>
        <v>22000000</v>
      </c>
      <c r="T1862" s="5">
        <f t="shared" si="227"/>
        <v>59284</v>
      </c>
      <c r="U1862" s="15"/>
      <c r="V1862" s="5">
        <f t="shared" si="225"/>
        <v>0</v>
      </c>
      <c r="X1862" s="9">
        <f t="shared" si="228"/>
        <v>40316080</v>
      </c>
      <c r="Y1862" s="9">
        <f>ROUND(0.07*MIN(7*L1862*'اطلاعات پایه'!$B$5,'محاسبه حقوق'!X1862),0)</f>
        <v>2822126</v>
      </c>
      <c r="Z1862" s="9">
        <f t="shared" si="229"/>
        <v>9272700</v>
      </c>
      <c r="AA1862" s="9">
        <f t="shared" si="230"/>
        <v>480702059.14285713</v>
      </c>
      <c r="AB1862" s="5">
        <f>IF(AA1862&lt;='اطلاعات پایه'!$B$35,'اطلاعات پایه'!$D$35,IF(AA1862&lt;='اطلاعات پایه'!$B$36,'اطلاعات پایه'!$E$35+(AA1862-'اطلاعات پایه'!$B$35)*'اطلاعات پایه'!$C$36,IF(AA1862&lt;='اطلاعات پایه'!$B$37,'اطلاعات پایه'!$E$36+(AA1862-'اطلاعات پایه'!$B$36)*'اطلاعات پایه'!$C$37,IF(AA1862&lt;='اطلاعات پایه'!$B$38,'اطلاعات پایه'!$E$37+(AA1862-'اطلاعات پایه'!$B$37)*'اطلاعات پایه'!$C$38,IF(AA1862&lt;='اطلاعات پایه'!$B$39,'اطلاعات پایه'!$E$38+(AA1862-'اطلاعات پایه'!$B$38)*'اطلاعات پایه'!$C$39,'اطلاعات پایه'!$E$39+(AA1862-'اطلاعات پایه'!$B$39)*'اطلاعات پایه'!$C$40)))))/365*L1862</f>
        <v>0</v>
      </c>
      <c r="AC1862" s="9">
        <f t="shared" si="231"/>
        <v>37493954</v>
      </c>
      <c r="AE1862" s="9">
        <f t="shared" si="226"/>
        <v>49588780</v>
      </c>
    </row>
    <row r="1863" spans="1:31" x14ac:dyDescent="0.25">
      <c r="A1863" s="13">
        <v>1843</v>
      </c>
      <c r="B1863" s="13"/>
      <c r="C1863" s="13"/>
      <c r="D1863" s="13"/>
      <c r="E1863" s="13"/>
      <c r="F1863" s="13"/>
      <c r="G1863" s="6" t="str">
        <f t="shared" si="224"/>
        <v/>
      </c>
      <c r="H1863" s="13"/>
      <c r="I1863" s="13"/>
      <c r="J1863" s="15"/>
      <c r="K1863" s="15"/>
      <c r="L1863" s="5">
        <f>VLOOKUP($C$15,'اطلاعات پایه'!$A$18:$B$30,2,FALSE)</f>
        <v>30</v>
      </c>
      <c r="M1863" s="6">
        <f>VLOOKUP($C$15,'اطلاعات پایه'!$A$18:$C$30,3,FALSE)</f>
        <v>45736</v>
      </c>
      <c r="N1863" s="5">
        <f>ROUND((K1863*('اطلاعات پایه'!$B$12+1)+'اطلاعات پایه'!$B$13)/30*L1863,0)</f>
        <v>9316080</v>
      </c>
      <c r="O1863" s="5">
        <f>IF(AND(F1863&gt;0,M1863-F1863&gt;364),'اطلاعات پایه'!$B$10,0)*L1863+J1863</f>
        <v>0</v>
      </c>
      <c r="P1863" s="5">
        <f>IF(H1863="متاهل",'اطلاعات پایه'!$B$6,0)</f>
        <v>0</v>
      </c>
      <c r="Q1863" s="5">
        <f>I1863*'اطلاعات پایه'!$B$7</f>
        <v>0</v>
      </c>
      <c r="R1863" s="5">
        <f>ROUND('اطلاعات پایه'!$B$8/30*MIN(30,L1863),0)</f>
        <v>9000000</v>
      </c>
      <c r="S1863" s="5">
        <f>ROUND('اطلاعات پایه'!$B$9/30*MIN(30,L1863),0)</f>
        <v>22000000</v>
      </c>
      <c r="T1863" s="5">
        <f t="shared" si="227"/>
        <v>59284</v>
      </c>
      <c r="U1863" s="15"/>
      <c r="V1863" s="5">
        <f t="shared" si="225"/>
        <v>0</v>
      </c>
      <c r="X1863" s="9">
        <f t="shared" si="228"/>
        <v>40316080</v>
      </c>
      <c r="Y1863" s="9">
        <f>ROUND(0.07*MIN(7*L1863*'اطلاعات پایه'!$B$5,'محاسبه حقوق'!X1863),0)</f>
        <v>2822126</v>
      </c>
      <c r="Z1863" s="9">
        <f t="shared" si="229"/>
        <v>9272700</v>
      </c>
      <c r="AA1863" s="9">
        <f t="shared" si="230"/>
        <v>480702059.14285713</v>
      </c>
      <c r="AB1863" s="5">
        <f>IF(AA1863&lt;='اطلاعات پایه'!$B$35,'اطلاعات پایه'!$D$35,IF(AA1863&lt;='اطلاعات پایه'!$B$36,'اطلاعات پایه'!$E$35+(AA1863-'اطلاعات پایه'!$B$35)*'اطلاعات پایه'!$C$36,IF(AA1863&lt;='اطلاعات پایه'!$B$37,'اطلاعات پایه'!$E$36+(AA1863-'اطلاعات پایه'!$B$36)*'اطلاعات پایه'!$C$37,IF(AA1863&lt;='اطلاعات پایه'!$B$38,'اطلاعات پایه'!$E$37+(AA1863-'اطلاعات پایه'!$B$37)*'اطلاعات پایه'!$C$38,IF(AA1863&lt;='اطلاعات پایه'!$B$39,'اطلاعات پایه'!$E$38+(AA1863-'اطلاعات پایه'!$B$38)*'اطلاعات پایه'!$C$39,'اطلاعات پایه'!$E$39+(AA1863-'اطلاعات پایه'!$B$39)*'اطلاعات پایه'!$C$40)))))/365*L1863</f>
        <v>0</v>
      </c>
      <c r="AC1863" s="9">
        <f t="shared" si="231"/>
        <v>37493954</v>
      </c>
      <c r="AE1863" s="9">
        <f t="shared" si="226"/>
        <v>49588780</v>
      </c>
    </row>
    <row r="1864" spans="1:31" x14ac:dyDescent="0.25">
      <c r="A1864" s="13">
        <v>1844</v>
      </c>
      <c r="B1864" s="13"/>
      <c r="C1864" s="13"/>
      <c r="D1864" s="13"/>
      <c r="E1864" s="13"/>
      <c r="F1864" s="13"/>
      <c r="G1864" s="6" t="str">
        <f t="shared" si="224"/>
        <v/>
      </c>
      <c r="H1864" s="13"/>
      <c r="I1864" s="13"/>
      <c r="J1864" s="15"/>
      <c r="K1864" s="15"/>
      <c r="L1864" s="5">
        <f>VLOOKUP($C$15,'اطلاعات پایه'!$A$18:$B$30,2,FALSE)</f>
        <v>30</v>
      </c>
      <c r="M1864" s="6">
        <f>VLOOKUP($C$15,'اطلاعات پایه'!$A$18:$C$30,3,FALSE)</f>
        <v>45736</v>
      </c>
      <c r="N1864" s="5">
        <f>ROUND((K1864*('اطلاعات پایه'!$B$12+1)+'اطلاعات پایه'!$B$13)/30*L1864,0)</f>
        <v>9316080</v>
      </c>
      <c r="O1864" s="5">
        <f>IF(AND(F1864&gt;0,M1864-F1864&gt;364),'اطلاعات پایه'!$B$10,0)*L1864+J1864</f>
        <v>0</v>
      </c>
      <c r="P1864" s="5">
        <f>IF(H1864="متاهل",'اطلاعات پایه'!$B$6,0)</f>
        <v>0</v>
      </c>
      <c r="Q1864" s="5">
        <f>I1864*'اطلاعات پایه'!$B$7</f>
        <v>0</v>
      </c>
      <c r="R1864" s="5">
        <f>ROUND('اطلاعات پایه'!$B$8/30*MIN(30,L1864),0)</f>
        <v>9000000</v>
      </c>
      <c r="S1864" s="5">
        <f>ROUND('اطلاعات پایه'!$B$9/30*MIN(30,L1864),0)</f>
        <v>22000000</v>
      </c>
      <c r="T1864" s="5">
        <f t="shared" si="227"/>
        <v>59284</v>
      </c>
      <c r="U1864" s="15"/>
      <c r="V1864" s="5">
        <f t="shared" si="225"/>
        <v>0</v>
      </c>
      <c r="X1864" s="9">
        <f t="shared" si="228"/>
        <v>40316080</v>
      </c>
      <c r="Y1864" s="9">
        <f>ROUND(0.07*MIN(7*L1864*'اطلاعات پایه'!$B$5,'محاسبه حقوق'!X1864),0)</f>
        <v>2822126</v>
      </c>
      <c r="Z1864" s="9">
        <f t="shared" si="229"/>
        <v>9272700</v>
      </c>
      <c r="AA1864" s="9">
        <f t="shared" si="230"/>
        <v>480702059.14285713</v>
      </c>
      <c r="AB1864" s="5">
        <f>IF(AA1864&lt;='اطلاعات پایه'!$B$35,'اطلاعات پایه'!$D$35,IF(AA1864&lt;='اطلاعات پایه'!$B$36,'اطلاعات پایه'!$E$35+(AA1864-'اطلاعات پایه'!$B$35)*'اطلاعات پایه'!$C$36,IF(AA1864&lt;='اطلاعات پایه'!$B$37,'اطلاعات پایه'!$E$36+(AA1864-'اطلاعات پایه'!$B$36)*'اطلاعات پایه'!$C$37,IF(AA1864&lt;='اطلاعات پایه'!$B$38,'اطلاعات پایه'!$E$37+(AA1864-'اطلاعات پایه'!$B$37)*'اطلاعات پایه'!$C$38,IF(AA1864&lt;='اطلاعات پایه'!$B$39,'اطلاعات پایه'!$E$38+(AA1864-'اطلاعات پایه'!$B$38)*'اطلاعات پایه'!$C$39,'اطلاعات پایه'!$E$39+(AA1864-'اطلاعات پایه'!$B$39)*'اطلاعات پایه'!$C$40)))))/365*L1864</f>
        <v>0</v>
      </c>
      <c r="AC1864" s="9">
        <f t="shared" si="231"/>
        <v>37493954</v>
      </c>
      <c r="AE1864" s="9">
        <f t="shared" si="226"/>
        <v>49588780</v>
      </c>
    </row>
    <row r="1865" spans="1:31" x14ac:dyDescent="0.25">
      <c r="A1865" s="13">
        <v>1845</v>
      </c>
      <c r="B1865" s="13"/>
      <c r="C1865" s="13"/>
      <c r="D1865" s="13"/>
      <c r="E1865" s="13"/>
      <c r="F1865" s="13"/>
      <c r="G1865" s="6" t="str">
        <f t="shared" si="224"/>
        <v/>
      </c>
      <c r="H1865" s="13"/>
      <c r="I1865" s="13"/>
      <c r="J1865" s="15"/>
      <c r="K1865" s="15"/>
      <c r="L1865" s="5">
        <f>VLOOKUP($C$15,'اطلاعات پایه'!$A$18:$B$30,2,FALSE)</f>
        <v>30</v>
      </c>
      <c r="M1865" s="6">
        <f>VLOOKUP($C$15,'اطلاعات پایه'!$A$18:$C$30,3,FALSE)</f>
        <v>45736</v>
      </c>
      <c r="N1865" s="5">
        <f>ROUND((K1865*('اطلاعات پایه'!$B$12+1)+'اطلاعات پایه'!$B$13)/30*L1865,0)</f>
        <v>9316080</v>
      </c>
      <c r="O1865" s="5">
        <f>IF(AND(F1865&gt;0,M1865-F1865&gt;364),'اطلاعات پایه'!$B$10,0)*L1865+J1865</f>
        <v>0</v>
      </c>
      <c r="P1865" s="5">
        <f>IF(H1865="متاهل",'اطلاعات پایه'!$B$6,0)</f>
        <v>0</v>
      </c>
      <c r="Q1865" s="5">
        <f>I1865*'اطلاعات پایه'!$B$7</f>
        <v>0</v>
      </c>
      <c r="R1865" s="5">
        <f>ROUND('اطلاعات پایه'!$B$8/30*MIN(30,L1865),0)</f>
        <v>9000000</v>
      </c>
      <c r="S1865" s="5">
        <f>ROUND('اطلاعات پایه'!$B$9/30*MIN(30,L1865),0)</f>
        <v>22000000</v>
      </c>
      <c r="T1865" s="5">
        <f t="shared" si="227"/>
        <v>59284</v>
      </c>
      <c r="U1865" s="15"/>
      <c r="V1865" s="5">
        <f t="shared" si="225"/>
        <v>0</v>
      </c>
      <c r="X1865" s="9">
        <f t="shared" si="228"/>
        <v>40316080</v>
      </c>
      <c r="Y1865" s="9">
        <f>ROUND(0.07*MIN(7*L1865*'اطلاعات پایه'!$B$5,'محاسبه حقوق'!X1865),0)</f>
        <v>2822126</v>
      </c>
      <c r="Z1865" s="9">
        <f t="shared" si="229"/>
        <v>9272700</v>
      </c>
      <c r="AA1865" s="9">
        <f t="shared" si="230"/>
        <v>480702059.14285713</v>
      </c>
      <c r="AB1865" s="5">
        <f>IF(AA1865&lt;='اطلاعات پایه'!$B$35,'اطلاعات پایه'!$D$35,IF(AA1865&lt;='اطلاعات پایه'!$B$36,'اطلاعات پایه'!$E$35+(AA1865-'اطلاعات پایه'!$B$35)*'اطلاعات پایه'!$C$36,IF(AA1865&lt;='اطلاعات پایه'!$B$37,'اطلاعات پایه'!$E$36+(AA1865-'اطلاعات پایه'!$B$36)*'اطلاعات پایه'!$C$37,IF(AA1865&lt;='اطلاعات پایه'!$B$38,'اطلاعات پایه'!$E$37+(AA1865-'اطلاعات پایه'!$B$37)*'اطلاعات پایه'!$C$38,IF(AA1865&lt;='اطلاعات پایه'!$B$39,'اطلاعات پایه'!$E$38+(AA1865-'اطلاعات پایه'!$B$38)*'اطلاعات پایه'!$C$39,'اطلاعات پایه'!$E$39+(AA1865-'اطلاعات پایه'!$B$39)*'اطلاعات پایه'!$C$40)))))/365*L1865</f>
        <v>0</v>
      </c>
      <c r="AC1865" s="9">
        <f t="shared" si="231"/>
        <v>37493954</v>
      </c>
      <c r="AE1865" s="9">
        <f t="shared" si="226"/>
        <v>49588780</v>
      </c>
    </row>
    <row r="1866" spans="1:31" x14ac:dyDescent="0.25">
      <c r="A1866" s="13">
        <v>1846</v>
      </c>
      <c r="B1866" s="13"/>
      <c r="C1866" s="13"/>
      <c r="D1866" s="13"/>
      <c r="E1866" s="13"/>
      <c r="F1866" s="13"/>
      <c r="G1866" s="6" t="str">
        <f t="shared" si="224"/>
        <v/>
      </c>
      <c r="H1866" s="13"/>
      <c r="I1866" s="13"/>
      <c r="J1866" s="15"/>
      <c r="K1866" s="15"/>
      <c r="L1866" s="5">
        <f>VLOOKUP($C$15,'اطلاعات پایه'!$A$18:$B$30,2,FALSE)</f>
        <v>30</v>
      </c>
      <c r="M1866" s="6">
        <f>VLOOKUP($C$15,'اطلاعات پایه'!$A$18:$C$30,3,FALSE)</f>
        <v>45736</v>
      </c>
      <c r="N1866" s="5">
        <f>ROUND((K1866*('اطلاعات پایه'!$B$12+1)+'اطلاعات پایه'!$B$13)/30*L1866,0)</f>
        <v>9316080</v>
      </c>
      <c r="O1866" s="5">
        <f>IF(AND(F1866&gt;0,M1866-F1866&gt;364),'اطلاعات پایه'!$B$10,0)*L1866+J1866</f>
        <v>0</v>
      </c>
      <c r="P1866" s="5">
        <f>IF(H1866="متاهل",'اطلاعات پایه'!$B$6,0)</f>
        <v>0</v>
      </c>
      <c r="Q1866" s="5">
        <f>I1866*'اطلاعات پایه'!$B$7</f>
        <v>0</v>
      </c>
      <c r="R1866" s="5">
        <f>ROUND('اطلاعات پایه'!$B$8/30*MIN(30,L1866),0)</f>
        <v>9000000</v>
      </c>
      <c r="S1866" s="5">
        <f>ROUND('اطلاعات پایه'!$B$9/30*MIN(30,L1866),0)</f>
        <v>22000000</v>
      </c>
      <c r="T1866" s="5">
        <f t="shared" si="227"/>
        <v>59284</v>
      </c>
      <c r="U1866" s="15"/>
      <c r="V1866" s="5">
        <f t="shared" si="225"/>
        <v>0</v>
      </c>
      <c r="X1866" s="9">
        <f t="shared" si="228"/>
        <v>40316080</v>
      </c>
      <c r="Y1866" s="9">
        <f>ROUND(0.07*MIN(7*L1866*'اطلاعات پایه'!$B$5,'محاسبه حقوق'!X1866),0)</f>
        <v>2822126</v>
      </c>
      <c r="Z1866" s="9">
        <f t="shared" si="229"/>
        <v>9272700</v>
      </c>
      <c r="AA1866" s="9">
        <f t="shared" si="230"/>
        <v>480702059.14285713</v>
      </c>
      <c r="AB1866" s="5">
        <f>IF(AA1866&lt;='اطلاعات پایه'!$B$35,'اطلاعات پایه'!$D$35,IF(AA1866&lt;='اطلاعات پایه'!$B$36,'اطلاعات پایه'!$E$35+(AA1866-'اطلاعات پایه'!$B$35)*'اطلاعات پایه'!$C$36,IF(AA1866&lt;='اطلاعات پایه'!$B$37,'اطلاعات پایه'!$E$36+(AA1866-'اطلاعات پایه'!$B$36)*'اطلاعات پایه'!$C$37,IF(AA1866&lt;='اطلاعات پایه'!$B$38,'اطلاعات پایه'!$E$37+(AA1866-'اطلاعات پایه'!$B$37)*'اطلاعات پایه'!$C$38,IF(AA1866&lt;='اطلاعات پایه'!$B$39,'اطلاعات پایه'!$E$38+(AA1866-'اطلاعات پایه'!$B$38)*'اطلاعات پایه'!$C$39,'اطلاعات پایه'!$E$39+(AA1866-'اطلاعات پایه'!$B$39)*'اطلاعات پایه'!$C$40)))))/365*L1866</f>
        <v>0</v>
      </c>
      <c r="AC1866" s="9">
        <f t="shared" si="231"/>
        <v>37493954</v>
      </c>
      <c r="AE1866" s="9">
        <f t="shared" si="226"/>
        <v>49588780</v>
      </c>
    </row>
    <row r="1867" spans="1:31" x14ac:dyDescent="0.25">
      <c r="A1867" s="13">
        <v>1847</v>
      </c>
      <c r="B1867" s="13"/>
      <c r="C1867" s="13"/>
      <c r="D1867" s="13"/>
      <c r="E1867" s="13"/>
      <c r="F1867" s="13"/>
      <c r="G1867" s="6" t="str">
        <f t="shared" si="224"/>
        <v/>
      </c>
      <c r="H1867" s="13"/>
      <c r="I1867" s="13"/>
      <c r="J1867" s="15"/>
      <c r="K1867" s="15"/>
      <c r="L1867" s="5">
        <f>VLOOKUP($C$15,'اطلاعات پایه'!$A$18:$B$30,2,FALSE)</f>
        <v>30</v>
      </c>
      <c r="M1867" s="6">
        <f>VLOOKUP($C$15,'اطلاعات پایه'!$A$18:$C$30,3,FALSE)</f>
        <v>45736</v>
      </c>
      <c r="N1867" s="5">
        <f>ROUND((K1867*('اطلاعات پایه'!$B$12+1)+'اطلاعات پایه'!$B$13)/30*L1867,0)</f>
        <v>9316080</v>
      </c>
      <c r="O1867" s="5">
        <f>IF(AND(F1867&gt;0,M1867-F1867&gt;364),'اطلاعات پایه'!$B$10,0)*L1867+J1867</f>
        <v>0</v>
      </c>
      <c r="P1867" s="5">
        <f>IF(H1867="متاهل",'اطلاعات پایه'!$B$6,0)</f>
        <v>0</v>
      </c>
      <c r="Q1867" s="5">
        <f>I1867*'اطلاعات پایه'!$B$7</f>
        <v>0</v>
      </c>
      <c r="R1867" s="5">
        <f>ROUND('اطلاعات پایه'!$B$8/30*MIN(30,L1867),0)</f>
        <v>9000000</v>
      </c>
      <c r="S1867" s="5">
        <f>ROUND('اطلاعات پایه'!$B$9/30*MIN(30,L1867),0)</f>
        <v>22000000</v>
      </c>
      <c r="T1867" s="5">
        <f t="shared" si="227"/>
        <v>59284</v>
      </c>
      <c r="U1867" s="15"/>
      <c r="V1867" s="5">
        <f t="shared" si="225"/>
        <v>0</v>
      </c>
      <c r="X1867" s="9">
        <f t="shared" si="228"/>
        <v>40316080</v>
      </c>
      <c r="Y1867" s="9">
        <f>ROUND(0.07*MIN(7*L1867*'اطلاعات پایه'!$B$5,'محاسبه حقوق'!X1867),0)</f>
        <v>2822126</v>
      </c>
      <c r="Z1867" s="9">
        <f t="shared" si="229"/>
        <v>9272700</v>
      </c>
      <c r="AA1867" s="9">
        <f t="shared" si="230"/>
        <v>480702059.14285713</v>
      </c>
      <c r="AB1867" s="5">
        <f>IF(AA1867&lt;='اطلاعات پایه'!$B$35,'اطلاعات پایه'!$D$35,IF(AA1867&lt;='اطلاعات پایه'!$B$36,'اطلاعات پایه'!$E$35+(AA1867-'اطلاعات پایه'!$B$35)*'اطلاعات پایه'!$C$36,IF(AA1867&lt;='اطلاعات پایه'!$B$37,'اطلاعات پایه'!$E$36+(AA1867-'اطلاعات پایه'!$B$36)*'اطلاعات پایه'!$C$37,IF(AA1867&lt;='اطلاعات پایه'!$B$38,'اطلاعات پایه'!$E$37+(AA1867-'اطلاعات پایه'!$B$37)*'اطلاعات پایه'!$C$38,IF(AA1867&lt;='اطلاعات پایه'!$B$39,'اطلاعات پایه'!$E$38+(AA1867-'اطلاعات پایه'!$B$38)*'اطلاعات پایه'!$C$39,'اطلاعات پایه'!$E$39+(AA1867-'اطلاعات پایه'!$B$39)*'اطلاعات پایه'!$C$40)))))/365*L1867</f>
        <v>0</v>
      </c>
      <c r="AC1867" s="9">
        <f t="shared" si="231"/>
        <v>37493954</v>
      </c>
      <c r="AE1867" s="9">
        <f t="shared" si="226"/>
        <v>49588780</v>
      </c>
    </row>
    <row r="1868" spans="1:31" x14ac:dyDescent="0.25">
      <c r="A1868" s="13">
        <v>1848</v>
      </c>
      <c r="B1868" s="13"/>
      <c r="C1868" s="13"/>
      <c r="D1868" s="13"/>
      <c r="E1868" s="13"/>
      <c r="F1868" s="13"/>
      <c r="G1868" s="6" t="str">
        <f t="shared" si="224"/>
        <v/>
      </c>
      <c r="H1868" s="13"/>
      <c r="I1868" s="13"/>
      <c r="J1868" s="15"/>
      <c r="K1868" s="15"/>
      <c r="L1868" s="5">
        <f>VLOOKUP($C$15,'اطلاعات پایه'!$A$18:$B$30,2,FALSE)</f>
        <v>30</v>
      </c>
      <c r="M1868" s="6">
        <f>VLOOKUP($C$15,'اطلاعات پایه'!$A$18:$C$30,3,FALSE)</f>
        <v>45736</v>
      </c>
      <c r="N1868" s="5">
        <f>ROUND((K1868*('اطلاعات پایه'!$B$12+1)+'اطلاعات پایه'!$B$13)/30*L1868,0)</f>
        <v>9316080</v>
      </c>
      <c r="O1868" s="5">
        <f>IF(AND(F1868&gt;0,M1868-F1868&gt;364),'اطلاعات پایه'!$B$10,0)*L1868+J1868</f>
        <v>0</v>
      </c>
      <c r="P1868" s="5">
        <f>IF(H1868="متاهل",'اطلاعات پایه'!$B$6,0)</f>
        <v>0</v>
      </c>
      <c r="Q1868" s="5">
        <f>I1868*'اطلاعات پایه'!$B$7</f>
        <v>0</v>
      </c>
      <c r="R1868" s="5">
        <f>ROUND('اطلاعات پایه'!$B$8/30*MIN(30,L1868),0)</f>
        <v>9000000</v>
      </c>
      <c r="S1868" s="5">
        <f>ROUND('اطلاعات پایه'!$B$9/30*MIN(30,L1868),0)</f>
        <v>22000000</v>
      </c>
      <c r="T1868" s="5">
        <f t="shared" si="227"/>
        <v>59284</v>
      </c>
      <c r="U1868" s="15"/>
      <c r="V1868" s="5">
        <f t="shared" si="225"/>
        <v>0</v>
      </c>
      <c r="X1868" s="9">
        <f t="shared" si="228"/>
        <v>40316080</v>
      </c>
      <c r="Y1868" s="9">
        <f>ROUND(0.07*MIN(7*L1868*'اطلاعات پایه'!$B$5,'محاسبه حقوق'!X1868),0)</f>
        <v>2822126</v>
      </c>
      <c r="Z1868" s="9">
        <f t="shared" si="229"/>
        <v>9272700</v>
      </c>
      <c r="AA1868" s="9">
        <f t="shared" si="230"/>
        <v>480702059.14285713</v>
      </c>
      <c r="AB1868" s="5">
        <f>IF(AA1868&lt;='اطلاعات پایه'!$B$35,'اطلاعات پایه'!$D$35,IF(AA1868&lt;='اطلاعات پایه'!$B$36,'اطلاعات پایه'!$E$35+(AA1868-'اطلاعات پایه'!$B$35)*'اطلاعات پایه'!$C$36,IF(AA1868&lt;='اطلاعات پایه'!$B$37,'اطلاعات پایه'!$E$36+(AA1868-'اطلاعات پایه'!$B$36)*'اطلاعات پایه'!$C$37,IF(AA1868&lt;='اطلاعات پایه'!$B$38,'اطلاعات پایه'!$E$37+(AA1868-'اطلاعات پایه'!$B$37)*'اطلاعات پایه'!$C$38,IF(AA1868&lt;='اطلاعات پایه'!$B$39,'اطلاعات پایه'!$E$38+(AA1868-'اطلاعات پایه'!$B$38)*'اطلاعات پایه'!$C$39,'اطلاعات پایه'!$E$39+(AA1868-'اطلاعات پایه'!$B$39)*'اطلاعات پایه'!$C$40)))))/365*L1868</f>
        <v>0</v>
      </c>
      <c r="AC1868" s="9">
        <f t="shared" si="231"/>
        <v>37493954</v>
      </c>
      <c r="AE1868" s="9">
        <f t="shared" si="226"/>
        <v>49588780</v>
      </c>
    </row>
    <row r="1869" spans="1:31" x14ac:dyDescent="0.25">
      <c r="A1869" s="13">
        <v>1849</v>
      </c>
      <c r="B1869" s="13"/>
      <c r="C1869" s="13"/>
      <c r="D1869" s="13"/>
      <c r="E1869" s="13"/>
      <c r="F1869" s="13"/>
      <c r="G1869" s="6" t="str">
        <f t="shared" si="224"/>
        <v/>
      </c>
      <c r="H1869" s="13"/>
      <c r="I1869" s="13"/>
      <c r="J1869" s="15"/>
      <c r="K1869" s="15"/>
      <c r="L1869" s="5">
        <f>VLOOKUP($C$15,'اطلاعات پایه'!$A$18:$B$30,2,FALSE)</f>
        <v>30</v>
      </c>
      <c r="M1869" s="6">
        <f>VLOOKUP($C$15,'اطلاعات پایه'!$A$18:$C$30,3,FALSE)</f>
        <v>45736</v>
      </c>
      <c r="N1869" s="5">
        <f>ROUND((K1869*('اطلاعات پایه'!$B$12+1)+'اطلاعات پایه'!$B$13)/30*L1869,0)</f>
        <v>9316080</v>
      </c>
      <c r="O1869" s="5">
        <f>IF(AND(F1869&gt;0,M1869-F1869&gt;364),'اطلاعات پایه'!$B$10,0)*L1869+J1869</f>
        <v>0</v>
      </c>
      <c r="P1869" s="5">
        <f>IF(H1869="متاهل",'اطلاعات پایه'!$B$6,0)</f>
        <v>0</v>
      </c>
      <c r="Q1869" s="5">
        <f>I1869*'اطلاعات پایه'!$B$7</f>
        <v>0</v>
      </c>
      <c r="R1869" s="5">
        <f>ROUND('اطلاعات پایه'!$B$8/30*MIN(30,L1869),0)</f>
        <v>9000000</v>
      </c>
      <c r="S1869" s="5">
        <f>ROUND('اطلاعات پایه'!$B$9/30*MIN(30,L1869),0)</f>
        <v>22000000</v>
      </c>
      <c r="T1869" s="5">
        <f t="shared" si="227"/>
        <v>59284</v>
      </c>
      <c r="U1869" s="15"/>
      <c r="V1869" s="5">
        <f t="shared" si="225"/>
        <v>0</v>
      </c>
      <c r="X1869" s="9">
        <f t="shared" si="228"/>
        <v>40316080</v>
      </c>
      <c r="Y1869" s="9">
        <f>ROUND(0.07*MIN(7*L1869*'اطلاعات پایه'!$B$5,'محاسبه حقوق'!X1869),0)</f>
        <v>2822126</v>
      </c>
      <c r="Z1869" s="9">
        <f t="shared" si="229"/>
        <v>9272700</v>
      </c>
      <c r="AA1869" s="9">
        <f t="shared" si="230"/>
        <v>480702059.14285713</v>
      </c>
      <c r="AB1869" s="5">
        <f>IF(AA1869&lt;='اطلاعات پایه'!$B$35,'اطلاعات پایه'!$D$35,IF(AA1869&lt;='اطلاعات پایه'!$B$36,'اطلاعات پایه'!$E$35+(AA1869-'اطلاعات پایه'!$B$35)*'اطلاعات پایه'!$C$36,IF(AA1869&lt;='اطلاعات پایه'!$B$37,'اطلاعات پایه'!$E$36+(AA1869-'اطلاعات پایه'!$B$36)*'اطلاعات پایه'!$C$37,IF(AA1869&lt;='اطلاعات پایه'!$B$38,'اطلاعات پایه'!$E$37+(AA1869-'اطلاعات پایه'!$B$37)*'اطلاعات پایه'!$C$38,IF(AA1869&lt;='اطلاعات پایه'!$B$39,'اطلاعات پایه'!$E$38+(AA1869-'اطلاعات پایه'!$B$38)*'اطلاعات پایه'!$C$39,'اطلاعات پایه'!$E$39+(AA1869-'اطلاعات پایه'!$B$39)*'اطلاعات پایه'!$C$40)))))/365*L1869</f>
        <v>0</v>
      </c>
      <c r="AC1869" s="9">
        <f t="shared" si="231"/>
        <v>37493954</v>
      </c>
      <c r="AE1869" s="9">
        <f t="shared" si="226"/>
        <v>49588780</v>
      </c>
    </row>
    <row r="1870" spans="1:31" x14ac:dyDescent="0.25">
      <c r="A1870" s="13">
        <v>1850</v>
      </c>
      <c r="B1870" s="13"/>
      <c r="C1870" s="13"/>
      <c r="D1870" s="13"/>
      <c r="E1870" s="13"/>
      <c r="F1870" s="13"/>
      <c r="G1870" s="6" t="str">
        <f t="shared" si="224"/>
        <v/>
      </c>
      <c r="H1870" s="13"/>
      <c r="I1870" s="13"/>
      <c r="J1870" s="15"/>
      <c r="K1870" s="15"/>
      <c r="L1870" s="5">
        <f>VLOOKUP($C$15,'اطلاعات پایه'!$A$18:$B$30,2,FALSE)</f>
        <v>30</v>
      </c>
      <c r="M1870" s="6">
        <f>VLOOKUP($C$15,'اطلاعات پایه'!$A$18:$C$30,3,FALSE)</f>
        <v>45736</v>
      </c>
      <c r="N1870" s="5">
        <f>ROUND((K1870*('اطلاعات پایه'!$B$12+1)+'اطلاعات پایه'!$B$13)/30*L1870,0)</f>
        <v>9316080</v>
      </c>
      <c r="O1870" s="5">
        <f>IF(AND(F1870&gt;0,M1870-F1870&gt;364),'اطلاعات پایه'!$B$10,0)*L1870+J1870</f>
        <v>0</v>
      </c>
      <c r="P1870" s="5">
        <f>IF(H1870="متاهل",'اطلاعات پایه'!$B$6,0)</f>
        <v>0</v>
      </c>
      <c r="Q1870" s="5">
        <f>I1870*'اطلاعات پایه'!$B$7</f>
        <v>0</v>
      </c>
      <c r="R1870" s="5">
        <f>ROUND('اطلاعات پایه'!$B$8/30*MIN(30,L1870),0)</f>
        <v>9000000</v>
      </c>
      <c r="S1870" s="5">
        <f>ROUND('اطلاعات پایه'!$B$9/30*MIN(30,L1870),0)</f>
        <v>22000000</v>
      </c>
      <c r="T1870" s="5">
        <f t="shared" si="227"/>
        <v>59284</v>
      </c>
      <c r="U1870" s="15"/>
      <c r="V1870" s="5">
        <f t="shared" si="225"/>
        <v>0</v>
      </c>
      <c r="X1870" s="9">
        <f t="shared" si="228"/>
        <v>40316080</v>
      </c>
      <c r="Y1870" s="9">
        <f>ROUND(0.07*MIN(7*L1870*'اطلاعات پایه'!$B$5,'محاسبه حقوق'!X1870),0)</f>
        <v>2822126</v>
      </c>
      <c r="Z1870" s="9">
        <f t="shared" si="229"/>
        <v>9272700</v>
      </c>
      <c r="AA1870" s="9">
        <f t="shared" si="230"/>
        <v>480702059.14285713</v>
      </c>
      <c r="AB1870" s="5">
        <f>IF(AA1870&lt;='اطلاعات پایه'!$B$35,'اطلاعات پایه'!$D$35,IF(AA1870&lt;='اطلاعات پایه'!$B$36,'اطلاعات پایه'!$E$35+(AA1870-'اطلاعات پایه'!$B$35)*'اطلاعات پایه'!$C$36,IF(AA1870&lt;='اطلاعات پایه'!$B$37,'اطلاعات پایه'!$E$36+(AA1870-'اطلاعات پایه'!$B$36)*'اطلاعات پایه'!$C$37,IF(AA1870&lt;='اطلاعات پایه'!$B$38,'اطلاعات پایه'!$E$37+(AA1870-'اطلاعات پایه'!$B$37)*'اطلاعات پایه'!$C$38,IF(AA1870&lt;='اطلاعات پایه'!$B$39,'اطلاعات پایه'!$E$38+(AA1870-'اطلاعات پایه'!$B$38)*'اطلاعات پایه'!$C$39,'اطلاعات پایه'!$E$39+(AA1870-'اطلاعات پایه'!$B$39)*'اطلاعات پایه'!$C$40)))))/365*L1870</f>
        <v>0</v>
      </c>
      <c r="AC1870" s="9">
        <f t="shared" si="231"/>
        <v>37493954</v>
      </c>
      <c r="AE1870" s="9">
        <f t="shared" si="226"/>
        <v>49588780</v>
      </c>
    </row>
    <row r="1871" spans="1:31" x14ac:dyDescent="0.25">
      <c r="A1871" s="13">
        <v>1851</v>
      </c>
      <c r="B1871" s="13"/>
      <c r="C1871" s="13"/>
      <c r="D1871" s="13"/>
      <c r="E1871" s="13"/>
      <c r="F1871" s="13"/>
      <c r="G1871" s="6" t="str">
        <f t="shared" si="224"/>
        <v/>
      </c>
      <c r="H1871" s="13"/>
      <c r="I1871" s="13"/>
      <c r="J1871" s="15"/>
      <c r="K1871" s="15"/>
      <c r="L1871" s="5">
        <f>VLOOKUP($C$15,'اطلاعات پایه'!$A$18:$B$30,2,FALSE)</f>
        <v>30</v>
      </c>
      <c r="M1871" s="6">
        <f>VLOOKUP($C$15,'اطلاعات پایه'!$A$18:$C$30,3,FALSE)</f>
        <v>45736</v>
      </c>
      <c r="N1871" s="5">
        <f>ROUND((K1871*('اطلاعات پایه'!$B$12+1)+'اطلاعات پایه'!$B$13)/30*L1871,0)</f>
        <v>9316080</v>
      </c>
      <c r="O1871" s="5">
        <f>IF(AND(F1871&gt;0,M1871-F1871&gt;364),'اطلاعات پایه'!$B$10,0)*L1871+J1871</f>
        <v>0</v>
      </c>
      <c r="P1871" s="5">
        <f>IF(H1871="متاهل",'اطلاعات پایه'!$B$6,0)</f>
        <v>0</v>
      </c>
      <c r="Q1871" s="5">
        <f>I1871*'اطلاعات پایه'!$B$7</f>
        <v>0</v>
      </c>
      <c r="R1871" s="5">
        <f>ROUND('اطلاعات پایه'!$B$8/30*MIN(30,L1871),0)</f>
        <v>9000000</v>
      </c>
      <c r="S1871" s="5">
        <f>ROUND('اطلاعات پایه'!$B$9/30*MIN(30,L1871),0)</f>
        <v>22000000</v>
      </c>
      <c r="T1871" s="5">
        <f t="shared" si="227"/>
        <v>59284</v>
      </c>
      <c r="U1871" s="15"/>
      <c r="V1871" s="5">
        <f t="shared" si="225"/>
        <v>0</v>
      </c>
      <c r="X1871" s="9">
        <f t="shared" si="228"/>
        <v>40316080</v>
      </c>
      <c r="Y1871" s="9">
        <f>ROUND(0.07*MIN(7*L1871*'اطلاعات پایه'!$B$5,'محاسبه حقوق'!X1871),0)</f>
        <v>2822126</v>
      </c>
      <c r="Z1871" s="9">
        <f t="shared" si="229"/>
        <v>9272700</v>
      </c>
      <c r="AA1871" s="9">
        <f t="shared" si="230"/>
        <v>480702059.14285713</v>
      </c>
      <c r="AB1871" s="5">
        <f>IF(AA1871&lt;='اطلاعات پایه'!$B$35,'اطلاعات پایه'!$D$35,IF(AA1871&lt;='اطلاعات پایه'!$B$36,'اطلاعات پایه'!$E$35+(AA1871-'اطلاعات پایه'!$B$35)*'اطلاعات پایه'!$C$36,IF(AA1871&lt;='اطلاعات پایه'!$B$37,'اطلاعات پایه'!$E$36+(AA1871-'اطلاعات پایه'!$B$36)*'اطلاعات پایه'!$C$37,IF(AA1871&lt;='اطلاعات پایه'!$B$38,'اطلاعات پایه'!$E$37+(AA1871-'اطلاعات پایه'!$B$37)*'اطلاعات پایه'!$C$38,IF(AA1871&lt;='اطلاعات پایه'!$B$39,'اطلاعات پایه'!$E$38+(AA1871-'اطلاعات پایه'!$B$38)*'اطلاعات پایه'!$C$39,'اطلاعات پایه'!$E$39+(AA1871-'اطلاعات پایه'!$B$39)*'اطلاعات پایه'!$C$40)))))/365*L1871</f>
        <v>0</v>
      </c>
      <c r="AC1871" s="9">
        <f t="shared" si="231"/>
        <v>37493954</v>
      </c>
      <c r="AE1871" s="9">
        <f t="shared" si="226"/>
        <v>49588780</v>
      </c>
    </row>
    <row r="1872" spans="1:31" x14ac:dyDescent="0.25">
      <c r="A1872" s="13">
        <v>1852</v>
      </c>
      <c r="B1872" s="13"/>
      <c r="C1872" s="13"/>
      <c r="D1872" s="13"/>
      <c r="E1872" s="13"/>
      <c r="F1872" s="13"/>
      <c r="G1872" s="6" t="str">
        <f t="shared" si="224"/>
        <v/>
      </c>
      <c r="H1872" s="13"/>
      <c r="I1872" s="13"/>
      <c r="J1872" s="15"/>
      <c r="K1872" s="15"/>
      <c r="L1872" s="5">
        <f>VLOOKUP($C$15,'اطلاعات پایه'!$A$18:$B$30,2,FALSE)</f>
        <v>30</v>
      </c>
      <c r="M1872" s="6">
        <f>VLOOKUP($C$15,'اطلاعات پایه'!$A$18:$C$30,3,FALSE)</f>
        <v>45736</v>
      </c>
      <c r="N1872" s="5">
        <f>ROUND((K1872*('اطلاعات پایه'!$B$12+1)+'اطلاعات پایه'!$B$13)/30*L1872,0)</f>
        <v>9316080</v>
      </c>
      <c r="O1872" s="5">
        <f>IF(AND(F1872&gt;0,M1872-F1872&gt;364),'اطلاعات پایه'!$B$10,0)*L1872+J1872</f>
        <v>0</v>
      </c>
      <c r="P1872" s="5">
        <f>IF(H1872="متاهل",'اطلاعات پایه'!$B$6,0)</f>
        <v>0</v>
      </c>
      <c r="Q1872" s="5">
        <f>I1872*'اطلاعات پایه'!$B$7</f>
        <v>0</v>
      </c>
      <c r="R1872" s="5">
        <f>ROUND('اطلاعات پایه'!$B$8/30*MIN(30,L1872),0)</f>
        <v>9000000</v>
      </c>
      <c r="S1872" s="5">
        <f>ROUND('اطلاعات پایه'!$B$9/30*MIN(30,L1872),0)</f>
        <v>22000000</v>
      </c>
      <c r="T1872" s="5">
        <f t="shared" si="227"/>
        <v>59284</v>
      </c>
      <c r="U1872" s="15"/>
      <c r="V1872" s="5">
        <f t="shared" si="225"/>
        <v>0</v>
      </c>
      <c r="X1872" s="9">
        <f t="shared" si="228"/>
        <v>40316080</v>
      </c>
      <c r="Y1872" s="9">
        <f>ROUND(0.07*MIN(7*L1872*'اطلاعات پایه'!$B$5,'محاسبه حقوق'!X1872),0)</f>
        <v>2822126</v>
      </c>
      <c r="Z1872" s="9">
        <f t="shared" si="229"/>
        <v>9272700</v>
      </c>
      <c r="AA1872" s="9">
        <f t="shared" si="230"/>
        <v>480702059.14285713</v>
      </c>
      <c r="AB1872" s="5">
        <f>IF(AA1872&lt;='اطلاعات پایه'!$B$35,'اطلاعات پایه'!$D$35,IF(AA1872&lt;='اطلاعات پایه'!$B$36,'اطلاعات پایه'!$E$35+(AA1872-'اطلاعات پایه'!$B$35)*'اطلاعات پایه'!$C$36,IF(AA1872&lt;='اطلاعات پایه'!$B$37,'اطلاعات پایه'!$E$36+(AA1872-'اطلاعات پایه'!$B$36)*'اطلاعات پایه'!$C$37,IF(AA1872&lt;='اطلاعات پایه'!$B$38,'اطلاعات پایه'!$E$37+(AA1872-'اطلاعات پایه'!$B$37)*'اطلاعات پایه'!$C$38,IF(AA1872&lt;='اطلاعات پایه'!$B$39,'اطلاعات پایه'!$E$38+(AA1872-'اطلاعات پایه'!$B$38)*'اطلاعات پایه'!$C$39,'اطلاعات پایه'!$E$39+(AA1872-'اطلاعات پایه'!$B$39)*'اطلاعات پایه'!$C$40)))))/365*L1872</f>
        <v>0</v>
      </c>
      <c r="AC1872" s="9">
        <f t="shared" si="231"/>
        <v>37493954</v>
      </c>
      <c r="AE1872" s="9">
        <f t="shared" si="226"/>
        <v>49588780</v>
      </c>
    </row>
    <row r="1873" spans="1:31" x14ac:dyDescent="0.25">
      <c r="A1873" s="13">
        <v>1853</v>
      </c>
      <c r="B1873" s="13"/>
      <c r="C1873" s="13"/>
      <c r="D1873" s="13"/>
      <c r="E1873" s="13"/>
      <c r="F1873" s="13"/>
      <c r="G1873" s="6" t="str">
        <f t="shared" si="224"/>
        <v/>
      </c>
      <c r="H1873" s="13"/>
      <c r="I1873" s="13"/>
      <c r="J1873" s="15"/>
      <c r="K1873" s="15"/>
      <c r="L1873" s="5">
        <f>VLOOKUP($C$15,'اطلاعات پایه'!$A$18:$B$30,2,FALSE)</f>
        <v>30</v>
      </c>
      <c r="M1873" s="6">
        <f>VLOOKUP($C$15,'اطلاعات پایه'!$A$18:$C$30,3,FALSE)</f>
        <v>45736</v>
      </c>
      <c r="N1873" s="5">
        <f>ROUND((K1873*('اطلاعات پایه'!$B$12+1)+'اطلاعات پایه'!$B$13)/30*L1873,0)</f>
        <v>9316080</v>
      </c>
      <c r="O1873" s="5">
        <f>IF(AND(F1873&gt;0,M1873-F1873&gt;364),'اطلاعات پایه'!$B$10,0)*L1873+J1873</f>
        <v>0</v>
      </c>
      <c r="P1873" s="5">
        <f>IF(H1873="متاهل",'اطلاعات پایه'!$B$6,0)</f>
        <v>0</v>
      </c>
      <c r="Q1873" s="5">
        <f>I1873*'اطلاعات پایه'!$B$7</f>
        <v>0</v>
      </c>
      <c r="R1873" s="5">
        <f>ROUND('اطلاعات پایه'!$B$8/30*MIN(30,L1873),0)</f>
        <v>9000000</v>
      </c>
      <c r="S1873" s="5">
        <f>ROUND('اطلاعات پایه'!$B$9/30*MIN(30,L1873),0)</f>
        <v>22000000</v>
      </c>
      <c r="T1873" s="5">
        <f t="shared" si="227"/>
        <v>59284</v>
      </c>
      <c r="U1873" s="15"/>
      <c r="V1873" s="5">
        <f t="shared" si="225"/>
        <v>0</v>
      </c>
      <c r="X1873" s="9">
        <f t="shared" si="228"/>
        <v>40316080</v>
      </c>
      <c r="Y1873" s="9">
        <f>ROUND(0.07*MIN(7*L1873*'اطلاعات پایه'!$B$5,'محاسبه حقوق'!X1873),0)</f>
        <v>2822126</v>
      </c>
      <c r="Z1873" s="9">
        <f t="shared" si="229"/>
        <v>9272700</v>
      </c>
      <c r="AA1873" s="9">
        <f t="shared" si="230"/>
        <v>480702059.14285713</v>
      </c>
      <c r="AB1873" s="5">
        <f>IF(AA1873&lt;='اطلاعات پایه'!$B$35,'اطلاعات پایه'!$D$35,IF(AA1873&lt;='اطلاعات پایه'!$B$36,'اطلاعات پایه'!$E$35+(AA1873-'اطلاعات پایه'!$B$35)*'اطلاعات پایه'!$C$36,IF(AA1873&lt;='اطلاعات پایه'!$B$37,'اطلاعات پایه'!$E$36+(AA1873-'اطلاعات پایه'!$B$36)*'اطلاعات پایه'!$C$37,IF(AA1873&lt;='اطلاعات پایه'!$B$38,'اطلاعات پایه'!$E$37+(AA1873-'اطلاعات پایه'!$B$37)*'اطلاعات پایه'!$C$38,IF(AA1873&lt;='اطلاعات پایه'!$B$39,'اطلاعات پایه'!$E$38+(AA1873-'اطلاعات پایه'!$B$38)*'اطلاعات پایه'!$C$39,'اطلاعات پایه'!$E$39+(AA1873-'اطلاعات پایه'!$B$39)*'اطلاعات پایه'!$C$40)))))/365*L1873</f>
        <v>0</v>
      </c>
      <c r="AC1873" s="9">
        <f t="shared" si="231"/>
        <v>37493954</v>
      </c>
      <c r="AE1873" s="9">
        <f t="shared" si="226"/>
        <v>49588780</v>
      </c>
    </row>
    <row r="1874" spans="1:31" x14ac:dyDescent="0.25">
      <c r="A1874" s="13">
        <v>1854</v>
      </c>
      <c r="B1874" s="13"/>
      <c r="C1874" s="13"/>
      <c r="D1874" s="13"/>
      <c r="E1874" s="13"/>
      <c r="F1874" s="13"/>
      <c r="G1874" s="6" t="str">
        <f t="shared" si="224"/>
        <v/>
      </c>
      <c r="H1874" s="13"/>
      <c r="I1874" s="13"/>
      <c r="J1874" s="15"/>
      <c r="K1874" s="15"/>
      <c r="L1874" s="5">
        <f>VLOOKUP($C$15,'اطلاعات پایه'!$A$18:$B$30,2,FALSE)</f>
        <v>30</v>
      </c>
      <c r="M1874" s="6">
        <f>VLOOKUP($C$15,'اطلاعات پایه'!$A$18:$C$30,3,FALSE)</f>
        <v>45736</v>
      </c>
      <c r="N1874" s="5">
        <f>ROUND((K1874*('اطلاعات پایه'!$B$12+1)+'اطلاعات پایه'!$B$13)/30*L1874,0)</f>
        <v>9316080</v>
      </c>
      <c r="O1874" s="5">
        <f>IF(AND(F1874&gt;0,M1874-F1874&gt;364),'اطلاعات پایه'!$B$10,0)*L1874+J1874</f>
        <v>0</v>
      </c>
      <c r="P1874" s="5">
        <f>IF(H1874="متاهل",'اطلاعات پایه'!$B$6,0)</f>
        <v>0</v>
      </c>
      <c r="Q1874" s="5">
        <f>I1874*'اطلاعات پایه'!$B$7</f>
        <v>0</v>
      </c>
      <c r="R1874" s="5">
        <f>ROUND('اطلاعات پایه'!$B$8/30*MIN(30,L1874),0)</f>
        <v>9000000</v>
      </c>
      <c r="S1874" s="5">
        <f>ROUND('اطلاعات پایه'!$B$9/30*MIN(30,L1874),0)</f>
        <v>22000000</v>
      </c>
      <c r="T1874" s="5">
        <f t="shared" si="227"/>
        <v>59284</v>
      </c>
      <c r="U1874" s="15"/>
      <c r="V1874" s="5">
        <f t="shared" si="225"/>
        <v>0</v>
      </c>
      <c r="X1874" s="9">
        <f t="shared" si="228"/>
        <v>40316080</v>
      </c>
      <c r="Y1874" s="9">
        <f>ROUND(0.07*MIN(7*L1874*'اطلاعات پایه'!$B$5,'محاسبه حقوق'!X1874),0)</f>
        <v>2822126</v>
      </c>
      <c r="Z1874" s="9">
        <f t="shared" si="229"/>
        <v>9272700</v>
      </c>
      <c r="AA1874" s="9">
        <f t="shared" si="230"/>
        <v>480702059.14285713</v>
      </c>
      <c r="AB1874" s="5">
        <f>IF(AA1874&lt;='اطلاعات پایه'!$B$35,'اطلاعات پایه'!$D$35,IF(AA1874&lt;='اطلاعات پایه'!$B$36,'اطلاعات پایه'!$E$35+(AA1874-'اطلاعات پایه'!$B$35)*'اطلاعات پایه'!$C$36,IF(AA1874&lt;='اطلاعات پایه'!$B$37,'اطلاعات پایه'!$E$36+(AA1874-'اطلاعات پایه'!$B$36)*'اطلاعات پایه'!$C$37,IF(AA1874&lt;='اطلاعات پایه'!$B$38,'اطلاعات پایه'!$E$37+(AA1874-'اطلاعات پایه'!$B$37)*'اطلاعات پایه'!$C$38,IF(AA1874&lt;='اطلاعات پایه'!$B$39,'اطلاعات پایه'!$E$38+(AA1874-'اطلاعات پایه'!$B$38)*'اطلاعات پایه'!$C$39,'اطلاعات پایه'!$E$39+(AA1874-'اطلاعات پایه'!$B$39)*'اطلاعات پایه'!$C$40)))))/365*L1874</f>
        <v>0</v>
      </c>
      <c r="AC1874" s="9">
        <f t="shared" si="231"/>
        <v>37493954</v>
      </c>
      <c r="AE1874" s="9">
        <f t="shared" si="226"/>
        <v>49588780</v>
      </c>
    </row>
    <row r="1875" spans="1:31" x14ac:dyDescent="0.25">
      <c r="A1875" s="13">
        <v>1855</v>
      </c>
      <c r="B1875" s="13"/>
      <c r="C1875" s="13"/>
      <c r="D1875" s="13"/>
      <c r="E1875" s="13"/>
      <c r="F1875" s="13"/>
      <c r="G1875" s="6" t="str">
        <f t="shared" si="224"/>
        <v/>
      </c>
      <c r="H1875" s="13"/>
      <c r="I1875" s="13"/>
      <c r="J1875" s="15"/>
      <c r="K1875" s="15"/>
      <c r="L1875" s="5">
        <f>VLOOKUP($C$15,'اطلاعات پایه'!$A$18:$B$30,2,FALSE)</f>
        <v>30</v>
      </c>
      <c r="M1875" s="6">
        <f>VLOOKUP($C$15,'اطلاعات پایه'!$A$18:$C$30,3,FALSE)</f>
        <v>45736</v>
      </c>
      <c r="N1875" s="5">
        <f>ROUND((K1875*('اطلاعات پایه'!$B$12+1)+'اطلاعات پایه'!$B$13)/30*L1875,0)</f>
        <v>9316080</v>
      </c>
      <c r="O1875" s="5">
        <f>IF(AND(F1875&gt;0,M1875-F1875&gt;364),'اطلاعات پایه'!$B$10,0)*L1875+J1875</f>
        <v>0</v>
      </c>
      <c r="P1875" s="5">
        <f>IF(H1875="متاهل",'اطلاعات پایه'!$B$6,0)</f>
        <v>0</v>
      </c>
      <c r="Q1875" s="5">
        <f>I1875*'اطلاعات پایه'!$B$7</f>
        <v>0</v>
      </c>
      <c r="R1875" s="5">
        <f>ROUND('اطلاعات پایه'!$B$8/30*MIN(30,L1875),0)</f>
        <v>9000000</v>
      </c>
      <c r="S1875" s="5">
        <f>ROUND('اطلاعات پایه'!$B$9/30*MIN(30,L1875),0)</f>
        <v>22000000</v>
      </c>
      <c r="T1875" s="5">
        <f t="shared" si="227"/>
        <v>59284</v>
      </c>
      <c r="U1875" s="15"/>
      <c r="V1875" s="5">
        <f t="shared" si="225"/>
        <v>0</v>
      </c>
      <c r="X1875" s="9">
        <f t="shared" si="228"/>
        <v>40316080</v>
      </c>
      <c r="Y1875" s="9">
        <f>ROUND(0.07*MIN(7*L1875*'اطلاعات پایه'!$B$5,'محاسبه حقوق'!X1875),0)</f>
        <v>2822126</v>
      </c>
      <c r="Z1875" s="9">
        <f t="shared" si="229"/>
        <v>9272700</v>
      </c>
      <c r="AA1875" s="9">
        <f t="shared" si="230"/>
        <v>480702059.14285713</v>
      </c>
      <c r="AB1875" s="5">
        <f>IF(AA1875&lt;='اطلاعات پایه'!$B$35,'اطلاعات پایه'!$D$35,IF(AA1875&lt;='اطلاعات پایه'!$B$36,'اطلاعات پایه'!$E$35+(AA1875-'اطلاعات پایه'!$B$35)*'اطلاعات پایه'!$C$36,IF(AA1875&lt;='اطلاعات پایه'!$B$37,'اطلاعات پایه'!$E$36+(AA1875-'اطلاعات پایه'!$B$36)*'اطلاعات پایه'!$C$37,IF(AA1875&lt;='اطلاعات پایه'!$B$38,'اطلاعات پایه'!$E$37+(AA1875-'اطلاعات پایه'!$B$37)*'اطلاعات پایه'!$C$38,IF(AA1875&lt;='اطلاعات پایه'!$B$39,'اطلاعات پایه'!$E$38+(AA1875-'اطلاعات پایه'!$B$38)*'اطلاعات پایه'!$C$39,'اطلاعات پایه'!$E$39+(AA1875-'اطلاعات پایه'!$B$39)*'اطلاعات پایه'!$C$40)))))/365*L1875</f>
        <v>0</v>
      </c>
      <c r="AC1875" s="9">
        <f t="shared" si="231"/>
        <v>37493954</v>
      </c>
      <c r="AE1875" s="9">
        <f t="shared" si="226"/>
        <v>49588780</v>
      </c>
    </row>
    <row r="1876" spans="1:31" x14ac:dyDescent="0.25">
      <c r="A1876" s="13">
        <v>1856</v>
      </c>
      <c r="B1876" s="13"/>
      <c r="C1876" s="13"/>
      <c r="D1876" s="13"/>
      <c r="E1876" s="13"/>
      <c r="F1876" s="13"/>
      <c r="G1876" s="6" t="str">
        <f t="shared" si="224"/>
        <v/>
      </c>
      <c r="H1876" s="13"/>
      <c r="I1876" s="13"/>
      <c r="J1876" s="15"/>
      <c r="K1876" s="15"/>
      <c r="L1876" s="5">
        <f>VLOOKUP($C$15,'اطلاعات پایه'!$A$18:$B$30,2,FALSE)</f>
        <v>30</v>
      </c>
      <c r="M1876" s="6">
        <f>VLOOKUP($C$15,'اطلاعات پایه'!$A$18:$C$30,3,FALSE)</f>
        <v>45736</v>
      </c>
      <c r="N1876" s="5">
        <f>ROUND((K1876*('اطلاعات پایه'!$B$12+1)+'اطلاعات پایه'!$B$13)/30*L1876,0)</f>
        <v>9316080</v>
      </c>
      <c r="O1876" s="5">
        <f>IF(AND(F1876&gt;0,M1876-F1876&gt;364),'اطلاعات پایه'!$B$10,0)*L1876+J1876</f>
        <v>0</v>
      </c>
      <c r="P1876" s="5">
        <f>IF(H1876="متاهل",'اطلاعات پایه'!$B$6,0)</f>
        <v>0</v>
      </c>
      <c r="Q1876" s="5">
        <f>I1876*'اطلاعات پایه'!$B$7</f>
        <v>0</v>
      </c>
      <c r="R1876" s="5">
        <f>ROUND('اطلاعات پایه'!$B$8/30*MIN(30,L1876),0)</f>
        <v>9000000</v>
      </c>
      <c r="S1876" s="5">
        <f>ROUND('اطلاعات پایه'!$B$9/30*MIN(30,L1876),0)</f>
        <v>22000000</v>
      </c>
      <c r="T1876" s="5">
        <f t="shared" si="227"/>
        <v>59284</v>
      </c>
      <c r="U1876" s="15"/>
      <c r="V1876" s="5">
        <f t="shared" si="225"/>
        <v>0</v>
      </c>
      <c r="X1876" s="9">
        <f t="shared" si="228"/>
        <v>40316080</v>
      </c>
      <c r="Y1876" s="9">
        <f>ROUND(0.07*MIN(7*L1876*'اطلاعات پایه'!$B$5,'محاسبه حقوق'!X1876),0)</f>
        <v>2822126</v>
      </c>
      <c r="Z1876" s="9">
        <f t="shared" si="229"/>
        <v>9272700</v>
      </c>
      <c r="AA1876" s="9">
        <f t="shared" si="230"/>
        <v>480702059.14285713</v>
      </c>
      <c r="AB1876" s="5">
        <f>IF(AA1876&lt;='اطلاعات پایه'!$B$35,'اطلاعات پایه'!$D$35,IF(AA1876&lt;='اطلاعات پایه'!$B$36,'اطلاعات پایه'!$E$35+(AA1876-'اطلاعات پایه'!$B$35)*'اطلاعات پایه'!$C$36,IF(AA1876&lt;='اطلاعات پایه'!$B$37,'اطلاعات پایه'!$E$36+(AA1876-'اطلاعات پایه'!$B$36)*'اطلاعات پایه'!$C$37,IF(AA1876&lt;='اطلاعات پایه'!$B$38,'اطلاعات پایه'!$E$37+(AA1876-'اطلاعات پایه'!$B$37)*'اطلاعات پایه'!$C$38,IF(AA1876&lt;='اطلاعات پایه'!$B$39,'اطلاعات پایه'!$E$38+(AA1876-'اطلاعات پایه'!$B$38)*'اطلاعات پایه'!$C$39,'اطلاعات پایه'!$E$39+(AA1876-'اطلاعات پایه'!$B$39)*'اطلاعات پایه'!$C$40)))))/365*L1876</f>
        <v>0</v>
      </c>
      <c r="AC1876" s="9">
        <f t="shared" si="231"/>
        <v>37493954</v>
      </c>
      <c r="AE1876" s="9">
        <f t="shared" si="226"/>
        <v>49588780</v>
      </c>
    </row>
    <row r="1877" spans="1:31" x14ac:dyDescent="0.25">
      <c r="A1877" s="13">
        <v>1857</v>
      </c>
      <c r="B1877" s="13"/>
      <c r="C1877" s="13"/>
      <c r="D1877" s="13"/>
      <c r="E1877" s="13"/>
      <c r="F1877" s="13"/>
      <c r="G1877" s="6" t="str">
        <f t="shared" si="224"/>
        <v/>
      </c>
      <c r="H1877" s="13"/>
      <c r="I1877" s="13"/>
      <c r="J1877" s="15"/>
      <c r="K1877" s="15"/>
      <c r="L1877" s="5">
        <f>VLOOKUP($C$15,'اطلاعات پایه'!$A$18:$B$30,2,FALSE)</f>
        <v>30</v>
      </c>
      <c r="M1877" s="6">
        <f>VLOOKUP($C$15,'اطلاعات پایه'!$A$18:$C$30,3,FALSE)</f>
        <v>45736</v>
      </c>
      <c r="N1877" s="5">
        <f>ROUND((K1877*('اطلاعات پایه'!$B$12+1)+'اطلاعات پایه'!$B$13)/30*L1877,0)</f>
        <v>9316080</v>
      </c>
      <c r="O1877" s="5">
        <f>IF(AND(F1877&gt;0,M1877-F1877&gt;364),'اطلاعات پایه'!$B$10,0)*L1877+J1877</f>
        <v>0</v>
      </c>
      <c r="P1877" s="5">
        <f>IF(H1877="متاهل",'اطلاعات پایه'!$B$6,0)</f>
        <v>0</v>
      </c>
      <c r="Q1877" s="5">
        <f>I1877*'اطلاعات پایه'!$B$7</f>
        <v>0</v>
      </c>
      <c r="R1877" s="5">
        <f>ROUND('اطلاعات پایه'!$B$8/30*MIN(30,L1877),0)</f>
        <v>9000000</v>
      </c>
      <c r="S1877" s="5">
        <f>ROUND('اطلاعات پایه'!$B$9/30*MIN(30,L1877),0)</f>
        <v>22000000</v>
      </c>
      <c r="T1877" s="5">
        <f t="shared" si="227"/>
        <v>59284</v>
      </c>
      <c r="U1877" s="15"/>
      <c r="V1877" s="5">
        <f t="shared" si="225"/>
        <v>0</v>
      </c>
      <c r="X1877" s="9">
        <f t="shared" si="228"/>
        <v>40316080</v>
      </c>
      <c r="Y1877" s="9">
        <f>ROUND(0.07*MIN(7*L1877*'اطلاعات پایه'!$B$5,'محاسبه حقوق'!X1877),0)</f>
        <v>2822126</v>
      </c>
      <c r="Z1877" s="9">
        <f t="shared" si="229"/>
        <v>9272700</v>
      </c>
      <c r="AA1877" s="9">
        <f t="shared" si="230"/>
        <v>480702059.14285713</v>
      </c>
      <c r="AB1877" s="5">
        <f>IF(AA1877&lt;='اطلاعات پایه'!$B$35,'اطلاعات پایه'!$D$35,IF(AA1877&lt;='اطلاعات پایه'!$B$36,'اطلاعات پایه'!$E$35+(AA1877-'اطلاعات پایه'!$B$35)*'اطلاعات پایه'!$C$36,IF(AA1877&lt;='اطلاعات پایه'!$B$37,'اطلاعات پایه'!$E$36+(AA1877-'اطلاعات پایه'!$B$36)*'اطلاعات پایه'!$C$37,IF(AA1877&lt;='اطلاعات پایه'!$B$38,'اطلاعات پایه'!$E$37+(AA1877-'اطلاعات پایه'!$B$37)*'اطلاعات پایه'!$C$38,IF(AA1877&lt;='اطلاعات پایه'!$B$39,'اطلاعات پایه'!$E$38+(AA1877-'اطلاعات پایه'!$B$38)*'اطلاعات پایه'!$C$39,'اطلاعات پایه'!$E$39+(AA1877-'اطلاعات پایه'!$B$39)*'اطلاعات پایه'!$C$40)))))/365*L1877</f>
        <v>0</v>
      </c>
      <c r="AC1877" s="9">
        <f t="shared" si="231"/>
        <v>37493954</v>
      </c>
      <c r="AE1877" s="9">
        <f t="shared" si="226"/>
        <v>49588780</v>
      </c>
    </row>
    <row r="1878" spans="1:31" x14ac:dyDescent="0.25">
      <c r="A1878" s="13">
        <v>1858</v>
      </c>
      <c r="B1878" s="13"/>
      <c r="C1878" s="13"/>
      <c r="D1878" s="13"/>
      <c r="E1878" s="13"/>
      <c r="F1878" s="13"/>
      <c r="G1878" s="6" t="str">
        <f t="shared" ref="G1878:G1941" si="232">IF(F1878=0,"",F1878)</f>
        <v/>
      </c>
      <c r="H1878" s="13"/>
      <c r="I1878" s="13"/>
      <c r="J1878" s="15"/>
      <c r="K1878" s="15"/>
      <c r="L1878" s="5">
        <f>VLOOKUP($C$15,'اطلاعات پایه'!$A$18:$B$30,2,FALSE)</f>
        <v>30</v>
      </c>
      <c r="M1878" s="6">
        <f>VLOOKUP($C$15,'اطلاعات پایه'!$A$18:$C$30,3,FALSE)</f>
        <v>45736</v>
      </c>
      <c r="N1878" s="5">
        <f>ROUND((K1878*('اطلاعات پایه'!$B$12+1)+'اطلاعات پایه'!$B$13)/30*L1878,0)</f>
        <v>9316080</v>
      </c>
      <c r="O1878" s="5">
        <f>IF(AND(F1878&gt;0,M1878-F1878&gt;364),'اطلاعات پایه'!$B$10,0)*L1878+J1878</f>
        <v>0</v>
      </c>
      <c r="P1878" s="5">
        <f>IF(H1878="متاهل",'اطلاعات پایه'!$B$6,0)</f>
        <v>0</v>
      </c>
      <c r="Q1878" s="5">
        <f>I1878*'اطلاعات پایه'!$B$7</f>
        <v>0</v>
      </c>
      <c r="R1878" s="5">
        <f>ROUND('اطلاعات پایه'!$B$8/30*MIN(30,L1878),0)</f>
        <v>9000000</v>
      </c>
      <c r="S1878" s="5">
        <f>ROUND('اطلاعات پایه'!$B$9/30*MIN(30,L1878),0)</f>
        <v>22000000</v>
      </c>
      <c r="T1878" s="5">
        <f t="shared" si="227"/>
        <v>59284</v>
      </c>
      <c r="U1878" s="15"/>
      <c r="V1878" s="5">
        <f t="shared" ref="V1878:V1941" si="233">U1878*T1878</f>
        <v>0</v>
      </c>
      <c r="X1878" s="9">
        <f t="shared" si="228"/>
        <v>40316080</v>
      </c>
      <c r="Y1878" s="9">
        <f>ROUND(0.07*MIN(7*L1878*'اطلاعات پایه'!$B$5,'محاسبه حقوق'!X1878),0)</f>
        <v>2822126</v>
      </c>
      <c r="Z1878" s="9">
        <f t="shared" si="229"/>
        <v>9272700</v>
      </c>
      <c r="AA1878" s="9">
        <f t="shared" si="230"/>
        <v>480702059.14285713</v>
      </c>
      <c r="AB1878" s="5">
        <f>IF(AA1878&lt;='اطلاعات پایه'!$B$35,'اطلاعات پایه'!$D$35,IF(AA1878&lt;='اطلاعات پایه'!$B$36,'اطلاعات پایه'!$E$35+(AA1878-'اطلاعات پایه'!$B$35)*'اطلاعات پایه'!$C$36,IF(AA1878&lt;='اطلاعات پایه'!$B$37,'اطلاعات پایه'!$E$36+(AA1878-'اطلاعات پایه'!$B$36)*'اطلاعات پایه'!$C$37,IF(AA1878&lt;='اطلاعات پایه'!$B$38,'اطلاعات پایه'!$E$37+(AA1878-'اطلاعات پایه'!$B$37)*'اطلاعات پایه'!$C$38,IF(AA1878&lt;='اطلاعات پایه'!$B$39,'اطلاعات پایه'!$E$38+(AA1878-'اطلاعات پایه'!$B$38)*'اطلاعات پایه'!$C$39,'اطلاعات پایه'!$E$39+(AA1878-'اطلاعات پایه'!$B$39)*'اطلاعات پایه'!$C$40)))))/365*L1878</f>
        <v>0</v>
      </c>
      <c r="AC1878" s="9">
        <f t="shared" si="231"/>
        <v>37493954</v>
      </c>
      <c r="AE1878" s="9">
        <f t="shared" ref="AE1878:AE1941" si="234">X1878+Z1878</f>
        <v>49588780</v>
      </c>
    </row>
    <row r="1879" spans="1:31" x14ac:dyDescent="0.25">
      <c r="A1879" s="13">
        <v>1859</v>
      </c>
      <c r="B1879" s="13"/>
      <c r="C1879" s="13"/>
      <c r="D1879" s="13"/>
      <c r="E1879" s="13"/>
      <c r="F1879" s="13"/>
      <c r="G1879" s="6" t="str">
        <f t="shared" si="232"/>
        <v/>
      </c>
      <c r="H1879" s="13"/>
      <c r="I1879" s="13"/>
      <c r="J1879" s="15"/>
      <c r="K1879" s="15"/>
      <c r="L1879" s="5">
        <f>VLOOKUP($C$15,'اطلاعات پایه'!$A$18:$B$30,2,FALSE)</f>
        <v>30</v>
      </c>
      <c r="M1879" s="6">
        <f>VLOOKUP($C$15,'اطلاعات پایه'!$A$18:$C$30,3,FALSE)</f>
        <v>45736</v>
      </c>
      <c r="N1879" s="5">
        <f>ROUND((K1879*('اطلاعات پایه'!$B$12+1)+'اطلاعات پایه'!$B$13)/30*L1879,0)</f>
        <v>9316080</v>
      </c>
      <c r="O1879" s="5">
        <f>IF(AND(F1879&gt;0,M1879-F1879&gt;364),'اطلاعات پایه'!$B$10,0)*L1879+J1879</f>
        <v>0</v>
      </c>
      <c r="P1879" s="5">
        <f>IF(H1879="متاهل",'اطلاعات پایه'!$B$6,0)</f>
        <v>0</v>
      </c>
      <c r="Q1879" s="5">
        <f>I1879*'اطلاعات پایه'!$B$7</f>
        <v>0</v>
      </c>
      <c r="R1879" s="5">
        <f>ROUND('اطلاعات پایه'!$B$8/30*MIN(30,L1879),0)</f>
        <v>9000000</v>
      </c>
      <c r="S1879" s="5">
        <f>ROUND('اطلاعات پایه'!$B$9/30*MIN(30,L1879),0)</f>
        <v>22000000</v>
      </c>
      <c r="T1879" s="5">
        <f t="shared" ref="T1879:T1942" si="235">ROUND((N1879+O1879)/L1879*30/220*1.4,0)</f>
        <v>59284</v>
      </c>
      <c r="U1879" s="15"/>
      <c r="V1879" s="5">
        <f t="shared" si="233"/>
        <v>0</v>
      </c>
      <c r="X1879" s="9">
        <f t="shared" ref="X1879:X1942" si="236">SUM(N1879:S1879,V1879:W1879)</f>
        <v>40316080</v>
      </c>
      <c r="Y1879" s="9">
        <f>ROUND(0.07*MIN(7*L1879*'اطلاعات پایه'!$B$5,'محاسبه حقوق'!X1879),0)</f>
        <v>2822126</v>
      </c>
      <c r="Z1879" s="9">
        <f t="shared" ref="Z1879:Z1942" si="237">ROUND(Y1879/7*23,0)</f>
        <v>9272700</v>
      </c>
      <c r="AA1879" s="9">
        <f t="shared" ref="AA1879:AA1942" si="238">(X1879-2/7*Y1879)/L1879*365</f>
        <v>480702059.14285713</v>
      </c>
      <c r="AB1879" s="5">
        <f>IF(AA1879&lt;='اطلاعات پایه'!$B$35,'اطلاعات پایه'!$D$35,IF(AA1879&lt;='اطلاعات پایه'!$B$36,'اطلاعات پایه'!$E$35+(AA1879-'اطلاعات پایه'!$B$35)*'اطلاعات پایه'!$C$36,IF(AA1879&lt;='اطلاعات پایه'!$B$37,'اطلاعات پایه'!$E$36+(AA1879-'اطلاعات پایه'!$B$36)*'اطلاعات پایه'!$C$37,IF(AA1879&lt;='اطلاعات پایه'!$B$38,'اطلاعات پایه'!$E$37+(AA1879-'اطلاعات پایه'!$B$37)*'اطلاعات پایه'!$C$38,IF(AA1879&lt;='اطلاعات پایه'!$B$39,'اطلاعات پایه'!$E$38+(AA1879-'اطلاعات پایه'!$B$38)*'اطلاعات پایه'!$C$39,'اطلاعات پایه'!$E$39+(AA1879-'اطلاعات پایه'!$B$39)*'اطلاعات پایه'!$C$40)))))/365*L1879</f>
        <v>0</v>
      </c>
      <c r="AC1879" s="9">
        <f t="shared" ref="AC1879:AC1942" si="239">X1879-Y1879-AB1879</f>
        <v>37493954</v>
      </c>
      <c r="AE1879" s="9">
        <f t="shared" si="234"/>
        <v>49588780</v>
      </c>
    </row>
    <row r="1880" spans="1:31" x14ac:dyDescent="0.25">
      <c r="A1880" s="13">
        <v>1860</v>
      </c>
      <c r="B1880" s="13"/>
      <c r="C1880" s="13"/>
      <c r="D1880" s="13"/>
      <c r="E1880" s="13"/>
      <c r="F1880" s="13"/>
      <c r="G1880" s="6" t="str">
        <f t="shared" si="232"/>
        <v/>
      </c>
      <c r="H1880" s="13"/>
      <c r="I1880" s="13"/>
      <c r="J1880" s="15"/>
      <c r="K1880" s="15"/>
      <c r="L1880" s="5">
        <f>VLOOKUP($C$15,'اطلاعات پایه'!$A$18:$B$30,2,FALSE)</f>
        <v>30</v>
      </c>
      <c r="M1880" s="6">
        <f>VLOOKUP($C$15,'اطلاعات پایه'!$A$18:$C$30,3,FALSE)</f>
        <v>45736</v>
      </c>
      <c r="N1880" s="5">
        <f>ROUND((K1880*('اطلاعات پایه'!$B$12+1)+'اطلاعات پایه'!$B$13)/30*L1880,0)</f>
        <v>9316080</v>
      </c>
      <c r="O1880" s="5">
        <f>IF(AND(F1880&gt;0,M1880-F1880&gt;364),'اطلاعات پایه'!$B$10,0)*L1880+J1880</f>
        <v>0</v>
      </c>
      <c r="P1880" s="5">
        <f>IF(H1880="متاهل",'اطلاعات پایه'!$B$6,0)</f>
        <v>0</v>
      </c>
      <c r="Q1880" s="5">
        <f>I1880*'اطلاعات پایه'!$B$7</f>
        <v>0</v>
      </c>
      <c r="R1880" s="5">
        <f>ROUND('اطلاعات پایه'!$B$8/30*MIN(30,L1880),0)</f>
        <v>9000000</v>
      </c>
      <c r="S1880" s="5">
        <f>ROUND('اطلاعات پایه'!$B$9/30*MIN(30,L1880),0)</f>
        <v>22000000</v>
      </c>
      <c r="T1880" s="5">
        <f t="shared" si="235"/>
        <v>59284</v>
      </c>
      <c r="U1880" s="15"/>
      <c r="V1880" s="5">
        <f t="shared" si="233"/>
        <v>0</v>
      </c>
      <c r="X1880" s="9">
        <f t="shared" si="236"/>
        <v>40316080</v>
      </c>
      <c r="Y1880" s="9">
        <f>ROUND(0.07*MIN(7*L1880*'اطلاعات پایه'!$B$5,'محاسبه حقوق'!X1880),0)</f>
        <v>2822126</v>
      </c>
      <c r="Z1880" s="9">
        <f t="shared" si="237"/>
        <v>9272700</v>
      </c>
      <c r="AA1880" s="9">
        <f t="shared" si="238"/>
        <v>480702059.14285713</v>
      </c>
      <c r="AB1880" s="5">
        <f>IF(AA1880&lt;='اطلاعات پایه'!$B$35,'اطلاعات پایه'!$D$35,IF(AA1880&lt;='اطلاعات پایه'!$B$36,'اطلاعات پایه'!$E$35+(AA1880-'اطلاعات پایه'!$B$35)*'اطلاعات پایه'!$C$36,IF(AA1880&lt;='اطلاعات پایه'!$B$37,'اطلاعات پایه'!$E$36+(AA1880-'اطلاعات پایه'!$B$36)*'اطلاعات پایه'!$C$37,IF(AA1880&lt;='اطلاعات پایه'!$B$38,'اطلاعات پایه'!$E$37+(AA1880-'اطلاعات پایه'!$B$37)*'اطلاعات پایه'!$C$38,IF(AA1880&lt;='اطلاعات پایه'!$B$39,'اطلاعات پایه'!$E$38+(AA1880-'اطلاعات پایه'!$B$38)*'اطلاعات پایه'!$C$39,'اطلاعات پایه'!$E$39+(AA1880-'اطلاعات پایه'!$B$39)*'اطلاعات پایه'!$C$40)))))/365*L1880</f>
        <v>0</v>
      </c>
      <c r="AC1880" s="9">
        <f t="shared" si="239"/>
        <v>37493954</v>
      </c>
      <c r="AE1880" s="9">
        <f t="shared" si="234"/>
        <v>49588780</v>
      </c>
    </row>
    <row r="1881" spans="1:31" x14ac:dyDescent="0.25">
      <c r="A1881" s="13">
        <v>1861</v>
      </c>
      <c r="B1881" s="13"/>
      <c r="C1881" s="13"/>
      <c r="D1881" s="13"/>
      <c r="E1881" s="13"/>
      <c r="F1881" s="13"/>
      <c r="G1881" s="6" t="str">
        <f t="shared" si="232"/>
        <v/>
      </c>
      <c r="H1881" s="13"/>
      <c r="I1881" s="13"/>
      <c r="J1881" s="15"/>
      <c r="K1881" s="15"/>
      <c r="L1881" s="5">
        <f>VLOOKUP($C$15,'اطلاعات پایه'!$A$18:$B$30,2,FALSE)</f>
        <v>30</v>
      </c>
      <c r="M1881" s="6">
        <f>VLOOKUP($C$15,'اطلاعات پایه'!$A$18:$C$30,3,FALSE)</f>
        <v>45736</v>
      </c>
      <c r="N1881" s="5">
        <f>ROUND((K1881*('اطلاعات پایه'!$B$12+1)+'اطلاعات پایه'!$B$13)/30*L1881,0)</f>
        <v>9316080</v>
      </c>
      <c r="O1881" s="5">
        <f>IF(AND(F1881&gt;0,M1881-F1881&gt;364),'اطلاعات پایه'!$B$10,0)*L1881+J1881</f>
        <v>0</v>
      </c>
      <c r="P1881" s="5">
        <f>IF(H1881="متاهل",'اطلاعات پایه'!$B$6,0)</f>
        <v>0</v>
      </c>
      <c r="Q1881" s="5">
        <f>I1881*'اطلاعات پایه'!$B$7</f>
        <v>0</v>
      </c>
      <c r="R1881" s="5">
        <f>ROUND('اطلاعات پایه'!$B$8/30*MIN(30,L1881),0)</f>
        <v>9000000</v>
      </c>
      <c r="S1881" s="5">
        <f>ROUND('اطلاعات پایه'!$B$9/30*MIN(30,L1881),0)</f>
        <v>22000000</v>
      </c>
      <c r="T1881" s="5">
        <f t="shared" si="235"/>
        <v>59284</v>
      </c>
      <c r="U1881" s="15"/>
      <c r="V1881" s="5">
        <f t="shared" si="233"/>
        <v>0</v>
      </c>
      <c r="X1881" s="9">
        <f t="shared" si="236"/>
        <v>40316080</v>
      </c>
      <c r="Y1881" s="9">
        <f>ROUND(0.07*MIN(7*L1881*'اطلاعات پایه'!$B$5,'محاسبه حقوق'!X1881),0)</f>
        <v>2822126</v>
      </c>
      <c r="Z1881" s="9">
        <f t="shared" si="237"/>
        <v>9272700</v>
      </c>
      <c r="AA1881" s="9">
        <f t="shared" si="238"/>
        <v>480702059.14285713</v>
      </c>
      <c r="AB1881" s="5">
        <f>IF(AA1881&lt;='اطلاعات پایه'!$B$35,'اطلاعات پایه'!$D$35,IF(AA1881&lt;='اطلاعات پایه'!$B$36,'اطلاعات پایه'!$E$35+(AA1881-'اطلاعات پایه'!$B$35)*'اطلاعات پایه'!$C$36,IF(AA1881&lt;='اطلاعات پایه'!$B$37,'اطلاعات پایه'!$E$36+(AA1881-'اطلاعات پایه'!$B$36)*'اطلاعات پایه'!$C$37,IF(AA1881&lt;='اطلاعات پایه'!$B$38,'اطلاعات پایه'!$E$37+(AA1881-'اطلاعات پایه'!$B$37)*'اطلاعات پایه'!$C$38,IF(AA1881&lt;='اطلاعات پایه'!$B$39,'اطلاعات پایه'!$E$38+(AA1881-'اطلاعات پایه'!$B$38)*'اطلاعات پایه'!$C$39,'اطلاعات پایه'!$E$39+(AA1881-'اطلاعات پایه'!$B$39)*'اطلاعات پایه'!$C$40)))))/365*L1881</f>
        <v>0</v>
      </c>
      <c r="AC1881" s="9">
        <f t="shared" si="239"/>
        <v>37493954</v>
      </c>
      <c r="AE1881" s="9">
        <f t="shared" si="234"/>
        <v>49588780</v>
      </c>
    </row>
    <row r="1882" spans="1:31" x14ac:dyDescent="0.25">
      <c r="A1882" s="13">
        <v>1862</v>
      </c>
      <c r="B1882" s="13"/>
      <c r="C1882" s="13"/>
      <c r="D1882" s="13"/>
      <c r="E1882" s="13"/>
      <c r="F1882" s="13"/>
      <c r="G1882" s="6" t="str">
        <f t="shared" si="232"/>
        <v/>
      </c>
      <c r="H1882" s="13"/>
      <c r="I1882" s="13"/>
      <c r="J1882" s="15"/>
      <c r="K1882" s="15"/>
      <c r="L1882" s="5">
        <f>VLOOKUP($C$15,'اطلاعات پایه'!$A$18:$B$30,2,FALSE)</f>
        <v>30</v>
      </c>
      <c r="M1882" s="6">
        <f>VLOOKUP($C$15,'اطلاعات پایه'!$A$18:$C$30,3,FALSE)</f>
        <v>45736</v>
      </c>
      <c r="N1882" s="5">
        <f>ROUND((K1882*('اطلاعات پایه'!$B$12+1)+'اطلاعات پایه'!$B$13)/30*L1882,0)</f>
        <v>9316080</v>
      </c>
      <c r="O1882" s="5">
        <f>IF(AND(F1882&gt;0,M1882-F1882&gt;364),'اطلاعات پایه'!$B$10,0)*L1882+J1882</f>
        <v>0</v>
      </c>
      <c r="P1882" s="5">
        <f>IF(H1882="متاهل",'اطلاعات پایه'!$B$6,0)</f>
        <v>0</v>
      </c>
      <c r="Q1882" s="5">
        <f>I1882*'اطلاعات پایه'!$B$7</f>
        <v>0</v>
      </c>
      <c r="R1882" s="5">
        <f>ROUND('اطلاعات پایه'!$B$8/30*MIN(30,L1882),0)</f>
        <v>9000000</v>
      </c>
      <c r="S1882" s="5">
        <f>ROUND('اطلاعات پایه'!$B$9/30*MIN(30,L1882),0)</f>
        <v>22000000</v>
      </c>
      <c r="T1882" s="5">
        <f t="shared" si="235"/>
        <v>59284</v>
      </c>
      <c r="U1882" s="15"/>
      <c r="V1882" s="5">
        <f t="shared" si="233"/>
        <v>0</v>
      </c>
      <c r="X1882" s="9">
        <f t="shared" si="236"/>
        <v>40316080</v>
      </c>
      <c r="Y1882" s="9">
        <f>ROUND(0.07*MIN(7*L1882*'اطلاعات پایه'!$B$5,'محاسبه حقوق'!X1882),0)</f>
        <v>2822126</v>
      </c>
      <c r="Z1882" s="9">
        <f t="shared" si="237"/>
        <v>9272700</v>
      </c>
      <c r="AA1882" s="9">
        <f t="shared" si="238"/>
        <v>480702059.14285713</v>
      </c>
      <c r="AB1882" s="5">
        <f>IF(AA1882&lt;='اطلاعات پایه'!$B$35,'اطلاعات پایه'!$D$35,IF(AA1882&lt;='اطلاعات پایه'!$B$36,'اطلاعات پایه'!$E$35+(AA1882-'اطلاعات پایه'!$B$35)*'اطلاعات پایه'!$C$36,IF(AA1882&lt;='اطلاعات پایه'!$B$37,'اطلاعات پایه'!$E$36+(AA1882-'اطلاعات پایه'!$B$36)*'اطلاعات پایه'!$C$37,IF(AA1882&lt;='اطلاعات پایه'!$B$38,'اطلاعات پایه'!$E$37+(AA1882-'اطلاعات پایه'!$B$37)*'اطلاعات پایه'!$C$38,IF(AA1882&lt;='اطلاعات پایه'!$B$39,'اطلاعات پایه'!$E$38+(AA1882-'اطلاعات پایه'!$B$38)*'اطلاعات پایه'!$C$39,'اطلاعات پایه'!$E$39+(AA1882-'اطلاعات پایه'!$B$39)*'اطلاعات پایه'!$C$40)))))/365*L1882</f>
        <v>0</v>
      </c>
      <c r="AC1882" s="9">
        <f t="shared" si="239"/>
        <v>37493954</v>
      </c>
      <c r="AE1882" s="9">
        <f t="shared" si="234"/>
        <v>49588780</v>
      </c>
    </row>
    <row r="1883" spans="1:31" x14ac:dyDescent="0.25">
      <c r="A1883" s="13">
        <v>1863</v>
      </c>
      <c r="B1883" s="13"/>
      <c r="C1883" s="13"/>
      <c r="D1883" s="13"/>
      <c r="E1883" s="13"/>
      <c r="F1883" s="13"/>
      <c r="G1883" s="6" t="str">
        <f t="shared" si="232"/>
        <v/>
      </c>
      <c r="H1883" s="13"/>
      <c r="I1883" s="13"/>
      <c r="J1883" s="15"/>
      <c r="K1883" s="15"/>
      <c r="L1883" s="5">
        <f>VLOOKUP($C$15,'اطلاعات پایه'!$A$18:$B$30,2,FALSE)</f>
        <v>30</v>
      </c>
      <c r="M1883" s="6">
        <f>VLOOKUP($C$15,'اطلاعات پایه'!$A$18:$C$30,3,FALSE)</f>
        <v>45736</v>
      </c>
      <c r="N1883" s="5">
        <f>ROUND((K1883*('اطلاعات پایه'!$B$12+1)+'اطلاعات پایه'!$B$13)/30*L1883,0)</f>
        <v>9316080</v>
      </c>
      <c r="O1883" s="5">
        <f>IF(AND(F1883&gt;0,M1883-F1883&gt;364),'اطلاعات پایه'!$B$10,0)*L1883+J1883</f>
        <v>0</v>
      </c>
      <c r="P1883" s="5">
        <f>IF(H1883="متاهل",'اطلاعات پایه'!$B$6,0)</f>
        <v>0</v>
      </c>
      <c r="Q1883" s="5">
        <f>I1883*'اطلاعات پایه'!$B$7</f>
        <v>0</v>
      </c>
      <c r="R1883" s="5">
        <f>ROUND('اطلاعات پایه'!$B$8/30*MIN(30,L1883),0)</f>
        <v>9000000</v>
      </c>
      <c r="S1883" s="5">
        <f>ROUND('اطلاعات پایه'!$B$9/30*MIN(30,L1883),0)</f>
        <v>22000000</v>
      </c>
      <c r="T1883" s="5">
        <f t="shared" si="235"/>
        <v>59284</v>
      </c>
      <c r="U1883" s="15"/>
      <c r="V1883" s="5">
        <f t="shared" si="233"/>
        <v>0</v>
      </c>
      <c r="X1883" s="9">
        <f t="shared" si="236"/>
        <v>40316080</v>
      </c>
      <c r="Y1883" s="9">
        <f>ROUND(0.07*MIN(7*L1883*'اطلاعات پایه'!$B$5,'محاسبه حقوق'!X1883),0)</f>
        <v>2822126</v>
      </c>
      <c r="Z1883" s="9">
        <f t="shared" si="237"/>
        <v>9272700</v>
      </c>
      <c r="AA1883" s="9">
        <f t="shared" si="238"/>
        <v>480702059.14285713</v>
      </c>
      <c r="AB1883" s="5">
        <f>IF(AA1883&lt;='اطلاعات پایه'!$B$35,'اطلاعات پایه'!$D$35,IF(AA1883&lt;='اطلاعات پایه'!$B$36,'اطلاعات پایه'!$E$35+(AA1883-'اطلاعات پایه'!$B$35)*'اطلاعات پایه'!$C$36,IF(AA1883&lt;='اطلاعات پایه'!$B$37,'اطلاعات پایه'!$E$36+(AA1883-'اطلاعات پایه'!$B$36)*'اطلاعات پایه'!$C$37,IF(AA1883&lt;='اطلاعات پایه'!$B$38,'اطلاعات پایه'!$E$37+(AA1883-'اطلاعات پایه'!$B$37)*'اطلاعات پایه'!$C$38,IF(AA1883&lt;='اطلاعات پایه'!$B$39,'اطلاعات پایه'!$E$38+(AA1883-'اطلاعات پایه'!$B$38)*'اطلاعات پایه'!$C$39,'اطلاعات پایه'!$E$39+(AA1883-'اطلاعات پایه'!$B$39)*'اطلاعات پایه'!$C$40)))))/365*L1883</f>
        <v>0</v>
      </c>
      <c r="AC1883" s="9">
        <f t="shared" si="239"/>
        <v>37493954</v>
      </c>
      <c r="AE1883" s="9">
        <f t="shared" si="234"/>
        <v>49588780</v>
      </c>
    </row>
    <row r="1884" spans="1:31" x14ac:dyDescent="0.25">
      <c r="A1884" s="13">
        <v>1864</v>
      </c>
      <c r="B1884" s="13"/>
      <c r="C1884" s="13"/>
      <c r="D1884" s="13"/>
      <c r="E1884" s="13"/>
      <c r="F1884" s="13"/>
      <c r="G1884" s="6" t="str">
        <f t="shared" si="232"/>
        <v/>
      </c>
      <c r="H1884" s="13"/>
      <c r="I1884" s="13"/>
      <c r="J1884" s="15"/>
      <c r="K1884" s="15"/>
      <c r="L1884" s="5">
        <f>VLOOKUP($C$15,'اطلاعات پایه'!$A$18:$B$30,2,FALSE)</f>
        <v>30</v>
      </c>
      <c r="M1884" s="6">
        <f>VLOOKUP($C$15,'اطلاعات پایه'!$A$18:$C$30,3,FALSE)</f>
        <v>45736</v>
      </c>
      <c r="N1884" s="5">
        <f>ROUND((K1884*('اطلاعات پایه'!$B$12+1)+'اطلاعات پایه'!$B$13)/30*L1884,0)</f>
        <v>9316080</v>
      </c>
      <c r="O1884" s="5">
        <f>IF(AND(F1884&gt;0,M1884-F1884&gt;364),'اطلاعات پایه'!$B$10,0)*L1884+J1884</f>
        <v>0</v>
      </c>
      <c r="P1884" s="5">
        <f>IF(H1884="متاهل",'اطلاعات پایه'!$B$6,0)</f>
        <v>0</v>
      </c>
      <c r="Q1884" s="5">
        <f>I1884*'اطلاعات پایه'!$B$7</f>
        <v>0</v>
      </c>
      <c r="R1884" s="5">
        <f>ROUND('اطلاعات پایه'!$B$8/30*MIN(30,L1884),0)</f>
        <v>9000000</v>
      </c>
      <c r="S1884" s="5">
        <f>ROUND('اطلاعات پایه'!$B$9/30*MIN(30,L1884),0)</f>
        <v>22000000</v>
      </c>
      <c r="T1884" s="5">
        <f t="shared" si="235"/>
        <v>59284</v>
      </c>
      <c r="U1884" s="15"/>
      <c r="V1884" s="5">
        <f t="shared" si="233"/>
        <v>0</v>
      </c>
      <c r="X1884" s="9">
        <f t="shared" si="236"/>
        <v>40316080</v>
      </c>
      <c r="Y1884" s="9">
        <f>ROUND(0.07*MIN(7*L1884*'اطلاعات پایه'!$B$5,'محاسبه حقوق'!X1884),0)</f>
        <v>2822126</v>
      </c>
      <c r="Z1884" s="9">
        <f t="shared" si="237"/>
        <v>9272700</v>
      </c>
      <c r="AA1884" s="9">
        <f t="shared" si="238"/>
        <v>480702059.14285713</v>
      </c>
      <c r="AB1884" s="5">
        <f>IF(AA1884&lt;='اطلاعات پایه'!$B$35,'اطلاعات پایه'!$D$35,IF(AA1884&lt;='اطلاعات پایه'!$B$36,'اطلاعات پایه'!$E$35+(AA1884-'اطلاعات پایه'!$B$35)*'اطلاعات پایه'!$C$36,IF(AA1884&lt;='اطلاعات پایه'!$B$37,'اطلاعات پایه'!$E$36+(AA1884-'اطلاعات پایه'!$B$36)*'اطلاعات پایه'!$C$37,IF(AA1884&lt;='اطلاعات پایه'!$B$38,'اطلاعات پایه'!$E$37+(AA1884-'اطلاعات پایه'!$B$37)*'اطلاعات پایه'!$C$38,IF(AA1884&lt;='اطلاعات پایه'!$B$39,'اطلاعات پایه'!$E$38+(AA1884-'اطلاعات پایه'!$B$38)*'اطلاعات پایه'!$C$39,'اطلاعات پایه'!$E$39+(AA1884-'اطلاعات پایه'!$B$39)*'اطلاعات پایه'!$C$40)))))/365*L1884</f>
        <v>0</v>
      </c>
      <c r="AC1884" s="9">
        <f t="shared" si="239"/>
        <v>37493954</v>
      </c>
      <c r="AE1884" s="9">
        <f t="shared" si="234"/>
        <v>49588780</v>
      </c>
    </row>
    <row r="1885" spans="1:31" x14ac:dyDescent="0.25">
      <c r="A1885" s="13">
        <v>1865</v>
      </c>
      <c r="B1885" s="13"/>
      <c r="C1885" s="13"/>
      <c r="D1885" s="13"/>
      <c r="E1885" s="13"/>
      <c r="F1885" s="13"/>
      <c r="G1885" s="6" t="str">
        <f t="shared" si="232"/>
        <v/>
      </c>
      <c r="H1885" s="13"/>
      <c r="I1885" s="13"/>
      <c r="J1885" s="15"/>
      <c r="K1885" s="15"/>
      <c r="L1885" s="5">
        <f>VLOOKUP($C$15,'اطلاعات پایه'!$A$18:$B$30,2,FALSE)</f>
        <v>30</v>
      </c>
      <c r="M1885" s="6">
        <f>VLOOKUP($C$15,'اطلاعات پایه'!$A$18:$C$30,3,FALSE)</f>
        <v>45736</v>
      </c>
      <c r="N1885" s="5">
        <f>ROUND((K1885*('اطلاعات پایه'!$B$12+1)+'اطلاعات پایه'!$B$13)/30*L1885,0)</f>
        <v>9316080</v>
      </c>
      <c r="O1885" s="5">
        <f>IF(AND(F1885&gt;0,M1885-F1885&gt;364),'اطلاعات پایه'!$B$10,0)*L1885+J1885</f>
        <v>0</v>
      </c>
      <c r="P1885" s="5">
        <f>IF(H1885="متاهل",'اطلاعات پایه'!$B$6,0)</f>
        <v>0</v>
      </c>
      <c r="Q1885" s="5">
        <f>I1885*'اطلاعات پایه'!$B$7</f>
        <v>0</v>
      </c>
      <c r="R1885" s="5">
        <f>ROUND('اطلاعات پایه'!$B$8/30*MIN(30,L1885),0)</f>
        <v>9000000</v>
      </c>
      <c r="S1885" s="5">
        <f>ROUND('اطلاعات پایه'!$B$9/30*MIN(30,L1885),0)</f>
        <v>22000000</v>
      </c>
      <c r="T1885" s="5">
        <f t="shared" si="235"/>
        <v>59284</v>
      </c>
      <c r="U1885" s="15"/>
      <c r="V1885" s="5">
        <f t="shared" si="233"/>
        <v>0</v>
      </c>
      <c r="X1885" s="9">
        <f t="shared" si="236"/>
        <v>40316080</v>
      </c>
      <c r="Y1885" s="9">
        <f>ROUND(0.07*MIN(7*L1885*'اطلاعات پایه'!$B$5,'محاسبه حقوق'!X1885),0)</f>
        <v>2822126</v>
      </c>
      <c r="Z1885" s="9">
        <f t="shared" si="237"/>
        <v>9272700</v>
      </c>
      <c r="AA1885" s="9">
        <f t="shared" si="238"/>
        <v>480702059.14285713</v>
      </c>
      <c r="AB1885" s="5">
        <f>IF(AA1885&lt;='اطلاعات پایه'!$B$35,'اطلاعات پایه'!$D$35,IF(AA1885&lt;='اطلاعات پایه'!$B$36,'اطلاعات پایه'!$E$35+(AA1885-'اطلاعات پایه'!$B$35)*'اطلاعات پایه'!$C$36,IF(AA1885&lt;='اطلاعات پایه'!$B$37,'اطلاعات پایه'!$E$36+(AA1885-'اطلاعات پایه'!$B$36)*'اطلاعات پایه'!$C$37,IF(AA1885&lt;='اطلاعات پایه'!$B$38,'اطلاعات پایه'!$E$37+(AA1885-'اطلاعات پایه'!$B$37)*'اطلاعات پایه'!$C$38,IF(AA1885&lt;='اطلاعات پایه'!$B$39,'اطلاعات پایه'!$E$38+(AA1885-'اطلاعات پایه'!$B$38)*'اطلاعات پایه'!$C$39,'اطلاعات پایه'!$E$39+(AA1885-'اطلاعات پایه'!$B$39)*'اطلاعات پایه'!$C$40)))))/365*L1885</f>
        <v>0</v>
      </c>
      <c r="AC1885" s="9">
        <f t="shared" si="239"/>
        <v>37493954</v>
      </c>
      <c r="AE1885" s="9">
        <f t="shared" si="234"/>
        <v>49588780</v>
      </c>
    </row>
    <row r="1886" spans="1:31" x14ac:dyDescent="0.25">
      <c r="A1886" s="13">
        <v>1866</v>
      </c>
      <c r="B1886" s="13"/>
      <c r="C1886" s="13"/>
      <c r="D1886" s="13"/>
      <c r="E1886" s="13"/>
      <c r="F1886" s="13"/>
      <c r="G1886" s="6" t="str">
        <f t="shared" si="232"/>
        <v/>
      </c>
      <c r="H1886" s="13"/>
      <c r="I1886" s="13"/>
      <c r="J1886" s="15"/>
      <c r="K1886" s="15"/>
      <c r="L1886" s="5">
        <f>VLOOKUP($C$15,'اطلاعات پایه'!$A$18:$B$30,2,FALSE)</f>
        <v>30</v>
      </c>
      <c r="M1886" s="6">
        <f>VLOOKUP($C$15,'اطلاعات پایه'!$A$18:$C$30,3,FALSE)</f>
        <v>45736</v>
      </c>
      <c r="N1886" s="5">
        <f>ROUND((K1886*('اطلاعات پایه'!$B$12+1)+'اطلاعات پایه'!$B$13)/30*L1886,0)</f>
        <v>9316080</v>
      </c>
      <c r="O1886" s="5">
        <f>IF(AND(F1886&gt;0,M1886-F1886&gt;364),'اطلاعات پایه'!$B$10,0)*L1886+J1886</f>
        <v>0</v>
      </c>
      <c r="P1886" s="5">
        <f>IF(H1886="متاهل",'اطلاعات پایه'!$B$6,0)</f>
        <v>0</v>
      </c>
      <c r="Q1886" s="5">
        <f>I1886*'اطلاعات پایه'!$B$7</f>
        <v>0</v>
      </c>
      <c r="R1886" s="5">
        <f>ROUND('اطلاعات پایه'!$B$8/30*MIN(30,L1886),0)</f>
        <v>9000000</v>
      </c>
      <c r="S1886" s="5">
        <f>ROUND('اطلاعات پایه'!$B$9/30*MIN(30,L1886),0)</f>
        <v>22000000</v>
      </c>
      <c r="T1886" s="5">
        <f t="shared" si="235"/>
        <v>59284</v>
      </c>
      <c r="U1886" s="15"/>
      <c r="V1886" s="5">
        <f t="shared" si="233"/>
        <v>0</v>
      </c>
      <c r="X1886" s="9">
        <f t="shared" si="236"/>
        <v>40316080</v>
      </c>
      <c r="Y1886" s="9">
        <f>ROUND(0.07*MIN(7*L1886*'اطلاعات پایه'!$B$5,'محاسبه حقوق'!X1886),0)</f>
        <v>2822126</v>
      </c>
      <c r="Z1886" s="9">
        <f t="shared" si="237"/>
        <v>9272700</v>
      </c>
      <c r="AA1886" s="9">
        <f t="shared" si="238"/>
        <v>480702059.14285713</v>
      </c>
      <c r="AB1886" s="5">
        <f>IF(AA1886&lt;='اطلاعات پایه'!$B$35,'اطلاعات پایه'!$D$35,IF(AA1886&lt;='اطلاعات پایه'!$B$36,'اطلاعات پایه'!$E$35+(AA1886-'اطلاعات پایه'!$B$35)*'اطلاعات پایه'!$C$36,IF(AA1886&lt;='اطلاعات پایه'!$B$37,'اطلاعات پایه'!$E$36+(AA1886-'اطلاعات پایه'!$B$36)*'اطلاعات پایه'!$C$37,IF(AA1886&lt;='اطلاعات پایه'!$B$38,'اطلاعات پایه'!$E$37+(AA1886-'اطلاعات پایه'!$B$37)*'اطلاعات پایه'!$C$38,IF(AA1886&lt;='اطلاعات پایه'!$B$39,'اطلاعات پایه'!$E$38+(AA1886-'اطلاعات پایه'!$B$38)*'اطلاعات پایه'!$C$39,'اطلاعات پایه'!$E$39+(AA1886-'اطلاعات پایه'!$B$39)*'اطلاعات پایه'!$C$40)))))/365*L1886</f>
        <v>0</v>
      </c>
      <c r="AC1886" s="9">
        <f t="shared" si="239"/>
        <v>37493954</v>
      </c>
      <c r="AE1886" s="9">
        <f t="shared" si="234"/>
        <v>49588780</v>
      </c>
    </row>
    <row r="1887" spans="1:31" x14ac:dyDescent="0.25">
      <c r="A1887" s="13">
        <v>1867</v>
      </c>
      <c r="B1887" s="13"/>
      <c r="C1887" s="13"/>
      <c r="D1887" s="13"/>
      <c r="E1887" s="13"/>
      <c r="F1887" s="13"/>
      <c r="G1887" s="6" t="str">
        <f t="shared" si="232"/>
        <v/>
      </c>
      <c r="H1887" s="13"/>
      <c r="I1887" s="13"/>
      <c r="J1887" s="15"/>
      <c r="K1887" s="15"/>
      <c r="L1887" s="5">
        <f>VLOOKUP($C$15,'اطلاعات پایه'!$A$18:$B$30,2,FALSE)</f>
        <v>30</v>
      </c>
      <c r="M1887" s="6">
        <f>VLOOKUP($C$15,'اطلاعات پایه'!$A$18:$C$30,3,FALSE)</f>
        <v>45736</v>
      </c>
      <c r="N1887" s="5">
        <f>ROUND((K1887*('اطلاعات پایه'!$B$12+1)+'اطلاعات پایه'!$B$13)/30*L1887,0)</f>
        <v>9316080</v>
      </c>
      <c r="O1887" s="5">
        <f>IF(AND(F1887&gt;0,M1887-F1887&gt;364),'اطلاعات پایه'!$B$10,0)*L1887+J1887</f>
        <v>0</v>
      </c>
      <c r="P1887" s="5">
        <f>IF(H1887="متاهل",'اطلاعات پایه'!$B$6,0)</f>
        <v>0</v>
      </c>
      <c r="Q1887" s="5">
        <f>I1887*'اطلاعات پایه'!$B$7</f>
        <v>0</v>
      </c>
      <c r="R1887" s="5">
        <f>ROUND('اطلاعات پایه'!$B$8/30*MIN(30,L1887),0)</f>
        <v>9000000</v>
      </c>
      <c r="S1887" s="5">
        <f>ROUND('اطلاعات پایه'!$B$9/30*MIN(30,L1887),0)</f>
        <v>22000000</v>
      </c>
      <c r="T1887" s="5">
        <f t="shared" si="235"/>
        <v>59284</v>
      </c>
      <c r="U1887" s="15"/>
      <c r="V1887" s="5">
        <f t="shared" si="233"/>
        <v>0</v>
      </c>
      <c r="X1887" s="9">
        <f t="shared" si="236"/>
        <v>40316080</v>
      </c>
      <c r="Y1887" s="9">
        <f>ROUND(0.07*MIN(7*L1887*'اطلاعات پایه'!$B$5,'محاسبه حقوق'!X1887),0)</f>
        <v>2822126</v>
      </c>
      <c r="Z1887" s="9">
        <f t="shared" si="237"/>
        <v>9272700</v>
      </c>
      <c r="AA1887" s="9">
        <f t="shared" si="238"/>
        <v>480702059.14285713</v>
      </c>
      <c r="AB1887" s="5">
        <f>IF(AA1887&lt;='اطلاعات پایه'!$B$35,'اطلاعات پایه'!$D$35,IF(AA1887&lt;='اطلاعات پایه'!$B$36,'اطلاعات پایه'!$E$35+(AA1887-'اطلاعات پایه'!$B$35)*'اطلاعات پایه'!$C$36,IF(AA1887&lt;='اطلاعات پایه'!$B$37,'اطلاعات پایه'!$E$36+(AA1887-'اطلاعات پایه'!$B$36)*'اطلاعات پایه'!$C$37,IF(AA1887&lt;='اطلاعات پایه'!$B$38,'اطلاعات پایه'!$E$37+(AA1887-'اطلاعات پایه'!$B$37)*'اطلاعات پایه'!$C$38,IF(AA1887&lt;='اطلاعات پایه'!$B$39,'اطلاعات پایه'!$E$38+(AA1887-'اطلاعات پایه'!$B$38)*'اطلاعات پایه'!$C$39,'اطلاعات پایه'!$E$39+(AA1887-'اطلاعات پایه'!$B$39)*'اطلاعات پایه'!$C$40)))))/365*L1887</f>
        <v>0</v>
      </c>
      <c r="AC1887" s="9">
        <f t="shared" si="239"/>
        <v>37493954</v>
      </c>
      <c r="AE1887" s="9">
        <f t="shared" si="234"/>
        <v>49588780</v>
      </c>
    </row>
    <row r="1888" spans="1:31" x14ac:dyDescent="0.25">
      <c r="A1888" s="13">
        <v>1868</v>
      </c>
      <c r="B1888" s="13"/>
      <c r="C1888" s="13"/>
      <c r="D1888" s="13"/>
      <c r="E1888" s="13"/>
      <c r="F1888" s="13"/>
      <c r="G1888" s="6" t="str">
        <f t="shared" si="232"/>
        <v/>
      </c>
      <c r="H1888" s="13"/>
      <c r="I1888" s="13"/>
      <c r="J1888" s="15"/>
      <c r="K1888" s="15"/>
      <c r="L1888" s="5">
        <f>VLOOKUP($C$15,'اطلاعات پایه'!$A$18:$B$30,2,FALSE)</f>
        <v>30</v>
      </c>
      <c r="M1888" s="6">
        <f>VLOOKUP($C$15,'اطلاعات پایه'!$A$18:$C$30,3,FALSE)</f>
        <v>45736</v>
      </c>
      <c r="N1888" s="5">
        <f>ROUND((K1888*('اطلاعات پایه'!$B$12+1)+'اطلاعات پایه'!$B$13)/30*L1888,0)</f>
        <v>9316080</v>
      </c>
      <c r="O1888" s="5">
        <f>IF(AND(F1888&gt;0,M1888-F1888&gt;364),'اطلاعات پایه'!$B$10,0)*L1888+J1888</f>
        <v>0</v>
      </c>
      <c r="P1888" s="5">
        <f>IF(H1888="متاهل",'اطلاعات پایه'!$B$6,0)</f>
        <v>0</v>
      </c>
      <c r="Q1888" s="5">
        <f>I1888*'اطلاعات پایه'!$B$7</f>
        <v>0</v>
      </c>
      <c r="R1888" s="5">
        <f>ROUND('اطلاعات پایه'!$B$8/30*MIN(30,L1888),0)</f>
        <v>9000000</v>
      </c>
      <c r="S1888" s="5">
        <f>ROUND('اطلاعات پایه'!$B$9/30*MIN(30,L1888),0)</f>
        <v>22000000</v>
      </c>
      <c r="T1888" s="5">
        <f t="shared" si="235"/>
        <v>59284</v>
      </c>
      <c r="U1888" s="15"/>
      <c r="V1888" s="5">
        <f t="shared" si="233"/>
        <v>0</v>
      </c>
      <c r="X1888" s="9">
        <f t="shared" si="236"/>
        <v>40316080</v>
      </c>
      <c r="Y1888" s="9">
        <f>ROUND(0.07*MIN(7*L1888*'اطلاعات پایه'!$B$5,'محاسبه حقوق'!X1888),0)</f>
        <v>2822126</v>
      </c>
      <c r="Z1888" s="9">
        <f t="shared" si="237"/>
        <v>9272700</v>
      </c>
      <c r="AA1888" s="9">
        <f t="shared" si="238"/>
        <v>480702059.14285713</v>
      </c>
      <c r="AB1888" s="5">
        <f>IF(AA1888&lt;='اطلاعات پایه'!$B$35,'اطلاعات پایه'!$D$35,IF(AA1888&lt;='اطلاعات پایه'!$B$36,'اطلاعات پایه'!$E$35+(AA1888-'اطلاعات پایه'!$B$35)*'اطلاعات پایه'!$C$36,IF(AA1888&lt;='اطلاعات پایه'!$B$37,'اطلاعات پایه'!$E$36+(AA1888-'اطلاعات پایه'!$B$36)*'اطلاعات پایه'!$C$37,IF(AA1888&lt;='اطلاعات پایه'!$B$38,'اطلاعات پایه'!$E$37+(AA1888-'اطلاعات پایه'!$B$37)*'اطلاعات پایه'!$C$38,IF(AA1888&lt;='اطلاعات پایه'!$B$39,'اطلاعات پایه'!$E$38+(AA1888-'اطلاعات پایه'!$B$38)*'اطلاعات پایه'!$C$39,'اطلاعات پایه'!$E$39+(AA1888-'اطلاعات پایه'!$B$39)*'اطلاعات پایه'!$C$40)))))/365*L1888</f>
        <v>0</v>
      </c>
      <c r="AC1888" s="9">
        <f t="shared" si="239"/>
        <v>37493954</v>
      </c>
      <c r="AE1888" s="9">
        <f t="shared" si="234"/>
        <v>49588780</v>
      </c>
    </row>
    <row r="1889" spans="1:31" x14ac:dyDescent="0.25">
      <c r="A1889" s="13">
        <v>1869</v>
      </c>
      <c r="B1889" s="13"/>
      <c r="C1889" s="13"/>
      <c r="D1889" s="13"/>
      <c r="E1889" s="13"/>
      <c r="F1889" s="13"/>
      <c r="G1889" s="6" t="str">
        <f t="shared" si="232"/>
        <v/>
      </c>
      <c r="H1889" s="13"/>
      <c r="I1889" s="13"/>
      <c r="J1889" s="15"/>
      <c r="K1889" s="15"/>
      <c r="L1889" s="5">
        <f>VLOOKUP($C$15,'اطلاعات پایه'!$A$18:$B$30,2,FALSE)</f>
        <v>30</v>
      </c>
      <c r="M1889" s="6">
        <f>VLOOKUP($C$15,'اطلاعات پایه'!$A$18:$C$30,3,FALSE)</f>
        <v>45736</v>
      </c>
      <c r="N1889" s="5">
        <f>ROUND((K1889*('اطلاعات پایه'!$B$12+1)+'اطلاعات پایه'!$B$13)/30*L1889,0)</f>
        <v>9316080</v>
      </c>
      <c r="O1889" s="5">
        <f>IF(AND(F1889&gt;0,M1889-F1889&gt;364),'اطلاعات پایه'!$B$10,0)*L1889+J1889</f>
        <v>0</v>
      </c>
      <c r="P1889" s="5">
        <f>IF(H1889="متاهل",'اطلاعات پایه'!$B$6,0)</f>
        <v>0</v>
      </c>
      <c r="Q1889" s="5">
        <f>I1889*'اطلاعات پایه'!$B$7</f>
        <v>0</v>
      </c>
      <c r="R1889" s="5">
        <f>ROUND('اطلاعات پایه'!$B$8/30*MIN(30,L1889),0)</f>
        <v>9000000</v>
      </c>
      <c r="S1889" s="5">
        <f>ROUND('اطلاعات پایه'!$B$9/30*MIN(30,L1889),0)</f>
        <v>22000000</v>
      </c>
      <c r="T1889" s="5">
        <f t="shared" si="235"/>
        <v>59284</v>
      </c>
      <c r="U1889" s="15"/>
      <c r="V1889" s="5">
        <f t="shared" si="233"/>
        <v>0</v>
      </c>
      <c r="X1889" s="9">
        <f t="shared" si="236"/>
        <v>40316080</v>
      </c>
      <c r="Y1889" s="9">
        <f>ROUND(0.07*MIN(7*L1889*'اطلاعات پایه'!$B$5,'محاسبه حقوق'!X1889),0)</f>
        <v>2822126</v>
      </c>
      <c r="Z1889" s="9">
        <f t="shared" si="237"/>
        <v>9272700</v>
      </c>
      <c r="AA1889" s="9">
        <f t="shared" si="238"/>
        <v>480702059.14285713</v>
      </c>
      <c r="AB1889" s="5">
        <f>IF(AA1889&lt;='اطلاعات پایه'!$B$35,'اطلاعات پایه'!$D$35,IF(AA1889&lt;='اطلاعات پایه'!$B$36,'اطلاعات پایه'!$E$35+(AA1889-'اطلاعات پایه'!$B$35)*'اطلاعات پایه'!$C$36,IF(AA1889&lt;='اطلاعات پایه'!$B$37,'اطلاعات پایه'!$E$36+(AA1889-'اطلاعات پایه'!$B$36)*'اطلاعات پایه'!$C$37,IF(AA1889&lt;='اطلاعات پایه'!$B$38,'اطلاعات پایه'!$E$37+(AA1889-'اطلاعات پایه'!$B$37)*'اطلاعات پایه'!$C$38,IF(AA1889&lt;='اطلاعات پایه'!$B$39,'اطلاعات پایه'!$E$38+(AA1889-'اطلاعات پایه'!$B$38)*'اطلاعات پایه'!$C$39,'اطلاعات پایه'!$E$39+(AA1889-'اطلاعات پایه'!$B$39)*'اطلاعات پایه'!$C$40)))))/365*L1889</f>
        <v>0</v>
      </c>
      <c r="AC1889" s="9">
        <f t="shared" si="239"/>
        <v>37493954</v>
      </c>
      <c r="AE1889" s="9">
        <f t="shared" si="234"/>
        <v>49588780</v>
      </c>
    </row>
    <row r="1890" spans="1:31" x14ac:dyDescent="0.25">
      <c r="A1890" s="13">
        <v>1870</v>
      </c>
      <c r="B1890" s="13"/>
      <c r="C1890" s="13"/>
      <c r="D1890" s="13"/>
      <c r="E1890" s="13"/>
      <c r="F1890" s="13"/>
      <c r="G1890" s="6" t="str">
        <f t="shared" si="232"/>
        <v/>
      </c>
      <c r="H1890" s="13"/>
      <c r="I1890" s="13"/>
      <c r="J1890" s="15"/>
      <c r="K1890" s="15"/>
      <c r="L1890" s="5">
        <f>VLOOKUP($C$15,'اطلاعات پایه'!$A$18:$B$30,2,FALSE)</f>
        <v>30</v>
      </c>
      <c r="M1890" s="6">
        <f>VLOOKUP($C$15,'اطلاعات پایه'!$A$18:$C$30,3,FALSE)</f>
        <v>45736</v>
      </c>
      <c r="N1890" s="5">
        <f>ROUND((K1890*('اطلاعات پایه'!$B$12+1)+'اطلاعات پایه'!$B$13)/30*L1890,0)</f>
        <v>9316080</v>
      </c>
      <c r="O1890" s="5">
        <f>IF(AND(F1890&gt;0,M1890-F1890&gt;364),'اطلاعات پایه'!$B$10,0)*L1890+J1890</f>
        <v>0</v>
      </c>
      <c r="P1890" s="5">
        <f>IF(H1890="متاهل",'اطلاعات پایه'!$B$6,0)</f>
        <v>0</v>
      </c>
      <c r="Q1890" s="5">
        <f>I1890*'اطلاعات پایه'!$B$7</f>
        <v>0</v>
      </c>
      <c r="R1890" s="5">
        <f>ROUND('اطلاعات پایه'!$B$8/30*MIN(30,L1890),0)</f>
        <v>9000000</v>
      </c>
      <c r="S1890" s="5">
        <f>ROUND('اطلاعات پایه'!$B$9/30*MIN(30,L1890),0)</f>
        <v>22000000</v>
      </c>
      <c r="T1890" s="5">
        <f t="shared" si="235"/>
        <v>59284</v>
      </c>
      <c r="U1890" s="15"/>
      <c r="V1890" s="5">
        <f t="shared" si="233"/>
        <v>0</v>
      </c>
      <c r="X1890" s="9">
        <f t="shared" si="236"/>
        <v>40316080</v>
      </c>
      <c r="Y1890" s="9">
        <f>ROUND(0.07*MIN(7*L1890*'اطلاعات پایه'!$B$5,'محاسبه حقوق'!X1890),0)</f>
        <v>2822126</v>
      </c>
      <c r="Z1890" s="9">
        <f t="shared" si="237"/>
        <v>9272700</v>
      </c>
      <c r="AA1890" s="9">
        <f t="shared" si="238"/>
        <v>480702059.14285713</v>
      </c>
      <c r="AB1890" s="5">
        <f>IF(AA1890&lt;='اطلاعات پایه'!$B$35,'اطلاعات پایه'!$D$35,IF(AA1890&lt;='اطلاعات پایه'!$B$36,'اطلاعات پایه'!$E$35+(AA1890-'اطلاعات پایه'!$B$35)*'اطلاعات پایه'!$C$36,IF(AA1890&lt;='اطلاعات پایه'!$B$37,'اطلاعات پایه'!$E$36+(AA1890-'اطلاعات پایه'!$B$36)*'اطلاعات پایه'!$C$37,IF(AA1890&lt;='اطلاعات پایه'!$B$38,'اطلاعات پایه'!$E$37+(AA1890-'اطلاعات پایه'!$B$37)*'اطلاعات پایه'!$C$38,IF(AA1890&lt;='اطلاعات پایه'!$B$39,'اطلاعات پایه'!$E$38+(AA1890-'اطلاعات پایه'!$B$38)*'اطلاعات پایه'!$C$39,'اطلاعات پایه'!$E$39+(AA1890-'اطلاعات پایه'!$B$39)*'اطلاعات پایه'!$C$40)))))/365*L1890</f>
        <v>0</v>
      </c>
      <c r="AC1890" s="9">
        <f t="shared" si="239"/>
        <v>37493954</v>
      </c>
      <c r="AE1890" s="9">
        <f t="shared" si="234"/>
        <v>49588780</v>
      </c>
    </row>
    <row r="1891" spans="1:31" x14ac:dyDescent="0.25">
      <c r="A1891" s="13">
        <v>1871</v>
      </c>
      <c r="B1891" s="13"/>
      <c r="C1891" s="13"/>
      <c r="D1891" s="13"/>
      <c r="E1891" s="13"/>
      <c r="F1891" s="13"/>
      <c r="G1891" s="6" t="str">
        <f t="shared" si="232"/>
        <v/>
      </c>
      <c r="H1891" s="13"/>
      <c r="I1891" s="13"/>
      <c r="J1891" s="15"/>
      <c r="K1891" s="15"/>
      <c r="L1891" s="5">
        <f>VLOOKUP($C$15,'اطلاعات پایه'!$A$18:$B$30,2,FALSE)</f>
        <v>30</v>
      </c>
      <c r="M1891" s="6">
        <f>VLOOKUP($C$15,'اطلاعات پایه'!$A$18:$C$30,3,FALSE)</f>
        <v>45736</v>
      </c>
      <c r="N1891" s="5">
        <f>ROUND((K1891*('اطلاعات پایه'!$B$12+1)+'اطلاعات پایه'!$B$13)/30*L1891,0)</f>
        <v>9316080</v>
      </c>
      <c r="O1891" s="5">
        <f>IF(AND(F1891&gt;0,M1891-F1891&gt;364),'اطلاعات پایه'!$B$10,0)*L1891+J1891</f>
        <v>0</v>
      </c>
      <c r="P1891" s="5">
        <f>IF(H1891="متاهل",'اطلاعات پایه'!$B$6,0)</f>
        <v>0</v>
      </c>
      <c r="Q1891" s="5">
        <f>I1891*'اطلاعات پایه'!$B$7</f>
        <v>0</v>
      </c>
      <c r="R1891" s="5">
        <f>ROUND('اطلاعات پایه'!$B$8/30*MIN(30,L1891),0)</f>
        <v>9000000</v>
      </c>
      <c r="S1891" s="5">
        <f>ROUND('اطلاعات پایه'!$B$9/30*MIN(30,L1891),0)</f>
        <v>22000000</v>
      </c>
      <c r="T1891" s="5">
        <f t="shared" si="235"/>
        <v>59284</v>
      </c>
      <c r="U1891" s="15"/>
      <c r="V1891" s="5">
        <f t="shared" si="233"/>
        <v>0</v>
      </c>
      <c r="X1891" s="9">
        <f t="shared" si="236"/>
        <v>40316080</v>
      </c>
      <c r="Y1891" s="9">
        <f>ROUND(0.07*MIN(7*L1891*'اطلاعات پایه'!$B$5,'محاسبه حقوق'!X1891),0)</f>
        <v>2822126</v>
      </c>
      <c r="Z1891" s="9">
        <f t="shared" si="237"/>
        <v>9272700</v>
      </c>
      <c r="AA1891" s="9">
        <f t="shared" si="238"/>
        <v>480702059.14285713</v>
      </c>
      <c r="AB1891" s="5">
        <f>IF(AA1891&lt;='اطلاعات پایه'!$B$35,'اطلاعات پایه'!$D$35,IF(AA1891&lt;='اطلاعات پایه'!$B$36,'اطلاعات پایه'!$E$35+(AA1891-'اطلاعات پایه'!$B$35)*'اطلاعات پایه'!$C$36,IF(AA1891&lt;='اطلاعات پایه'!$B$37,'اطلاعات پایه'!$E$36+(AA1891-'اطلاعات پایه'!$B$36)*'اطلاعات پایه'!$C$37,IF(AA1891&lt;='اطلاعات پایه'!$B$38,'اطلاعات پایه'!$E$37+(AA1891-'اطلاعات پایه'!$B$37)*'اطلاعات پایه'!$C$38,IF(AA1891&lt;='اطلاعات پایه'!$B$39,'اطلاعات پایه'!$E$38+(AA1891-'اطلاعات پایه'!$B$38)*'اطلاعات پایه'!$C$39,'اطلاعات پایه'!$E$39+(AA1891-'اطلاعات پایه'!$B$39)*'اطلاعات پایه'!$C$40)))))/365*L1891</f>
        <v>0</v>
      </c>
      <c r="AC1891" s="9">
        <f t="shared" si="239"/>
        <v>37493954</v>
      </c>
      <c r="AE1891" s="9">
        <f t="shared" si="234"/>
        <v>49588780</v>
      </c>
    </row>
    <row r="1892" spans="1:31" x14ac:dyDescent="0.25">
      <c r="A1892" s="13">
        <v>1872</v>
      </c>
      <c r="B1892" s="13"/>
      <c r="C1892" s="13"/>
      <c r="D1892" s="13"/>
      <c r="E1892" s="13"/>
      <c r="F1892" s="13"/>
      <c r="G1892" s="6" t="str">
        <f t="shared" si="232"/>
        <v/>
      </c>
      <c r="H1892" s="13"/>
      <c r="I1892" s="13"/>
      <c r="J1892" s="15"/>
      <c r="K1892" s="15"/>
      <c r="L1892" s="5">
        <f>VLOOKUP($C$15,'اطلاعات پایه'!$A$18:$B$30,2,FALSE)</f>
        <v>30</v>
      </c>
      <c r="M1892" s="6">
        <f>VLOOKUP($C$15,'اطلاعات پایه'!$A$18:$C$30,3,FALSE)</f>
        <v>45736</v>
      </c>
      <c r="N1892" s="5">
        <f>ROUND((K1892*('اطلاعات پایه'!$B$12+1)+'اطلاعات پایه'!$B$13)/30*L1892,0)</f>
        <v>9316080</v>
      </c>
      <c r="O1892" s="5">
        <f>IF(AND(F1892&gt;0,M1892-F1892&gt;364),'اطلاعات پایه'!$B$10,0)*L1892+J1892</f>
        <v>0</v>
      </c>
      <c r="P1892" s="5">
        <f>IF(H1892="متاهل",'اطلاعات پایه'!$B$6,0)</f>
        <v>0</v>
      </c>
      <c r="Q1892" s="5">
        <f>I1892*'اطلاعات پایه'!$B$7</f>
        <v>0</v>
      </c>
      <c r="R1892" s="5">
        <f>ROUND('اطلاعات پایه'!$B$8/30*MIN(30,L1892),0)</f>
        <v>9000000</v>
      </c>
      <c r="S1892" s="5">
        <f>ROUND('اطلاعات پایه'!$B$9/30*MIN(30,L1892),0)</f>
        <v>22000000</v>
      </c>
      <c r="T1892" s="5">
        <f t="shared" si="235"/>
        <v>59284</v>
      </c>
      <c r="U1892" s="15"/>
      <c r="V1892" s="5">
        <f t="shared" si="233"/>
        <v>0</v>
      </c>
      <c r="X1892" s="9">
        <f t="shared" si="236"/>
        <v>40316080</v>
      </c>
      <c r="Y1892" s="9">
        <f>ROUND(0.07*MIN(7*L1892*'اطلاعات پایه'!$B$5,'محاسبه حقوق'!X1892),0)</f>
        <v>2822126</v>
      </c>
      <c r="Z1892" s="9">
        <f t="shared" si="237"/>
        <v>9272700</v>
      </c>
      <c r="AA1892" s="9">
        <f t="shared" si="238"/>
        <v>480702059.14285713</v>
      </c>
      <c r="AB1892" s="5">
        <f>IF(AA1892&lt;='اطلاعات پایه'!$B$35,'اطلاعات پایه'!$D$35,IF(AA1892&lt;='اطلاعات پایه'!$B$36,'اطلاعات پایه'!$E$35+(AA1892-'اطلاعات پایه'!$B$35)*'اطلاعات پایه'!$C$36,IF(AA1892&lt;='اطلاعات پایه'!$B$37,'اطلاعات پایه'!$E$36+(AA1892-'اطلاعات پایه'!$B$36)*'اطلاعات پایه'!$C$37,IF(AA1892&lt;='اطلاعات پایه'!$B$38,'اطلاعات پایه'!$E$37+(AA1892-'اطلاعات پایه'!$B$37)*'اطلاعات پایه'!$C$38,IF(AA1892&lt;='اطلاعات پایه'!$B$39,'اطلاعات پایه'!$E$38+(AA1892-'اطلاعات پایه'!$B$38)*'اطلاعات پایه'!$C$39,'اطلاعات پایه'!$E$39+(AA1892-'اطلاعات پایه'!$B$39)*'اطلاعات پایه'!$C$40)))))/365*L1892</f>
        <v>0</v>
      </c>
      <c r="AC1892" s="9">
        <f t="shared" si="239"/>
        <v>37493954</v>
      </c>
      <c r="AE1892" s="9">
        <f t="shared" si="234"/>
        <v>49588780</v>
      </c>
    </row>
    <row r="1893" spans="1:31" x14ac:dyDescent="0.25">
      <c r="A1893" s="13">
        <v>1873</v>
      </c>
      <c r="B1893" s="13"/>
      <c r="C1893" s="13"/>
      <c r="D1893" s="13"/>
      <c r="E1893" s="13"/>
      <c r="F1893" s="13"/>
      <c r="G1893" s="6" t="str">
        <f t="shared" si="232"/>
        <v/>
      </c>
      <c r="H1893" s="13"/>
      <c r="I1893" s="13"/>
      <c r="J1893" s="15"/>
      <c r="K1893" s="15"/>
      <c r="L1893" s="5">
        <f>VLOOKUP($C$15,'اطلاعات پایه'!$A$18:$B$30,2,FALSE)</f>
        <v>30</v>
      </c>
      <c r="M1893" s="6">
        <f>VLOOKUP($C$15,'اطلاعات پایه'!$A$18:$C$30,3,FALSE)</f>
        <v>45736</v>
      </c>
      <c r="N1893" s="5">
        <f>ROUND((K1893*('اطلاعات پایه'!$B$12+1)+'اطلاعات پایه'!$B$13)/30*L1893,0)</f>
        <v>9316080</v>
      </c>
      <c r="O1893" s="5">
        <f>IF(AND(F1893&gt;0,M1893-F1893&gt;364),'اطلاعات پایه'!$B$10,0)*L1893+J1893</f>
        <v>0</v>
      </c>
      <c r="P1893" s="5">
        <f>IF(H1893="متاهل",'اطلاعات پایه'!$B$6,0)</f>
        <v>0</v>
      </c>
      <c r="Q1893" s="5">
        <f>I1893*'اطلاعات پایه'!$B$7</f>
        <v>0</v>
      </c>
      <c r="R1893" s="5">
        <f>ROUND('اطلاعات پایه'!$B$8/30*MIN(30,L1893),0)</f>
        <v>9000000</v>
      </c>
      <c r="S1893" s="5">
        <f>ROUND('اطلاعات پایه'!$B$9/30*MIN(30,L1893),0)</f>
        <v>22000000</v>
      </c>
      <c r="T1893" s="5">
        <f t="shared" si="235"/>
        <v>59284</v>
      </c>
      <c r="U1893" s="15"/>
      <c r="V1893" s="5">
        <f t="shared" si="233"/>
        <v>0</v>
      </c>
      <c r="X1893" s="9">
        <f t="shared" si="236"/>
        <v>40316080</v>
      </c>
      <c r="Y1893" s="9">
        <f>ROUND(0.07*MIN(7*L1893*'اطلاعات پایه'!$B$5,'محاسبه حقوق'!X1893),0)</f>
        <v>2822126</v>
      </c>
      <c r="Z1893" s="9">
        <f t="shared" si="237"/>
        <v>9272700</v>
      </c>
      <c r="AA1893" s="9">
        <f t="shared" si="238"/>
        <v>480702059.14285713</v>
      </c>
      <c r="AB1893" s="5">
        <f>IF(AA1893&lt;='اطلاعات پایه'!$B$35,'اطلاعات پایه'!$D$35,IF(AA1893&lt;='اطلاعات پایه'!$B$36,'اطلاعات پایه'!$E$35+(AA1893-'اطلاعات پایه'!$B$35)*'اطلاعات پایه'!$C$36,IF(AA1893&lt;='اطلاعات پایه'!$B$37,'اطلاعات پایه'!$E$36+(AA1893-'اطلاعات پایه'!$B$36)*'اطلاعات پایه'!$C$37,IF(AA1893&lt;='اطلاعات پایه'!$B$38,'اطلاعات پایه'!$E$37+(AA1893-'اطلاعات پایه'!$B$37)*'اطلاعات پایه'!$C$38,IF(AA1893&lt;='اطلاعات پایه'!$B$39,'اطلاعات پایه'!$E$38+(AA1893-'اطلاعات پایه'!$B$38)*'اطلاعات پایه'!$C$39,'اطلاعات پایه'!$E$39+(AA1893-'اطلاعات پایه'!$B$39)*'اطلاعات پایه'!$C$40)))))/365*L1893</f>
        <v>0</v>
      </c>
      <c r="AC1893" s="9">
        <f t="shared" si="239"/>
        <v>37493954</v>
      </c>
      <c r="AE1893" s="9">
        <f t="shared" si="234"/>
        <v>49588780</v>
      </c>
    </row>
    <row r="1894" spans="1:31" x14ac:dyDescent="0.25">
      <c r="A1894" s="13">
        <v>1874</v>
      </c>
      <c r="B1894" s="13"/>
      <c r="C1894" s="13"/>
      <c r="D1894" s="13"/>
      <c r="E1894" s="13"/>
      <c r="F1894" s="13"/>
      <c r="G1894" s="6" t="str">
        <f t="shared" si="232"/>
        <v/>
      </c>
      <c r="H1894" s="13"/>
      <c r="I1894" s="13"/>
      <c r="J1894" s="15"/>
      <c r="K1894" s="15"/>
      <c r="L1894" s="5">
        <f>VLOOKUP($C$15,'اطلاعات پایه'!$A$18:$B$30,2,FALSE)</f>
        <v>30</v>
      </c>
      <c r="M1894" s="6">
        <f>VLOOKUP($C$15,'اطلاعات پایه'!$A$18:$C$30,3,FALSE)</f>
        <v>45736</v>
      </c>
      <c r="N1894" s="5">
        <f>ROUND((K1894*('اطلاعات پایه'!$B$12+1)+'اطلاعات پایه'!$B$13)/30*L1894,0)</f>
        <v>9316080</v>
      </c>
      <c r="O1894" s="5">
        <f>IF(AND(F1894&gt;0,M1894-F1894&gt;364),'اطلاعات پایه'!$B$10,0)*L1894+J1894</f>
        <v>0</v>
      </c>
      <c r="P1894" s="5">
        <f>IF(H1894="متاهل",'اطلاعات پایه'!$B$6,0)</f>
        <v>0</v>
      </c>
      <c r="Q1894" s="5">
        <f>I1894*'اطلاعات پایه'!$B$7</f>
        <v>0</v>
      </c>
      <c r="R1894" s="5">
        <f>ROUND('اطلاعات پایه'!$B$8/30*MIN(30,L1894),0)</f>
        <v>9000000</v>
      </c>
      <c r="S1894" s="5">
        <f>ROUND('اطلاعات پایه'!$B$9/30*MIN(30,L1894),0)</f>
        <v>22000000</v>
      </c>
      <c r="T1894" s="5">
        <f t="shared" si="235"/>
        <v>59284</v>
      </c>
      <c r="U1894" s="15"/>
      <c r="V1894" s="5">
        <f t="shared" si="233"/>
        <v>0</v>
      </c>
      <c r="X1894" s="9">
        <f t="shared" si="236"/>
        <v>40316080</v>
      </c>
      <c r="Y1894" s="9">
        <f>ROUND(0.07*MIN(7*L1894*'اطلاعات پایه'!$B$5,'محاسبه حقوق'!X1894),0)</f>
        <v>2822126</v>
      </c>
      <c r="Z1894" s="9">
        <f t="shared" si="237"/>
        <v>9272700</v>
      </c>
      <c r="AA1894" s="9">
        <f t="shared" si="238"/>
        <v>480702059.14285713</v>
      </c>
      <c r="AB1894" s="5">
        <f>IF(AA1894&lt;='اطلاعات پایه'!$B$35,'اطلاعات پایه'!$D$35,IF(AA1894&lt;='اطلاعات پایه'!$B$36,'اطلاعات پایه'!$E$35+(AA1894-'اطلاعات پایه'!$B$35)*'اطلاعات پایه'!$C$36,IF(AA1894&lt;='اطلاعات پایه'!$B$37,'اطلاعات پایه'!$E$36+(AA1894-'اطلاعات پایه'!$B$36)*'اطلاعات پایه'!$C$37,IF(AA1894&lt;='اطلاعات پایه'!$B$38,'اطلاعات پایه'!$E$37+(AA1894-'اطلاعات پایه'!$B$37)*'اطلاعات پایه'!$C$38,IF(AA1894&lt;='اطلاعات پایه'!$B$39,'اطلاعات پایه'!$E$38+(AA1894-'اطلاعات پایه'!$B$38)*'اطلاعات پایه'!$C$39,'اطلاعات پایه'!$E$39+(AA1894-'اطلاعات پایه'!$B$39)*'اطلاعات پایه'!$C$40)))))/365*L1894</f>
        <v>0</v>
      </c>
      <c r="AC1894" s="9">
        <f t="shared" si="239"/>
        <v>37493954</v>
      </c>
      <c r="AE1894" s="9">
        <f t="shared" si="234"/>
        <v>49588780</v>
      </c>
    </row>
    <row r="1895" spans="1:31" x14ac:dyDescent="0.25">
      <c r="A1895" s="13">
        <v>1875</v>
      </c>
      <c r="B1895" s="13"/>
      <c r="C1895" s="13"/>
      <c r="D1895" s="13"/>
      <c r="E1895" s="13"/>
      <c r="F1895" s="13"/>
      <c r="G1895" s="6" t="str">
        <f t="shared" si="232"/>
        <v/>
      </c>
      <c r="H1895" s="13"/>
      <c r="I1895" s="13"/>
      <c r="J1895" s="15"/>
      <c r="K1895" s="15"/>
      <c r="L1895" s="5">
        <f>VLOOKUP($C$15,'اطلاعات پایه'!$A$18:$B$30,2,FALSE)</f>
        <v>30</v>
      </c>
      <c r="M1895" s="6">
        <f>VLOOKUP($C$15,'اطلاعات پایه'!$A$18:$C$30,3,FALSE)</f>
        <v>45736</v>
      </c>
      <c r="N1895" s="5">
        <f>ROUND((K1895*('اطلاعات پایه'!$B$12+1)+'اطلاعات پایه'!$B$13)/30*L1895,0)</f>
        <v>9316080</v>
      </c>
      <c r="O1895" s="5">
        <f>IF(AND(F1895&gt;0,M1895-F1895&gt;364),'اطلاعات پایه'!$B$10,0)*L1895+J1895</f>
        <v>0</v>
      </c>
      <c r="P1895" s="5">
        <f>IF(H1895="متاهل",'اطلاعات پایه'!$B$6,0)</f>
        <v>0</v>
      </c>
      <c r="Q1895" s="5">
        <f>I1895*'اطلاعات پایه'!$B$7</f>
        <v>0</v>
      </c>
      <c r="R1895" s="5">
        <f>ROUND('اطلاعات پایه'!$B$8/30*MIN(30,L1895),0)</f>
        <v>9000000</v>
      </c>
      <c r="S1895" s="5">
        <f>ROUND('اطلاعات پایه'!$B$9/30*MIN(30,L1895),0)</f>
        <v>22000000</v>
      </c>
      <c r="T1895" s="5">
        <f t="shared" si="235"/>
        <v>59284</v>
      </c>
      <c r="U1895" s="15"/>
      <c r="V1895" s="5">
        <f t="shared" si="233"/>
        <v>0</v>
      </c>
      <c r="X1895" s="9">
        <f t="shared" si="236"/>
        <v>40316080</v>
      </c>
      <c r="Y1895" s="9">
        <f>ROUND(0.07*MIN(7*L1895*'اطلاعات پایه'!$B$5,'محاسبه حقوق'!X1895),0)</f>
        <v>2822126</v>
      </c>
      <c r="Z1895" s="9">
        <f t="shared" si="237"/>
        <v>9272700</v>
      </c>
      <c r="AA1895" s="9">
        <f t="shared" si="238"/>
        <v>480702059.14285713</v>
      </c>
      <c r="AB1895" s="5">
        <f>IF(AA1895&lt;='اطلاعات پایه'!$B$35,'اطلاعات پایه'!$D$35,IF(AA1895&lt;='اطلاعات پایه'!$B$36,'اطلاعات پایه'!$E$35+(AA1895-'اطلاعات پایه'!$B$35)*'اطلاعات پایه'!$C$36,IF(AA1895&lt;='اطلاعات پایه'!$B$37,'اطلاعات پایه'!$E$36+(AA1895-'اطلاعات پایه'!$B$36)*'اطلاعات پایه'!$C$37,IF(AA1895&lt;='اطلاعات پایه'!$B$38,'اطلاعات پایه'!$E$37+(AA1895-'اطلاعات پایه'!$B$37)*'اطلاعات پایه'!$C$38,IF(AA1895&lt;='اطلاعات پایه'!$B$39,'اطلاعات پایه'!$E$38+(AA1895-'اطلاعات پایه'!$B$38)*'اطلاعات پایه'!$C$39,'اطلاعات پایه'!$E$39+(AA1895-'اطلاعات پایه'!$B$39)*'اطلاعات پایه'!$C$40)))))/365*L1895</f>
        <v>0</v>
      </c>
      <c r="AC1895" s="9">
        <f t="shared" si="239"/>
        <v>37493954</v>
      </c>
      <c r="AE1895" s="9">
        <f t="shared" si="234"/>
        <v>49588780</v>
      </c>
    </row>
    <row r="1896" spans="1:31" x14ac:dyDescent="0.25">
      <c r="A1896" s="13">
        <v>1876</v>
      </c>
      <c r="B1896" s="13"/>
      <c r="C1896" s="13"/>
      <c r="D1896" s="13"/>
      <c r="E1896" s="13"/>
      <c r="F1896" s="13"/>
      <c r="G1896" s="6" t="str">
        <f t="shared" si="232"/>
        <v/>
      </c>
      <c r="H1896" s="13"/>
      <c r="I1896" s="13"/>
      <c r="J1896" s="15"/>
      <c r="K1896" s="15"/>
      <c r="L1896" s="5">
        <f>VLOOKUP($C$15,'اطلاعات پایه'!$A$18:$B$30,2,FALSE)</f>
        <v>30</v>
      </c>
      <c r="M1896" s="6">
        <f>VLOOKUP($C$15,'اطلاعات پایه'!$A$18:$C$30,3,FALSE)</f>
        <v>45736</v>
      </c>
      <c r="N1896" s="5">
        <f>ROUND((K1896*('اطلاعات پایه'!$B$12+1)+'اطلاعات پایه'!$B$13)/30*L1896,0)</f>
        <v>9316080</v>
      </c>
      <c r="O1896" s="5">
        <f>IF(AND(F1896&gt;0,M1896-F1896&gt;364),'اطلاعات پایه'!$B$10,0)*L1896+J1896</f>
        <v>0</v>
      </c>
      <c r="P1896" s="5">
        <f>IF(H1896="متاهل",'اطلاعات پایه'!$B$6,0)</f>
        <v>0</v>
      </c>
      <c r="Q1896" s="5">
        <f>I1896*'اطلاعات پایه'!$B$7</f>
        <v>0</v>
      </c>
      <c r="R1896" s="5">
        <f>ROUND('اطلاعات پایه'!$B$8/30*MIN(30,L1896),0)</f>
        <v>9000000</v>
      </c>
      <c r="S1896" s="5">
        <f>ROUND('اطلاعات پایه'!$B$9/30*MIN(30,L1896),0)</f>
        <v>22000000</v>
      </c>
      <c r="T1896" s="5">
        <f t="shared" si="235"/>
        <v>59284</v>
      </c>
      <c r="U1896" s="15"/>
      <c r="V1896" s="5">
        <f t="shared" si="233"/>
        <v>0</v>
      </c>
      <c r="X1896" s="9">
        <f t="shared" si="236"/>
        <v>40316080</v>
      </c>
      <c r="Y1896" s="9">
        <f>ROUND(0.07*MIN(7*L1896*'اطلاعات پایه'!$B$5,'محاسبه حقوق'!X1896),0)</f>
        <v>2822126</v>
      </c>
      <c r="Z1896" s="9">
        <f t="shared" si="237"/>
        <v>9272700</v>
      </c>
      <c r="AA1896" s="9">
        <f t="shared" si="238"/>
        <v>480702059.14285713</v>
      </c>
      <c r="AB1896" s="5">
        <f>IF(AA1896&lt;='اطلاعات پایه'!$B$35,'اطلاعات پایه'!$D$35,IF(AA1896&lt;='اطلاعات پایه'!$B$36,'اطلاعات پایه'!$E$35+(AA1896-'اطلاعات پایه'!$B$35)*'اطلاعات پایه'!$C$36,IF(AA1896&lt;='اطلاعات پایه'!$B$37,'اطلاعات پایه'!$E$36+(AA1896-'اطلاعات پایه'!$B$36)*'اطلاعات پایه'!$C$37,IF(AA1896&lt;='اطلاعات پایه'!$B$38,'اطلاعات پایه'!$E$37+(AA1896-'اطلاعات پایه'!$B$37)*'اطلاعات پایه'!$C$38,IF(AA1896&lt;='اطلاعات پایه'!$B$39,'اطلاعات پایه'!$E$38+(AA1896-'اطلاعات پایه'!$B$38)*'اطلاعات پایه'!$C$39,'اطلاعات پایه'!$E$39+(AA1896-'اطلاعات پایه'!$B$39)*'اطلاعات پایه'!$C$40)))))/365*L1896</f>
        <v>0</v>
      </c>
      <c r="AC1896" s="9">
        <f t="shared" si="239"/>
        <v>37493954</v>
      </c>
      <c r="AE1896" s="9">
        <f t="shared" si="234"/>
        <v>49588780</v>
      </c>
    </row>
    <row r="1897" spans="1:31" x14ac:dyDescent="0.25">
      <c r="A1897" s="13">
        <v>1877</v>
      </c>
      <c r="B1897" s="13"/>
      <c r="C1897" s="13"/>
      <c r="D1897" s="13"/>
      <c r="E1897" s="13"/>
      <c r="F1897" s="13"/>
      <c r="G1897" s="6" t="str">
        <f t="shared" si="232"/>
        <v/>
      </c>
      <c r="H1897" s="13"/>
      <c r="I1897" s="13"/>
      <c r="J1897" s="15"/>
      <c r="K1897" s="15"/>
      <c r="L1897" s="5">
        <f>VLOOKUP($C$15,'اطلاعات پایه'!$A$18:$B$30,2,FALSE)</f>
        <v>30</v>
      </c>
      <c r="M1897" s="6">
        <f>VLOOKUP($C$15,'اطلاعات پایه'!$A$18:$C$30,3,FALSE)</f>
        <v>45736</v>
      </c>
      <c r="N1897" s="5">
        <f>ROUND((K1897*('اطلاعات پایه'!$B$12+1)+'اطلاعات پایه'!$B$13)/30*L1897,0)</f>
        <v>9316080</v>
      </c>
      <c r="O1897" s="5">
        <f>IF(AND(F1897&gt;0,M1897-F1897&gt;364),'اطلاعات پایه'!$B$10,0)*L1897+J1897</f>
        <v>0</v>
      </c>
      <c r="P1897" s="5">
        <f>IF(H1897="متاهل",'اطلاعات پایه'!$B$6,0)</f>
        <v>0</v>
      </c>
      <c r="Q1897" s="5">
        <f>I1897*'اطلاعات پایه'!$B$7</f>
        <v>0</v>
      </c>
      <c r="R1897" s="5">
        <f>ROUND('اطلاعات پایه'!$B$8/30*MIN(30,L1897),0)</f>
        <v>9000000</v>
      </c>
      <c r="S1897" s="5">
        <f>ROUND('اطلاعات پایه'!$B$9/30*MIN(30,L1897),0)</f>
        <v>22000000</v>
      </c>
      <c r="T1897" s="5">
        <f t="shared" si="235"/>
        <v>59284</v>
      </c>
      <c r="U1897" s="15"/>
      <c r="V1897" s="5">
        <f t="shared" si="233"/>
        <v>0</v>
      </c>
      <c r="X1897" s="9">
        <f t="shared" si="236"/>
        <v>40316080</v>
      </c>
      <c r="Y1897" s="9">
        <f>ROUND(0.07*MIN(7*L1897*'اطلاعات پایه'!$B$5,'محاسبه حقوق'!X1897),0)</f>
        <v>2822126</v>
      </c>
      <c r="Z1897" s="9">
        <f t="shared" si="237"/>
        <v>9272700</v>
      </c>
      <c r="AA1897" s="9">
        <f t="shared" si="238"/>
        <v>480702059.14285713</v>
      </c>
      <c r="AB1897" s="5">
        <f>IF(AA1897&lt;='اطلاعات پایه'!$B$35,'اطلاعات پایه'!$D$35,IF(AA1897&lt;='اطلاعات پایه'!$B$36,'اطلاعات پایه'!$E$35+(AA1897-'اطلاعات پایه'!$B$35)*'اطلاعات پایه'!$C$36,IF(AA1897&lt;='اطلاعات پایه'!$B$37,'اطلاعات پایه'!$E$36+(AA1897-'اطلاعات پایه'!$B$36)*'اطلاعات پایه'!$C$37,IF(AA1897&lt;='اطلاعات پایه'!$B$38,'اطلاعات پایه'!$E$37+(AA1897-'اطلاعات پایه'!$B$37)*'اطلاعات پایه'!$C$38,IF(AA1897&lt;='اطلاعات پایه'!$B$39,'اطلاعات پایه'!$E$38+(AA1897-'اطلاعات پایه'!$B$38)*'اطلاعات پایه'!$C$39,'اطلاعات پایه'!$E$39+(AA1897-'اطلاعات پایه'!$B$39)*'اطلاعات پایه'!$C$40)))))/365*L1897</f>
        <v>0</v>
      </c>
      <c r="AC1897" s="9">
        <f t="shared" si="239"/>
        <v>37493954</v>
      </c>
      <c r="AE1897" s="9">
        <f t="shared" si="234"/>
        <v>49588780</v>
      </c>
    </row>
    <row r="1898" spans="1:31" x14ac:dyDescent="0.25">
      <c r="A1898" s="13">
        <v>1878</v>
      </c>
      <c r="B1898" s="13"/>
      <c r="C1898" s="13"/>
      <c r="D1898" s="13"/>
      <c r="E1898" s="13"/>
      <c r="F1898" s="13"/>
      <c r="G1898" s="6" t="str">
        <f t="shared" si="232"/>
        <v/>
      </c>
      <c r="H1898" s="13"/>
      <c r="I1898" s="13"/>
      <c r="J1898" s="15"/>
      <c r="K1898" s="15"/>
      <c r="L1898" s="5">
        <f>VLOOKUP($C$15,'اطلاعات پایه'!$A$18:$B$30,2,FALSE)</f>
        <v>30</v>
      </c>
      <c r="M1898" s="6">
        <f>VLOOKUP($C$15,'اطلاعات پایه'!$A$18:$C$30,3,FALSE)</f>
        <v>45736</v>
      </c>
      <c r="N1898" s="5">
        <f>ROUND((K1898*('اطلاعات پایه'!$B$12+1)+'اطلاعات پایه'!$B$13)/30*L1898,0)</f>
        <v>9316080</v>
      </c>
      <c r="O1898" s="5">
        <f>IF(AND(F1898&gt;0,M1898-F1898&gt;364),'اطلاعات پایه'!$B$10,0)*L1898+J1898</f>
        <v>0</v>
      </c>
      <c r="P1898" s="5">
        <f>IF(H1898="متاهل",'اطلاعات پایه'!$B$6,0)</f>
        <v>0</v>
      </c>
      <c r="Q1898" s="5">
        <f>I1898*'اطلاعات پایه'!$B$7</f>
        <v>0</v>
      </c>
      <c r="R1898" s="5">
        <f>ROUND('اطلاعات پایه'!$B$8/30*MIN(30,L1898),0)</f>
        <v>9000000</v>
      </c>
      <c r="S1898" s="5">
        <f>ROUND('اطلاعات پایه'!$B$9/30*MIN(30,L1898),0)</f>
        <v>22000000</v>
      </c>
      <c r="T1898" s="5">
        <f t="shared" si="235"/>
        <v>59284</v>
      </c>
      <c r="U1898" s="15"/>
      <c r="V1898" s="5">
        <f t="shared" si="233"/>
        <v>0</v>
      </c>
      <c r="X1898" s="9">
        <f t="shared" si="236"/>
        <v>40316080</v>
      </c>
      <c r="Y1898" s="9">
        <f>ROUND(0.07*MIN(7*L1898*'اطلاعات پایه'!$B$5,'محاسبه حقوق'!X1898),0)</f>
        <v>2822126</v>
      </c>
      <c r="Z1898" s="9">
        <f t="shared" si="237"/>
        <v>9272700</v>
      </c>
      <c r="AA1898" s="9">
        <f t="shared" si="238"/>
        <v>480702059.14285713</v>
      </c>
      <c r="AB1898" s="5">
        <f>IF(AA1898&lt;='اطلاعات پایه'!$B$35,'اطلاعات پایه'!$D$35,IF(AA1898&lt;='اطلاعات پایه'!$B$36,'اطلاعات پایه'!$E$35+(AA1898-'اطلاعات پایه'!$B$35)*'اطلاعات پایه'!$C$36,IF(AA1898&lt;='اطلاعات پایه'!$B$37,'اطلاعات پایه'!$E$36+(AA1898-'اطلاعات پایه'!$B$36)*'اطلاعات پایه'!$C$37,IF(AA1898&lt;='اطلاعات پایه'!$B$38,'اطلاعات پایه'!$E$37+(AA1898-'اطلاعات پایه'!$B$37)*'اطلاعات پایه'!$C$38,IF(AA1898&lt;='اطلاعات پایه'!$B$39,'اطلاعات پایه'!$E$38+(AA1898-'اطلاعات پایه'!$B$38)*'اطلاعات پایه'!$C$39,'اطلاعات پایه'!$E$39+(AA1898-'اطلاعات پایه'!$B$39)*'اطلاعات پایه'!$C$40)))))/365*L1898</f>
        <v>0</v>
      </c>
      <c r="AC1898" s="9">
        <f t="shared" si="239"/>
        <v>37493954</v>
      </c>
      <c r="AE1898" s="9">
        <f t="shared" si="234"/>
        <v>49588780</v>
      </c>
    </row>
    <row r="1899" spans="1:31" x14ac:dyDescent="0.25">
      <c r="A1899" s="13">
        <v>1879</v>
      </c>
      <c r="B1899" s="13"/>
      <c r="C1899" s="13"/>
      <c r="D1899" s="13"/>
      <c r="E1899" s="13"/>
      <c r="F1899" s="13"/>
      <c r="G1899" s="6" t="str">
        <f t="shared" si="232"/>
        <v/>
      </c>
      <c r="H1899" s="13"/>
      <c r="I1899" s="13"/>
      <c r="J1899" s="15"/>
      <c r="K1899" s="15"/>
      <c r="L1899" s="5">
        <f>VLOOKUP($C$15,'اطلاعات پایه'!$A$18:$B$30,2,FALSE)</f>
        <v>30</v>
      </c>
      <c r="M1899" s="6">
        <f>VLOOKUP($C$15,'اطلاعات پایه'!$A$18:$C$30,3,FALSE)</f>
        <v>45736</v>
      </c>
      <c r="N1899" s="5">
        <f>ROUND((K1899*('اطلاعات پایه'!$B$12+1)+'اطلاعات پایه'!$B$13)/30*L1899,0)</f>
        <v>9316080</v>
      </c>
      <c r="O1899" s="5">
        <f>IF(AND(F1899&gt;0,M1899-F1899&gt;364),'اطلاعات پایه'!$B$10,0)*L1899+J1899</f>
        <v>0</v>
      </c>
      <c r="P1899" s="5">
        <f>IF(H1899="متاهل",'اطلاعات پایه'!$B$6,0)</f>
        <v>0</v>
      </c>
      <c r="Q1899" s="5">
        <f>I1899*'اطلاعات پایه'!$B$7</f>
        <v>0</v>
      </c>
      <c r="R1899" s="5">
        <f>ROUND('اطلاعات پایه'!$B$8/30*MIN(30,L1899),0)</f>
        <v>9000000</v>
      </c>
      <c r="S1899" s="5">
        <f>ROUND('اطلاعات پایه'!$B$9/30*MIN(30,L1899),0)</f>
        <v>22000000</v>
      </c>
      <c r="T1899" s="5">
        <f t="shared" si="235"/>
        <v>59284</v>
      </c>
      <c r="U1899" s="15"/>
      <c r="V1899" s="5">
        <f t="shared" si="233"/>
        <v>0</v>
      </c>
      <c r="X1899" s="9">
        <f t="shared" si="236"/>
        <v>40316080</v>
      </c>
      <c r="Y1899" s="9">
        <f>ROUND(0.07*MIN(7*L1899*'اطلاعات پایه'!$B$5,'محاسبه حقوق'!X1899),0)</f>
        <v>2822126</v>
      </c>
      <c r="Z1899" s="9">
        <f t="shared" si="237"/>
        <v>9272700</v>
      </c>
      <c r="AA1899" s="9">
        <f t="shared" si="238"/>
        <v>480702059.14285713</v>
      </c>
      <c r="AB1899" s="5">
        <f>IF(AA1899&lt;='اطلاعات پایه'!$B$35,'اطلاعات پایه'!$D$35,IF(AA1899&lt;='اطلاعات پایه'!$B$36,'اطلاعات پایه'!$E$35+(AA1899-'اطلاعات پایه'!$B$35)*'اطلاعات پایه'!$C$36,IF(AA1899&lt;='اطلاعات پایه'!$B$37,'اطلاعات پایه'!$E$36+(AA1899-'اطلاعات پایه'!$B$36)*'اطلاعات پایه'!$C$37,IF(AA1899&lt;='اطلاعات پایه'!$B$38,'اطلاعات پایه'!$E$37+(AA1899-'اطلاعات پایه'!$B$37)*'اطلاعات پایه'!$C$38,IF(AA1899&lt;='اطلاعات پایه'!$B$39,'اطلاعات پایه'!$E$38+(AA1899-'اطلاعات پایه'!$B$38)*'اطلاعات پایه'!$C$39,'اطلاعات پایه'!$E$39+(AA1899-'اطلاعات پایه'!$B$39)*'اطلاعات پایه'!$C$40)))))/365*L1899</f>
        <v>0</v>
      </c>
      <c r="AC1899" s="9">
        <f t="shared" si="239"/>
        <v>37493954</v>
      </c>
      <c r="AE1899" s="9">
        <f t="shared" si="234"/>
        <v>49588780</v>
      </c>
    </row>
    <row r="1900" spans="1:31" x14ac:dyDescent="0.25">
      <c r="A1900" s="13">
        <v>1880</v>
      </c>
      <c r="B1900" s="13"/>
      <c r="C1900" s="13"/>
      <c r="D1900" s="13"/>
      <c r="E1900" s="13"/>
      <c r="F1900" s="13"/>
      <c r="G1900" s="6" t="str">
        <f t="shared" si="232"/>
        <v/>
      </c>
      <c r="H1900" s="13"/>
      <c r="I1900" s="13"/>
      <c r="J1900" s="15"/>
      <c r="K1900" s="15"/>
      <c r="L1900" s="5">
        <f>VLOOKUP($C$15,'اطلاعات پایه'!$A$18:$B$30,2,FALSE)</f>
        <v>30</v>
      </c>
      <c r="M1900" s="6">
        <f>VLOOKUP($C$15,'اطلاعات پایه'!$A$18:$C$30,3,FALSE)</f>
        <v>45736</v>
      </c>
      <c r="N1900" s="5">
        <f>ROUND((K1900*('اطلاعات پایه'!$B$12+1)+'اطلاعات پایه'!$B$13)/30*L1900,0)</f>
        <v>9316080</v>
      </c>
      <c r="O1900" s="5">
        <f>IF(AND(F1900&gt;0,M1900-F1900&gt;364),'اطلاعات پایه'!$B$10,0)*L1900+J1900</f>
        <v>0</v>
      </c>
      <c r="P1900" s="5">
        <f>IF(H1900="متاهل",'اطلاعات پایه'!$B$6,0)</f>
        <v>0</v>
      </c>
      <c r="Q1900" s="5">
        <f>I1900*'اطلاعات پایه'!$B$7</f>
        <v>0</v>
      </c>
      <c r="R1900" s="5">
        <f>ROUND('اطلاعات پایه'!$B$8/30*MIN(30,L1900),0)</f>
        <v>9000000</v>
      </c>
      <c r="S1900" s="5">
        <f>ROUND('اطلاعات پایه'!$B$9/30*MIN(30,L1900),0)</f>
        <v>22000000</v>
      </c>
      <c r="T1900" s="5">
        <f t="shared" si="235"/>
        <v>59284</v>
      </c>
      <c r="U1900" s="15"/>
      <c r="V1900" s="5">
        <f t="shared" si="233"/>
        <v>0</v>
      </c>
      <c r="X1900" s="9">
        <f t="shared" si="236"/>
        <v>40316080</v>
      </c>
      <c r="Y1900" s="9">
        <f>ROUND(0.07*MIN(7*L1900*'اطلاعات پایه'!$B$5,'محاسبه حقوق'!X1900),0)</f>
        <v>2822126</v>
      </c>
      <c r="Z1900" s="9">
        <f t="shared" si="237"/>
        <v>9272700</v>
      </c>
      <c r="AA1900" s="9">
        <f t="shared" si="238"/>
        <v>480702059.14285713</v>
      </c>
      <c r="AB1900" s="5">
        <f>IF(AA1900&lt;='اطلاعات پایه'!$B$35,'اطلاعات پایه'!$D$35,IF(AA1900&lt;='اطلاعات پایه'!$B$36,'اطلاعات پایه'!$E$35+(AA1900-'اطلاعات پایه'!$B$35)*'اطلاعات پایه'!$C$36,IF(AA1900&lt;='اطلاعات پایه'!$B$37,'اطلاعات پایه'!$E$36+(AA1900-'اطلاعات پایه'!$B$36)*'اطلاعات پایه'!$C$37,IF(AA1900&lt;='اطلاعات پایه'!$B$38,'اطلاعات پایه'!$E$37+(AA1900-'اطلاعات پایه'!$B$37)*'اطلاعات پایه'!$C$38,IF(AA1900&lt;='اطلاعات پایه'!$B$39,'اطلاعات پایه'!$E$38+(AA1900-'اطلاعات پایه'!$B$38)*'اطلاعات پایه'!$C$39,'اطلاعات پایه'!$E$39+(AA1900-'اطلاعات پایه'!$B$39)*'اطلاعات پایه'!$C$40)))))/365*L1900</f>
        <v>0</v>
      </c>
      <c r="AC1900" s="9">
        <f t="shared" si="239"/>
        <v>37493954</v>
      </c>
      <c r="AE1900" s="9">
        <f t="shared" si="234"/>
        <v>49588780</v>
      </c>
    </row>
    <row r="1901" spans="1:31" x14ac:dyDescent="0.25">
      <c r="A1901" s="13">
        <v>1881</v>
      </c>
      <c r="B1901" s="13"/>
      <c r="C1901" s="13"/>
      <c r="D1901" s="13"/>
      <c r="E1901" s="13"/>
      <c r="F1901" s="13"/>
      <c r="G1901" s="6" t="str">
        <f t="shared" si="232"/>
        <v/>
      </c>
      <c r="H1901" s="13"/>
      <c r="I1901" s="13"/>
      <c r="J1901" s="15"/>
      <c r="K1901" s="15"/>
      <c r="L1901" s="5">
        <f>VLOOKUP($C$15,'اطلاعات پایه'!$A$18:$B$30,2,FALSE)</f>
        <v>30</v>
      </c>
      <c r="M1901" s="6">
        <f>VLOOKUP($C$15,'اطلاعات پایه'!$A$18:$C$30,3,FALSE)</f>
        <v>45736</v>
      </c>
      <c r="N1901" s="5">
        <f>ROUND((K1901*('اطلاعات پایه'!$B$12+1)+'اطلاعات پایه'!$B$13)/30*L1901,0)</f>
        <v>9316080</v>
      </c>
      <c r="O1901" s="5">
        <f>IF(AND(F1901&gt;0,M1901-F1901&gt;364),'اطلاعات پایه'!$B$10,0)*L1901+J1901</f>
        <v>0</v>
      </c>
      <c r="P1901" s="5">
        <f>IF(H1901="متاهل",'اطلاعات پایه'!$B$6,0)</f>
        <v>0</v>
      </c>
      <c r="Q1901" s="5">
        <f>I1901*'اطلاعات پایه'!$B$7</f>
        <v>0</v>
      </c>
      <c r="R1901" s="5">
        <f>ROUND('اطلاعات پایه'!$B$8/30*MIN(30,L1901),0)</f>
        <v>9000000</v>
      </c>
      <c r="S1901" s="5">
        <f>ROUND('اطلاعات پایه'!$B$9/30*MIN(30,L1901),0)</f>
        <v>22000000</v>
      </c>
      <c r="T1901" s="5">
        <f t="shared" si="235"/>
        <v>59284</v>
      </c>
      <c r="U1901" s="15"/>
      <c r="V1901" s="5">
        <f t="shared" si="233"/>
        <v>0</v>
      </c>
      <c r="X1901" s="9">
        <f t="shared" si="236"/>
        <v>40316080</v>
      </c>
      <c r="Y1901" s="9">
        <f>ROUND(0.07*MIN(7*L1901*'اطلاعات پایه'!$B$5,'محاسبه حقوق'!X1901),0)</f>
        <v>2822126</v>
      </c>
      <c r="Z1901" s="9">
        <f t="shared" si="237"/>
        <v>9272700</v>
      </c>
      <c r="AA1901" s="9">
        <f t="shared" si="238"/>
        <v>480702059.14285713</v>
      </c>
      <c r="AB1901" s="5">
        <f>IF(AA1901&lt;='اطلاعات پایه'!$B$35,'اطلاعات پایه'!$D$35,IF(AA1901&lt;='اطلاعات پایه'!$B$36,'اطلاعات پایه'!$E$35+(AA1901-'اطلاعات پایه'!$B$35)*'اطلاعات پایه'!$C$36,IF(AA1901&lt;='اطلاعات پایه'!$B$37,'اطلاعات پایه'!$E$36+(AA1901-'اطلاعات پایه'!$B$36)*'اطلاعات پایه'!$C$37,IF(AA1901&lt;='اطلاعات پایه'!$B$38,'اطلاعات پایه'!$E$37+(AA1901-'اطلاعات پایه'!$B$37)*'اطلاعات پایه'!$C$38,IF(AA1901&lt;='اطلاعات پایه'!$B$39,'اطلاعات پایه'!$E$38+(AA1901-'اطلاعات پایه'!$B$38)*'اطلاعات پایه'!$C$39,'اطلاعات پایه'!$E$39+(AA1901-'اطلاعات پایه'!$B$39)*'اطلاعات پایه'!$C$40)))))/365*L1901</f>
        <v>0</v>
      </c>
      <c r="AC1901" s="9">
        <f t="shared" si="239"/>
        <v>37493954</v>
      </c>
      <c r="AE1901" s="9">
        <f t="shared" si="234"/>
        <v>49588780</v>
      </c>
    </row>
    <row r="1902" spans="1:31" x14ac:dyDescent="0.25">
      <c r="A1902" s="13">
        <v>1882</v>
      </c>
      <c r="B1902" s="13"/>
      <c r="C1902" s="13"/>
      <c r="D1902" s="13"/>
      <c r="E1902" s="13"/>
      <c r="F1902" s="13"/>
      <c r="G1902" s="6" t="str">
        <f t="shared" si="232"/>
        <v/>
      </c>
      <c r="H1902" s="13"/>
      <c r="I1902" s="13"/>
      <c r="J1902" s="15"/>
      <c r="K1902" s="15"/>
      <c r="L1902" s="5">
        <f>VLOOKUP($C$15,'اطلاعات پایه'!$A$18:$B$30,2,FALSE)</f>
        <v>30</v>
      </c>
      <c r="M1902" s="6">
        <f>VLOOKUP($C$15,'اطلاعات پایه'!$A$18:$C$30,3,FALSE)</f>
        <v>45736</v>
      </c>
      <c r="N1902" s="5">
        <f>ROUND((K1902*('اطلاعات پایه'!$B$12+1)+'اطلاعات پایه'!$B$13)/30*L1902,0)</f>
        <v>9316080</v>
      </c>
      <c r="O1902" s="5">
        <f>IF(AND(F1902&gt;0,M1902-F1902&gt;364),'اطلاعات پایه'!$B$10,0)*L1902+J1902</f>
        <v>0</v>
      </c>
      <c r="P1902" s="5">
        <f>IF(H1902="متاهل",'اطلاعات پایه'!$B$6,0)</f>
        <v>0</v>
      </c>
      <c r="Q1902" s="5">
        <f>I1902*'اطلاعات پایه'!$B$7</f>
        <v>0</v>
      </c>
      <c r="R1902" s="5">
        <f>ROUND('اطلاعات پایه'!$B$8/30*MIN(30,L1902),0)</f>
        <v>9000000</v>
      </c>
      <c r="S1902" s="5">
        <f>ROUND('اطلاعات پایه'!$B$9/30*MIN(30,L1902),0)</f>
        <v>22000000</v>
      </c>
      <c r="T1902" s="5">
        <f t="shared" si="235"/>
        <v>59284</v>
      </c>
      <c r="U1902" s="15"/>
      <c r="V1902" s="5">
        <f t="shared" si="233"/>
        <v>0</v>
      </c>
      <c r="X1902" s="9">
        <f t="shared" si="236"/>
        <v>40316080</v>
      </c>
      <c r="Y1902" s="9">
        <f>ROUND(0.07*MIN(7*L1902*'اطلاعات پایه'!$B$5,'محاسبه حقوق'!X1902),0)</f>
        <v>2822126</v>
      </c>
      <c r="Z1902" s="9">
        <f t="shared" si="237"/>
        <v>9272700</v>
      </c>
      <c r="AA1902" s="9">
        <f t="shared" si="238"/>
        <v>480702059.14285713</v>
      </c>
      <c r="AB1902" s="5">
        <f>IF(AA1902&lt;='اطلاعات پایه'!$B$35,'اطلاعات پایه'!$D$35,IF(AA1902&lt;='اطلاعات پایه'!$B$36,'اطلاعات پایه'!$E$35+(AA1902-'اطلاعات پایه'!$B$35)*'اطلاعات پایه'!$C$36,IF(AA1902&lt;='اطلاعات پایه'!$B$37,'اطلاعات پایه'!$E$36+(AA1902-'اطلاعات پایه'!$B$36)*'اطلاعات پایه'!$C$37,IF(AA1902&lt;='اطلاعات پایه'!$B$38,'اطلاعات پایه'!$E$37+(AA1902-'اطلاعات پایه'!$B$37)*'اطلاعات پایه'!$C$38,IF(AA1902&lt;='اطلاعات پایه'!$B$39,'اطلاعات پایه'!$E$38+(AA1902-'اطلاعات پایه'!$B$38)*'اطلاعات پایه'!$C$39,'اطلاعات پایه'!$E$39+(AA1902-'اطلاعات پایه'!$B$39)*'اطلاعات پایه'!$C$40)))))/365*L1902</f>
        <v>0</v>
      </c>
      <c r="AC1902" s="9">
        <f t="shared" si="239"/>
        <v>37493954</v>
      </c>
      <c r="AE1902" s="9">
        <f t="shared" si="234"/>
        <v>49588780</v>
      </c>
    </row>
    <row r="1903" spans="1:31" x14ac:dyDescent="0.25">
      <c r="A1903" s="13">
        <v>1883</v>
      </c>
      <c r="B1903" s="13"/>
      <c r="C1903" s="13"/>
      <c r="D1903" s="13"/>
      <c r="E1903" s="13"/>
      <c r="F1903" s="13"/>
      <c r="G1903" s="6" t="str">
        <f t="shared" si="232"/>
        <v/>
      </c>
      <c r="H1903" s="13"/>
      <c r="I1903" s="13"/>
      <c r="J1903" s="15"/>
      <c r="K1903" s="15"/>
      <c r="L1903" s="5">
        <f>VLOOKUP($C$15,'اطلاعات پایه'!$A$18:$B$30,2,FALSE)</f>
        <v>30</v>
      </c>
      <c r="M1903" s="6">
        <f>VLOOKUP($C$15,'اطلاعات پایه'!$A$18:$C$30,3,FALSE)</f>
        <v>45736</v>
      </c>
      <c r="N1903" s="5">
        <f>ROUND((K1903*('اطلاعات پایه'!$B$12+1)+'اطلاعات پایه'!$B$13)/30*L1903,0)</f>
        <v>9316080</v>
      </c>
      <c r="O1903" s="5">
        <f>IF(AND(F1903&gt;0,M1903-F1903&gt;364),'اطلاعات پایه'!$B$10,0)*L1903+J1903</f>
        <v>0</v>
      </c>
      <c r="P1903" s="5">
        <f>IF(H1903="متاهل",'اطلاعات پایه'!$B$6,0)</f>
        <v>0</v>
      </c>
      <c r="Q1903" s="5">
        <f>I1903*'اطلاعات پایه'!$B$7</f>
        <v>0</v>
      </c>
      <c r="R1903" s="5">
        <f>ROUND('اطلاعات پایه'!$B$8/30*MIN(30,L1903),0)</f>
        <v>9000000</v>
      </c>
      <c r="S1903" s="5">
        <f>ROUND('اطلاعات پایه'!$B$9/30*MIN(30,L1903),0)</f>
        <v>22000000</v>
      </c>
      <c r="T1903" s="5">
        <f t="shared" si="235"/>
        <v>59284</v>
      </c>
      <c r="U1903" s="15"/>
      <c r="V1903" s="5">
        <f t="shared" si="233"/>
        <v>0</v>
      </c>
      <c r="X1903" s="9">
        <f t="shared" si="236"/>
        <v>40316080</v>
      </c>
      <c r="Y1903" s="9">
        <f>ROUND(0.07*MIN(7*L1903*'اطلاعات پایه'!$B$5,'محاسبه حقوق'!X1903),0)</f>
        <v>2822126</v>
      </c>
      <c r="Z1903" s="9">
        <f t="shared" si="237"/>
        <v>9272700</v>
      </c>
      <c r="AA1903" s="9">
        <f t="shared" si="238"/>
        <v>480702059.14285713</v>
      </c>
      <c r="AB1903" s="5">
        <f>IF(AA1903&lt;='اطلاعات پایه'!$B$35,'اطلاعات پایه'!$D$35,IF(AA1903&lt;='اطلاعات پایه'!$B$36,'اطلاعات پایه'!$E$35+(AA1903-'اطلاعات پایه'!$B$35)*'اطلاعات پایه'!$C$36,IF(AA1903&lt;='اطلاعات پایه'!$B$37,'اطلاعات پایه'!$E$36+(AA1903-'اطلاعات پایه'!$B$36)*'اطلاعات پایه'!$C$37,IF(AA1903&lt;='اطلاعات پایه'!$B$38,'اطلاعات پایه'!$E$37+(AA1903-'اطلاعات پایه'!$B$37)*'اطلاعات پایه'!$C$38,IF(AA1903&lt;='اطلاعات پایه'!$B$39,'اطلاعات پایه'!$E$38+(AA1903-'اطلاعات پایه'!$B$38)*'اطلاعات پایه'!$C$39,'اطلاعات پایه'!$E$39+(AA1903-'اطلاعات پایه'!$B$39)*'اطلاعات پایه'!$C$40)))))/365*L1903</f>
        <v>0</v>
      </c>
      <c r="AC1903" s="9">
        <f t="shared" si="239"/>
        <v>37493954</v>
      </c>
      <c r="AE1903" s="9">
        <f t="shared" si="234"/>
        <v>49588780</v>
      </c>
    </row>
    <row r="1904" spans="1:31" x14ac:dyDescent="0.25">
      <c r="A1904" s="13">
        <v>1884</v>
      </c>
      <c r="B1904" s="13"/>
      <c r="C1904" s="13"/>
      <c r="D1904" s="13"/>
      <c r="E1904" s="13"/>
      <c r="F1904" s="13"/>
      <c r="G1904" s="6" t="str">
        <f t="shared" si="232"/>
        <v/>
      </c>
      <c r="H1904" s="13"/>
      <c r="I1904" s="13"/>
      <c r="J1904" s="15"/>
      <c r="K1904" s="15"/>
      <c r="L1904" s="5">
        <f>VLOOKUP($C$15,'اطلاعات پایه'!$A$18:$B$30,2,FALSE)</f>
        <v>30</v>
      </c>
      <c r="M1904" s="6">
        <f>VLOOKUP($C$15,'اطلاعات پایه'!$A$18:$C$30,3,FALSE)</f>
        <v>45736</v>
      </c>
      <c r="N1904" s="5">
        <f>ROUND((K1904*('اطلاعات پایه'!$B$12+1)+'اطلاعات پایه'!$B$13)/30*L1904,0)</f>
        <v>9316080</v>
      </c>
      <c r="O1904" s="5">
        <f>IF(AND(F1904&gt;0,M1904-F1904&gt;364),'اطلاعات پایه'!$B$10,0)*L1904+J1904</f>
        <v>0</v>
      </c>
      <c r="P1904" s="5">
        <f>IF(H1904="متاهل",'اطلاعات پایه'!$B$6,0)</f>
        <v>0</v>
      </c>
      <c r="Q1904" s="5">
        <f>I1904*'اطلاعات پایه'!$B$7</f>
        <v>0</v>
      </c>
      <c r="R1904" s="5">
        <f>ROUND('اطلاعات پایه'!$B$8/30*MIN(30,L1904),0)</f>
        <v>9000000</v>
      </c>
      <c r="S1904" s="5">
        <f>ROUND('اطلاعات پایه'!$B$9/30*MIN(30,L1904),0)</f>
        <v>22000000</v>
      </c>
      <c r="T1904" s="5">
        <f t="shared" si="235"/>
        <v>59284</v>
      </c>
      <c r="U1904" s="15"/>
      <c r="V1904" s="5">
        <f t="shared" si="233"/>
        <v>0</v>
      </c>
      <c r="X1904" s="9">
        <f t="shared" si="236"/>
        <v>40316080</v>
      </c>
      <c r="Y1904" s="9">
        <f>ROUND(0.07*MIN(7*L1904*'اطلاعات پایه'!$B$5,'محاسبه حقوق'!X1904),0)</f>
        <v>2822126</v>
      </c>
      <c r="Z1904" s="9">
        <f t="shared" si="237"/>
        <v>9272700</v>
      </c>
      <c r="AA1904" s="9">
        <f t="shared" si="238"/>
        <v>480702059.14285713</v>
      </c>
      <c r="AB1904" s="5">
        <f>IF(AA1904&lt;='اطلاعات پایه'!$B$35,'اطلاعات پایه'!$D$35,IF(AA1904&lt;='اطلاعات پایه'!$B$36,'اطلاعات پایه'!$E$35+(AA1904-'اطلاعات پایه'!$B$35)*'اطلاعات پایه'!$C$36,IF(AA1904&lt;='اطلاعات پایه'!$B$37,'اطلاعات پایه'!$E$36+(AA1904-'اطلاعات پایه'!$B$36)*'اطلاعات پایه'!$C$37,IF(AA1904&lt;='اطلاعات پایه'!$B$38,'اطلاعات پایه'!$E$37+(AA1904-'اطلاعات پایه'!$B$37)*'اطلاعات پایه'!$C$38,IF(AA1904&lt;='اطلاعات پایه'!$B$39,'اطلاعات پایه'!$E$38+(AA1904-'اطلاعات پایه'!$B$38)*'اطلاعات پایه'!$C$39,'اطلاعات پایه'!$E$39+(AA1904-'اطلاعات پایه'!$B$39)*'اطلاعات پایه'!$C$40)))))/365*L1904</f>
        <v>0</v>
      </c>
      <c r="AC1904" s="9">
        <f t="shared" si="239"/>
        <v>37493954</v>
      </c>
      <c r="AE1904" s="9">
        <f t="shared" si="234"/>
        <v>49588780</v>
      </c>
    </row>
    <row r="1905" spans="1:31" x14ac:dyDescent="0.25">
      <c r="A1905" s="13">
        <v>1885</v>
      </c>
      <c r="B1905" s="13"/>
      <c r="C1905" s="13"/>
      <c r="D1905" s="13"/>
      <c r="E1905" s="13"/>
      <c r="F1905" s="13"/>
      <c r="G1905" s="6" t="str">
        <f t="shared" si="232"/>
        <v/>
      </c>
      <c r="H1905" s="13"/>
      <c r="I1905" s="13"/>
      <c r="J1905" s="15"/>
      <c r="K1905" s="15"/>
      <c r="L1905" s="5">
        <f>VLOOKUP($C$15,'اطلاعات پایه'!$A$18:$B$30,2,FALSE)</f>
        <v>30</v>
      </c>
      <c r="M1905" s="6">
        <f>VLOOKUP($C$15,'اطلاعات پایه'!$A$18:$C$30,3,FALSE)</f>
        <v>45736</v>
      </c>
      <c r="N1905" s="5">
        <f>ROUND((K1905*('اطلاعات پایه'!$B$12+1)+'اطلاعات پایه'!$B$13)/30*L1905,0)</f>
        <v>9316080</v>
      </c>
      <c r="O1905" s="5">
        <f>IF(AND(F1905&gt;0,M1905-F1905&gt;364),'اطلاعات پایه'!$B$10,0)*L1905+J1905</f>
        <v>0</v>
      </c>
      <c r="P1905" s="5">
        <f>IF(H1905="متاهل",'اطلاعات پایه'!$B$6,0)</f>
        <v>0</v>
      </c>
      <c r="Q1905" s="5">
        <f>I1905*'اطلاعات پایه'!$B$7</f>
        <v>0</v>
      </c>
      <c r="R1905" s="5">
        <f>ROUND('اطلاعات پایه'!$B$8/30*MIN(30,L1905),0)</f>
        <v>9000000</v>
      </c>
      <c r="S1905" s="5">
        <f>ROUND('اطلاعات پایه'!$B$9/30*MIN(30,L1905),0)</f>
        <v>22000000</v>
      </c>
      <c r="T1905" s="5">
        <f t="shared" si="235"/>
        <v>59284</v>
      </c>
      <c r="U1905" s="15"/>
      <c r="V1905" s="5">
        <f t="shared" si="233"/>
        <v>0</v>
      </c>
      <c r="X1905" s="9">
        <f t="shared" si="236"/>
        <v>40316080</v>
      </c>
      <c r="Y1905" s="9">
        <f>ROUND(0.07*MIN(7*L1905*'اطلاعات پایه'!$B$5,'محاسبه حقوق'!X1905),0)</f>
        <v>2822126</v>
      </c>
      <c r="Z1905" s="9">
        <f t="shared" si="237"/>
        <v>9272700</v>
      </c>
      <c r="AA1905" s="9">
        <f t="shared" si="238"/>
        <v>480702059.14285713</v>
      </c>
      <c r="AB1905" s="5">
        <f>IF(AA1905&lt;='اطلاعات پایه'!$B$35,'اطلاعات پایه'!$D$35,IF(AA1905&lt;='اطلاعات پایه'!$B$36,'اطلاعات پایه'!$E$35+(AA1905-'اطلاعات پایه'!$B$35)*'اطلاعات پایه'!$C$36,IF(AA1905&lt;='اطلاعات پایه'!$B$37,'اطلاعات پایه'!$E$36+(AA1905-'اطلاعات پایه'!$B$36)*'اطلاعات پایه'!$C$37,IF(AA1905&lt;='اطلاعات پایه'!$B$38,'اطلاعات پایه'!$E$37+(AA1905-'اطلاعات پایه'!$B$37)*'اطلاعات پایه'!$C$38,IF(AA1905&lt;='اطلاعات پایه'!$B$39,'اطلاعات پایه'!$E$38+(AA1905-'اطلاعات پایه'!$B$38)*'اطلاعات پایه'!$C$39,'اطلاعات پایه'!$E$39+(AA1905-'اطلاعات پایه'!$B$39)*'اطلاعات پایه'!$C$40)))))/365*L1905</f>
        <v>0</v>
      </c>
      <c r="AC1905" s="9">
        <f t="shared" si="239"/>
        <v>37493954</v>
      </c>
      <c r="AE1905" s="9">
        <f t="shared" si="234"/>
        <v>49588780</v>
      </c>
    </row>
    <row r="1906" spans="1:31" x14ac:dyDescent="0.25">
      <c r="A1906" s="13">
        <v>1886</v>
      </c>
      <c r="B1906" s="13"/>
      <c r="C1906" s="13"/>
      <c r="D1906" s="13"/>
      <c r="E1906" s="13"/>
      <c r="F1906" s="13"/>
      <c r="G1906" s="6" t="str">
        <f t="shared" si="232"/>
        <v/>
      </c>
      <c r="H1906" s="13"/>
      <c r="I1906" s="13"/>
      <c r="J1906" s="15"/>
      <c r="K1906" s="15"/>
      <c r="L1906" s="5">
        <f>VLOOKUP($C$15,'اطلاعات پایه'!$A$18:$B$30,2,FALSE)</f>
        <v>30</v>
      </c>
      <c r="M1906" s="6">
        <f>VLOOKUP($C$15,'اطلاعات پایه'!$A$18:$C$30,3,FALSE)</f>
        <v>45736</v>
      </c>
      <c r="N1906" s="5">
        <f>ROUND((K1906*('اطلاعات پایه'!$B$12+1)+'اطلاعات پایه'!$B$13)/30*L1906,0)</f>
        <v>9316080</v>
      </c>
      <c r="O1906" s="5">
        <f>IF(AND(F1906&gt;0,M1906-F1906&gt;364),'اطلاعات پایه'!$B$10,0)*L1906+J1906</f>
        <v>0</v>
      </c>
      <c r="P1906" s="5">
        <f>IF(H1906="متاهل",'اطلاعات پایه'!$B$6,0)</f>
        <v>0</v>
      </c>
      <c r="Q1906" s="5">
        <f>I1906*'اطلاعات پایه'!$B$7</f>
        <v>0</v>
      </c>
      <c r="R1906" s="5">
        <f>ROUND('اطلاعات پایه'!$B$8/30*MIN(30,L1906),0)</f>
        <v>9000000</v>
      </c>
      <c r="S1906" s="5">
        <f>ROUND('اطلاعات پایه'!$B$9/30*MIN(30,L1906),0)</f>
        <v>22000000</v>
      </c>
      <c r="T1906" s="5">
        <f t="shared" si="235"/>
        <v>59284</v>
      </c>
      <c r="U1906" s="15"/>
      <c r="V1906" s="5">
        <f t="shared" si="233"/>
        <v>0</v>
      </c>
      <c r="X1906" s="9">
        <f t="shared" si="236"/>
        <v>40316080</v>
      </c>
      <c r="Y1906" s="9">
        <f>ROUND(0.07*MIN(7*L1906*'اطلاعات پایه'!$B$5,'محاسبه حقوق'!X1906),0)</f>
        <v>2822126</v>
      </c>
      <c r="Z1906" s="9">
        <f t="shared" si="237"/>
        <v>9272700</v>
      </c>
      <c r="AA1906" s="9">
        <f t="shared" si="238"/>
        <v>480702059.14285713</v>
      </c>
      <c r="AB1906" s="5">
        <f>IF(AA1906&lt;='اطلاعات پایه'!$B$35,'اطلاعات پایه'!$D$35,IF(AA1906&lt;='اطلاعات پایه'!$B$36,'اطلاعات پایه'!$E$35+(AA1906-'اطلاعات پایه'!$B$35)*'اطلاعات پایه'!$C$36,IF(AA1906&lt;='اطلاعات پایه'!$B$37,'اطلاعات پایه'!$E$36+(AA1906-'اطلاعات پایه'!$B$36)*'اطلاعات پایه'!$C$37,IF(AA1906&lt;='اطلاعات پایه'!$B$38,'اطلاعات پایه'!$E$37+(AA1906-'اطلاعات پایه'!$B$37)*'اطلاعات پایه'!$C$38,IF(AA1906&lt;='اطلاعات پایه'!$B$39,'اطلاعات پایه'!$E$38+(AA1906-'اطلاعات پایه'!$B$38)*'اطلاعات پایه'!$C$39,'اطلاعات پایه'!$E$39+(AA1906-'اطلاعات پایه'!$B$39)*'اطلاعات پایه'!$C$40)))))/365*L1906</f>
        <v>0</v>
      </c>
      <c r="AC1906" s="9">
        <f t="shared" si="239"/>
        <v>37493954</v>
      </c>
      <c r="AE1906" s="9">
        <f t="shared" si="234"/>
        <v>49588780</v>
      </c>
    </row>
    <row r="1907" spans="1:31" x14ac:dyDescent="0.25">
      <c r="A1907" s="13">
        <v>1887</v>
      </c>
      <c r="B1907" s="13"/>
      <c r="C1907" s="13"/>
      <c r="D1907" s="13"/>
      <c r="E1907" s="13"/>
      <c r="F1907" s="13"/>
      <c r="G1907" s="6" t="str">
        <f t="shared" si="232"/>
        <v/>
      </c>
      <c r="H1907" s="13"/>
      <c r="I1907" s="13"/>
      <c r="J1907" s="15"/>
      <c r="K1907" s="15"/>
      <c r="L1907" s="5">
        <f>VLOOKUP($C$15,'اطلاعات پایه'!$A$18:$B$30,2,FALSE)</f>
        <v>30</v>
      </c>
      <c r="M1907" s="6">
        <f>VLOOKUP($C$15,'اطلاعات پایه'!$A$18:$C$30,3,FALSE)</f>
        <v>45736</v>
      </c>
      <c r="N1907" s="5">
        <f>ROUND((K1907*('اطلاعات پایه'!$B$12+1)+'اطلاعات پایه'!$B$13)/30*L1907,0)</f>
        <v>9316080</v>
      </c>
      <c r="O1907" s="5">
        <f>IF(AND(F1907&gt;0,M1907-F1907&gt;364),'اطلاعات پایه'!$B$10,0)*L1907+J1907</f>
        <v>0</v>
      </c>
      <c r="P1907" s="5">
        <f>IF(H1907="متاهل",'اطلاعات پایه'!$B$6,0)</f>
        <v>0</v>
      </c>
      <c r="Q1907" s="5">
        <f>I1907*'اطلاعات پایه'!$B$7</f>
        <v>0</v>
      </c>
      <c r="R1907" s="5">
        <f>ROUND('اطلاعات پایه'!$B$8/30*MIN(30,L1907),0)</f>
        <v>9000000</v>
      </c>
      <c r="S1907" s="5">
        <f>ROUND('اطلاعات پایه'!$B$9/30*MIN(30,L1907),0)</f>
        <v>22000000</v>
      </c>
      <c r="T1907" s="5">
        <f t="shared" si="235"/>
        <v>59284</v>
      </c>
      <c r="U1907" s="15"/>
      <c r="V1907" s="5">
        <f t="shared" si="233"/>
        <v>0</v>
      </c>
      <c r="X1907" s="9">
        <f t="shared" si="236"/>
        <v>40316080</v>
      </c>
      <c r="Y1907" s="9">
        <f>ROUND(0.07*MIN(7*L1907*'اطلاعات پایه'!$B$5,'محاسبه حقوق'!X1907),0)</f>
        <v>2822126</v>
      </c>
      <c r="Z1907" s="9">
        <f t="shared" si="237"/>
        <v>9272700</v>
      </c>
      <c r="AA1907" s="9">
        <f t="shared" si="238"/>
        <v>480702059.14285713</v>
      </c>
      <c r="AB1907" s="5">
        <f>IF(AA1907&lt;='اطلاعات پایه'!$B$35,'اطلاعات پایه'!$D$35,IF(AA1907&lt;='اطلاعات پایه'!$B$36,'اطلاعات پایه'!$E$35+(AA1907-'اطلاعات پایه'!$B$35)*'اطلاعات پایه'!$C$36,IF(AA1907&lt;='اطلاعات پایه'!$B$37,'اطلاعات پایه'!$E$36+(AA1907-'اطلاعات پایه'!$B$36)*'اطلاعات پایه'!$C$37,IF(AA1907&lt;='اطلاعات پایه'!$B$38,'اطلاعات پایه'!$E$37+(AA1907-'اطلاعات پایه'!$B$37)*'اطلاعات پایه'!$C$38,IF(AA1907&lt;='اطلاعات پایه'!$B$39,'اطلاعات پایه'!$E$38+(AA1907-'اطلاعات پایه'!$B$38)*'اطلاعات پایه'!$C$39,'اطلاعات پایه'!$E$39+(AA1907-'اطلاعات پایه'!$B$39)*'اطلاعات پایه'!$C$40)))))/365*L1907</f>
        <v>0</v>
      </c>
      <c r="AC1907" s="9">
        <f t="shared" si="239"/>
        <v>37493954</v>
      </c>
      <c r="AE1907" s="9">
        <f t="shared" si="234"/>
        <v>49588780</v>
      </c>
    </row>
    <row r="1908" spans="1:31" x14ac:dyDescent="0.25">
      <c r="A1908" s="13">
        <v>1888</v>
      </c>
      <c r="B1908" s="13"/>
      <c r="C1908" s="13"/>
      <c r="D1908" s="13"/>
      <c r="E1908" s="13"/>
      <c r="F1908" s="13"/>
      <c r="G1908" s="6" t="str">
        <f t="shared" si="232"/>
        <v/>
      </c>
      <c r="H1908" s="13"/>
      <c r="I1908" s="13"/>
      <c r="J1908" s="15"/>
      <c r="K1908" s="15"/>
      <c r="L1908" s="5">
        <f>VLOOKUP($C$15,'اطلاعات پایه'!$A$18:$B$30,2,FALSE)</f>
        <v>30</v>
      </c>
      <c r="M1908" s="6">
        <f>VLOOKUP($C$15,'اطلاعات پایه'!$A$18:$C$30,3,FALSE)</f>
        <v>45736</v>
      </c>
      <c r="N1908" s="5">
        <f>ROUND((K1908*('اطلاعات پایه'!$B$12+1)+'اطلاعات پایه'!$B$13)/30*L1908,0)</f>
        <v>9316080</v>
      </c>
      <c r="O1908" s="5">
        <f>IF(AND(F1908&gt;0,M1908-F1908&gt;364),'اطلاعات پایه'!$B$10,0)*L1908+J1908</f>
        <v>0</v>
      </c>
      <c r="P1908" s="5">
        <f>IF(H1908="متاهل",'اطلاعات پایه'!$B$6,0)</f>
        <v>0</v>
      </c>
      <c r="Q1908" s="5">
        <f>I1908*'اطلاعات پایه'!$B$7</f>
        <v>0</v>
      </c>
      <c r="R1908" s="5">
        <f>ROUND('اطلاعات پایه'!$B$8/30*MIN(30,L1908),0)</f>
        <v>9000000</v>
      </c>
      <c r="S1908" s="5">
        <f>ROUND('اطلاعات پایه'!$B$9/30*MIN(30,L1908),0)</f>
        <v>22000000</v>
      </c>
      <c r="T1908" s="5">
        <f t="shared" si="235"/>
        <v>59284</v>
      </c>
      <c r="U1908" s="15"/>
      <c r="V1908" s="5">
        <f t="shared" si="233"/>
        <v>0</v>
      </c>
      <c r="X1908" s="9">
        <f t="shared" si="236"/>
        <v>40316080</v>
      </c>
      <c r="Y1908" s="9">
        <f>ROUND(0.07*MIN(7*L1908*'اطلاعات پایه'!$B$5,'محاسبه حقوق'!X1908),0)</f>
        <v>2822126</v>
      </c>
      <c r="Z1908" s="9">
        <f t="shared" si="237"/>
        <v>9272700</v>
      </c>
      <c r="AA1908" s="9">
        <f t="shared" si="238"/>
        <v>480702059.14285713</v>
      </c>
      <c r="AB1908" s="5">
        <f>IF(AA1908&lt;='اطلاعات پایه'!$B$35,'اطلاعات پایه'!$D$35,IF(AA1908&lt;='اطلاعات پایه'!$B$36,'اطلاعات پایه'!$E$35+(AA1908-'اطلاعات پایه'!$B$35)*'اطلاعات پایه'!$C$36,IF(AA1908&lt;='اطلاعات پایه'!$B$37,'اطلاعات پایه'!$E$36+(AA1908-'اطلاعات پایه'!$B$36)*'اطلاعات پایه'!$C$37,IF(AA1908&lt;='اطلاعات پایه'!$B$38,'اطلاعات پایه'!$E$37+(AA1908-'اطلاعات پایه'!$B$37)*'اطلاعات پایه'!$C$38,IF(AA1908&lt;='اطلاعات پایه'!$B$39,'اطلاعات پایه'!$E$38+(AA1908-'اطلاعات پایه'!$B$38)*'اطلاعات پایه'!$C$39,'اطلاعات پایه'!$E$39+(AA1908-'اطلاعات پایه'!$B$39)*'اطلاعات پایه'!$C$40)))))/365*L1908</f>
        <v>0</v>
      </c>
      <c r="AC1908" s="9">
        <f t="shared" si="239"/>
        <v>37493954</v>
      </c>
      <c r="AE1908" s="9">
        <f t="shared" si="234"/>
        <v>49588780</v>
      </c>
    </row>
    <row r="1909" spans="1:31" x14ac:dyDescent="0.25">
      <c r="A1909" s="13">
        <v>1889</v>
      </c>
      <c r="B1909" s="13"/>
      <c r="C1909" s="13"/>
      <c r="D1909" s="13"/>
      <c r="E1909" s="13"/>
      <c r="F1909" s="13"/>
      <c r="G1909" s="6" t="str">
        <f t="shared" si="232"/>
        <v/>
      </c>
      <c r="H1909" s="13"/>
      <c r="I1909" s="13"/>
      <c r="J1909" s="15"/>
      <c r="K1909" s="15"/>
      <c r="L1909" s="5">
        <f>VLOOKUP($C$15,'اطلاعات پایه'!$A$18:$B$30,2,FALSE)</f>
        <v>30</v>
      </c>
      <c r="M1909" s="6">
        <f>VLOOKUP($C$15,'اطلاعات پایه'!$A$18:$C$30,3,FALSE)</f>
        <v>45736</v>
      </c>
      <c r="N1909" s="5">
        <f>ROUND((K1909*('اطلاعات پایه'!$B$12+1)+'اطلاعات پایه'!$B$13)/30*L1909,0)</f>
        <v>9316080</v>
      </c>
      <c r="O1909" s="5">
        <f>IF(AND(F1909&gt;0,M1909-F1909&gt;364),'اطلاعات پایه'!$B$10,0)*L1909+J1909</f>
        <v>0</v>
      </c>
      <c r="P1909" s="5">
        <f>IF(H1909="متاهل",'اطلاعات پایه'!$B$6,0)</f>
        <v>0</v>
      </c>
      <c r="Q1909" s="5">
        <f>I1909*'اطلاعات پایه'!$B$7</f>
        <v>0</v>
      </c>
      <c r="R1909" s="5">
        <f>ROUND('اطلاعات پایه'!$B$8/30*MIN(30,L1909),0)</f>
        <v>9000000</v>
      </c>
      <c r="S1909" s="5">
        <f>ROUND('اطلاعات پایه'!$B$9/30*MIN(30,L1909),0)</f>
        <v>22000000</v>
      </c>
      <c r="T1909" s="5">
        <f t="shared" si="235"/>
        <v>59284</v>
      </c>
      <c r="U1909" s="15"/>
      <c r="V1909" s="5">
        <f t="shared" si="233"/>
        <v>0</v>
      </c>
      <c r="X1909" s="9">
        <f t="shared" si="236"/>
        <v>40316080</v>
      </c>
      <c r="Y1909" s="9">
        <f>ROUND(0.07*MIN(7*L1909*'اطلاعات پایه'!$B$5,'محاسبه حقوق'!X1909),0)</f>
        <v>2822126</v>
      </c>
      <c r="Z1909" s="9">
        <f t="shared" si="237"/>
        <v>9272700</v>
      </c>
      <c r="AA1909" s="9">
        <f t="shared" si="238"/>
        <v>480702059.14285713</v>
      </c>
      <c r="AB1909" s="5">
        <f>IF(AA1909&lt;='اطلاعات پایه'!$B$35,'اطلاعات پایه'!$D$35,IF(AA1909&lt;='اطلاعات پایه'!$B$36,'اطلاعات پایه'!$E$35+(AA1909-'اطلاعات پایه'!$B$35)*'اطلاعات پایه'!$C$36,IF(AA1909&lt;='اطلاعات پایه'!$B$37,'اطلاعات پایه'!$E$36+(AA1909-'اطلاعات پایه'!$B$36)*'اطلاعات پایه'!$C$37,IF(AA1909&lt;='اطلاعات پایه'!$B$38,'اطلاعات پایه'!$E$37+(AA1909-'اطلاعات پایه'!$B$37)*'اطلاعات پایه'!$C$38,IF(AA1909&lt;='اطلاعات پایه'!$B$39,'اطلاعات پایه'!$E$38+(AA1909-'اطلاعات پایه'!$B$38)*'اطلاعات پایه'!$C$39,'اطلاعات پایه'!$E$39+(AA1909-'اطلاعات پایه'!$B$39)*'اطلاعات پایه'!$C$40)))))/365*L1909</f>
        <v>0</v>
      </c>
      <c r="AC1909" s="9">
        <f t="shared" si="239"/>
        <v>37493954</v>
      </c>
      <c r="AE1909" s="9">
        <f t="shared" si="234"/>
        <v>49588780</v>
      </c>
    </row>
    <row r="1910" spans="1:31" x14ac:dyDescent="0.25">
      <c r="A1910" s="13">
        <v>1890</v>
      </c>
      <c r="B1910" s="13"/>
      <c r="C1910" s="13"/>
      <c r="D1910" s="13"/>
      <c r="E1910" s="13"/>
      <c r="F1910" s="13"/>
      <c r="G1910" s="6" t="str">
        <f t="shared" si="232"/>
        <v/>
      </c>
      <c r="H1910" s="13"/>
      <c r="I1910" s="13"/>
      <c r="J1910" s="15"/>
      <c r="K1910" s="15"/>
      <c r="L1910" s="5">
        <f>VLOOKUP($C$15,'اطلاعات پایه'!$A$18:$B$30,2,FALSE)</f>
        <v>30</v>
      </c>
      <c r="M1910" s="6">
        <f>VLOOKUP($C$15,'اطلاعات پایه'!$A$18:$C$30,3,FALSE)</f>
        <v>45736</v>
      </c>
      <c r="N1910" s="5">
        <f>ROUND((K1910*('اطلاعات پایه'!$B$12+1)+'اطلاعات پایه'!$B$13)/30*L1910,0)</f>
        <v>9316080</v>
      </c>
      <c r="O1910" s="5">
        <f>IF(AND(F1910&gt;0,M1910-F1910&gt;364),'اطلاعات پایه'!$B$10,0)*L1910+J1910</f>
        <v>0</v>
      </c>
      <c r="P1910" s="5">
        <f>IF(H1910="متاهل",'اطلاعات پایه'!$B$6,0)</f>
        <v>0</v>
      </c>
      <c r="Q1910" s="5">
        <f>I1910*'اطلاعات پایه'!$B$7</f>
        <v>0</v>
      </c>
      <c r="R1910" s="5">
        <f>ROUND('اطلاعات پایه'!$B$8/30*MIN(30,L1910),0)</f>
        <v>9000000</v>
      </c>
      <c r="S1910" s="5">
        <f>ROUND('اطلاعات پایه'!$B$9/30*MIN(30,L1910),0)</f>
        <v>22000000</v>
      </c>
      <c r="T1910" s="5">
        <f t="shared" si="235"/>
        <v>59284</v>
      </c>
      <c r="U1910" s="15"/>
      <c r="V1910" s="5">
        <f t="shared" si="233"/>
        <v>0</v>
      </c>
      <c r="X1910" s="9">
        <f t="shared" si="236"/>
        <v>40316080</v>
      </c>
      <c r="Y1910" s="9">
        <f>ROUND(0.07*MIN(7*L1910*'اطلاعات پایه'!$B$5,'محاسبه حقوق'!X1910),0)</f>
        <v>2822126</v>
      </c>
      <c r="Z1910" s="9">
        <f t="shared" si="237"/>
        <v>9272700</v>
      </c>
      <c r="AA1910" s="9">
        <f t="shared" si="238"/>
        <v>480702059.14285713</v>
      </c>
      <c r="AB1910" s="5">
        <f>IF(AA1910&lt;='اطلاعات پایه'!$B$35,'اطلاعات پایه'!$D$35,IF(AA1910&lt;='اطلاعات پایه'!$B$36,'اطلاعات پایه'!$E$35+(AA1910-'اطلاعات پایه'!$B$35)*'اطلاعات پایه'!$C$36,IF(AA1910&lt;='اطلاعات پایه'!$B$37,'اطلاعات پایه'!$E$36+(AA1910-'اطلاعات پایه'!$B$36)*'اطلاعات پایه'!$C$37,IF(AA1910&lt;='اطلاعات پایه'!$B$38,'اطلاعات پایه'!$E$37+(AA1910-'اطلاعات پایه'!$B$37)*'اطلاعات پایه'!$C$38,IF(AA1910&lt;='اطلاعات پایه'!$B$39,'اطلاعات پایه'!$E$38+(AA1910-'اطلاعات پایه'!$B$38)*'اطلاعات پایه'!$C$39,'اطلاعات پایه'!$E$39+(AA1910-'اطلاعات پایه'!$B$39)*'اطلاعات پایه'!$C$40)))))/365*L1910</f>
        <v>0</v>
      </c>
      <c r="AC1910" s="9">
        <f t="shared" si="239"/>
        <v>37493954</v>
      </c>
      <c r="AE1910" s="9">
        <f t="shared" si="234"/>
        <v>49588780</v>
      </c>
    </row>
    <row r="1911" spans="1:31" x14ac:dyDescent="0.25">
      <c r="A1911" s="13">
        <v>1891</v>
      </c>
      <c r="B1911" s="13"/>
      <c r="C1911" s="13"/>
      <c r="D1911" s="13"/>
      <c r="E1911" s="13"/>
      <c r="F1911" s="13"/>
      <c r="G1911" s="6" t="str">
        <f t="shared" si="232"/>
        <v/>
      </c>
      <c r="H1911" s="13"/>
      <c r="I1911" s="13"/>
      <c r="J1911" s="15"/>
      <c r="K1911" s="15"/>
      <c r="L1911" s="5">
        <f>VLOOKUP($C$15,'اطلاعات پایه'!$A$18:$B$30,2,FALSE)</f>
        <v>30</v>
      </c>
      <c r="M1911" s="6">
        <f>VLOOKUP($C$15,'اطلاعات پایه'!$A$18:$C$30,3,FALSE)</f>
        <v>45736</v>
      </c>
      <c r="N1911" s="5">
        <f>ROUND((K1911*('اطلاعات پایه'!$B$12+1)+'اطلاعات پایه'!$B$13)/30*L1911,0)</f>
        <v>9316080</v>
      </c>
      <c r="O1911" s="5">
        <f>IF(AND(F1911&gt;0,M1911-F1911&gt;364),'اطلاعات پایه'!$B$10,0)*L1911+J1911</f>
        <v>0</v>
      </c>
      <c r="P1911" s="5">
        <f>IF(H1911="متاهل",'اطلاعات پایه'!$B$6,0)</f>
        <v>0</v>
      </c>
      <c r="Q1911" s="5">
        <f>I1911*'اطلاعات پایه'!$B$7</f>
        <v>0</v>
      </c>
      <c r="R1911" s="5">
        <f>ROUND('اطلاعات پایه'!$B$8/30*MIN(30,L1911),0)</f>
        <v>9000000</v>
      </c>
      <c r="S1911" s="5">
        <f>ROUND('اطلاعات پایه'!$B$9/30*MIN(30,L1911),0)</f>
        <v>22000000</v>
      </c>
      <c r="T1911" s="5">
        <f t="shared" si="235"/>
        <v>59284</v>
      </c>
      <c r="U1911" s="15"/>
      <c r="V1911" s="5">
        <f t="shared" si="233"/>
        <v>0</v>
      </c>
      <c r="X1911" s="9">
        <f t="shared" si="236"/>
        <v>40316080</v>
      </c>
      <c r="Y1911" s="9">
        <f>ROUND(0.07*MIN(7*L1911*'اطلاعات پایه'!$B$5,'محاسبه حقوق'!X1911),0)</f>
        <v>2822126</v>
      </c>
      <c r="Z1911" s="9">
        <f t="shared" si="237"/>
        <v>9272700</v>
      </c>
      <c r="AA1911" s="9">
        <f t="shared" si="238"/>
        <v>480702059.14285713</v>
      </c>
      <c r="AB1911" s="5">
        <f>IF(AA1911&lt;='اطلاعات پایه'!$B$35,'اطلاعات پایه'!$D$35,IF(AA1911&lt;='اطلاعات پایه'!$B$36,'اطلاعات پایه'!$E$35+(AA1911-'اطلاعات پایه'!$B$35)*'اطلاعات پایه'!$C$36,IF(AA1911&lt;='اطلاعات پایه'!$B$37,'اطلاعات پایه'!$E$36+(AA1911-'اطلاعات پایه'!$B$36)*'اطلاعات پایه'!$C$37,IF(AA1911&lt;='اطلاعات پایه'!$B$38,'اطلاعات پایه'!$E$37+(AA1911-'اطلاعات پایه'!$B$37)*'اطلاعات پایه'!$C$38,IF(AA1911&lt;='اطلاعات پایه'!$B$39,'اطلاعات پایه'!$E$38+(AA1911-'اطلاعات پایه'!$B$38)*'اطلاعات پایه'!$C$39,'اطلاعات پایه'!$E$39+(AA1911-'اطلاعات پایه'!$B$39)*'اطلاعات پایه'!$C$40)))))/365*L1911</f>
        <v>0</v>
      </c>
      <c r="AC1911" s="9">
        <f t="shared" si="239"/>
        <v>37493954</v>
      </c>
      <c r="AE1911" s="9">
        <f t="shared" si="234"/>
        <v>49588780</v>
      </c>
    </row>
    <row r="1912" spans="1:31" x14ac:dyDescent="0.25">
      <c r="A1912" s="13">
        <v>1892</v>
      </c>
      <c r="B1912" s="13"/>
      <c r="C1912" s="13"/>
      <c r="D1912" s="13"/>
      <c r="E1912" s="13"/>
      <c r="F1912" s="13"/>
      <c r="G1912" s="6" t="str">
        <f t="shared" si="232"/>
        <v/>
      </c>
      <c r="H1912" s="13"/>
      <c r="I1912" s="13"/>
      <c r="J1912" s="15"/>
      <c r="K1912" s="15"/>
      <c r="L1912" s="5">
        <f>VLOOKUP($C$15,'اطلاعات پایه'!$A$18:$B$30,2,FALSE)</f>
        <v>30</v>
      </c>
      <c r="M1912" s="6">
        <f>VLOOKUP($C$15,'اطلاعات پایه'!$A$18:$C$30,3,FALSE)</f>
        <v>45736</v>
      </c>
      <c r="N1912" s="5">
        <f>ROUND((K1912*('اطلاعات پایه'!$B$12+1)+'اطلاعات پایه'!$B$13)/30*L1912,0)</f>
        <v>9316080</v>
      </c>
      <c r="O1912" s="5">
        <f>IF(AND(F1912&gt;0,M1912-F1912&gt;364),'اطلاعات پایه'!$B$10,0)*L1912+J1912</f>
        <v>0</v>
      </c>
      <c r="P1912" s="5">
        <f>IF(H1912="متاهل",'اطلاعات پایه'!$B$6,0)</f>
        <v>0</v>
      </c>
      <c r="Q1912" s="5">
        <f>I1912*'اطلاعات پایه'!$B$7</f>
        <v>0</v>
      </c>
      <c r="R1912" s="5">
        <f>ROUND('اطلاعات پایه'!$B$8/30*MIN(30,L1912),0)</f>
        <v>9000000</v>
      </c>
      <c r="S1912" s="5">
        <f>ROUND('اطلاعات پایه'!$B$9/30*MIN(30,L1912),0)</f>
        <v>22000000</v>
      </c>
      <c r="T1912" s="5">
        <f t="shared" si="235"/>
        <v>59284</v>
      </c>
      <c r="U1912" s="15"/>
      <c r="V1912" s="5">
        <f t="shared" si="233"/>
        <v>0</v>
      </c>
      <c r="X1912" s="9">
        <f t="shared" si="236"/>
        <v>40316080</v>
      </c>
      <c r="Y1912" s="9">
        <f>ROUND(0.07*MIN(7*L1912*'اطلاعات پایه'!$B$5,'محاسبه حقوق'!X1912),0)</f>
        <v>2822126</v>
      </c>
      <c r="Z1912" s="9">
        <f t="shared" si="237"/>
        <v>9272700</v>
      </c>
      <c r="AA1912" s="9">
        <f t="shared" si="238"/>
        <v>480702059.14285713</v>
      </c>
      <c r="AB1912" s="5">
        <f>IF(AA1912&lt;='اطلاعات پایه'!$B$35,'اطلاعات پایه'!$D$35,IF(AA1912&lt;='اطلاعات پایه'!$B$36,'اطلاعات پایه'!$E$35+(AA1912-'اطلاعات پایه'!$B$35)*'اطلاعات پایه'!$C$36,IF(AA1912&lt;='اطلاعات پایه'!$B$37,'اطلاعات پایه'!$E$36+(AA1912-'اطلاعات پایه'!$B$36)*'اطلاعات پایه'!$C$37,IF(AA1912&lt;='اطلاعات پایه'!$B$38,'اطلاعات پایه'!$E$37+(AA1912-'اطلاعات پایه'!$B$37)*'اطلاعات پایه'!$C$38,IF(AA1912&lt;='اطلاعات پایه'!$B$39,'اطلاعات پایه'!$E$38+(AA1912-'اطلاعات پایه'!$B$38)*'اطلاعات پایه'!$C$39,'اطلاعات پایه'!$E$39+(AA1912-'اطلاعات پایه'!$B$39)*'اطلاعات پایه'!$C$40)))))/365*L1912</f>
        <v>0</v>
      </c>
      <c r="AC1912" s="9">
        <f t="shared" si="239"/>
        <v>37493954</v>
      </c>
      <c r="AE1912" s="9">
        <f t="shared" si="234"/>
        <v>49588780</v>
      </c>
    </row>
    <row r="1913" spans="1:31" x14ac:dyDescent="0.25">
      <c r="A1913" s="13">
        <v>1893</v>
      </c>
      <c r="B1913" s="13"/>
      <c r="C1913" s="13"/>
      <c r="D1913" s="13"/>
      <c r="E1913" s="13"/>
      <c r="F1913" s="13"/>
      <c r="G1913" s="6" t="str">
        <f t="shared" si="232"/>
        <v/>
      </c>
      <c r="H1913" s="13"/>
      <c r="I1913" s="13"/>
      <c r="J1913" s="15"/>
      <c r="K1913" s="15"/>
      <c r="L1913" s="5">
        <f>VLOOKUP($C$15,'اطلاعات پایه'!$A$18:$B$30,2,FALSE)</f>
        <v>30</v>
      </c>
      <c r="M1913" s="6">
        <f>VLOOKUP($C$15,'اطلاعات پایه'!$A$18:$C$30,3,FALSE)</f>
        <v>45736</v>
      </c>
      <c r="N1913" s="5">
        <f>ROUND((K1913*('اطلاعات پایه'!$B$12+1)+'اطلاعات پایه'!$B$13)/30*L1913,0)</f>
        <v>9316080</v>
      </c>
      <c r="O1913" s="5">
        <f>IF(AND(F1913&gt;0,M1913-F1913&gt;364),'اطلاعات پایه'!$B$10,0)*L1913+J1913</f>
        <v>0</v>
      </c>
      <c r="P1913" s="5">
        <f>IF(H1913="متاهل",'اطلاعات پایه'!$B$6,0)</f>
        <v>0</v>
      </c>
      <c r="Q1913" s="5">
        <f>I1913*'اطلاعات پایه'!$B$7</f>
        <v>0</v>
      </c>
      <c r="R1913" s="5">
        <f>ROUND('اطلاعات پایه'!$B$8/30*MIN(30,L1913),0)</f>
        <v>9000000</v>
      </c>
      <c r="S1913" s="5">
        <f>ROUND('اطلاعات پایه'!$B$9/30*MIN(30,L1913),0)</f>
        <v>22000000</v>
      </c>
      <c r="T1913" s="5">
        <f t="shared" si="235"/>
        <v>59284</v>
      </c>
      <c r="U1913" s="15"/>
      <c r="V1913" s="5">
        <f t="shared" si="233"/>
        <v>0</v>
      </c>
      <c r="X1913" s="9">
        <f t="shared" si="236"/>
        <v>40316080</v>
      </c>
      <c r="Y1913" s="9">
        <f>ROUND(0.07*MIN(7*L1913*'اطلاعات پایه'!$B$5,'محاسبه حقوق'!X1913),0)</f>
        <v>2822126</v>
      </c>
      <c r="Z1913" s="9">
        <f t="shared" si="237"/>
        <v>9272700</v>
      </c>
      <c r="AA1913" s="9">
        <f t="shared" si="238"/>
        <v>480702059.14285713</v>
      </c>
      <c r="AB1913" s="5">
        <f>IF(AA1913&lt;='اطلاعات پایه'!$B$35,'اطلاعات پایه'!$D$35,IF(AA1913&lt;='اطلاعات پایه'!$B$36,'اطلاعات پایه'!$E$35+(AA1913-'اطلاعات پایه'!$B$35)*'اطلاعات پایه'!$C$36,IF(AA1913&lt;='اطلاعات پایه'!$B$37,'اطلاعات پایه'!$E$36+(AA1913-'اطلاعات پایه'!$B$36)*'اطلاعات پایه'!$C$37,IF(AA1913&lt;='اطلاعات پایه'!$B$38,'اطلاعات پایه'!$E$37+(AA1913-'اطلاعات پایه'!$B$37)*'اطلاعات پایه'!$C$38,IF(AA1913&lt;='اطلاعات پایه'!$B$39,'اطلاعات پایه'!$E$38+(AA1913-'اطلاعات پایه'!$B$38)*'اطلاعات پایه'!$C$39,'اطلاعات پایه'!$E$39+(AA1913-'اطلاعات پایه'!$B$39)*'اطلاعات پایه'!$C$40)))))/365*L1913</f>
        <v>0</v>
      </c>
      <c r="AC1913" s="9">
        <f t="shared" si="239"/>
        <v>37493954</v>
      </c>
      <c r="AE1913" s="9">
        <f t="shared" si="234"/>
        <v>49588780</v>
      </c>
    </row>
    <row r="1914" spans="1:31" x14ac:dyDescent="0.25">
      <c r="A1914" s="13">
        <v>1894</v>
      </c>
      <c r="B1914" s="13"/>
      <c r="C1914" s="13"/>
      <c r="D1914" s="13"/>
      <c r="E1914" s="13"/>
      <c r="F1914" s="13"/>
      <c r="G1914" s="6" t="str">
        <f t="shared" si="232"/>
        <v/>
      </c>
      <c r="H1914" s="13"/>
      <c r="I1914" s="13"/>
      <c r="J1914" s="15"/>
      <c r="K1914" s="15"/>
      <c r="L1914" s="5">
        <f>VLOOKUP($C$15,'اطلاعات پایه'!$A$18:$B$30,2,FALSE)</f>
        <v>30</v>
      </c>
      <c r="M1914" s="6">
        <f>VLOOKUP($C$15,'اطلاعات پایه'!$A$18:$C$30,3,FALSE)</f>
        <v>45736</v>
      </c>
      <c r="N1914" s="5">
        <f>ROUND((K1914*('اطلاعات پایه'!$B$12+1)+'اطلاعات پایه'!$B$13)/30*L1914,0)</f>
        <v>9316080</v>
      </c>
      <c r="O1914" s="5">
        <f>IF(AND(F1914&gt;0,M1914-F1914&gt;364),'اطلاعات پایه'!$B$10,0)*L1914+J1914</f>
        <v>0</v>
      </c>
      <c r="P1914" s="5">
        <f>IF(H1914="متاهل",'اطلاعات پایه'!$B$6,0)</f>
        <v>0</v>
      </c>
      <c r="Q1914" s="5">
        <f>I1914*'اطلاعات پایه'!$B$7</f>
        <v>0</v>
      </c>
      <c r="R1914" s="5">
        <f>ROUND('اطلاعات پایه'!$B$8/30*MIN(30,L1914),0)</f>
        <v>9000000</v>
      </c>
      <c r="S1914" s="5">
        <f>ROUND('اطلاعات پایه'!$B$9/30*MIN(30,L1914),0)</f>
        <v>22000000</v>
      </c>
      <c r="T1914" s="5">
        <f t="shared" si="235"/>
        <v>59284</v>
      </c>
      <c r="U1914" s="15"/>
      <c r="V1914" s="5">
        <f t="shared" si="233"/>
        <v>0</v>
      </c>
      <c r="X1914" s="9">
        <f t="shared" si="236"/>
        <v>40316080</v>
      </c>
      <c r="Y1914" s="9">
        <f>ROUND(0.07*MIN(7*L1914*'اطلاعات پایه'!$B$5,'محاسبه حقوق'!X1914),0)</f>
        <v>2822126</v>
      </c>
      <c r="Z1914" s="9">
        <f t="shared" si="237"/>
        <v>9272700</v>
      </c>
      <c r="AA1914" s="9">
        <f t="shared" si="238"/>
        <v>480702059.14285713</v>
      </c>
      <c r="AB1914" s="5">
        <f>IF(AA1914&lt;='اطلاعات پایه'!$B$35,'اطلاعات پایه'!$D$35,IF(AA1914&lt;='اطلاعات پایه'!$B$36,'اطلاعات پایه'!$E$35+(AA1914-'اطلاعات پایه'!$B$35)*'اطلاعات پایه'!$C$36,IF(AA1914&lt;='اطلاعات پایه'!$B$37,'اطلاعات پایه'!$E$36+(AA1914-'اطلاعات پایه'!$B$36)*'اطلاعات پایه'!$C$37,IF(AA1914&lt;='اطلاعات پایه'!$B$38,'اطلاعات پایه'!$E$37+(AA1914-'اطلاعات پایه'!$B$37)*'اطلاعات پایه'!$C$38,IF(AA1914&lt;='اطلاعات پایه'!$B$39,'اطلاعات پایه'!$E$38+(AA1914-'اطلاعات پایه'!$B$38)*'اطلاعات پایه'!$C$39,'اطلاعات پایه'!$E$39+(AA1914-'اطلاعات پایه'!$B$39)*'اطلاعات پایه'!$C$40)))))/365*L1914</f>
        <v>0</v>
      </c>
      <c r="AC1914" s="9">
        <f t="shared" si="239"/>
        <v>37493954</v>
      </c>
      <c r="AE1914" s="9">
        <f t="shared" si="234"/>
        <v>49588780</v>
      </c>
    </row>
    <row r="1915" spans="1:31" x14ac:dyDescent="0.25">
      <c r="A1915" s="13">
        <v>1895</v>
      </c>
      <c r="B1915" s="13"/>
      <c r="C1915" s="13"/>
      <c r="D1915" s="13"/>
      <c r="E1915" s="13"/>
      <c r="F1915" s="13"/>
      <c r="G1915" s="6" t="str">
        <f t="shared" si="232"/>
        <v/>
      </c>
      <c r="H1915" s="13"/>
      <c r="I1915" s="13"/>
      <c r="J1915" s="15"/>
      <c r="K1915" s="15"/>
      <c r="L1915" s="5">
        <f>VLOOKUP($C$15,'اطلاعات پایه'!$A$18:$B$30,2,FALSE)</f>
        <v>30</v>
      </c>
      <c r="M1915" s="6">
        <f>VLOOKUP($C$15,'اطلاعات پایه'!$A$18:$C$30,3,FALSE)</f>
        <v>45736</v>
      </c>
      <c r="N1915" s="5">
        <f>ROUND((K1915*('اطلاعات پایه'!$B$12+1)+'اطلاعات پایه'!$B$13)/30*L1915,0)</f>
        <v>9316080</v>
      </c>
      <c r="O1915" s="5">
        <f>IF(AND(F1915&gt;0,M1915-F1915&gt;364),'اطلاعات پایه'!$B$10,0)*L1915+J1915</f>
        <v>0</v>
      </c>
      <c r="P1915" s="5">
        <f>IF(H1915="متاهل",'اطلاعات پایه'!$B$6,0)</f>
        <v>0</v>
      </c>
      <c r="Q1915" s="5">
        <f>I1915*'اطلاعات پایه'!$B$7</f>
        <v>0</v>
      </c>
      <c r="R1915" s="5">
        <f>ROUND('اطلاعات پایه'!$B$8/30*MIN(30,L1915),0)</f>
        <v>9000000</v>
      </c>
      <c r="S1915" s="5">
        <f>ROUND('اطلاعات پایه'!$B$9/30*MIN(30,L1915),0)</f>
        <v>22000000</v>
      </c>
      <c r="T1915" s="5">
        <f t="shared" si="235"/>
        <v>59284</v>
      </c>
      <c r="U1915" s="15"/>
      <c r="V1915" s="5">
        <f t="shared" si="233"/>
        <v>0</v>
      </c>
      <c r="X1915" s="9">
        <f t="shared" si="236"/>
        <v>40316080</v>
      </c>
      <c r="Y1915" s="9">
        <f>ROUND(0.07*MIN(7*L1915*'اطلاعات پایه'!$B$5,'محاسبه حقوق'!X1915),0)</f>
        <v>2822126</v>
      </c>
      <c r="Z1915" s="9">
        <f t="shared" si="237"/>
        <v>9272700</v>
      </c>
      <c r="AA1915" s="9">
        <f t="shared" si="238"/>
        <v>480702059.14285713</v>
      </c>
      <c r="AB1915" s="5">
        <f>IF(AA1915&lt;='اطلاعات پایه'!$B$35,'اطلاعات پایه'!$D$35,IF(AA1915&lt;='اطلاعات پایه'!$B$36,'اطلاعات پایه'!$E$35+(AA1915-'اطلاعات پایه'!$B$35)*'اطلاعات پایه'!$C$36,IF(AA1915&lt;='اطلاعات پایه'!$B$37,'اطلاعات پایه'!$E$36+(AA1915-'اطلاعات پایه'!$B$36)*'اطلاعات پایه'!$C$37,IF(AA1915&lt;='اطلاعات پایه'!$B$38,'اطلاعات پایه'!$E$37+(AA1915-'اطلاعات پایه'!$B$37)*'اطلاعات پایه'!$C$38,IF(AA1915&lt;='اطلاعات پایه'!$B$39,'اطلاعات پایه'!$E$38+(AA1915-'اطلاعات پایه'!$B$38)*'اطلاعات پایه'!$C$39,'اطلاعات پایه'!$E$39+(AA1915-'اطلاعات پایه'!$B$39)*'اطلاعات پایه'!$C$40)))))/365*L1915</f>
        <v>0</v>
      </c>
      <c r="AC1915" s="9">
        <f t="shared" si="239"/>
        <v>37493954</v>
      </c>
      <c r="AE1915" s="9">
        <f t="shared" si="234"/>
        <v>49588780</v>
      </c>
    </row>
    <row r="1916" spans="1:31" x14ac:dyDescent="0.25">
      <c r="A1916" s="13">
        <v>1896</v>
      </c>
      <c r="B1916" s="13"/>
      <c r="C1916" s="13"/>
      <c r="D1916" s="13"/>
      <c r="E1916" s="13"/>
      <c r="F1916" s="13"/>
      <c r="G1916" s="6" t="str">
        <f t="shared" si="232"/>
        <v/>
      </c>
      <c r="H1916" s="13"/>
      <c r="I1916" s="13"/>
      <c r="J1916" s="15"/>
      <c r="K1916" s="15"/>
      <c r="L1916" s="5">
        <f>VLOOKUP($C$15,'اطلاعات پایه'!$A$18:$B$30,2,FALSE)</f>
        <v>30</v>
      </c>
      <c r="M1916" s="6">
        <f>VLOOKUP($C$15,'اطلاعات پایه'!$A$18:$C$30,3,FALSE)</f>
        <v>45736</v>
      </c>
      <c r="N1916" s="5">
        <f>ROUND((K1916*('اطلاعات پایه'!$B$12+1)+'اطلاعات پایه'!$B$13)/30*L1916,0)</f>
        <v>9316080</v>
      </c>
      <c r="O1916" s="5">
        <f>IF(AND(F1916&gt;0,M1916-F1916&gt;364),'اطلاعات پایه'!$B$10,0)*L1916+J1916</f>
        <v>0</v>
      </c>
      <c r="P1916" s="5">
        <f>IF(H1916="متاهل",'اطلاعات پایه'!$B$6,0)</f>
        <v>0</v>
      </c>
      <c r="Q1916" s="5">
        <f>I1916*'اطلاعات پایه'!$B$7</f>
        <v>0</v>
      </c>
      <c r="R1916" s="5">
        <f>ROUND('اطلاعات پایه'!$B$8/30*MIN(30,L1916),0)</f>
        <v>9000000</v>
      </c>
      <c r="S1916" s="5">
        <f>ROUND('اطلاعات پایه'!$B$9/30*MIN(30,L1916),0)</f>
        <v>22000000</v>
      </c>
      <c r="T1916" s="5">
        <f t="shared" si="235"/>
        <v>59284</v>
      </c>
      <c r="U1916" s="15"/>
      <c r="V1916" s="5">
        <f t="shared" si="233"/>
        <v>0</v>
      </c>
      <c r="X1916" s="9">
        <f t="shared" si="236"/>
        <v>40316080</v>
      </c>
      <c r="Y1916" s="9">
        <f>ROUND(0.07*MIN(7*L1916*'اطلاعات پایه'!$B$5,'محاسبه حقوق'!X1916),0)</f>
        <v>2822126</v>
      </c>
      <c r="Z1916" s="9">
        <f t="shared" si="237"/>
        <v>9272700</v>
      </c>
      <c r="AA1916" s="9">
        <f t="shared" si="238"/>
        <v>480702059.14285713</v>
      </c>
      <c r="AB1916" s="5">
        <f>IF(AA1916&lt;='اطلاعات پایه'!$B$35,'اطلاعات پایه'!$D$35,IF(AA1916&lt;='اطلاعات پایه'!$B$36,'اطلاعات پایه'!$E$35+(AA1916-'اطلاعات پایه'!$B$35)*'اطلاعات پایه'!$C$36,IF(AA1916&lt;='اطلاعات پایه'!$B$37,'اطلاعات پایه'!$E$36+(AA1916-'اطلاعات پایه'!$B$36)*'اطلاعات پایه'!$C$37,IF(AA1916&lt;='اطلاعات پایه'!$B$38,'اطلاعات پایه'!$E$37+(AA1916-'اطلاعات پایه'!$B$37)*'اطلاعات پایه'!$C$38,IF(AA1916&lt;='اطلاعات پایه'!$B$39,'اطلاعات پایه'!$E$38+(AA1916-'اطلاعات پایه'!$B$38)*'اطلاعات پایه'!$C$39,'اطلاعات پایه'!$E$39+(AA1916-'اطلاعات پایه'!$B$39)*'اطلاعات پایه'!$C$40)))))/365*L1916</f>
        <v>0</v>
      </c>
      <c r="AC1916" s="9">
        <f t="shared" si="239"/>
        <v>37493954</v>
      </c>
      <c r="AE1916" s="9">
        <f t="shared" si="234"/>
        <v>49588780</v>
      </c>
    </row>
    <row r="1917" spans="1:31" x14ac:dyDescent="0.25">
      <c r="A1917" s="13">
        <v>1897</v>
      </c>
      <c r="B1917" s="13"/>
      <c r="C1917" s="13"/>
      <c r="D1917" s="13"/>
      <c r="E1917" s="13"/>
      <c r="F1917" s="13"/>
      <c r="G1917" s="6" t="str">
        <f t="shared" si="232"/>
        <v/>
      </c>
      <c r="H1917" s="13"/>
      <c r="I1917" s="13"/>
      <c r="J1917" s="15"/>
      <c r="K1917" s="15"/>
      <c r="L1917" s="5">
        <f>VLOOKUP($C$15,'اطلاعات پایه'!$A$18:$B$30,2,FALSE)</f>
        <v>30</v>
      </c>
      <c r="M1917" s="6">
        <f>VLOOKUP($C$15,'اطلاعات پایه'!$A$18:$C$30,3,FALSE)</f>
        <v>45736</v>
      </c>
      <c r="N1917" s="5">
        <f>ROUND((K1917*('اطلاعات پایه'!$B$12+1)+'اطلاعات پایه'!$B$13)/30*L1917,0)</f>
        <v>9316080</v>
      </c>
      <c r="O1917" s="5">
        <f>IF(AND(F1917&gt;0,M1917-F1917&gt;364),'اطلاعات پایه'!$B$10,0)*L1917+J1917</f>
        <v>0</v>
      </c>
      <c r="P1917" s="5">
        <f>IF(H1917="متاهل",'اطلاعات پایه'!$B$6,0)</f>
        <v>0</v>
      </c>
      <c r="Q1917" s="5">
        <f>I1917*'اطلاعات پایه'!$B$7</f>
        <v>0</v>
      </c>
      <c r="R1917" s="5">
        <f>ROUND('اطلاعات پایه'!$B$8/30*MIN(30,L1917),0)</f>
        <v>9000000</v>
      </c>
      <c r="S1917" s="5">
        <f>ROUND('اطلاعات پایه'!$B$9/30*MIN(30,L1917),0)</f>
        <v>22000000</v>
      </c>
      <c r="T1917" s="5">
        <f t="shared" si="235"/>
        <v>59284</v>
      </c>
      <c r="U1917" s="15"/>
      <c r="V1917" s="5">
        <f t="shared" si="233"/>
        <v>0</v>
      </c>
      <c r="X1917" s="9">
        <f t="shared" si="236"/>
        <v>40316080</v>
      </c>
      <c r="Y1917" s="9">
        <f>ROUND(0.07*MIN(7*L1917*'اطلاعات پایه'!$B$5,'محاسبه حقوق'!X1917),0)</f>
        <v>2822126</v>
      </c>
      <c r="Z1917" s="9">
        <f t="shared" si="237"/>
        <v>9272700</v>
      </c>
      <c r="AA1917" s="9">
        <f t="shared" si="238"/>
        <v>480702059.14285713</v>
      </c>
      <c r="AB1917" s="5">
        <f>IF(AA1917&lt;='اطلاعات پایه'!$B$35,'اطلاعات پایه'!$D$35,IF(AA1917&lt;='اطلاعات پایه'!$B$36,'اطلاعات پایه'!$E$35+(AA1917-'اطلاعات پایه'!$B$35)*'اطلاعات پایه'!$C$36,IF(AA1917&lt;='اطلاعات پایه'!$B$37,'اطلاعات پایه'!$E$36+(AA1917-'اطلاعات پایه'!$B$36)*'اطلاعات پایه'!$C$37,IF(AA1917&lt;='اطلاعات پایه'!$B$38,'اطلاعات پایه'!$E$37+(AA1917-'اطلاعات پایه'!$B$37)*'اطلاعات پایه'!$C$38,IF(AA1917&lt;='اطلاعات پایه'!$B$39,'اطلاعات پایه'!$E$38+(AA1917-'اطلاعات پایه'!$B$38)*'اطلاعات پایه'!$C$39,'اطلاعات پایه'!$E$39+(AA1917-'اطلاعات پایه'!$B$39)*'اطلاعات پایه'!$C$40)))))/365*L1917</f>
        <v>0</v>
      </c>
      <c r="AC1917" s="9">
        <f t="shared" si="239"/>
        <v>37493954</v>
      </c>
      <c r="AE1917" s="9">
        <f t="shared" si="234"/>
        <v>49588780</v>
      </c>
    </row>
    <row r="1918" spans="1:31" x14ac:dyDescent="0.25">
      <c r="A1918" s="13">
        <v>1898</v>
      </c>
      <c r="B1918" s="13"/>
      <c r="C1918" s="13"/>
      <c r="D1918" s="13"/>
      <c r="E1918" s="13"/>
      <c r="F1918" s="13"/>
      <c r="G1918" s="6" t="str">
        <f t="shared" si="232"/>
        <v/>
      </c>
      <c r="H1918" s="13"/>
      <c r="I1918" s="13"/>
      <c r="J1918" s="15"/>
      <c r="K1918" s="15"/>
      <c r="L1918" s="5">
        <f>VLOOKUP($C$15,'اطلاعات پایه'!$A$18:$B$30,2,FALSE)</f>
        <v>30</v>
      </c>
      <c r="M1918" s="6">
        <f>VLOOKUP($C$15,'اطلاعات پایه'!$A$18:$C$30,3,FALSE)</f>
        <v>45736</v>
      </c>
      <c r="N1918" s="5">
        <f>ROUND((K1918*('اطلاعات پایه'!$B$12+1)+'اطلاعات پایه'!$B$13)/30*L1918,0)</f>
        <v>9316080</v>
      </c>
      <c r="O1918" s="5">
        <f>IF(AND(F1918&gt;0,M1918-F1918&gt;364),'اطلاعات پایه'!$B$10,0)*L1918+J1918</f>
        <v>0</v>
      </c>
      <c r="P1918" s="5">
        <f>IF(H1918="متاهل",'اطلاعات پایه'!$B$6,0)</f>
        <v>0</v>
      </c>
      <c r="Q1918" s="5">
        <f>I1918*'اطلاعات پایه'!$B$7</f>
        <v>0</v>
      </c>
      <c r="R1918" s="5">
        <f>ROUND('اطلاعات پایه'!$B$8/30*MIN(30,L1918),0)</f>
        <v>9000000</v>
      </c>
      <c r="S1918" s="5">
        <f>ROUND('اطلاعات پایه'!$B$9/30*MIN(30,L1918),0)</f>
        <v>22000000</v>
      </c>
      <c r="T1918" s="5">
        <f t="shared" si="235"/>
        <v>59284</v>
      </c>
      <c r="U1918" s="15"/>
      <c r="V1918" s="5">
        <f t="shared" si="233"/>
        <v>0</v>
      </c>
      <c r="X1918" s="9">
        <f t="shared" si="236"/>
        <v>40316080</v>
      </c>
      <c r="Y1918" s="9">
        <f>ROUND(0.07*MIN(7*L1918*'اطلاعات پایه'!$B$5,'محاسبه حقوق'!X1918),0)</f>
        <v>2822126</v>
      </c>
      <c r="Z1918" s="9">
        <f t="shared" si="237"/>
        <v>9272700</v>
      </c>
      <c r="AA1918" s="9">
        <f t="shared" si="238"/>
        <v>480702059.14285713</v>
      </c>
      <c r="AB1918" s="5">
        <f>IF(AA1918&lt;='اطلاعات پایه'!$B$35,'اطلاعات پایه'!$D$35,IF(AA1918&lt;='اطلاعات پایه'!$B$36,'اطلاعات پایه'!$E$35+(AA1918-'اطلاعات پایه'!$B$35)*'اطلاعات پایه'!$C$36,IF(AA1918&lt;='اطلاعات پایه'!$B$37,'اطلاعات پایه'!$E$36+(AA1918-'اطلاعات پایه'!$B$36)*'اطلاعات پایه'!$C$37,IF(AA1918&lt;='اطلاعات پایه'!$B$38,'اطلاعات پایه'!$E$37+(AA1918-'اطلاعات پایه'!$B$37)*'اطلاعات پایه'!$C$38,IF(AA1918&lt;='اطلاعات پایه'!$B$39,'اطلاعات پایه'!$E$38+(AA1918-'اطلاعات پایه'!$B$38)*'اطلاعات پایه'!$C$39,'اطلاعات پایه'!$E$39+(AA1918-'اطلاعات پایه'!$B$39)*'اطلاعات پایه'!$C$40)))))/365*L1918</f>
        <v>0</v>
      </c>
      <c r="AC1918" s="9">
        <f t="shared" si="239"/>
        <v>37493954</v>
      </c>
      <c r="AE1918" s="9">
        <f t="shared" si="234"/>
        <v>49588780</v>
      </c>
    </row>
    <row r="1919" spans="1:31" x14ac:dyDescent="0.25">
      <c r="A1919" s="13">
        <v>1899</v>
      </c>
      <c r="B1919" s="13"/>
      <c r="C1919" s="13"/>
      <c r="D1919" s="13"/>
      <c r="E1919" s="13"/>
      <c r="F1919" s="13"/>
      <c r="G1919" s="6" t="str">
        <f t="shared" si="232"/>
        <v/>
      </c>
      <c r="H1919" s="13"/>
      <c r="I1919" s="13"/>
      <c r="J1919" s="15"/>
      <c r="K1919" s="15"/>
      <c r="L1919" s="5">
        <f>VLOOKUP($C$15,'اطلاعات پایه'!$A$18:$B$30,2,FALSE)</f>
        <v>30</v>
      </c>
      <c r="M1919" s="6">
        <f>VLOOKUP($C$15,'اطلاعات پایه'!$A$18:$C$30,3,FALSE)</f>
        <v>45736</v>
      </c>
      <c r="N1919" s="5">
        <f>ROUND((K1919*('اطلاعات پایه'!$B$12+1)+'اطلاعات پایه'!$B$13)/30*L1919,0)</f>
        <v>9316080</v>
      </c>
      <c r="O1919" s="5">
        <f>IF(AND(F1919&gt;0,M1919-F1919&gt;364),'اطلاعات پایه'!$B$10,0)*L1919+J1919</f>
        <v>0</v>
      </c>
      <c r="P1919" s="5">
        <f>IF(H1919="متاهل",'اطلاعات پایه'!$B$6,0)</f>
        <v>0</v>
      </c>
      <c r="Q1919" s="5">
        <f>I1919*'اطلاعات پایه'!$B$7</f>
        <v>0</v>
      </c>
      <c r="R1919" s="5">
        <f>ROUND('اطلاعات پایه'!$B$8/30*MIN(30,L1919),0)</f>
        <v>9000000</v>
      </c>
      <c r="S1919" s="5">
        <f>ROUND('اطلاعات پایه'!$B$9/30*MIN(30,L1919),0)</f>
        <v>22000000</v>
      </c>
      <c r="T1919" s="5">
        <f t="shared" si="235"/>
        <v>59284</v>
      </c>
      <c r="U1919" s="15"/>
      <c r="V1919" s="5">
        <f t="shared" si="233"/>
        <v>0</v>
      </c>
      <c r="X1919" s="9">
        <f t="shared" si="236"/>
        <v>40316080</v>
      </c>
      <c r="Y1919" s="9">
        <f>ROUND(0.07*MIN(7*L1919*'اطلاعات پایه'!$B$5,'محاسبه حقوق'!X1919),0)</f>
        <v>2822126</v>
      </c>
      <c r="Z1919" s="9">
        <f t="shared" si="237"/>
        <v>9272700</v>
      </c>
      <c r="AA1919" s="9">
        <f t="shared" si="238"/>
        <v>480702059.14285713</v>
      </c>
      <c r="AB1919" s="5">
        <f>IF(AA1919&lt;='اطلاعات پایه'!$B$35,'اطلاعات پایه'!$D$35,IF(AA1919&lt;='اطلاعات پایه'!$B$36,'اطلاعات پایه'!$E$35+(AA1919-'اطلاعات پایه'!$B$35)*'اطلاعات پایه'!$C$36,IF(AA1919&lt;='اطلاعات پایه'!$B$37,'اطلاعات پایه'!$E$36+(AA1919-'اطلاعات پایه'!$B$36)*'اطلاعات پایه'!$C$37,IF(AA1919&lt;='اطلاعات پایه'!$B$38,'اطلاعات پایه'!$E$37+(AA1919-'اطلاعات پایه'!$B$37)*'اطلاعات پایه'!$C$38,IF(AA1919&lt;='اطلاعات پایه'!$B$39,'اطلاعات پایه'!$E$38+(AA1919-'اطلاعات پایه'!$B$38)*'اطلاعات پایه'!$C$39,'اطلاعات پایه'!$E$39+(AA1919-'اطلاعات پایه'!$B$39)*'اطلاعات پایه'!$C$40)))))/365*L1919</f>
        <v>0</v>
      </c>
      <c r="AC1919" s="9">
        <f t="shared" si="239"/>
        <v>37493954</v>
      </c>
      <c r="AE1919" s="9">
        <f t="shared" si="234"/>
        <v>49588780</v>
      </c>
    </row>
    <row r="1920" spans="1:31" x14ac:dyDescent="0.25">
      <c r="A1920" s="13">
        <v>1900</v>
      </c>
      <c r="B1920" s="13"/>
      <c r="C1920" s="13"/>
      <c r="D1920" s="13"/>
      <c r="E1920" s="13"/>
      <c r="F1920" s="13"/>
      <c r="G1920" s="6" t="str">
        <f t="shared" si="232"/>
        <v/>
      </c>
      <c r="H1920" s="13"/>
      <c r="I1920" s="13"/>
      <c r="J1920" s="15"/>
      <c r="K1920" s="15"/>
      <c r="L1920" s="5">
        <f>VLOOKUP($C$15,'اطلاعات پایه'!$A$18:$B$30,2,FALSE)</f>
        <v>30</v>
      </c>
      <c r="M1920" s="6">
        <f>VLOOKUP($C$15,'اطلاعات پایه'!$A$18:$C$30,3,FALSE)</f>
        <v>45736</v>
      </c>
      <c r="N1920" s="5">
        <f>ROUND((K1920*('اطلاعات پایه'!$B$12+1)+'اطلاعات پایه'!$B$13)/30*L1920,0)</f>
        <v>9316080</v>
      </c>
      <c r="O1920" s="5">
        <f>IF(AND(F1920&gt;0,M1920-F1920&gt;364),'اطلاعات پایه'!$B$10,0)*L1920+J1920</f>
        <v>0</v>
      </c>
      <c r="P1920" s="5">
        <f>IF(H1920="متاهل",'اطلاعات پایه'!$B$6,0)</f>
        <v>0</v>
      </c>
      <c r="Q1920" s="5">
        <f>I1920*'اطلاعات پایه'!$B$7</f>
        <v>0</v>
      </c>
      <c r="R1920" s="5">
        <f>ROUND('اطلاعات پایه'!$B$8/30*MIN(30,L1920),0)</f>
        <v>9000000</v>
      </c>
      <c r="S1920" s="5">
        <f>ROUND('اطلاعات پایه'!$B$9/30*MIN(30,L1920),0)</f>
        <v>22000000</v>
      </c>
      <c r="T1920" s="5">
        <f t="shared" si="235"/>
        <v>59284</v>
      </c>
      <c r="U1920" s="15"/>
      <c r="V1920" s="5">
        <f t="shared" si="233"/>
        <v>0</v>
      </c>
      <c r="X1920" s="9">
        <f t="shared" si="236"/>
        <v>40316080</v>
      </c>
      <c r="Y1920" s="9">
        <f>ROUND(0.07*MIN(7*L1920*'اطلاعات پایه'!$B$5,'محاسبه حقوق'!X1920),0)</f>
        <v>2822126</v>
      </c>
      <c r="Z1920" s="9">
        <f t="shared" si="237"/>
        <v>9272700</v>
      </c>
      <c r="AA1920" s="9">
        <f t="shared" si="238"/>
        <v>480702059.14285713</v>
      </c>
      <c r="AB1920" s="5">
        <f>IF(AA1920&lt;='اطلاعات پایه'!$B$35,'اطلاعات پایه'!$D$35,IF(AA1920&lt;='اطلاعات پایه'!$B$36,'اطلاعات پایه'!$E$35+(AA1920-'اطلاعات پایه'!$B$35)*'اطلاعات پایه'!$C$36,IF(AA1920&lt;='اطلاعات پایه'!$B$37,'اطلاعات پایه'!$E$36+(AA1920-'اطلاعات پایه'!$B$36)*'اطلاعات پایه'!$C$37,IF(AA1920&lt;='اطلاعات پایه'!$B$38,'اطلاعات پایه'!$E$37+(AA1920-'اطلاعات پایه'!$B$37)*'اطلاعات پایه'!$C$38,IF(AA1920&lt;='اطلاعات پایه'!$B$39,'اطلاعات پایه'!$E$38+(AA1920-'اطلاعات پایه'!$B$38)*'اطلاعات پایه'!$C$39,'اطلاعات پایه'!$E$39+(AA1920-'اطلاعات پایه'!$B$39)*'اطلاعات پایه'!$C$40)))))/365*L1920</f>
        <v>0</v>
      </c>
      <c r="AC1920" s="9">
        <f t="shared" si="239"/>
        <v>37493954</v>
      </c>
      <c r="AE1920" s="9">
        <f t="shared" si="234"/>
        <v>49588780</v>
      </c>
    </row>
    <row r="1921" spans="1:31" x14ac:dyDescent="0.25">
      <c r="A1921" s="13">
        <v>1901</v>
      </c>
      <c r="B1921" s="13"/>
      <c r="C1921" s="13"/>
      <c r="D1921" s="13"/>
      <c r="E1921" s="13"/>
      <c r="F1921" s="13"/>
      <c r="G1921" s="6" t="str">
        <f t="shared" si="232"/>
        <v/>
      </c>
      <c r="H1921" s="13"/>
      <c r="I1921" s="13"/>
      <c r="J1921" s="15"/>
      <c r="K1921" s="15"/>
      <c r="L1921" s="5">
        <f>VLOOKUP($C$15,'اطلاعات پایه'!$A$18:$B$30,2,FALSE)</f>
        <v>30</v>
      </c>
      <c r="M1921" s="6">
        <f>VLOOKUP($C$15,'اطلاعات پایه'!$A$18:$C$30,3,FALSE)</f>
        <v>45736</v>
      </c>
      <c r="N1921" s="5">
        <f>ROUND((K1921*('اطلاعات پایه'!$B$12+1)+'اطلاعات پایه'!$B$13)/30*L1921,0)</f>
        <v>9316080</v>
      </c>
      <c r="O1921" s="5">
        <f>IF(AND(F1921&gt;0,M1921-F1921&gt;364),'اطلاعات پایه'!$B$10,0)*L1921+J1921</f>
        <v>0</v>
      </c>
      <c r="P1921" s="5">
        <f>IF(H1921="متاهل",'اطلاعات پایه'!$B$6,0)</f>
        <v>0</v>
      </c>
      <c r="Q1921" s="5">
        <f>I1921*'اطلاعات پایه'!$B$7</f>
        <v>0</v>
      </c>
      <c r="R1921" s="5">
        <f>ROUND('اطلاعات پایه'!$B$8/30*MIN(30,L1921),0)</f>
        <v>9000000</v>
      </c>
      <c r="S1921" s="5">
        <f>ROUND('اطلاعات پایه'!$B$9/30*MIN(30,L1921),0)</f>
        <v>22000000</v>
      </c>
      <c r="T1921" s="5">
        <f t="shared" si="235"/>
        <v>59284</v>
      </c>
      <c r="U1921" s="15"/>
      <c r="V1921" s="5">
        <f t="shared" si="233"/>
        <v>0</v>
      </c>
      <c r="X1921" s="9">
        <f t="shared" si="236"/>
        <v>40316080</v>
      </c>
      <c r="Y1921" s="9">
        <f>ROUND(0.07*MIN(7*L1921*'اطلاعات پایه'!$B$5,'محاسبه حقوق'!X1921),0)</f>
        <v>2822126</v>
      </c>
      <c r="Z1921" s="9">
        <f t="shared" si="237"/>
        <v>9272700</v>
      </c>
      <c r="AA1921" s="9">
        <f t="shared" si="238"/>
        <v>480702059.14285713</v>
      </c>
      <c r="AB1921" s="5">
        <f>IF(AA1921&lt;='اطلاعات پایه'!$B$35,'اطلاعات پایه'!$D$35,IF(AA1921&lt;='اطلاعات پایه'!$B$36,'اطلاعات پایه'!$E$35+(AA1921-'اطلاعات پایه'!$B$35)*'اطلاعات پایه'!$C$36,IF(AA1921&lt;='اطلاعات پایه'!$B$37,'اطلاعات پایه'!$E$36+(AA1921-'اطلاعات پایه'!$B$36)*'اطلاعات پایه'!$C$37,IF(AA1921&lt;='اطلاعات پایه'!$B$38,'اطلاعات پایه'!$E$37+(AA1921-'اطلاعات پایه'!$B$37)*'اطلاعات پایه'!$C$38,IF(AA1921&lt;='اطلاعات پایه'!$B$39,'اطلاعات پایه'!$E$38+(AA1921-'اطلاعات پایه'!$B$38)*'اطلاعات پایه'!$C$39,'اطلاعات پایه'!$E$39+(AA1921-'اطلاعات پایه'!$B$39)*'اطلاعات پایه'!$C$40)))))/365*L1921</f>
        <v>0</v>
      </c>
      <c r="AC1921" s="9">
        <f t="shared" si="239"/>
        <v>37493954</v>
      </c>
      <c r="AE1921" s="9">
        <f t="shared" si="234"/>
        <v>49588780</v>
      </c>
    </row>
    <row r="1922" spans="1:31" x14ac:dyDescent="0.25">
      <c r="A1922" s="13">
        <v>1902</v>
      </c>
      <c r="B1922" s="13"/>
      <c r="C1922" s="13"/>
      <c r="D1922" s="13"/>
      <c r="E1922" s="13"/>
      <c r="F1922" s="13"/>
      <c r="G1922" s="6" t="str">
        <f t="shared" si="232"/>
        <v/>
      </c>
      <c r="H1922" s="13"/>
      <c r="I1922" s="13"/>
      <c r="J1922" s="15"/>
      <c r="K1922" s="15"/>
      <c r="L1922" s="5">
        <f>VLOOKUP($C$15,'اطلاعات پایه'!$A$18:$B$30,2,FALSE)</f>
        <v>30</v>
      </c>
      <c r="M1922" s="6">
        <f>VLOOKUP($C$15,'اطلاعات پایه'!$A$18:$C$30,3,FALSE)</f>
        <v>45736</v>
      </c>
      <c r="N1922" s="5">
        <f>ROUND((K1922*('اطلاعات پایه'!$B$12+1)+'اطلاعات پایه'!$B$13)/30*L1922,0)</f>
        <v>9316080</v>
      </c>
      <c r="O1922" s="5">
        <f>IF(AND(F1922&gt;0,M1922-F1922&gt;364),'اطلاعات پایه'!$B$10,0)*L1922+J1922</f>
        <v>0</v>
      </c>
      <c r="P1922" s="5">
        <f>IF(H1922="متاهل",'اطلاعات پایه'!$B$6,0)</f>
        <v>0</v>
      </c>
      <c r="Q1922" s="5">
        <f>I1922*'اطلاعات پایه'!$B$7</f>
        <v>0</v>
      </c>
      <c r="R1922" s="5">
        <f>ROUND('اطلاعات پایه'!$B$8/30*MIN(30,L1922),0)</f>
        <v>9000000</v>
      </c>
      <c r="S1922" s="5">
        <f>ROUND('اطلاعات پایه'!$B$9/30*MIN(30,L1922),0)</f>
        <v>22000000</v>
      </c>
      <c r="T1922" s="5">
        <f t="shared" si="235"/>
        <v>59284</v>
      </c>
      <c r="U1922" s="15"/>
      <c r="V1922" s="5">
        <f t="shared" si="233"/>
        <v>0</v>
      </c>
      <c r="X1922" s="9">
        <f t="shared" si="236"/>
        <v>40316080</v>
      </c>
      <c r="Y1922" s="9">
        <f>ROUND(0.07*MIN(7*L1922*'اطلاعات پایه'!$B$5,'محاسبه حقوق'!X1922),0)</f>
        <v>2822126</v>
      </c>
      <c r="Z1922" s="9">
        <f t="shared" si="237"/>
        <v>9272700</v>
      </c>
      <c r="AA1922" s="9">
        <f t="shared" si="238"/>
        <v>480702059.14285713</v>
      </c>
      <c r="AB1922" s="5">
        <f>IF(AA1922&lt;='اطلاعات پایه'!$B$35,'اطلاعات پایه'!$D$35,IF(AA1922&lt;='اطلاعات پایه'!$B$36,'اطلاعات پایه'!$E$35+(AA1922-'اطلاعات پایه'!$B$35)*'اطلاعات پایه'!$C$36,IF(AA1922&lt;='اطلاعات پایه'!$B$37,'اطلاعات پایه'!$E$36+(AA1922-'اطلاعات پایه'!$B$36)*'اطلاعات پایه'!$C$37,IF(AA1922&lt;='اطلاعات پایه'!$B$38,'اطلاعات پایه'!$E$37+(AA1922-'اطلاعات پایه'!$B$37)*'اطلاعات پایه'!$C$38,IF(AA1922&lt;='اطلاعات پایه'!$B$39,'اطلاعات پایه'!$E$38+(AA1922-'اطلاعات پایه'!$B$38)*'اطلاعات پایه'!$C$39,'اطلاعات پایه'!$E$39+(AA1922-'اطلاعات پایه'!$B$39)*'اطلاعات پایه'!$C$40)))))/365*L1922</f>
        <v>0</v>
      </c>
      <c r="AC1922" s="9">
        <f t="shared" si="239"/>
        <v>37493954</v>
      </c>
      <c r="AE1922" s="9">
        <f t="shared" si="234"/>
        <v>49588780</v>
      </c>
    </row>
    <row r="1923" spans="1:31" x14ac:dyDescent="0.25">
      <c r="A1923" s="13">
        <v>1903</v>
      </c>
      <c r="B1923" s="13"/>
      <c r="C1923" s="13"/>
      <c r="D1923" s="13"/>
      <c r="E1923" s="13"/>
      <c r="F1923" s="13"/>
      <c r="G1923" s="6" t="str">
        <f t="shared" si="232"/>
        <v/>
      </c>
      <c r="H1923" s="13"/>
      <c r="I1923" s="13"/>
      <c r="J1923" s="15"/>
      <c r="K1923" s="15"/>
      <c r="L1923" s="5">
        <f>VLOOKUP($C$15,'اطلاعات پایه'!$A$18:$B$30,2,FALSE)</f>
        <v>30</v>
      </c>
      <c r="M1923" s="6">
        <f>VLOOKUP($C$15,'اطلاعات پایه'!$A$18:$C$30,3,FALSE)</f>
        <v>45736</v>
      </c>
      <c r="N1923" s="5">
        <f>ROUND((K1923*('اطلاعات پایه'!$B$12+1)+'اطلاعات پایه'!$B$13)/30*L1923,0)</f>
        <v>9316080</v>
      </c>
      <c r="O1923" s="5">
        <f>IF(AND(F1923&gt;0,M1923-F1923&gt;364),'اطلاعات پایه'!$B$10,0)*L1923+J1923</f>
        <v>0</v>
      </c>
      <c r="P1923" s="5">
        <f>IF(H1923="متاهل",'اطلاعات پایه'!$B$6,0)</f>
        <v>0</v>
      </c>
      <c r="Q1923" s="5">
        <f>I1923*'اطلاعات پایه'!$B$7</f>
        <v>0</v>
      </c>
      <c r="R1923" s="5">
        <f>ROUND('اطلاعات پایه'!$B$8/30*MIN(30,L1923),0)</f>
        <v>9000000</v>
      </c>
      <c r="S1923" s="5">
        <f>ROUND('اطلاعات پایه'!$B$9/30*MIN(30,L1923),0)</f>
        <v>22000000</v>
      </c>
      <c r="T1923" s="5">
        <f t="shared" si="235"/>
        <v>59284</v>
      </c>
      <c r="U1923" s="15"/>
      <c r="V1923" s="5">
        <f t="shared" si="233"/>
        <v>0</v>
      </c>
      <c r="X1923" s="9">
        <f t="shared" si="236"/>
        <v>40316080</v>
      </c>
      <c r="Y1923" s="9">
        <f>ROUND(0.07*MIN(7*L1923*'اطلاعات پایه'!$B$5,'محاسبه حقوق'!X1923),0)</f>
        <v>2822126</v>
      </c>
      <c r="Z1923" s="9">
        <f t="shared" si="237"/>
        <v>9272700</v>
      </c>
      <c r="AA1923" s="9">
        <f t="shared" si="238"/>
        <v>480702059.14285713</v>
      </c>
      <c r="AB1923" s="5">
        <f>IF(AA1923&lt;='اطلاعات پایه'!$B$35,'اطلاعات پایه'!$D$35,IF(AA1923&lt;='اطلاعات پایه'!$B$36,'اطلاعات پایه'!$E$35+(AA1923-'اطلاعات پایه'!$B$35)*'اطلاعات پایه'!$C$36,IF(AA1923&lt;='اطلاعات پایه'!$B$37,'اطلاعات پایه'!$E$36+(AA1923-'اطلاعات پایه'!$B$36)*'اطلاعات پایه'!$C$37,IF(AA1923&lt;='اطلاعات پایه'!$B$38,'اطلاعات پایه'!$E$37+(AA1923-'اطلاعات پایه'!$B$37)*'اطلاعات پایه'!$C$38,IF(AA1923&lt;='اطلاعات پایه'!$B$39,'اطلاعات پایه'!$E$38+(AA1923-'اطلاعات پایه'!$B$38)*'اطلاعات پایه'!$C$39,'اطلاعات پایه'!$E$39+(AA1923-'اطلاعات پایه'!$B$39)*'اطلاعات پایه'!$C$40)))))/365*L1923</f>
        <v>0</v>
      </c>
      <c r="AC1923" s="9">
        <f t="shared" si="239"/>
        <v>37493954</v>
      </c>
      <c r="AE1923" s="9">
        <f t="shared" si="234"/>
        <v>49588780</v>
      </c>
    </row>
    <row r="1924" spans="1:31" x14ac:dyDescent="0.25">
      <c r="A1924" s="13">
        <v>1904</v>
      </c>
      <c r="B1924" s="13"/>
      <c r="C1924" s="13"/>
      <c r="D1924" s="13"/>
      <c r="E1924" s="13"/>
      <c r="F1924" s="13"/>
      <c r="G1924" s="6" t="str">
        <f t="shared" si="232"/>
        <v/>
      </c>
      <c r="H1924" s="13"/>
      <c r="I1924" s="13"/>
      <c r="J1924" s="15"/>
      <c r="K1924" s="15"/>
      <c r="L1924" s="5">
        <f>VLOOKUP($C$15,'اطلاعات پایه'!$A$18:$B$30,2,FALSE)</f>
        <v>30</v>
      </c>
      <c r="M1924" s="6">
        <f>VLOOKUP($C$15,'اطلاعات پایه'!$A$18:$C$30,3,FALSE)</f>
        <v>45736</v>
      </c>
      <c r="N1924" s="5">
        <f>ROUND((K1924*('اطلاعات پایه'!$B$12+1)+'اطلاعات پایه'!$B$13)/30*L1924,0)</f>
        <v>9316080</v>
      </c>
      <c r="O1924" s="5">
        <f>IF(AND(F1924&gt;0,M1924-F1924&gt;364),'اطلاعات پایه'!$B$10,0)*L1924+J1924</f>
        <v>0</v>
      </c>
      <c r="P1924" s="5">
        <f>IF(H1924="متاهل",'اطلاعات پایه'!$B$6,0)</f>
        <v>0</v>
      </c>
      <c r="Q1924" s="5">
        <f>I1924*'اطلاعات پایه'!$B$7</f>
        <v>0</v>
      </c>
      <c r="R1924" s="5">
        <f>ROUND('اطلاعات پایه'!$B$8/30*MIN(30,L1924),0)</f>
        <v>9000000</v>
      </c>
      <c r="S1924" s="5">
        <f>ROUND('اطلاعات پایه'!$B$9/30*MIN(30,L1924),0)</f>
        <v>22000000</v>
      </c>
      <c r="T1924" s="5">
        <f t="shared" si="235"/>
        <v>59284</v>
      </c>
      <c r="U1924" s="15"/>
      <c r="V1924" s="5">
        <f t="shared" si="233"/>
        <v>0</v>
      </c>
      <c r="X1924" s="9">
        <f t="shared" si="236"/>
        <v>40316080</v>
      </c>
      <c r="Y1924" s="9">
        <f>ROUND(0.07*MIN(7*L1924*'اطلاعات پایه'!$B$5,'محاسبه حقوق'!X1924),0)</f>
        <v>2822126</v>
      </c>
      <c r="Z1924" s="9">
        <f t="shared" si="237"/>
        <v>9272700</v>
      </c>
      <c r="AA1924" s="9">
        <f t="shared" si="238"/>
        <v>480702059.14285713</v>
      </c>
      <c r="AB1924" s="5">
        <f>IF(AA1924&lt;='اطلاعات پایه'!$B$35,'اطلاعات پایه'!$D$35,IF(AA1924&lt;='اطلاعات پایه'!$B$36,'اطلاعات پایه'!$E$35+(AA1924-'اطلاعات پایه'!$B$35)*'اطلاعات پایه'!$C$36,IF(AA1924&lt;='اطلاعات پایه'!$B$37,'اطلاعات پایه'!$E$36+(AA1924-'اطلاعات پایه'!$B$36)*'اطلاعات پایه'!$C$37,IF(AA1924&lt;='اطلاعات پایه'!$B$38,'اطلاعات پایه'!$E$37+(AA1924-'اطلاعات پایه'!$B$37)*'اطلاعات پایه'!$C$38,IF(AA1924&lt;='اطلاعات پایه'!$B$39,'اطلاعات پایه'!$E$38+(AA1924-'اطلاعات پایه'!$B$38)*'اطلاعات پایه'!$C$39,'اطلاعات پایه'!$E$39+(AA1924-'اطلاعات پایه'!$B$39)*'اطلاعات پایه'!$C$40)))))/365*L1924</f>
        <v>0</v>
      </c>
      <c r="AC1924" s="9">
        <f t="shared" si="239"/>
        <v>37493954</v>
      </c>
      <c r="AE1924" s="9">
        <f t="shared" si="234"/>
        <v>49588780</v>
      </c>
    </row>
    <row r="1925" spans="1:31" x14ac:dyDescent="0.25">
      <c r="A1925" s="13">
        <v>1905</v>
      </c>
      <c r="B1925" s="13"/>
      <c r="C1925" s="13"/>
      <c r="D1925" s="13"/>
      <c r="E1925" s="13"/>
      <c r="F1925" s="13"/>
      <c r="G1925" s="6" t="str">
        <f t="shared" si="232"/>
        <v/>
      </c>
      <c r="H1925" s="13"/>
      <c r="I1925" s="13"/>
      <c r="J1925" s="15"/>
      <c r="K1925" s="15"/>
      <c r="L1925" s="5">
        <f>VLOOKUP($C$15,'اطلاعات پایه'!$A$18:$B$30,2,FALSE)</f>
        <v>30</v>
      </c>
      <c r="M1925" s="6">
        <f>VLOOKUP($C$15,'اطلاعات پایه'!$A$18:$C$30,3,FALSE)</f>
        <v>45736</v>
      </c>
      <c r="N1925" s="5">
        <f>ROUND((K1925*('اطلاعات پایه'!$B$12+1)+'اطلاعات پایه'!$B$13)/30*L1925,0)</f>
        <v>9316080</v>
      </c>
      <c r="O1925" s="5">
        <f>IF(AND(F1925&gt;0,M1925-F1925&gt;364),'اطلاعات پایه'!$B$10,0)*L1925+J1925</f>
        <v>0</v>
      </c>
      <c r="P1925" s="5">
        <f>IF(H1925="متاهل",'اطلاعات پایه'!$B$6,0)</f>
        <v>0</v>
      </c>
      <c r="Q1925" s="5">
        <f>I1925*'اطلاعات پایه'!$B$7</f>
        <v>0</v>
      </c>
      <c r="R1925" s="5">
        <f>ROUND('اطلاعات پایه'!$B$8/30*MIN(30,L1925),0)</f>
        <v>9000000</v>
      </c>
      <c r="S1925" s="5">
        <f>ROUND('اطلاعات پایه'!$B$9/30*MIN(30,L1925),0)</f>
        <v>22000000</v>
      </c>
      <c r="T1925" s="5">
        <f t="shared" si="235"/>
        <v>59284</v>
      </c>
      <c r="U1925" s="15"/>
      <c r="V1925" s="5">
        <f t="shared" si="233"/>
        <v>0</v>
      </c>
      <c r="X1925" s="9">
        <f t="shared" si="236"/>
        <v>40316080</v>
      </c>
      <c r="Y1925" s="9">
        <f>ROUND(0.07*MIN(7*L1925*'اطلاعات پایه'!$B$5,'محاسبه حقوق'!X1925),0)</f>
        <v>2822126</v>
      </c>
      <c r="Z1925" s="9">
        <f t="shared" si="237"/>
        <v>9272700</v>
      </c>
      <c r="AA1925" s="9">
        <f t="shared" si="238"/>
        <v>480702059.14285713</v>
      </c>
      <c r="AB1925" s="5">
        <f>IF(AA1925&lt;='اطلاعات پایه'!$B$35,'اطلاعات پایه'!$D$35,IF(AA1925&lt;='اطلاعات پایه'!$B$36,'اطلاعات پایه'!$E$35+(AA1925-'اطلاعات پایه'!$B$35)*'اطلاعات پایه'!$C$36,IF(AA1925&lt;='اطلاعات پایه'!$B$37,'اطلاعات پایه'!$E$36+(AA1925-'اطلاعات پایه'!$B$36)*'اطلاعات پایه'!$C$37,IF(AA1925&lt;='اطلاعات پایه'!$B$38,'اطلاعات پایه'!$E$37+(AA1925-'اطلاعات پایه'!$B$37)*'اطلاعات پایه'!$C$38,IF(AA1925&lt;='اطلاعات پایه'!$B$39,'اطلاعات پایه'!$E$38+(AA1925-'اطلاعات پایه'!$B$38)*'اطلاعات پایه'!$C$39,'اطلاعات پایه'!$E$39+(AA1925-'اطلاعات پایه'!$B$39)*'اطلاعات پایه'!$C$40)))))/365*L1925</f>
        <v>0</v>
      </c>
      <c r="AC1925" s="9">
        <f t="shared" si="239"/>
        <v>37493954</v>
      </c>
      <c r="AE1925" s="9">
        <f t="shared" si="234"/>
        <v>49588780</v>
      </c>
    </row>
    <row r="1926" spans="1:31" x14ac:dyDescent="0.25">
      <c r="A1926" s="13">
        <v>1906</v>
      </c>
      <c r="B1926" s="13"/>
      <c r="C1926" s="13"/>
      <c r="D1926" s="13"/>
      <c r="E1926" s="13"/>
      <c r="F1926" s="13"/>
      <c r="G1926" s="6" t="str">
        <f t="shared" si="232"/>
        <v/>
      </c>
      <c r="H1926" s="13"/>
      <c r="I1926" s="13"/>
      <c r="J1926" s="15"/>
      <c r="K1926" s="15"/>
      <c r="L1926" s="5">
        <f>VLOOKUP($C$15,'اطلاعات پایه'!$A$18:$B$30,2,FALSE)</f>
        <v>30</v>
      </c>
      <c r="M1926" s="6">
        <f>VLOOKUP($C$15,'اطلاعات پایه'!$A$18:$C$30,3,FALSE)</f>
        <v>45736</v>
      </c>
      <c r="N1926" s="5">
        <f>ROUND((K1926*('اطلاعات پایه'!$B$12+1)+'اطلاعات پایه'!$B$13)/30*L1926,0)</f>
        <v>9316080</v>
      </c>
      <c r="O1926" s="5">
        <f>IF(AND(F1926&gt;0,M1926-F1926&gt;364),'اطلاعات پایه'!$B$10,0)*L1926+J1926</f>
        <v>0</v>
      </c>
      <c r="P1926" s="5">
        <f>IF(H1926="متاهل",'اطلاعات پایه'!$B$6,0)</f>
        <v>0</v>
      </c>
      <c r="Q1926" s="5">
        <f>I1926*'اطلاعات پایه'!$B$7</f>
        <v>0</v>
      </c>
      <c r="R1926" s="5">
        <f>ROUND('اطلاعات پایه'!$B$8/30*MIN(30,L1926),0)</f>
        <v>9000000</v>
      </c>
      <c r="S1926" s="5">
        <f>ROUND('اطلاعات پایه'!$B$9/30*MIN(30,L1926),0)</f>
        <v>22000000</v>
      </c>
      <c r="T1926" s="5">
        <f t="shared" si="235"/>
        <v>59284</v>
      </c>
      <c r="U1926" s="15"/>
      <c r="V1926" s="5">
        <f t="shared" si="233"/>
        <v>0</v>
      </c>
      <c r="X1926" s="9">
        <f t="shared" si="236"/>
        <v>40316080</v>
      </c>
      <c r="Y1926" s="9">
        <f>ROUND(0.07*MIN(7*L1926*'اطلاعات پایه'!$B$5,'محاسبه حقوق'!X1926),0)</f>
        <v>2822126</v>
      </c>
      <c r="Z1926" s="9">
        <f t="shared" si="237"/>
        <v>9272700</v>
      </c>
      <c r="AA1926" s="9">
        <f t="shared" si="238"/>
        <v>480702059.14285713</v>
      </c>
      <c r="AB1926" s="5">
        <f>IF(AA1926&lt;='اطلاعات پایه'!$B$35,'اطلاعات پایه'!$D$35,IF(AA1926&lt;='اطلاعات پایه'!$B$36,'اطلاعات پایه'!$E$35+(AA1926-'اطلاعات پایه'!$B$35)*'اطلاعات پایه'!$C$36,IF(AA1926&lt;='اطلاعات پایه'!$B$37,'اطلاعات پایه'!$E$36+(AA1926-'اطلاعات پایه'!$B$36)*'اطلاعات پایه'!$C$37,IF(AA1926&lt;='اطلاعات پایه'!$B$38,'اطلاعات پایه'!$E$37+(AA1926-'اطلاعات پایه'!$B$37)*'اطلاعات پایه'!$C$38,IF(AA1926&lt;='اطلاعات پایه'!$B$39,'اطلاعات پایه'!$E$38+(AA1926-'اطلاعات پایه'!$B$38)*'اطلاعات پایه'!$C$39,'اطلاعات پایه'!$E$39+(AA1926-'اطلاعات پایه'!$B$39)*'اطلاعات پایه'!$C$40)))))/365*L1926</f>
        <v>0</v>
      </c>
      <c r="AC1926" s="9">
        <f t="shared" si="239"/>
        <v>37493954</v>
      </c>
      <c r="AE1926" s="9">
        <f t="shared" si="234"/>
        <v>49588780</v>
      </c>
    </row>
    <row r="1927" spans="1:31" x14ac:dyDescent="0.25">
      <c r="A1927" s="13">
        <v>1907</v>
      </c>
      <c r="B1927" s="13"/>
      <c r="C1927" s="13"/>
      <c r="D1927" s="13"/>
      <c r="E1927" s="13"/>
      <c r="F1927" s="13"/>
      <c r="G1927" s="6" t="str">
        <f t="shared" si="232"/>
        <v/>
      </c>
      <c r="H1927" s="13"/>
      <c r="I1927" s="13"/>
      <c r="J1927" s="15"/>
      <c r="K1927" s="15"/>
      <c r="L1927" s="5">
        <f>VLOOKUP($C$15,'اطلاعات پایه'!$A$18:$B$30,2,FALSE)</f>
        <v>30</v>
      </c>
      <c r="M1927" s="6">
        <f>VLOOKUP($C$15,'اطلاعات پایه'!$A$18:$C$30,3,FALSE)</f>
        <v>45736</v>
      </c>
      <c r="N1927" s="5">
        <f>ROUND((K1927*('اطلاعات پایه'!$B$12+1)+'اطلاعات پایه'!$B$13)/30*L1927,0)</f>
        <v>9316080</v>
      </c>
      <c r="O1927" s="5">
        <f>IF(AND(F1927&gt;0,M1927-F1927&gt;364),'اطلاعات پایه'!$B$10,0)*L1927+J1927</f>
        <v>0</v>
      </c>
      <c r="P1927" s="5">
        <f>IF(H1927="متاهل",'اطلاعات پایه'!$B$6,0)</f>
        <v>0</v>
      </c>
      <c r="Q1927" s="5">
        <f>I1927*'اطلاعات پایه'!$B$7</f>
        <v>0</v>
      </c>
      <c r="R1927" s="5">
        <f>ROUND('اطلاعات پایه'!$B$8/30*MIN(30,L1927),0)</f>
        <v>9000000</v>
      </c>
      <c r="S1927" s="5">
        <f>ROUND('اطلاعات پایه'!$B$9/30*MIN(30,L1927),0)</f>
        <v>22000000</v>
      </c>
      <c r="T1927" s="5">
        <f t="shared" si="235"/>
        <v>59284</v>
      </c>
      <c r="U1927" s="15"/>
      <c r="V1927" s="5">
        <f t="shared" si="233"/>
        <v>0</v>
      </c>
      <c r="X1927" s="9">
        <f t="shared" si="236"/>
        <v>40316080</v>
      </c>
      <c r="Y1927" s="9">
        <f>ROUND(0.07*MIN(7*L1927*'اطلاعات پایه'!$B$5,'محاسبه حقوق'!X1927),0)</f>
        <v>2822126</v>
      </c>
      <c r="Z1927" s="9">
        <f t="shared" si="237"/>
        <v>9272700</v>
      </c>
      <c r="AA1927" s="9">
        <f t="shared" si="238"/>
        <v>480702059.14285713</v>
      </c>
      <c r="AB1927" s="5">
        <f>IF(AA1927&lt;='اطلاعات پایه'!$B$35,'اطلاعات پایه'!$D$35,IF(AA1927&lt;='اطلاعات پایه'!$B$36,'اطلاعات پایه'!$E$35+(AA1927-'اطلاعات پایه'!$B$35)*'اطلاعات پایه'!$C$36,IF(AA1927&lt;='اطلاعات پایه'!$B$37,'اطلاعات پایه'!$E$36+(AA1927-'اطلاعات پایه'!$B$36)*'اطلاعات پایه'!$C$37,IF(AA1927&lt;='اطلاعات پایه'!$B$38,'اطلاعات پایه'!$E$37+(AA1927-'اطلاعات پایه'!$B$37)*'اطلاعات پایه'!$C$38,IF(AA1927&lt;='اطلاعات پایه'!$B$39,'اطلاعات پایه'!$E$38+(AA1927-'اطلاعات پایه'!$B$38)*'اطلاعات پایه'!$C$39,'اطلاعات پایه'!$E$39+(AA1927-'اطلاعات پایه'!$B$39)*'اطلاعات پایه'!$C$40)))))/365*L1927</f>
        <v>0</v>
      </c>
      <c r="AC1927" s="9">
        <f t="shared" si="239"/>
        <v>37493954</v>
      </c>
      <c r="AE1927" s="9">
        <f t="shared" si="234"/>
        <v>49588780</v>
      </c>
    </row>
    <row r="1928" spans="1:31" x14ac:dyDescent="0.25">
      <c r="A1928" s="13">
        <v>1908</v>
      </c>
      <c r="B1928" s="13"/>
      <c r="C1928" s="13"/>
      <c r="D1928" s="13"/>
      <c r="E1928" s="13"/>
      <c r="F1928" s="13"/>
      <c r="G1928" s="6" t="str">
        <f t="shared" si="232"/>
        <v/>
      </c>
      <c r="H1928" s="13"/>
      <c r="I1928" s="13"/>
      <c r="J1928" s="15"/>
      <c r="K1928" s="15"/>
      <c r="L1928" s="5">
        <f>VLOOKUP($C$15,'اطلاعات پایه'!$A$18:$B$30,2,FALSE)</f>
        <v>30</v>
      </c>
      <c r="M1928" s="6">
        <f>VLOOKUP($C$15,'اطلاعات پایه'!$A$18:$C$30,3,FALSE)</f>
        <v>45736</v>
      </c>
      <c r="N1928" s="5">
        <f>ROUND((K1928*('اطلاعات پایه'!$B$12+1)+'اطلاعات پایه'!$B$13)/30*L1928,0)</f>
        <v>9316080</v>
      </c>
      <c r="O1928" s="5">
        <f>IF(AND(F1928&gt;0,M1928-F1928&gt;364),'اطلاعات پایه'!$B$10,0)*L1928+J1928</f>
        <v>0</v>
      </c>
      <c r="P1928" s="5">
        <f>IF(H1928="متاهل",'اطلاعات پایه'!$B$6,0)</f>
        <v>0</v>
      </c>
      <c r="Q1928" s="5">
        <f>I1928*'اطلاعات پایه'!$B$7</f>
        <v>0</v>
      </c>
      <c r="R1928" s="5">
        <f>ROUND('اطلاعات پایه'!$B$8/30*MIN(30,L1928),0)</f>
        <v>9000000</v>
      </c>
      <c r="S1928" s="5">
        <f>ROUND('اطلاعات پایه'!$B$9/30*MIN(30,L1928),0)</f>
        <v>22000000</v>
      </c>
      <c r="T1928" s="5">
        <f t="shared" si="235"/>
        <v>59284</v>
      </c>
      <c r="U1928" s="15"/>
      <c r="V1928" s="5">
        <f t="shared" si="233"/>
        <v>0</v>
      </c>
      <c r="X1928" s="9">
        <f t="shared" si="236"/>
        <v>40316080</v>
      </c>
      <c r="Y1928" s="9">
        <f>ROUND(0.07*MIN(7*L1928*'اطلاعات پایه'!$B$5,'محاسبه حقوق'!X1928),0)</f>
        <v>2822126</v>
      </c>
      <c r="Z1928" s="9">
        <f t="shared" si="237"/>
        <v>9272700</v>
      </c>
      <c r="AA1928" s="9">
        <f t="shared" si="238"/>
        <v>480702059.14285713</v>
      </c>
      <c r="AB1928" s="5">
        <f>IF(AA1928&lt;='اطلاعات پایه'!$B$35,'اطلاعات پایه'!$D$35,IF(AA1928&lt;='اطلاعات پایه'!$B$36,'اطلاعات پایه'!$E$35+(AA1928-'اطلاعات پایه'!$B$35)*'اطلاعات پایه'!$C$36,IF(AA1928&lt;='اطلاعات پایه'!$B$37,'اطلاعات پایه'!$E$36+(AA1928-'اطلاعات پایه'!$B$36)*'اطلاعات پایه'!$C$37,IF(AA1928&lt;='اطلاعات پایه'!$B$38,'اطلاعات پایه'!$E$37+(AA1928-'اطلاعات پایه'!$B$37)*'اطلاعات پایه'!$C$38,IF(AA1928&lt;='اطلاعات پایه'!$B$39,'اطلاعات پایه'!$E$38+(AA1928-'اطلاعات پایه'!$B$38)*'اطلاعات پایه'!$C$39,'اطلاعات پایه'!$E$39+(AA1928-'اطلاعات پایه'!$B$39)*'اطلاعات پایه'!$C$40)))))/365*L1928</f>
        <v>0</v>
      </c>
      <c r="AC1928" s="9">
        <f t="shared" si="239"/>
        <v>37493954</v>
      </c>
      <c r="AE1928" s="9">
        <f t="shared" si="234"/>
        <v>49588780</v>
      </c>
    </row>
    <row r="1929" spans="1:31" x14ac:dyDescent="0.25">
      <c r="A1929" s="13">
        <v>1909</v>
      </c>
      <c r="B1929" s="13"/>
      <c r="C1929" s="13"/>
      <c r="D1929" s="13"/>
      <c r="E1929" s="13"/>
      <c r="F1929" s="13"/>
      <c r="G1929" s="6" t="str">
        <f t="shared" si="232"/>
        <v/>
      </c>
      <c r="H1929" s="13"/>
      <c r="I1929" s="13"/>
      <c r="J1929" s="15"/>
      <c r="K1929" s="15"/>
      <c r="L1929" s="5">
        <f>VLOOKUP($C$15,'اطلاعات پایه'!$A$18:$B$30,2,FALSE)</f>
        <v>30</v>
      </c>
      <c r="M1929" s="6">
        <f>VLOOKUP($C$15,'اطلاعات پایه'!$A$18:$C$30,3,FALSE)</f>
        <v>45736</v>
      </c>
      <c r="N1929" s="5">
        <f>ROUND((K1929*('اطلاعات پایه'!$B$12+1)+'اطلاعات پایه'!$B$13)/30*L1929,0)</f>
        <v>9316080</v>
      </c>
      <c r="O1929" s="5">
        <f>IF(AND(F1929&gt;0,M1929-F1929&gt;364),'اطلاعات پایه'!$B$10,0)*L1929+J1929</f>
        <v>0</v>
      </c>
      <c r="P1929" s="5">
        <f>IF(H1929="متاهل",'اطلاعات پایه'!$B$6,0)</f>
        <v>0</v>
      </c>
      <c r="Q1929" s="5">
        <f>I1929*'اطلاعات پایه'!$B$7</f>
        <v>0</v>
      </c>
      <c r="R1929" s="5">
        <f>ROUND('اطلاعات پایه'!$B$8/30*MIN(30,L1929),0)</f>
        <v>9000000</v>
      </c>
      <c r="S1929" s="5">
        <f>ROUND('اطلاعات پایه'!$B$9/30*MIN(30,L1929),0)</f>
        <v>22000000</v>
      </c>
      <c r="T1929" s="5">
        <f t="shared" si="235"/>
        <v>59284</v>
      </c>
      <c r="U1929" s="15"/>
      <c r="V1929" s="5">
        <f t="shared" si="233"/>
        <v>0</v>
      </c>
      <c r="X1929" s="9">
        <f t="shared" si="236"/>
        <v>40316080</v>
      </c>
      <c r="Y1929" s="9">
        <f>ROUND(0.07*MIN(7*L1929*'اطلاعات پایه'!$B$5,'محاسبه حقوق'!X1929),0)</f>
        <v>2822126</v>
      </c>
      <c r="Z1929" s="9">
        <f t="shared" si="237"/>
        <v>9272700</v>
      </c>
      <c r="AA1929" s="9">
        <f t="shared" si="238"/>
        <v>480702059.14285713</v>
      </c>
      <c r="AB1929" s="5">
        <f>IF(AA1929&lt;='اطلاعات پایه'!$B$35,'اطلاعات پایه'!$D$35,IF(AA1929&lt;='اطلاعات پایه'!$B$36,'اطلاعات پایه'!$E$35+(AA1929-'اطلاعات پایه'!$B$35)*'اطلاعات پایه'!$C$36,IF(AA1929&lt;='اطلاعات پایه'!$B$37,'اطلاعات پایه'!$E$36+(AA1929-'اطلاعات پایه'!$B$36)*'اطلاعات پایه'!$C$37,IF(AA1929&lt;='اطلاعات پایه'!$B$38,'اطلاعات پایه'!$E$37+(AA1929-'اطلاعات پایه'!$B$37)*'اطلاعات پایه'!$C$38,IF(AA1929&lt;='اطلاعات پایه'!$B$39,'اطلاعات پایه'!$E$38+(AA1929-'اطلاعات پایه'!$B$38)*'اطلاعات پایه'!$C$39,'اطلاعات پایه'!$E$39+(AA1929-'اطلاعات پایه'!$B$39)*'اطلاعات پایه'!$C$40)))))/365*L1929</f>
        <v>0</v>
      </c>
      <c r="AC1929" s="9">
        <f t="shared" si="239"/>
        <v>37493954</v>
      </c>
      <c r="AE1929" s="9">
        <f t="shared" si="234"/>
        <v>49588780</v>
      </c>
    </row>
    <row r="1930" spans="1:31" x14ac:dyDescent="0.25">
      <c r="A1930" s="13">
        <v>1910</v>
      </c>
      <c r="B1930" s="13"/>
      <c r="C1930" s="13"/>
      <c r="D1930" s="13"/>
      <c r="E1930" s="13"/>
      <c r="F1930" s="13"/>
      <c r="G1930" s="6" t="str">
        <f t="shared" si="232"/>
        <v/>
      </c>
      <c r="H1930" s="13"/>
      <c r="I1930" s="13"/>
      <c r="J1930" s="15"/>
      <c r="K1930" s="15"/>
      <c r="L1930" s="5">
        <f>VLOOKUP($C$15,'اطلاعات پایه'!$A$18:$B$30,2,FALSE)</f>
        <v>30</v>
      </c>
      <c r="M1930" s="6">
        <f>VLOOKUP($C$15,'اطلاعات پایه'!$A$18:$C$30,3,FALSE)</f>
        <v>45736</v>
      </c>
      <c r="N1930" s="5">
        <f>ROUND((K1930*('اطلاعات پایه'!$B$12+1)+'اطلاعات پایه'!$B$13)/30*L1930,0)</f>
        <v>9316080</v>
      </c>
      <c r="O1930" s="5">
        <f>IF(AND(F1930&gt;0,M1930-F1930&gt;364),'اطلاعات پایه'!$B$10,0)*L1930+J1930</f>
        <v>0</v>
      </c>
      <c r="P1930" s="5">
        <f>IF(H1930="متاهل",'اطلاعات پایه'!$B$6,0)</f>
        <v>0</v>
      </c>
      <c r="Q1930" s="5">
        <f>I1930*'اطلاعات پایه'!$B$7</f>
        <v>0</v>
      </c>
      <c r="R1930" s="5">
        <f>ROUND('اطلاعات پایه'!$B$8/30*MIN(30,L1930),0)</f>
        <v>9000000</v>
      </c>
      <c r="S1930" s="5">
        <f>ROUND('اطلاعات پایه'!$B$9/30*MIN(30,L1930),0)</f>
        <v>22000000</v>
      </c>
      <c r="T1930" s="5">
        <f t="shared" si="235"/>
        <v>59284</v>
      </c>
      <c r="U1930" s="15"/>
      <c r="V1930" s="5">
        <f t="shared" si="233"/>
        <v>0</v>
      </c>
      <c r="X1930" s="9">
        <f t="shared" si="236"/>
        <v>40316080</v>
      </c>
      <c r="Y1930" s="9">
        <f>ROUND(0.07*MIN(7*L1930*'اطلاعات پایه'!$B$5,'محاسبه حقوق'!X1930),0)</f>
        <v>2822126</v>
      </c>
      <c r="Z1930" s="9">
        <f t="shared" si="237"/>
        <v>9272700</v>
      </c>
      <c r="AA1930" s="9">
        <f t="shared" si="238"/>
        <v>480702059.14285713</v>
      </c>
      <c r="AB1930" s="5">
        <f>IF(AA1930&lt;='اطلاعات پایه'!$B$35,'اطلاعات پایه'!$D$35,IF(AA1930&lt;='اطلاعات پایه'!$B$36,'اطلاعات پایه'!$E$35+(AA1930-'اطلاعات پایه'!$B$35)*'اطلاعات پایه'!$C$36,IF(AA1930&lt;='اطلاعات پایه'!$B$37,'اطلاعات پایه'!$E$36+(AA1930-'اطلاعات پایه'!$B$36)*'اطلاعات پایه'!$C$37,IF(AA1930&lt;='اطلاعات پایه'!$B$38,'اطلاعات پایه'!$E$37+(AA1930-'اطلاعات پایه'!$B$37)*'اطلاعات پایه'!$C$38,IF(AA1930&lt;='اطلاعات پایه'!$B$39,'اطلاعات پایه'!$E$38+(AA1930-'اطلاعات پایه'!$B$38)*'اطلاعات پایه'!$C$39,'اطلاعات پایه'!$E$39+(AA1930-'اطلاعات پایه'!$B$39)*'اطلاعات پایه'!$C$40)))))/365*L1930</f>
        <v>0</v>
      </c>
      <c r="AC1930" s="9">
        <f t="shared" si="239"/>
        <v>37493954</v>
      </c>
      <c r="AE1930" s="9">
        <f t="shared" si="234"/>
        <v>49588780</v>
      </c>
    </row>
    <row r="1931" spans="1:31" x14ac:dyDescent="0.25">
      <c r="A1931" s="13">
        <v>1911</v>
      </c>
      <c r="B1931" s="13"/>
      <c r="C1931" s="13"/>
      <c r="D1931" s="13"/>
      <c r="E1931" s="13"/>
      <c r="F1931" s="13"/>
      <c r="G1931" s="6" t="str">
        <f t="shared" si="232"/>
        <v/>
      </c>
      <c r="H1931" s="13"/>
      <c r="I1931" s="13"/>
      <c r="J1931" s="15"/>
      <c r="K1931" s="15"/>
      <c r="L1931" s="5">
        <f>VLOOKUP($C$15,'اطلاعات پایه'!$A$18:$B$30,2,FALSE)</f>
        <v>30</v>
      </c>
      <c r="M1931" s="6">
        <f>VLOOKUP($C$15,'اطلاعات پایه'!$A$18:$C$30,3,FALSE)</f>
        <v>45736</v>
      </c>
      <c r="N1931" s="5">
        <f>ROUND((K1931*('اطلاعات پایه'!$B$12+1)+'اطلاعات پایه'!$B$13)/30*L1931,0)</f>
        <v>9316080</v>
      </c>
      <c r="O1931" s="5">
        <f>IF(AND(F1931&gt;0,M1931-F1931&gt;364),'اطلاعات پایه'!$B$10,0)*L1931+J1931</f>
        <v>0</v>
      </c>
      <c r="P1931" s="5">
        <f>IF(H1931="متاهل",'اطلاعات پایه'!$B$6,0)</f>
        <v>0</v>
      </c>
      <c r="Q1931" s="5">
        <f>I1931*'اطلاعات پایه'!$B$7</f>
        <v>0</v>
      </c>
      <c r="R1931" s="5">
        <f>ROUND('اطلاعات پایه'!$B$8/30*MIN(30,L1931),0)</f>
        <v>9000000</v>
      </c>
      <c r="S1931" s="5">
        <f>ROUND('اطلاعات پایه'!$B$9/30*MIN(30,L1931),0)</f>
        <v>22000000</v>
      </c>
      <c r="T1931" s="5">
        <f t="shared" si="235"/>
        <v>59284</v>
      </c>
      <c r="U1931" s="15"/>
      <c r="V1931" s="5">
        <f t="shared" si="233"/>
        <v>0</v>
      </c>
      <c r="X1931" s="9">
        <f t="shared" si="236"/>
        <v>40316080</v>
      </c>
      <c r="Y1931" s="9">
        <f>ROUND(0.07*MIN(7*L1931*'اطلاعات پایه'!$B$5,'محاسبه حقوق'!X1931),0)</f>
        <v>2822126</v>
      </c>
      <c r="Z1931" s="9">
        <f t="shared" si="237"/>
        <v>9272700</v>
      </c>
      <c r="AA1931" s="9">
        <f t="shared" si="238"/>
        <v>480702059.14285713</v>
      </c>
      <c r="AB1931" s="5">
        <f>IF(AA1931&lt;='اطلاعات پایه'!$B$35,'اطلاعات پایه'!$D$35,IF(AA1931&lt;='اطلاعات پایه'!$B$36,'اطلاعات پایه'!$E$35+(AA1931-'اطلاعات پایه'!$B$35)*'اطلاعات پایه'!$C$36,IF(AA1931&lt;='اطلاعات پایه'!$B$37,'اطلاعات پایه'!$E$36+(AA1931-'اطلاعات پایه'!$B$36)*'اطلاعات پایه'!$C$37,IF(AA1931&lt;='اطلاعات پایه'!$B$38,'اطلاعات پایه'!$E$37+(AA1931-'اطلاعات پایه'!$B$37)*'اطلاعات پایه'!$C$38,IF(AA1931&lt;='اطلاعات پایه'!$B$39,'اطلاعات پایه'!$E$38+(AA1931-'اطلاعات پایه'!$B$38)*'اطلاعات پایه'!$C$39,'اطلاعات پایه'!$E$39+(AA1931-'اطلاعات پایه'!$B$39)*'اطلاعات پایه'!$C$40)))))/365*L1931</f>
        <v>0</v>
      </c>
      <c r="AC1931" s="9">
        <f t="shared" si="239"/>
        <v>37493954</v>
      </c>
      <c r="AE1931" s="9">
        <f t="shared" si="234"/>
        <v>49588780</v>
      </c>
    </row>
    <row r="1932" spans="1:31" x14ac:dyDescent="0.25">
      <c r="A1932" s="13">
        <v>1912</v>
      </c>
      <c r="B1932" s="13"/>
      <c r="C1932" s="13"/>
      <c r="D1932" s="13"/>
      <c r="E1932" s="13"/>
      <c r="F1932" s="13"/>
      <c r="G1932" s="6" t="str">
        <f t="shared" si="232"/>
        <v/>
      </c>
      <c r="H1932" s="13"/>
      <c r="I1932" s="13"/>
      <c r="J1932" s="15"/>
      <c r="K1932" s="15"/>
      <c r="L1932" s="5">
        <f>VLOOKUP($C$15,'اطلاعات پایه'!$A$18:$B$30,2,FALSE)</f>
        <v>30</v>
      </c>
      <c r="M1932" s="6">
        <f>VLOOKUP($C$15,'اطلاعات پایه'!$A$18:$C$30,3,FALSE)</f>
        <v>45736</v>
      </c>
      <c r="N1932" s="5">
        <f>ROUND((K1932*('اطلاعات پایه'!$B$12+1)+'اطلاعات پایه'!$B$13)/30*L1932,0)</f>
        <v>9316080</v>
      </c>
      <c r="O1932" s="5">
        <f>IF(AND(F1932&gt;0,M1932-F1932&gt;364),'اطلاعات پایه'!$B$10,0)*L1932+J1932</f>
        <v>0</v>
      </c>
      <c r="P1932" s="5">
        <f>IF(H1932="متاهل",'اطلاعات پایه'!$B$6,0)</f>
        <v>0</v>
      </c>
      <c r="Q1932" s="5">
        <f>I1932*'اطلاعات پایه'!$B$7</f>
        <v>0</v>
      </c>
      <c r="R1932" s="5">
        <f>ROUND('اطلاعات پایه'!$B$8/30*MIN(30,L1932),0)</f>
        <v>9000000</v>
      </c>
      <c r="S1932" s="5">
        <f>ROUND('اطلاعات پایه'!$B$9/30*MIN(30,L1932),0)</f>
        <v>22000000</v>
      </c>
      <c r="T1932" s="5">
        <f t="shared" si="235"/>
        <v>59284</v>
      </c>
      <c r="U1932" s="15"/>
      <c r="V1932" s="5">
        <f t="shared" si="233"/>
        <v>0</v>
      </c>
      <c r="X1932" s="9">
        <f t="shared" si="236"/>
        <v>40316080</v>
      </c>
      <c r="Y1932" s="9">
        <f>ROUND(0.07*MIN(7*L1932*'اطلاعات پایه'!$B$5,'محاسبه حقوق'!X1932),0)</f>
        <v>2822126</v>
      </c>
      <c r="Z1932" s="9">
        <f t="shared" si="237"/>
        <v>9272700</v>
      </c>
      <c r="AA1932" s="9">
        <f t="shared" si="238"/>
        <v>480702059.14285713</v>
      </c>
      <c r="AB1932" s="5">
        <f>IF(AA1932&lt;='اطلاعات پایه'!$B$35,'اطلاعات پایه'!$D$35,IF(AA1932&lt;='اطلاعات پایه'!$B$36,'اطلاعات پایه'!$E$35+(AA1932-'اطلاعات پایه'!$B$35)*'اطلاعات پایه'!$C$36,IF(AA1932&lt;='اطلاعات پایه'!$B$37,'اطلاعات پایه'!$E$36+(AA1932-'اطلاعات پایه'!$B$36)*'اطلاعات پایه'!$C$37,IF(AA1932&lt;='اطلاعات پایه'!$B$38,'اطلاعات پایه'!$E$37+(AA1932-'اطلاعات پایه'!$B$37)*'اطلاعات پایه'!$C$38,IF(AA1932&lt;='اطلاعات پایه'!$B$39,'اطلاعات پایه'!$E$38+(AA1932-'اطلاعات پایه'!$B$38)*'اطلاعات پایه'!$C$39,'اطلاعات پایه'!$E$39+(AA1932-'اطلاعات پایه'!$B$39)*'اطلاعات پایه'!$C$40)))))/365*L1932</f>
        <v>0</v>
      </c>
      <c r="AC1932" s="9">
        <f t="shared" si="239"/>
        <v>37493954</v>
      </c>
      <c r="AE1932" s="9">
        <f t="shared" si="234"/>
        <v>49588780</v>
      </c>
    </row>
    <row r="1933" spans="1:31" x14ac:dyDescent="0.25">
      <c r="A1933" s="13">
        <v>1913</v>
      </c>
      <c r="B1933" s="13"/>
      <c r="C1933" s="13"/>
      <c r="D1933" s="13"/>
      <c r="E1933" s="13"/>
      <c r="F1933" s="13"/>
      <c r="G1933" s="6" t="str">
        <f t="shared" si="232"/>
        <v/>
      </c>
      <c r="H1933" s="13"/>
      <c r="I1933" s="13"/>
      <c r="J1933" s="15"/>
      <c r="K1933" s="15"/>
      <c r="L1933" s="5">
        <f>VLOOKUP($C$15,'اطلاعات پایه'!$A$18:$B$30,2,FALSE)</f>
        <v>30</v>
      </c>
      <c r="M1933" s="6">
        <f>VLOOKUP($C$15,'اطلاعات پایه'!$A$18:$C$30,3,FALSE)</f>
        <v>45736</v>
      </c>
      <c r="N1933" s="5">
        <f>ROUND((K1933*('اطلاعات پایه'!$B$12+1)+'اطلاعات پایه'!$B$13)/30*L1933,0)</f>
        <v>9316080</v>
      </c>
      <c r="O1933" s="5">
        <f>IF(AND(F1933&gt;0,M1933-F1933&gt;364),'اطلاعات پایه'!$B$10,0)*L1933+J1933</f>
        <v>0</v>
      </c>
      <c r="P1933" s="5">
        <f>IF(H1933="متاهل",'اطلاعات پایه'!$B$6,0)</f>
        <v>0</v>
      </c>
      <c r="Q1933" s="5">
        <f>I1933*'اطلاعات پایه'!$B$7</f>
        <v>0</v>
      </c>
      <c r="R1933" s="5">
        <f>ROUND('اطلاعات پایه'!$B$8/30*MIN(30,L1933),0)</f>
        <v>9000000</v>
      </c>
      <c r="S1933" s="5">
        <f>ROUND('اطلاعات پایه'!$B$9/30*MIN(30,L1933),0)</f>
        <v>22000000</v>
      </c>
      <c r="T1933" s="5">
        <f t="shared" si="235"/>
        <v>59284</v>
      </c>
      <c r="U1933" s="15"/>
      <c r="V1933" s="5">
        <f t="shared" si="233"/>
        <v>0</v>
      </c>
      <c r="X1933" s="9">
        <f t="shared" si="236"/>
        <v>40316080</v>
      </c>
      <c r="Y1933" s="9">
        <f>ROUND(0.07*MIN(7*L1933*'اطلاعات پایه'!$B$5,'محاسبه حقوق'!X1933),0)</f>
        <v>2822126</v>
      </c>
      <c r="Z1933" s="9">
        <f t="shared" si="237"/>
        <v>9272700</v>
      </c>
      <c r="AA1933" s="9">
        <f t="shared" si="238"/>
        <v>480702059.14285713</v>
      </c>
      <c r="AB1933" s="5">
        <f>IF(AA1933&lt;='اطلاعات پایه'!$B$35,'اطلاعات پایه'!$D$35,IF(AA1933&lt;='اطلاعات پایه'!$B$36,'اطلاعات پایه'!$E$35+(AA1933-'اطلاعات پایه'!$B$35)*'اطلاعات پایه'!$C$36,IF(AA1933&lt;='اطلاعات پایه'!$B$37,'اطلاعات پایه'!$E$36+(AA1933-'اطلاعات پایه'!$B$36)*'اطلاعات پایه'!$C$37,IF(AA1933&lt;='اطلاعات پایه'!$B$38,'اطلاعات پایه'!$E$37+(AA1933-'اطلاعات پایه'!$B$37)*'اطلاعات پایه'!$C$38,IF(AA1933&lt;='اطلاعات پایه'!$B$39,'اطلاعات پایه'!$E$38+(AA1933-'اطلاعات پایه'!$B$38)*'اطلاعات پایه'!$C$39,'اطلاعات پایه'!$E$39+(AA1933-'اطلاعات پایه'!$B$39)*'اطلاعات پایه'!$C$40)))))/365*L1933</f>
        <v>0</v>
      </c>
      <c r="AC1933" s="9">
        <f t="shared" si="239"/>
        <v>37493954</v>
      </c>
      <c r="AE1933" s="9">
        <f t="shared" si="234"/>
        <v>49588780</v>
      </c>
    </row>
    <row r="1934" spans="1:31" x14ac:dyDescent="0.25">
      <c r="A1934" s="13">
        <v>1914</v>
      </c>
      <c r="B1934" s="13"/>
      <c r="C1934" s="13"/>
      <c r="D1934" s="13"/>
      <c r="E1934" s="13"/>
      <c r="F1934" s="13"/>
      <c r="G1934" s="6" t="str">
        <f t="shared" si="232"/>
        <v/>
      </c>
      <c r="H1934" s="13"/>
      <c r="I1934" s="13"/>
      <c r="J1934" s="15"/>
      <c r="K1934" s="15"/>
      <c r="L1934" s="5">
        <f>VLOOKUP($C$15,'اطلاعات پایه'!$A$18:$B$30,2,FALSE)</f>
        <v>30</v>
      </c>
      <c r="M1934" s="6">
        <f>VLOOKUP($C$15,'اطلاعات پایه'!$A$18:$C$30,3,FALSE)</f>
        <v>45736</v>
      </c>
      <c r="N1934" s="5">
        <f>ROUND((K1934*('اطلاعات پایه'!$B$12+1)+'اطلاعات پایه'!$B$13)/30*L1934,0)</f>
        <v>9316080</v>
      </c>
      <c r="O1934" s="5">
        <f>IF(AND(F1934&gt;0,M1934-F1934&gt;364),'اطلاعات پایه'!$B$10,0)*L1934+J1934</f>
        <v>0</v>
      </c>
      <c r="P1934" s="5">
        <f>IF(H1934="متاهل",'اطلاعات پایه'!$B$6,0)</f>
        <v>0</v>
      </c>
      <c r="Q1934" s="5">
        <f>I1934*'اطلاعات پایه'!$B$7</f>
        <v>0</v>
      </c>
      <c r="R1934" s="5">
        <f>ROUND('اطلاعات پایه'!$B$8/30*MIN(30,L1934),0)</f>
        <v>9000000</v>
      </c>
      <c r="S1934" s="5">
        <f>ROUND('اطلاعات پایه'!$B$9/30*MIN(30,L1934),0)</f>
        <v>22000000</v>
      </c>
      <c r="T1934" s="5">
        <f t="shared" si="235"/>
        <v>59284</v>
      </c>
      <c r="U1934" s="15"/>
      <c r="V1934" s="5">
        <f t="shared" si="233"/>
        <v>0</v>
      </c>
      <c r="X1934" s="9">
        <f t="shared" si="236"/>
        <v>40316080</v>
      </c>
      <c r="Y1934" s="9">
        <f>ROUND(0.07*MIN(7*L1934*'اطلاعات پایه'!$B$5,'محاسبه حقوق'!X1934),0)</f>
        <v>2822126</v>
      </c>
      <c r="Z1934" s="9">
        <f t="shared" si="237"/>
        <v>9272700</v>
      </c>
      <c r="AA1934" s="9">
        <f t="shared" si="238"/>
        <v>480702059.14285713</v>
      </c>
      <c r="AB1934" s="5">
        <f>IF(AA1934&lt;='اطلاعات پایه'!$B$35,'اطلاعات پایه'!$D$35,IF(AA1934&lt;='اطلاعات پایه'!$B$36,'اطلاعات پایه'!$E$35+(AA1934-'اطلاعات پایه'!$B$35)*'اطلاعات پایه'!$C$36,IF(AA1934&lt;='اطلاعات پایه'!$B$37,'اطلاعات پایه'!$E$36+(AA1934-'اطلاعات پایه'!$B$36)*'اطلاعات پایه'!$C$37,IF(AA1934&lt;='اطلاعات پایه'!$B$38,'اطلاعات پایه'!$E$37+(AA1934-'اطلاعات پایه'!$B$37)*'اطلاعات پایه'!$C$38,IF(AA1934&lt;='اطلاعات پایه'!$B$39,'اطلاعات پایه'!$E$38+(AA1934-'اطلاعات پایه'!$B$38)*'اطلاعات پایه'!$C$39,'اطلاعات پایه'!$E$39+(AA1934-'اطلاعات پایه'!$B$39)*'اطلاعات پایه'!$C$40)))))/365*L1934</f>
        <v>0</v>
      </c>
      <c r="AC1934" s="9">
        <f t="shared" si="239"/>
        <v>37493954</v>
      </c>
      <c r="AE1934" s="9">
        <f t="shared" si="234"/>
        <v>49588780</v>
      </c>
    </row>
    <row r="1935" spans="1:31" x14ac:dyDescent="0.25">
      <c r="A1935" s="13">
        <v>1915</v>
      </c>
      <c r="B1935" s="13"/>
      <c r="C1935" s="13"/>
      <c r="D1935" s="13"/>
      <c r="E1935" s="13"/>
      <c r="F1935" s="13"/>
      <c r="G1935" s="6" t="str">
        <f t="shared" si="232"/>
        <v/>
      </c>
      <c r="H1935" s="13"/>
      <c r="I1935" s="13"/>
      <c r="J1935" s="15"/>
      <c r="K1935" s="15"/>
      <c r="L1935" s="5">
        <f>VLOOKUP($C$15,'اطلاعات پایه'!$A$18:$B$30,2,FALSE)</f>
        <v>30</v>
      </c>
      <c r="M1935" s="6">
        <f>VLOOKUP($C$15,'اطلاعات پایه'!$A$18:$C$30,3,FALSE)</f>
        <v>45736</v>
      </c>
      <c r="N1935" s="5">
        <f>ROUND((K1935*('اطلاعات پایه'!$B$12+1)+'اطلاعات پایه'!$B$13)/30*L1935,0)</f>
        <v>9316080</v>
      </c>
      <c r="O1935" s="5">
        <f>IF(AND(F1935&gt;0,M1935-F1935&gt;364),'اطلاعات پایه'!$B$10,0)*L1935+J1935</f>
        <v>0</v>
      </c>
      <c r="P1935" s="5">
        <f>IF(H1935="متاهل",'اطلاعات پایه'!$B$6,0)</f>
        <v>0</v>
      </c>
      <c r="Q1935" s="5">
        <f>I1935*'اطلاعات پایه'!$B$7</f>
        <v>0</v>
      </c>
      <c r="R1935" s="5">
        <f>ROUND('اطلاعات پایه'!$B$8/30*MIN(30,L1935),0)</f>
        <v>9000000</v>
      </c>
      <c r="S1935" s="5">
        <f>ROUND('اطلاعات پایه'!$B$9/30*MIN(30,L1935),0)</f>
        <v>22000000</v>
      </c>
      <c r="T1935" s="5">
        <f t="shared" si="235"/>
        <v>59284</v>
      </c>
      <c r="U1935" s="15"/>
      <c r="V1935" s="5">
        <f t="shared" si="233"/>
        <v>0</v>
      </c>
      <c r="X1935" s="9">
        <f t="shared" si="236"/>
        <v>40316080</v>
      </c>
      <c r="Y1935" s="9">
        <f>ROUND(0.07*MIN(7*L1935*'اطلاعات پایه'!$B$5,'محاسبه حقوق'!X1935),0)</f>
        <v>2822126</v>
      </c>
      <c r="Z1935" s="9">
        <f t="shared" si="237"/>
        <v>9272700</v>
      </c>
      <c r="AA1935" s="9">
        <f t="shared" si="238"/>
        <v>480702059.14285713</v>
      </c>
      <c r="AB1935" s="5">
        <f>IF(AA1935&lt;='اطلاعات پایه'!$B$35,'اطلاعات پایه'!$D$35,IF(AA1935&lt;='اطلاعات پایه'!$B$36,'اطلاعات پایه'!$E$35+(AA1935-'اطلاعات پایه'!$B$35)*'اطلاعات پایه'!$C$36,IF(AA1935&lt;='اطلاعات پایه'!$B$37,'اطلاعات پایه'!$E$36+(AA1935-'اطلاعات پایه'!$B$36)*'اطلاعات پایه'!$C$37,IF(AA1935&lt;='اطلاعات پایه'!$B$38,'اطلاعات پایه'!$E$37+(AA1935-'اطلاعات پایه'!$B$37)*'اطلاعات پایه'!$C$38,IF(AA1935&lt;='اطلاعات پایه'!$B$39,'اطلاعات پایه'!$E$38+(AA1935-'اطلاعات پایه'!$B$38)*'اطلاعات پایه'!$C$39,'اطلاعات پایه'!$E$39+(AA1935-'اطلاعات پایه'!$B$39)*'اطلاعات پایه'!$C$40)))))/365*L1935</f>
        <v>0</v>
      </c>
      <c r="AC1935" s="9">
        <f t="shared" si="239"/>
        <v>37493954</v>
      </c>
      <c r="AE1935" s="9">
        <f t="shared" si="234"/>
        <v>49588780</v>
      </c>
    </row>
    <row r="1936" spans="1:31" x14ac:dyDescent="0.25">
      <c r="A1936" s="13">
        <v>1916</v>
      </c>
      <c r="B1936" s="13"/>
      <c r="C1936" s="13"/>
      <c r="D1936" s="13"/>
      <c r="E1936" s="13"/>
      <c r="F1936" s="13"/>
      <c r="G1936" s="6" t="str">
        <f t="shared" si="232"/>
        <v/>
      </c>
      <c r="H1936" s="13"/>
      <c r="I1936" s="13"/>
      <c r="J1936" s="15"/>
      <c r="K1936" s="15"/>
      <c r="L1936" s="5">
        <f>VLOOKUP($C$15,'اطلاعات پایه'!$A$18:$B$30,2,FALSE)</f>
        <v>30</v>
      </c>
      <c r="M1936" s="6">
        <f>VLOOKUP($C$15,'اطلاعات پایه'!$A$18:$C$30,3,FALSE)</f>
        <v>45736</v>
      </c>
      <c r="N1936" s="5">
        <f>ROUND((K1936*('اطلاعات پایه'!$B$12+1)+'اطلاعات پایه'!$B$13)/30*L1936,0)</f>
        <v>9316080</v>
      </c>
      <c r="O1936" s="5">
        <f>IF(AND(F1936&gt;0,M1936-F1936&gt;364),'اطلاعات پایه'!$B$10,0)*L1936+J1936</f>
        <v>0</v>
      </c>
      <c r="P1936" s="5">
        <f>IF(H1936="متاهل",'اطلاعات پایه'!$B$6,0)</f>
        <v>0</v>
      </c>
      <c r="Q1936" s="5">
        <f>I1936*'اطلاعات پایه'!$B$7</f>
        <v>0</v>
      </c>
      <c r="R1936" s="5">
        <f>ROUND('اطلاعات پایه'!$B$8/30*MIN(30,L1936),0)</f>
        <v>9000000</v>
      </c>
      <c r="S1936" s="5">
        <f>ROUND('اطلاعات پایه'!$B$9/30*MIN(30,L1936),0)</f>
        <v>22000000</v>
      </c>
      <c r="T1936" s="5">
        <f t="shared" si="235"/>
        <v>59284</v>
      </c>
      <c r="U1936" s="15"/>
      <c r="V1936" s="5">
        <f t="shared" si="233"/>
        <v>0</v>
      </c>
      <c r="X1936" s="9">
        <f t="shared" si="236"/>
        <v>40316080</v>
      </c>
      <c r="Y1936" s="9">
        <f>ROUND(0.07*MIN(7*L1936*'اطلاعات پایه'!$B$5,'محاسبه حقوق'!X1936),0)</f>
        <v>2822126</v>
      </c>
      <c r="Z1936" s="9">
        <f t="shared" si="237"/>
        <v>9272700</v>
      </c>
      <c r="AA1936" s="9">
        <f t="shared" si="238"/>
        <v>480702059.14285713</v>
      </c>
      <c r="AB1936" s="5">
        <f>IF(AA1936&lt;='اطلاعات پایه'!$B$35,'اطلاعات پایه'!$D$35,IF(AA1936&lt;='اطلاعات پایه'!$B$36,'اطلاعات پایه'!$E$35+(AA1936-'اطلاعات پایه'!$B$35)*'اطلاعات پایه'!$C$36,IF(AA1936&lt;='اطلاعات پایه'!$B$37,'اطلاعات پایه'!$E$36+(AA1936-'اطلاعات پایه'!$B$36)*'اطلاعات پایه'!$C$37,IF(AA1936&lt;='اطلاعات پایه'!$B$38,'اطلاعات پایه'!$E$37+(AA1936-'اطلاعات پایه'!$B$37)*'اطلاعات پایه'!$C$38,IF(AA1936&lt;='اطلاعات پایه'!$B$39,'اطلاعات پایه'!$E$38+(AA1936-'اطلاعات پایه'!$B$38)*'اطلاعات پایه'!$C$39,'اطلاعات پایه'!$E$39+(AA1936-'اطلاعات پایه'!$B$39)*'اطلاعات پایه'!$C$40)))))/365*L1936</f>
        <v>0</v>
      </c>
      <c r="AC1936" s="9">
        <f t="shared" si="239"/>
        <v>37493954</v>
      </c>
      <c r="AE1936" s="9">
        <f t="shared" si="234"/>
        <v>49588780</v>
      </c>
    </row>
    <row r="1937" spans="1:31" x14ac:dyDescent="0.25">
      <c r="A1937" s="13">
        <v>1917</v>
      </c>
      <c r="B1937" s="13"/>
      <c r="C1937" s="13"/>
      <c r="D1937" s="13"/>
      <c r="E1937" s="13"/>
      <c r="F1937" s="13"/>
      <c r="G1937" s="6" t="str">
        <f t="shared" si="232"/>
        <v/>
      </c>
      <c r="H1937" s="13"/>
      <c r="I1937" s="13"/>
      <c r="J1937" s="15"/>
      <c r="K1937" s="15"/>
      <c r="L1937" s="5">
        <f>VLOOKUP($C$15,'اطلاعات پایه'!$A$18:$B$30,2,FALSE)</f>
        <v>30</v>
      </c>
      <c r="M1937" s="6">
        <f>VLOOKUP($C$15,'اطلاعات پایه'!$A$18:$C$30,3,FALSE)</f>
        <v>45736</v>
      </c>
      <c r="N1937" s="5">
        <f>ROUND((K1937*('اطلاعات پایه'!$B$12+1)+'اطلاعات پایه'!$B$13)/30*L1937,0)</f>
        <v>9316080</v>
      </c>
      <c r="O1937" s="5">
        <f>IF(AND(F1937&gt;0,M1937-F1937&gt;364),'اطلاعات پایه'!$B$10,0)*L1937+J1937</f>
        <v>0</v>
      </c>
      <c r="P1937" s="5">
        <f>IF(H1937="متاهل",'اطلاعات پایه'!$B$6,0)</f>
        <v>0</v>
      </c>
      <c r="Q1937" s="5">
        <f>I1937*'اطلاعات پایه'!$B$7</f>
        <v>0</v>
      </c>
      <c r="R1937" s="5">
        <f>ROUND('اطلاعات پایه'!$B$8/30*MIN(30,L1937),0)</f>
        <v>9000000</v>
      </c>
      <c r="S1937" s="5">
        <f>ROUND('اطلاعات پایه'!$B$9/30*MIN(30,L1937),0)</f>
        <v>22000000</v>
      </c>
      <c r="T1937" s="5">
        <f t="shared" si="235"/>
        <v>59284</v>
      </c>
      <c r="U1937" s="15"/>
      <c r="V1937" s="5">
        <f t="shared" si="233"/>
        <v>0</v>
      </c>
      <c r="X1937" s="9">
        <f t="shared" si="236"/>
        <v>40316080</v>
      </c>
      <c r="Y1937" s="9">
        <f>ROUND(0.07*MIN(7*L1937*'اطلاعات پایه'!$B$5,'محاسبه حقوق'!X1937),0)</f>
        <v>2822126</v>
      </c>
      <c r="Z1937" s="9">
        <f t="shared" si="237"/>
        <v>9272700</v>
      </c>
      <c r="AA1937" s="9">
        <f t="shared" si="238"/>
        <v>480702059.14285713</v>
      </c>
      <c r="AB1937" s="5">
        <f>IF(AA1937&lt;='اطلاعات پایه'!$B$35,'اطلاعات پایه'!$D$35,IF(AA1937&lt;='اطلاعات پایه'!$B$36,'اطلاعات پایه'!$E$35+(AA1937-'اطلاعات پایه'!$B$35)*'اطلاعات پایه'!$C$36,IF(AA1937&lt;='اطلاعات پایه'!$B$37,'اطلاعات پایه'!$E$36+(AA1937-'اطلاعات پایه'!$B$36)*'اطلاعات پایه'!$C$37,IF(AA1937&lt;='اطلاعات پایه'!$B$38,'اطلاعات پایه'!$E$37+(AA1937-'اطلاعات پایه'!$B$37)*'اطلاعات پایه'!$C$38,IF(AA1937&lt;='اطلاعات پایه'!$B$39,'اطلاعات پایه'!$E$38+(AA1937-'اطلاعات پایه'!$B$38)*'اطلاعات پایه'!$C$39,'اطلاعات پایه'!$E$39+(AA1937-'اطلاعات پایه'!$B$39)*'اطلاعات پایه'!$C$40)))))/365*L1937</f>
        <v>0</v>
      </c>
      <c r="AC1937" s="9">
        <f t="shared" si="239"/>
        <v>37493954</v>
      </c>
      <c r="AE1937" s="9">
        <f t="shared" si="234"/>
        <v>49588780</v>
      </c>
    </row>
    <row r="1938" spans="1:31" x14ac:dyDescent="0.25">
      <c r="A1938" s="13">
        <v>1918</v>
      </c>
      <c r="B1938" s="13"/>
      <c r="C1938" s="13"/>
      <c r="D1938" s="13"/>
      <c r="E1938" s="13"/>
      <c r="F1938" s="13"/>
      <c r="G1938" s="6" t="str">
        <f t="shared" si="232"/>
        <v/>
      </c>
      <c r="H1938" s="13"/>
      <c r="I1938" s="13"/>
      <c r="J1938" s="15"/>
      <c r="K1938" s="15"/>
      <c r="L1938" s="5">
        <f>VLOOKUP($C$15,'اطلاعات پایه'!$A$18:$B$30,2,FALSE)</f>
        <v>30</v>
      </c>
      <c r="M1938" s="6">
        <f>VLOOKUP($C$15,'اطلاعات پایه'!$A$18:$C$30,3,FALSE)</f>
        <v>45736</v>
      </c>
      <c r="N1938" s="5">
        <f>ROUND((K1938*('اطلاعات پایه'!$B$12+1)+'اطلاعات پایه'!$B$13)/30*L1938,0)</f>
        <v>9316080</v>
      </c>
      <c r="O1938" s="5">
        <f>IF(AND(F1938&gt;0,M1938-F1938&gt;364),'اطلاعات پایه'!$B$10,0)*L1938+J1938</f>
        <v>0</v>
      </c>
      <c r="P1938" s="5">
        <f>IF(H1938="متاهل",'اطلاعات پایه'!$B$6,0)</f>
        <v>0</v>
      </c>
      <c r="Q1938" s="5">
        <f>I1938*'اطلاعات پایه'!$B$7</f>
        <v>0</v>
      </c>
      <c r="R1938" s="5">
        <f>ROUND('اطلاعات پایه'!$B$8/30*MIN(30,L1938),0)</f>
        <v>9000000</v>
      </c>
      <c r="S1938" s="5">
        <f>ROUND('اطلاعات پایه'!$B$9/30*MIN(30,L1938),0)</f>
        <v>22000000</v>
      </c>
      <c r="T1938" s="5">
        <f t="shared" si="235"/>
        <v>59284</v>
      </c>
      <c r="U1938" s="15"/>
      <c r="V1938" s="5">
        <f t="shared" si="233"/>
        <v>0</v>
      </c>
      <c r="X1938" s="9">
        <f t="shared" si="236"/>
        <v>40316080</v>
      </c>
      <c r="Y1938" s="9">
        <f>ROUND(0.07*MIN(7*L1938*'اطلاعات پایه'!$B$5,'محاسبه حقوق'!X1938),0)</f>
        <v>2822126</v>
      </c>
      <c r="Z1938" s="9">
        <f t="shared" si="237"/>
        <v>9272700</v>
      </c>
      <c r="AA1938" s="9">
        <f t="shared" si="238"/>
        <v>480702059.14285713</v>
      </c>
      <c r="AB1938" s="5">
        <f>IF(AA1938&lt;='اطلاعات پایه'!$B$35,'اطلاعات پایه'!$D$35,IF(AA1938&lt;='اطلاعات پایه'!$B$36,'اطلاعات پایه'!$E$35+(AA1938-'اطلاعات پایه'!$B$35)*'اطلاعات پایه'!$C$36,IF(AA1938&lt;='اطلاعات پایه'!$B$37,'اطلاعات پایه'!$E$36+(AA1938-'اطلاعات پایه'!$B$36)*'اطلاعات پایه'!$C$37,IF(AA1938&lt;='اطلاعات پایه'!$B$38,'اطلاعات پایه'!$E$37+(AA1938-'اطلاعات پایه'!$B$37)*'اطلاعات پایه'!$C$38,IF(AA1938&lt;='اطلاعات پایه'!$B$39,'اطلاعات پایه'!$E$38+(AA1938-'اطلاعات پایه'!$B$38)*'اطلاعات پایه'!$C$39,'اطلاعات پایه'!$E$39+(AA1938-'اطلاعات پایه'!$B$39)*'اطلاعات پایه'!$C$40)))))/365*L1938</f>
        <v>0</v>
      </c>
      <c r="AC1938" s="9">
        <f t="shared" si="239"/>
        <v>37493954</v>
      </c>
      <c r="AE1938" s="9">
        <f t="shared" si="234"/>
        <v>49588780</v>
      </c>
    </row>
    <row r="1939" spans="1:31" x14ac:dyDescent="0.25">
      <c r="A1939" s="13">
        <v>1919</v>
      </c>
      <c r="B1939" s="13"/>
      <c r="C1939" s="13"/>
      <c r="D1939" s="13"/>
      <c r="E1939" s="13"/>
      <c r="F1939" s="13"/>
      <c r="G1939" s="6" t="str">
        <f t="shared" si="232"/>
        <v/>
      </c>
      <c r="H1939" s="13"/>
      <c r="I1939" s="13"/>
      <c r="J1939" s="15"/>
      <c r="K1939" s="15"/>
      <c r="L1939" s="5">
        <f>VLOOKUP($C$15,'اطلاعات پایه'!$A$18:$B$30,2,FALSE)</f>
        <v>30</v>
      </c>
      <c r="M1939" s="6">
        <f>VLOOKUP($C$15,'اطلاعات پایه'!$A$18:$C$30,3,FALSE)</f>
        <v>45736</v>
      </c>
      <c r="N1939" s="5">
        <f>ROUND((K1939*('اطلاعات پایه'!$B$12+1)+'اطلاعات پایه'!$B$13)/30*L1939,0)</f>
        <v>9316080</v>
      </c>
      <c r="O1939" s="5">
        <f>IF(AND(F1939&gt;0,M1939-F1939&gt;364),'اطلاعات پایه'!$B$10,0)*L1939+J1939</f>
        <v>0</v>
      </c>
      <c r="P1939" s="5">
        <f>IF(H1939="متاهل",'اطلاعات پایه'!$B$6,0)</f>
        <v>0</v>
      </c>
      <c r="Q1939" s="5">
        <f>I1939*'اطلاعات پایه'!$B$7</f>
        <v>0</v>
      </c>
      <c r="R1939" s="5">
        <f>ROUND('اطلاعات پایه'!$B$8/30*MIN(30,L1939),0)</f>
        <v>9000000</v>
      </c>
      <c r="S1939" s="5">
        <f>ROUND('اطلاعات پایه'!$B$9/30*MIN(30,L1939),0)</f>
        <v>22000000</v>
      </c>
      <c r="T1939" s="5">
        <f t="shared" si="235"/>
        <v>59284</v>
      </c>
      <c r="U1939" s="15"/>
      <c r="V1939" s="5">
        <f t="shared" si="233"/>
        <v>0</v>
      </c>
      <c r="X1939" s="9">
        <f t="shared" si="236"/>
        <v>40316080</v>
      </c>
      <c r="Y1939" s="9">
        <f>ROUND(0.07*MIN(7*L1939*'اطلاعات پایه'!$B$5,'محاسبه حقوق'!X1939),0)</f>
        <v>2822126</v>
      </c>
      <c r="Z1939" s="9">
        <f t="shared" si="237"/>
        <v>9272700</v>
      </c>
      <c r="AA1939" s="9">
        <f t="shared" si="238"/>
        <v>480702059.14285713</v>
      </c>
      <c r="AB1939" s="5">
        <f>IF(AA1939&lt;='اطلاعات پایه'!$B$35,'اطلاعات پایه'!$D$35,IF(AA1939&lt;='اطلاعات پایه'!$B$36,'اطلاعات پایه'!$E$35+(AA1939-'اطلاعات پایه'!$B$35)*'اطلاعات پایه'!$C$36,IF(AA1939&lt;='اطلاعات پایه'!$B$37,'اطلاعات پایه'!$E$36+(AA1939-'اطلاعات پایه'!$B$36)*'اطلاعات پایه'!$C$37,IF(AA1939&lt;='اطلاعات پایه'!$B$38,'اطلاعات پایه'!$E$37+(AA1939-'اطلاعات پایه'!$B$37)*'اطلاعات پایه'!$C$38,IF(AA1939&lt;='اطلاعات پایه'!$B$39,'اطلاعات پایه'!$E$38+(AA1939-'اطلاعات پایه'!$B$38)*'اطلاعات پایه'!$C$39,'اطلاعات پایه'!$E$39+(AA1939-'اطلاعات پایه'!$B$39)*'اطلاعات پایه'!$C$40)))))/365*L1939</f>
        <v>0</v>
      </c>
      <c r="AC1939" s="9">
        <f t="shared" si="239"/>
        <v>37493954</v>
      </c>
      <c r="AE1939" s="9">
        <f t="shared" si="234"/>
        <v>49588780</v>
      </c>
    </row>
    <row r="1940" spans="1:31" x14ac:dyDescent="0.25">
      <c r="A1940" s="13">
        <v>1920</v>
      </c>
      <c r="B1940" s="13"/>
      <c r="C1940" s="13"/>
      <c r="D1940" s="13"/>
      <c r="E1940" s="13"/>
      <c r="F1940" s="13"/>
      <c r="G1940" s="6" t="str">
        <f t="shared" si="232"/>
        <v/>
      </c>
      <c r="H1940" s="13"/>
      <c r="I1940" s="13"/>
      <c r="J1940" s="15"/>
      <c r="K1940" s="15"/>
      <c r="L1940" s="5">
        <f>VLOOKUP($C$15,'اطلاعات پایه'!$A$18:$B$30,2,FALSE)</f>
        <v>30</v>
      </c>
      <c r="M1940" s="6">
        <f>VLOOKUP($C$15,'اطلاعات پایه'!$A$18:$C$30,3,FALSE)</f>
        <v>45736</v>
      </c>
      <c r="N1940" s="5">
        <f>ROUND((K1940*('اطلاعات پایه'!$B$12+1)+'اطلاعات پایه'!$B$13)/30*L1940,0)</f>
        <v>9316080</v>
      </c>
      <c r="O1940" s="5">
        <f>IF(AND(F1940&gt;0,M1940-F1940&gt;364),'اطلاعات پایه'!$B$10,0)*L1940+J1940</f>
        <v>0</v>
      </c>
      <c r="P1940" s="5">
        <f>IF(H1940="متاهل",'اطلاعات پایه'!$B$6,0)</f>
        <v>0</v>
      </c>
      <c r="Q1940" s="5">
        <f>I1940*'اطلاعات پایه'!$B$7</f>
        <v>0</v>
      </c>
      <c r="R1940" s="5">
        <f>ROUND('اطلاعات پایه'!$B$8/30*MIN(30,L1940),0)</f>
        <v>9000000</v>
      </c>
      <c r="S1940" s="5">
        <f>ROUND('اطلاعات پایه'!$B$9/30*MIN(30,L1940),0)</f>
        <v>22000000</v>
      </c>
      <c r="T1940" s="5">
        <f t="shared" si="235"/>
        <v>59284</v>
      </c>
      <c r="U1940" s="15"/>
      <c r="V1940" s="5">
        <f t="shared" si="233"/>
        <v>0</v>
      </c>
      <c r="X1940" s="9">
        <f t="shared" si="236"/>
        <v>40316080</v>
      </c>
      <c r="Y1940" s="9">
        <f>ROUND(0.07*MIN(7*L1940*'اطلاعات پایه'!$B$5,'محاسبه حقوق'!X1940),0)</f>
        <v>2822126</v>
      </c>
      <c r="Z1940" s="9">
        <f t="shared" si="237"/>
        <v>9272700</v>
      </c>
      <c r="AA1940" s="9">
        <f t="shared" si="238"/>
        <v>480702059.14285713</v>
      </c>
      <c r="AB1940" s="5">
        <f>IF(AA1940&lt;='اطلاعات پایه'!$B$35,'اطلاعات پایه'!$D$35,IF(AA1940&lt;='اطلاعات پایه'!$B$36,'اطلاعات پایه'!$E$35+(AA1940-'اطلاعات پایه'!$B$35)*'اطلاعات پایه'!$C$36,IF(AA1940&lt;='اطلاعات پایه'!$B$37,'اطلاعات پایه'!$E$36+(AA1940-'اطلاعات پایه'!$B$36)*'اطلاعات پایه'!$C$37,IF(AA1940&lt;='اطلاعات پایه'!$B$38,'اطلاعات پایه'!$E$37+(AA1940-'اطلاعات پایه'!$B$37)*'اطلاعات پایه'!$C$38,IF(AA1940&lt;='اطلاعات پایه'!$B$39,'اطلاعات پایه'!$E$38+(AA1940-'اطلاعات پایه'!$B$38)*'اطلاعات پایه'!$C$39,'اطلاعات پایه'!$E$39+(AA1940-'اطلاعات پایه'!$B$39)*'اطلاعات پایه'!$C$40)))))/365*L1940</f>
        <v>0</v>
      </c>
      <c r="AC1940" s="9">
        <f t="shared" si="239"/>
        <v>37493954</v>
      </c>
      <c r="AE1940" s="9">
        <f t="shared" si="234"/>
        <v>49588780</v>
      </c>
    </row>
    <row r="1941" spans="1:31" x14ac:dyDescent="0.25">
      <c r="A1941" s="13">
        <v>1921</v>
      </c>
      <c r="B1941" s="13"/>
      <c r="C1941" s="13"/>
      <c r="D1941" s="13"/>
      <c r="E1941" s="13"/>
      <c r="F1941" s="13"/>
      <c r="G1941" s="6" t="str">
        <f t="shared" si="232"/>
        <v/>
      </c>
      <c r="H1941" s="13"/>
      <c r="I1941" s="13"/>
      <c r="J1941" s="15"/>
      <c r="K1941" s="15"/>
      <c r="L1941" s="5">
        <f>VLOOKUP($C$15,'اطلاعات پایه'!$A$18:$B$30,2,FALSE)</f>
        <v>30</v>
      </c>
      <c r="M1941" s="6">
        <f>VLOOKUP($C$15,'اطلاعات پایه'!$A$18:$C$30,3,FALSE)</f>
        <v>45736</v>
      </c>
      <c r="N1941" s="5">
        <f>ROUND((K1941*('اطلاعات پایه'!$B$12+1)+'اطلاعات پایه'!$B$13)/30*L1941,0)</f>
        <v>9316080</v>
      </c>
      <c r="O1941" s="5">
        <f>IF(AND(F1941&gt;0,M1941-F1941&gt;364),'اطلاعات پایه'!$B$10,0)*L1941+J1941</f>
        <v>0</v>
      </c>
      <c r="P1941" s="5">
        <f>IF(H1941="متاهل",'اطلاعات پایه'!$B$6,0)</f>
        <v>0</v>
      </c>
      <c r="Q1941" s="5">
        <f>I1941*'اطلاعات پایه'!$B$7</f>
        <v>0</v>
      </c>
      <c r="R1941" s="5">
        <f>ROUND('اطلاعات پایه'!$B$8/30*MIN(30,L1941),0)</f>
        <v>9000000</v>
      </c>
      <c r="S1941" s="5">
        <f>ROUND('اطلاعات پایه'!$B$9/30*MIN(30,L1941),0)</f>
        <v>22000000</v>
      </c>
      <c r="T1941" s="5">
        <f t="shared" si="235"/>
        <v>59284</v>
      </c>
      <c r="U1941" s="15"/>
      <c r="V1941" s="5">
        <f t="shared" si="233"/>
        <v>0</v>
      </c>
      <c r="X1941" s="9">
        <f t="shared" si="236"/>
        <v>40316080</v>
      </c>
      <c r="Y1941" s="9">
        <f>ROUND(0.07*MIN(7*L1941*'اطلاعات پایه'!$B$5,'محاسبه حقوق'!X1941),0)</f>
        <v>2822126</v>
      </c>
      <c r="Z1941" s="9">
        <f t="shared" si="237"/>
        <v>9272700</v>
      </c>
      <c r="AA1941" s="9">
        <f t="shared" si="238"/>
        <v>480702059.14285713</v>
      </c>
      <c r="AB1941" s="5">
        <f>IF(AA1941&lt;='اطلاعات پایه'!$B$35,'اطلاعات پایه'!$D$35,IF(AA1941&lt;='اطلاعات پایه'!$B$36,'اطلاعات پایه'!$E$35+(AA1941-'اطلاعات پایه'!$B$35)*'اطلاعات پایه'!$C$36,IF(AA1941&lt;='اطلاعات پایه'!$B$37,'اطلاعات پایه'!$E$36+(AA1941-'اطلاعات پایه'!$B$36)*'اطلاعات پایه'!$C$37,IF(AA1941&lt;='اطلاعات پایه'!$B$38,'اطلاعات پایه'!$E$37+(AA1941-'اطلاعات پایه'!$B$37)*'اطلاعات پایه'!$C$38,IF(AA1941&lt;='اطلاعات پایه'!$B$39,'اطلاعات پایه'!$E$38+(AA1941-'اطلاعات پایه'!$B$38)*'اطلاعات پایه'!$C$39,'اطلاعات پایه'!$E$39+(AA1941-'اطلاعات پایه'!$B$39)*'اطلاعات پایه'!$C$40)))))/365*L1941</f>
        <v>0</v>
      </c>
      <c r="AC1941" s="9">
        <f t="shared" si="239"/>
        <v>37493954</v>
      </c>
      <c r="AE1941" s="9">
        <f t="shared" si="234"/>
        <v>49588780</v>
      </c>
    </row>
    <row r="1942" spans="1:31" x14ac:dyDescent="0.25">
      <c r="A1942" s="13">
        <v>1922</v>
      </c>
      <c r="B1942" s="13"/>
      <c r="C1942" s="13"/>
      <c r="D1942" s="13"/>
      <c r="E1942" s="13"/>
      <c r="F1942" s="13"/>
      <c r="G1942" s="6" t="str">
        <f t="shared" ref="G1942:G2005" si="240">IF(F1942=0,"",F1942)</f>
        <v/>
      </c>
      <c r="H1942" s="13"/>
      <c r="I1942" s="13"/>
      <c r="J1942" s="15"/>
      <c r="K1942" s="15"/>
      <c r="L1942" s="5">
        <f>VLOOKUP($C$15,'اطلاعات پایه'!$A$18:$B$30,2,FALSE)</f>
        <v>30</v>
      </c>
      <c r="M1942" s="6">
        <f>VLOOKUP($C$15,'اطلاعات پایه'!$A$18:$C$30,3,FALSE)</f>
        <v>45736</v>
      </c>
      <c r="N1942" s="5">
        <f>ROUND((K1942*('اطلاعات پایه'!$B$12+1)+'اطلاعات پایه'!$B$13)/30*L1942,0)</f>
        <v>9316080</v>
      </c>
      <c r="O1942" s="5">
        <f>IF(AND(F1942&gt;0,M1942-F1942&gt;364),'اطلاعات پایه'!$B$10,0)*L1942+J1942</f>
        <v>0</v>
      </c>
      <c r="P1942" s="5">
        <f>IF(H1942="متاهل",'اطلاعات پایه'!$B$6,0)</f>
        <v>0</v>
      </c>
      <c r="Q1942" s="5">
        <f>I1942*'اطلاعات پایه'!$B$7</f>
        <v>0</v>
      </c>
      <c r="R1942" s="5">
        <f>ROUND('اطلاعات پایه'!$B$8/30*MIN(30,L1942),0)</f>
        <v>9000000</v>
      </c>
      <c r="S1942" s="5">
        <f>ROUND('اطلاعات پایه'!$B$9/30*MIN(30,L1942),0)</f>
        <v>22000000</v>
      </c>
      <c r="T1942" s="5">
        <f t="shared" si="235"/>
        <v>59284</v>
      </c>
      <c r="U1942" s="15"/>
      <c r="V1942" s="5">
        <f t="shared" ref="V1942:V2005" si="241">U1942*T1942</f>
        <v>0</v>
      </c>
      <c r="X1942" s="9">
        <f t="shared" si="236"/>
        <v>40316080</v>
      </c>
      <c r="Y1942" s="9">
        <f>ROUND(0.07*MIN(7*L1942*'اطلاعات پایه'!$B$5,'محاسبه حقوق'!X1942),0)</f>
        <v>2822126</v>
      </c>
      <c r="Z1942" s="9">
        <f t="shared" si="237"/>
        <v>9272700</v>
      </c>
      <c r="AA1942" s="9">
        <f t="shared" si="238"/>
        <v>480702059.14285713</v>
      </c>
      <c r="AB1942" s="5">
        <f>IF(AA1942&lt;='اطلاعات پایه'!$B$35,'اطلاعات پایه'!$D$35,IF(AA1942&lt;='اطلاعات پایه'!$B$36,'اطلاعات پایه'!$E$35+(AA1942-'اطلاعات پایه'!$B$35)*'اطلاعات پایه'!$C$36,IF(AA1942&lt;='اطلاعات پایه'!$B$37,'اطلاعات پایه'!$E$36+(AA1942-'اطلاعات پایه'!$B$36)*'اطلاعات پایه'!$C$37,IF(AA1942&lt;='اطلاعات پایه'!$B$38,'اطلاعات پایه'!$E$37+(AA1942-'اطلاعات پایه'!$B$37)*'اطلاعات پایه'!$C$38,IF(AA1942&lt;='اطلاعات پایه'!$B$39,'اطلاعات پایه'!$E$38+(AA1942-'اطلاعات پایه'!$B$38)*'اطلاعات پایه'!$C$39,'اطلاعات پایه'!$E$39+(AA1942-'اطلاعات پایه'!$B$39)*'اطلاعات پایه'!$C$40)))))/365*L1942</f>
        <v>0</v>
      </c>
      <c r="AC1942" s="9">
        <f t="shared" si="239"/>
        <v>37493954</v>
      </c>
      <c r="AE1942" s="9">
        <f t="shared" ref="AE1942:AE2005" si="242">X1942+Z1942</f>
        <v>49588780</v>
      </c>
    </row>
    <row r="1943" spans="1:31" x14ac:dyDescent="0.25">
      <c r="A1943" s="13">
        <v>1923</v>
      </c>
      <c r="B1943" s="13"/>
      <c r="C1943" s="13"/>
      <c r="D1943" s="13"/>
      <c r="E1943" s="13"/>
      <c r="F1943" s="13"/>
      <c r="G1943" s="6" t="str">
        <f t="shared" si="240"/>
        <v/>
      </c>
      <c r="H1943" s="13"/>
      <c r="I1943" s="13"/>
      <c r="J1943" s="15"/>
      <c r="K1943" s="15"/>
      <c r="L1943" s="5">
        <f>VLOOKUP($C$15,'اطلاعات پایه'!$A$18:$B$30,2,FALSE)</f>
        <v>30</v>
      </c>
      <c r="M1943" s="6">
        <f>VLOOKUP($C$15,'اطلاعات پایه'!$A$18:$C$30,3,FALSE)</f>
        <v>45736</v>
      </c>
      <c r="N1943" s="5">
        <f>ROUND((K1943*('اطلاعات پایه'!$B$12+1)+'اطلاعات پایه'!$B$13)/30*L1943,0)</f>
        <v>9316080</v>
      </c>
      <c r="O1943" s="5">
        <f>IF(AND(F1943&gt;0,M1943-F1943&gt;364),'اطلاعات پایه'!$B$10,0)*L1943+J1943</f>
        <v>0</v>
      </c>
      <c r="P1943" s="5">
        <f>IF(H1943="متاهل",'اطلاعات پایه'!$B$6,0)</f>
        <v>0</v>
      </c>
      <c r="Q1943" s="5">
        <f>I1943*'اطلاعات پایه'!$B$7</f>
        <v>0</v>
      </c>
      <c r="R1943" s="5">
        <f>ROUND('اطلاعات پایه'!$B$8/30*MIN(30,L1943),0)</f>
        <v>9000000</v>
      </c>
      <c r="S1943" s="5">
        <f>ROUND('اطلاعات پایه'!$B$9/30*MIN(30,L1943),0)</f>
        <v>22000000</v>
      </c>
      <c r="T1943" s="5">
        <f t="shared" ref="T1943:T2006" si="243">ROUND((N1943+O1943)/L1943*30/220*1.4,0)</f>
        <v>59284</v>
      </c>
      <c r="U1943" s="15"/>
      <c r="V1943" s="5">
        <f t="shared" si="241"/>
        <v>0</v>
      </c>
      <c r="X1943" s="9">
        <f t="shared" ref="X1943:X2006" si="244">SUM(N1943:S1943,V1943:W1943)</f>
        <v>40316080</v>
      </c>
      <c r="Y1943" s="9">
        <f>ROUND(0.07*MIN(7*L1943*'اطلاعات پایه'!$B$5,'محاسبه حقوق'!X1943),0)</f>
        <v>2822126</v>
      </c>
      <c r="Z1943" s="9">
        <f t="shared" ref="Z1943:Z2006" si="245">ROUND(Y1943/7*23,0)</f>
        <v>9272700</v>
      </c>
      <c r="AA1943" s="9">
        <f t="shared" ref="AA1943:AA2006" si="246">(X1943-2/7*Y1943)/L1943*365</f>
        <v>480702059.14285713</v>
      </c>
      <c r="AB1943" s="5">
        <f>IF(AA1943&lt;='اطلاعات پایه'!$B$35,'اطلاعات پایه'!$D$35,IF(AA1943&lt;='اطلاعات پایه'!$B$36,'اطلاعات پایه'!$E$35+(AA1943-'اطلاعات پایه'!$B$35)*'اطلاعات پایه'!$C$36,IF(AA1943&lt;='اطلاعات پایه'!$B$37,'اطلاعات پایه'!$E$36+(AA1943-'اطلاعات پایه'!$B$36)*'اطلاعات پایه'!$C$37,IF(AA1943&lt;='اطلاعات پایه'!$B$38,'اطلاعات پایه'!$E$37+(AA1943-'اطلاعات پایه'!$B$37)*'اطلاعات پایه'!$C$38,IF(AA1943&lt;='اطلاعات پایه'!$B$39,'اطلاعات پایه'!$E$38+(AA1943-'اطلاعات پایه'!$B$38)*'اطلاعات پایه'!$C$39,'اطلاعات پایه'!$E$39+(AA1943-'اطلاعات پایه'!$B$39)*'اطلاعات پایه'!$C$40)))))/365*L1943</f>
        <v>0</v>
      </c>
      <c r="AC1943" s="9">
        <f t="shared" ref="AC1943:AC2006" si="247">X1943-Y1943-AB1943</f>
        <v>37493954</v>
      </c>
      <c r="AE1943" s="9">
        <f t="shared" si="242"/>
        <v>49588780</v>
      </c>
    </row>
    <row r="1944" spans="1:31" x14ac:dyDescent="0.25">
      <c r="A1944" s="13">
        <v>1924</v>
      </c>
      <c r="B1944" s="13"/>
      <c r="C1944" s="13"/>
      <c r="D1944" s="13"/>
      <c r="E1944" s="13"/>
      <c r="F1944" s="13"/>
      <c r="G1944" s="6" t="str">
        <f t="shared" si="240"/>
        <v/>
      </c>
      <c r="H1944" s="13"/>
      <c r="I1944" s="13"/>
      <c r="J1944" s="15"/>
      <c r="K1944" s="15"/>
      <c r="L1944" s="5">
        <f>VLOOKUP($C$15,'اطلاعات پایه'!$A$18:$B$30,2,FALSE)</f>
        <v>30</v>
      </c>
      <c r="M1944" s="6">
        <f>VLOOKUP($C$15,'اطلاعات پایه'!$A$18:$C$30,3,FALSE)</f>
        <v>45736</v>
      </c>
      <c r="N1944" s="5">
        <f>ROUND((K1944*('اطلاعات پایه'!$B$12+1)+'اطلاعات پایه'!$B$13)/30*L1944,0)</f>
        <v>9316080</v>
      </c>
      <c r="O1944" s="5">
        <f>IF(AND(F1944&gt;0,M1944-F1944&gt;364),'اطلاعات پایه'!$B$10,0)*L1944+J1944</f>
        <v>0</v>
      </c>
      <c r="P1944" s="5">
        <f>IF(H1944="متاهل",'اطلاعات پایه'!$B$6,0)</f>
        <v>0</v>
      </c>
      <c r="Q1944" s="5">
        <f>I1944*'اطلاعات پایه'!$B$7</f>
        <v>0</v>
      </c>
      <c r="R1944" s="5">
        <f>ROUND('اطلاعات پایه'!$B$8/30*MIN(30,L1944),0)</f>
        <v>9000000</v>
      </c>
      <c r="S1944" s="5">
        <f>ROUND('اطلاعات پایه'!$B$9/30*MIN(30,L1944),0)</f>
        <v>22000000</v>
      </c>
      <c r="T1944" s="5">
        <f t="shared" si="243"/>
        <v>59284</v>
      </c>
      <c r="U1944" s="15"/>
      <c r="V1944" s="5">
        <f t="shared" si="241"/>
        <v>0</v>
      </c>
      <c r="X1944" s="9">
        <f t="shared" si="244"/>
        <v>40316080</v>
      </c>
      <c r="Y1944" s="9">
        <f>ROUND(0.07*MIN(7*L1944*'اطلاعات پایه'!$B$5,'محاسبه حقوق'!X1944),0)</f>
        <v>2822126</v>
      </c>
      <c r="Z1944" s="9">
        <f t="shared" si="245"/>
        <v>9272700</v>
      </c>
      <c r="AA1944" s="9">
        <f t="shared" si="246"/>
        <v>480702059.14285713</v>
      </c>
      <c r="AB1944" s="5">
        <f>IF(AA1944&lt;='اطلاعات پایه'!$B$35,'اطلاعات پایه'!$D$35,IF(AA1944&lt;='اطلاعات پایه'!$B$36,'اطلاعات پایه'!$E$35+(AA1944-'اطلاعات پایه'!$B$35)*'اطلاعات پایه'!$C$36,IF(AA1944&lt;='اطلاعات پایه'!$B$37,'اطلاعات پایه'!$E$36+(AA1944-'اطلاعات پایه'!$B$36)*'اطلاعات پایه'!$C$37,IF(AA1944&lt;='اطلاعات پایه'!$B$38,'اطلاعات پایه'!$E$37+(AA1944-'اطلاعات پایه'!$B$37)*'اطلاعات پایه'!$C$38,IF(AA1944&lt;='اطلاعات پایه'!$B$39,'اطلاعات پایه'!$E$38+(AA1944-'اطلاعات پایه'!$B$38)*'اطلاعات پایه'!$C$39,'اطلاعات پایه'!$E$39+(AA1944-'اطلاعات پایه'!$B$39)*'اطلاعات پایه'!$C$40)))))/365*L1944</f>
        <v>0</v>
      </c>
      <c r="AC1944" s="9">
        <f t="shared" si="247"/>
        <v>37493954</v>
      </c>
      <c r="AE1944" s="9">
        <f t="shared" si="242"/>
        <v>49588780</v>
      </c>
    </row>
    <row r="1945" spans="1:31" x14ac:dyDescent="0.25">
      <c r="A1945" s="13">
        <v>1925</v>
      </c>
      <c r="B1945" s="13"/>
      <c r="C1945" s="13"/>
      <c r="D1945" s="13"/>
      <c r="E1945" s="13"/>
      <c r="F1945" s="13"/>
      <c r="G1945" s="6" t="str">
        <f t="shared" si="240"/>
        <v/>
      </c>
      <c r="H1945" s="13"/>
      <c r="I1945" s="13"/>
      <c r="J1945" s="15"/>
      <c r="K1945" s="15"/>
      <c r="L1945" s="5">
        <f>VLOOKUP($C$15,'اطلاعات پایه'!$A$18:$B$30,2,FALSE)</f>
        <v>30</v>
      </c>
      <c r="M1945" s="6">
        <f>VLOOKUP($C$15,'اطلاعات پایه'!$A$18:$C$30,3,FALSE)</f>
        <v>45736</v>
      </c>
      <c r="N1945" s="5">
        <f>ROUND((K1945*('اطلاعات پایه'!$B$12+1)+'اطلاعات پایه'!$B$13)/30*L1945,0)</f>
        <v>9316080</v>
      </c>
      <c r="O1945" s="5">
        <f>IF(AND(F1945&gt;0,M1945-F1945&gt;364),'اطلاعات پایه'!$B$10,0)*L1945+J1945</f>
        <v>0</v>
      </c>
      <c r="P1945" s="5">
        <f>IF(H1945="متاهل",'اطلاعات پایه'!$B$6,0)</f>
        <v>0</v>
      </c>
      <c r="Q1945" s="5">
        <f>I1945*'اطلاعات پایه'!$B$7</f>
        <v>0</v>
      </c>
      <c r="R1945" s="5">
        <f>ROUND('اطلاعات پایه'!$B$8/30*MIN(30,L1945),0)</f>
        <v>9000000</v>
      </c>
      <c r="S1945" s="5">
        <f>ROUND('اطلاعات پایه'!$B$9/30*MIN(30,L1945),0)</f>
        <v>22000000</v>
      </c>
      <c r="T1945" s="5">
        <f t="shared" si="243"/>
        <v>59284</v>
      </c>
      <c r="U1945" s="15"/>
      <c r="V1945" s="5">
        <f t="shared" si="241"/>
        <v>0</v>
      </c>
      <c r="X1945" s="9">
        <f t="shared" si="244"/>
        <v>40316080</v>
      </c>
      <c r="Y1945" s="9">
        <f>ROUND(0.07*MIN(7*L1945*'اطلاعات پایه'!$B$5,'محاسبه حقوق'!X1945),0)</f>
        <v>2822126</v>
      </c>
      <c r="Z1945" s="9">
        <f t="shared" si="245"/>
        <v>9272700</v>
      </c>
      <c r="AA1945" s="9">
        <f t="shared" si="246"/>
        <v>480702059.14285713</v>
      </c>
      <c r="AB1945" s="5">
        <f>IF(AA1945&lt;='اطلاعات پایه'!$B$35,'اطلاعات پایه'!$D$35,IF(AA1945&lt;='اطلاعات پایه'!$B$36,'اطلاعات پایه'!$E$35+(AA1945-'اطلاعات پایه'!$B$35)*'اطلاعات پایه'!$C$36,IF(AA1945&lt;='اطلاعات پایه'!$B$37,'اطلاعات پایه'!$E$36+(AA1945-'اطلاعات پایه'!$B$36)*'اطلاعات پایه'!$C$37,IF(AA1945&lt;='اطلاعات پایه'!$B$38,'اطلاعات پایه'!$E$37+(AA1945-'اطلاعات پایه'!$B$37)*'اطلاعات پایه'!$C$38,IF(AA1945&lt;='اطلاعات پایه'!$B$39,'اطلاعات پایه'!$E$38+(AA1945-'اطلاعات پایه'!$B$38)*'اطلاعات پایه'!$C$39,'اطلاعات پایه'!$E$39+(AA1945-'اطلاعات پایه'!$B$39)*'اطلاعات پایه'!$C$40)))))/365*L1945</f>
        <v>0</v>
      </c>
      <c r="AC1945" s="9">
        <f t="shared" si="247"/>
        <v>37493954</v>
      </c>
      <c r="AE1945" s="9">
        <f t="shared" si="242"/>
        <v>49588780</v>
      </c>
    </row>
    <row r="1946" spans="1:31" x14ac:dyDescent="0.25">
      <c r="A1946" s="13">
        <v>1926</v>
      </c>
      <c r="B1946" s="13"/>
      <c r="C1946" s="13"/>
      <c r="D1946" s="13"/>
      <c r="E1946" s="13"/>
      <c r="F1946" s="13"/>
      <c r="G1946" s="6" t="str">
        <f t="shared" si="240"/>
        <v/>
      </c>
      <c r="H1946" s="13"/>
      <c r="I1946" s="13"/>
      <c r="J1946" s="15"/>
      <c r="K1946" s="15"/>
      <c r="L1946" s="5">
        <f>VLOOKUP($C$15,'اطلاعات پایه'!$A$18:$B$30,2,FALSE)</f>
        <v>30</v>
      </c>
      <c r="M1946" s="6">
        <f>VLOOKUP($C$15,'اطلاعات پایه'!$A$18:$C$30,3,FALSE)</f>
        <v>45736</v>
      </c>
      <c r="N1946" s="5">
        <f>ROUND((K1946*('اطلاعات پایه'!$B$12+1)+'اطلاعات پایه'!$B$13)/30*L1946,0)</f>
        <v>9316080</v>
      </c>
      <c r="O1946" s="5">
        <f>IF(AND(F1946&gt;0,M1946-F1946&gt;364),'اطلاعات پایه'!$B$10,0)*L1946+J1946</f>
        <v>0</v>
      </c>
      <c r="P1946" s="5">
        <f>IF(H1946="متاهل",'اطلاعات پایه'!$B$6,0)</f>
        <v>0</v>
      </c>
      <c r="Q1946" s="5">
        <f>I1946*'اطلاعات پایه'!$B$7</f>
        <v>0</v>
      </c>
      <c r="R1946" s="5">
        <f>ROUND('اطلاعات پایه'!$B$8/30*MIN(30,L1946),0)</f>
        <v>9000000</v>
      </c>
      <c r="S1946" s="5">
        <f>ROUND('اطلاعات پایه'!$B$9/30*MIN(30,L1946),0)</f>
        <v>22000000</v>
      </c>
      <c r="T1946" s="5">
        <f t="shared" si="243"/>
        <v>59284</v>
      </c>
      <c r="U1946" s="15"/>
      <c r="V1946" s="5">
        <f t="shared" si="241"/>
        <v>0</v>
      </c>
      <c r="X1946" s="9">
        <f t="shared" si="244"/>
        <v>40316080</v>
      </c>
      <c r="Y1946" s="9">
        <f>ROUND(0.07*MIN(7*L1946*'اطلاعات پایه'!$B$5,'محاسبه حقوق'!X1946),0)</f>
        <v>2822126</v>
      </c>
      <c r="Z1946" s="9">
        <f t="shared" si="245"/>
        <v>9272700</v>
      </c>
      <c r="AA1946" s="9">
        <f t="shared" si="246"/>
        <v>480702059.14285713</v>
      </c>
      <c r="AB1946" s="5">
        <f>IF(AA1946&lt;='اطلاعات پایه'!$B$35,'اطلاعات پایه'!$D$35,IF(AA1946&lt;='اطلاعات پایه'!$B$36,'اطلاعات پایه'!$E$35+(AA1946-'اطلاعات پایه'!$B$35)*'اطلاعات پایه'!$C$36,IF(AA1946&lt;='اطلاعات پایه'!$B$37,'اطلاعات پایه'!$E$36+(AA1946-'اطلاعات پایه'!$B$36)*'اطلاعات پایه'!$C$37,IF(AA1946&lt;='اطلاعات پایه'!$B$38,'اطلاعات پایه'!$E$37+(AA1946-'اطلاعات پایه'!$B$37)*'اطلاعات پایه'!$C$38,IF(AA1946&lt;='اطلاعات پایه'!$B$39,'اطلاعات پایه'!$E$38+(AA1946-'اطلاعات پایه'!$B$38)*'اطلاعات پایه'!$C$39,'اطلاعات پایه'!$E$39+(AA1946-'اطلاعات پایه'!$B$39)*'اطلاعات پایه'!$C$40)))))/365*L1946</f>
        <v>0</v>
      </c>
      <c r="AC1946" s="9">
        <f t="shared" si="247"/>
        <v>37493954</v>
      </c>
      <c r="AE1946" s="9">
        <f t="shared" si="242"/>
        <v>49588780</v>
      </c>
    </row>
    <row r="1947" spans="1:31" x14ac:dyDescent="0.25">
      <c r="A1947" s="13">
        <v>1927</v>
      </c>
      <c r="B1947" s="13"/>
      <c r="C1947" s="13"/>
      <c r="D1947" s="13"/>
      <c r="E1947" s="13"/>
      <c r="F1947" s="13"/>
      <c r="G1947" s="6" t="str">
        <f t="shared" si="240"/>
        <v/>
      </c>
      <c r="H1947" s="13"/>
      <c r="I1947" s="13"/>
      <c r="J1947" s="15"/>
      <c r="K1947" s="15"/>
      <c r="L1947" s="5">
        <f>VLOOKUP($C$15,'اطلاعات پایه'!$A$18:$B$30,2,FALSE)</f>
        <v>30</v>
      </c>
      <c r="M1947" s="6">
        <f>VLOOKUP($C$15,'اطلاعات پایه'!$A$18:$C$30,3,FALSE)</f>
        <v>45736</v>
      </c>
      <c r="N1947" s="5">
        <f>ROUND((K1947*('اطلاعات پایه'!$B$12+1)+'اطلاعات پایه'!$B$13)/30*L1947,0)</f>
        <v>9316080</v>
      </c>
      <c r="O1947" s="5">
        <f>IF(AND(F1947&gt;0,M1947-F1947&gt;364),'اطلاعات پایه'!$B$10,0)*L1947+J1947</f>
        <v>0</v>
      </c>
      <c r="P1947" s="5">
        <f>IF(H1947="متاهل",'اطلاعات پایه'!$B$6,0)</f>
        <v>0</v>
      </c>
      <c r="Q1947" s="5">
        <f>I1947*'اطلاعات پایه'!$B$7</f>
        <v>0</v>
      </c>
      <c r="R1947" s="5">
        <f>ROUND('اطلاعات پایه'!$B$8/30*MIN(30,L1947),0)</f>
        <v>9000000</v>
      </c>
      <c r="S1947" s="5">
        <f>ROUND('اطلاعات پایه'!$B$9/30*MIN(30,L1947),0)</f>
        <v>22000000</v>
      </c>
      <c r="T1947" s="5">
        <f t="shared" si="243"/>
        <v>59284</v>
      </c>
      <c r="U1947" s="15"/>
      <c r="V1947" s="5">
        <f t="shared" si="241"/>
        <v>0</v>
      </c>
      <c r="X1947" s="9">
        <f t="shared" si="244"/>
        <v>40316080</v>
      </c>
      <c r="Y1947" s="9">
        <f>ROUND(0.07*MIN(7*L1947*'اطلاعات پایه'!$B$5,'محاسبه حقوق'!X1947),0)</f>
        <v>2822126</v>
      </c>
      <c r="Z1947" s="9">
        <f t="shared" si="245"/>
        <v>9272700</v>
      </c>
      <c r="AA1947" s="9">
        <f t="shared" si="246"/>
        <v>480702059.14285713</v>
      </c>
      <c r="AB1947" s="5">
        <f>IF(AA1947&lt;='اطلاعات پایه'!$B$35,'اطلاعات پایه'!$D$35,IF(AA1947&lt;='اطلاعات پایه'!$B$36,'اطلاعات پایه'!$E$35+(AA1947-'اطلاعات پایه'!$B$35)*'اطلاعات پایه'!$C$36,IF(AA1947&lt;='اطلاعات پایه'!$B$37,'اطلاعات پایه'!$E$36+(AA1947-'اطلاعات پایه'!$B$36)*'اطلاعات پایه'!$C$37,IF(AA1947&lt;='اطلاعات پایه'!$B$38,'اطلاعات پایه'!$E$37+(AA1947-'اطلاعات پایه'!$B$37)*'اطلاعات پایه'!$C$38,IF(AA1947&lt;='اطلاعات پایه'!$B$39,'اطلاعات پایه'!$E$38+(AA1947-'اطلاعات پایه'!$B$38)*'اطلاعات پایه'!$C$39,'اطلاعات پایه'!$E$39+(AA1947-'اطلاعات پایه'!$B$39)*'اطلاعات پایه'!$C$40)))))/365*L1947</f>
        <v>0</v>
      </c>
      <c r="AC1947" s="9">
        <f t="shared" si="247"/>
        <v>37493954</v>
      </c>
      <c r="AE1947" s="9">
        <f t="shared" si="242"/>
        <v>49588780</v>
      </c>
    </row>
    <row r="1948" spans="1:31" x14ac:dyDescent="0.25">
      <c r="A1948" s="13">
        <v>1928</v>
      </c>
      <c r="B1948" s="13"/>
      <c r="C1948" s="13"/>
      <c r="D1948" s="13"/>
      <c r="E1948" s="13"/>
      <c r="F1948" s="13"/>
      <c r="G1948" s="6" t="str">
        <f t="shared" si="240"/>
        <v/>
      </c>
      <c r="H1948" s="13"/>
      <c r="I1948" s="13"/>
      <c r="J1948" s="15"/>
      <c r="K1948" s="15"/>
      <c r="L1948" s="5">
        <f>VLOOKUP($C$15,'اطلاعات پایه'!$A$18:$B$30,2,FALSE)</f>
        <v>30</v>
      </c>
      <c r="M1948" s="6">
        <f>VLOOKUP($C$15,'اطلاعات پایه'!$A$18:$C$30,3,FALSE)</f>
        <v>45736</v>
      </c>
      <c r="N1948" s="5">
        <f>ROUND((K1948*('اطلاعات پایه'!$B$12+1)+'اطلاعات پایه'!$B$13)/30*L1948,0)</f>
        <v>9316080</v>
      </c>
      <c r="O1948" s="5">
        <f>IF(AND(F1948&gt;0,M1948-F1948&gt;364),'اطلاعات پایه'!$B$10,0)*L1948+J1948</f>
        <v>0</v>
      </c>
      <c r="P1948" s="5">
        <f>IF(H1948="متاهل",'اطلاعات پایه'!$B$6,0)</f>
        <v>0</v>
      </c>
      <c r="Q1948" s="5">
        <f>I1948*'اطلاعات پایه'!$B$7</f>
        <v>0</v>
      </c>
      <c r="R1948" s="5">
        <f>ROUND('اطلاعات پایه'!$B$8/30*MIN(30,L1948),0)</f>
        <v>9000000</v>
      </c>
      <c r="S1948" s="5">
        <f>ROUND('اطلاعات پایه'!$B$9/30*MIN(30,L1948),0)</f>
        <v>22000000</v>
      </c>
      <c r="T1948" s="5">
        <f t="shared" si="243"/>
        <v>59284</v>
      </c>
      <c r="U1948" s="15"/>
      <c r="V1948" s="5">
        <f t="shared" si="241"/>
        <v>0</v>
      </c>
      <c r="X1948" s="9">
        <f t="shared" si="244"/>
        <v>40316080</v>
      </c>
      <c r="Y1948" s="9">
        <f>ROUND(0.07*MIN(7*L1948*'اطلاعات پایه'!$B$5,'محاسبه حقوق'!X1948),0)</f>
        <v>2822126</v>
      </c>
      <c r="Z1948" s="9">
        <f t="shared" si="245"/>
        <v>9272700</v>
      </c>
      <c r="AA1948" s="9">
        <f t="shared" si="246"/>
        <v>480702059.14285713</v>
      </c>
      <c r="AB1948" s="5">
        <f>IF(AA1948&lt;='اطلاعات پایه'!$B$35,'اطلاعات پایه'!$D$35,IF(AA1948&lt;='اطلاعات پایه'!$B$36,'اطلاعات پایه'!$E$35+(AA1948-'اطلاعات پایه'!$B$35)*'اطلاعات پایه'!$C$36,IF(AA1948&lt;='اطلاعات پایه'!$B$37,'اطلاعات پایه'!$E$36+(AA1948-'اطلاعات پایه'!$B$36)*'اطلاعات پایه'!$C$37,IF(AA1948&lt;='اطلاعات پایه'!$B$38,'اطلاعات پایه'!$E$37+(AA1948-'اطلاعات پایه'!$B$37)*'اطلاعات پایه'!$C$38,IF(AA1948&lt;='اطلاعات پایه'!$B$39,'اطلاعات پایه'!$E$38+(AA1948-'اطلاعات پایه'!$B$38)*'اطلاعات پایه'!$C$39,'اطلاعات پایه'!$E$39+(AA1948-'اطلاعات پایه'!$B$39)*'اطلاعات پایه'!$C$40)))))/365*L1948</f>
        <v>0</v>
      </c>
      <c r="AC1948" s="9">
        <f t="shared" si="247"/>
        <v>37493954</v>
      </c>
      <c r="AE1948" s="9">
        <f t="shared" si="242"/>
        <v>49588780</v>
      </c>
    </row>
    <row r="1949" spans="1:31" x14ac:dyDescent="0.25">
      <c r="A1949" s="13">
        <v>1929</v>
      </c>
      <c r="B1949" s="13"/>
      <c r="C1949" s="13"/>
      <c r="D1949" s="13"/>
      <c r="E1949" s="13"/>
      <c r="F1949" s="13"/>
      <c r="G1949" s="6" t="str">
        <f t="shared" si="240"/>
        <v/>
      </c>
      <c r="H1949" s="13"/>
      <c r="I1949" s="13"/>
      <c r="J1949" s="15"/>
      <c r="K1949" s="15"/>
      <c r="L1949" s="5">
        <f>VLOOKUP($C$15,'اطلاعات پایه'!$A$18:$B$30,2,FALSE)</f>
        <v>30</v>
      </c>
      <c r="M1949" s="6">
        <f>VLOOKUP($C$15,'اطلاعات پایه'!$A$18:$C$30,3,FALSE)</f>
        <v>45736</v>
      </c>
      <c r="N1949" s="5">
        <f>ROUND((K1949*('اطلاعات پایه'!$B$12+1)+'اطلاعات پایه'!$B$13)/30*L1949,0)</f>
        <v>9316080</v>
      </c>
      <c r="O1949" s="5">
        <f>IF(AND(F1949&gt;0,M1949-F1949&gt;364),'اطلاعات پایه'!$B$10,0)*L1949+J1949</f>
        <v>0</v>
      </c>
      <c r="P1949" s="5">
        <f>IF(H1949="متاهل",'اطلاعات پایه'!$B$6,0)</f>
        <v>0</v>
      </c>
      <c r="Q1949" s="5">
        <f>I1949*'اطلاعات پایه'!$B$7</f>
        <v>0</v>
      </c>
      <c r="R1949" s="5">
        <f>ROUND('اطلاعات پایه'!$B$8/30*MIN(30,L1949),0)</f>
        <v>9000000</v>
      </c>
      <c r="S1949" s="5">
        <f>ROUND('اطلاعات پایه'!$B$9/30*MIN(30,L1949),0)</f>
        <v>22000000</v>
      </c>
      <c r="T1949" s="5">
        <f t="shared" si="243"/>
        <v>59284</v>
      </c>
      <c r="U1949" s="15"/>
      <c r="V1949" s="5">
        <f t="shared" si="241"/>
        <v>0</v>
      </c>
      <c r="X1949" s="9">
        <f t="shared" si="244"/>
        <v>40316080</v>
      </c>
      <c r="Y1949" s="9">
        <f>ROUND(0.07*MIN(7*L1949*'اطلاعات پایه'!$B$5,'محاسبه حقوق'!X1949),0)</f>
        <v>2822126</v>
      </c>
      <c r="Z1949" s="9">
        <f t="shared" si="245"/>
        <v>9272700</v>
      </c>
      <c r="AA1949" s="9">
        <f t="shared" si="246"/>
        <v>480702059.14285713</v>
      </c>
      <c r="AB1949" s="5">
        <f>IF(AA1949&lt;='اطلاعات پایه'!$B$35,'اطلاعات پایه'!$D$35,IF(AA1949&lt;='اطلاعات پایه'!$B$36,'اطلاعات پایه'!$E$35+(AA1949-'اطلاعات پایه'!$B$35)*'اطلاعات پایه'!$C$36,IF(AA1949&lt;='اطلاعات پایه'!$B$37,'اطلاعات پایه'!$E$36+(AA1949-'اطلاعات پایه'!$B$36)*'اطلاعات پایه'!$C$37,IF(AA1949&lt;='اطلاعات پایه'!$B$38,'اطلاعات پایه'!$E$37+(AA1949-'اطلاعات پایه'!$B$37)*'اطلاعات پایه'!$C$38,IF(AA1949&lt;='اطلاعات پایه'!$B$39,'اطلاعات پایه'!$E$38+(AA1949-'اطلاعات پایه'!$B$38)*'اطلاعات پایه'!$C$39,'اطلاعات پایه'!$E$39+(AA1949-'اطلاعات پایه'!$B$39)*'اطلاعات پایه'!$C$40)))))/365*L1949</f>
        <v>0</v>
      </c>
      <c r="AC1949" s="9">
        <f t="shared" si="247"/>
        <v>37493954</v>
      </c>
      <c r="AE1949" s="9">
        <f t="shared" si="242"/>
        <v>49588780</v>
      </c>
    </row>
    <row r="1950" spans="1:31" x14ac:dyDescent="0.25">
      <c r="A1950" s="13">
        <v>1930</v>
      </c>
      <c r="B1950" s="13"/>
      <c r="C1950" s="13"/>
      <c r="D1950" s="13"/>
      <c r="E1950" s="13"/>
      <c r="F1950" s="13"/>
      <c r="G1950" s="6" t="str">
        <f t="shared" si="240"/>
        <v/>
      </c>
      <c r="H1950" s="13"/>
      <c r="I1950" s="13"/>
      <c r="J1950" s="15"/>
      <c r="K1950" s="15"/>
      <c r="L1950" s="5">
        <f>VLOOKUP($C$15,'اطلاعات پایه'!$A$18:$B$30,2,FALSE)</f>
        <v>30</v>
      </c>
      <c r="M1950" s="6">
        <f>VLOOKUP($C$15,'اطلاعات پایه'!$A$18:$C$30,3,FALSE)</f>
        <v>45736</v>
      </c>
      <c r="N1950" s="5">
        <f>ROUND((K1950*('اطلاعات پایه'!$B$12+1)+'اطلاعات پایه'!$B$13)/30*L1950,0)</f>
        <v>9316080</v>
      </c>
      <c r="O1950" s="5">
        <f>IF(AND(F1950&gt;0,M1950-F1950&gt;364),'اطلاعات پایه'!$B$10,0)*L1950+J1950</f>
        <v>0</v>
      </c>
      <c r="P1950" s="5">
        <f>IF(H1950="متاهل",'اطلاعات پایه'!$B$6,0)</f>
        <v>0</v>
      </c>
      <c r="Q1950" s="5">
        <f>I1950*'اطلاعات پایه'!$B$7</f>
        <v>0</v>
      </c>
      <c r="R1950" s="5">
        <f>ROUND('اطلاعات پایه'!$B$8/30*MIN(30,L1950),0)</f>
        <v>9000000</v>
      </c>
      <c r="S1950" s="5">
        <f>ROUND('اطلاعات پایه'!$B$9/30*MIN(30,L1950),0)</f>
        <v>22000000</v>
      </c>
      <c r="T1950" s="5">
        <f t="shared" si="243"/>
        <v>59284</v>
      </c>
      <c r="U1950" s="15"/>
      <c r="V1950" s="5">
        <f t="shared" si="241"/>
        <v>0</v>
      </c>
      <c r="X1950" s="9">
        <f t="shared" si="244"/>
        <v>40316080</v>
      </c>
      <c r="Y1950" s="9">
        <f>ROUND(0.07*MIN(7*L1950*'اطلاعات پایه'!$B$5,'محاسبه حقوق'!X1950),0)</f>
        <v>2822126</v>
      </c>
      <c r="Z1950" s="9">
        <f t="shared" si="245"/>
        <v>9272700</v>
      </c>
      <c r="AA1950" s="9">
        <f t="shared" si="246"/>
        <v>480702059.14285713</v>
      </c>
      <c r="AB1950" s="5">
        <f>IF(AA1950&lt;='اطلاعات پایه'!$B$35,'اطلاعات پایه'!$D$35,IF(AA1950&lt;='اطلاعات پایه'!$B$36,'اطلاعات پایه'!$E$35+(AA1950-'اطلاعات پایه'!$B$35)*'اطلاعات پایه'!$C$36,IF(AA1950&lt;='اطلاعات پایه'!$B$37,'اطلاعات پایه'!$E$36+(AA1950-'اطلاعات پایه'!$B$36)*'اطلاعات پایه'!$C$37,IF(AA1950&lt;='اطلاعات پایه'!$B$38,'اطلاعات پایه'!$E$37+(AA1950-'اطلاعات پایه'!$B$37)*'اطلاعات پایه'!$C$38,IF(AA1950&lt;='اطلاعات پایه'!$B$39,'اطلاعات پایه'!$E$38+(AA1950-'اطلاعات پایه'!$B$38)*'اطلاعات پایه'!$C$39,'اطلاعات پایه'!$E$39+(AA1950-'اطلاعات پایه'!$B$39)*'اطلاعات پایه'!$C$40)))))/365*L1950</f>
        <v>0</v>
      </c>
      <c r="AC1950" s="9">
        <f t="shared" si="247"/>
        <v>37493954</v>
      </c>
      <c r="AE1950" s="9">
        <f t="shared" si="242"/>
        <v>49588780</v>
      </c>
    </row>
    <row r="1951" spans="1:31" x14ac:dyDescent="0.25">
      <c r="A1951" s="13">
        <v>1931</v>
      </c>
      <c r="B1951" s="13"/>
      <c r="C1951" s="13"/>
      <c r="D1951" s="13"/>
      <c r="E1951" s="13"/>
      <c r="F1951" s="13"/>
      <c r="G1951" s="6" t="str">
        <f t="shared" si="240"/>
        <v/>
      </c>
      <c r="H1951" s="13"/>
      <c r="I1951" s="13"/>
      <c r="J1951" s="15"/>
      <c r="K1951" s="15"/>
      <c r="L1951" s="5">
        <f>VLOOKUP($C$15,'اطلاعات پایه'!$A$18:$B$30,2,FALSE)</f>
        <v>30</v>
      </c>
      <c r="M1951" s="6">
        <f>VLOOKUP($C$15,'اطلاعات پایه'!$A$18:$C$30,3,FALSE)</f>
        <v>45736</v>
      </c>
      <c r="N1951" s="5">
        <f>ROUND((K1951*('اطلاعات پایه'!$B$12+1)+'اطلاعات پایه'!$B$13)/30*L1951,0)</f>
        <v>9316080</v>
      </c>
      <c r="O1951" s="5">
        <f>IF(AND(F1951&gt;0,M1951-F1951&gt;364),'اطلاعات پایه'!$B$10,0)*L1951+J1951</f>
        <v>0</v>
      </c>
      <c r="P1951" s="5">
        <f>IF(H1951="متاهل",'اطلاعات پایه'!$B$6,0)</f>
        <v>0</v>
      </c>
      <c r="Q1951" s="5">
        <f>I1951*'اطلاعات پایه'!$B$7</f>
        <v>0</v>
      </c>
      <c r="R1951" s="5">
        <f>ROUND('اطلاعات پایه'!$B$8/30*MIN(30,L1951),0)</f>
        <v>9000000</v>
      </c>
      <c r="S1951" s="5">
        <f>ROUND('اطلاعات پایه'!$B$9/30*MIN(30,L1951),0)</f>
        <v>22000000</v>
      </c>
      <c r="T1951" s="5">
        <f t="shared" si="243"/>
        <v>59284</v>
      </c>
      <c r="U1951" s="15"/>
      <c r="V1951" s="5">
        <f t="shared" si="241"/>
        <v>0</v>
      </c>
      <c r="X1951" s="9">
        <f t="shared" si="244"/>
        <v>40316080</v>
      </c>
      <c r="Y1951" s="9">
        <f>ROUND(0.07*MIN(7*L1951*'اطلاعات پایه'!$B$5,'محاسبه حقوق'!X1951),0)</f>
        <v>2822126</v>
      </c>
      <c r="Z1951" s="9">
        <f t="shared" si="245"/>
        <v>9272700</v>
      </c>
      <c r="AA1951" s="9">
        <f t="shared" si="246"/>
        <v>480702059.14285713</v>
      </c>
      <c r="AB1951" s="5">
        <f>IF(AA1951&lt;='اطلاعات پایه'!$B$35,'اطلاعات پایه'!$D$35,IF(AA1951&lt;='اطلاعات پایه'!$B$36,'اطلاعات پایه'!$E$35+(AA1951-'اطلاعات پایه'!$B$35)*'اطلاعات پایه'!$C$36,IF(AA1951&lt;='اطلاعات پایه'!$B$37,'اطلاعات پایه'!$E$36+(AA1951-'اطلاعات پایه'!$B$36)*'اطلاعات پایه'!$C$37,IF(AA1951&lt;='اطلاعات پایه'!$B$38,'اطلاعات پایه'!$E$37+(AA1951-'اطلاعات پایه'!$B$37)*'اطلاعات پایه'!$C$38,IF(AA1951&lt;='اطلاعات پایه'!$B$39,'اطلاعات پایه'!$E$38+(AA1951-'اطلاعات پایه'!$B$38)*'اطلاعات پایه'!$C$39,'اطلاعات پایه'!$E$39+(AA1951-'اطلاعات پایه'!$B$39)*'اطلاعات پایه'!$C$40)))))/365*L1951</f>
        <v>0</v>
      </c>
      <c r="AC1951" s="9">
        <f t="shared" si="247"/>
        <v>37493954</v>
      </c>
      <c r="AE1951" s="9">
        <f t="shared" si="242"/>
        <v>49588780</v>
      </c>
    </row>
    <row r="1952" spans="1:31" x14ac:dyDescent="0.25">
      <c r="A1952" s="13">
        <v>1932</v>
      </c>
      <c r="B1952" s="13"/>
      <c r="C1952" s="13"/>
      <c r="D1952" s="13"/>
      <c r="E1952" s="13"/>
      <c r="F1952" s="13"/>
      <c r="G1952" s="6" t="str">
        <f t="shared" si="240"/>
        <v/>
      </c>
      <c r="H1952" s="13"/>
      <c r="I1952" s="13"/>
      <c r="J1952" s="15"/>
      <c r="K1952" s="15"/>
      <c r="L1952" s="5">
        <f>VLOOKUP($C$15,'اطلاعات پایه'!$A$18:$B$30,2,FALSE)</f>
        <v>30</v>
      </c>
      <c r="M1952" s="6">
        <f>VLOOKUP($C$15,'اطلاعات پایه'!$A$18:$C$30,3,FALSE)</f>
        <v>45736</v>
      </c>
      <c r="N1952" s="5">
        <f>ROUND((K1952*('اطلاعات پایه'!$B$12+1)+'اطلاعات پایه'!$B$13)/30*L1952,0)</f>
        <v>9316080</v>
      </c>
      <c r="O1952" s="5">
        <f>IF(AND(F1952&gt;0,M1952-F1952&gt;364),'اطلاعات پایه'!$B$10,0)*L1952+J1952</f>
        <v>0</v>
      </c>
      <c r="P1952" s="5">
        <f>IF(H1952="متاهل",'اطلاعات پایه'!$B$6,0)</f>
        <v>0</v>
      </c>
      <c r="Q1952" s="5">
        <f>I1952*'اطلاعات پایه'!$B$7</f>
        <v>0</v>
      </c>
      <c r="R1952" s="5">
        <f>ROUND('اطلاعات پایه'!$B$8/30*MIN(30,L1952),0)</f>
        <v>9000000</v>
      </c>
      <c r="S1952" s="5">
        <f>ROUND('اطلاعات پایه'!$B$9/30*MIN(30,L1952),0)</f>
        <v>22000000</v>
      </c>
      <c r="T1952" s="5">
        <f t="shared" si="243"/>
        <v>59284</v>
      </c>
      <c r="U1952" s="15"/>
      <c r="V1952" s="5">
        <f t="shared" si="241"/>
        <v>0</v>
      </c>
      <c r="X1952" s="9">
        <f t="shared" si="244"/>
        <v>40316080</v>
      </c>
      <c r="Y1952" s="9">
        <f>ROUND(0.07*MIN(7*L1952*'اطلاعات پایه'!$B$5,'محاسبه حقوق'!X1952),0)</f>
        <v>2822126</v>
      </c>
      <c r="Z1952" s="9">
        <f t="shared" si="245"/>
        <v>9272700</v>
      </c>
      <c r="AA1952" s="9">
        <f t="shared" si="246"/>
        <v>480702059.14285713</v>
      </c>
      <c r="AB1952" s="5">
        <f>IF(AA1952&lt;='اطلاعات پایه'!$B$35,'اطلاعات پایه'!$D$35,IF(AA1952&lt;='اطلاعات پایه'!$B$36,'اطلاعات پایه'!$E$35+(AA1952-'اطلاعات پایه'!$B$35)*'اطلاعات پایه'!$C$36,IF(AA1952&lt;='اطلاعات پایه'!$B$37,'اطلاعات پایه'!$E$36+(AA1952-'اطلاعات پایه'!$B$36)*'اطلاعات پایه'!$C$37,IF(AA1952&lt;='اطلاعات پایه'!$B$38,'اطلاعات پایه'!$E$37+(AA1952-'اطلاعات پایه'!$B$37)*'اطلاعات پایه'!$C$38,IF(AA1952&lt;='اطلاعات پایه'!$B$39,'اطلاعات پایه'!$E$38+(AA1952-'اطلاعات پایه'!$B$38)*'اطلاعات پایه'!$C$39,'اطلاعات پایه'!$E$39+(AA1952-'اطلاعات پایه'!$B$39)*'اطلاعات پایه'!$C$40)))))/365*L1952</f>
        <v>0</v>
      </c>
      <c r="AC1952" s="9">
        <f t="shared" si="247"/>
        <v>37493954</v>
      </c>
      <c r="AE1952" s="9">
        <f t="shared" si="242"/>
        <v>49588780</v>
      </c>
    </row>
    <row r="1953" spans="1:31" x14ac:dyDescent="0.25">
      <c r="A1953" s="13">
        <v>1933</v>
      </c>
      <c r="B1953" s="13"/>
      <c r="C1953" s="13"/>
      <c r="D1953" s="13"/>
      <c r="E1953" s="13"/>
      <c r="F1953" s="13"/>
      <c r="G1953" s="6" t="str">
        <f t="shared" si="240"/>
        <v/>
      </c>
      <c r="H1953" s="13"/>
      <c r="I1953" s="13"/>
      <c r="J1953" s="15"/>
      <c r="K1953" s="15"/>
      <c r="L1953" s="5">
        <f>VLOOKUP($C$15,'اطلاعات پایه'!$A$18:$B$30,2,FALSE)</f>
        <v>30</v>
      </c>
      <c r="M1953" s="6">
        <f>VLOOKUP($C$15,'اطلاعات پایه'!$A$18:$C$30,3,FALSE)</f>
        <v>45736</v>
      </c>
      <c r="N1953" s="5">
        <f>ROUND((K1953*('اطلاعات پایه'!$B$12+1)+'اطلاعات پایه'!$B$13)/30*L1953,0)</f>
        <v>9316080</v>
      </c>
      <c r="O1953" s="5">
        <f>IF(AND(F1953&gt;0,M1953-F1953&gt;364),'اطلاعات پایه'!$B$10,0)*L1953+J1953</f>
        <v>0</v>
      </c>
      <c r="P1953" s="5">
        <f>IF(H1953="متاهل",'اطلاعات پایه'!$B$6,0)</f>
        <v>0</v>
      </c>
      <c r="Q1953" s="5">
        <f>I1953*'اطلاعات پایه'!$B$7</f>
        <v>0</v>
      </c>
      <c r="R1953" s="5">
        <f>ROUND('اطلاعات پایه'!$B$8/30*MIN(30,L1953),0)</f>
        <v>9000000</v>
      </c>
      <c r="S1953" s="5">
        <f>ROUND('اطلاعات پایه'!$B$9/30*MIN(30,L1953),0)</f>
        <v>22000000</v>
      </c>
      <c r="T1953" s="5">
        <f t="shared" si="243"/>
        <v>59284</v>
      </c>
      <c r="U1953" s="15"/>
      <c r="V1953" s="5">
        <f t="shared" si="241"/>
        <v>0</v>
      </c>
      <c r="X1953" s="9">
        <f t="shared" si="244"/>
        <v>40316080</v>
      </c>
      <c r="Y1953" s="9">
        <f>ROUND(0.07*MIN(7*L1953*'اطلاعات پایه'!$B$5,'محاسبه حقوق'!X1953),0)</f>
        <v>2822126</v>
      </c>
      <c r="Z1953" s="9">
        <f t="shared" si="245"/>
        <v>9272700</v>
      </c>
      <c r="AA1953" s="9">
        <f t="shared" si="246"/>
        <v>480702059.14285713</v>
      </c>
      <c r="AB1953" s="5">
        <f>IF(AA1953&lt;='اطلاعات پایه'!$B$35,'اطلاعات پایه'!$D$35,IF(AA1953&lt;='اطلاعات پایه'!$B$36,'اطلاعات پایه'!$E$35+(AA1953-'اطلاعات پایه'!$B$35)*'اطلاعات پایه'!$C$36,IF(AA1953&lt;='اطلاعات پایه'!$B$37,'اطلاعات پایه'!$E$36+(AA1953-'اطلاعات پایه'!$B$36)*'اطلاعات پایه'!$C$37,IF(AA1953&lt;='اطلاعات پایه'!$B$38,'اطلاعات پایه'!$E$37+(AA1953-'اطلاعات پایه'!$B$37)*'اطلاعات پایه'!$C$38,IF(AA1953&lt;='اطلاعات پایه'!$B$39,'اطلاعات پایه'!$E$38+(AA1953-'اطلاعات پایه'!$B$38)*'اطلاعات پایه'!$C$39,'اطلاعات پایه'!$E$39+(AA1953-'اطلاعات پایه'!$B$39)*'اطلاعات پایه'!$C$40)))))/365*L1953</f>
        <v>0</v>
      </c>
      <c r="AC1953" s="9">
        <f t="shared" si="247"/>
        <v>37493954</v>
      </c>
      <c r="AE1953" s="9">
        <f t="shared" si="242"/>
        <v>49588780</v>
      </c>
    </row>
    <row r="1954" spans="1:31" x14ac:dyDescent="0.25">
      <c r="A1954" s="13">
        <v>1934</v>
      </c>
      <c r="B1954" s="13"/>
      <c r="C1954" s="13"/>
      <c r="D1954" s="13"/>
      <c r="E1954" s="13"/>
      <c r="F1954" s="13"/>
      <c r="G1954" s="6" t="str">
        <f t="shared" si="240"/>
        <v/>
      </c>
      <c r="H1954" s="13"/>
      <c r="I1954" s="13"/>
      <c r="J1954" s="15"/>
      <c r="K1954" s="15"/>
      <c r="L1954" s="5">
        <f>VLOOKUP($C$15,'اطلاعات پایه'!$A$18:$B$30,2,FALSE)</f>
        <v>30</v>
      </c>
      <c r="M1954" s="6">
        <f>VLOOKUP($C$15,'اطلاعات پایه'!$A$18:$C$30,3,FALSE)</f>
        <v>45736</v>
      </c>
      <c r="N1954" s="5">
        <f>ROUND((K1954*('اطلاعات پایه'!$B$12+1)+'اطلاعات پایه'!$B$13)/30*L1954,0)</f>
        <v>9316080</v>
      </c>
      <c r="O1954" s="5">
        <f>IF(AND(F1954&gt;0,M1954-F1954&gt;364),'اطلاعات پایه'!$B$10,0)*L1954+J1954</f>
        <v>0</v>
      </c>
      <c r="P1954" s="5">
        <f>IF(H1954="متاهل",'اطلاعات پایه'!$B$6,0)</f>
        <v>0</v>
      </c>
      <c r="Q1954" s="5">
        <f>I1954*'اطلاعات پایه'!$B$7</f>
        <v>0</v>
      </c>
      <c r="R1954" s="5">
        <f>ROUND('اطلاعات پایه'!$B$8/30*MIN(30,L1954),0)</f>
        <v>9000000</v>
      </c>
      <c r="S1954" s="5">
        <f>ROUND('اطلاعات پایه'!$B$9/30*MIN(30,L1954),0)</f>
        <v>22000000</v>
      </c>
      <c r="T1954" s="5">
        <f t="shared" si="243"/>
        <v>59284</v>
      </c>
      <c r="U1954" s="15"/>
      <c r="V1954" s="5">
        <f t="shared" si="241"/>
        <v>0</v>
      </c>
      <c r="X1954" s="9">
        <f t="shared" si="244"/>
        <v>40316080</v>
      </c>
      <c r="Y1954" s="9">
        <f>ROUND(0.07*MIN(7*L1954*'اطلاعات پایه'!$B$5,'محاسبه حقوق'!X1954),0)</f>
        <v>2822126</v>
      </c>
      <c r="Z1954" s="9">
        <f t="shared" si="245"/>
        <v>9272700</v>
      </c>
      <c r="AA1954" s="9">
        <f t="shared" si="246"/>
        <v>480702059.14285713</v>
      </c>
      <c r="AB1954" s="5">
        <f>IF(AA1954&lt;='اطلاعات پایه'!$B$35,'اطلاعات پایه'!$D$35,IF(AA1954&lt;='اطلاعات پایه'!$B$36,'اطلاعات پایه'!$E$35+(AA1954-'اطلاعات پایه'!$B$35)*'اطلاعات پایه'!$C$36,IF(AA1954&lt;='اطلاعات پایه'!$B$37,'اطلاعات پایه'!$E$36+(AA1954-'اطلاعات پایه'!$B$36)*'اطلاعات پایه'!$C$37,IF(AA1954&lt;='اطلاعات پایه'!$B$38,'اطلاعات پایه'!$E$37+(AA1954-'اطلاعات پایه'!$B$37)*'اطلاعات پایه'!$C$38,IF(AA1954&lt;='اطلاعات پایه'!$B$39,'اطلاعات پایه'!$E$38+(AA1954-'اطلاعات پایه'!$B$38)*'اطلاعات پایه'!$C$39,'اطلاعات پایه'!$E$39+(AA1954-'اطلاعات پایه'!$B$39)*'اطلاعات پایه'!$C$40)))))/365*L1954</f>
        <v>0</v>
      </c>
      <c r="AC1954" s="9">
        <f t="shared" si="247"/>
        <v>37493954</v>
      </c>
      <c r="AE1954" s="9">
        <f t="shared" si="242"/>
        <v>49588780</v>
      </c>
    </row>
    <row r="1955" spans="1:31" x14ac:dyDescent="0.25">
      <c r="A1955" s="13">
        <v>1935</v>
      </c>
      <c r="B1955" s="13"/>
      <c r="C1955" s="13"/>
      <c r="D1955" s="13"/>
      <c r="E1955" s="13"/>
      <c r="F1955" s="13"/>
      <c r="G1955" s="6" t="str">
        <f t="shared" si="240"/>
        <v/>
      </c>
      <c r="H1955" s="13"/>
      <c r="I1955" s="13"/>
      <c r="J1955" s="15"/>
      <c r="K1955" s="15"/>
      <c r="L1955" s="5">
        <f>VLOOKUP($C$15,'اطلاعات پایه'!$A$18:$B$30,2,FALSE)</f>
        <v>30</v>
      </c>
      <c r="M1955" s="6">
        <f>VLOOKUP($C$15,'اطلاعات پایه'!$A$18:$C$30,3,FALSE)</f>
        <v>45736</v>
      </c>
      <c r="N1955" s="5">
        <f>ROUND((K1955*('اطلاعات پایه'!$B$12+1)+'اطلاعات پایه'!$B$13)/30*L1955,0)</f>
        <v>9316080</v>
      </c>
      <c r="O1955" s="5">
        <f>IF(AND(F1955&gt;0,M1955-F1955&gt;364),'اطلاعات پایه'!$B$10,0)*L1955+J1955</f>
        <v>0</v>
      </c>
      <c r="P1955" s="5">
        <f>IF(H1955="متاهل",'اطلاعات پایه'!$B$6,0)</f>
        <v>0</v>
      </c>
      <c r="Q1955" s="5">
        <f>I1955*'اطلاعات پایه'!$B$7</f>
        <v>0</v>
      </c>
      <c r="R1955" s="5">
        <f>ROUND('اطلاعات پایه'!$B$8/30*MIN(30,L1955),0)</f>
        <v>9000000</v>
      </c>
      <c r="S1955" s="5">
        <f>ROUND('اطلاعات پایه'!$B$9/30*MIN(30,L1955),0)</f>
        <v>22000000</v>
      </c>
      <c r="T1955" s="5">
        <f t="shared" si="243"/>
        <v>59284</v>
      </c>
      <c r="U1955" s="15"/>
      <c r="V1955" s="5">
        <f t="shared" si="241"/>
        <v>0</v>
      </c>
      <c r="X1955" s="9">
        <f t="shared" si="244"/>
        <v>40316080</v>
      </c>
      <c r="Y1955" s="9">
        <f>ROUND(0.07*MIN(7*L1955*'اطلاعات پایه'!$B$5,'محاسبه حقوق'!X1955),0)</f>
        <v>2822126</v>
      </c>
      <c r="Z1955" s="9">
        <f t="shared" si="245"/>
        <v>9272700</v>
      </c>
      <c r="AA1955" s="9">
        <f t="shared" si="246"/>
        <v>480702059.14285713</v>
      </c>
      <c r="AB1955" s="5">
        <f>IF(AA1955&lt;='اطلاعات پایه'!$B$35,'اطلاعات پایه'!$D$35,IF(AA1955&lt;='اطلاعات پایه'!$B$36,'اطلاعات پایه'!$E$35+(AA1955-'اطلاعات پایه'!$B$35)*'اطلاعات پایه'!$C$36,IF(AA1955&lt;='اطلاعات پایه'!$B$37,'اطلاعات پایه'!$E$36+(AA1955-'اطلاعات پایه'!$B$36)*'اطلاعات پایه'!$C$37,IF(AA1955&lt;='اطلاعات پایه'!$B$38,'اطلاعات پایه'!$E$37+(AA1955-'اطلاعات پایه'!$B$37)*'اطلاعات پایه'!$C$38,IF(AA1955&lt;='اطلاعات پایه'!$B$39,'اطلاعات پایه'!$E$38+(AA1955-'اطلاعات پایه'!$B$38)*'اطلاعات پایه'!$C$39,'اطلاعات پایه'!$E$39+(AA1955-'اطلاعات پایه'!$B$39)*'اطلاعات پایه'!$C$40)))))/365*L1955</f>
        <v>0</v>
      </c>
      <c r="AC1955" s="9">
        <f t="shared" si="247"/>
        <v>37493954</v>
      </c>
      <c r="AE1955" s="9">
        <f t="shared" si="242"/>
        <v>49588780</v>
      </c>
    </row>
    <row r="1956" spans="1:31" x14ac:dyDescent="0.25">
      <c r="A1956" s="13">
        <v>1936</v>
      </c>
      <c r="B1956" s="13"/>
      <c r="C1956" s="13"/>
      <c r="D1956" s="13"/>
      <c r="E1956" s="13"/>
      <c r="F1956" s="13"/>
      <c r="G1956" s="6" t="str">
        <f t="shared" si="240"/>
        <v/>
      </c>
      <c r="H1956" s="13"/>
      <c r="I1956" s="13"/>
      <c r="J1956" s="15"/>
      <c r="K1956" s="15"/>
      <c r="L1956" s="5">
        <f>VLOOKUP($C$15,'اطلاعات پایه'!$A$18:$B$30,2,FALSE)</f>
        <v>30</v>
      </c>
      <c r="M1956" s="6">
        <f>VLOOKUP($C$15,'اطلاعات پایه'!$A$18:$C$30,3,FALSE)</f>
        <v>45736</v>
      </c>
      <c r="N1956" s="5">
        <f>ROUND((K1956*('اطلاعات پایه'!$B$12+1)+'اطلاعات پایه'!$B$13)/30*L1956,0)</f>
        <v>9316080</v>
      </c>
      <c r="O1956" s="5">
        <f>IF(AND(F1956&gt;0,M1956-F1956&gt;364),'اطلاعات پایه'!$B$10,0)*L1956+J1956</f>
        <v>0</v>
      </c>
      <c r="P1956" s="5">
        <f>IF(H1956="متاهل",'اطلاعات پایه'!$B$6,0)</f>
        <v>0</v>
      </c>
      <c r="Q1956" s="5">
        <f>I1956*'اطلاعات پایه'!$B$7</f>
        <v>0</v>
      </c>
      <c r="R1956" s="5">
        <f>ROUND('اطلاعات پایه'!$B$8/30*MIN(30,L1956),0)</f>
        <v>9000000</v>
      </c>
      <c r="S1956" s="5">
        <f>ROUND('اطلاعات پایه'!$B$9/30*MIN(30,L1956),0)</f>
        <v>22000000</v>
      </c>
      <c r="T1956" s="5">
        <f t="shared" si="243"/>
        <v>59284</v>
      </c>
      <c r="U1956" s="15"/>
      <c r="V1956" s="5">
        <f t="shared" si="241"/>
        <v>0</v>
      </c>
      <c r="X1956" s="9">
        <f t="shared" si="244"/>
        <v>40316080</v>
      </c>
      <c r="Y1956" s="9">
        <f>ROUND(0.07*MIN(7*L1956*'اطلاعات پایه'!$B$5,'محاسبه حقوق'!X1956),0)</f>
        <v>2822126</v>
      </c>
      <c r="Z1956" s="9">
        <f t="shared" si="245"/>
        <v>9272700</v>
      </c>
      <c r="AA1956" s="9">
        <f t="shared" si="246"/>
        <v>480702059.14285713</v>
      </c>
      <c r="AB1956" s="5">
        <f>IF(AA1956&lt;='اطلاعات پایه'!$B$35,'اطلاعات پایه'!$D$35,IF(AA1956&lt;='اطلاعات پایه'!$B$36,'اطلاعات پایه'!$E$35+(AA1956-'اطلاعات پایه'!$B$35)*'اطلاعات پایه'!$C$36,IF(AA1956&lt;='اطلاعات پایه'!$B$37,'اطلاعات پایه'!$E$36+(AA1956-'اطلاعات پایه'!$B$36)*'اطلاعات پایه'!$C$37,IF(AA1956&lt;='اطلاعات پایه'!$B$38,'اطلاعات پایه'!$E$37+(AA1956-'اطلاعات پایه'!$B$37)*'اطلاعات پایه'!$C$38,IF(AA1956&lt;='اطلاعات پایه'!$B$39,'اطلاعات پایه'!$E$38+(AA1956-'اطلاعات پایه'!$B$38)*'اطلاعات پایه'!$C$39,'اطلاعات پایه'!$E$39+(AA1956-'اطلاعات پایه'!$B$39)*'اطلاعات پایه'!$C$40)))))/365*L1956</f>
        <v>0</v>
      </c>
      <c r="AC1956" s="9">
        <f t="shared" si="247"/>
        <v>37493954</v>
      </c>
      <c r="AE1956" s="9">
        <f t="shared" si="242"/>
        <v>49588780</v>
      </c>
    </row>
    <row r="1957" spans="1:31" x14ac:dyDescent="0.25">
      <c r="A1957" s="13">
        <v>1937</v>
      </c>
      <c r="B1957" s="13"/>
      <c r="C1957" s="13"/>
      <c r="D1957" s="13"/>
      <c r="E1957" s="13"/>
      <c r="F1957" s="13"/>
      <c r="G1957" s="6" t="str">
        <f t="shared" si="240"/>
        <v/>
      </c>
      <c r="H1957" s="13"/>
      <c r="I1957" s="13"/>
      <c r="J1957" s="15"/>
      <c r="K1957" s="15"/>
      <c r="L1957" s="5">
        <f>VLOOKUP($C$15,'اطلاعات پایه'!$A$18:$B$30,2,FALSE)</f>
        <v>30</v>
      </c>
      <c r="M1957" s="6">
        <f>VLOOKUP($C$15,'اطلاعات پایه'!$A$18:$C$30,3,FALSE)</f>
        <v>45736</v>
      </c>
      <c r="N1957" s="5">
        <f>ROUND((K1957*('اطلاعات پایه'!$B$12+1)+'اطلاعات پایه'!$B$13)/30*L1957,0)</f>
        <v>9316080</v>
      </c>
      <c r="O1957" s="5">
        <f>IF(AND(F1957&gt;0,M1957-F1957&gt;364),'اطلاعات پایه'!$B$10,0)*L1957+J1957</f>
        <v>0</v>
      </c>
      <c r="P1957" s="5">
        <f>IF(H1957="متاهل",'اطلاعات پایه'!$B$6,0)</f>
        <v>0</v>
      </c>
      <c r="Q1957" s="5">
        <f>I1957*'اطلاعات پایه'!$B$7</f>
        <v>0</v>
      </c>
      <c r="R1957" s="5">
        <f>ROUND('اطلاعات پایه'!$B$8/30*MIN(30,L1957),0)</f>
        <v>9000000</v>
      </c>
      <c r="S1957" s="5">
        <f>ROUND('اطلاعات پایه'!$B$9/30*MIN(30,L1957),0)</f>
        <v>22000000</v>
      </c>
      <c r="T1957" s="5">
        <f t="shared" si="243"/>
        <v>59284</v>
      </c>
      <c r="U1957" s="15"/>
      <c r="V1957" s="5">
        <f t="shared" si="241"/>
        <v>0</v>
      </c>
      <c r="X1957" s="9">
        <f t="shared" si="244"/>
        <v>40316080</v>
      </c>
      <c r="Y1957" s="9">
        <f>ROUND(0.07*MIN(7*L1957*'اطلاعات پایه'!$B$5,'محاسبه حقوق'!X1957),0)</f>
        <v>2822126</v>
      </c>
      <c r="Z1957" s="9">
        <f t="shared" si="245"/>
        <v>9272700</v>
      </c>
      <c r="AA1957" s="9">
        <f t="shared" si="246"/>
        <v>480702059.14285713</v>
      </c>
      <c r="AB1957" s="5">
        <f>IF(AA1957&lt;='اطلاعات پایه'!$B$35,'اطلاعات پایه'!$D$35,IF(AA1957&lt;='اطلاعات پایه'!$B$36,'اطلاعات پایه'!$E$35+(AA1957-'اطلاعات پایه'!$B$35)*'اطلاعات پایه'!$C$36,IF(AA1957&lt;='اطلاعات پایه'!$B$37,'اطلاعات پایه'!$E$36+(AA1957-'اطلاعات پایه'!$B$36)*'اطلاعات پایه'!$C$37,IF(AA1957&lt;='اطلاعات پایه'!$B$38,'اطلاعات پایه'!$E$37+(AA1957-'اطلاعات پایه'!$B$37)*'اطلاعات پایه'!$C$38,IF(AA1957&lt;='اطلاعات پایه'!$B$39,'اطلاعات پایه'!$E$38+(AA1957-'اطلاعات پایه'!$B$38)*'اطلاعات پایه'!$C$39,'اطلاعات پایه'!$E$39+(AA1957-'اطلاعات پایه'!$B$39)*'اطلاعات پایه'!$C$40)))))/365*L1957</f>
        <v>0</v>
      </c>
      <c r="AC1957" s="9">
        <f t="shared" si="247"/>
        <v>37493954</v>
      </c>
      <c r="AE1957" s="9">
        <f t="shared" si="242"/>
        <v>49588780</v>
      </c>
    </row>
    <row r="1958" spans="1:31" x14ac:dyDescent="0.25">
      <c r="A1958" s="13">
        <v>1938</v>
      </c>
      <c r="B1958" s="13"/>
      <c r="C1958" s="13"/>
      <c r="D1958" s="13"/>
      <c r="E1958" s="13"/>
      <c r="F1958" s="13"/>
      <c r="G1958" s="6" t="str">
        <f t="shared" si="240"/>
        <v/>
      </c>
      <c r="H1958" s="13"/>
      <c r="I1958" s="13"/>
      <c r="J1958" s="15"/>
      <c r="K1958" s="15"/>
      <c r="L1958" s="5">
        <f>VLOOKUP($C$15,'اطلاعات پایه'!$A$18:$B$30,2,FALSE)</f>
        <v>30</v>
      </c>
      <c r="M1958" s="6">
        <f>VLOOKUP($C$15,'اطلاعات پایه'!$A$18:$C$30,3,FALSE)</f>
        <v>45736</v>
      </c>
      <c r="N1958" s="5">
        <f>ROUND((K1958*('اطلاعات پایه'!$B$12+1)+'اطلاعات پایه'!$B$13)/30*L1958,0)</f>
        <v>9316080</v>
      </c>
      <c r="O1958" s="5">
        <f>IF(AND(F1958&gt;0,M1958-F1958&gt;364),'اطلاعات پایه'!$B$10,0)*L1958+J1958</f>
        <v>0</v>
      </c>
      <c r="P1958" s="5">
        <f>IF(H1958="متاهل",'اطلاعات پایه'!$B$6,0)</f>
        <v>0</v>
      </c>
      <c r="Q1958" s="5">
        <f>I1958*'اطلاعات پایه'!$B$7</f>
        <v>0</v>
      </c>
      <c r="R1958" s="5">
        <f>ROUND('اطلاعات پایه'!$B$8/30*MIN(30,L1958),0)</f>
        <v>9000000</v>
      </c>
      <c r="S1958" s="5">
        <f>ROUND('اطلاعات پایه'!$B$9/30*MIN(30,L1958),0)</f>
        <v>22000000</v>
      </c>
      <c r="T1958" s="5">
        <f t="shared" si="243"/>
        <v>59284</v>
      </c>
      <c r="U1958" s="15"/>
      <c r="V1958" s="5">
        <f t="shared" si="241"/>
        <v>0</v>
      </c>
      <c r="X1958" s="9">
        <f t="shared" si="244"/>
        <v>40316080</v>
      </c>
      <c r="Y1958" s="9">
        <f>ROUND(0.07*MIN(7*L1958*'اطلاعات پایه'!$B$5,'محاسبه حقوق'!X1958),0)</f>
        <v>2822126</v>
      </c>
      <c r="Z1958" s="9">
        <f t="shared" si="245"/>
        <v>9272700</v>
      </c>
      <c r="AA1958" s="9">
        <f t="shared" si="246"/>
        <v>480702059.14285713</v>
      </c>
      <c r="AB1958" s="5">
        <f>IF(AA1958&lt;='اطلاعات پایه'!$B$35,'اطلاعات پایه'!$D$35,IF(AA1958&lt;='اطلاعات پایه'!$B$36,'اطلاعات پایه'!$E$35+(AA1958-'اطلاعات پایه'!$B$35)*'اطلاعات پایه'!$C$36,IF(AA1958&lt;='اطلاعات پایه'!$B$37,'اطلاعات پایه'!$E$36+(AA1958-'اطلاعات پایه'!$B$36)*'اطلاعات پایه'!$C$37,IF(AA1958&lt;='اطلاعات پایه'!$B$38,'اطلاعات پایه'!$E$37+(AA1958-'اطلاعات پایه'!$B$37)*'اطلاعات پایه'!$C$38,IF(AA1958&lt;='اطلاعات پایه'!$B$39,'اطلاعات پایه'!$E$38+(AA1958-'اطلاعات پایه'!$B$38)*'اطلاعات پایه'!$C$39,'اطلاعات پایه'!$E$39+(AA1958-'اطلاعات پایه'!$B$39)*'اطلاعات پایه'!$C$40)))))/365*L1958</f>
        <v>0</v>
      </c>
      <c r="AC1958" s="9">
        <f t="shared" si="247"/>
        <v>37493954</v>
      </c>
      <c r="AE1958" s="9">
        <f t="shared" si="242"/>
        <v>49588780</v>
      </c>
    </row>
    <row r="1959" spans="1:31" x14ac:dyDescent="0.25">
      <c r="A1959" s="13">
        <v>1939</v>
      </c>
      <c r="B1959" s="13"/>
      <c r="C1959" s="13"/>
      <c r="D1959" s="13"/>
      <c r="E1959" s="13"/>
      <c r="F1959" s="13"/>
      <c r="G1959" s="6" t="str">
        <f t="shared" si="240"/>
        <v/>
      </c>
      <c r="H1959" s="13"/>
      <c r="I1959" s="13"/>
      <c r="J1959" s="15"/>
      <c r="K1959" s="15"/>
      <c r="L1959" s="5">
        <f>VLOOKUP($C$15,'اطلاعات پایه'!$A$18:$B$30,2,FALSE)</f>
        <v>30</v>
      </c>
      <c r="M1959" s="6">
        <f>VLOOKUP($C$15,'اطلاعات پایه'!$A$18:$C$30,3,FALSE)</f>
        <v>45736</v>
      </c>
      <c r="N1959" s="5">
        <f>ROUND((K1959*('اطلاعات پایه'!$B$12+1)+'اطلاعات پایه'!$B$13)/30*L1959,0)</f>
        <v>9316080</v>
      </c>
      <c r="O1959" s="5">
        <f>IF(AND(F1959&gt;0,M1959-F1959&gt;364),'اطلاعات پایه'!$B$10,0)*L1959+J1959</f>
        <v>0</v>
      </c>
      <c r="P1959" s="5">
        <f>IF(H1959="متاهل",'اطلاعات پایه'!$B$6,0)</f>
        <v>0</v>
      </c>
      <c r="Q1959" s="5">
        <f>I1959*'اطلاعات پایه'!$B$7</f>
        <v>0</v>
      </c>
      <c r="R1959" s="5">
        <f>ROUND('اطلاعات پایه'!$B$8/30*MIN(30,L1959),0)</f>
        <v>9000000</v>
      </c>
      <c r="S1959" s="5">
        <f>ROUND('اطلاعات پایه'!$B$9/30*MIN(30,L1959),0)</f>
        <v>22000000</v>
      </c>
      <c r="T1959" s="5">
        <f t="shared" si="243"/>
        <v>59284</v>
      </c>
      <c r="U1959" s="15"/>
      <c r="V1959" s="5">
        <f t="shared" si="241"/>
        <v>0</v>
      </c>
      <c r="X1959" s="9">
        <f t="shared" si="244"/>
        <v>40316080</v>
      </c>
      <c r="Y1959" s="9">
        <f>ROUND(0.07*MIN(7*L1959*'اطلاعات پایه'!$B$5,'محاسبه حقوق'!X1959),0)</f>
        <v>2822126</v>
      </c>
      <c r="Z1959" s="9">
        <f t="shared" si="245"/>
        <v>9272700</v>
      </c>
      <c r="AA1959" s="9">
        <f t="shared" si="246"/>
        <v>480702059.14285713</v>
      </c>
      <c r="AB1959" s="5">
        <f>IF(AA1959&lt;='اطلاعات پایه'!$B$35,'اطلاعات پایه'!$D$35,IF(AA1959&lt;='اطلاعات پایه'!$B$36,'اطلاعات پایه'!$E$35+(AA1959-'اطلاعات پایه'!$B$35)*'اطلاعات پایه'!$C$36,IF(AA1959&lt;='اطلاعات پایه'!$B$37,'اطلاعات پایه'!$E$36+(AA1959-'اطلاعات پایه'!$B$36)*'اطلاعات پایه'!$C$37,IF(AA1959&lt;='اطلاعات پایه'!$B$38,'اطلاعات پایه'!$E$37+(AA1959-'اطلاعات پایه'!$B$37)*'اطلاعات پایه'!$C$38,IF(AA1959&lt;='اطلاعات پایه'!$B$39,'اطلاعات پایه'!$E$38+(AA1959-'اطلاعات پایه'!$B$38)*'اطلاعات پایه'!$C$39,'اطلاعات پایه'!$E$39+(AA1959-'اطلاعات پایه'!$B$39)*'اطلاعات پایه'!$C$40)))))/365*L1959</f>
        <v>0</v>
      </c>
      <c r="AC1959" s="9">
        <f t="shared" si="247"/>
        <v>37493954</v>
      </c>
      <c r="AE1959" s="9">
        <f t="shared" si="242"/>
        <v>49588780</v>
      </c>
    </row>
    <row r="1960" spans="1:31" x14ac:dyDescent="0.25">
      <c r="A1960" s="13">
        <v>1940</v>
      </c>
      <c r="B1960" s="13"/>
      <c r="C1960" s="13"/>
      <c r="D1960" s="13"/>
      <c r="E1960" s="13"/>
      <c r="F1960" s="13"/>
      <c r="G1960" s="6" t="str">
        <f t="shared" si="240"/>
        <v/>
      </c>
      <c r="H1960" s="13"/>
      <c r="I1960" s="13"/>
      <c r="J1960" s="15"/>
      <c r="K1960" s="15"/>
      <c r="L1960" s="5">
        <f>VLOOKUP($C$15,'اطلاعات پایه'!$A$18:$B$30,2,FALSE)</f>
        <v>30</v>
      </c>
      <c r="M1960" s="6">
        <f>VLOOKUP($C$15,'اطلاعات پایه'!$A$18:$C$30,3,FALSE)</f>
        <v>45736</v>
      </c>
      <c r="N1960" s="5">
        <f>ROUND((K1960*('اطلاعات پایه'!$B$12+1)+'اطلاعات پایه'!$B$13)/30*L1960,0)</f>
        <v>9316080</v>
      </c>
      <c r="O1960" s="5">
        <f>IF(AND(F1960&gt;0,M1960-F1960&gt;364),'اطلاعات پایه'!$B$10,0)*L1960+J1960</f>
        <v>0</v>
      </c>
      <c r="P1960" s="5">
        <f>IF(H1960="متاهل",'اطلاعات پایه'!$B$6,0)</f>
        <v>0</v>
      </c>
      <c r="Q1960" s="5">
        <f>I1960*'اطلاعات پایه'!$B$7</f>
        <v>0</v>
      </c>
      <c r="R1960" s="5">
        <f>ROUND('اطلاعات پایه'!$B$8/30*MIN(30,L1960),0)</f>
        <v>9000000</v>
      </c>
      <c r="S1960" s="5">
        <f>ROUND('اطلاعات پایه'!$B$9/30*MIN(30,L1960),0)</f>
        <v>22000000</v>
      </c>
      <c r="T1960" s="5">
        <f t="shared" si="243"/>
        <v>59284</v>
      </c>
      <c r="U1960" s="15"/>
      <c r="V1960" s="5">
        <f t="shared" si="241"/>
        <v>0</v>
      </c>
      <c r="X1960" s="9">
        <f t="shared" si="244"/>
        <v>40316080</v>
      </c>
      <c r="Y1960" s="9">
        <f>ROUND(0.07*MIN(7*L1960*'اطلاعات پایه'!$B$5,'محاسبه حقوق'!X1960),0)</f>
        <v>2822126</v>
      </c>
      <c r="Z1960" s="9">
        <f t="shared" si="245"/>
        <v>9272700</v>
      </c>
      <c r="AA1960" s="9">
        <f t="shared" si="246"/>
        <v>480702059.14285713</v>
      </c>
      <c r="AB1960" s="5">
        <f>IF(AA1960&lt;='اطلاعات پایه'!$B$35,'اطلاعات پایه'!$D$35,IF(AA1960&lt;='اطلاعات پایه'!$B$36,'اطلاعات پایه'!$E$35+(AA1960-'اطلاعات پایه'!$B$35)*'اطلاعات پایه'!$C$36,IF(AA1960&lt;='اطلاعات پایه'!$B$37,'اطلاعات پایه'!$E$36+(AA1960-'اطلاعات پایه'!$B$36)*'اطلاعات پایه'!$C$37,IF(AA1960&lt;='اطلاعات پایه'!$B$38,'اطلاعات پایه'!$E$37+(AA1960-'اطلاعات پایه'!$B$37)*'اطلاعات پایه'!$C$38,IF(AA1960&lt;='اطلاعات پایه'!$B$39,'اطلاعات پایه'!$E$38+(AA1960-'اطلاعات پایه'!$B$38)*'اطلاعات پایه'!$C$39,'اطلاعات پایه'!$E$39+(AA1960-'اطلاعات پایه'!$B$39)*'اطلاعات پایه'!$C$40)))))/365*L1960</f>
        <v>0</v>
      </c>
      <c r="AC1960" s="9">
        <f t="shared" si="247"/>
        <v>37493954</v>
      </c>
      <c r="AE1960" s="9">
        <f t="shared" si="242"/>
        <v>49588780</v>
      </c>
    </row>
    <row r="1961" spans="1:31" x14ac:dyDescent="0.25">
      <c r="A1961" s="13">
        <v>1941</v>
      </c>
      <c r="B1961" s="13"/>
      <c r="C1961" s="13"/>
      <c r="D1961" s="13"/>
      <c r="E1961" s="13"/>
      <c r="F1961" s="13"/>
      <c r="G1961" s="6" t="str">
        <f t="shared" si="240"/>
        <v/>
      </c>
      <c r="H1961" s="13"/>
      <c r="I1961" s="13"/>
      <c r="J1961" s="15"/>
      <c r="K1961" s="15"/>
      <c r="L1961" s="5">
        <f>VLOOKUP($C$15,'اطلاعات پایه'!$A$18:$B$30,2,FALSE)</f>
        <v>30</v>
      </c>
      <c r="M1961" s="6">
        <f>VLOOKUP($C$15,'اطلاعات پایه'!$A$18:$C$30,3,FALSE)</f>
        <v>45736</v>
      </c>
      <c r="N1961" s="5">
        <f>ROUND((K1961*('اطلاعات پایه'!$B$12+1)+'اطلاعات پایه'!$B$13)/30*L1961,0)</f>
        <v>9316080</v>
      </c>
      <c r="O1961" s="5">
        <f>IF(AND(F1961&gt;0,M1961-F1961&gt;364),'اطلاعات پایه'!$B$10,0)*L1961+J1961</f>
        <v>0</v>
      </c>
      <c r="P1961" s="5">
        <f>IF(H1961="متاهل",'اطلاعات پایه'!$B$6,0)</f>
        <v>0</v>
      </c>
      <c r="Q1961" s="5">
        <f>I1961*'اطلاعات پایه'!$B$7</f>
        <v>0</v>
      </c>
      <c r="R1961" s="5">
        <f>ROUND('اطلاعات پایه'!$B$8/30*MIN(30,L1961),0)</f>
        <v>9000000</v>
      </c>
      <c r="S1961" s="5">
        <f>ROUND('اطلاعات پایه'!$B$9/30*MIN(30,L1961),0)</f>
        <v>22000000</v>
      </c>
      <c r="T1961" s="5">
        <f t="shared" si="243"/>
        <v>59284</v>
      </c>
      <c r="U1961" s="15"/>
      <c r="V1961" s="5">
        <f t="shared" si="241"/>
        <v>0</v>
      </c>
      <c r="X1961" s="9">
        <f t="shared" si="244"/>
        <v>40316080</v>
      </c>
      <c r="Y1961" s="9">
        <f>ROUND(0.07*MIN(7*L1961*'اطلاعات پایه'!$B$5,'محاسبه حقوق'!X1961),0)</f>
        <v>2822126</v>
      </c>
      <c r="Z1961" s="9">
        <f t="shared" si="245"/>
        <v>9272700</v>
      </c>
      <c r="AA1961" s="9">
        <f t="shared" si="246"/>
        <v>480702059.14285713</v>
      </c>
      <c r="AB1961" s="5">
        <f>IF(AA1961&lt;='اطلاعات پایه'!$B$35,'اطلاعات پایه'!$D$35,IF(AA1961&lt;='اطلاعات پایه'!$B$36,'اطلاعات پایه'!$E$35+(AA1961-'اطلاعات پایه'!$B$35)*'اطلاعات پایه'!$C$36,IF(AA1961&lt;='اطلاعات پایه'!$B$37,'اطلاعات پایه'!$E$36+(AA1961-'اطلاعات پایه'!$B$36)*'اطلاعات پایه'!$C$37,IF(AA1961&lt;='اطلاعات پایه'!$B$38,'اطلاعات پایه'!$E$37+(AA1961-'اطلاعات پایه'!$B$37)*'اطلاعات پایه'!$C$38,IF(AA1961&lt;='اطلاعات پایه'!$B$39,'اطلاعات پایه'!$E$38+(AA1961-'اطلاعات پایه'!$B$38)*'اطلاعات پایه'!$C$39,'اطلاعات پایه'!$E$39+(AA1961-'اطلاعات پایه'!$B$39)*'اطلاعات پایه'!$C$40)))))/365*L1961</f>
        <v>0</v>
      </c>
      <c r="AC1961" s="9">
        <f t="shared" si="247"/>
        <v>37493954</v>
      </c>
      <c r="AE1961" s="9">
        <f t="shared" si="242"/>
        <v>49588780</v>
      </c>
    </row>
    <row r="1962" spans="1:31" x14ac:dyDescent="0.25">
      <c r="A1962" s="13">
        <v>1942</v>
      </c>
      <c r="B1962" s="13"/>
      <c r="C1962" s="13"/>
      <c r="D1962" s="13"/>
      <c r="E1962" s="13"/>
      <c r="F1962" s="13"/>
      <c r="G1962" s="6" t="str">
        <f t="shared" si="240"/>
        <v/>
      </c>
      <c r="H1962" s="13"/>
      <c r="I1962" s="13"/>
      <c r="J1962" s="15"/>
      <c r="K1962" s="15"/>
      <c r="L1962" s="5">
        <f>VLOOKUP($C$15,'اطلاعات پایه'!$A$18:$B$30,2,FALSE)</f>
        <v>30</v>
      </c>
      <c r="M1962" s="6">
        <f>VLOOKUP($C$15,'اطلاعات پایه'!$A$18:$C$30,3,FALSE)</f>
        <v>45736</v>
      </c>
      <c r="N1962" s="5">
        <f>ROUND((K1962*('اطلاعات پایه'!$B$12+1)+'اطلاعات پایه'!$B$13)/30*L1962,0)</f>
        <v>9316080</v>
      </c>
      <c r="O1962" s="5">
        <f>IF(AND(F1962&gt;0,M1962-F1962&gt;364),'اطلاعات پایه'!$B$10,0)*L1962+J1962</f>
        <v>0</v>
      </c>
      <c r="P1962" s="5">
        <f>IF(H1962="متاهل",'اطلاعات پایه'!$B$6,0)</f>
        <v>0</v>
      </c>
      <c r="Q1962" s="5">
        <f>I1962*'اطلاعات پایه'!$B$7</f>
        <v>0</v>
      </c>
      <c r="R1962" s="5">
        <f>ROUND('اطلاعات پایه'!$B$8/30*MIN(30,L1962),0)</f>
        <v>9000000</v>
      </c>
      <c r="S1962" s="5">
        <f>ROUND('اطلاعات پایه'!$B$9/30*MIN(30,L1962),0)</f>
        <v>22000000</v>
      </c>
      <c r="T1962" s="5">
        <f t="shared" si="243"/>
        <v>59284</v>
      </c>
      <c r="U1962" s="15"/>
      <c r="V1962" s="5">
        <f t="shared" si="241"/>
        <v>0</v>
      </c>
      <c r="X1962" s="9">
        <f t="shared" si="244"/>
        <v>40316080</v>
      </c>
      <c r="Y1962" s="9">
        <f>ROUND(0.07*MIN(7*L1962*'اطلاعات پایه'!$B$5,'محاسبه حقوق'!X1962),0)</f>
        <v>2822126</v>
      </c>
      <c r="Z1962" s="9">
        <f t="shared" si="245"/>
        <v>9272700</v>
      </c>
      <c r="AA1962" s="9">
        <f t="shared" si="246"/>
        <v>480702059.14285713</v>
      </c>
      <c r="AB1962" s="5">
        <f>IF(AA1962&lt;='اطلاعات پایه'!$B$35,'اطلاعات پایه'!$D$35,IF(AA1962&lt;='اطلاعات پایه'!$B$36,'اطلاعات پایه'!$E$35+(AA1962-'اطلاعات پایه'!$B$35)*'اطلاعات پایه'!$C$36,IF(AA1962&lt;='اطلاعات پایه'!$B$37,'اطلاعات پایه'!$E$36+(AA1962-'اطلاعات پایه'!$B$36)*'اطلاعات پایه'!$C$37,IF(AA1962&lt;='اطلاعات پایه'!$B$38,'اطلاعات پایه'!$E$37+(AA1962-'اطلاعات پایه'!$B$37)*'اطلاعات پایه'!$C$38,IF(AA1962&lt;='اطلاعات پایه'!$B$39,'اطلاعات پایه'!$E$38+(AA1962-'اطلاعات پایه'!$B$38)*'اطلاعات پایه'!$C$39,'اطلاعات پایه'!$E$39+(AA1962-'اطلاعات پایه'!$B$39)*'اطلاعات پایه'!$C$40)))))/365*L1962</f>
        <v>0</v>
      </c>
      <c r="AC1962" s="9">
        <f t="shared" si="247"/>
        <v>37493954</v>
      </c>
      <c r="AE1962" s="9">
        <f t="shared" si="242"/>
        <v>49588780</v>
      </c>
    </row>
    <row r="1963" spans="1:31" x14ac:dyDescent="0.25">
      <c r="A1963" s="13">
        <v>1943</v>
      </c>
      <c r="B1963" s="13"/>
      <c r="C1963" s="13"/>
      <c r="D1963" s="13"/>
      <c r="E1963" s="13"/>
      <c r="F1963" s="13"/>
      <c r="G1963" s="6" t="str">
        <f t="shared" si="240"/>
        <v/>
      </c>
      <c r="H1963" s="13"/>
      <c r="I1963" s="13"/>
      <c r="J1963" s="15"/>
      <c r="K1963" s="15"/>
      <c r="L1963" s="5">
        <f>VLOOKUP($C$15,'اطلاعات پایه'!$A$18:$B$30,2,FALSE)</f>
        <v>30</v>
      </c>
      <c r="M1963" s="6">
        <f>VLOOKUP($C$15,'اطلاعات پایه'!$A$18:$C$30,3,FALSE)</f>
        <v>45736</v>
      </c>
      <c r="N1963" s="5">
        <f>ROUND((K1963*('اطلاعات پایه'!$B$12+1)+'اطلاعات پایه'!$B$13)/30*L1963,0)</f>
        <v>9316080</v>
      </c>
      <c r="O1963" s="5">
        <f>IF(AND(F1963&gt;0,M1963-F1963&gt;364),'اطلاعات پایه'!$B$10,0)*L1963+J1963</f>
        <v>0</v>
      </c>
      <c r="P1963" s="5">
        <f>IF(H1963="متاهل",'اطلاعات پایه'!$B$6,0)</f>
        <v>0</v>
      </c>
      <c r="Q1963" s="5">
        <f>I1963*'اطلاعات پایه'!$B$7</f>
        <v>0</v>
      </c>
      <c r="R1963" s="5">
        <f>ROUND('اطلاعات پایه'!$B$8/30*MIN(30,L1963),0)</f>
        <v>9000000</v>
      </c>
      <c r="S1963" s="5">
        <f>ROUND('اطلاعات پایه'!$B$9/30*MIN(30,L1963),0)</f>
        <v>22000000</v>
      </c>
      <c r="T1963" s="5">
        <f t="shared" si="243"/>
        <v>59284</v>
      </c>
      <c r="U1963" s="15"/>
      <c r="V1963" s="5">
        <f t="shared" si="241"/>
        <v>0</v>
      </c>
      <c r="X1963" s="9">
        <f t="shared" si="244"/>
        <v>40316080</v>
      </c>
      <c r="Y1963" s="9">
        <f>ROUND(0.07*MIN(7*L1963*'اطلاعات پایه'!$B$5,'محاسبه حقوق'!X1963),0)</f>
        <v>2822126</v>
      </c>
      <c r="Z1963" s="9">
        <f t="shared" si="245"/>
        <v>9272700</v>
      </c>
      <c r="AA1963" s="9">
        <f t="shared" si="246"/>
        <v>480702059.14285713</v>
      </c>
      <c r="AB1963" s="5">
        <f>IF(AA1963&lt;='اطلاعات پایه'!$B$35,'اطلاعات پایه'!$D$35,IF(AA1963&lt;='اطلاعات پایه'!$B$36,'اطلاعات پایه'!$E$35+(AA1963-'اطلاعات پایه'!$B$35)*'اطلاعات پایه'!$C$36,IF(AA1963&lt;='اطلاعات پایه'!$B$37,'اطلاعات پایه'!$E$36+(AA1963-'اطلاعات پایه'!$B$36)*'اطلاعات پایه'!$C$37,IF(AA1963&lt;='اطلاعات پایه'!$B$38,'اطلاعات پایه'!$E$37+(AA1963-'اطلاعات پایه'!$B$37)*'اطلاعات پایه'!$C$38,IF(AA1963&lt;='اطلاعات پایه'!$B$39,'اطلاعات پایه'!$E$38+(AA1963-'اطلاعات پایه'!$B$38)*'اطلاعات پایه'!$C$39,'اطلاعات پایه'!$E$39+(AA1963-'اطلاعات پایه'!$B$39)*'اطلاعات پایه'!$C$40)))))/365*L1963</f>
        <v>0</v>
      </c>
      <c r="AC1963" s="9">
        <f t="shared" si="247"/>
        <v>37493954</v>
      </c>
      <c r="AE1963" s="9">
        <f t="shared" si="242"/>
        <v>49588780</v>
      </c>
    </row>
    <row r="1964" spans="1:31" x14ac:dyDescent="0.25">
      <c r="A1964" s="13">
        <v>1944</v>
      </c>
      <c r="B1964" s="13"/>
      <c r="C1964" s="13"/>
      <c r="D1964" s="13"/>
      <c r="E1964" s="13"/>
      <c r="F1964" s="13"/>
      <c r="G1964" s="6" t="str">
        <f t="shared" si="240"/>
        <v/>
      </c>
      <c r="H1964" s="13"/>
      <c r="I1964" s="13"/>
      <c r="J1964" s="15"/>
      <c r="K1964" s="15"/>
      <c r="L1964" s="5">
        <f>VLOOKUP($C$15,'اطلاعات پایه'!$A$18:$B$30,2,FALSE)</f>
        <v>30</v>
      </c>
      <c r="M1964" s="6">
        <f>VLOOKUP($C$15,'اطلاعات پایه'!$A$18:$C$30,3,FALSE)</f>
        <v>45736</v>
      </c>
      <c r="N1964" s="5">
        <f>ROUND((K1964*('اطلاعات پایه'!$B$12+1)+'اطلاعات پایه'!$B$13)/30*L1964,0)</f>
        <v>9316080</v>
      </c>
      <c r="O1964" s="5">
        <f>IF(AND(F1964&gt;0,M1964-F1964&gt;364),'اطلاعات پایه'!$B$10,0)*L1964+J1964</f>
        <v>0</v>
      </c>
      <c r="P1964" s="5">
        <f>IF(H1964="متاهل",'اطلاعات پایه'!$B$6,0)</f>
        <v>0</v>
      </c>
      <c r="Q1964" s="5">
        <f>I1964*'اطلاعات پایه'!$B$7</f>
        <v>0</v>
      </c>
      <c r="R1964" s="5">
        <f>ROUND('اطلاعات پایه'!$B$8/30*MIN(30,L1964),0)</f>
        <v>9000000</v>
      </c>
      <c r="S1964" s="5">
        <f>ROUND('اطلاعات پایه'!$B$9/30*MIN(30,L1964),0)</f>
        <v>22000000</v>
      </c>
      <c r="T1964" s="5">
        <f t="shared" si="243"/>
        <v>59284</v>
      </c>
      <c r="U1964" s="15"/>
      <c r="V1964" s="5">
        <f t="shared" si="241"/>
        <v>0</v>
      </c>
      <c r="X1964" s="9">
        <f t="shared" si="244"/>
        <v>40316080</v>
      </c>
      <c r="Y1964" s="9">
        <f>ROUND(0.07*MIN(7*L1964*'اطلاعات پایه'!$B$5,'محاسبه حقوق'!X1964),0)</f>
        <v>2822126</v>
      </c>
      <c r="Z1964" s="9">
        <f t="shared" si="245"/>
        <v>9272700</v>
      </c>
      <c r="AA1964" s="9">
        <f t="shared" si="246"/>
        <v>480702059.14285713</v>
      </c>
      <c r="AB1964" s="5">
        <f>IF(AA1964&lt;='اطلاعات پایه'!$B$35,'اطلاعات پایه'!$D$35,IF(AA1964&lt;='اطلاعات پایه'!$B$36,'اطلاعات پایه'!$E$35+(AA1964-'اطلاعات پایه'!$B$35)*'اطلاعات پایه'!$C$36,IF(AA1964&lt;='اطلاعات پایه'!$B$37,'اطلاعات پایه'!$E$36+(AA1964-'اطلاعات پایه'!$B$36)*'اطلاعات پایه'!$C$37,IF(AA1964&lt;='اطلاعات پایه'!$B$38,'اطلاعات پایه'!$E$37+(AA1964-'اطلاعات پایه'!$B$37)*'اطلاعات پایه'!$C$38,IF(AA1964&lt;='اطلاعات پایه'!$B$39,'اطلاعات پایه'!$E$38+(AA1964-'اطلاعات پایه'!$B$38)*'اطلاعات پایه'!$C$39,'اطلاعات پایه'!$E$39+(AA1964-'اطلاعات پایه'!$B$39)*'اطلاعات پایه'!$C$40)))))/365*L1964</f>
        <v>0</v>
      </c>
      <c r="AC1964" s="9">
        <f t="shared" si="247"/>
        <v>37493954</v>
      </c>
      <c r="AE1964" s="9">
        <f t="shared" si="242"/>
        <v>49588780</v>
      </c>
    </row>
    <row r="1965" spans="1:31" x14ac:dyDescent="0.25">
      <c r="A1965" s="13">
        <v>1945</v>
      </c>
      <c r="B1965" s="13"/>
      <c r="C1965" s="13"/>
      <c r="D1965" s="13"/>
      <c r="E1965" s="13"/>
      <c r="F1965" s="13"/>
      <c r="G1965" s="6" t="str">
        <f t="shared" si="240"/>
        <v/>
      </c>
      <c r="H1965" s="13"/>
      <c r="I1965" s="13"/>
      <c r="J1965" s="15"/>
      <c r="K1965" s="15"/>
      <c r="L1965" s="5">
        <f>VLOOKUP($C$15,'اطلاعات پایه'!$A$18:$B$30,2,FALSE)</f>
        <v>30</v>
      </c>
      <c r="M1965" s="6">
        <f>VLOOKUP($C$15,'اطلاعات پایه'!$A$18:$C$30,3,FALSE)</f>
        <v>45736</v>
      </c>
      <c r="N1965" s="5">
        <f>ROUND((K1965*('اطلاعات پایه'!$B$12+1)+'اطلاعات پایه'!$B$13)/30*L1965,0)</f>
        <v>9316080</v>
      </c>
      <c r="O1965" s="5">
        <f>IF(AND(F1965&gt;0,M1965-F1965&gt;364),'اطلاعات پایه'!$B$10,0)*L1965+J1965</f>
        <v>0</v>
      </c>
      <c r="P1965" s="5">
        <f>IF(H1965="متاهل",'اطلاعات پایه'!$B$6,0)</f>
        <v>0</v>
      </c>
      <c r="Q1965" s="5">
        <f>I1965*'اطلاعات پایه'!$B$7</f>
        <v>0</v>
      </c>
      <c r="R1965" s="5">
        <f>ROUND('اطلاعات پایه'!$B$8/30*MIN(30,L1965),0)</f>
        <v>9000000</v>
      </c>
      <c r="S1965" s="5">
        <f>ROUND('اطلاعات پایه'!$B$9/30*MIN(30,L1965),0)</f>
        <v>22000000</v>
      </c>
      <c r="T1965" s="5">
        <f t="shared" si="243"/>
        <v>59284</v>
      </c>
      <c r="U1965" s="15"/>
      <c r="V1965" s="5">
        <f t="shared" si="241"/>
        <v>0</v>
      </c>
      <c r="X1965" s="9">
        <f t="shared" si="244"/>
        <v>40316080</v>
      </c>
      <c r="Y1965" s="9">
        <f>ROUND(0.07*MIN(7*L1965*'اطلاعات پایه'!$B$5,'محاسبه حقوق'!X1965),0)</f>
        <v>2822126</v>
      </c>
      <c r="Z1965" s="9">
        <f t="shared" si="245"/>
        <v>9272700</v>
      </c>
      <c r="AA1965" s="9">
        <f t="shared" si="246"/>
        <v>480702059.14285713</v>
      </c>
      <c r="AB1965" s="5">
        <f>IF(AA1965&lt;='اطلاعات پایه'!$B$35,'اطلاعات پایه'!$D$35,IF(AA1965&lt;='اطلاعات پایه'!$B$36,'اطلاعات پایه'!$E$35+(AA1965-'اطلاعات پایه'!$B$35)*'اطلاعات پایه'!$C$36,IF(AA1965&lt;='اطلاعات پایه'!$B$37,'اطلاعات پایه'!$E$36+(AA1965-'اطلاعات پایه'!$B$36)*'اطلاعات پایه'!$C$37,IF(AA1965&lt;='اطلاعات پایه'!$B$38,'اطلاعات پایه'!$E$37+(AA1965-'اطلاعات پایه'!$B$37)*'اطلاعات پایه'!$C$38,IF(AA1965&lt;='اطلاعات پایه'!$B$39,'اطلاعات پایه'!$E$38+(AA1965-'اطلاعات پایه'!$B$38)*'اطلاعات پایه'!$C$39,'اطلاعات پایه'!$E$39+(AA1965-'اطلاعات پایه'!$B$39)*'اطلاعات پایه'!$C$40)))))/365*L1965</f>
        <v>0</v>
      </c>
      <c r="AC1965" s="9">
        <f t="shared" si="247"/>
        <v>37493954</v>
      </c>
      <c r="AE1965" s="9">
        <f t="shared" si="242"/>
        <v>49588780</v>
      </c>
    </row>
    <row r="1966" spans="1:31" x14ac:dyDescent="0.25">
      <c r="A1966" s="13">
        <v>1946</v>
      </c>
      <c r="B1966" s="13"/>
      <c r="C1966" s="13"/>
      <c r="D1966" s="13"/>
      <c r="E1966" s="13"/>
      <c r="F1966" s="13"/>
      <c r="G1966" s="6" t="str">
        <f t="shared" si="240"/>
        <v/>
      </c>
      <c r="H1966" s="13"/>
      <c r="I1966" s="13"/>
      <c r="J1966" s="15"/>
      <c r="K1966" s="15"/>
      <c r="L1966" s="5">
        <f>VLOOKUP($C$15,'اطلاعات پایه'!$A$18:$B$30,2,FALSE)</f>
        <v>30</v>
      </c>
      <c r="M1966" s="6">
        <f>VLOOKUP($C$15,'اطلاعات پایه'!$A$18:$C$30,3,FALSE)</f>
        <v>45736</v>
      </c>
      <c r="N1966" s="5">
        <f>ROUND((K1966*('اطلاعات پایه'!$B$12+1)+'اطلاعات پایه'!$B$13)/30*L1966,0)</f>
        <v>9316080</v>
      </c>
      <c r="O1966" s="5">
        <f>IF(AND(F1966&gt;0,M1966-F1966&gt;364),'اطلاعات پایه'!$B$10,0)*L1966+J1966</f>
        <v>0</v>
      </c>
      <c r="P1966" s="5">
        <f>IF(H1966="متاهل",'اطلاعات پایه'!$B$6,0)</f>
        <v>0</v>
      </c>
      <c r="Q1966" s="5">
        <f>I1966*'اطلاعات پایه'!$B$7</f>
        <v>0</v>
      </c>
      <c r="R1966" s="5">
        <f>ROUND('اطلاعات پایه'!$B$8/30*MIN(30,L1966),0)</f>
        <v>9000000</v>
      </c>
      <c r="S1966" s="5">
        <f>ROUND('اطلاعات پایه'!$B$9/30*MIN(30,L1966),0)</f>
        <v>22000000</v>
      </c>
      <c r="T1966" s="5">
        <f t="shared" si="243"/>
        <v>59284</v>
      </c>
      <c r="U1966" s="15"/>
      <c r="V1966" s="5">
        <f t="shared" si="241"/>
        <v>0</v>
      </c>
      <c r="X1966" s="9">
        <f t="shared" si="244"/>
        <v>40316080</v>
      </c>
      <c r="Y1966" s="9">
        <f>ROUND(0.07*MIN(7*L1966*'اطلاعات پایه'!$B$5,'محاسبه حقوق'!X1966),0)</f>
        <v>2822126</v>
      </c>
      <c r="Z1966" s="9">
        <f t="shared" si="245"/>
        <v>9272700</v>
      </c>
      <c r="AA1966" s="9">
        <f t="shared" si="246"/>
        <v>480702059.14285713</v>
      </c>
      <c r="AB1966" s="5">
        <f>IF(AA1966&lt;='اطلاعات پایه'!$B$35,'اطلاعات پایه'!$D$35,IF(AA1966&lt;='اطلاعات پایه'!$B$36,'اطلاعات پایه'!$E$35+(AA1966-'اطلاعات پایه'!$B$35)*'اطلاعات پایه'!$C$36,IF(AA1966&lt;='اطلاعات پایه'!$B$37,'اطلاعات پایه'!$E$36+(AA1966-'اطلاعات پایه'!$B$36)*'اطلاعات پایه'!$C$37,IF(AA1966&lt;='اطلاعات پایه'!$B$38,'اطلاعات پایه'!$E$37+(AA1966-'اطلاعات پایه'!$B$37)*'اطلاعات پایه'!$C$38,IF(AA1966&lt;='اطلاعات پایه'!$B$39,'اطلاعات پایه'!$E$38+(AA1966-'اطلاعات پایه'!$B$38)*'اطلاعات پایه'!$C$39,'اطلاعات پایه'!$E$39+(AA1966-'اطلاعات پایه'!$B$39)*'اطلاعات پایه'!$C$40)))))/365*L1966</f>
        <v>0</v>
      </c>
      <c r="AC1966" s="9">
        <f t="shared" si="247"/>
        <v>37493954</v>
      </c>
      <c r="AE1966" s="9">
        <f t="shared" si="242"/>
        <v>49588780</v>
      </c>
    </row>
    <row r="1967" spans="1:31" x14ac:dyDescent="0.25">
      <c r="A1967" s="13">
        <v>1947</v>
      </c>
      <c r="B1967" s="13"/>
      <c r="C1967" s="13"/>
      <c r="D1967" s="13"/>
      <c r="E1967" s="13"/>
      <c r="F1967" s="13"/>
      <c r="G1967" s="6" t="str">
        <f t="shared" si="240"/>
        <v/>
      </c>
      <c r="H1967" s="13"/>
      <c r="I1967" s="13"/>
      <c r="J1967" s="15"/>
      <c r="K1967" s="15"/>
      <c r="L1967" s="5">
        <f>VLOOKUP($C$15,'اطلاعات پایه'!$A$18:$B$30,2,FALSE)</f>
        <v>30</v>
      </c>
      <c r="M1967" s="6">
        <f>VLOOKUP($C$15,'اطلاعات پایه'!$A$18:$C$30,3,FALSE)</f>
        <v>45736</v>
      </c>
      <c r="N1967" s="5">
        <f>ROUND((K1967*('اطلاعات پایه'!$B$12+1)+'اطلاعات پایه'!$B$13)/30*L1967,0)</f>
        <v>9316080</v>
      </c>
      <c r="O1967" s="5">
        <f>IF(AND(F1967&gt;0,M1967-F1967&gt;364),'اطلاعات پایه'!$B$10,0)*L1967+J1967</f>
        <v>0</v>
      </c>
      <c r="P1967" s="5">
        <f>IF(H1967="متاهل",'اطلاعات پایه'!$B$6,0)</f>
        <v>0</v>
      </c>
      <c r="Q1967" s="5">
        <f>I1967*'اطلاعات پایه'!$B$7</f>
        <v>0</v>
      </c>
      <c r="R1967" s="5">
        <f>ROUND('اطلاعات پایه'!$B$8/30*MIN(30,L1967),0)</f>
        <v>9000000</v>
      </c>
      <c r="S1967" s="5">
        <f>ROUND('اطلاعات پایه'!$B$9/30*MIN(30,L1967),0)</f>
        <v>22000000</v>
      </c>
      <c r="T1967" s="5">
        <f t="shared" si="243"/>
        <v>59284</v>
      </c>
      <c r="U1967" s="15"/>
      <c r="V1967" s="5">
        <f t="shared" si="241"/>
        <v>0</v>
      </c>
      <c r="X1967" s="9">
        <f t="shared" si="244"/>
        <v>40316080</v>
      </c>
      <c r="Y1967" s="9">
        <f>ROUND(0.07*MIN(7*L1967*'اطلاعات پایه'!$B$5,'محاسبه حقوق'!X1967),0)</f>
        <v>2822126</v>
      </c>
      <c r="Z1967" s="9">
        <f t="shared" si="245"/>
        <v>9272700</v>
      </c>
      <c r="AA1967" s="9">
        <f t="shared" si="246"/>
        <v>480702059.14285713</v>
      </c>
      <c r="AB1967" s="5">
        <f>IF(AA1967&lt;='اطلاعات پایه'!$B$35,'اطلاعات پایه'!$D$35,IF(AA1967&lt;='اطلاعات پایه'!$B$36,'اطلاعات پایه'!$E$35+(AA1967-'اطلاعات پایه'!$B$35)*'اطلاعات پایه'!$C$36,IF(AA1967&lt;='اطلاعات پایه'!$B$37,'اطلاعات پایه'!$E$36+(AA1967-'اطلاعات پایه'!$B$36)*'اطلاعات پایه'!$C$37,IF(AA1967&lt;='اطلاعات پایه'!$B$38,'اطلاعات پایه'!$E$37+(AA1967-'اطلاعات پایه'!$B$37)*'اطلاعات پایه'!$C$38,IF(AA1967&lt;='اطلاعات پایه'!$B$39,'اطلاعات پایه'!$E$38+(AA1967-'اطلاعات پایه'!$B$38)*'اطلاعات پایه'!$C$39,'اطلاعات پایه'!$E$39+(AA1967-'اطلاعات پایه'!$B$39)*'اطلاعات پایه'!$C$40)))))/365*L1967</f>
        <v>0</v>
      </c>
      <c r="AC1967" s="9">
        <f t="shared" si="247"/>
        <v>37493954</v>
      </c>
      <c r="AE1967" s="9">
        <f t="shared" si="242"/>
        <v>49588780</v>
      </c>
    </row>
    <row r="1968" spans="1:31" x14ac:dyDescent="0.25">
      <c r="A1968" s="13">
        <v>1948</v>
      </c>
      <c r="B1968" s="13"/>
      <c r="C1968" s="13"/>
      <c r="D1968" s="13"/>
      <c r="E1968" s="13"/>
      <c r="F1968" s="13"/>
      <c r="G1968" s="6" t="str">
        <f t="shared" si="240"/>
        <v/>
      </c>
      <c r="H1968" s="13"/>
      <c r="I1968" s="13"/>
      <c r="J1968" s="15"/>
      <c r="K1968" s="15"/>
      <c r="L1968" s="5">
        <f>VLOOKUP($C$15,'اطلاعات پایه'!$A$18:$B$30,2,FALSE)</f>
        <v>30</v>
      </c>
      <c r="M1968" s="6">
        <f>VLOOKUP($C$15,'اطلاعات پایه'!$A$18:$C$30,3,FALSE)</f>
        <v>45736</v>
      </c>
      <c r="N1968" s="5">
        <f>ROUND((K1968*('اطلاعات پایه'!$B$12+1)+'اطلاعات پایه'!$B$13)/30*L1968,0)</f>
        <v>9316080</v>
      </c>
      <c r="O1968" s="5">
        <f>IF(AND(F1968&gt;0,M1968-F1968&gt;364),'اطلاعات پایه'!$B$10,0)*L1968+J1968</f>
        <v>0</v>
      </c>
      <c r="P1968" s="5">
        <f>IF(H1968="متاهل",'اطلاعات پایه'!$B$6,0)</f>
        <v>0</v>
      </c>
      <c r="Q1968" s="5">
        <f>I1968*'اطلاعات پایه'!$B$7</f>
        <v>0</v>
      </c>
      <c r="R1968" s="5">
        <f>ROUND('اطلاعات پایه'!$B$8/30*MIN(30,L1968),0)</f>
        <v>9000000</v>
      </c>
      <c r="S1968" s="5">
        <f>ROUND('اطلاعات پایه'!$B$9/30*MIN(30,L1968),0)</f>
        <v>22000000</v>
      </c>
      <c r="T1968" s="5">
        <f t="shared" si="243"/>
        <v>59284</v>
      </c>
      <c r="U1968" s="15"/>
      <c r="V1968" s="5">
        <f t="shared" si="241"/>
        <v>0</v>
      </c>
      <c r="X1968" s="9">
        <f t="shared" si="244"/>
        <v>40316080</v>
      </c>
      <c r="Y1968" s="9">
        <f>ROUND(0.07*MIN(7*L1968*'اطلاعات پایه'!$B$5,'محاسبه حقوق'!X1968),0)</f>
        <v>2822126</v>
      </c>
      <c r="Z1968" s="9">
        <f t="shared" si="245"/>
        <v>9272700</v>
      </c>
      <c r="AA1968" s="9">
        <f t="shared" si="246"/>
        <v>480702059.14285713</v>
      </c>
      <c r="AB1968" s="5">
        <f>IF(AA1968&lt;='اطلاعات پایه'!$B$35,'اطلاعات پایه'!$D$35,IF(AA1968&lt;='اطلاعات پایه'!$B$36,'اطلاعات پایه'!$E$35+(AA1968-'اطلاعات پایه'!$B$35)*'اطلاعات پایه'!$C$36,IF(AA1968&lt;='اطلاعات پایه'!$B$37,'اطلاعات پایه'!$E$36+(AA1968-'اطلاعات پایه'!$B$36)*'اطلاعات پایه'!$C$37,IF(AA1968&lt;='اطلاعات پایه'!$B$38,'اطلاعات پایه'!$E$37+(AA1968-'اطلاعات پایه'!$B$37)*'اطلاعات پایه'!$C$38,IF(AA1968&lt;='اطلاعات پایه'!$B$39,'اطلاعات پایه'!$E$38+(AA1968-'اطلاعات پایه'!$B$38)*'اطلاعات پایه'!$C$39,'اطلاعات پایه'!$E$39+(AA1968-'اطلاعات پایه'!$B$39)*'اطلاعات پایه'!$C$40)))))/365*L1968</f>
        <v>0</v>
      </c>
      <c r="AC1968" s="9">
        <f t="shared" si="247"/>
        <v>37493954</v>
      </c>
      <c r="AE1968" s="9">
        <f t="shared" si="242"/>
        <v>49588780</v>
      </c>
    </row>
    <row r="1969" spans="1:31" x14ac:dyDescent="0.25">
      <c r="A1969" s="13">
        <v>1949</v>
      </c>
      <c r="B1969" s="13"/>
      <c r="C1969" s="13"/>
      <c r="D1969" s="13"/>
      <c r="E1969" s="13"/>
      <c r="F1969" s="13"/>
      <c r="G1969" s="6" t="str">
        <f t="shared" si="240"/>
        <v/>
      </c>
      <c r="H1969" s="13"/>
      <c r="I1969" s="13"/>
      <c r="J1969" s="15"/>
      <c r="K1969" s="15"/>
      <c r="L1969" s="5">
        <f>VLOOKUP($C$15,'اطلاعات پایه'!$A$18:$B$30,2,FALSE)</f>
        <v>30</v>
      </c>
      <c r="M1969" s="6">
        <f>VLOOKUP($C$15,'اطلاعات پایه'!$A$18:$C$30,3,FALSE)</f>
        <v>45736</v>
      </c>
      <c r="N1969" s="5">
        <f>ROUND((K1969*('اطلاعات پایه'!$B$12+1)+'اطلاعات پایه'!$B$13)/30*L1969,0)</f>
        <v>9316080</v>
      </c>
      <c r="O1969" s="5">
        <f>IF(AND(F1969&gt;0,M1969-F1969&gt;364),'اطلاعات پایه'!$B$10,0)*L1969+J1969</f>
        <v>0</v>
      </c>
      <c r="P1969" s="5">
        <f>IF(H1969="متاهل",'اطلاعات پایه'!$B$6,0)</f>
        <v>0</v>
      </c>
      <c r="Q1969" s="5">
        <f>I1969*'اطلاعات پایه'!$B$7</f>
        <v>0</v>
      </c>
      <c r="R1969" s="5">
        <f>ROUND('اطلاعات پایه'!$B$8/30*MIN(30,L1969),0)</f>
        <v>9000000</v>
      </c>
      <c r="S1969" s="5">
        <f>ROUND('اطلاعات پایه'!$B$9/30*MIN(30,L1969),0)</f>
        <v>22000000</v>
      </c>
      <c r="T1969" s="5">
        <f t="shared" si="243"/>
        <v>59284</v>
      </c>
      <c r="U1969" s="15"/>
      <c r="V1969" s="5">
        <f t="shared" si="241"/>
        <v>0</v>
      </c>
      <c r="X1969" s="9">
        <f t="shared" si="244"/>
        <v>40316080</v>
      </c>
      <c r="Y1969" s="9">
        <f>ROUND(0.07*MIN(7*L1969*'اطلاعات پایه'!$B$5,'محاسبه حقوق'!X1969),0)</f>
        <v>2822126</v>
      </c>
      <c r="Z1969" s="9">
        <f t="shared" si="245"/>
        <v>9272700</v>
      </c>
      <c r="AA1969" s="9">
        <f t="shared" si="246"/>
        <v>480702059.14285713</v>
      </c>
      <c r="AB1969" s="5">
        <f>IF(AA1969&lt;='اطلاعات پایه'!$B$35,'اطلاعات پایه'!$D$35,IF(AA1969&lt;='اطلاعات پایه'!$B$36,'اطلاعات پایه'!$E$35+(AA1969-'اطلاعات پایه'!$B$35)*'اطلاعات پایه'!$C$36,IF(AA1969&lt;='اطلاعات پایه'!$B$37,'اطلاعات پایه'!$E$36+(AA1969-'اطلاعات پایه'!$B$36)*'اطلاعات پایه'!$C$37,IF(AA1969&lt;='اطلاعات پایه'!$B$38,'اطلاعات پایه'!$E$37+(AA1969-'اطلاعات پایه'!$B$37)*'اطلاعات پایه'!$C$38,IF(AA1969&lt;='اطلاعات پایه'!$B$39,'اطلاعات پایه'!$E$38+(AA1969-'اطلاعات پایه'!$B$38)*'اطلاعات پایه'!$C$39,'اطلاعات پایه'!$E$39+(AA1969-'اطلاعات پایه'!$B$39)*'اطلاعات پایه'!$C$40)))))/365*L1969</f>
        <v>0</v>
      </c>
      <c r="AC1969" s="9">
        <f t="shared" si="247"/>
        <v>37493954</v>
      </c>
      <c r="AE1969" s="9">
        <f t="shared" si="242"/>
        <v>49588780</v>
      </c>
    </row>
    <row r="1970" spans="1:31" x14ac:dyDescent="0.25">
      <c r="A1970" s="13">
        <v>1950</v>
      </c>
      <c r="B1970" s="13"/>
      <c r="C1970" s="13"/>
      <c r="D1970" s="13"/>
      <c r="E1970" s="13"/>
      <c r="F1970" s="13"/>
      <c r="G1970" s="6" t="str">
        <f t="shared" si="240"/>
        <v/>
      </c>
      <c r="H1970" s="13"/>
      <c r="I1970" s="13"/>
      <c r="J1970" s="15"/>
      <c r="K1970" s="15"/>
      <c r="L1970" s="5">
        <f>VLOOKUP($C$15,'اطلاعات پایه'!$A$18:$B$30,2,FALSE)</f>
        <v>30</v>
      </c>
      <c r="M1970" s="6">
        <f>VLOOKUP($C$15,'اطلاعات پایه'!$A$18:$C$30,3,FALSE)</f>
        <v>45736</v>
      </c>
      <c r="N1970" s="5">
        <f>ROUND((K1970*('اطلاعات پایه'!$B$12+1)+'اطلاعات پایه'!$B$13)/30*L1970,0)</f>
        <v>9316080</v>
      </c>
      <c r="O1970" s="5">
        <f>IF(AND(F1970&gt;0,M1970-F1970&gt;364),'اطلاعات پایه'!$B$10,0)*L1970+J1970</f>
        <v>0</v>
      </c>
      <c r="P1970" s="5">
        <f>IF(H1970="متاهل",'اطلاعات پایه'!$B$6,0)</f>
        <v>0</v>
      </c>
      <c r="Q1970" s="5">
        <f>I1970*'اطلاعات پایه'!$B$7</f>
        <v>0</v>
      </c>
      <c r="R1970" s="5">
        <f>ROUND('اطلاعات پایه'!$B$8/30*MIN(30,L1970),0)</f>
        <v>9000000</v>
      </c>
      <c r="S1970" s="5">
        <f>ROUND('اطلاعات پایه'!$B$9/30*MIN(30,L1970),0)</f>
        <v>22000000</v>
      </c>
      <c r="T1970" s="5">
        <f t="shared" si="243"/>
        <v>59284</v>
      </c>
      <c r="U1970" s="15"/>
      <c r="V1970" s="5">
        <f t="shared" si="241"/>
        <v>0</v>
      </c>
      <c r="X1970" s="9">
        <f t="shared" si="244"/>
        <v>40316080</v>
      </c>
      <c r="Y1970" s="9">
        <f>ROUND(0.07*MIN(7*L1970*'اطلاعات پایه'!$B$5,'محاسبه حقوق'!X1970),0)</f>
        <v>2822126</v>
      </c>
      <c r="Z1970" s="9">
        <f t="shared" si="245"/>
        <v>9272700</v>
      </c>
      <c r="AA1970" s="9">
        <f t="shared" si="246"/>
        <v>480702059.14285713</v>
      </c>
      <c r="AB1970" s="5">
        <f>IF(AA1970&lt;='اطلاعات پایه'!$B$35,'اطلاعات پایه'!$D$35,IF(AA1970&lt;='اطلاعات پایه'!$B$36,'اطلاعات پایه'!$E$35+(AA1970-'اطلاعات پایه'!$B$35)*'اطلاعات پایه'!$C$36,IF(AA1970&lt;='اطلاعات پایه'!$B$37,'اطلاعات پایه'!$E$36+(AA1970-'اطلاعات پایه'!$B$36)*'اطلاعات پایه'!$C$37,IF(AA1970&lt;='اطلاعات پایه'!$B$38,'اطلاعات پایه'!$E$37+(AA1970-'اطلاعات پایه'!$B$37)*'اطلاعات پایه'!$C$38,IF(AA1970&lt;='اطلاعات پایه'!$B$39,'اطلاعات پایه'!$E$38+(AA1970-'اطلاعات پایه'!$B$38)*'اطلاعات پایه'!$C$39,'اطلاعات پایه'!$E$39+(AA1970-'اطلاعات پایه'!$B$39)*'اطلاعات پایه'!$C$40)))))/365*L1970</f>
        <v>0</v>
      </c>
      <c r="AC1970" s="9">
        <f t="shared" si="247"/>
        <v>37493954</v>
      </c>
      <c r="AE1970" s="9">
        <f t="shared" si="242"/>
        <v>49588780</v>
      </c>
    </row>
    <row r="1971" spans="1:31" x14ac:dyDescent="0.25">
      <c r="A1971" s="13">
        <v>1951</v>
      </c>
      <c r="B1971" s="13"/>
      <c r="C1971" s="13"/>
      <c r="D1971" s="13"/>
      <c r="E1971" s="13"/>
      <c r="F1971" s="13"/>
      <c r="G1971" s="6" t="str">
        <f t="shared" si="240"/>
        <v/>
      </c>
      <c r="H1971" s="13"/>
      <c r="I1971" s="13"/>
      <c r="J1971" s="15"/>
      <c r="K1971" s="15"/>
      <c r="L1971" s="5">
        <f>VLOOKUP($C$15,'اطلاعات پایه'!$A$18:$B$30,2,FALSE)</f>
        <v>30</v>
      </c>
      <c r="M1971" s="6">
        <f>VLOOKUP($C$15,'اطلاعات پایه'!$A$18:$C$30,3,FALSE)</f>
        <v>45736</v>
      </c>
      <c r="N1971" s="5">
        <f>ROUND((K1971*('اطلاعات پایه'!$B$12+1)+'اطلاعات پایه'!$B$13)/30*L1971,0)</f>
        <v>9316080</v>
      </c>
      <c r="O1971" s="5">
        <f>IF(AND(F1971&gt;0,M1971-F1971&gt;364),'اطلاعات پایه'!$B$10,0)*L1971+J1971</f>
        <v>0</v>
      </c>
      <c r="P1971" s="5">
        <f>IF(H1971="متاهل",'اطلاعات پایه'!$B$6,0)</f>
        <v>0</v>
      </c>
      <c r="Q1971" s="5">
        <f>I1971*'اطلاعات پایه'!$B$7</f>
        <v>0</v>
      </c>
      <c r="R1971" s="5">
        <f>ROUND('اطلاعات پایه'!$B$8/30*MIN(30,L1971),0)</f>
        <v>9000000</v>
      </c>
      <c r="S1971" s="5">
        <f>ROUND('اطلاعات پایه'!$B$9/30*MIN(30,L1971),0)</f>
        <v>22000000</v>
      </c>
      <c r="T1971" s="5">
        <f t="shared" si="243"/>
        <v>59284</v>
      </c>
      <c r="U1971" s="15"/>
      <c r="V1971" s="5">
        <f t="shared" si="241"/>
        <v>0</v>
      </c>
      <c r="X1971" s="9">
        <f t="shared" si="244"/>
        <v>40316080</v>
      </c>
      <c r="Y1971" s="9">
        <f>ROUND(0.07*MIN(7*L1971*'اطلاعات پایه'!$B$5,'محاسبه حقوق'!X1971),0)</f>
        <v>2822126</v>
      </c>
      <c r="Z1971" s="9">
        <f t="shared" si="245"/>
        <v>9272700</v>
      </c>
      <c r="AA1971" s="9">
        <f t="shared" si="246"/>
        <v>480702059.14285713</v>
      </c>
      <c r="AB1971" s="5">
        <f>IF(AA1971&lt;='اطلاعات پایه'!$B$35,'اطلاعات پایه'!$D$35,IF(AA1971&lt;='اطلاعات پایه'!$B$36,'اطلاعات پایه'!$E$35+(AA1971-'اطلاعات پایه'!$B$35)*'اطلاعات پایه'!$C$36,IF(AA1971&lt;='اطلاعات پایه'!$B$37,'اطلاعات پایه'!$E$36+(AA1971-'اطلاعات پایه'!$B$36)*'اطلاعات پایه'!$C$37,IF(AA1971&lt;='اطلاعات پایه'!$B$38,'اطلاعات پایه'!$E$37+(AA1971-'اطلاعات پایه'!$B$37)*'اطلاعات پایه'!$C$38,IF(AA1971&lt;='اطلاعات پایه'!$B$39,'اطلاعات پایه'!$E$38+(AA1971-'اطلاعات پایه'!$B$38)*'اطلاعات پایه'!$C$39,'اطلاعات پایه'!$E$39+(AA1971-'اطلاعات پایه'!$B$39)*'اطلاعات پایه'!$C$40)))))/365*L1971</f>
        <v>0</v>
      </c>
      <c r="AC1971" s="9">
        <f t="shared" si="247"/>
        <v>37493954</v>
      </c>
      <c r="AE1971" s="9">
        <f t="shared" si="242"/>
        <v>49588780</v>
      </c>
    </row>
    <row r="1972" spans="1:31" x14ac:dyDescent="0.25">
      <c r="A1972" s="13">
        <v>1952</v>
      </c>
      <c r="B1972" s="13"/>
      <c r="C1972" s="13"/>
      <c r="D1972" s="13"/>
      <c r="E1972" s="13"/>
      <c r="F1972" s="13"/>
      <c r="G1972" s="6" t="str">
        <f t="shared" si="240"/>
        <v/>
      </c>
      <c r="H1972" s="13"/>
      <c r="I1972" s="13"/>
      <c r="J1972" s="15"/>
      <c r="K1972" s="15"/>
      <c r="L1972" s="5">
        <f>VLOOKUP($C$15,'اطلاعات پایه'!$A$18:$B$30,2,FALSE)</f>
        <v>30</v>
      </c>
      <c r="M1972" s="6">
        <f>VLOOKUP($C$15,'اطلاعات پایه'!$A$18:$C$30,3,FALSE)</f>
        <v>45736</v>
      </c>
      <c r="N1972" s="5">
        <f>ROUND((K1972*('اطلاعات پایه'!$B$12+1)+'اطلاعات پایه'!$B$13)/30*L1972,0)</f>
        <v>9316080</v>
      </c>
      <c r="O1972" s="5">
        <f>IF(AND(F1972&gt;0,M1972-F1972&gt;364),'اطلاعات پایه'!$B$10,0)*L1972+J1972</f>
        <v>0</v>
      </c>
      <c r="P1972" s="5">
        <f>IF(H1972="متاهل",'اطلاعات پایه'!$B$6,0)</f>
        <v>0</v>
      </c>
      <c r="Q1972" s="5">
        <f>I1972*'اطلاعات پایه'!$B$7</f>
        <v>0</v>
      </c>
      <c r="R1972" s="5">
        <f>ROUND('اطلاعات پایه'!$B$8/30*MIN(30,L1972),0)</f>
        <v>9000000</v>
      </c>
      <c r="S1972" s="5">
        <f>ROUND('اطلاعات پایه'!$B$9/30*MIN(30,L1972),0)</f>
        <v>22000000</v>
      </c>
      <c r="T1972" s="5">
        <f t="shared" si="243"/>
        <v>59284</v>
      </c>
      <c r="U1972" s="15"/>
      <c r="V1972" s="5">
        <f t="shared" si="241"/>
        <v>0</v>
      </c>
      <c r="X1972" s="9">
        <f t="shared" si="244"/>
        <v>40316080</v>
      </c>
      <c r="Y1972" s="9">
        <f>ROUND(0.07*MIN(7*L1972*'اطلاعات پایه'!$B$5,'محاسبه حقوق'!X1972),0)</f>
        <v>2822126</v>
      </c>
      <c r="Z1972" s="9">
        <f t="shared" si="245"/>
        <v>9272700</v>
      </c>
      <c r="AA1972" s="9">
        <f t="shared" si="246"/>
        <v>480702059.14285713</v>
      </c>
      <c r="AB1972" s="5">
        <f>IF(AA1972&lt;='اطلاعات پایه'!$B$35,'اطلاعات پایه'!$D$35,IF(AA1972&lt;='اطلاعات پایه'!$B$36,'اطلاعات پایه'!$E$35+(AA1972-'اطلاعات پایه'!$B$35)*'اطلاعات پایه'!$C$36,IF(AA1972&lt;='اطلاعات پایه'!$B$37,'اطلاعات پایه'!$E$36+(AA1972-'اطلاعات پایه'!$B$36)*'اطلاعات پایه'!$C$37,IF(AA1972&lt;='اطلاعات پایه'!$B$38,'اطلاعات پایه'!$E$37+(AA1972-'اطلاعات پایه'!$B$37)*'اطلاعات پایه'!$C$38,IF(AA1972&lt;='اطلاعات پایه'!$B$39,'اطلاعات پایه'!$E$38+(AA1972-'اطلاعات پایه'!$B$38)*'اطلاعات پایه'!$C$39,'اطلاعات پایه'!$E$39+(AA1972-'اطلاعات پایه'!$B$39)*'اطلاعات پایه'!$C$40)))))/365*L1972</f>
        <v>0</v>
      </c>
      <c r="AC1972" s="9">
        <f t="shared" si="247"/>
        <v>37493954</v>
      </c>
      <c r="AE1972" s="9">
        <f t="shared" si="242"/>
        <v>49588780</v>
      </c>
    </row>
    <row r="1973" spans="1:31" x14ac:dyDescent="0.25">
      <c r="A1973" s="13">
        <v>1953</v>
      </c>
      <c r="B1973" s="13"/>
      <c r="C1973" s="13"/>
      <c r="D1973" s="13"/>
      <c r="E1973" s="13"/>
      <c r="F1973" s="13"/>
      <c r="G1973" s="6" t="str">
        <f t="shared" si="240"/>
        <v/>
      </c>
      <c r="H1973" s="13"/>
      <c r="I1973" s="13"/>
      <c r="J1973" s="15"/>
      <c r="K1973" s="15"/>
      <c r="L1973" s="5">
        <f>VLOOKUP($C$15,'اطلاعات پایه'!$A$18:$B$30,2,FALSE)</f>
        <v>30</v>
      </c>
      <c r="M1973" s="6">
        <f>VLOOKUP($C$15,'اطلاعات پایه'!$A$18:$C$30,3,FALSE)</f>
        <v>45736</v>
      </c>
      <c r="N1973" s="5">
        <f>ROUND((K1973*('اطلاعات پایه'!$B$12+1)+'اطلاعات پایه'!$B$13)/30*L1973,0)</f>
        <v>9316080</v>
      </c>
      <c r="O1973" s="5">
        <f>IF(AND(F1973&gt;0,M1973-F1973&gt;364),'اطلاعات پایه'!$B$10,0)*L1973+J1973</f>
        <v>0</v>
      </c>
      <c r="P1973" s="5">
        <f>IF(H1973="متاهل",'اطلاعات پایه'!$B$6,0)</f>
        <v>0</v>
      </c>
      <c r="Q1973" s="5">
        <f>I1973*'اطلاعات پایه'!$B$7</f>
        <v>0</v>
      </c>
      <c r="R1973" s="5">
        <f>ROUND('اطلاعات پایه'!$B$8/30*MIN(30,L1973),0)</f>
        <v>9000000</v>
      </c>
      <c r="S1973" s="5">
        <f>ROUND('اطلاعات پایه'!$B$9/30*MIN(30,L1973),0)</f>
        <v>22000000</v>
      </c>
      <c r="T1973" s="5">
        <f t="shared" si="243"/>
        <v>59284</v>
      </c>
      <c r="U1973" s="15"/>
      <c r="V1973" s="5">
        <f t="shared" si="241"/>
        <v>0</v>
      </c>
      <c r="X1973" s="9">
        <f t="shared" si="244"/>
        <v>40316080</v>
      </c>
      <c r="Y1973" s="9">
        <f>ROUND(0.07*MIN(7*L1973*'اطلاعات پایه'!$B$5,'محاسبه حقوق'!X1973),0)</f>
        <v>2822126</v>
      </c>
      <c r="Z1973" s="9">
        <f t="shared" si="245"/>
        <v>9272700</v>
      </c>
      <c r="AA1973" s="9">
        <f t="shared" si="246"/>
        <v>480702059.14285713</v>
      </c>
      <c r="AB1973" s="5">
        <f>IF(AA1973&lt;='اطلاعات پایه'!$B$35,'اطلاعات پایه'!$D$35,IF(AA1973&lt;='اطلاعات پایه'!$B$36,'اطلاعات پایه'!$E$35+(AA1973-'اطلاعات پایه'!$B$35)*'اطلاعات پایه'!$C$36,IF(AA1973&lt;='اطلاعات پایه'!$B$37,'اطلاعات پایه'!$E$36+(AA1973-'اطلاعات پایه'!$B$36)*'اطلاعات پایه'!$C$37,IF(AA1973&lt;='اطلاعات پایه'!$B$38,'اطلاعات پایه'!$E$37+(AA1973-'اطلاعات پایه'!$B$37)*'اطلاعات پایه'!$C$38,IF(AA1973&lt;='اطلاعات پایه'!$B$39,'اطلاعات پایه'!$E$38+(AA1973-'اطلاعات پایه'!$B$38)*'اطلاعات پایه'!$C$39,'اطلاعات پایه'!$E$39+(AA1973-'اطلاعات پایه'!$B$39)*'اطلاعات پایه'!$C$40)))))/365*L1973</f>
        <v>0</v>
      </c>
      <c r="AC1973" s="9">
        <f t="shared" si="247"/>
        <v>37493954</v>
      </c>
      <c r="AE1973" s="9">
        <f t="shared" si="242"/>
        <v>49588780</v>
      </c>
    </row>
    <row r="1974" spans="1:31" x14ac:dyDescent="0.25">
      <c r="A1974" s="13">
        <v>1954</v>
      </c>
      <c r="B1974" s="13"/>
      <c r="C1974" s="13"/>
      <c r="D1974" s="13"/>
      <c r="E1974" s="13"/>
      <c r="F1974" s="13"/>
      <c r="G1974" s="6" t="str">
        <f t="shared" si="240"/>
        <v/>
      </c>
      <c r="H1974" s="13"/>
      <c r="I1974" s="13"/>
      <c r="J1974" s="15"/>
      <c r="K1974" s="15"/>
      <c r="L1974" s="5">
        <f>VLOOKUP($C$15,'اطلاعات پایه'!$A$18:$B$30,2,FALSE)</f>
        <v>30</v>
      </c>
      <c r="M1974" s="6">
        <f>VLOOKUP($C$15,'اطلاعات پایه'!$A$18:$C$30,3,FALSE)</f>
        <v>45736</v>
      </c>
      <c r="N1974" s="5">
        <f>ROUND((K1974*('اطلاعات پایه'!$B$12+1)+'اطلاعات پایه'!$B$13)/30*L1974,0)</f>
        <v>9316080</v>
      </c>
      <c r="O1974" s="5">
        <f>IF(AND(F1974&gt;0,M1974-F1974&gt;364),'اطلاعات پایه'!$B$10,0)*L1974+J1974</f>
        <v>0</v>
      </c>
      <c r="P1974" s="5">
        <f>IF(H1974="متاهل",'اطلاعات پایه'!$B$6,0)</f>
        <v>0</v>
      </c>
      <c r="Q1974" s="5">
        <f>I1974*'اطلاعات پایه'!$B$7</f>
        <v>0</v>
      </c>
      <c r="R1974" s="5">
        <f>ROUND('اطلاعات پایه'!$B$8/30*MIN(30,L1974),0)</f>
        <v>9000000</v>
      </c>
      <c r="S1974" s="5">
        <f>ROUND('اطلاعات پایه'!$B$9/30*MIN(30,L1974),0)</f>
        <v>22000000</v>
      </c>
      <c r="T1974" s="5">
        <f t="shared" si="243"/>
        <v>59284</v>
      </c>
      <c r="U1974" s="15"/>
      <c r="V1974" s="5">
        <f t="shared" si="241"/>
        <v>0</v>
      </c>
      <c r="X1974" s="9">
        <f t="shared" si="244"/>
        <v>40316080</v>
      </c>
      <c r="Y1974" s="9">
        <f>ROUND(0.07*MIN(7*L1974*'اطلاعات پایه'!$B$5,'محاسبه حقوق'!X1974),0)</f>
        <v>2822126</v>
      </c>
      <c r="Z1974" s="9">
        <f t="shared" si="245"/>
        <v>9272700</v>
      </c>
      <c r="AA1974" s="9">
        <f t="shared" si="246"/>
        <v>480702059.14285713</v>
      </c>
      <c r="AB1974" s="5">
        <f>IF(AA1974&lt;='اطلاعات پایه'!$B$35,'اطلاعات پایه'!$D$35,IF(AA1974&lt;='اطلاعات پایه'!$B$36,'اطلاعات پایه'!$E$35+(AA1974-'اطلاعات پایه'!$B$35)*'اطلاعات پایه'!$C$36,IF(AA1974&lt;='اطلاعات پایه'!$B$37,'اطلاعات پایه'!$E$36+(AA1974-'اطلاعات پایه'!$B$36)*'اطلاعات پایه'!$C$37,IF(AA1974&lt;='اطلاعات پایه'!$B$38,'اطلاعات پایه'!$E$37+(AA1974-'اطلاعات پایه'!$B$37)*'اطلاعات پایه'!$C$38,IF(AA1974&lt;='اطلاعات پایه'!$B$39,'اطلاعات پایه'!$E$38+(AA1974-'اطلاعات پایه'!$B$38)*'اطلاعات پایه'!$C$39,'اطلاعات پایه'!$E$39+(AA1974-'اطلاعات پایه'!$B$39)*'اطلاعات پایه'!$C$40)))))/365*L1974</f>
        <v>0</v>
      </c>
      <c r="AC1974" s="9">
        <f t="shared" si="247"/>
        <v>37493954</v>
      </c>
      <c r="AE1974" s="9">
        <f t="shared" si="242"/>
        <v>49588780</v>
      </c>
    </row>
    <row r="1975" spans="1:31" x14ac:dyDescent="0.25">
      <c r="A1975" s="13">
        <v>1955</v>
      </c>
      <c r="B1975" s="13"/>
      <c r="C1975" s="13"/>
      <c r="D1975" s="13"/>
      <c r="E1975" s="13"/>
      <c r="F1975" s="13"/>
      <c r="G1975" s="6" t="str">
        <f t="shared" si="240"/>
        <v/>
      </c>
      <c r="H1975" s="13"/>
      <c r="I1975" s="13"/>
      <c r="J1975" s="15"/>
      <c r="K1975" s="15"/>
      <c r="L1975" s="5">
        <f>VLOOKUP($C$15,'اطلاعات پایه'!$A$18:$B$30,2,FALSE)</f>
        <v>30</v>
      </c>
      <c r="M1975" s="6">
        <f>VLOOKUP($C$15,'اطلاعات پایه'!$A$18:$C$30,3,FALSE)</f>
        <v>45736</v>
      </c>
      <c r="N1975" s="5">
        <f>ROUND((K1975*('اطلاعات پایه'!$B$12+1)+'اطلاعات پایه'!$B$13)/30*L1975,0)</f>
        <v>9316080</v>
      </c>
      <c r="O1975" s="5">
        <f>IF(AND(F1975&gt;0,M1975-F1975&gt;364),'اطلاعات پایه'!$B$10,0)*L1975+J1975</f>
        <v>0</v>
      </c>
      <c r="P1975" s="5">
        <f>IF(H1975="متاهل",'اطلاعات پایه'!$B$6,0)</f>
        <v>0</v>
      </c>
      <c r="Q1975" s="5">
        <f>I1975*'اطلاعات پایه'!$B$7</f>
        <v>0</v>
      </c>
      <c r="R1975" s="5">
        <f>ROUND('اطلاعات پایه'!$B$8/30*MIN(30,L1975),0)</f>
        <v>9000000</v>
      </c>
      <c r="S1975" s="5">
        <f>ROUND('اطلاعات پایه'!$B$9/30*MIN(30,L1975),0)</f>
        <v>22000000</v>
      </c>
      <c r="T1975" s="5">
        <f t="shared" si="243"/>
        <v>59284</v>
      </c>
      <c r="U1975" s="15"/>
      <c r="V1975" s="5">
        <f t="shared" si="241"/>
        <v>0</v>
      </c>
      <c r="X1975" s="9">
        <f t="shared" si="244"/>
        <v>40316080</v>
      </c>
      <c r="Y1975" s="9">
        <f>ROUND(0.07*MIN(7*L1975*'اطلاعات پایه'!$B$5,'محاسبه حقوق'!X1975),0)</f>
        <v>2822126</v>
      </c>
      <c r="Z1975" s="9">
        <f t="shared" si="245"/>
        <v>9272700</v>
      </c>
      <c r="AA1975" s="9">
        <f t="shared" si="246"/>
        <v>480702059.14285713</v>
      </c>
      <c r="AB1975" s="5">
        <f>IF(AA1975&lt;='اطلاعات پایه'!$B$35,'اطلاعات پایه'!$D$35,IF(AA1975&lt;='اطلاعات پایه'!$B$36,'اطلاعات پایه'!$E$35+(AA1975-'اطلاعات پایه'!$B$35)*'اطلاعات پایه'!$C$36,IF(AA1975&lt;='اطلاعات پایه'!$B$37,'اطلاعات پایه'!$E$36+(AA1975-'اطلاعات پایه'!$B$36)*'اطلاعات پایه'!$C$37,IF(AA1975&lt;='اطلاعات پایه'!$B$38,'اطلاعات پایه'!$E$37+(AA1975-'اطلاعات پایه'!$B$37)*'اطلاعات پایه'!$C$38,IF(AA1975&lt;='اطلاعات پایه'!$B$39,'اطلاعات پایه'!$E$38+(AA1975-'اطلاعات پایه'!$B$38)*'اطلاعات پایه'!$C$39,'اطلاعات پایه'!$E$39+(AA1975-'اطلاعات پایه'!$B$39)*'اطلاعات پایه'!$C$40)))))/365*L1975</f>
        <v>0</v>
      </c>
      <c r="AC1975" s="9">
        <f t="shared" si="247"/>
        <v>37493954</v>
      </c>
      <c r="AE1975" s="9">
        <f t="shared" si="242"/>
        <v>49588780</v>
      </c>
    </row>
    <row r="1976" spans="1:31" x14ac:dyDescent="0.25">
      <c r="A1976" s="13">
        <v>1956</v>
      </c>
      <c r="B1976" s="13"/>
      <c r="C1976" s="13"/>
      <c r="D1976" s="13"/>
      <c r="E1976" s="13"/>
      <c r="F1976" s="13"/>
      <c r="G1976" s="6" t="str">
        <f t="shared" si="240"/>
        <v/>
      </c>
      <c r="H1976" s="13"/>
      <c r="I1976" s="13"/>
      <c r="J1976" s="15"/>
      <c r="K1976" s="15"/>
      <c r="L1976" s="5">
        <f>VLOOKUP($C$15,'اطلاعات پایه'!$A$18:$B$30,2,FALSE)</f>
        <v>30</v>
      </c>
      <c r="M1976" s="6">
        <f>VLOOKUP($C$15,'اطلاعات پایه'!$A$18:$C$30,3,FALSE)</f>
        <v>45736</v>
      </c>
      <c r="N1976" s="5">
        <f>ROUND((K1976*('اطلاعات پایه'!$B$12+1)+'اطلاعات پایه'!$B$13)/30*L1976,0)</f>
        <v>9316080</v>
      </c>
      <c r="O1976" s="5">
        <f>IF(AND(F1976&gt;0,M1976-F1976&gt;364),'اطلاعات پایه'!$B$10,0)*L1976+J1976</f>
        <v>0</v>
      </c>
      <c r="P1976" s="5">
        <f>IF(H1976="متاهل",'اطلاعات پایه'!$B$6,0)</f>
        <v>0</v>
      </c>
      <c r="Q1976" s="5">
        <f>I1976*'اطلاعات پایه'!$B$7</f>
        <v>0</v>
      </c>
      <c r="R1976" s="5">
        <f>ROUND('اطلاعات پایه'!$B$8/30*MIN(30,L1976),0)</f>
        <v>9000000</v>
      </c>
      <c r="S1976" s="5">
        <f>ROUND('اطلاعات پایه'!$B$9/30*MIN(30,L1976),0)</f>
        <v>22000000</v>
      </c>
      <c r="T1976" s="5">
        <f t="shared" si="243"/>
        <v>59284</v>
      </c>
      <c r="U1976" s="15"/>
      <c r="V1976" s="5">
        <f t="shared" si="241"/>
        <v>0</v>
      </c>
      <c r="X1976" s="9">
        <f t="shared" si="244"/>
        <v>40316080</v>
      </c>
      <c r="Y1976" s="9">
        <f>ROUND(0.07*MIN(7*L1976*'اطلاعات پایه'!$B$5,'محاسبه حقوق'!X1976),0)</f>
        <v>2822126</v>
      </c>
      <c r="Z1976" s="9">
        <f t="shared" si="245"/>
        <v>9272700</v>
      </c>
      <c r="AA1976" s="9">
        <f t="shared" si="246"/>
        <v>480702059.14285713</v>
      </c>
      <c r="AB1976" s="5">
        <f>IF(AA1976&lt;='اطلاعات پایه'!$B$35,'اطلاعات پایه'!$D$35,IF(AA1976&lt;='اطلاعات پایه'!$B$36,'اطلاعات پایه'!$E$35+(AA1976-'اطلاعات پایه'!$B$35)*'اطلاعات پایه'!$C$36,IF(AA1976&lt;='اطلاعات پایه'!$B$37,'اطلاعات پایه'!$E$36+(AA1976-'اطلاعات پایه'!$B$36)*'اطلاعات پایه'!$C$37,IF(AA1976&lt;='اطلاعات پایه'!$B$38,'اطلاعات پایه'!$E$37+(AA1976-'اطلاعات پایه'!$B$37)*'اطلاعات پایه'!$C$38,IF(AA1976&lt;='اطلاعات پایه'!$B$39,'اطلاعات پایه'!$E$38+(AA1976-'اطلاعات پایه'!$B$38)*'اطلاعات پایه'!$C$39,'اطلاعات پایه'!$E$39+(AA1976-'اطلاعات پایه'!$B$39)*'اطلاعات پایه'!$C$40)))))/365*L1976</f>
        <v>0</v>
      </c>
      <c r="AC1976" s="9">
        <f t="shared" si="247"/>
        <v>37493954</v>
      </c>
      <c r="AE1976" s="9">
        <f t="shared" si="242"/>
        <v>49588780</v>
      </c>
    </row>
    <row r="1977" spans="1:31" x14ac:dyDescent="0.25">
      <c r="A1977" s="13">
        <v>1957</v>
      </c>
      <c r="B1977" s="13"/>
      <c r="C1977" s="13"/>
      <c r="D1977" s="13"/>
      <c r="E1977" s="13"/>
      <c r="F1977" s="13"/>
      <c r="G1977" s="6" t="str">
        <f t="shared" si="240"/>
        <v/>
      </c>
      <c r="H1977" s="13"/>
      <c r="I1977" s="13"/>
      <c r="J1977" s="15"/>
      <c r="K1977" s="15"/>
      <c r="L1977" s="5">
        <f>VLOOKUP($C$15,'اطلاعات پایه'!$A$18:$B$30,2,FALSE)</f>
        <v>30</v>
      </c>
      <c r="M1977" s="6">
        <f>VLOOKUP($C$15,'اطلاعات پایه'!$A$18:$C$30,3,FALSE)</f>
        <v>45736</v>
      </c>
      <c r="N1977" s="5">
        <f>ROUND((K1977*('اطلاعات پایه'!$B$12+1)+'اطلاعات پایه'!$B$13)/30*L1977,0)</f>
        <v>9316080</v>
      </c>
      <c r="O1977" s="5">
        <f>IF(AND(F1977&gt;0,M1977-F1977&gt;364),'اطلاعات پایه'!$B$10,0)*L1977+J1977</f>
        <v>0</v>
      </c>
      <c r="P1977" s="5">
        <f>IF(H1977="متاهل",'اطلاعات پایه'!$B$6,0)</f>
        <v>0</v>
      </c>
      <c r="Q1977" s="5">
        <f>I1977*'اطلاعات پایه'!$B$7</f>
        <v>0</v>
      </c>
      <c r="R1977" s="5">
        <f>ROUND('اطلاعات پایه'!$B$8/30*MIN(30,L1977),0)</f>
        <v>9000000</v>
      </c>
      <c r="S1977" s="5">
        <f>ROUND('اطلاعات پایه'!$B$9/30*MIN(30,L1977),0)</f>
        <v>22000000</v>
      </c>
      <c r="T1977" s="5">
        <f t="shared" si="243"/>
        <v>59284</v>
      </c>
      <c r="U1977" s="15"/>
      <c r="V1977" s="5">
        <f t="shared" si="241"/>
        <v>0</v>
      </c>
      <c r="X1977" s="9">
        <f t="shared" si="244"/>
        <v>40316080</v>
      </c>
      <c r="Y1977" s="9">
        <f>ROUND(0.07*MIN(7*L1977*'اطلاعات پایه'!$B$5,'محاسبه حقوق'!X1977),0)</f>
        <v>2822126</v>
      </c>
      <c r="Z1977" s="9">
        <f t="shared" si="245"/>
        <v>9272700</v>
      </c>
      <c r="AA1977" s="9">
        <f t="shared" si="246"/>
        <v>480702059.14285713</v>
      </c>
      <c r="AB1977" s="5">
        <f>IF(AA1977&lt;='اطلاعات پایه'!$B$35,'اطلاعات پایه'!$D$35,IF(AA1977&lt;='اطلاعات پایه'!$B$36,'اطلاعات پایه'!$E$35+(AA1977-'اطلاعات پایه'!$B$35)*'اطلاعات پایه'!$C$36,IF(AA1977&lt;='اطلاعات پایه'!$B$37,'اطلاعات پایه'!$E$36+(AA1977-'اطلاعات پایه'!$B$36)*'اطلاعات پایه'!$C$37,IF(AA1977&lt;='اطلاعات پایه'!$B$38,'اطلاعات پایه'!$E$37+(AA1977-'اطلاعات پایه'!$B$37)*'اطلاعات پایه'!$C$38,IF(AA1977&lt;='اطلاعات پایه'!$B$39,'اطلاعات پایه'!$E$38+(AA1977-'اطلاعات پایه'!$B$38)*'اطلاعات پایه'!$C$39,'اطلاعات پایه'!$E$39+(AA1977-'اطلاعات پایه'!$B$39)*'اطلاعات پایه'!$C$40)))))/365*L1977</f>
        <v>0</v>
      </c>
      <c r="AC1977" s="9">
        <f t="shared" si="247"/>
        <v>37493954</v>
      </c>
      <c r="AE1977" s="9">
        <f t="shared" si="242"/>
        <v>49588780</v>
      </c>
    </row>
    <row r="1978" spans="1:31" x14ac:dyDescent="0.25">
      <c r="A1978" s="13">
        <v>1958</v>
      </c>
      <c r="B1978" s="13"/>
      <c r="C1978" s="13"/>
      <c r="D1978" s="13"/>
      <c r="E1978" s="13"/>
      <c r="F1978" s="13"/>
      <c r="G1978" s="6" t="str">
        <f t="shared" si="240"/>
        <v/>
      </c>
      <c r="H1978" s="13"/>
      <c r="I1978" s="13"/>
      <c r="J1978" s="15"/>
      <c r="K1978" s="15"/>
      <c r="L1978" s="5">
        <f>VLOOKUP($C$15,'اطلاعات پایه'!$A$18:$B$30,2,FALSE)</f>
        <v>30</v>
      </c>
      <c r="M1978" s="6">
        <f>VLOOKUP($C$15,'اطلاعات پایه'!$A$18:$C$30,3,FALSE)</f>
        <v>45736</v>
      </c>
      <c r="N1978" s="5">
        <f>ROUND((K1978*('اطلاعات پایه'!$B$12+1)+'اطلاعات پایه'!$B$13)/30*L1978,0)</f>
        <v>9316080</v>
      </c>
      <c r="O1978" s="5">
        <f>IF(AND(F1978&gt;0,M1978-F1978&gt;364),'اطلاعات پایه'!$B$10,0)*L1978+J1978</f>
        <v>0</v>
      </c>
      <c r="P1978" s="5">
        <f>IF(H1978="متاهل",'اطلاعات پایه'!$B$6,0)</f>
        <v>0</v>
      </c>
      <c r="Q1978" s="5">
        <f>I1978*'اطلاعات پایه'!$B$7</f>
        <v>0</v>
      </c>
      <c r="R1978" s="5">
        <f>ROUND('اطلاعات پایه'!$B$8/30*MIN(30,L1978),0)</f>
        <v>9000000</v>
      </c>
      <c r="S1978" s="5">
        <f>ROUND('اطلاعات پایه'!$B$9/30*MIN(30,L1978),0)</f>
        <v>22000000</v>
      </c>
      <c r="T1978" s="5">
        <f t="shared" si="243"/>
        <v>59284</v>
      </c>
      <c r="U1978" s="15"/>
      <c r="V1978" s="5">
        <f t="shared" si="241"/>
        <v>0</v>
      </c>
      <c r="X1978" s="9">
        <f t="shared" si="244"/>
        <v>40316080</v>
      </c>
      <c r="Y1978" s="9">
        <f>ROUND(0.07*MIN(7*L1978*'اطلاعات پایه'!$B$5,'محاسبه حقوق'!X1978),0)</f>
        <v>2822126</v>
      </c>
      <c r="Z1978" s="9">
        <f t="shared" si="245"/>
        <v>9272700</v>
      </c>
      <c r="AA1978" s="9">
        <f t="shared" si="246"/>
        <v>480702059.14285713</v>
      </c>
      <c r="AB1978" s="5">
        <f>IF(AA1978&lt;='اطلاعات پایه'!$B$35,'اطلاعات پایه'!$D$35,IF(AA1978&lt;='اطلاعات پایه'!$B$36,'اطلاعات پایه'!$E$35+(AA1978-'اطلاعات پایه'!$B$35)*'اطلاعات پایه'!$C$36,IF(AA1978&lt;='اطلاعات پایه'!$B$37,'اطلاعات پایه'!$E$36+(AA1978-'اطلاعات پایه'!$B$36)*'اطلاعات پایه'!$C$37,IF(AA1978&lt;='اطلاعات پایه'!$B$38,'اطلاعات پایه'!$E$37+(AA1978-'اطلاعات پایه'!$B$37)*'اطلاعات پایه'!$C$38,IF(AA1978&lt;='اطلاعات پایه'!$B$39,'اطلاعات پایه'!$E$38+(AA1978-'اطلاعات پایه'!$B$38)*'اطلاعات پایه'!$C$39,'اطلاعات پایه'!$E$39+(AA1978-'اطلاعات پایه'!$B$39)*'اطلاعات پایه'!$C$40)))))/365*L1978</f>
        <v>0</v>
      </c>
      <c r="AC1978" s="9">
        <f t="shared" si="247"/>
        <v>37493954</v>
      </c>
      <c r="AE1978" s="9">
        <f t="shared" si="242"/>
        <v>49588780</v>
      </c>
    </row>
    <row r="1979" spans="1:31" x14ac:dyDescent="0.25">
      <c r="A1979" s="13">
        <v>1959</v>
      </c>
      <c r="B1979" s="13"/>
      <c r="C1979" s="13"/>
      <c r="D1979" s="13"/>
      <c r="E1979" s="13"/>
      <c r="F1979" s="13"/>
      <c r="G1979" s="6" t="str">
        <f t="shared" si="240"/>
        <v/>
      </c>
      <c r="H1979" s="13"/>
      <c r="I1979" s="13"/>
      <c r="J1979" s="15"/>
      <c r="K1979" s="15"/>
      <c r="L1979" s="5">
        <f>VLOOKUP($C$15,'اطلاعات پایه'!$A$18:$B$30,2,FALSE)</f>
        <v>30</v>
      </c>
      <c r="M1979" s="6">
        <f>VLOOKUP($C$15,'اطلاعات پایه'!$A$18:$C$30,3,FALSE)</f>
        <v>45736</v>
      </c>
      <c r="N1979" s="5">
        <f>ROUND((K1979*('اطلاعات پایه'!$B$12+1)+'اطلاعات پایه'!$B$13)/30*L1979,0)</f>
        <v>9316080</v>
      </c>
      <c r="O1979" s="5">
        <f>IF(AND(F1979&gt;0,M1979-F1979&gt;364),'اطلاعات پایه'!$B$10,0)*L1979+J1979</f>
        <v>0</v>
      </c>
      <c r="P1979" s="5">
        <f>IF(H1979="متاهل",'اطلاعات پایه'!$B$6,0)</f>
        <v>0</v>
      </c>
      <c r="Q1979" s="5">
        <f>I1979*'اطلاعات پایه'!$B$7</f>
        <v>0</v>
      </c>
      <c r="R1979" s="5">
        <f>ROUND('اطلاعات پایه'!$B$8/30*MIN(30,L1979),0)</f>
        <v>9000000</v>
      </c>
      <c r="S1979" s="5">
        <f>ROUND('اطلاعات پایه'!$B$9/30*MIN(30,L1979),0)</f>
        <v>22000000</v>
      </c>
      <c r="T1979" s="5">
        <f t="shared" si="243"/>
        <v>59284</v>
      </c>
      <c r="U1979" s="15"/>
      <c r="V1979" s="5">
        <f t="shared" si="241"/>
        <v>0</v>
      </c>
      <c r="X1979" s="9">
        <f t="shared" si="244"/>
        <v>40316080</v>
      </c>
      <c r="Y1979" s="9">
        <f>ROUND(0.07*MIN(7*L1979*'اطلاعات پایه'!$B$5,'محاسبه حقوق'!X1979),0)</f>
        <v>2822126</v>
      </c>
      <c r="Z1979" s="9">
        <f t="shared" si="245"/>
        <v>9272700</v>
      </c>
      <c r="AA1979" s="9">
        <f t="shared" si="246"/>
        <v>480702059.14285713</v>
      </c>
      <c r="AB1979" s="5">
        <f>IF(AA1979&lt;='اطلاعات پایه'!$B$35,'اطلاعات پایه'!$D$35,IF(AA1979&lt;='اطلاعات پایه'!$B$36,'اطلاعات پایه'!$E$35+(AA1979-'اطلاعات پایه'!$B$35)*'اطلاعات پایه'!$C$36,IF(AA1979&lt;='اطلاعات پایه'!$B$37,'اطلاعات پایه'!$E$36+(AA1979-'اطلاعات پایه'!$B$36)*'اطلاعات پایه'!$C$37,IF(AA1979&lt;='اطلاعات پایه'!$B$38,'اطلاعات پایه'!$E$37+(AA1979-'اطلاعات پایه'!$B$37)*'اطلاعات پایه'!$C$38,IF(AA1979&lt;='اطلاعات پایه'!$B$39,'اطلاعات پایه'!$E$38+(AA1979-'اطلاعات پایه'!$B$38)*'اطلاعات پایه'!$C$39,'اطلاعات پایه'!$E$39+(AA1979-'اطلاعات پایه'!$B$39)*'اطلاعات پایه'!$C$40)))))/365*L1979</f>
        <v>0</v>
      </c>
      <c r="AC1979" s="9">
        <f t="shared" si="247"/>
        <v>37493954</v>
      </c>
      <c r="AE1979" s="9">
        <f t="shared" si="242"/>
        <v>49588780</v>
      </c>
    </row>
    <row r="1980" spans="1:31" x14ac:dyDescent="0.25">
      <c r="A1980" s="13">
        <v>1960</v>
      </c>
      <c r="B1980" s="13"/>
      <c r="C1980" s="13"/>
      <c r="D1980" s="13"/>
      <c r="E1980" s="13"/>
      <c r="F1980" s="13"/>
      <c r="G1980" s="6" t="str">
        <f t="shared" si="240"/>
        <v/>
      </c>
      <c r="H1980" s="13"/>
      <c r="I1980" s="13"/>
      <c r="J1980" s="15"/>
      <c r="K1980" s="15"/>
      <c r="L1980" s="5">
        <f>VLOOKUP($C$15,'اطلاعات پایه'!$A$18:$B$30,2,FALSE)</f>
        <v>30</v>
      </c>
      <c r="M1980" s="6">
        <f>VLOOKUP($C$15,'اطلاعات پایه'!$A$18:$C$30,3,FALSE)</f>
        <v>45736</v>
      </c>
      <c r="N1980" s="5">
        <f>ROUND((K1980*('اطلاعات پایه'!$B$12+1)+'اطلاعات پایه'!$B$13)/30*L1980,0)</f>
        <v>9316080</v>
      </c>
      <c r="O1980" s="5">
        <f>IF(AND(F1980&gt;0,M1980-F1980&gt;364),'اطلاعات پایه'!$B$10,0)*L1980+J1980</f>
        <v>0</v>
      </c>
      <c r="P1980" s="5">
        <f>IF(H1980="متاهل",'اطلاعات پایه'!$B$6,0)</f>
        <v>0</v>
      </c>
      <c r="Q1980" s="5">
        <f>I1980*'اطلاعات پایه'!$B$7</f>
        <v>0</v>
      </c>
      <c r="R1980" s="5">
        <f>ROUND('اطلاعات پایه'!$B$8/30*MIN(30,L1980),0)</f>
        <v>9000000</v>
      </c>
      <c r="S1980" s="5">
        <f>ROUND('اطلاعات پایه'!$B$9/30*MIN(30,L1980),0)</f>
        <v>22000000</v>
      </c>
      <c r="T1980" s="5">
        <f t="shared" si="243"/>
        <v>59284</v>
      </c>
      <c r="U1980" s="15"/>
      <c r="V1980" s="5">
        <f t="shared" si="241"/>
        <v>0</v>
      </c>
      <c r="X1980" s="9">
        <f t="shared" si="244"/>
        <v>40316080</v>
      </c>
      <c r="Y1980" s="9">
        <f>ROUND(0.07*MIN(7*L1980*'اطلاعات پایه'!$B$5,'محاسبه حقوق'!X1980),0)</f>
        <v>2822126</v>
      </c>
      <c r="Z1980" s="9">
        <f t="shared" si="245"/>
        <v>9272700</v>
      </c>
      <c r="AA1980" s="9">
        <f t="shared" si="246"/>
        <v>480702059.14285713</v>
      </c>
      <c r="AB1980" s="5">
        <f>IF(AA1980&lt;='اطلاعات پایه'!$B$35,'اطلاعات پایه'!$D$35,IF(AA1980&lt;='اطلاعات پایه'!$B$36,'اطلاعات پایه'!$E$35+(AA1980-'اطلاعات پایه'!$B$35)*'اطلاعات پایه'!$C$36,IF(AA1980&lt;='اطلاعات پایه'!$B$37,'اطلاعات پایه'!$E$36+(AA1980-'اطلاعات پایه'!$B$36)*'اطلاعات پایه'!$C$37,IF(AA1980&lt;='اطلاعات پایه'!$B$38,'اطلاعات پایه'!$E$37+(AA1980-'اطلاعات پایه'!$B$37)*'اطلاعات پایه'!$C$38,IF(AA1980&lt;='اطلاعات پایه'!$B$39,'اطلاعات پایه'!$E$38+(AA1980-'اطلاعات پایه'!$B$38)*'اطلاعات پایه'!$C$39,'اطلاعات پایه'!$E$39+(AA1980-'اطلاعات پایه'!$B$39)*'اطلاعات پایه'!$C$40)))))/365*L1980</f>
        <v>0</v>
      </c>
      <c r="AC1980" s="9">
        <f t="shared" si="247"/>
        <v>37493954</v>
      </c>
      <c r="AE1980" s="9">
        <f t="shared" si="242"/>
        <v>49588780</v>
      </c>
    </row>
    <row r="1981" spans="1:31" x14ac:dyDescent="0.25">
      <c r="A1981" s="13">
        <v>1961</v>
      </c>
      <c r="B1981" s="13"/>
      <c r="C1981" s="13"/>
      <c r="D1981" s="13"/>
      <c r="E1981" s="13"/>
      <c r="F1981" s="13"/>
      <c r="G1981" s="6" t="str">
        <f t="shared" si="240"/>
        <v/>
      </c>
      <c r="H1981" s="13"/>
      <c r="I1981" s="13"/>
      <c r="J1981" s="15"/>
      <c r="K1981" s="15"/>
      <c r="L1981" s="5">
        <f>VLOOKUP($C$15,'اطلاعات پایه'!$A$18:$B$30,2,FALSE)</f>
        <v>30</v>
      </c>
      <c r="M1981" s="6">
        <f>VLOOKUP($C$15,'اطلاعات پایه'!$A$18:$C$30,3,FALSE)</f>
        <v>45736</v>
      </c>
      <c r="N1981" s="5">
        <f>ROUND((K1981*('اطلاعات پایه'!$B$12+1)+'اطلاعات پایه'!$B$13)/30*L1981,0)</f>
        <v>9316080</v>
      </c>
      <c r="O1981" s="5">
        <f>IF(AND(F1981&gt;0,M1981-F1981&gt;364),'اطلاعات پایه'!$B$10,0)*L1981+J1981</f>
        <v>0</v>
      </c>
      <c r="P1981" s="5">
        <f>IF(H1981="متاهل",'اطلاعات پایه'!$B$6,0)</f>
        <v>0</v>
      </c>
      <c r="Q1981" s="5">
        <f>I1981*'اطلاعات پایه'!$B$7</f>
        <v>0</v>
      </c>
      <c r="R1981" s="5">
        <f>ROUND('اطلاعات پایه'!$B$8/30*MIN(30,L1981),0)</f>
        <v>9000000</v>
      </c>
      <c r="S1981" s="5">
        <f>ROUND('اطلاعات پایه'!$B$9/30*MIN(30,L1981),0)</f>
        <v>22000000</v>
      </c>
      <c r="T1981" s="5">
        <f t="shared" si="243"/>
        <v>59284</v>
      </c>
      <c r="U1981" s="15"/>
      <c r="V1981" s="5">
        <f t="shared" si="241"/>
        <v>0</v>
      </c>
      <c r="X1981" s="9">
        <f t="shared" si="244"/>
        <v>40316080</v>
      </c>
      <c r="Y1981" s="9">
        <f>ROUND(0.07*MIN(7*L1981*'اطلاعات پایه'!$B$5,'محاسبه حقوق'!X1981),0)</f>
        <v>2822126</v>
      </c>
      <c r="Z1981" s="9">
        <f t="shared" si="245"/>
        <v>9272700</v>
      </c>
      <c r="AA1981" s="9">
        <f t="shared" si="246"/>
        <v>480702059.14285713</v>
      </c>
      <c r="AB1981" s="5">
        <f>IF(AA1981&lt;='اطلاعات پایه'!$B$35,'اطلاعات پایه'!$D$35,IF(AA1981&lt;='اطلاعات پایه'!$B$36,'اطلاعات پایه'!$E$35+(AA1981-'اطلاعات پایه'!$B$35)*'اطلاعات پایه'!$C$36,IF(AA1981&lt;='اطلاعات پایه'!$B$37,'اطلاعات پایه'!$E$36+(AA1981-'اطلاعات پایه'!$B$36)*'اطلاعات پایه'!$C$37,IF(AA1981&lt;='اطلاعات پایه'!$B$38,'اطلاعات پایه'!$E$37+(AA1981-'اطلاعات پایه'!$B$37)*'اطلاعات پایه'!$C$38,IF(AA1981&lt;='اطلاعات پایه'!$B$39,'اطلاعات پایه'!$E$38+(AA1981-'اطلاعات پایه'!$B$38)*'اطلاعات پایه'!$C$39,'اطلاعات پایه'!$E$39+(AA1981-'اطلاعات پایه'!$B$39)*'اطلاعات پایه'!$C$40)))))/365*L1981</f>
        <v>0</v>
      </c>
      <c r="AC1981" s="9">
        <f t="shared" si="247"/>
        <v>37493954</v>
      </c>
      <c r="AE1981" s="9">
        <f t="shared" si="242"/>
        <v>49588780</v>
      </c>
    </row>
    <row r="1982" spans="1:31" x14ac:dyDescent="0.25">
      <c r="A1982" s="13">
        <v>1962</v>
      </c>
      <c r="B1982" s="13"/>
      <c r="C1982" s="13"/>
      <c r="D1982" s="13"/>
      <c r="E1982" s="13"/>
      <c r="F1982" s="13"/>
      <c r="G1982" s="6" t="str">
        <f t="shared" si="240"/>
        <v/>
      </c>
      <c r="H1982" s="13"/>
      <c r="I1982" s="13"/>
      <c r="J1982" s="15"/>
      <c r="K1982" s="15"/>
      <c r="L1982" s="5">
        <f>VLOOKUP($C$15,'اطلاعات پایه'!$A$18:$B$30,2,FALSE)</f>
        <v>30</v>
      </c>
      <c r="M1982" s="6">
        <f>VLOOKUP($C$15,'اطلاعات پایه'!$A$18:$C$30,3,FALSE)</f>
        <v>45736</v>
      </c>
      <c r="N1982" s="5">
        <f>ROUND((K1982*('اطلاعات پایه'!$B$12+1)+'اطلاعات پایه'!$B$13)/30*L1982,0)</f>
        <v>9316080</v>
      </c>
      <c r="O1982" s="5">
        <f>IF(AND(F1982&gt;0,M1982-F1982&gt;364),'اطلاعات پایه'!$B$10,0)*L1982+J1982</f>
        <v>0</v>
      </c>
      <c r="P1982" s="5">
        <f>IF(H1982="متاهل",'اطلاعات پایه'!$B$6,0)</f>
        <v>0</v>
      </c>
      <c r="Q1982" s="5">
        <f>I1982*'اطلاعات پایه'!$B$7</f>
        <v>0</v>
      </c>
      <c r="R1982" s="5">
        <f>ROUND('اطلاعات پایه'!$B$8/30*MIN(30,L1982),0)</f>
        <v>9000000</v>
      </c>
      <c r="S1982" s="5">
        <f>ROUND('اطلاعات پایه'!$B$9/30*MIN(30,L1982),0)</f>
        <v>22000000</v>
      </c>
      <c r="T1982" s="5">
        <f t="shared" si="243"/>
        <v>59284</v>
      </c>
      <c r="U1982" s="15"/>
      <c r="V1982" s="5">
        <f t="shared" si="241"/>
        <v>0</v>
      </c>
      <c r="X1982" s="9">
        <f t="shared" si="244"/>
        <v>40316080</v>
      </c>
      <c r="Y1982" s="9">
        <f>ROUND(0.07*MIN(7*L1982*'اطلاعات پایه'!$B$5,'محاسبه حقوق'!X1982),0)</f>
        <v>2822126</v>
      </c>
      <c r="Z1982" s="9">
        <f t="shared" si="245"/>
        <v>9272700</v>
      </c>
      <c r="AA1982" s="9">
        <f t="shared" si="246"/>
        <v>480702059.14285713</v>
      </c>
      <c r="AB1982" s="5">
        <f>IF(AA1982&lt;='اطلاعات پایه'!$B$35,'اطلاعات پایه'!$D$35,IF(AA1982&lt;='اطلاعات پایه'!$B$36,'اطلاعات پایه'!$E$35+(AA1982-'اطلاعات پایه'!$B$35)*'اطلاعات پایه'!$C$36,IF(AA1982&lt;='اطلاعات پایه'!$B$37,'اطلاعات پایه'!$E$36+(AA1982-'اطلاعات پایه'!$B$36)*'اطلاعات پایه'!$C$37,IF(AA1982&lt;='اطلاعات پایه'!$B$38,'اطلاعات پایه'!$E$37+(AA1982-'اطلاعات پایه'!$B$37)*'اطلاعات پایه'!$C$38,IF(AA1982&lt;='اطلاعات پایه'!$B$39,'اطلاعات پایه'!$E$38+(AA1982-'اطلاعات پایه'!$B$38)*'اطلاعات پایه'!$C$39,'اطلاعات پایه'!$E$39+(AA1982-'اطلاعات پایه'!$B$39)*'اطلاعات پایه'!$C$40)))))/365*L1982</f>
        <v>0</v>
      </c>
      <c r="AC1982" s="9">
        <f t="shared" si="247"/>
        <v>37493954</v>
      </c>
      <c r="AE1982" s="9">
        <f t="shared" si="242"/>
        <v>49588780</v>
      </c>
    </row>
    <row r="1983" spans="1:31" x14ac:dyDescent="0.25">
      <c r="A1983" s="13">
        <v>1963</v>
      </c>
      <c r="B1983" s="13"/>
      <c r="C1983" s="13"/>
      <c r="D1983" s="13"/>
      <c r="E1983" s="13"/>
      <c r="F1983" s="13"/>
      <c r="G1983" s="6" t="str">
        <f t="shared" si="240"/>
        <v/>
      </c>
      <c r="H1983" s="13"/>
      <c r="I1983" s="13"/>
      <c r="J1983" s="15"/>
      <c r="K1983" s="15"/>
      <c r="L1983" s="5">
        <f>VLOOKUP($C$15,'اطلاعات پایه'!$A$18:$B$30,2,FALSE)</f>
        <v>30</v>
      </c>
      <c r="M1983" s="6">
        <f>VLOOKUP($C$15,'اطلاعات پایه'!$A$18:$C$30,3,FALSE)</f>
        <v>45736</v>
      </c>
      <c r="N1983" s="5">
        <f>ROUND((K1983*('اطلاعات پایه'!$B$12+1)+'اطلاعات پایه'!$B$13)/30*L1983,0)</f>
        <v>9316080</v>
      </c>
      <c r="O1983" s="5">
        <f>IF(AND(F1983&gt;0,M1983-F1983&gt;364),'اطلاعات پایه'!$B$10,0)*L1983+J1983</f>
        <v>0</v>
      </c>
      <c r="P1983" s="5">
        <f>IF(H1983="متاهل",'اطلاعات پایه'!$B$6,0)</f>
        <v>0</v>
      </c>
      <c r="Q1983" s="5">
        <f>I1983*'اطلاعات پایه'!$B$7</f>
        <v>0</v>
      </c>
      <c r="R1983" s="5">
        <f>ROUND('اطلاعات پایه'!$B$8/30*MIN(30,L1983),0)</f>
        <v>9000000</v>
      </c>
      <c r="S1983" s="5">
        <f>ROUND('اطلاعات پایه'!$B$9/30*MIN(30,L1983),0)</f>
        <v>22000000</v>
      </c>
      <c r="T1983" s="5">
        <f t="shared" si="243"/>
        <v>59284</v>
      </c>
      <c r="U1983" s="15"/>
      <c r="V1983" s="5">
        <f t="shared" si="241"/>
        <v>0</v>
      </c>
      <c r="X1983" s="9">
        <f t="shared" si="244"/>
        <v>40316080</v>
      </c>
      <c r="Y1983" s="9">
        <f>ROUND(0.07*MIN(7*L1983*'اطلاعات پایه'!$B$5,'محاسبه حقوق'!X1983),0)</f>
        <v>2822126</v>
      </c>
      <c r="Z1983" s="9">
        <f t="shared" si="245"/>
        <v>9272700</v>
      </c>
      <c r="AA1983" s="9">
        <f t="shared" si="246"/>
        <v>480702059.14285713</v>
      </c>
      <c r="AB1983" s="5">
        <f>IF(AA1983&lt;='اطلاعات پایه'!$B$35,'اطلاعات پایه'!$D$35,IF(AA1983&lt;='اطلاعات پایه'!$B$36,'اطلاعات پایه'!$E$35+(AA1983-'اطلاعات پایه'!$B$35)*'اطلاعات پایه'!$C$36,IF(AA1983&lt;='اطلاعات پایه'!$B$37,'اطلاعات پایه'!$E$36+(AA1983-'اطلاعات پایه'!$B$36)*'اطلاعات پایه'!$C$37,IF(AA1983&lt;='اطلاعات پایه'!$B$38,'اطلاعات پایه'!$E$37+(AA1983-'اطلاعات پایه'!$B$37)*'اطلاعات پایه'!$C$38,IF(AA1983&lt;='اطلاعات پایه'!$B$39,'اطلاعات پایه'!$E$38+(AA1983-'اطلاعات پایه'!$B$38)*'اطلاعات پایه'!$C$39,'اطلاعات پایه'!$E$39+(AA1983-'اطلاعات پایه'!$B$39)*'اطلاعات پایه'!$C$40)))))/365*L1983</f>
        <v>0</v>
      </c>
      <c r="AC1983" s="9">
        <f t="shared" si="247"/>
        <v>37493954</v>
      </c>
      <c r="AE1983" s="9">
        <f t="shared" si="242"/>
        <v>49588780</v>
      </c>
    </row>
    <row r="1984" spans="1:31" x14ac:dyDescent="0.25">
      <c r="A1984" s="13">
        <v>1964</v>
      </c>
      <c r="B1984" s="13"/>
      <c r="C1984" s="13"/>
      <c r="D1984" s="13"/>
      <c r="E1984" s="13"/>
      <c r="F1984" s="13"/>
      <c r="G1984" s="6" t="str">
        <f t="shared" si="240"/>
        <v/>
      </c>
      <c r="H1984" s="13"/>
      <c r="I1984" s="13"/>
      <c r="J1984" s="15"/>
      <c r="K1984" s="15"/>
      <c r="L1984" s="5">
        <f>VLOOKUP($C$15,'اطلاعات پایه'!$A$18:$B$30,2,FALSE)</f>
        <v>30</v>
      </c>
      <c r="M1984" s="6">
        <f>VLOOKUP($C$15,'اطلاعات پایه'!$A$18:$C$30,3,FALSE)</f>
        <v>45736</v>
      </c>
      <c r="N1984" s="5">
        <f>ROUND((K1984*('اطلاعات پایه'!$B$12+1)+'اطلاعات پایه'!$B$13)/30*L1984,0)</f>
        <v>9316080</v>
      </c>
      <c r="O1984" s="5">
        <f>IF(AND(F1984&gt;0,M1984-F1984&gt;364),'اطلاعات پایه'!$B$10,0)*L1984+J1984</f>
        <v>0</v>
      </c>
      <c r="P1984" s="5">
        <f>IF(H1984="متاهل",'اطلاعات پایه'!$B$6,0)</f>
        <v>0</v>
      </c>
      <c r="Q1984" s="5">
        <f>I1984*'اطلاعات پایه'!$B$7</f>
        <v>0</v>
      </c>
      <c r="R1984" s="5">
        <f>ROUND('اطلاعات پایه'!$B$8/30*MIN(30,L1984),0)</f>
        <v>9000000</v>
      </c>
      <c r="S1984" s="5">
        <f>ROUND('اطلاعات پایه'!$B$9/30*MIN(30,L1984),0)</f>
        <v>22000000</v>
      </c>
      <c r="T1984" s="5">
        <f t="shared" si="243"/>
        <v>59284</v>
      </c>
      <c r="U1984" s="15"/>
      <c r="V1984" s="5">
        <f t="shared" si="241"/>
        <v>0</v>
      </c>
      <c r="X1984" s="9">
        <f t="shared" si="244"/>
        <v>40316080</v>
      </c>
      <c r="Y1984" s="9">
        <f>ROUND(0.07*MIN(7*L1984*'اطلاعات پایه'!$B$5,'محاسبه حقوق'!X1984),0)</f>
        <v>2822126</v>
      </c>
      <c r="Z1984" s="9">
        <f t="shared" si="245"/>
        <v>9272700</v>
      </c>
      <c r="AA1984" s="9">
        <f t="shared" si="246"/>
        <v>480702059.14285713</v>
      </c>
      <c r="AB1984" s="5">
        <f>IF(AA1984&lt;='اطلاعات پایه'!$B$35,'اطلاعات پایه'!$D$35,IF(AA1984&lt;='اطلاعات پایه'!$B$36,'اطلاعات پایه'!$E$35+(AA1984-'اطلاعات پایه'!$B$35)*'اطلاعات پایه'!$C$36,IF(AA1984&lt;='اطلاعات پایه'!$B$37,'اطلاعات پایه'!$E$36+(AA1984-'اطلاعات پایه'!$B$36)*'اطلاعات پایه'!$C$37,IF(AA1984&lt;='اطلاعات پایه'!$B$38,'اطلاعات پایه'!$E$37+(AA1984-'اطلاعات پایه'!$B$37)*'اطلاعات پایه'!$C$38,IF(AA1984&lt;='اطلاعات پایه'!$B$39,'اطلاعات پایه'!$E$38+(AA1984-'اطلاعات پایه'!$B$38)*'اطلاعات پایه'!$C$39,'اطلاعات پایه'!$E$39+(AA1984-'اطلاعات پایه'!$B$39)*'اطلاعات پایه'!$C$40)))))/365*L1984</f>
        <v>0</v>
      </c>
      <c r="AC1984" s="9">
        <f t="shared" si="247"/>
        <v>37493954</v>
      </c>
      <c r="AE1984" s="9">
        <f t="shared" si="242"/>
        <v>49588780</v>
      </c>
    </row>
    <row r="1985" spans="1:31" x14ac:dyDescent="0.25">
      <c r="A1985" s="13">
        <v>1965</v>
      </c>
      <c r="B1985" s="13"/>
      <c r="C1985" s="13"/>
      <c r="D1985" s="13"/>
      <c r="E1985" s="13"/>
      <c r="F1985" s="13"/>
      <c r="G1985" s="6" t="str">
        <f t="shared" si="240"/>
        <v/>
      </c>
      <c r="H1985" s="13"/>
      <c r="I1985" s="13"/>
      <c r="J1985" s="15"/>
      <c r="K1985" s="15"/>
      <c r="L1985" s="5">
        <f>VLOOKUP($C$15,'اطلاعات پایه'!$A$18:$B$30,2,FALSE)</f>
        <v>30</v>
      </c>
      <c r="M1985" s="6">
        <f>VLOOKUP($C$15,'اطلاعات پایه'!$A$18:$C$30,3,FALSE)</f>
        <v>45736</v>
      </c>
      <c r="N1985" s="5">
        <f>ROUND((K1985*('اطلاعات پایه'!$B$12+1)+'اطلاعات پایه'!$B$13)/30*L1985,0)</f>
        <v>9316080</v>
      </c>
      <c r="O1985" s="5">
        <f>IF(AND(F1985&gt;0,M1985-F1985&gt;364),'اطلاعات پایه'!$B$10,0)*L1985+J1985</f>
        <v>0</v>
      </c>
      <c r="P1985" s="5">
        <f>IF(H1985="متاهل",'اطلاعات پایه'!$B$6,0)</f>
        <v>0</v>
      </c>
      <c r="Q1985" s="5">
        <f>I1985*'اطلاعات پایه'!$B$7</f>
        <v>0</v>
      </c>
      <c r="R1985" s="5">
        <f>ROUND('اطلاعات پایه'!$B$8/30*MIN(30,L1985),0)</f>
        <v>9000000</v>
      </c>
      <c r="S1985" s="5">
        <f>ROUND('اطلاعات پایه'!$B$9/30*MIN(30,L1985),0)</f>
        <v>22000000</v>
      </c>
      <c r="T1985" s="5">
        <f t="shared" si="243"/>
        <v>59284</v>
      </c>
      <c r="U1985" s="15"/>
      <c r="V1985" s="5">
        <f t="shared" si="241"/>
        <v>0</v>
      </c>
      <c r="X1985" s="9">
        <f t="shared" si="244"/>
        <v>40316080</v>
      </c>
      <c r="Y1985" s="9">
        <f>ROUND(0.07*MIN(7*L1985*'اطلاعات پایه'!$B$5,'محاسبه حقوق'!X1985),0)</f>
        <v>2822126</v>
      </c>
      <c r="Z1985" s="9">
        <f t="shared" si="245"/>
        <v>9272700</v>
      </c>
      <c r="AA1985" s="9">
        <f t="shared" si="246"/>
        <v>480702059.14285713</v>
      </c>
      <c r="AB1985" s="5">
        <f>IF(AA1985&lt;='اطلاعات پایه'!$B$35,'اطلاعات پایه'!$D$35,IF(AA1985&lt;='اطلاعات پایه'!$B$36,'اطلاعات پایه'!$E$35+(AA1985-'اطلاعات پایه'!$B$35)*'اطلاعات پایه'!$C$36,IF(AA1985&lt;='اطلاعات پایه'!$B$37,'اطلاعات پایه'!$E$36+(AA1985-'اطلاعات پایه'!$B$36)*'اطلاعات پایه'!$C$37,IF(AA1985&lt;='اطلاعات پایه'!$B$38,'اطلاعات پایه'!$E$37+(AA1985-'اطلاعات پایه'!$B$37)*'اطلاعات پایه'!$C$38,IF(AA1985&lt;='اطلاعات پایه'!$B$39,'اطلاعات پایه'!$E$38+(AA1985-'اطلاعات پایه'!$B$38)*'اطلاعات پایه'!$C$39,'اطلاعات پایه'!$E$39+(AA1985-'اطلاعات پایه'!$B$39)*'اطلاعات پایه'!$C$40)))))/365*L1985</f>
        <v>0</v>
      </c>
      <c r="AC1985" s="9">
        <f t="shared" si="247"/>
        <v>37493954</v>
      </c>
      <c r="AE1985" s="9">
        <f t="shared" si="242"/>
        <v>49588780</v>
      </c>
    </row>
    <row r="1986" spans="1:31" x14ac:dyDescent="0.25">
      <c r="A1986" s="13">
        <v>1966</v>
      </c>
      <c r="B1986" s="13"/>
      <c r="C1986" s="13"/>
      <c r="D1986" s="13"/>
      <c r="E1986" s="13"/>
      <c r="F1986" s="13"/>
      <c r="G1986" s="6" t="str">
        <f t="shared" si="240"/>
        <v/>
      </c>
      <c r="H1986" s="13"/>
      <c r="I1986" s="13"/>
      <c r="J1986" s="15"/>
      <c r="K1986" s="15"/>
      <c r="L1986" s="5">
        <f>VLOOKUP($C$15,'اطلاعات پایه'!$A$18:$B$30,2,FALSE)</f>
        <v>30</v>
      </c>
      <c r="M1986" s="6">
        <f>VLOOKUP($C$15,'اطلاعات پایه'!$A$18:$C$30,3,FALSE)</f>
        <v>45736</v>
      </c>
      <c r="N1986" s="5">
        <f>ROUND((K1986*('اطلاعات پایه'!$B$12+1)+'اطلاعات پایه'!$B$13)/30*L1986,0)</f>
        <v>9316080</v>
      </c>
      <c r="O1986" s="5">
        <f>IF(AND(F1986&gt;0,M1986-F1986&gt;364),'اطلاعات پایه'!$B$10,0)*L1986+J1986</f>
        <v>0</v>
      </c>
      <c r="P1986" s="5">
        <f>IF(H1986="متاهل",'اطلاعات پایه'!$B$6,0)</f>
        <v>0</v>
      </c>
      <c r="Q1986" s="5">
        <f>I1986*'اطلاعات پایه'!$B$7</f>
        <v>0</v>
      </c>
      <c r="R1986" s="5">
        <f>ROUND('اطلاعات پایه'!$B$8/30*MIN(30,L1986),0)</f>
        <v>9000000</v>
      </c>
      <c r="S1986" s="5">
        <f>ROUND('اطلاعات پایه'!$B$9/30*MIN(30,L1986),0)</f>
        <v>22000000</v>
      </c>
      <c r="T1986" s="5">
        <f t="shared" si="243"/>
        <v>59284</v>
      </c>
      <c r="U1986" s="15"/>
      <c r="V1986" s="5">
        <f t="shared" si="241"/>
        <v>0</v>
      </c>
      <c r="X1986" s="9">
        <f t="shared" si="244"/>
        <v>40316080</v>
      </c>
      <c r="Y1986" s="9">
        <f>ROUND(0.07*MIN(7*L1986*'اطلاعات پایه'!$B$5,'محاسبه حقوق'!X1986),0)</f>
        <v>2822126</v>
      </c>
      <c r="Z1986" s="9">
        <f t="shared" si="245"/>
        <v>9272700</v>
      </c>
      <c r="AA1986" s="9">
        <f t="shared" si="246"/>
        <v>480702059.14285713</v>
      </c>
      <c r="AB1986" s="5">
        <f>IF(AA1986&lt;='اطلاعات پایه'!$B$35,'اطلاعات پایه'!$D$35,IF(AA1986&lt;='اطلاعات پایه'!$B$36,'اطلاعات پایه'!$E$35+(AA1986-'اطلاعات پایه'!$B$35)*'اطلاعات پایه'!$C$36,IF(AA1986&lt;='اطلاعات پایه'!$B$37,'اطلاعات پایه'!$E$36+(AA1986-'اطلاعات پایه'!$B$36)*'اطلاعات پایه'!$C$37,IF(AA1986&lt;='اطلاعات پایه'!$B$38,'اطلاعات پایه'!$E$37+(AA1986-'اطلاعات پایه'!$B$37)*'اطلاعات پایه'!$C$38,IF(AA1986&lt;='اطلاعات پایه'!$B$39,'اطلاعات پایه'!$E$38+(AA1986-'اطلاعات پایه'!$B$38)*'اطلاعات پایه'!$C$39,'اطلاعات پایه'!$E$39+(AA1986-'اطلاعات پایه'!$B$39)*'اطلاعات پایه'!$C$40)))))/365*L1986</f>
        <v>0</v>
      </c>
      <c r="AC1986" s="9">
        <f t="shared" si="247"/>
        <v>37493954</v>
      </c>
      <c r="AE1986" s="9">
        <f t="shared" si="242"/>
        <v>49588780</v>
      </c>
    </row>
    <row r="1987" spans="1:31" x14ac:dyDescent="0.25">
      <c r="A1987" s="13">
        <v>1967</v>
      </c>
      <c r="B1987" s="13"/>
      <c r="C1987" s="13"/>
      <c r="D1987" s="13"/>
      <c r="E1987" s="13"/>
      <c r="F1987" s="13"/>
      <c r="G1987" s="6" t="str">
        <f t="shared" si="240"/>
        <v/>
      </c>
      <c r="H1987" s="13"/>
      <c r="I1987" s="13"/>
      <c r="J1987" s="15"/>
      <c r="K1987" s="15"/>
      <c r="L1987" s="5">
        <f>VLOOKUP($C$15,'اطلاعات پایه'!$A$18:$B$30,2,FALSE)</f>
        <v>30</v>
      </c>
      <c r="M1987" s="6">
        <f>VLOOKUP($C$15,'اطلاعات پایه'!$A$18:$C$30,3,FALSE)</f>
        <v>45736</v>
      </c>
      <c r="N1987" s="5">
        <f>ROUND((K1987*('اطلاعات پایه'!$B$12+1)+'اطلاعات پایه'!$B$13)/30*L1987,0)</f>
        <v>9316080</v>
      </c>
      <c r="O1987" s="5">
        <f>IF(AND(F1987&gt;0,M1987-F1987&gt;364),'اطلاعات پایه'!$B$10,0)*L1987+J1987</f>
        <v>0</v>
      </c>
      <c r="P1987" s="5">
        <f>IF(H1987="متاهل",'اطلاعات پایه'!$B$6,0)</f>
        <v>0</v>
      </c>
      <c r="Q1987" s="5">
        <f>I1987*'اطلاعات پایه'!$B$7</f>
        <v>0</v>
      </c>
      <c r="R1987" s="5">
        <f>ROUND('اطلاعات پایه'!$B$8/30*MIN(30,L1987),0)</f>
        <v>9000000</v>
      </c>
      <c r="S1987" s="5">
        <f>ROUND('اطلاعات پایه'!$B$9/30*MIN(30,L1987),0)</f>
        <v>22000000</v>
      </c>
      <c r="T1987" s="5">
        <f t="shared" si="243"/>
        <v>59284</v>
      </c>
      <c r="U1987" s="15"/>
      <c r="V1987" s="5">
        <f t="shared" si="241"/>
        <v>0</v>
      </c>
      <c r="X1987" s="9">
        <f t="shared" si="244"/>
        <v>40316080</v>
      </c>
      <c r="Y1987" s="9">
        <f>ROUND(0.07*MIN(7*L1987*'اطلاعات پایه'!$B$5,'محاسبه حقوق'!X1987),0)</f>
        <v>2822126</v>
      </c>
      <c r="Z1987" s="9">
        <f t="shared" si="245"/>
        <v>9272700</v>
      </c>
      <c r="AA1987" s="9">
        <f t="shared" si="246"/>
        <v>480702059.14285713</v>
      </c>
      <c r="AB1987" s="5">
        <f>IF(AA1987&lt;='اطلاعات پایه'!$B$35,'اطلاعات پایه'!$D$35,IF(AA1987&lt;='اطلاعات پایه'!$B$36,'اطلاعات پایه'!$E$35+(AA1987-'اطلاعات پایه'!$B$35)*'اطلاعات پایه'!$C$36,IF(AA1987&lt;='اطلاعات پایه'!$B$37,'اطلاعات پایه'!$E$36+(AA1987-'اطلاعات پایه'!$B$36)*'اطلاعات پایه'!$C$37,IF(AA1987&lt;='اطلاعات پایه'!$B$38,'اطلاعات پایه'!$E$37+(AA1987-'اطلاعات پایه'!$B$37)*'اطلاعات پایه'!$C$38,IF(AA1987&lt;='اطلاعات پایه'!$B$39,'اطلاعات پایه'!$E$38+(AA1987-'اطلاعات پایه'!$B$38)*'اطلاعات پایه'!$C$39,'اطلاعات پایه'!$E$39+(AA1987-'اطلاعات پایه'!$B$39)*'اطلاعات پایه'!$C$40)))))/365*L1987</f>
        <v>0</v>
      </c>
      <c r="AC1987" s="9">
        <f t="shared" si="247"/>
        <v>37493954</v>
      </c>
      <c r="AE1987" s="9">
        <f t="shared" si="242"/>
        <v>49588780</v>
      </c>
    </row>
    <row r="1988" spans="1:31" x14ac:dyDescent="0.25">
      <c r="A1988" s="13">
        <v>1968</v>
      </c>
      <c r="B1988" s="13"/>
      <c r="C1988" s="13"/>
      <c r="D1988" s="13"/>
      <c r="E1988" s="13"/>
      <c r="F1988" s="13"/>
      <c r="G1988" s="6" t="str">
        <f t="shared" si="240"/>
        <v/>
      </c>
      <c r="H1988" s="13"/>
      <c r="I1988" s="13"/>
      <c r="J1988" s="15"/>
      <c r="K1988" s="15"/>
      <c r="L1988" s="5">
        <f>VLOOKUP($C$15,'اطلاعات پایه'!$A$18:$B$30,2,FALSE)</f>
        <v>30</v>
      </c>
      <c r="M1988" s="6">
        <f>VLOOKUP($C$15,'اطلاعات پایه'!$A$18:$C$30,3,FALSE)</f>
        <v>45736</v>
      </c>
      <c r="N1988" s="5">
        <f>ROUND((K1988*('اطلاعات پایه'!$B$12+1)+'اطلاعات پایه'!$B$13)/30*L1988,0)</f>
        <v>9316080</v>
      </c>
      <c r="O1988" s="5">
        <f>IF(AND(F1988&gt;0,M1988-F1988&gt;364),'اطلاعات پایه'!$B$10,0)*L1988+J1988</f>
        <v>0</v>
      </c>
      <c r="P1988" s="5">
        <f>IF(H1988="متاهل",'اطلاعات پایه'!$B$6,0)</f>
        <v>0</v>
      </c>
      <c r="Q1988" s="5">
        <f>I1988*'اطلاعات پایه'!$B$7</f>
        <v>0</v>
      </c>
      <c r="R1988" s="5">
        <f>ROUND('اطلاعات پایه'!$B$8/30*MIN(30,L1988),0)</f>
        <v>9000000</v>
      </c>
      <c r="S1988" s="5">
        <f>ROUND('اطلاعات پایه'!$B$9/30*MIN(30,L1988),0)</f>
        <v>22000000</v>
      </c>
      <c r="T1988" s="5">
        <f t="shared" si="243"/>
        <v>59284</v>
      </c>
      <c r="U1988" s="15"/>
      <c r="V1988" s="5">
        <f t="shared" si="241"/>
        <v>0</v>
      </c>
      <c r="X1988" s="9">
        <f t="shared" si="244"/>
        <v>40316080</v>
      </c>
      <c r="Y1988" s="9">
        <f>ROUND(0.07*MIN(7*L1988*'اطلاعات پایه'!$B$5,'محاسبه حقوق'!X1988),0)</f>
        <v>2822126</v>
      </c>
      <c r="Z1988" s="9">
        <f t="shared" si="245"/>
        <v>9272700</v>
      </c>
      <c r="AA1988" s="9">
        <f t="shared" si="246"/>
        <v>480702059.14285713</v>
      </c>
      <c r="AB1988" s="5">
        <f>IF(AA1988&lt;='اطلاعات پایه'!$B$35,'اطلاعات پایه'!$D$35,IF(AA1988&lt;='اطلاعات پایه'!$B$36,'اطلاعات پایه'!$E$35+(AA1988-'اطلاعات پایه'!$B$35)*'اطلاعات پایه'!$C$36,IF(AA1988&lt;='اطلاعات پایه'!$B$37,'اطلاعات پایه'!$E$36+(AA1988-'اطلاعات پایه'!$B$36)*'اطلاعات پایه'!$C$37,IF(AA1988&lt;='اطلاعات پایه'!$B$38,'اطلاعات پایه'!$E$37+(AA1988-'اطلاعات پایه'!$B$37)*'اطلاعات پایه'!$C$38,IF(AA1988&lt;='اطلاعات پایه'!$B$39,'اطلاعات پایه'!$E$38+(AA1988-'اطلاعات پایه'!$B$38)*'اطلاعات پایه'!$C$39,'اطلاعات پایه'!$E$39+(AA1988-'اطلاعات پایه'!$B$39)*'اطلاعات پایه'!$C$40)))))/365*L1988</f>
        <v>0</v>
      </c>
      <c r="AC1988" s="9">
        <f t="shared" si="247"/>
        <v>37493954</v>
      </c>
      <c r="AE1988" s="9">
        <f t="shared" si="242"/>
        <v>49588780</v>
      </c>
    </row>
    <row r="1989" spans="1:31" x14ac:dyDescent="0.25">
      <c r="A1989" s="13">
        <v>1969</v>
      </c>
      <c r="B1989" s="13"/>
      <c r="C1989" s="13"/>
      <c r="D1989" s="13"/>
      <c r="E1989" s="13"/>
      <c r="F1989" s="13"/>
      <c r="G1989" s="6" t="str">
        <f t="shared" si="240"/>
        <v/>
      </c>
      <c r="H1989" s="13"/>
      <c r="I1989" s="13"/>
      <c r="J1989" s="15"/>
      <c r="K1989" s="15"/>
      <c r="L1989" s="5">
        <f>VLOOKUP($C$15,'اطلاعات پایه'!$A$18:$B$30,2,FALSE)</f>
        <v>30</v>
      </c>
      <c r="M1989" s="6">
        <f>VLOOKUP($C$15,'اطلاعات پایه'!$A$18:$C$30,3,FALSE)</f>
        <v>45736</v>
      </c>
      <c r="N1989" s="5">
        <f>ROUND((K1989*('اطلاعات پایه'!$B$12+1)+'اطلاعات پایه'!$B$13)/30*L1989,0)</f>
        <v>9316080</v>
      </c>
      <c r="O1989" s="5">
        <f>IF(AND(F1989&gt;0,M1989-F1989&gt;364),'اطلاعات پایه'!$B$10,0)*L1989+J1989</f>
        <v>0</v>
      </c>
      <c r="P1989" s="5">
        <f>IF(H1989="متاهل",'اطلاعات پایه'!$B$6,0)</f>
        <v>0</v>
      </c>
      <c r="Q1989" s="5">
        <f>I1989*'اطلاعات پایه'!$B$7</f>
        <v>0</v>
      </c>
      <c r="R1989" s="5">
        <f>ROUND('اطلاعات پایه'!$B$8/30*MIN(30,L1989),0)</f>
        <v>9000000</v>
      </c>
      <c r="S1989" s="5">
        <f>ROUND('اطلاعات پایه'!$B$9/30*MIN(30,L1989),0)</f>
        <v>22000000</v>
      </c>
      <c r="T1989" s="5">
        <f t="shared" si="243"/>
        <v>59284</v>
      </c>
      <c r="U1989" s="15"/>
      <c r="V1989" s="5">
        <f t="shared" si="241"/>
        <v>0</v>
      </c>
      <c r="X1989" s="9">
        <f t="shared" si="244"/>
        <v>40316080</v>
      </c>
      <c r="Y1989" s="9">
        <f>ROUND(0.07*MIN(7*L1989*'اطلاعات پایه'!$B$5,'محاسبه حقوق'!X1989),0)</f>
        <v>2822126</v>
      </c>
      <c r="Z1989" s="9">
        <f t="shared" si="245"/>
        <v>9272700</v>
      </c>
      <c r="AA1989" s="9">
        <f t="shared" si="246"/>
        <v>480702059.14285713</v>
      </c>
      <c r="AB1989" s="5">
        <f>IF(AA1989&lt;='اطلاعات پایه'!$B$35,'اطلاعات پایه'!$D$35,IF(AA1989&lt;='اطلاعات پایه'!$B$36,'اطلاعات پایه'!$E$35+(AA1989-'اطلاعات پایه'!$B$35)*'اطلاعات پایه'!$C$36,IF(AA1989&lt;='اطلاعات پایه'!$B$37,'اطلاعات پایه'!$E$36+(AA1989-'اطلاعات پایه'!$B$36)*'اطلاعات پایه'!$C$37,IF(AA1989&lt;='اطلاعات پایه'!$B$38,'اطلاعات پایه'!$E$37+(AA1989-'اطلاعات پایه'!$B$37)*'اطلاعات پایه'!$C$38,IF(AA1989&lt;='اطلاعات پایه'!$B$39,'اطلاعات پایه'!$E$38+(AA1989-'اطلاعات پایه'!$B$38)*'اطلاعات پایه'!$C$39,'اطلاعات پایه'!$E$39+(AA1989-'اطلاعات پایه'!$B$39)*'اطلاعات پایه'!$C$40)))))/365*L1989</f>
        <v>0</v>
      </c>
      <c r="AC1989" s="9">
        <f t="shared" si="247"/>
        <v>37493954</v>
      </c>
      <c r="AE1989" s="9">
        <f t="shared" si="242"/>
        <v>49588780</v>
      </c>
    </row>
    <row r="1990" spans="1:31" x14ac:dyDescent="0.25">
      <c r="A1990" s="13">
        <v>1970</v>
      </c>
      <c r="B1990" s="13"/>
      <c r="C1990" s="13"/>
      <c r="D1990" s="13"/>
      <c r="E1990" s="13"/>
      <c r="F1990" s="13"/>
      <c r="G1990" s="6" t="str">
        <f t="shared" si="240"/>
        <v/>
      </c>
      <c r="H1990" s="13"/>
      <c r="I1990" s="13"/>
      <c r="J1990" s="15"/>
      <c r="K1990" s="15"/>
      <c r="L1990" s="5">
        <f>VLOOKUP($C$15,'اطلاعات پایه'!$A$18:$B$30,2,FALSE)</f>
        <v>30</v>
      </c>
      <c r="M1990" s="6">
        <f>VLOOKUP($C$15,'اطلاعات پایه'!$A$18:$C$30,3,FALSE)</f>
        <v>45736</v>
      </c>
      <c r="N1990" s="5">
        <f>ROUND((K1990*('اطلاعات پایه'!$B$12+1)+'اطلاعات پایه'!$B$13)/30*L1990,0)</f>
        <v>9316080</v>
      </c>
      <c r="O1990" s="5">
        <f>IF(AND(F1990&gt;0,M1990-F1990&gt;364),'اطلاعات پایه'!$B$10,0)*L1990+J1990</f>
        <v>0</v>
      </c>
      <c r="P1990" s="5">
        <f>IF(H1990="متاهل",'اطلاعات پایه'!$B$6,0)</f>
        <v>0</v>
      </c>
      <c r="Q1990" s="5">
        <f>I1990*'اطلاعات پایه'!$B$7</f>
        <v>0</v>
      </c>
      <c r="R1990" s="5">
        <f>ROUND('اطلاعات پایه'!$B$8/30*MIN(30,L1990),0)</f>
        <v>9000000</v>
      </c>
      <c r="S1990" s="5">
        <f>ROUND('اطلاعات پایه'!$B$9/30*MIN(30,L1990),0)</f>
        <v>22000000</v>
      </c>
      <c r="T1990" s="5">
        <f t="shared" si="243"/>
        <v>59284</v>
      </c>
      <c r="U1990" s="15"/>
      <c r="V1990" s="5">
        <f t="shared" si="241"/>
        <v>0</v>
      </c>
      <c r="X1990" s="9">
        <f t="shared" si="244"/>
        <v>40316080</v>
      </c>
      <c r="Y1990" s="9">
        <f>ROUND(0.07*MIN(7*L1990*'اطلاعات پایه'!$B$5,'محاسبه حقوق'!X1990),0)</f>
        <v>2822126</v>
      </c>
      <c r="Z1990" s="9">
        <f t="shared" si="245"/>
        <v>9272700</v>
      </c>
      <c r="AA1990" s="9">
        <f t="shared" si="246"/>
        <v>480702059.14285713</v>
      </c>
      <c r="AB1990" s="5">
        <f>IF(AA1990&lt;='اطلاعات پایه'!$B$35,'اطلاعات پایه'!$D$35,IF(AA1990&lt;='اطلاعات پایه'!$B$36,'اطلاعات پایه'!$E$35+(AA1990-'اطلاعات پایه'!$B$35)*'اطلاعات پایه'!$C$36,IF(AA1990&lt;='اطلاعات پایه'!$B$37,'اطلاعات پایه'!$E$36+(AA1990-'اطلاعات پایه'!$B$36)*'اطلاعات پایه'!$C$37,IF(AA1990&lt;='اطلاعات پایه'!$B$38,'اطلاعات پایه'!$E$37+(AA1990-'اطلاعات پایه'!$B$37)*'اطلاعات پایه'!$C$38,IF(AA1990&lt;='اطلاعات پایه'!$B$39,'اطلاعات پایه'!$E$38+(AA1990-'اطلاعات پایه'!$B$38)*'اطلاعات پایه'!$C$39,'اطلاعات پایه'!$E$39+(AA1990-'اطلاعات پایه'!$B$39)*'اطلاعات پایه'!$C$40)))))/365*L1990</f>
        <v>0</v>
      </c>
      <c r="AC1990" s="9">
        <f t="shared" si="247"/>
        <v>37493954</v>
      </c>
      <c r="AE1990" s="9">
        <f t="shared" si="242"/>
        <v>49588780</v>
      </c>
    </row>
    <row r="1991" spans="1:31" x14ac:dyDescent="0.25">
      <c r="A1991" s="13">
        <v>1971</v>
      </c>
      <c r="B1991" s="13"/>
      <c r="C1991" s="13"/>
      <c r="D1991" s="13"/>
      <c r="E1991" s="13"/>
      <c r="F1991" s="13"/>
      <c r="G1991" s="6" t="str">
        <f t="shared" si="240"/>
        <v/>
      </c>
      <c r="H1991" s="13"/>
      <c r="I1991" s="13"/>
      <c r="J1991" s="15"/>
      <c r="K1991" s="15"/>
      <c r="L1991" s="5">
        <f>VLOOKUP($C$15,'اطلاعات پایه'!$A$18:$B$30,2,FALSE)</f>
        <v>30</v>
      </c>
      <c r="M1991" s="6">
        <f>VLOOKUP($C$15,'اطلاعات پایه'!$A$18:$C$30,3,FALSE)</f>
        <v>45736</v>
      </c>
      <c r="N1991" s="5">
        <f>ROUND((K1991*('اطلاعات پایه'!$B$12+1)+'اطلاعات پایه'!$B$13)/30*L1991,0)</f>
        <v>9316080</v>
      </c>
      <c r="O1991" s="5">
        <f>IF(AND(F1991&gt;0,M1991-F1991&gt;364),'اطلاعات پایه'!$B$10,0)*L1991+J1991</f>
        <v>0</v>
      </c>
      <c r="P1991" s="5">
        <f>IF(H1991="متاهل",'اطلاعات پایه'!$B$6,0)</f>
        <v>0</v>
      </c>
      <c r="Q1991" s="5">
        <f>I1991*'اطلاعات پایه'!$B$7</f>
        <v>0</v>
      </c>
      <c r="R1991" s="5">
        <f>ROUND('اطلاعات پایه'!$B$8/30*MIN(30,L1991),0)</f>
        <v>9000000</v>
      </c>
      <c r="S1991" s="5">
        <f>ROUND('اطلاعات پایه'!$B$9/30*MIN(30,L1991),0)</f>
        <v>22000000</v>
      </c>
      <c r="T1991" s="5">
        <f t="shared" si="243"/>
        <v>59284</v>
      </c>
      <c r="U1991" s="15"/>
      <c r="V1991" s="5">
        <f t="shared" si="241"/>
        <v>0</v>
      </c>
      <c r="X1991" s="9">
        <f t="shared" si="244"/>
        <v>40316080</v>
      </c>
      <c r="Y1991" s="9">
        <f>ROUND(0.07*MIN(7*L1991*'اطلاعات پایه'!$B$5,'محاسبه حقوق'!X1991),0)</f>
        <v>2822126</v>
      </c>
      <c r="Z1991" s="9">
        <f t="shared" si="245"/>
        <v>9272700</v>
      </c>
      <c r="AA1991" s="9">
        <f t="shared" si="246"/>
        <v>480702059.14285713</v>
      </c>
      <c r="AB1991" s="5">
        <f>IF(AA1991&lt;='اطلاعات پایه'!$B$35,'اطلاعات پایه'!$D$35,IF(AA1991&lt;='اطلاعات پایه'!$B$36,'اطلاعات پایه'!$E$35+(AA1991-'اطلاعات پایه'!$B$35)*'اطلاعات پایه'!$C$36,IF(AA1991&lt;='اطلاعات پایه'!$B$37,'اطلاعات پایه'!$E$36+(AA1991-'اطلاعات پایه'!$B$36)*'اطلاعات پایه'!$C$37,IF(AA1991&lt;='اطلاعات پایه'!$B$38,'اطلاعات پایه'!$E$37+(AA1991-'اطلاعات پایه'!$B$37)*'اطلاعات پایه'!$C$38,IF(AA1991&lt;='اطلاعات پایه'!$B$39,'اطلاعات پایه'!$E$38+(AA1991-'اطلاعات پایه'!$B$38)*'اطلاعات پایه'!$C$39,'اطلاعات پایه'!$E$39+(AA1991-'اطلاعات پایه'!$B$39)*'اطلاعات پایه'!$C$40)))))/365*L1991</f>
        <v>0</v>
      </c>
      <c r="AC1991" s="9">
        <f t="shared" si="247"/>
        <v>37493954</v>
      </c>
      <c r="AE1991" s="9">
        <f t="shared" si="242"/>
        <v>49588780</v>
      </c>
    </row>
    <row r="1992" spans="1:31" x14ac:dyDescent="0.25">
      <c r="A1992" s="13">
        <v>1972</v>
      </c>
      <c r="B1992" s="13"/>
      <c r="C1992" s="13"/>
      <c r="D1992" s="13"/>
      <c r="E1992" s="13"/>
      <c r="F1992" s="13"/>
      <c r="G1992" s="6" t="str">
        <f t="shared" si="240"/>
        <v/>
      </c>
      <c r="H1992" s="13"/>
      <c r="I1992" s="13"/>
      <c r="J1992" s="15"/>
      <c r="K1992" s="15"/>
      <c r="L1992" s="5">
        <f>VLOOKUP($C$15,'اطلاعات پایه'!$A$18:$B$30,2,FALSE)</f>
        <v>30</v>
      </c>
      <c r="M1992" s="6">
        <f>VLOOKUP($C$15,'اطلاعات پایه'!$A$18:$C$30,3,FALSE)</f>
        <v>45736</v>
      </c>
      <c r="N1992" s="5">
        <f>ROUND((K1992*('اطلاعات پایه'!$B$12+1)+'اطلاعات پایه'!$B$13)/30*L1992,0)</f>
        <v>9316080</v>
      </c>
      <c r="O1992" s="5">
        <f>IF(AND(F1992&gt;0,M1992-F1992&gt;364),'اطلاعات پایه'!$B$10,0)*L1992+J1992</f>
        <v>0</v>
      </c>
      <c r="P1992" s="5">
        <f>IF(H1992="متاهل",'اطلاعات پایه'!$B$6,0)</f>
        <v>0</v>
      </c>
      <c r="Q1992" s="5">
        <f>I1992*'اطلاعات پایه'!$B$7</f>
        <v>0</v>
      </c>
      <c r="R1992" s="5">
        <f>ROUND('اطلاعات پایه'!$B$8/30*MIN(30,L1992),0)</f>
        <v>9000000</v>
      </c>
      <c r="S1992" s="5">
        <f>ROUND('اطلاعات پایه'!$B$9/30*MIN(30,L1992),0)</f>
        <v>22000000</v>
      </c>
      <c r="T1992" s="5">
        <f t="shared" si="243"/>
        <v>59284</v>
      </c>
      <c r="U1992" s="15"/>
      <c r="V1992" s="5">
        <f t="shared" si="241"/>
        <v>0</v>
      </c>
      <c r="X1992" s="9">
        <f t="shared" si="244"/>
        <v>40316080</v>
      </c>
      <c r="Y1992" s="9">
        <f>ROUND(0.07*MIN(7*L1992*'اطلاعات پایه'!$B$5,'محاسبه حقوق'!X1992),0)</f>
        <v>2822126</v>
      </c>
      <c r="Z1992" s="9">
        <f t="shared" si="245"/>
        <v>9272700</v>
      </c>
      <c r="AA1992" s="9">
        <f t="shared" si="246"/>
        <v>480702059.14285713</v>
      </c>
      <c r="AB1992" s="5">
        <f>IF(AA1992&lt;='اطلاعات پایه'!$B$35,'اطلاعات پایه'!$D$35,IF(AA1992&lt;='اطلاعات پایه'!$B$36,'اطلاعات پایه'!$E$35+(AA1992-'اطلاعات پایه'!$B$35)*'اطلاعات پایه'!$C$36,IF(AA1992&lt;='اطلاعات پایه'!$B$37,'اطلاعات پایه'!$E$36+(AA1992-'اطلاعات پایه'!$B$36)*'اطلاعات پایه'!$C$37,IF(AA1992&lt;='اطلاعات پایه'!$B$38,'اطلاعات پایه'!$E$37+(AA1992-'اطلاعات پایه'!$B$37)*'اطلاعات پایه'!$C$38,IF(AA1992&lt;='اطلاعات پایه'!$B$39,'اطلاعات پایه'!$E$38+(AA1992-'اطلاعات پایه'!$B$38)*'اطلاعات پایه'!$C$39,'اطلاعات پایه'!$E$39+(AA1992-'اطلاعات پایه'!$B$39)*'اطلاعات پایه'!$C$40)))))/365*L1992</f>
        <v>0</v>
      </c>
      <c r="AC1992" s="9">
        <f t="shared" si="247"/>
        <v>37493954</v>
      </c>
      <c r="AE1992" s="9">
        <f t="shared" si="242"/>
        <v>49588780</v>
      </c>
    </row>
    <row r="1993" spans="1:31" x14ac:dyDescent="0.25">
      <c r="A1993" s="13">
        <v>1973</v>
      </c>
      <c r="B1993" s="13"/>
      <c r="C1993" s="13"/>
      <c r="D1993" s="13"/>
      <c r="E1993" s="13"/>
      <c r="F1993" s="13"/>
      <c r="G1993" s="6" t="str">
        <f t="shared" si="240"/>
        <v/>
      </c>
      <c r="H1993" s="13"/>
      <c r="I1993" s="13"/>
      <c r="J1993" s="15"/>
      <c r="K1993" s="15"/>
      <c r="L1993" s="5">
        <f>VLOOKUP($C$15,'اطلاعات پایه'!$A$18:$B$30,2,FALSE)</f>
        <v>30</v>
      </c>
      <c r="M1993" s="6">
        <f>VLOOKUP($C$15,'اطلاعات پایه'!$A$18:$C$30,3,FALSE)</f>
        <v>45736</v>
      </c>
      <c r="N1993" s="5">
        <f>ROUND((K1993*('اطلاعات پایه'!$B$12+1)+'اطلاعات پایه'!$B$13)/30*L1993,0)</f>
        <v>9316080</v>
      </c>
      <c r="O1993" s="5">
        <f>IF(AND(F1993&gt;0,M1993-F1993&gt;364),'اطلاعات پایه'!$B$10,0)*L1993+J1993</f>
        <v>0</v>
      </c>
      <c r="P1993" s="5">
        <f>IF(H1993="متاهل",'اطلاعات پایه'!$B$6,0)</f>
        <v>0</v>
      </c>
      <c r="Q1993" s="5">
        <f>I1993*'اطلاعات پایه'!$B$7</f>
        <v>0</v>
      </c>
      <c r="R1993" s="5">
        <f>ROUND('اطلاعات پایه'!$B$8/30*MIN(30,L1993),0)</f>
        <v>9000000</v>
      </c>
      <c r="S1993" s="5">
        <f>ROUND('اطلاعات پایه'!$B$9/30*MIN(30,L1993),0)</f>
        <v>22000000</v>
      </c>
      <c r="T1993" s="5">
        <f t="shared" si="243"/>
        <v>59284</v>
      </c>
      <c r="U1993" s="15"/>
      <c r="V1993" s="5">
        <f t="shared" si="241"/>
        <v>0</v>
      </c>
      <c r="X1993" s="9">
        <f t="shared" si="244"/>
        <v>40316080</v>
      </c>
      <c r="Y1993" s="9">
        <f>ROUND(0.07*MIN(7*L1993*'اطلاعات پایه'!$B$5,'محاسبه حقوق'!X1993),0)</f>
        <v>2822126</v>
      </c>
      <c r="Z1993" s="9">
        <f t="shared" si="245"/>
        <v>9272700</v>
      </c>
      <c r="AA1993" s="9">
        <f t="shared" si="246"/>
        <v>480702059.14285713</v>
      </c>
      <c r="AB1993" s="5">
        <f>IF(AA1993&lt;='اطلاعات پایه'!$B$35,'اطلاعات پایه'!$D$35,IF(AA1993&lt;='اطلاعات پایه'!$B$36,'اطلاعات پایه'!$E$35+(AA1993-'اطلاعات پایه'!$B$35)*'اطلاعات پایه'!$C$36,IF(AA1993&lt;='اطلاعات پایه'!$B$37,'اطلاعات پایه'!$E$36+(AA1993-'اطلاعات پایه'!$B$36)*'اطلاعات پایه'!$C$37,IF(AA1993&lt;='اطلاعات پایه'!$B$38,'اطلاعات پایه'!$E$37+(AA1993-'اطلاعات پایه'!$B$37)*'اطلاعات پایه'!$C$38,IF(AA1993&lt;='اطلاعات پایه'!$B$39,'اطلاعات پایه'!$E$38+(AA1993-'اطلاعات پایه'!$B$38)*'اطلاعات پایه'!$C$39,'اطلاعات پایه'!$E$39+(AA1993-'اطلاعات پایه'!$B$39)*'اطلاعات پایه'!$C$40)))))/365*L1993</f>
        <v>0</v>
      </c>
      <c r="AC1993" s="9">
        <f t="shared" si="247"/>
        <v>37493954</v>
      </c>
      <c r="AE1993" s="9">
        <f t="shared" si="242"/>
        <v>49588780</v>
      </c>
    </row>
    <row r="1994" spans="1:31" x14ac:dyDescent="0.25">
      <c r="A1994" s="13">
        <v>1974</v>
      </c>
      <c r="B1994" s="13"/>
      <c r="C1994" s="13"/>
      <c r="D1994" s="13"/>
      <c r="E1994" s="13"/>
      <c r="F1994" s="13"/>
      <c r="G1994" s="6" t="str">
        <f t="shared" si="240"/>
        <v/>
      </c>
      <c r="H1994" s="13"/>
      <c r="I1994" s="13"/>
      <c r="J1994" s="15"/>
      <c r="K1994" s="15"/>
      <c r="L1994" s="5">
        <f>VLOOKUP($C$15,'اطلاعات پایه'!$A$18:$B$30,2,FALSE)</f>
        <v>30</v>
      </c>
      <c r="M1994" s="6">
        <f>VLOOKUP($C$15,'اطلاعات پایه'!$A$18:$C$30,3,FALSE)</f>
        <v>45736</v>
      </c>
      <c r="N1994" s="5">
        <f>ROUND((K1994*('اطلاعات پایه'!$B$12+1)+'اطلاعات پایه'!$B$13)/30*L1994,0)</f>
        <v>9316080</v>
      </c>
      <c r="O1994" s="5">
        <f>IF(AND(F1994&gt;0,M1994-F1994&gt;364),'اطلاعات پایه'!$B$10,0)*L1994+J1994</f>
        <v>0</v>
      </c>
      <c r="P1994" s="5">
        <f>IF(H1994="متاهل",'اطلاعات پایه'!$B$6,0)</f>
        <v>0</v>
      </c>
      <c r="Q1994" s="5">
        <f>I1994*'اطلاعات پایه'!$B$7</f>
        <v>0</v>
      </c>
      <c r="R1994" s="5">
        <f>ROUND('اطلاعات پایه'!$B$8/30*MIN(30,L1994),0)</f>
        <v>9000000</v>
      </c>
      <c r="S1994" s="5">
        <f>ROUND('اطلاعات پایه'!$B$9/30*MIN(30,L1994),0)</f>
        <v>22000000</v>
      </c>
      <c r="T1994" s="5">
        <f t="shared" si="243"/>
        <v>59284</v>
      </c>
      <c r="U1994" s="15"/>
      <c r="V1994" s="5">
        <f t="shared" si="241"/>
        <v>0</v>
      </c>
      <c r="X1994" s="9">
        <f t="shared" si="244"/>
        <v>40316080</v>
      </c>
      <c r="Y1994" s="9">
        <f>ROUND(0.07*MIN(7*L1994*'اطلاعات پایه'!$B$5,'محاسبه حقوق'!X1994),0)</f>
        <v>2822126</v>
      </c>
      <c r="Z1994" s="9">
        <f t="shared" si="245"/>
        <v>9272700</v>
      </c>
      <c r="AA1994" s="9">
        <f t="shared" si="246"/>
        <v>480702059.14285713</v>
      </c>
      <c r="AB1994" s="5">
        <f>IF(AA1994&lt;='اطلاعات پایه'!$B$35,'اطلاعات پایه'!$D$35,IF(AA1994&lt;='اطلاعات پایه'!$B$36,'اطلاعات پایه'!$E$35+(AA1994-'اطلاعات پایه'!$B$35)*'اطلاعات پایه'!$C$36,IF(AA1994&lt;='اطلاعات پایه'!$B$37,'اطلاعات پایه'!$E$36+(AA1994-'اطلاعات پایه'!$B$36)*'اطلاعات پایه'!$C$37,IF(AA1994&lt;='اطلاعات پایه'!$B$38,'اطلاعات پایه'!$E$37+(AA1994-'اطلاعات پایه'!$B$37)*'اطلاعات پایه'!$C$38,IF(AA1994&lt;='اطلاعات پایه'!$B$39,'اطلاعات پایه'!$E$38+(AA1994-'اطلاعات پایه'!$B$38)*'اطلاعات پایه'!$C$39,'اطلاعات پایه'!$E$39+(AA1994-'اطلاعات پایه'!$B$39)*'اطلاعات پایه'!$C$40)))))/365*L1994</f>
        <v>0</v>
      </c>
      <c r="AC1994" s="9">
        <f t="shared" si="247"/>
        <v>37493954</v>
      </c>
      <c r="AE1994" s="9">
        <f t="shared" si="242"/>
        <v>49588780</v>
      </c>
    </row>
    <row r="1995" spans="1:31" x14ac:dyDescent="0.25">
      <c r="A1995" s="13">
        <v>1975</v>
      </c>
      <c r="B1995" s="13"/>
      <c r="C1995" s="13"/>
      <c r="D1995" s="13"/>
      <c r="E1995" s="13"/>
      <c r="F1995" s="13"/>
      <c r="G1995" s="6" t="str">
        <f t="shared" si="240"/>
        <v/>
      </c>
      <c r="H1995" s="13"/>
      <c r="I1995" s="13"/>
      <c r="J1995" s="15"/>
      <c r="K1995" s="15"/>
      <c r="L1995" s="5">
        <f>VLOOKUP($C$15,'اطلاعات پایه'!$A$18:$B$30,2,FALSE)</f>
        <v>30</v>
      </c>
      <c r="M1995" s="6">
        <f>VLOOKUP($C$15,'اطلاعات پایه'!$A$18:$C$30,3,FALSE)</f>
        <v>45736</v>
      </c>
      <c r="N1995" s="5">
        <f>ROUND((K1995*('اطلاعات پایه'!$B$12+1)+'اطلاعات پایه'!$B$13)/30*L1995,0)</f>
        <v>9316080</v>
      </c>
      <c r="O1995" s="5">
        <f>IF(AND(F1995&gt;0,M1995-F1995&gt;364),'اطلاعات پایه'!$B$10,0)*L1995+J1995</f>
        <v>0</v>
      </c>
      <c r="P1995" s="5">
        <f>IF(H1995="متاهل",'اطلاعات پایه'!$B$6,0)</f>
        <v>0</v>
      </c>
      <c r="Q1995" s="5">
        <f>I1995*'اطلاعات پایه'!$B$7</f>
        <v>0</v>
      </c>
      <c r="R1995" s="5">
        <f>ROUND('اطلاعات پایه'!$B$8/30*MIN(30,L1995),0)</f>
        <v>9000000</v>
      </c>
      <c r="S1995" s="5">
        <f>ROUND('اطلاعات پایه'!$B$9/30*MIN(30,L1995),0)</f>
        <v>22000000</v>
      </c>
      <c r="T1995" s="5">
        <f t="shared" si="243"/>
        <v>59284</v>
      </c>
      <c r="U1995" s="15"/>
      <c r="V1995" s="5">
        <f t="shared" si="241"/>
        <v>0</v>
      </c>
      <c r="X1995" s="9">
        <f t="shared" si="244"/>
        <v>40316080</v>
      </c>
      <c r="Y1995" s="9">
        <f>ROUND(0.07*MIN(7*L1995*'اطلاعات پایه'!$B$5,'محاسبه حقوق'!X1995),0)</f>
        <v>2822126</v>
      </c>
      <c r="Z1995" s="9">
        <f t="shared" si="245"/>
        <v>9272700</v>
      </c>
      <c r="AA1995" s="9">
        <f t="shared" si="246"/>
        <v>480702059.14285713</v>
      </c>
      <c r="AB1995" s="5">
        <f>IF(AA1995&lt;='اطلاعات پایه'!$B$35,'اطلاعات پایه'!$D$35,IF(AA1995&lt;='اطلاعات پایه'!$B$36,'اطلاعات پایه'!$E$35+(AA1995-'اطلاعات پایه'!$B$35)*'اطلاعات پایه'!$C$36,IF(AA1995&lt;='اطلاعات پایه'!$B$37,'اطلاعات پایه'!$E$36+(AA1995-'اطلاعات پایه'!$B$36)*'اطلاعات پایه'!$C$37,IF(AA1995&lt;='اطلاعات پایه'!$B$38,'اطلاعات پایه'!$E$37+(AA1995-'اطلاعات پایه'!$B$37)*'اطلاعات پایه'!$C$38,IF(AA1995&lt;='اطلاعات پایه'!$B$39,'اطلاعات پایه'!$E$38+(AA1995-'اطلاعات پایه'!$B$38)*'اطلاعات پایه'!$C$39,'اطلاعات پایه'!$E$39+(AA1995-'اطلاعات پایه'!$B$39)*'اطلاعات پایه'!$C$40)))))/365*L1995</f>
        <v>0</v>
      </c>
      <c r="AC1995" s="9">
        <f t="shared" si="247"/>
        <v>37493954</v>
      </c>
      <c r="AE1995" s="9">
        <f t="shared" si="242"/>
        <v>49588780</v>
      </c>
    </row>
    <row r="1996" spans="1:31" x14ac:dyDescent="0.25">
      <c r="A1996" s="13">
        <v>1976</v>
      </c>
      <c r="B1996" s="13"/>
      <c r="C1996" s="13"/>
      <c r="D1996" s="13"/>
      <c r="E1996" s="13"/>
      <c r="F1996" s="13"/>
      <c r="G1996" s="6" t="str">
        <f t="shared" si="240"/>
        <v/>
      </c>
      <c r="H1996" s="13"/>
      <c r="I1996" s="13"/>
      <c r="J1996" s="15"/>
      <c r="K1996" s="15"/>
      <c r="L1996" s="5">
        <f>VLOOKUP($C$15,'اطلاعات پایه'!$A$18:$B$30,2,FALSE)</f>
        <v>30</v>
      </c>
      <c r="M1996" s="6">
        <f>VLOOKUP($C$15,'اطلاعات پایه'!$A$18:$C$30,3,FALSE)</f>
        <v>45736</v>
      </c>
      <c r="N1996" s="5">
        <f>ROUND((K1996*('اطلاعات پایه'!$B$12+1)+'اطلاعات پایه'!$B$13)/30*L1996,0)</f>
        <v>9316080</v>
      </c>
      <c r="O1996" s="5">
        <f>IF(AND(F1996&gt;0,M1996-F1996&gt;364),'اطلاعات پایه'!$B$10,0)*L1996+J1996</f>
        <v>0</v>
      </c>
      <c r="P1996" s="5">
        <f>IF(H1996="متاهل",'اطلاعات پایه'!$B$6,0)</f>
        <v>0</v>
      </c>
      <c r="Q1996" s="5">
        <f>I1996*'اطلاعات پایه'!$B$7</f>
        <v>0</v>
      </c>
      <c r="R1996" s="5">
        <f>ROUND('اطلاعات پایه'!$B$8/30*MIN(30,L1996),0)</f>
        <v>9000000</v>
      </c>
      <c r="S1996" s="5">
        <f>ROUND('اطلاعات پایه'!$B$9/30*MIN(30,L1996),0)</f>
        <v>22000000</v>
      </c>
      <c r="T1996" s="5">
        <f t="shared" si="243"/>
        <v>59284</v>
      </c>
      <c r="U1996" s="15"/>
      <c r="V1996" s="5">
        <f t="shared" si="241"/>
        <v>0</v>
      </c>
      <c r="X1996" s="9">
        <f t="shared" si="244"/>
        <v>40316080</v>
      </c>
      <c r="Y1996" s="9">
        <f>ROUND(0.07*MIN(7*L1996*'اطلاعات پایه'!$B$5,'محاسبه حقوق'!X1996),0)</f>
        <v>2822126</v>
      </c>
      <c r="Z1996" s="9">
        <f t="shared" si="245"/>
        <v>9272700</v>
      </c>
      <c r="AA1996" s="9">
        <f t="shared" si="246"/>
        <v>480702059.14285713</v>
      </c>
      <c r="AB1996" s="5">
        <f>IF(AA1996&lt;='اطلاعات پایه'!$B$35,'اطلاعات پایه'!$D$35,IF(AA1996&lt;='اطلاعات پایه'!$B$36,'اطلاعات پایه'!$E$35+(AA1996-'اطلاعات پایه'!$B$35)*'اطلاعات پایه'!$C$36,IF(AA1996&lt;='اطلاعات پایه'!$B$37,'اطلاعات پایه'!$E$36+(AA1996-'اطلاعات پایه'!$B$36)*'اطلاعات پایه'!$C$37,IF(AA1996&lt;='اطلاعات پایه'!$B$38,'اطلاعات پایه'!$E$37+(AA1996-'اطلاعات پایه'!$B$37)*'اطلاعات پایه'!$C$38,IF(AA1996&lt;='اطلاعات پایه'!$B$39,'اطلاعات پایه'!$E$38+(AA1996-'اطلاعات پایه'!$B$38)*'اطلاعات پایه'!$C$39,'اطلاعات پایه'!$E$39+(AA1996-'اطلاعات پایه'!$B$39)*'اطلاعات پایه'!$C$40)))))/365*L1996</f>
        <v>0</v>
      </c>
      <c r="AC1996" s="9">
        <f t="shared" si="247"/>
        <v>37493954</v>
      </c>
      <c r="AE1996" s="9">
        <f t="shared" si="242"/>
        <v>49588780</v>
      </c>
    </row>
    <row r="1997" spans="1:31" x14ac:dyDescent="0.25">
      <c r="A1997" s="13">
        <v>1977</v>
      </c>
      <c r="B1997" s="13"/>
      <c r="C1997" s="13"/>
      <c r="D1997" s="13"/>
      <c r="E1997" s="13"/>
      <c r="F1997" s="13"/>
      <c r="G1997" s="6" t="str">
        <f t="shared" si="240"/>
        <v/>
      </c>
      <c r="H1997" s="13"/>
      <c r="I1997" s="13"/>
      <c r="J1997" s="15"/>
      <c r="K1997" s="15"/>
      <c r="L1997" s="5">
        <f>VLOOKUP($C$15,'اطلاعات پایه'!$A$18:$B$30,2,FALSE)</f>
        <v>30</v>
      </c>
      <c r="M1997" s="6">
        <f>VLOOKUP($C$15,'اطلاعات پایه'!$A$18:$C$30,3,FALSE)</f>
        <v>45736</v>
      </c>
      <c r="N1997" s="5">
        <f>ROUND((K1997*('اطلاعات پایه'!$B$12+1)+'اطلاعات پایه'!$B$13)/30*L1997,0)</f>
        <v>9316080</v>
      </c>
      <c r="O1997" s="5">
        <f>IF(AND(F1997&gt;0,M1997-F1997&gt;364),'اطلاعات پایه'!$B$10,0)*L1997+J1997</f>
        <v>0</v>
      </c>
      <c r="P1997" s="5">
        <f>IF(H1997="متاهل",'اطلاعات پایه'!$B$6,0)</f>
        <v>0</v>
      </c>
      <c r="Q1997" s="5">
        <f>I1997*'اطلاعات پایه'!$B$7</f>
        <v>0</v>
      </c>
      <c r="R1997" s="5">
        <f>ROUND('اطلاعات پایه'!$B$8/30*MIN(30,L1997),0)</f>
        <v>9000000</v>
      </c>
      <c r="S1997" s="5">
        <f>ROUND('اطلاعات پایه'!$B$9/30*MIN(30,L1997),0)</f>
        <v>22000000</v>
      </c>
      <c r="T1997" s="5">
        <f t="shared" si="243"/>
        <v>59284</v>
      </c>
      <c r="U1997" s="15"/>
      <c r="V1997" s="5">
        <f t="shared" si="241"/>
        <v>0</v>
      </c>
      <c r="X1997" s="9">
        <f t="shared" si="244"/>
        <v>40316080</v>
      </c>
      <c r="Y1997" s="9">
        <f>ROUND(0.07*MIN(7*L1997*'اطلاعات پایه'!$B$5,'محاسبه حقوق'!X1997),0)</f>
        <v>2822126</v>
      </c>
      <c r="Z1997" s="9">
        <f t="shared" si="245"/>
        <v>9272700</v>
      </c>
      <c r="AA1997" s="9">
        <f t="shared" si="246"/>
        <v>480702059.14285713</v>
      </c>
      <c r="AB1997" s="5">
        <f>IF(AA1997&lt;='اطلاعات پایه'!$B$35,'اطلاعات پایه'!$D$35,IF(AA1997&lt;='اطلاعات پایه'!$B$36,'اطلاعات پایه'!$E$35+(AA1997-'اطلاعات پایه'!$B$35)*'اطلاعات پایه'!$C$36,IF(AA1997&lt;='اطلاعات پایه'!$B$37,'اطلاعات پایه'!$E$36+(AA1997-'اطلاعات پایه'!$B$36)*'اطلاعات پایه'!$C$37,IF(AA1997&lt;='اطلاعات پایه'!$B$38,'اطلاعات پایه'!$E$37+(AA1997-'اطلاعات پایه'!$B$37)*'اطلاعات پایه'!$C$38,IF(AA1997&lt;='اطلاعات پایه'!$B$39,'اطلاعات پایه'!$E$38+(AA1997-'اطلاعات پایه'!$B$38)*'اطلاعات پایه'!$C$39,'اطلاعات پایه'!$E$39+(AA1997-'اطلاعات پایه'!$B$39)*'اطلاعات پایه'!$C$40)))))/365*L1997</f>
        <v>0</v>
      </c>
      <c r="AC1997" s="9">
        <f t="shared" si="247"/>
        <v>37493954</v>
      </c>
      <c r="AE1997" s="9">
        <f t="shared" si="242"/>
        <v>49588780</v>
      </c>
    </row>
    <row r="1998" spans="1:31" x14ac:dyDescent="0.25">
      <c r="A1998" s="13">
        <v>1978</v>
      </c>
      <c r="B1998" s="13"/>
      <c r="C1998" s="13"/>
      <c r="D1998" s="13"/>
      <c r="E1998" s="13"/>
      <c r="F1998" s="13"/>
      <c r="G1998" s="6" t="str">
        <f t="shared" si="240"/>
        <v/>
      </c>
      <c r="H1998" s="13"/>
      <c r="I1998" s="13"/>
      <c r="J1998" s="15"/>
      <c r="K1998" s="15"/>
      <c r="L1998" s="5">
        <f>VLOOKUP($C$15,'اطلاعات پایه'!$A$18:$B$30,2,FALSE)</f>
        <v>30</v>
      </c>
      <c r="M1998" s="6">
        <f>VLOOKUP($C$15,'اطلاعات پایه'!$A$18:$C$30,3,FALSE)</f>
        <v>45736</v>
      </c>
      <c r="N1998" s="5">
        <f>ROUND((K1998*('اطلاعات پایه'!$B$12+1)+'اطلاعات پایه'!$B$13)/30*L1998,0)</f>
        <v>9316080</v>
      </c>
      <c r="O1998" s="5">
        <f>IF(AND(F1998&gt;0,M1998-F1998&gt;364),'اطلاعات پایه'!$B$10,0)*L1998+J1998</f>
        <v>0</v>
      </c>
      <c r="P1998" s="5">
        <f>IF(H1998="متاهل",'اطلاعات پایه'!$B$6,0)</f>
        <v>0</v>
      </c>
      <c r="Q1998" s="5">
        <f>I1998*'اطلاعات پایه'!$B$7</f>
        <v>0</v>
      </c>
      <c r="R1998" s="5">
        <f>ROUND('اطلاعات پایه'!$B$8/30*MIN(30,L1998),0)</f>
        <v>9000000</v>
      </c>
      <c r="S1998" s="5">
        <f>ROUND('اطلاعات پایه'!$B$9/30*MIN(30,L1998),0)</f>
        <v>22000000</v>
      </c>
      <c r="T1998" s="5">
        <f t="shared" si="243"/>
        <v>59284</v>
      </c>
      <c r="U1998" s="15"/>
      <c r="V1998" s="5">
        <f t="shared" si="241"/>
        <v>0</v>
      </c>
      <c r="X1998" s="9">
        <f t="shared" si="244"/>
        <v>40316080</v>
      </c>
      <c r="Y1998" s="9">
        <f>ROUND(0.07*MIN(7*L1998*'اطلاعات پایه'!$B$5,'محاسبه حقوق'!X1998),0)</f>
        <v>2822126</v>
      </c>
      <c r="Z1998" s="9">
        <f t="shared" si="245"/>
        <v>9272700</v>
      </c>
      <c r="AA1998" s="9">
        <f t="shared" si="246"/>
        <v>480702059.14285713</v>
      </c>
      <c r="AB1998" s="5">
        <f>IF(AA1998&lt;='اطلاعات پایه'!$B$35,'اطلاعات پایه'!$D$35,IF(AA1998&lt;='اطلاعات پایه'!$B$36,'اطلاعات پایه'!$E$35+(AA1998-'اطلاعات پایه'!$B$35)*'اطلاعات پایه'!$C$36,IF(AA1998&lt;='اطلاعات پایه'!$B$37,'اطلاعات پایه'!$E$36+(AA1998-'اطلاعات پایه'!$B$36)*'اطلاعات پایه'!$C$37,IF(AA1998&lt;='اطلاعات پایه'!$B$38,'اطلاعات پایه'!$E$37+(AA1998-'اطلاعات پایه'!$B$37)*'اطلاعات پایه'!$C$38,IF(AA1998&lt;='اطلاعات پایه'!$B$39,'اطلاعات پایه'!$E$38+(AA1998-'اطلاعات پایه'!$B$38)*'اطلاعات پایه'!$C$39,'اطلاعات پایه'!$E$39+(AA1998-'اطلاعات پایه'!$B$39)*'اطلاعات پایه'!$C$40)))))/365*L1998</f>
        <v>0</v>
      </c>
      <c r="AC1998" s="9">
        <f t="shared" si="247"/>
        <v>37493954</v>
      </c>
      <c r="AE1998" s="9">
        <f t="shared" si="242"/>
        <v>49588780</v>
      </c>
    </row>
    <row r="1999" spans="1:31" x14ac:dyDescent="0.25">
      <c r="A1999" s="13">
        <v>1979</v>
      </c>
      <c r="B1999" s="13"/>
      <c r="C1999" s="13"/>
      <c r="D1999" s="13"/>
      <c r="E1999" s="13"/>
      <c r="F1999" s="13"/>
      <c r="G1999" s="6" t="str">
        <f t="shared" si="240"/>
        <v/>
      </c>
      <c r="H1999" s="13"/>
      <c r="I1999" s="13"/>
      <c r="J1999" s="15"/>
      <c r="K1999" s="15"/>
      <c r="L1999" s="5">
        <f>VLOOKUP($C$15,'اطلاعات پایه'!$A$18:$B$30,2,FALSE)</f>
        <v>30</v>
      </c>
      <c r="M1999" s="6">
        <f>VLOOKUP($C$15,'اطلاعات پایه'!$A$18:$C$30,3,FALSE)</f>
        <v>45736</v>
      </c>
      <c r="N1999" s="5">
        <f>ROUND((K1999*('اطلاعات پایه'!$B$12+1)+'اطلاعات پایه'!$B$13)/30*L1999,0)</f>
        <v>9316080</v>
      </c>
      <c r="O1999" s="5">
        <f>IF(AND(F1999&gt;0,M1999-F1999&gt;364),'اطلاعات پایه'!$B$10,0)*L1999+J1999</f>
        <v>0</v>
      </c>
      <c r="P1999" s="5">
        <f>IF(H1999="متاهل",'اطلاعات پایه'!$B$6,0)</f>
        <v>0</v>
      </c>
      <c r="Q1999" s="5">
        <f>I1999*'اطلاعات پایه'!$B$7</f>
        <v>0</v>
      </c>
      <c r="R1999" s="5">
        <f>ROUND('اطلاعات پایه'!$B$8/30*MIN(30,L1999),0)</f>
        <v>9000000</v>
      </c>
      <c r="S1999" s="5">
        <f>ROUND('اطلاعات پایه'!$B$9/30*MIN(30,L1999),0)</f>
        <v>22000000</v>
      </c>
      <c r="T1999" s="5">
        <f t="shared" si="243"/>
        <v>59284</v>
      </c>
      <c r="U1999" s="15"/>
      <c r="V1999" s="5">
        <f t="shared" si="241"/>
        <v>0</v>
      </c>
      <c r="X1999" s="9">
        <f t="shared" si="244"/>
        <v>40316080</v>
      </c>
      <c r="Y1999" s="9">
        <f>ROUND(0.07*MIN(7*L1999*'اطلاعات پایه'!$B$5,'محاسبه حقوق'!X1999),0)</f>
        <v>2822126</v>
      </c>
      <c r="Z1999" s="9">
        <f t="shared" si="245"/>
        <v>9272700</v>
      </c>
      <c r="AA1999" s="9">
        <f t="shared" si="246"/>
        <v>480702059.14285713</v>
      </c>
      <c r="AB1999" s="5">
        <f>IF(AA1999&lt;='اطلاعات پایه'!$B$35,'اطلاعات پایه'!$D$35,IF(AA1999&lt;='اطلاعات پایه'!$B$36,'اطلاعات پایه'!$E$35+(AA1999-'اطلاعات پایه'!$B$35)*'اطلاعات پایه'!$C$36,IF(AA1999&lt;='اطلاعات پایه'!$B$37,'اطلاعات پایه'!$E$36+(AA1999-'اطلاعات پایه'!$B$36)*'اطلاعات پایه'!$C$37,IF(AA1999&lt;='اطلاعات پایه'!$B$38,'اطلاعات پایه'!$E$37+(AA1999-'اطلاعات پایه'!$B$37)*'اطلاعات پایه'!$C$38,IF(AA1999&lt;='اطلاعات پایه'!$B$39,'اطلاعات پایه'!$E$38+(AA1999-'اطلاعات پایه'!$B$38)*'اطلاعات پایه'!$C$39,'اطلاعات پایه'!$E$39+(AA1999-'اطلاعات پایه'!$B$39)*'اطلاعات پایه'!$C$40)))))/365*L1999</f>
        <v>0</v>
      </c>
      <c r="AC1999" s="9">
        <f t="shared" si="247"/>
        <v>37493954</v>
      </c>
      <c r="AE1999" s="9">
        <f t="shared" si="242"/>
        <v>49588780</v>
      </c>
    </row>
    <row r="2000" spans="1:31" x14ac:dyDescent="0.25">
      <c r="A2000" s="13">
        <v>1980</v>
      </c>
      <c r="B2000" s="13"/>
      <c r="C2000" s="13"/>
      <c r="D2000" s="13"/>
      <c r="E2000" s="13"/>
      <c r="F2000" s="13"/>
      <c r="G2000" s="6" t="str">
        <f t="shared" si="240"/>
        <v/>
      </c>
      <c r="H2000" s="13"/>
      <c r="I2000" s="13"/>
      <c r="J2000" s="15"/>
      <c r="K2000" s="15"/>
      <c r="L2000" s="5">
        <f>VLOOKUP($C$15,'اطلاعات پایه'!$A$18:$B$30,2,FALSE)</f>
        <v>30</v>
      </c>
      <c r="M2000" s="6">
        <f>VLOOKUP($C$15,'اطلاعات پایه'!$A$18:$C$30,3,FALSE)</f>
        <v>45736</v>
      </c>
      <c r="N2000" s="5">
        <f>ROUND((K2000*('اطلاعات پایه'!$B$12+1)+'اطلاعات پایه'!$B$13)/30*L2000,0)</f>
        <v>9316080</v>
      </c>
      <c r="O2000" s="5">
        <f>IF(AND(F2000&gt;0,M2000-F2000&gt;364),'اطلاعات پایه'!$B$10,0)*L2000+J2000</f>
        <v>0</v>
      </c>
      <c r="P2000" s="5">
        <f>IF(H2000="متاهل",'اطلاعات پایه'!$B$6,0)</f>
        <v>0</v>
      </c>
      <c r="Q2000" s="5">
        <f>I2000*'اطلاعات پایه'!$B$7</f>
        <v>0</v>
      </c>
      <c r="R2000" s="5">
        <f>ROUND('اطلاعات پایه'!$B$8/30*MIN(30,L2000),0)</f>
        <v>9000000</v>
      </c>
      <c r="S2000" s="5">
        <f>ROUND('اطلاعات پایه'!$B$9/30*MIN(30,L2000),0)</f>
        <v>22000000</v>
      </c>
      <c r="T2000" s="5">
        <f t="shared" si="243"/>
        <v>59284</v>
      </c>
      <c r="U2000" s="15"/>
      <c r="V2000" s="5">
        <f t="shared" si="241"/>
        <v>0</v>
      </c>
      <c r="X2000" s="9">
        <f t="shared" si="244"/>
        <v>40316080</v>
      </c>
      <c r="Y2000" s="9">
        <f>ROUND(0.07*MIN(7*L2000*'اطلاعات پایه'!$B$5,'محاسبه حقوق'!X2000),0)</f>
        <v>2822126</v>
      </c>
      <c r="Z2000" s="9">
        <f t="shared" si="245"/>
        <v>9272700</v>
      </c>
      <c r="AA2000" s="9">
        <f t="shared" si="246"/>
        <v>480702059.14285713</v>
      </c>
      <c r="AB2000" s="5">
        <f>IF(AA2000&lt;='اطلاعات پایه'!$B$35,'اطلاعات پایه'!$D$35,IF(AA2000&lt;='اطلاعات پایه'!$B$36,'اطلاعات پایه'!$E$35+(AA2000-'اطلاعات پایه'!$B$35)*'اطلاعات پایه'!$C$36,IF(AA2000&lt;='اطلاعات پایه'!$B$37,'اطلاعات پایه'!$E$36+(AA2000-'اطلاعات پایه'!$B$36)*'اطلاعات پایه'!$C$37,IF(AA2000&lt;='اطلاعات پایه'!$B$38,'اطلاعات پایه'!$E$37+(AA2000-'اطلاعات پایه'!$B$37)*'اطلاعات پایه'!$C$38,IF(AA2000&lt;='اطلاعات پایه'!$B$39,'اطلاعات پایه'!$E$38+(AA2000-'اطلاعات پایه'!$B$38)*'اطلاعات پایه'!$C$39,'اطلاعات پایه'!$E$39+(AA2000-'اطلاعات پایه'!$B$39)*'اطلاعات پایه'!$C$40)))))/365*L2000</f>
        <v>0</v>
      </c>
      <c r="AC2000" s="9">
        <f t="shared" si="247"/>
        <v>37493954</v>
      </c>
      <c r="AE2000" s="9">
        <f t="shared" si="242"/>
        <v>49588780</v>
      </c>
    </row>
    <row r="2001" spans="1:31" x14ac:dyDescent="0.25">
      <c r="A2001" s="13">
        <v>1981</v>
      </c>
      <c r="B2001" s="13"/>
      <c r="C2001" s="13"/>
      <c r="D2001" s="13"/>
      <c r="E2001" s="13"/>
      <c r="F2001" s="13"/>
      <c r="G2001" s="6" t="str">
        <f t="shared" si="240"/>
        <v/>
      </c>
      <c r="H2001" s="13"/>
      <c r="I2001" s="13"/>
      <c r="J2001" s="15"/>
      <c r="K2001" s="15"/>
      <c r="L2001" s="5">
        <f>VLOOKUP($C$15,'اطلاعات پایه'!$A$18:$B$30,2,FALSE)</f>
        <v>30</v>
      </c>
      <c r="M2001" s="6">
        <f>VLOOKUP($C$15,'اطلاعات پایه'!$A$18:$C$30,3,FALSE)</f>
        <v>45736</v>
      </c>
      <c r="N2001" s="5">
        <f>ROUND((K2001*('اطلاعات پایه'!$B$12+1)+'اطلاعات پایه'!$B$13)/30*L2001,0)</f>
        <v>9316080</v>
      </c>
      <c r="O2001" s="5">
        <f>IF(AND(F2001&gt;0,M2001-F2001&gt;364),'اطلاعات پایه'!$B$10,0)*L2001+J2001</f>
        <v>0</v>
      </c>
      <c r="P2001" s="5">
        <f>IF(H2001="متاهل",'اطلاعات پایه'!$B$6,0)</f>
        <v>0</v>
      </c>
      <c r="Q2001" s="5">
        <f>I2001*'اطلاعات پایه'!$B$7</f>
        <v>0</v>
      </c>
      <c r="R2001" s="5">
        <f>ROUND('اطلاعات پایه'!$B$8/30*MIN(30,L2001),0)</f>
        <v>9000000</v>
      </c>
      <c r="S2001" s="5">
        <f>ROUND('اطلاعات پایه'!$B$9/30*MIN(30,L2001),0)</f>
        <v>22000000</v>
      </c>
      <c r="T2001" s="5">
        <f t="shared" si="243"/>
        <v>59284</v>
      </c>
      <c r="U2001" s="15"/>
      <c r="V2001" s="5">
        <f t="shared" si="241"/>
        <v>0</v>
      </c>
      <c r="X2001" s="9">
        <f t="shared" si="244"/>
        <v>40316080</v>
      </c>
      <c r="Y2001" s="9">
        <f>ROUND(0.07*MIN(7*L2001*'اطلاعات پایه'!$B$5,'محاسبه حقوق'!X2001),0)</f>
        <v>2822126</v>
      </c>
      <c r="Z2001" s="9">
        <f t="shared" si="245"/>
        <v>9272700</v>
      </c>
      <c r="AA2001" s="9">
        <f t="shared" si="246"/>
        <v>480702059.14285713</v>
      </c>
      <c r="AB2001" s="5">
        <f>IF(AA2001&lt;='اطلاعات پایه'!$B$35,'اطلاعات پایه'!$D$35,IF(AA2001&lt;='اطلاعات پایه'!$B$36,'اطلاعات پایه'!$E$35+(AA2001-'اطلاعات پایه'!$B$35)*'اطلاعات پایه'!$C$36,IF(AA2001&lt;='اطلاعات پایه'!$B$37,'اطلاعات پایه'!$E$36+(AA2001-'اطلاعات پایه'!$B$36)*'اطلاعات پایه'!$C$37,IF(AA2001&lt;='اطلاعات پایه'!$B$38,'اطلاعات پایه'!$E$37+(AA2001-'اطلاعات پایه'!$B$37)*'اطلاعات پایه'!$C$38,IF(AA2001&lt;='اطلاعات پایه'!$B$39,'اطلاعات پایه'!$E$38+(AA2001-'اطلاعات پایه'!$B$38)*'اطلاعات پایه'!$C$39,'اطلاعات پایه'!$E$39+(AA2001-'اطلاعات پایه'!$B$39)*'اطلاعات پایه'!$C$40)))))/365*L2001</f>
        <v>0</v>
      </c>
      <c r="AC2001" s="9">
        <f t="shared" si="247"/>
        <v>37493954</v>
      </c>
      <c r="AE2001" s="9">
        <f t="shared" si="242"/>
        <v>49588780</v>
      </c>
    </row>
    <row r="2002" spans="1:31" x14ac:dyDescent="0.25">
      <c r="A2002" s="13">
        <v>1982</v>
      </c>
      <c r="B2002" s="13"/>
      <c r="C2002" s="13"/>
      <c r="D2002" s="13"/>
      <c r="E2002" s="13"/>
      <c r="F2002" s="13"/>
      <c r="G2002" s="6" t="str">
        <f t="shared" si="240"/>
        <v/>
      </c>
      <c r="H2002" s="13"/>
      <c r="I2002" s="13"/>
      <c r="J2002" s="15"/>
      <c r="K2002" s="15"/>
      <c r="L2002" s="5">
        <f>VLOOKUP($C$15,'اطلاعات پایه'!$A$18:$B$30,2,FALSE)</f>
        <v>30</v>
      </c>
      <c r="M2002" s="6">
        <f>VLOOKUP($C$15,'اطلاعات پایه'!$A$18:$C$30,3,FALSE)</f>
        <v>45736</v>
      </c>
      <c r="N2002" s="5">
        <f>ROUND((K2002*('اطلاعات پایه'!$B$12+1)+'اطلاعات پایه'!$B$13)/30*L2002,0)</f>
        <v>9316080</v>
      </c>
      <c r="O2002" s="5">
        <f>IF(AND(F2002&gt;0,M2002-F2002&gt;364),'اطلاعات پایه'!$B$10,0)*L2002+J2002</f>
        <v>0</v>
      </c>
      <c r="P2002" s="5">
        <f>IF(H2002="متاهل",'اطلاعات پایه'!$B$6,0)</f>
        <v>0</v>
      </c>
      <c r="Q2002" s="5">
        <f>I2002*'اطلاعات پایه'!$B$7</f>
        <v>0</v>
      </c>
      <c r="R2002" s="5">
        <f>ROUND('اطلاعات پایه'!$B$8/30*MIN(30,L2002),0)</f>
        <v>9000000</v>
      </c>
      <c r="S2002" s="5">
        <f>ROUND('اطلاعات پایه'!$B$9/30*MIN(30,L2002),0)</f>
        <v>22000000</v>
      </c>
      <c r="T2002" s="5">
        <f t="shared" si="243"/>
        <v>59284</v>
      </c>
      <c r="U2002" s="15"/>
      <c r="V2002" s="5">
        <f t="shared" si="241"/>
        <v>0</v>
      </c>
      <c r="X2002" s="9">
        <f t="shared" si="244"/>
        <v>40316080</v>
      </c>
      <c r="Y2002" s="9">
        <f>ROUND(0.07*MIN(7*L2002*'اطلاعات پایه'!$B$5,'محاسبه حقوق'!X2002),0)</f>
        <v>2822126</v>
      </c>
      <c r="Z2002" s="9">
        <f t="shared" si="245"/>
        <v>9272700</v>
      </c>
      <c r="AA2002" s="9">
        <f t="shared" si="246"/>
        <v>480702059.14285713</v>
      </c>
      <c r="AB2002" s="5">
        <f>IF(AA2002&lt;='اطلاعات پایه'!$B$35,'اطلاعات پایه'!$D$35,IF(AA2002&lt;='اطلاعات پایه'!$B$36,'اطلاعات پایه'!$E$35+(AA2002-'اطلاعات پایه'!$B$35)*'اطلاعات پایه'!$C$36,IF(AA2002&lt;='اطلاعات پایه'!$B$37,'اطلاعات پایه'!$E$36+(AA2002-'اطلاعات پایه'!$B$36)*'اطلاعات پایه'!$C$37,IF(AA2002&lt;='اطلاعات پایه'!$B$38,'اطلاعات پایه'!$E$37+(AA2002-'اطلاعات پایه'!$B$37)*'اطلاعات پایه'!$C$38,IF(AA2002&lt;='اطلاعات پایه'!$B$39,'اطلاعات پایه'!$E$38+(AA2002-'اطلاعات پایه'!$B$38)*'اطلاعات پایه'!$C$39,'اطلاعات پایه'!$E$39+(AA2002-'اطلاعات پایه'!$B$39)*'اطلاعات پایه'!$C$40)))))/365*L2002</f>
        <v>0</v>
      </c>
      <c r="AC2002" s="9">
        <f t="shared" si="247"/>
        <v>37493954</v>
      </c>
      <c r="AE2002" s="9">
        <f t="shared" si="242"/>
        <v>49588780</v>
      </c>
    </row>
    <row r="2003" spans="1:31" x14ac:dyDescent="0.25">
      <c r="A2003" s="13">
        <v>1983</v>
      </c>
      <c r="B2003" s="13"/>
      <c r="C2003" s="13"/>
      <c r="D2003" s="13"/>
      <c r="E2003" s="13"/>
      <c r="F2003" s="13"/>
      <c r="G2003" s="6" t="str">
        <f t="shared" si="240"/>
        <v/>
      </c>
      <c r="H2003" s="13"/>
      <c r="I2003" s="13"/>
      <c r="J2003" s="15"/>
      <c r="K2003" s="15"/>
      <c r="L2003" s="5">
        <f>VLOOKUP($C$15,'اطلاعات پایه'!$A$18:$B$30,2,FALSE)</f>
        <v>30</v>
      </c>
      <c r="M2003" s="6">
        <f>VLOOKUP($C$15,'اطلاعات پایه'!$A$18:$C$30,3,FALSE)</f>
        <v>45736</v>
      </c>
      <c r="N2003" s="5">
        <f>ROUND((K2003*('اطلاعات پایه'!$B$12+1)+'اطلاعات پایه'!$B$13)/30*L2003,0)</f>
        <v>9316080</v>
      </c>
      <c r="O2003" s="5">
        <f>IF(AND(F2003&gt;0,M2003-F2003&gt;364),'اطلاعات پایه'!$B$10,0)*L2003+J2003</f>
        <v>0</v>
      </c>
      <c r="P2003" s="5">
        <f>IF(H2003="متاهل",'اطلاعات پایه'!$B$6,0)</f>
        <v>0</v>
      </c>
      <c r="Q2003" s="5">
        <f>I2003*'اطلاعات پایه'!$B$7</f>
        <v>0</v>
      </c>
      <c r="R2003" s="5">
        <f>ROUND('اطلاعات پایه'!$B$8/30*MIN(30,L2003),0)</f>
        <v>9000000</v>
      </c>
      <c r="S2003" s="5">
        <f>ROUND('اطلاعات پایه'!$B$9/30*MIN(30,L2003),0)</f>
        <v>22000000</v>
      </c>
      <c r="T2003" s="5">
        <f t="shared" si="243"/>
        <v>59284</v>
      </c>
      <c r="U2003" s="15"/>
      <c r="V2003" s="5">
        <f t="shared" si="241"/>
        <v>0</v>
      </c>
      <c r="X2003" s="9">
        <f t="shared" si="244"/>
        <v>40316080</v>
      </c>
      <c r="Y2003" s="9">
        <f>ROUND(0.07*MIN(7*L2003*'اطلاعات پایه'!$B$5,'محاسبه حقوق'!X2003),0)</f>
        <v>2822126</v>
      </c>
      <c r="Z2003" s="9">
        <f t="shared" si="245"/>
        <v>9272700</v>
      </c>
      <c r="AA2003" s="9">
        <f t="shared" si="246"/>
        <v>480702059.14285713</v>
      </c>
      <c r="AB2003" s="5">
        <f>IF(AA2003&lt;='اطلاعات پایه'!$B$35,'اطلاعات پایه'!$D$35,IF(AA2003&lt;='اطلاعات پایه'!$B$36,'اطلاعات پایه'!$E$35+(AA2003-'اطلاعات پایه'!$B$35)*'اطلاعات پایه'!$C$36,IF(AA2003&lt;='اطلاعات پایه'!$B$37,'اطلاعات پایه'!$E$36+(AA2003-'اطلاعات پایه'!$B$36)*'اطلاعات پایه'!$C$37,IF(AA2003&lt;='اطلاعات پایه'!$B$38,'اطلاعات پایه'!$E$37+(AA2003-'اطلاعات پایه'!$B$37)*'اطلاعات پایه'!$C$38,IF(AA2003&lt;='اطلاعات پایه'!$B$39,'اطلاعات پایه'!$E$38+(AA2003-'اطلاعات پایه'!$B$38)*'اطلاعات پایه'!$C$39,'اطلاعات پایه'!$E$39+(AA2003-'اطلاعات پایه'!$B$39)*'اطلاعات پایه'!$C$40)))))/365*L2003</f>
        <v>0</v>
      </c>
      <c r="AC2003" s="9">
        <f t="shared" si="247"/>
        <v>37493954</v>
      </c>
      <c r="AE2003" s="9">
        <f t="shared" si="242"/>
        <v>49588780</v>
      </c>
    </row>
    <row r="2004" spans="1:31" x14ac:dyDescent="0.25">
      <c r="A2004" s="13">
        <v>1984</v>
      </c>
      <c r="B2004" s="13"/>
      <c r="C2004" s="13"/>
      <c r="D2004" s="13"/>
      <c r="E2004" s="13"/>
      <c r="F2004" s="13"/>
      <c r="G2004" s="6" t="str">
        <f t="shared" si="240"/>
        <v/>
      </c>
      <c r="H2004" s="13"/>
      <c r="I2004" s="13"/>
      <c r="J2004" s="15"/>
      <c r="K2004" s="15"/>
      <c r="L2004" s="5">
        <f>VLOOKUP($C$15,'اطلاعات پایه'!$A$18:$B$30,2,FALSE)</f>
        <v>30</v>
      </c>
      <c r="M2004" s="6">
        <f>VLOOKUP($C$15,'اطلاعات پایه'!$A$18:$C$30,3,FALSE)</f>
        <v>45736</v>
      </c>
      <c r="N2004" s="5">
        <f>ROUND((K2004*('اطلاعات پایه'!$B$12+1)+'اطلاعات پایه'!$B$13)/30*L2004,0)</f>
        <v>9316080</v>
      </c>
      <c r="O2004" s="5">
        <f>IF(AND(F2004&gt;0,M2004-F2004&gt;364),'اطلاعات پایه'!$B$10,0)*L2004+J2004</f>
        <v>0</v>
      </c>
      <c r="P2004" s="5">
        <f>IF(H2004="متاهل",'اطلاعات پایه'!$B$6,0)</f>
        <v>0</v>
      </c>
      <c r="Q2004" s="5">
        <f>I2004*'اطلاعات پایه'!$B$7</f>
        <v>0</v>
      </c>
      <c r="R2004" s="5">
        <f>ROUND('اطلاعات پایه'!$B$8/30*MIN(30,L2004),0)</f>
        <v>9000000</v>
      </c>
      <c r="S2004" s="5">
        <f>ROUND('اطلاعات پایه'!$B$9/30*MIN(30,L2004),0)</f>
        <v>22000000</v>
      </c>
      <c r="T2004" s="5">
        <f t="shared" si="243"/>
        <v>59284</v>
      </c>
      <c r="U2004" s="15"/>
      <c r="V2004" s="5">
        <f t="shared" si="241"/>
        <v>0</v>
      </c>
      <c r="X2004" s="9">
        <f t="shared" si="244"/>
        <v>40316080</v>
      </c>
      <c r="Y2004" s="9">
        <f>ROUND(0.07*MIN(7*L2004*'اطلاعات پایه'!$B$5,'محاسبه حقوق'!X2004),0)</f>
        <v>2822126</v>
      </c>
      <c r="Z2004" s="9">
        <f t="shared" si="245"/>
        <v>9272700</v>
      </c>
      <c r="AA2004" s="9">
        <f t="shared" si="246"/>
        <v>480702059.14285713</v>
      </c>
      <c r="AB2004" s="5">
        <f>IF(AA2004&lt;='اطلاعات پایه'!$B$35,'اطلاعات پایه'!$D$35,IF(AA2004&lt;='اطلاعات پایه'!$B$36,'اطلاعات پایه'!$E$35+(AA2004-'اطلاعات پایه'!$B$35)*'اطلاعات پایه'!$C$36,IF(AA2004&lt;='اطلاعات پایه'!$B$37,'اطلاعات پایه'!$E$36+(AA2004-'اطلاعات پایه'!$B$36)*'اطلاعات پایه'!$C$37,IF(AA2004&lt;='اطلاعات پایه'!$B$38,'اطلاعات پایه'!$E$37+(AA2004-'اطلاعات پایه'!$B$37)*'اطلاعات پایه'!$C$38,IF(AA2004&lt;='اطلاعات پایه'!$B$39,'اطلاعات پایه'!$E$38+(AA2004-'اطلاعات پایه'!$B$38)*'اطلاعات پایه'!$C$39,'اطلاعات پایه'!$E$39+(AA2004-'اطلاعات پایه'!$B$39)*'اطلاعات پایه'!$C$40)))))/365*L2004</f>
        <v>0</v>
      </c>
      <c r="AC2004" s="9">
        <f t="shared" si="247"/>
        <v>37493954</v>
      </c>
      <c r="AE2004" s="9">
        <f t="shared" si="242"/>
        <v>49588780</v>
      </c>
    </row>
    <row r="2005" spans="1:31" x14ac:dyDescent="0.25">
      <c r="A2005" s="13">
        <v>1985</v>
      </c>
      <c r="B2005" s="13"/>
      <c r="C2005" s="13"/>
      <c r="D2005" s="13"/>
      <c r="E2005" s="13"/>
      <c r="F2005" s="13"/>
      <c r="G2005" s="6" t="str">
        <f t="shared" si="240"/>
        <v/>
      </c>
      <c r="H2005" s="13"/>
      <c r="I2005" s="13"/>
      <c r="J2005" s="15"/>
      <c r="K2005" s="15"/>
      <c r="L2005" s="5">
        <f>VLOOKUP($C$15,'اطلاعات پایه'!$A$18:$B$30,2,FALSE)</f>
        <v>30</v>
      </c>
      <c r="M2005" s="6">
        <f>VLOOKUP($C$15,'اطلاعات پایه'!$A$18:$C$30,3,FALSE)</f>
        <v>45736</v>
      </c>
      <c r="N2005" s="5">
        <f>ROUND((K2005*('اطلاعات پایه'!$B$12+1)+'اطلاعات پایه'!$B$13)/30*L2005,0)</f>
        <v>9316080</v>
      </c>
      <c r="O2005" s="5">
        <f>IF(AND(F2005&gt;0,M2005-F2005&gt;364),'اطلاعات پایه'!$B$10,0)*L2005+J2005</f>
        <v>0</v>
      </c>
      <c r="P2005" s="5">
        <f>IF(H2005="متاهل",'اطلاعات پایه'!$B$6,0)</f>
        <v>0</v>
      </c>
      <c r="Q2005" s="5">
        <f>I2005*'اطلاعات پایه'!$B$7</f>
        <v>0</v>
      </c>
      <c r="R2005" s="5">
        <f>ROUND('اطلاعات پایه'!$B$8/30*MIN(30,L2005),0)</f>
        <v>9000000</v>
      </c>
      <c r="S2005" s="5">
        <f>ROUND('اطلاعات پایه'!$B$9/30*MIN(30,L2005),0)</f>
        <v>22000000</v>
      </c>
      <c r="T2005" s="5">
        <f t="shared" si="243"/>
        <v>59284</v>
      </c>
      <c r="U2005" s="15"/>
      <c r="V2005" s="5">
        <f t="shared" si="241"/>
        <v>0</v>
      </c>
      <c r="X2005" s="9">
        <f t="shared" si="244"/>
        <v>40316080</v>
      </c>
      <c r="Y2005" s="9">
        <f>ROUND(0.07*MIN(7*L2005*'اطلاعات پایه'!$B$5,'محاسبه حقوق'!X2005),0)</f>
        <v>2822126</v>
      </c>
      <c r="Z2005" s="9">
        <f t="shared" si="245"/>
        <v>9272700</v>
      </c>
      <c r="AA2005" s="9">
        <f t="shared" si="246"/>
        <v>480702059.14285713</v>
      </c>
      <c r="AB2005" s="5">
        <f>IF(AA2005&lt;='اطلاعات پایه'!$B$35,'اطلاعات پایه'!$D$35,IF(AA2005&lt;='اطلاعات پایه'!$B$36,'اطلاعات پایه'!$E$35+(AA2005-'اطلاعات پایه'!$B$35)*'اطلاعات پایه'!$C$36,IF(AA2005&lt;='اطلاعات پایه'!$B$37,'اطلاعات پایه'!$E$36+(AA2005-'اطلاعات پایه'!$B$36)*'اطلاعات پایه'!$C$37,IF(AA2005&lt;='اطلاعات پایه'!$B$38,'اطلاعات پایه'!$E$37+(AA2005-'اطلاعات پایه'!$B$37)*'اطلاعات پایه'!$C$38,IF(AA2005&lt;='اطلاعات پایه'!$B$39,'اطلاعات پایه'!$E$38+(AA2005-'اطلاعات پایه'!$B$38)*'اطلاعات پایه'!$C$39,'اطلاعات پایه'!$E$39+(AA2005-'اطلاعات پایه'!$B$39)*'اطلاعات پایه'!$C$40)))))/365*L2005</f>
        <v>0</v>
      </c>
      <c r="AC2005" s="9">
        <f t="shared" si="247"/>
        <v>37493954</v>
      </c>
      <c r="AE2005" s="9">
        <f t="shared" si="242"/>
        <v>49588780</v>
      </c>
    </row>
    <row r="2006" spans="1:31" x14ac:dyDescent="0.25">
      <c r="A2006" s="13">
        <v>1986</v>
      </c>
      <c r="B2006" s="13"/>
      <c r="C2006" s="13"/>
      <c r="D2006" s="13"/>
      <c r="E2006" s="13"/>
      <c r="F2006" s="13"/>
      <c r="G2006" s="6" t="str">
        <f t="shared" ref="G2006:G2069" si="248">IF(F2006=0,"",F2006)</f>
        <v/>
      </c>
      <c r="H2006" s="13"/>
      <c r="I2006" s="13"/>
      <c r="J2006" s="15"/>
      <c r="K2006" s="15"/>
      <c r="L2006" s="5">
        <f>VLOOKUP($C$15,'اطلاعات پایه'!$A$18:$B$30,2,FALSE)</f>
        <v>30</v>
      </c>
      <c r="M2006" s="6">
        <f>VLOOKUP($C$15,'اطلاعات پایه'!$A$18:$C$30,3,FALSE)</f>
        <v>45736</v>
      </c>
      <c r="N2006" s="5">
        <f>ROUND((K2006*('اطلاعات پایه'!$B$12+1)+'اطلاعات پایه'!$B$13)/30*L2006,0)</f>
        <v>9316080</v>
      </c>
      <c r="O2006" s="5">
        <f>IF(AND(F2006&gt;0,M2006-F2006&gt;364),'اطلاعات پایه'!$B$10,0)*L2006+J2006</f>
        <v>0</v>
      </c>
      <c r="P2006" s="5">
        <f>IF(H2006="متاهل",'اطلاعات پایه'!$B$6,0)</f>
        <v>0</v>
      </c>
      <c r="Q2006" s="5">
        <f>I2006*'اطلاعات پایه'!$B$7</f>
        <v>0</v>
      </c>
      <c r="R2006" s="5">
        <f>ROUND('اطلاعات پایه'!$B$8/30*MIN(30,L2006),0)</f>
        <v>9000000</v>
      </c>
      <c r="S2006" s="5">
        <f>ROUND('اطلاعات پایه'!$B$9/30*MIN(30,L2006),0)</f>
        <v>22000000</v>
      </c>
      <c r="T2006" s="5">
        <f t="shared" si="243"/>
        <v>59284</v>
      </c>
      <c r="U2006" s="15"/>
      <c r="V2006" s="5">
        <f t="shared" ref="V2006:V2069" si="249">U2006*T2006</f>
        <v>0</v>
      </c>
      <c r="X2006" s="9">
        <f t="shared" si="244"/>
        <v>40316080</v>
      </c>
      <c r="Y2006" s="9">
        <f>ROUND(0.07*MIN(7*L2006*'اطلاعات پایه'!$B$5,'محاسبه حقوق'!X2006),0)</f>
        <v>2822126</v>
      </c>
      <c r="Z2006" s="9">
        <f t="shared" si="245"/>
        <v>9272700</v>
      </c>
      <c r="AA2006" s="9">
        <f t="shared" si="246"/>
        <v>480702059.14285713</v>
      </c>
      <c r="AB2006" s="5">
        <f>IF(AA2006&lt;='اطلاعات پایه'!$B$35,'اطلاعات پایه'!$D$35,IF(AA2006&lt;='اطلاعات پایه'!$B$36,'اطلاعات پایه'!$E$35+(AA2006-'اطلاعات پایه'!$B$35)*'اطلاعات پایه'!$C$36,IF(AA2006&lt;='اطلاعات پایه'!$B$37,'اطلاعات پایه'!$E$36+(AA2006-'اطلاعات پایه'!$B$36)*'اطلاعات پایه'!$C$37,IF(AA2006&lt;='اطلاعات پایه'!$B$38,'اطلاعات پایه'!$E$37+(AA2006-'اطلاعات پایه'!$B$37)*'اطلاعات پایه'!$C$38,IF(AA2006&lt;='اطلاعات پایه'!$B$39,'اطلاعات پایه'!$E$38+(AA2006-'اطلاعات پایه'!$B$38)*'اطلاعات پایه'!$C$39,'اطلاعات پایه'!$E$39+(AA2006-'اطلاعات پایه'!$B$39)*'اطلاعات پایه'!$C$40)))))/365*L2006</f>
        <v>0</v>
      </c>
      <c r="AC2006" s="9">
        <f t="shared" si="247"/>
        <v>37493954</v>
      </c>
      <c r="AE2006" s="9">
        <f t="shared" ref="AE2006:AE2069" si="250">X2006+Z2006</f>
        <v>49588780</v>
      </c>
    </row>
    <row r="2007" spans="1:31" x14ac:dyDescent="0.25">
      <c r="A2007" s="13">
        <v>1987</v>
      </c>
      <c r="B2007" s="13"/>
      <c r="C2007" s="13"/>
      <c r="D2007" s="13"/>
      <c r="E2007" s="13"/>
      <c r="F2007" s="13"/>
      <c r="G2007" s="6" t="str">
        <f t="shared" si="248"/>
        <v/>
      </c>
      <c r="H2007" s="13"/>
      <c r="I2007" s="13"/>
      <c r="J2007" s="15"/>
      <c r="K2007" s="15"/>
      <c r="L2007" s="5">
        <f>VLOOKUP($C$15,'اطلاعات پایه'!$A$18:$B$30,2,FALSE)</f>
        <v>30</v>
      </c>
      <c r="M2007" s="6">
        <f>VLOOKUP($C$15,'اطلاعات پایه'!$A$18:$C$30,3,FALSE)</f>
        <v>45736</v>
      </c>
      <c r="N2007" s="5">
        <f>ROUND((K2007*('اطلاعات پایه'!$B$12+1)+'اطلاعات پایه'!$B$13)/30*L2007,0)</f>
        <v>9316080</v>
      </c>
      <c r="O2007" s="5">
        <f>IF(AND(F2007&gt;0,M2007-F2007&gt;364),'اطلاعات پایه'!$B$10,0)*L2007+J2007</f>
        <v>0</v>
      </c>
      <c r="P2007" s="5">
        <f>IF(H2007="متاهل",'اطلاعات پایه'!$B$6,0)</f>
        <v>0</v>
      </c>
      <c r="Q2007" s="5">
        <f>I2007*'اطلاعات پایه'!$B$7</f>
        <v>0</v>
      </c>
      <c r="R2007" s="5">
        <f>ROUND('اطلاعات پایه'!$B$8/30*MIN(30,L2007),0)</f>
        <v>9000000</v>
      </c>
      <c r="S2007" s="5">
        <f>ROUND('اطلاعات پایه'!$B$9/30*MIN(30,L2007),0)</f>
        <v>22000000</v>
      </c>
      <c r="T2007" s="5">
        <f t="shared" ref="T2007:T2070" si="251">ROUND((N2007+O2007)/L2007*30/220*1.4,0)</f>
        <v>59284</v>
      </c>
      <c r="U2007" s="15"/>
      <c r="V2007" s="5">
        <f t="shared" si="249"/>
        <v>0</v>
      </c>
      <c r="X2007" s="9">
        <f t="shared" ref="X2007:X2070" si="252">SUM(N2007:S2007,V2007:W2007)</f>
        <v>40316080</v>
      </c>
      <c r="Y2007" s="9">
        <f>ROUND(0.07*MIN(7*L2007*'اطلاعات پایه'!$B$5,'محاسبه حقوق'!X2007),0)</f>
        <v>2822126</v>
      </c>
      <c r="Z2007" s="9">
        <f t="shared" ref="Z2007:Z2070" si="253">ROUND(Y2007/7*23,0)</f>
        <v>9272700</v>
      </c>
      <c r="AA2007" s="9">
        <f t="shared" ref="AA2007:AA2070" si="254">(X2007-2/7*Y2007)/L2007*365</f>
        <v>480702059.14285713</v>
      </c>
      <c r="AB2007" s="5">
        <f>IF(AA2007&lt;='اطلاعات پایه'!$B$35,'اطلاعات پایه'!$D$35,IF(AA2007&lt;='اطلاعات پایه'!$B$36,'اطلاعات پایه'!$E$35+(AA2007-'اطلاعات پایه'!$B$35)*'اطلاعات پایه'!$C$36,IF(AA2007&lt;='اطلاعات پایه'!$B$37,'اطلاعات پایه'!$E$36+(AA2007-'اطلاعات پایه'!$B$36)*'اطلاعات پایه'!$C$37,IF(AA2007&lt;='اطلاعات پایه'!$B$38,'اطلاعات پایه'!$E$37+(AA2007-'اطلاعات پایه'!$B$37)*'اطلاعات پایه'!$C$38,IF(AA2007&lt;='اطلاعات پایه'!$B$39,'اطلاعات پایه'!$E$38+(AA2007-'اطلاعات پایه'!$B$38)*'اطلاعات پایه'!$C$39,'اطلاعات پایه'!$E$39+(AA2007-'اطلاعات پایه'!$B$39)*'اطلاعات پایه'!$C$40)))))/365*L2007</f>
        <v>0</v>
      </c>
      <c r="AC2007" s="9">
        <f t="shared" ref="AC2007:AC2070" si="255">X2007-Y2007-AB2007</f>
        <v>37493954</v>
      </c>
      <c r="AE2007" s="9">
        <f t="shared" si="250"/>
        <v>49588780</v>
      </c>
    </row>
    <row r="2008" spans="1:31" x14ac:dyDescent="0.25">
      <c r="A2008" s="13">
        <v>1988</v>
      </c>
      <c r="B2008" s="13"/>
      <c r="C2008" s="13"/>
      <c r="D2008" s="13"/>
      <c r="E2008" s="13"/>
      <c r="F2008" s="13"/>
      <c r="G2008" s="6" t="str">
        <f t="shared" si="248"/>
        <v/>
      </c>
      <c r="H2008" s="13"/>
      <c r="I2008" s="13"/>
      <c r="J2008" s="15"/>
      <c r="K2008" s="15"/>
      <c r="L2008" s="5">
        <f>VLOOKUP($C$15,'اطلاعات پایه'!$A$18:$B$30,2,FALSE)</f>
        <v>30</v>
      </c>
      <c r="M2008" s="6">
        <f>VLOOKUP($C$15,'اطلاعات پایه'!$A$18:$C$30,3,FALSE)</f>
        <v>45736</v>
      </c>
      <c r="N2008" s="5">
        <f>ROUND((K2008*('اطلاعات پایه'!$B$12+1)+'اطلاعات پایه'!$B$13)/30*L2008,0)</f>
        <v>9316080</v>
      </c>
      <c r="O2008" s="5">
        <f>IF(AND(F2008&gt;0,M2008-F2008&gt;364),'اطلاعات پایه'!$B$10,0)*L2008+J2008</f>
        <v>0</v>
      </c>
      <c r="P2008" s="5">
        <f>IF(H2008="متاهل",'اطلاعات پایه'!$B$6,0)</f>
        <v>0</v>
      </c>
      <c r="Q2008" s="5">
        <f>I2008*'اطلاعات پایه'!$B$7</f>
        <v>0</v>
      </c>
      <c r="R2008" s="5">
        <f>ROUND('اطلاعات پایه'!$B$8/30*MIN(30,L2008),0)</f>
        <v>9000000</v>
      </c>
      <c r="S2008" s="5">
        <f>ROUND('اطلاعات پایه'!$B$9/30*MIN(30,L2008),0)</f>
        <v>22000000</v>
      </c>
      <c r="T2008" s="5">
        <f t="shared" si="251"/>
        <v>59284</v>
      </c>
      <c r="U2008" s="15"/>
      <c r="V2008" s="5">
        <f t="shared" si="249"/>
        <v>0</v>
      </c>
      <c r="X2008" s="9">
        <f t="shared" si="252"/>
        <v>40316080</v>
      </c>
      <c r="Y2008" s="9">
        <f>ROUND(0.07*MIN(7*L2008*'اطلاعات پایه'!$B$5,'محاسبه حقوق'!X2008),0)</f>
        <v>2822126</v>
      </c>
      <c r="Z2008" s="9">
        <f t="shared" si="253"/>
        <v>9272700</v>
      </c>
      <c r="AA2008" s="9">
        <f t="shared" si="254"/>
        <v>480702059.14285713</v>
      </c>
      <c r="AB2008" s="5">
        <f>IF(AA2008&lt;='اطلاعات پایه'!$B$35,'اطلاعات پایه'!$D$35,IF(AA2008&lt;='اطلاعات پایه'!$B$36,'اطلاعات پایه'!$E$35+(AA2008-'اطلاعات پایه'!$B$35)*'اطلاعات پایه'!$C$36,IF(AA2008&lt;='اطلاعات پایه'!$B$37,'اطلاعات پایه'!$E$36+(AA2008-'اطلاعات پایه'!$B$36)*'اطلاعات پایه'!$C$37,IF(AA2008&lt;='اطلاعات پایه'!$B$38,'اطلاعات پایه'!$E$37+(AA2008-'اطلاعات پایه'!$B$37)*'اطلاعات پایه'!$C$38,IF(AA2008&lt;='اطلاعات پایه'!$B$39,'اطلاعات پایه'!$E$38+(AA2008-'اطلاعات پایه'!$B$38)*'اطلاعات پایه'!$C$39,'اطلاعات پایه'!$E$39+(AA2008-'اطلاعات پایه'!$B$39)*'اطلاعات پایه'!$C$40)))))/365*L2008</f>
        <v>0</v>
      </c>
      <c r="AC2008" s="9">
        <f t="shared" si="255"/>
        <v>37493954</v>
      </c>
      <c r="AE2008" s="9">
        <f t="shared" si="250"/>
        <v>49588780</v>
      </c>
    </row>
    <row r="2009" spans="1:31" x14ac:dyDescent="0.25">
      <c r="A2009" s="13">
        <v>1989</v>
      </c>
      <c r="B2009" s="13"/>
      <c r="C2009" s="13"/>
      <c r="D2009" s="13"/>
      <c r="E2009" s="13"/>
      <c r="F2009" s="13"/>
      <c r="G2009" s="6" t="str">
        <f t="shared" si="248"/>
        <v/>
      </c>
      <c r="H2009" s="13"/>
      <c r="I2009" s="13"/>
      <c r="J2009" s="15"/>
      <c r="K2009" s="15"/>
      <c r="L2009" s="5">
        <f>VLOOKUP($C$15,'اطلاعات پایه'!$A$18:$B$30,2,FALSE)</f>
        <v>30</v>
      </c>
      <c r="M2009" s="6">
        <f>VLOOKUP($C$15,'اطلاعات پایه'!$A$18:$C$30,3,FALSE)</f>
        <v>45736</v>
      </c>
      <c r="N2009" s="5">
        <f>ROUND((K2009*('اطلاعات پایه'!$B$12+1)+'اطلاعات پایه'!$B$13)/30*L2009,0)</f>
        <v>9316080</v>
      </c>
      <c r="O2009" s="5">
        <f>IF(AND(F2009&gt;0,M2009-F2009&gt;364),'اطلاعات پایه'!$B$10,0)*L2009+J2009</f>
        <v>0</v>
      </c>
      <c r="P2009" s="5">
        <f>IF(H2009="متاهل",'اطلاعات پایه'!$B$6,0)</f>
        <v>0</v>
      </c>
      <c r="Q2009" s="5">
        <f>I2009*'اطلاعات پایه'!$B$7</f>
        <v>0</v>
      </c>
      <c r="R2009" s="5">
        <f>ROUND('اطلاعات پایه'!$B$8/30*MIN(30,L2009),0)</f>
        <v>9000000</v>
      </c>
      <c r="S2009" s="5">
        <f>ROUND('اطلاعات پایه'!$B$9/30*MIN(30,L2009),0)</f>
        <v>22000000</v>
      </c>
      <c r="T2009" s="5">
        <f t="shared" si="251"/>
        <v>59284</v>
      </c>
      <c r="U2009" s="15"/>
      <c r="V2009" s="5">
        <f t="shared" si="249"/>
        <v>0</v>
      </c>
      <c r="X2009" s="9">
        <f t="shared" si="252"/>
        <v>40316080</v>
      </c>
      <c r="Y2009" s="9">
        <f>ROUND(0.07*MIN(7*L2009*'اطلاعات پایه'!$B$5,'محاسبه حقوق'!X2009),0)</f>
        <v>2822126</v>
      </c>
      <c r="Z2009" s="9">
        <f t="shared" si="253"/>
        <v>9272700</v>
      </c>
      <c r="AA2009" s="9">
        <f t="shared" si="254"/>
        <v>480702059.14285713</v>
      </c>
      <c r="AB2009" s="5">
        <f>IF(AA2009&lt;='اطلاعات پایه'!$B$35,'اطلاعات پایه'!$D$35,IF(AA2009&lt;='اطلاعات پایه'!$B$36,'اطلاعات پایه'!$E$35+(AA2009-'اطلاعات پایه'!$B$35)*'اطلاعات پایه'!$C$36,IF(AA2009&lt;='اطلاعات پایه'!$B$37,'اطلاعات پایه'!$E$36+(AA2009-'اطلاعات پایه'!$B$36)*'اطلاعات پایه'!$C$37,IF(AA2009&lt;='اطلاعات پایه'!$B$38,'اطلاعات پایه'!$E$37+(AA2009-'اطلاعات پایه'!$B$37)*'اطلاعات پایه'!$C$38,IF(AA2009&lt;='اطلاعات پایه'!$B$39,'اطلاعات پایه'!$E$38+(AA2009-'اطلاعات پایه'!$B$38)*'اطلاعات پایه'!$C$39,'اطلاعات پایه'!$E$39+(AA2009-'اطلاعات پایه'!$B$39)*'اطلاعات پایه'!$C$40)))))/365*L2009</f>
        <v>0</v>
      </c>
      <c r="AC2009" s="9">
        <f t="shared" si="255"/>
        <v>37493954</v>
      </c>
      <c r="AE2009" s="9">
        <f t="shared" si="250"/>
        <v>49588780</v>
      </c>
    </row>
    <row r="2010" spans="1:31" x14ac:dyDescent="0.25">
      <c r="A2010" s="13">
        <v>1990</v>
      </c>
      <c r="B2010" s="13"/>
      <c r="C2010" s="13"/>
      <c r="D2010" s="13"/>
      <c r="E2010" s="13"/>
      <c r="F2010" s="13"/>
      <c r="G2010" s="6" t="str">
        <f t="shared" si="248"/>
        <v/>
      </c>
      <c r="H2010" s="13"/>
      <c r="I2010" s="13"/>
      <c r="J2010" s="15"/>
      <c r="K2010" s="15"/>
      <c r="L2010" s="5">
        <f>VLOOKUP($C$15,'اطلاعات پایه'!$A$18:$B$30,2,FALSE)</f>
        <v>30</v>
      </c>
      <c r="M2010" s="6">
        <f>VLOOKUP($C$15,'اطلاعات پایه'!$A$18:$C$30,3,FALSE)</f>
        <v>45736</v>
      </c>
      <c r="N2010" s="5">
        <f>ROUND((K2010*('اطلاعات پایه'!$B$12+1)+'اطلاعات پایه'!$B$13)/30*L2010,0)</f>
        <v>9316080</v>
      </c>
      <c r="O2010" s="5">
        <f>IF(AND(F2010&gt;0,M2010-F2010&gt;364),'اطلاعات پایه'!$B$10,0)*L2010+J2010</f>
        <v>0</v>
      </c>
      <c r="P2010" s="5">
        <f>IF(H2010="متاهل",'اطلاعات پایه'!$B$6,0)</f>
        <v>0</v>
      </c>
      <c r="Q2010" s="5">
        <f>I2010*'اطلاعات پایه'!$B$7</f>
        <v>0</v>
      </c>
      <c r="R2010" s="5">
        <f>ROUND('اطلاعات پایه'!$B$8/30*MIN(30,L2010),0)</f>
        <v>9000000</v>
      </c>
      <c r="S2010" s="5">
        <f>ROUND('اطلاعات پایه'!$B$9/30*MIN(30,L2010),0)</f>
        <v>22000000</v>
      </c>
      <c r="T2010" s="5">
        <f t="shared" si="251"/>
        <v>59284</v>
      </c>
      <c r="U2010" s="15"/>
      <c r="V2010" s="5">
        <f t="shared" si="249"/>
        <v>0</v>
      </c>
      <c r="X2010" s="9">
        <f t="shared" si="252"/>
        <v>40316080</v>
      </c>
      <c r="Y2010" s="9">
        <f>ROUND(0.07*MIN(7*L2010*'اطلاعات پایه'!$B$5,'محاسبه حقوق'!X2010),0)</f>
        <v>2822126</v>
      </c>
      <c r="Z2010" s="9">
        <f t="shared" si="253"/>
        <v>9272700</v>
      </c>
      <c r="AA2010" s="9">
        <f t="shared" si="254"/>
        <v>480702059.14285713</v>
      </c>
      <c r="AB2010" s="5">
        <f>IF(AA2010&lt;='اطلاعات پایه'!$B$35,'اطلاعات پایه'!$D$35,IF(AA2010&lt;='اطلاعات پایه'!$B$36,'اطلاعات پایه'!$E$35+(AA2010-'اطلاعات پایه'!$B$35)*'اطلاعات پایه'!$C$36,IF(AA2010&lt;='اطلاعات پایه'!$B$37,'اطلاعات پایه'!$E$36+(AA2010-'اطلاعات پایه'!$B$36)*'اطلاعات پایه'!$C$37,IF(AA2010&lt;='اطلاعات پایه'!$B$38,'اطلاعات پایه'!$E$37+(AA2010-'اطلاعات پایه'!$B$37)*'اطلاعات پایه'!$C$38,IF(AA2010&lt;='اطلاعات پایه'!$B$39,'اطلاعات پایه'!$E$38+(AA2010-'اطلاعات پایه'!$B$38)*'اطلاعات پایه'!$C$39,'اطلاعات پایه'!$E$39+(AA2010-'اطلاعات پایه'!$B$39)*'اطلاعات پایه'!$C$40)))))/365*L2010</f>
        <v>0</v>
      </c>
      <c r="AC2010" s="9">
        <f t="shared" si="255"/>
        <v>37493954</v>
      </c>
      <c r="AE2010" s="9">
        <f t="shared" si="250"/>
        <v>49588780</v>
      </c>
    </row>
    <row r="2011" spans="1:31" x14ac:dyDescent="0.25">
      <c r="A2011" s="13">
        <v>1991</v>
      </c>
      <c r="B2011" s="13"/>
      <c r="C2011" s="13"/>
      <c r="D2011" s="13"/>
      <c r="E2011" s="13"/>
      <c r="F2011" s="13"/>
      <c r="G2011" s="6" t="str">
        <f t="shared" si="248"/>
        <v/>
      </c>
      <c r="H2011" s="13"/>
      <c r="I2011" s="13"/>
      <c r="J2011" s="15"/>
      <c r="K2011" s="15"/>
      <c r="L2011" s="5">
        <f>VLOOKUP($C$15,'اطلاعات پایه'!$A$18:$B$30,2,FALSE)</f>
        <v>30</v>
      </c>
      <c r="M2011" s="6">
        <f>VLOOKUP($C$15,'اطلاعات پایه'!$A$18:$C$30,3,FALSE)</f>
        <v>45736</v>
      </c>
      <c r="N2011" s="5">
        <f>ROUND((K2011*('اطلاعات پایه'!$B$12+1)+'اطلاعات پایه'!$B$13)/30*L2011,0)</f>
        <v>9316080</v>
      </c>
      <c r="O2011" s="5">
        <f>IF(AND(F2011&gt;0,M2011-F2011&gt;364),'اطلاعات پایه'!$B$10,0)*L2011+J2011</f>
        <v>0</v>
      </c>
      <c r="P2011" s="5">
        <f>IF(H2011="متاهل",'اطلاعات پایه'!$B$6,0)</f>
        <v>0</v>
      </c>
      <c r="Q2011" s="5">
        <f>I2011*'اطلاعات پایه'!$B$7</f>
        <v>0</v>
      </c>
      <c r="R2011" s="5">
        <f>ROUND('اطلاعات پایه'!$B$8/30*MIN(30,L2011),0)</f>
        <v>9000000</v>
      </c>
      <c r="S2011" s="5">
        <f>ROUND('اطلاعات پایه'!$B$9/30*MIN(30,L2011),0)</f>
        <v>22000000</v>
      </c>
      <c r="T2011" s="5">
        <f t="shared" si="251"/>
        <v>59284</v>
      </c>
      <c r="U2011" s="15"/>
      <c r="V2011" s="5">
        <f t="shared" si="249"/>
        <v>0</v>
      </c>
      <c r="X2011" s="9">
        <f t="shared" si="252"/>
        <v>40316080</v>
      </c>
      <c r="Y2011" s="9">
        <f>ROUND(0.07*MIN(7*L2011*'اطلاعات پایه'!$B$5,'محاسبه حقوق'!X2011),0)</f>
        <v>2822126</v>
      </c>
      <c r="Z2011" s="9">
        <f t="shared" si="253"/>
        <v>9272700</v>
      </c>
      <c r="AA2011" s="9">
        <f t="shared" si="254"/>
        <v>480702059.14285713</v>
      </c>
      <c r="AB2011" s="5">
        <f>IF(AA2011&lt;='اطلاعات پایه'!$B$35,'اطلاعات پایه'!$D$35,IF(AA2011&lt;='اطلاعات پایه'!$B$36,'اطلاعات پایه'!$E$35+(AA2011-'اطلاعات پایه'!$B$35)*'اطلاعات پایه'!$C$36,IF(AA2011&lt;='اطلاعات پایه'!$B$37,'اطلاعات پایه'!$E$36+(AA2011-'اطلاعات پایه'!$B$36)*'اطلاعات پایه'!$C$37,IF(AA2011&lt;='اطلاعات پایه'!$B$38,'اطلاعات پایه'!$E$37+(AA2011-'اطلاعات پایه'!$B$37)*'اطلاعات پایه'!$C$38,IF(AA2011&lt;='اطلاعات پایه'!$B$39,'اطلاعات پایه'!$E$38+(AA2011-'اطلاعات پایه'!$B$38)*'اطلاعات پایه'!$C$39,'اطلاعات پایه'!$E$39+(AA2011-'اطلاعات پایه'!$B$39)*'اطلاعات پایه'!$C$40)))))/365*L2011</f>
        <v>0</v>
      </c>
      <c r="AC2011" s="9">
        <f t="shared" si="255"/>
        <v>37493954</v>
      </c>
      <c r="AE2011" s="9">
        <f t="shared" si="250"/>
        <v>49588780</v>
      </c>
    </row>
    <row r="2012" spans="1:31" x14ac:dyDescent="0.25">
      <c r="A2012" s="13">
        <v>1992</v>
      </c>
      <c r="B2012" s="13"/>
      <c r="C2012" s="13"/>
      <c r="D2012" s="13"/>
      <c r="E2012" s="13"/>
      <c r="F2012" s="13"/>
      <c r="G2012" s="6" t="str">
        <f t="shared" si="248"/>
        <v/>
      </c>
      <c r="H2012" s="13"/>
      <c r="I2012" s="13"/>
      <c r="J2012" s="15"/>
      <c r="K2012" s="15"/>
      <c r="L2012" s="5">
        <f>VLOOKUP($C$15,'اطلاعات پایه'!$A$18:$B$30,2,FALSE)</f>
        <v>30</v>
      </c>
      <c r="M2012" s="6">
        <f>VLOOKUP($C$15,'اطلاعات پایه'!$A$18:$C$30,3,FALSE)</f>
        <v>45736</v>
      </c>
      <c r="N2012" s="5">
        <f>ROUND((K2012*('اطلاعات پایه'!$B$12+1)+'اطلاعات پایه'!$B$13)/30*L2012,0)</f>
        <v>9316080</v>
      </c>
      <c r="O2012" s="5">
        <f>IF(AND(F2012&gt;0,M2012-F2012&gt;364),'اطلاعات پایه'!$B$10,0)*L2012+J2012</f>
        <v>0</v>
      </c>
      <c r="P2012" s="5">
        <f>IF(H2012="متاهل",'اطلاعات پایه'!$B$6,0)</f>
        <v>0</v>
      </c>
      <c r="Q2012" s="5">
        <f>I2012*'اطلاعات پایه'!$B$7</f>
        <v>0</v>
      </c>
      <c r="R2012" s="5">
        <f>ROUND('اطلاعات پایه'!$B$8/30*MIN(30,L2012),0)</f>
        <v>9000000</v>
      </c>
      <c r="S2012" s="5">
        <f>ROUND('اطلاعات پایه'!$B$9/30*MIN(30,L2012),0)</f>
        <v>22000000</v>
      </c>
      <c r="T2012" s="5">
        <f t="shared" si="251"/>
        <v>59284</v>
      </c>
      <c r="U2012" s="15"/>
      <c r="V2012" s="5">
        <f t="shared" si="249"/>
        <v>0</v>
      </c>
      <c r="X2012" s="9">
        <f t="shared" si="252"/>
        <v>40316080</v>
      </c>
      <c r="Y2012" s="9">
        <f>ROUND(0.07*MIN(7*L2012*'اطلاعات پایه'!$B$5,'محاسبه حقوق'!X2012),0)</f>
        <v>2822126</v>
      </c>
      <c r="Z2012" s="9">
        <f t="shared" si="253"/>
        <v>9272700</v>
      </c>
      <c r="AA2012" s="9">
        <f t="shared" si="254"/>
        <v>480702059.14285713</v>
      </c>
      <c r="AB2012" s="5">
        <f>IF(AA2012&lt;='اطلاعات پایه'!$B$35,'اطلاعات پایه'!$D$35,IF(AA2012&lt;='اطلاعات پایه'!$B$36,'اطلاعات پایه'!$E$35+(AA2012-'اطلاعات پایه'!$B$35)*'اطلاعات پایه'!$C$36,IF(AA2012&lt;='اطلاعات پایه'!$B$37,'اطلاعات پایه'!$E$36+(AA2012-'اطلاعات پایه'!$B$36)*'اطلاعات پایه'!$C$37,IF(AA2012&lt;='اطلاعات پایه'!$B$38,'اطلاعات پایه'!$E$37+(AA2012-'اطلاعات پایه'!$B$37)*'اطلاعات پایه'!$C$38,IF(AA2012&lt;='اطلاعات پایه'!$B$39,'اطلاعات پایه'!$E$38+(AA2012-'اطلاعات پایه'!$B$38)*'اطلاعات پایه'!$C$39,'اطلاعات پایه'!$E$39+(AA2012-'اطلاعات پایه'!$B$39)*'اطلاعات پایه'!$C$40)))))/365*L2012</f>
        <v>0</v>
      </c>
      <c r="AC2012" s="9">
        <f t="shared" si="255"/>
        <v>37493954</v>
      </c>
      <c r="AE2012" s="9">
        <f t="shared" si="250"/>
        <v>49588780</v>
      </c>
    </row>
    <row r="2013" spans="1:31" x14ac:dyDescent="0.25">
      <c r="A2013" s="13">
        <v>1993</v>
      </c>
      <c r="B2013" s="13"/>
      <c r="C2013" s="13"/>
      <c r="D2013" s="13"/>
      <c r="E2013" s="13"/>
      <c r="F2013" s="13"/>
      <c r="G2013" s="6" t="str">
        <f t="shared" si="248"/>
        <v/>
      </c>
      <c r="H2013" s="13"/>
      <c r="I2013" s="13"/>
      <c r="J2013" s="15"/>
      <c r="K2013" s="15"/>
      <c r="L2013" s="5">
        <f>VLOOKUP($C$15,'اطلاعات پایه'!$A$18:$B$30,2,FALSE)</f>
        <v>30</v>
      </c>
      <c r="M2013" s="6">
        <f>VLOOKUP($C$15,'اطلاعات پایه'!$A$18:$C$30,3,FALSE)</f>
        <v>45736</v>
      </c>
      <c r="N2013" s="5">
        <f>ROUND((K2013*('اطلاعات پایه'!$B$12+1)+'اطلاعات پایه'!$B$13)/30*L2013,0)</f>
        <v>9316080</v>
      </c>
      <c r="O2013" s="5">
        <f>IF(AND(F2013&gt;0,M2013-F2013&gt;364),'اطلاعات پایه'!$B$10,0)*L2013+J2013</f>
        <v>0</v>
      </c>
      <c r="P2013" s="5">
        <f>IF(H2013="متاهل",'اطلاعات پایه'!$B$6,0)</f>
        <v>0</v>
      </c>
      <c r="Q2013" s="5">
        <f>I2013*'اطلاعات پایه'!$B$7</f>
        <v>0</v>
      </c>
      <c r="R2013" s="5">
        <f>ROUND('اطلاعات پایه'!$B$8/30*MIN(30,L2013),0)</f>
        <v>9000000</v>
      </c>
      <c r="S2013" s="5">
        <f>ROUND('اطلاعات پایه'!$B$9/30*MIN(30,L2013),0)</f>
        <v>22000000</v>
      </c>
      <c r="T2013" s="5">
        <f t="shared" si="251"/>
        <v>59284</v>
      </c>
      <c r="U2013" s="15"/>
      <c r="V2013" s="5">
        <f t="shared" si="249"/>
        <v>0</v>
      </c>
      <c r="X2013" s="9">
        <f t="shared" si="252"/>
        <v>40316080</v>
      </c>
      <c r="Y2013" s="9">
        <f>ROUND(0.07*MIN(7*L2013*'اطلاعات پایه'!$B$5,'محاسبه حقوق'!X2013),0)</f>
        <v>2822126</v>
      </c>
      <c r="Z2013" s="9">
        <f t="shared" si="253"/>
        <v>9272700</v>
      </c>
      <c r="AA2013" s="9">
        <f t="shared" si="254"/>
        <v>480702059.14285713</v>
      </c>
      <c r="AB2013" s="5">
        <f>IF(AA2013&lt;='اطلاعات پایه'!$B$35,'اطلاعات پایه'!$D$35,IF(AA2013&lt;='اطلاعات پایه'!$B$36,'اطلاعات پایه'!$E$35+(AA2013-'اطلاعات پایه'!$B$35)*'اطلاعات پایه'!$C$36,IF(AA2013&lt;='اطلاعات پایه'!$B$37,'اطلاعات پایه'!$E$36+(AA2013-'اطلاعات پایه'!$B$36)*'اطلاعات پایه'!$C$37,IF(AA2013&lt;='اطلاعات پایه'!$B$38,'اطلاعات پایه'!$E$37+(AA2013-'اطلاعات پایه'!$B$37)*'اطلاعات پایه'!$C$38,IF(AA2013&lt;='اطلاعات پایه'!$B$39,'اطلاعات پایه'!$E$38+(AA2013-'اطلاعات پایه'!$B$38)*'اطلاعات پایه'!$C$39,'اطلاعات پایه'!$E$39+(AA2013-'اطلاعات پایه'!$B$39)*'اطلاعات پایه'!$C$40)))))/365*L2013</f>
        <v>0</v>
      </c>
      <c r="AC2013" s="9">
        <f t="shared" si="255"/>
        <v>37493954</v>
      </c>
      <c r="AE2013" s="9">
        <f t="shared" si="250"/>
        <v>49588780</v>
      </c>
    </row>
    <row r="2014" spans="1:31" x14ac:dyDescent="0.25">
      <c r="A2014" s="13">
        <v>1994</v>
      </c>
      <c r="B2014" s="13"/>
      <c r="C2014" s="13"/>
      <c r="D2014" s="13"/>
      <c r="E2014" s="13"/>
      <c r="F2014" s="13"/>
      <c r="G2014" s="6" t="str">
        <f t="shared" si="248"/>
        <v/>
      </c>
      <c r="H2014" s="13"/>
      <c r="I2014" s="13"/>
      <c r="J2014" s="15"/>
      <c r="K2014" s="15"/>
      <c r="L2014" s="5">
        <f>VLOOKUP($C$15,'اطلاعات پایه'!$A$18:$B$30,2,FALSE)</f>
        <v>30</v>
      </c>
      <c r="M2014" s="6">
        <f>VLOOKUP($C$15,'اطلاعات پایه'!$A$18:$C$30,3,FALSE)</f>
        <v>45736</v>
      </c>
      <c r="N2014" s="5">
        <f>ROUND((K2014*('اطلاعات پایه'!$B$12+1)+'اطلاعات پایه'!$B$13)/30*L2014,0)</f>
        <v>9316080</v>
      </c>
      <c r="O2014" s="5">
        <f>IF(AND(F2014&gt;0,M2014-F2014&gt;364),'اطلاعات پایه'!$B$10,0)*L2014+J2014</f>
        <v>0</v>
      </c>
      <c r="P2014" s="5">
        <f>IF(H2014="متاهل",'اطلاعات پایه'!$B$6,0)</f>
        <v>0</v>
      </c>
      <c r="Q2014" s="5">
        <f>I2014*'اطلاعات پایه'!$B$7</f>
        <v>0</v>
      </c>
      <c r="R2014" s="5">
        <f>ROUND('اطلاعات پایه'!$B$8/30*MIN(30,L2014),0)</f>
        <v>9000000</v>
      </c>
      <c r="S2014" s="5">
        <f>ROUND('اطلاعات پایه'!$B$9/30*MIN(30,L2014),0)</f>
        <v>22000000</v>
      </c>
      <c r="T2014" s="5">
        <f t="shared" si="251"/>
        <v>59284</v>
      </c>
      <c r="U2014" s="15"/>
      <c r="V2014" s="5">
        <f t="shared" si="249"/>
        <v>0</v>
      </c>
      <c r="X2014" s="9">
        <f t="shared" si="252"/>
        <v>40316080</v>
      </c>
      <c r="Y2014" s="9">
        <f>ROUND(0.07*MIN(7*L2014*'اطلاعات پایه'!$B$5,'محاسبه حقوق'!X2014),0)</f>
        <v>2822126</v>
      </c>
      <c r="Z2014" s="9">
        <f t="shared" si="253"/>
        <v>9272700</v>
      </c>
      <c r="AA2014" s="9">
        <f t="shared" si="254"/>
        <v>480702059.14285713</v>
      </c>
      <c r="AB2014" s="5">
        <f>IF(AA2014&lt;='اطلاعات پایه'!$B$35,'اطلاعات پایه'!$D$35,IF(AA2014&lt;='اطلاعات پایه'!$B$36,'اطلاعات پایه'!$E$35+(AA2014-'اطلاعات پایه'!$B$35)*'اطلاعات پایه'!$C$36,IF(AA2014&lt;='اطلاعات پایه'!$B$37,'اطلاعات پایه'!$E$36+(AA2014-'اطلاعات پایه'!$B$36)*'اطلاعات پایه'!$C$37,IF(AA2014&lt;='اطلاعات پایه'!$B$38,'اطلاعات پایه'!$E$37+(AA2014-'اطلاعات پایه'!$B$37)*'اطلاعات پایه'!$C$38,IF(AA2014&lt;='اطلاعات پایه'!$B$39,'اطلاعات پایه'!$E$38+(AA2014-'اطلاعات پایه'!$B$38)*'اطلاعات پایه'!$C$39,'اطلاعات پایه'!$E$39+(AA2014-'اطلاعات پایه'!$B$39)*'اطلاعات پایه'!$C$40)))))/365*L2014</f>
        <v>0</v>
      </c>
      <c r="AC2014" s="9">
        <f t="shared" si="255"/>
        <v>37493954</v>
      </c>
      <c r="AE2014" s="9">
        <f t="shared" si="250"/>
        <v>49588780</v>
      </c>
    </row>
    <row r="2015" spans="1:31" x14ac:dyDescent="0.25">
      <c r="A2015" s="13">
        <v>1995</v>
      </c>
      <c r="B2015" s="13"/>
      <c r="C2015" s="13"/>
      <c r="D2015" s="13"/>
      <c r="E2015" s="13"/>
      <c r="F2015" s="13"/>
      <c r="G2015" s="6" t="str">
        <f t="shared" si="248"/>
        <v/>
      </c>
      <c r="H2015" s="13"/>
      <c r="I2015" s="13"/>
      <c r="J2015" s="15"/>
      <c r="K2015" s="15"/>
      <c r="L2015" s="5">
        <f>VLOOKUP($C$15,'اطلاعات پایه'!$A$18:$B$30,2,FALSE)</f>
        <v>30</v>
      </c>
      <c r="M2015" s="6">
        <f>VLOOKUP($C$15,'اطلاعات پایه'!$A$18:$C$30,3,FALSE)</f>
        <v>45736</v>
      </c>
      <c r="N2015" s="5">
        <f>ROUND((K2015*('اطلاعات پایه'!$B$12+1)+'اطلاعات پایه'!$B$13)/30*L2015,0)</f>
        <v>9316080</v>
      </c>
      <c r="O2015" s="5">
        <f>IF(AND(F2015&gt;0,M2015-F2015&gt;364),'اطلاعات پایه'!$B$10,0)*L2015+J2015</f>
        <v>0</v>
      </c>
      <c r="P2015" s="5">
        <f>IF(H2015="متاهل",'اطلاعات پایه'!$B$6,0)</f>
        <v>0</v>
      </c>
      <c r="Q2015" s="5">
        <f>I2015*'اطلاعات پایه'!$B$7</f>
        <v>0</v>
      </c>
      <c r="R2015" s="5">
        <f>ROUND('اطلاعات پایه'!$B$8/30*MIN(30,L2015),0)</f>
        <v>9000000</v>
      </c>
      <c r="S2015" s="5">
        <f>ROUND('اطلاعات پایه'!$B$9/30*MIN(30,L2015),0)</f>
        <v>22000000</v>
      </c>
      <c r="T2015" s="5">
        <f t="shared" si="251"/>
        <v>59284</v>
      </c>
      <c r="U2015" s="15"/>
      <c r="V2015" s="5">
        <f t="shared" si="249"/>
        <v>0</v>
      </c>
      <c r="X2015" s="9">
        <f t="shared" si="252"/>
        <v>40316080</v>
      </c>
      <c r="Y2015" s="9">
        <f>ROUND(0.07*MIN(7*L2015*'اطلاعات پایه'!$B$5,'محاسبه حقوق'!X2015),0)</f>
        <v>2822126</v>
      </c>
      <c r="Z2015" s="9">
        <f t="shared" si="253"/>
        <v>9272700</v>
      </c>
      <c r="AA2015" s="9">
        <f t="shared" si="254"/>
        <v>480702059.14285713</v>
      </c>
      <c r="AB2015" s="5">
        <f>IF(AA2015&lt;='اطلاعات پایه'!$B$35,'اطلاعات پایه'!$D$35,IF(AA2015&lt;='اطلاعات پایه'!$B$36,'اطلاعات پایه'!$E$35+(AA2015-'اطلاعات پایه'!$B$35)*'اطلاعات پایه'!$C$36,IF(AA2015&lt;='اطلاعات پایه'!$B$37,'اطلاعات پایه'!$E$36+(AA2015-'اطلاعات پایه'!$B$36)*'اطلاعات پایه'!$C$37,IF(AA2015&lt;='اطلاعات پایه'!$B$38,'اطلاعات پایه'!$E$37+(AA2015-'اطلاعات پایه'!$B$37)*'اطلاعات پایه'!$C$38,IF(AA2015&lt;='اطلاعات پایه'!$B$39,'اطلاعات پایه'!$E$38+(AA2015-'اطلاعات پایه'!$B$38)*'اطلاعات پایه'!$C$39,'اطلاعات پایه'!$E$39+(AA2015-'اطلاعات پایه'!$B$39)*'اطلاعات پایه'!$C$40)))))/365*L2015</f>
        <v>0</v>
      </c>
      <c r="AC2015" s="9">
        <f t="shared" si="255"/>
        <v>37493954</v>
      </c>
      <c r="AE2015" s="9">
        <f t="shared" si="250"/>
        <v>49588780</v>
      </c>
    </row>
    <row r="2016" spans="1:31" x14ac:dyDescent="0.25">
      <c r="A2016" s="13">
        <v>1996</v>
      </c>
      <c r="B2016" s="13"/>
      <c r="C2016" s="13"/>
      <c r="D2016" s="13"/>
      <c r="E2016" s="13"/>
      <c r="F2016" s="13"/>
      <c r="G2016" s="6" t="str">
        <f t="shared" si="248"/>
        <v/>
      </c>
      <c r="H2016" s="13"/>
      <c r="I2016" s="13"/>
      <c r="J2016" s="15"/>
      <c r="K2016" s="15"/>
      <c r="L2016" s="5">
        <f>VLOOKUP($C$15,'اطلاعات پایه'!$A$18:$B$30,2,FALSE)</f>
        <v>30</v>
      </c>
      <c r="M2016" s="6">
        <f>VLOOKUP($C$15,'اطلاعات پایه'!$A$18:$C$30,3,FALSE)</f>
        <v>45736</v>
      </c>
      <c r="N2016" s="5">
        <f>ROUND((K2016*('اطلاعات پایه'!$B$12+1)+'اطلاعات پایه'!$B$13)/30*L2016,0)</f>
        <v>9316080</v>
      </c>
      <c r="O2016" s="5">
        <f>IF(AND(F2016&gt;0,M2016-F2016&gt;364),'اطلاعات پایه'!$B$10,0)*L2016+J2016</f>
        <v>0</v>
      </c>
      <c r="P2016" s="5">
        <f>IF(H2016="متاهل",'اطلاعات پایه'!$B$6,0)</f>
        <v>0</v>
      </c>
      <c r="Q2016" s="5">
        <f>I2016*'اطلاعات پایه'!$B$7</f>
        <v>0</v>
      </c>
      <c r="R2016" s="5">
        <f>ROUND('اطلاعات پایه'!$B$8/30*MIN(30,L2016),0)</f>
        <v>9000000</v>
      </c>
      <c r="S2016" s="5">
        <f>ROUND('اطلاعات پایه'!$B$9/30*MIN(30,L2016),0)</f>
        <v>22000000</v>
      </c>
      <c r="T2016" s="5">
        <f t="shared" si="251"/>
        <v>59284</v>
      </c>
      <c r="U2016" s="15"/>
      <c r="V2016" s="5">
        <f t="shared" si="249"/>
        <v>0</v>
      </c>
      <c r="X2016" s="9">
        <f t="shared" si="252"/>
        <v>40316080</v>
      </c>
      <c r="Y2016" s="9">
        <f>ROUND(0.07*MIN(7*L2016*'اطلاعات پایه'!$B$5,'محاسبه حقوق'!X2016),0)</f>
        <v>2822126</v>
      </c>
      <c r="Z2016" s="9">
        <f t="shared" si="253"/>
        <v>9272700</v>
      </c>
      <c r="AA2016" s="9">
        <f t="shared" si="254"/>
        <v>480702059.14285713</v>
      </c>
      <c r="AB2016" s="5">
        <f>IF(AA2016&lt;='اطلاعات پایه'!$B$35,'اطلاعات پایه'!$D$35,IF(AA2016&lt;='اطلاعات پایه'!$B$36,'اطلاعات پایه'!$E$35+(AA2016-'اطلاعات پایه'!$B$35)*'اطلاعات پایه'!$C$36,IF(AA2016&lt;='اطلاعات پایه'!$B$37,'اطلاعات پایه'!$E$36+(AA2016-'اطلاعات پایه'!$B$36)*'اطلاعات پایه'!$C$37,IF(AA2016&lt;='اطلاعات پایه'!$B$38,'اطلاعات پایه'!$E$37+(AA2016-'اطلاعات پایه'!$B$37)*'اطلاعات پایه'!$C$38,IF(AA2016&lt;='اطلاعات پایه'!$B$39,'اطلاعات پایه'!$E$38+(AA2016-'اطلاعات پایه'!$B$38)*'اطلاعات پایه'!$C$39,'اطلاعات پایه'!$E$39+(AA2016-'اطلاعات پایه'!$B$39)*'اطلاعات پایه'!$C$40)))))/365*L2016</f>
        <v>0</v>
      </c>
      <c r="AC2016" s="9">
        <f t="shared" si="255"/>
        <v>37493954</v>
      </c>
      <c r="AE2016" s="9">
        <f t="shared" si="250"/>
        <v>49588780</v>
      </c>
    </row>
    <row r="2017" spans="1:31" x14ac:dyDescent="0.25">
      <c r="A2017" s="13">
        <v>1997</v>
      </c>
      <c r="B2017" s="13"/>
      <c r="C2017" s="13"/>
      <c r="D2017" s="13"/>
      <c r="E2017" s="13"/>
      <c r="F2017" s="13"/>
      <c r="G2017" s="6" t="str">
        <f t="shared" si="248"/>
        <v/>
      </c>
      <c r="H2017" s="13"/>
      <c r="I2017" s="13"/>
      <c r="J2017" s="15"/>
      <c r="K2017" s="15"/>
      <c r="L2017" s="5">
        <f>VLOOKUP($C$15,'اطلاعات پایه'!$A$18:$B$30,2,FALSE)</f>
        <v>30</v>
      </c>
      <c r="M2017" s="6">
        <f>VLOOKUP($C$15,'اطلاعات پایه'!$A$18:$C$30,3,FALSE)</f>
        <v>45736</v>
      </c>
      <c r="N2017" s="5">
        <f>ROUND((K2017*('اطلاعات پایه'!$B$12+1)+'اطلاعات پایه'!$B$13)/30*L2017,0)</f>
        <v>9316080</v>
      </c>
      <c r="O2017" s="5">
        <f>IF(AND(F2017&gt;0,M2017-F2017&gt;364),'اطلاعات پایه'!$B$10,0)*L2017+J2017</f>
        <v>0</v>
      </c>
      <c r="P2017" s="5">
        <f>IF(H2017="متاهل",'اطلاعات پایه'!$B$6,0)</f>
        <v>0</v>
      </c>
      <c r="Q2017" s="5">
        <f>I2017*'اطلاعات پایه'!$B$7</f>
        <v>0</v>
      </c>
      <c r="R2017" s="5">
        <f>ROUND('اطلاعات پایه'!$B$8/30*MIN(30,L2017),0)</f>
        <v>9000000</v>
      </c>
      <c r="S2017" s="5">
        <f>ROUND('اطلاعات پایه'!$B$9/30*MIN(30,L2017),0)</f>
        <v>22000000</v>
      </c>
      <c r="T2017" s="5">
        <f t="shared" si="251"/>
        <v>59284</v>
      </c>
      <c r="U2017" s="15"/>
      <c r="V2017" s="5">
        <f t="shared" si="249"/>
        <v>0</v>
      </c>
      <c r="X2017" s="9">
        <f t="shared" si="252"/>
        <v>40316080</v>
      </c>
      <c r="Y2017" s="9">
        <f>ROUND(0.07*MIN(7*L2017*'اطلاعات پایه'!$B$5,'محاسبه حقوق'!X2017),0)</f>
        <v>2822126</v>
      </c>
      <c r="Z2017" s="9">
        <f t="shared" si="253"/>
        <v>9272700</v>
      </c>
      <c r="AA2017" s="9">
        <f t="shared" si="254"/>
        <v>480702059.14285713</v>
      </c>
      <c r="AB2017" s="5">
        <f>IF(AA2017&lt;='اطلاعات پایه'!$B$35,'اطلاعات پایه'!$D$35,IF(AA2017&lt;='اطلاعات پایه'!$B$36,'اطلاعات پایه'!$E$35+(AA2017-'اطلاعات پایه'!$B$35)*'اطلاعات پایه'!$C$36,IF(AA2017&lt;='اطلاعات پایه'!$B$37,'اطلاعات پایه'!$E$36+(AA2017-'اطلاعات پایه'!$B$36)*'اطلاعات پایه'!$C$37,IF(AA2017&lt;='اطلاعات پایه'!$B$38,'اطلاعات پایه'!$E$37+(AA2017-'اطلاعات پایه'!$B$37)*'اطلاعات پایه'!$C$38,IF(AA2017&lt;='اطلاعات پایه'!$B$39,'اطلاعات پایه'!$E$38+(AA2017-'اطلاعات پایه'!$B$38)*'اطلاعات پایه'!$C$39,'اطلاعات پایه'!$E$39+(AA2017-'اطلاعات پایه'!$B$39)*'اطلاعات پایه'!$C$40)))))/365*L2017</f>
        <v>0</v>
      </c>
      <c r="AC2017" s="9">
        <f t="shared" si="255"/>
        <v>37493954</v>
      </c>
      <c r="AE2017" s="9">
        <f t="shared" si="250"/>
        <v>49588780</v>
      </c>
    </row>
    <row r="2018" spans="1:31" x14ac:dyDescent="0.25">
      <c r="A2018" s="13">
        <v>1998</v>
      </c>
      <c r="B2018" s="13"/>
      <c r="C2018" s="13"/>
      <c r="D2018" s="13"/>
      <c r="E2018" s="13"/>
      <c r="F2018" s="13"/>
      <c r="G2018" s="6" t="str">
        <f t="shared" si="248"/>
        <v/>
      </c>
      <c r="H2018" s="13"/>
      <c r="I2018" s="13"/>
      <c r="J2018" s="15"/>
      <c r="K2018" s="15"/>
      <c r="L2018" s="5">
        <f>VLOOKUP($C$15,'اطلاعات پایه'!$A$18:$B$30,2,FALSE)</f>
        <v>30</v>
      </c>
      <c r="M2018" s="6">
        <f>VLOOKUP($C$15,'اطلاعات پایه'!$A$18:$C$30,3,FALSE)</f>
        <v>45736</v>
      </c>
      <c r="N2018" s="5">
        <f>ROUND((K2018*('اطلاعات پایه'!$B$12+1)+'اطلاعات پایه'!$B$13)/30*L2018,0)</f>
        <v>9316080</v>
      </c>
      <c r="O2018" s="5">
        <f>IF(AND(F2018&gt;0,M2018-F2018&gt;364),'اطلاعات پایه'!$B$10,0)*L2018+J2018</f>
        <v>0</v>
      </c>
      <c r="P2018" s="5">
        <f>IF(H2018="متاهل",'اطلاعات پایه'!$B$6,0)</f>
        <v>0</v>
      </c>
      <c r="Q2018" s="5">
        <f>I2018*'اطلاعات پایه'!$B$7</f>
        <v>0</v>
      </c>
      <c r="R2018" s="5">
        <f>ROUND('اطلاعات پایه'!$B$8/30*MIN(30,L2018),0)</f>
        <v>9000000</v>
      </c>
      <c r="S2018" s="5">
        <f>ROUND('اطلاعات پایه'!$B$9/30*MIN(30,L2018),0)</f>
        <v>22000000</v>
      </c>
      <c r="T2018" s="5">
        <f t="shared" si="251"/>
        <v>59284</v>
      </c>
      <c r="U2018" s="15"/>
      <c r="V2018" s="5">
        <f t="shared" si="249"/>
        <v>0</v>
      </c>
      <c r="X2018" s="9">
        <f t="shared" si="252"/>
        <v>40316080</v>
      </c>
      <c r="Y2018" s="9">
        <f>ROUND(0.07*MIN(7*L2018*'اطلاعات پایه'!$B$5,'محاسبه حقوق'!X2018),0)</f>
        <v>2822126</v>
      </c>
      <c r="Z2018" s="9">
        <f t="shared" si="253"/>
        <v>9272700</v>
      </c>
      <c r="AA2018" s="9">
        <f t="shared" si="254"/>
        <v>480702059.14285713</v>
      </c>
      <c r="AB2018" s="5">
        <f>IF(AA2018&lt;='اطلاعات پایه'!$B$35,'اطلاعات پایه'!$D$35,IF(AA2018&lt;='اطلاعات پایه'!$B$36,'اطلاعات پایه'!$E$35+(AA2018-'اطلاعات پایه'!$B$35)*'اطلاعات پایه'!$C$36,IF(AA2018&lt;='اطلاعات پایه'!$B$37,'اطلاعات پایه'!$E$36+(AA2018-'اطلاعات پایه'!$B$36)*'اطلاعات پایه'!$C$37,IF(AA2018&lt;='اطلاعات پایه'!$B$38,'اطلاعات پایه'!$E$37+(AA2018-'اطلاعات پایه'!$B$37)*'اطلاعات پایه'!$C$38,IF(AA2018&lt;='اطلاعات پایه'!$B$39,'اطلاعات پایه'!$E$38+(AA2018-'اطلاعات پایه'!$B$38)*'اطلاعات پایه'!$C$39,'اطلاعات پایه'!$E$39+(AA2018-'اطلاعات پایه'!$B$39)*'اطلاعات پایه'!$C$40)))))/365*L2018</f>
        <v>0</v>
      </c>
      <c r="AC2018" s="9">
        <f t="shared" si="255"/>
        <v>37493954</v>
      </c>
      <c r="AE2018" s="9">
        <f t="shared" si="250"/>
        <v>49588780</v>
      </c>
    </row>
    <row r="2019" spans="1:31" x14ac:dyDescent="0.25">
      <c r="A2019" s="13">
        <v>1999</v>
      </c>
      <c r="B2019" s="13"/>
      <c r="C2019" s="13"/>
      <c r="D2019" s="13"/>
      <c r="E2019" s="13"/>
      <c r="F2019" s="13"/>
      <c r="G2019" s="6" t="str">
        <f t="shared" si="248"/>
        <v/>
      </c>
      <c r="H2019" s="13"/>
      <c r="I2019" s="13"/>
      <c r="J2019" s="15"/>
      <c r="K2019" s="15"/>
      <c r="L2019" s="5">
        <f>VLOOKUP($C$15,'اطلاعات پایه'!$A$18:$B$30,2,FALSE)</f>
        <v>30</v>
      </c>
      <c r="M2019" s="6">
        <f>VLOOKUP($C$15,'اطلاعات پایه'!$A$18:$C$30,3,FALSE)</f>
        <v>45736</v>
      </c>
      <c r="N2019" s="5">
        <f>ROUND((K2019*('اطلاعات پایه'!$B$12+1)+'اطلاعات پایه'!$B$13)/30*L2019,0)</f>
        <v>9316080</v>
      </c>
      <c r="O2019" s="5">
        <f>IF(AND(F2019&gt;0,M2019-F2019&gt;364),'اطلاعات پایه'!$B$10,0)*L2019+J2019</f>
        <v>0</v>
      </c>
      <c r="P2019" s="5">
        <f>IF(H2019="متاهل",'اطلاعات پایه'!$B$6,0)</f>
        <v>0</v>
      </c>
      <c r="Q2019" s="5">
        <f>I2019*'اطلاعات پایه'!$B$7</f>
        <v>0</v>
      </c>
      <c r="R2019" s="5">
        <f>ROUND('اطلاعات پایه'!$B$8/30*MIN(30,L2019),0)</f>
        <v>9000000</v>
      </c>
      <c r="S2019" s="5">
        <f>ROUND('اطلاعات پایه'!$B$9/30*MIN(30,L2019),0)</f>
        <v>22000000</v>
      </c>
      <c r="T2019" s="5">
        <f t="shared" si="251"/>
        <v>59284</v>
      </c>
      <c r="U2019" s="15"/>
      <c r="V2019" s="5">
        <f t="shared" si="249"/>
        <v>0</v>
      </c>
      <c r="X2019" s="9">
        <f t="shared" si="252"/>
        <v>40316080</v>
      </c>
      <c r="Y2019" s="9">
        <f>ROUND(0.07*MIN(7*L2019*'اطلاعات پایه'!$B$5,'محاسبه حقوق'!X2019),0)</f>
        <v>2822126</v>
      </c>
      <c r="Z2019" s="9">
        <f t="shared" si="253"/>
        <v>9272700</v>
      </c>
      <c r="AA2019" s="9">
        <f t="shared" si="254"/>
        <v>480702059.14285713</v>
      </c>
      <c r="AB2019" s="5">
        <f>IF(AA2019&lt;='اطلاعات پایه'!$B$35,'اطلاعات پایه'!$D$35,IF(AA2019&lt;='اطلاعات پایه'!$B$36,'اطلاعات پایه'!$E$35+(AA2019-'اطلاعات پایه'!$B$35)*'اطلاعات پایه'!$C$36,IF(AA2019&lt;='اطلاعات پایه'!$B$37,'اطلاعات پایه'!$E$36+(AA2019-'اطلاعات پایه'!$B$36)*'اطلاعات پایه'!$C$37,IF(AA2019&lt;='اطلاعات پایه'!$B$38,'اطلاعات پایه'!$E$37+(AA2019-'اطلاعات پایه'!$B$37)*'اطلاعات پایه'!$C$38,IF(AA2019&lt;='اطلاعات پایه'!$B$39,'اطلاعات پایه'!$E$38+(AA2019-'اطلاعات پایه'!$B$38)*'اطلاعات پایه'!$C$39,'اطلاعات پایه'!$E$39+(AA2019-'اطلاعات پایه'!$B$39)*'اطلاعات پایه'!$C$40)))))/365*L2019</f>
        <v>0</v>
      </c>
      <c r="AC2019" s="9">
        <f t="shared" si="255"/>
        <v>37493954</v>
      </c>
      <c r="AE2019" s="9">
        <f t="shared" si="250"/>
        <v>49588780</v>
      </c>
    </row>
    <row r="2020" spans="1:31" x14ac:dyDescent="0.25">
      <c r="A2020" s="13">
        <v>2000</v>
      </c>
      <c r="B2020" s="13"/>
      <c r="C2020" s="13"/>
      <c r="D2020" s="13"/>
      <c r="E2020" s="13"/>
      <c r="F2020" s="13"/>
      <c r="G2020" s="6" t="str">
        <f t="shared" si="248"/>
        <v/>
      </c>
      <c r="H2020" s="13"/>
      <c r="I2020" s="13"/>
      <c r="J2020" s="15"/>
      <c r="K2020" s="15"/>
      <c r="L2020" s="5">
        <f>VLOOKUP($C$15,'اطلاعات پایه'!$A$18:$B$30,2,FALSE)</f>
        <v>30</v>
      </c>
      <c r="M2020" s="6">
        <f>VLOOKUP($C$15,'اطلاعات پایه'!$A$18:$C$30,3,FALSE)</f>
        <v>45736</v>
      </c>
      <c r="N2020" s="5">
        <f>ROUND((K2020*('اطلاعات پایه'!$B$12+1)+'اطلاعات پایه'!$B$13)/30*L2020,0)</f>
        <v>9316080</v>
      </c>
      <c r="O2020" s="5">
        <f>IF(AND(F2020&gt;0,M2020-F2020&gt;364),'اطلاعات پایه'!$B$10,0)*L2020+J2020</f>
        <v>0</v>
      </c>
      <c r="P2020" s="5">
        <f>IF(H2020="متاهل",'اطلاعات پایه'!$B$6,0)</f>
        <v>0</v>
      </c>
      <c r="Q2020" s="5">
        <f>I2020*'اطلاعات پایه'!$B$7</f>
        <v>0</v>
      </c>
      <c r="R2020" s="5">
        <f>ROUND('اطلاعات پایه'!$B$8/30*MIN(30,L2020),0)</f>
        <v>9000000</v>
      </c>
      <c r="S2020" s="5">
        <f>ROUND('اطلاعات پایه'!$B$9/30*MIN(30,L2020),0)</f>
        <v>22000000</v>
      </c>
      <c r="T2020" s="5">
        <f t="shared" si="251"/>
        <v>59284</v>
      </c>
      <c r="U2020" s="15"/>
      <c r="V2020" s="5">
        <f t="shared" si="249"/>
        <v>0</v>
      </c>
      <c r="X2020" s="9">
        <f t="shared" si="252"/>
        <v>40316080</v>
      </c>
      <c r="Y2020" s="9">
        <f>ROUND(0.07*MIN(7*L2020*'اطلاعات پایه'!$B$5,'محاسبه حقوق'!X2020),0)</f>
        <v>2822126</v>
      </c>
      <c r="Z2020" s="9">
        <f t="shared" si="253"/>
        <v>9272700</v>
      </c>
      <c r="AA2020" s="9">
        <f t="shared" si="254"/>
        <v>480702059.14285713</v>
      </c>
      <c r="AB2020" s="5">
        <f>IF(AA2020&lt;='اطلاعات پایه'!$B$35,'اطلاعات پایه'!$D$35,IF(AA2020&lt;='اطلاعات پایه'!$B$36,'اطلاعات پایه'!$E$35+(AA2020-'اطلاعات پایه'!$B$35)*'اطلاعات پایه'!$C$36,IF(AA2020&lt;='اطلاعات پایه'!$B$37,'اطلاعات پایه'!$E$36+(AA2020-'اطلاعات پایه'!$B$36)*'اطلاعات پایه'!$C$37,IF(AA2020&lt;='اطلاعات پایه'!$B$38,'اطلاعات پایه'!$E$37+(AA2020-'اطلاعات پایه'!$B$37)*'اطلاعات پایه'!$C$38,IF(AA2020&lt;='اطلاعات پایه'!$B$39,'اطلاعات پایه'!$E$38+(AA2020-'اطلاعات پایه'!$B$38)*'اطلاعات پایه'!$C$39,'اطلاعات پایه'!$E$39+(AA2020-'اطلاعات پایه'!$B$39)*'اطلاعات پایه'!$C$40)))))/365*L2020</f>
        <v>0</v>
      </c>
      <c r="AC2020" s="9">
        <f t="shared" si="255"/>
        <v>37493954</v>
      </c>
      <c r="AE2020" s="9">
        <f t="shared" si="250"/>
        <v>49588780</v>
      </c>
    </row>
    <row r="2021" spans="1:31" x14ac:dyDescent="0.25">
      <c r="A2021" s="13">
        <v>2001</v>
      </c>
      <c r="B2021" s="13"/>
      <c r="C2021" s="13"/>
      <c r="D2021" s="13"/>
      <c r="E2021" s="13"/>
      <c r="F2021" s="13"/>
      <c r="G2021" s="6" t="str">
        <f t="shared" si="248"/>
        <v/>
      </c>
      <c r="H2021" s="13"/>
      <c r="I2021" s="13"/>
      <c r="J2021" s="15"/>
      <c r="K2021" s="15"/>
      <c r="L2021" s="5">
        <f>VLOOKUP($C$15,'اطلاعات پایه'!$A$18:$B$30,2,FALSE)</f>
        <v>30</v>
      </c>
      <c r="M2021" s="6">
        <f>VLOOKUP($C$15,'اطلاعات پایه'!$A$18:$C$30,3,FALSE)</f>
        <v>45736</v>
      </c>
      <c r="N2021" s="5">
        <f>ROUND((K2021*('اطلاعات پایه'!$B$12+1)+'اطلاعات پایه'!$B$13)/30*L2021,0)</f>
        <v>9316080</v>
      </c>
      <c r="O2021" s="5">
        <f>IF(AND(F2021&gt;0,M2021-F2021&gt;364),'اطلاعات پایه'!$B$10,0)*L2021+J2021</f>
        <v>0</v>
      </c>
      <c r="P2021" s="5">
        <f>IF(H2021="متاهل",'اطلاعات پایه'!$B$6,0)</f>
        <v>0</v>
      </c>
      <c r="Q2021" s="5">
        <f>I2021*'اطلاعات پایه'!$B$7</f>
        <v>0</v>
      </c>
      <c r="R2021" s="5">
        <f>ROUND('اطلاعات پایه'!$B$8/30*MIN(30,L2021),0)</f>
        <v>9000000</v>
      </c>
      <c r="S2021" s="5">
        <f>ROUND('اطلاعات پایه'!$B$9/30*MIN(30,L2021),0)</f>
        <v>22000000</v>
      </c>
      <c r="T2021" s="5">
        <f t="shared" si="251"/>
        <v>59284</v>
      </c>
      <c r="U2021" s="15"/>
      <c r="V2021" s="5">
        <f t="shared" si="249"/>
        <v>0</v>
      </c>
      <c r="X2021" s="9">
        <f t="shared" si="252"/>
        <v>40316080</v>
      </c>
      <c r="Y2021" s="9">
        <f>ROUND(0.07*MIN(7*L2021*'اطلاعات پایه'!$B$5,'محاسبه حقوق'!X2021),0)</f>
        <v>2822126</v>
      </c>
      <c r="Z2021" s="9">
        <f t="shared" si="253"/>
        <v>9272700</v>
      </c>
      <c r="AA2021" s="9">
        <f t="shared" si="254"/>
        <v>480702059.14285713</v>
      </c>
      <c r="AB2021" s="5">
        <f>IF(AA2021&lt;='اطلاعات پایه'!$B$35,'اطلاعات پایه'!$D$35,IF(AA2021&lt;='اطلاعات پایه'!$B$36,'اطلاعات پایه'!$E$35+(AA2021-'اطلاعات پایه'!$B$35)*'اطلاعات پایه'!$C$36,IF(AA2021&lt;='اطلاعات پایه'!$B$37,'اطلاعات پایه'!$E$36+(AA2021-'اطلاعات پایه'!$B$36)*'اطلاعات پایه'!$C$37,IF(AA2021&lt;='اطلاعات پایه'!$B$38,'اطلاعات پایه'!$E$37+(AA2021-'اطلاعات پایه'!$B$37)*'اطلاعات پایه'!$C$38,IF(AA2021&lt;='اطلاعات پایه'!$B$39,'اطلاعات پایه'!$E$38+(AA2021-'اطلاعات پایه'!$B$38)*'اطلاعات پایه'!$C$39,'اطلاعات پایه'!$E$39+(AA2021-'اطلاعات پایه'!$B$39)*'اطلاعات پایه'!$C$40)))))/365*L2021</f>
        <v>0</v>
      </c>
      <c r="AC2021" s="9">
        <f t="shared" si="255"/>
        <v>37493954</v>
      </c>
      <c r="AE2021" s="9">
        <f t="shared" si="250"/>
        <v>49588780</v>
      </c>
    </row>
    <row r="2022" spans="1:31" x14ac:dyDescent="0.25">
      <c r="A2022" s="13">
        <v>2002</v>
      </c>
      <c r="B2022" s="13"/>
      <c r="C2022" s="13"/>
      <c r="D2022" s="13"/>
      <c r="E2022" s="13"/>
      <c r="F2022" s="13"/>
      <c r="G2022" s="6" t="str">
        <f t="shared" si="248"/>
        <v/>
      </c>
      <c r="H2022" s="13"/>
      <c r="I2022" s="13"/>
      <c r="J2022" s="15"/>
      <c r="K2022" s="15"/>
      <c r="L2022" s="5">
        <f>VLOOKUP($C$15,'اطلاعات پایه'!$A$18:$B$30,2,FALSE)</f>
        <v>30</v>
      </c>
      <c r="M2022" s="6">
        <f>VLOOKUP($C$15,'اطلاعات پایه'!$A$18:$C$30,3,FALSE)</f>
        <v>45736</v>
      </c>
      <c r="N2022" s="5">
        <f>ROUND((K2022*('اطلاعات پایه'!$B$12+1)+'اطلاعات پایه'!$B$13)/30*L2022,0)</f>
        <v>9316080</v>
      </c>
      <c r="O2022" s="5">
        <f>IF(AND(F2022&gt;0,M2022-F2022&gt;364),'اطلاعات پایه'!$B$10,0)*L2022+J2022</f>
        <v>0</v>
      </c>
      <c r="P2022" s="5">
        <f>IF(H2022="متاهل",'اطلاعات پایه'!$B$6,0)</f>
        <v>0</v>
      </c>
      <c r="Q2022" s="5">
        <f>I2022*'اطلاعات پایه'!$B$7</f>
        <v>0</v>
      </c>
      <c r="R2022" s="5">
        <f>ROUND('اطلاعات پایه'!$B$8/30*MIN(30,L2022),0)</f>
        <v>9000000</v>
      </c>
      <c r="S2022" s="5">
        <f>ROUND('اطلاعات پایه'!$B$9/30*MIN(30,L2022),0)</f>
        <v>22000000</v>
      </c>
      <c r="T2022" s="5">
        <f t="shared" si="251"/>
        <v>59284</v>
      </c>
      <c r="U2022" s="15"/>
      <c r="V2022" s="5">
        <f t="shared" si="249"/>
        <v>0</v>
      </c>
      <c r="X2022" s="9">
        <f t="shared" si="252"/>
        <v>40316080</v>
      </c>
      <c r="Y2022" s="9">
        <f>ROUND(0.07*MIN(7*L2022*'اطلاعات پایه'!$B$5,'محاسبه حقوق'!X2022),0)</f>
        <v>2822126</v>
      </c>
      <c r="Z2022" s="9">
        <f t="shared" si="253"/>
        <v>9272700</v>
      </c>
      <c r="AA2022" s="9">
        <f t="shared" si="254"/>
        <v>480702059.14285713</v>
      </c>
      <c r="AB2022" s="5">
        <f>IF(AA2022&lt;='اطلاعات پایه'!$B$35,'اطلاعات پایه'!$D$35,IF(AA2022&lt;='اطلاعات پایه'!$B$36,'اطلاعات پایه'!$E$35+(AA2022-'اطلاعات پایه'!$B$35)*'اطلاعات پایه'!$C$36,IF(AA2022&lt;='اطلاعات پایه'!$B$37,'اطلاعات پایه'!$E$36+(AA2022-'اطلاعات پایه'!$B$36)*'اطلاعات پایه'!$C$37,IF(AA2022&lt;='اطلاعات پایه'!$B$38,'اطلاعات پایه'!$E$37+(AA2022-'اطلاعات پایه'!$B$37)*'اطلاعات پایه'!$C$38,IF(AA2022&lt;='اطلاعات پایه'!$B$39,'اطلاعات پایه'!$E$38+(AA2022-'اطلاعات پایه'!$B$38)*'اطلاعات پایه'!$C$39,'اطلاعات پایه'!$E$39+(AA2022-'اطلاعات پایه'!$B$39)*'اطلاعات پایه'!$C$40)))))/365*L2022</f>
        <v>0</v>
      </c>
      <c r="AC2022" s="9">
        <f t="shared" si="255"/>
        <v>37493954</v>
      </c>
      <c r="AE2022" s="9">
        <f t="shared" si="250"/>
        <v>49588780</v>
      </c>
    </row>
    <row r="2023" spans="1:31" x14ac:dyDescent="0.25">
      <c r="A2023" s="13">
        <v>2003</v>
      </c>
      <c r="B2023" s="13"/>
      <c r="C2023" s="13"/>
      <c r="D2023" s="13"/>
      <c r="E2023" s="13"/>
      <c r="F2023" s="13"/>
      <c r="G2023" s="6" t="str">
        <f t="shared" si="248"/>
        <v/>
      </c>
      <c r="H2023" s="13"/>
      <c r="I2023" s="13"/>
      <c r="J2023" s="15"/>
      <c r="K2023" s="15"/>
      <c r="L2023" s="5">
        <f>VLOOKUP($C$15,'اطلاعات پایه'!$A$18:$B$30,2,FALSE)</f>
        <v>30</v>
      </c>
      <c r="M2023" s="6">
        <f>VLOOKUP($C$15,'اطلاعات پایه'!$A$18:$C$30,3,FALSE)</f>
        <v>45736</v>
      </c>
      <c r="N2023" s="5">
        <f>ROUND((K2023*('اطلاعات پایه'!$B$12+1)+'اطلاعات پایه'!$B$13)/30*L2023,0)</f>
        <v>9316080</v>
      </c>
      <c r="O2023" s="5">
        <f>IF(AND(F2023&gt;0,M2023-F2023&gt;364),'اطلاعات پایه'!$B$10,0)*L2023+J2023</f>
        <v>0</v>
      </c>
      <c r="P2023" s="5">
        <f>IF(H2023="متاهل",'اطلاعات پایه'!$B$6,0)</f>
        <v>0</v>
      </c>
      <c r="Q2023" s="5">
        <f>I2023*'اطلاعات پایه'!$B$7</f>
        <v>0</v>
      </c>
      <c r="R2023" s="5">
        <f>ROUND('اطلاعات پایه'!$B$8/30*MIN(30,L2023),0)</f>
        <v>9000000</v>
      </c>
      <c r="S2023" s="5">
        <f>ROUND('اطلاعات پایه'!$B$9/30*MIN(30,L2023),0)</f>
        <v>22000000</v>
      </c>
      <c r="T2023" s="5">
        <f t="shared" si="251"/>
        <v>59284</v>
      </c>
      <c r="U2023" s="15"/>
      <c r="V2023" s="5">
        <f t="shared" si="249"/>
        <v>0</v>
      </c>
      <c r="X2023" s="9">
        <f t="shared" si="252"/>
        <v>40316080</v>
      </c>
      <c r="Y2023" s="9">
        <f>ROUND(0.07*MIN(7*L2023*'اطلاعات پایه'!$B$5,'محاسبه حقوق'!X2023),0)</f>
        <v>2822126</v>
      </c>
      <c r="Z2023" s="9">
        <f t="shared" si="253"/>
        <v>9272700</v>
      </c>
      <c r="AA2023" s="9">
        <f t="shared" si="254"/>
        <v>480702059.14285713</v>
      </c>
      <c r="AB2023" s="5">
        <f>IF(AA2023&lt;='اطلاعات پایه'!$B$35,'اطلاعات پایه'!$D$35,IF(AA2023&lt;='اطلاعات پایه'!$B$36,'اطلاعات پایه'!$E$35+(AA2023-'اطلاعات پایه'!$B$35)*'اطلاعات پایه'!$C$36,IF(AA2023&lt;='اطلاعات پایه'!$B$37,'اطلاعات پایه'!$E$36+(AA2023-'اطلاعات پایه'!$B$36)*'اطلاعات پایه'!$C$37,IF(AA2023&lt;='اطلاعات پایه'!$B$38,'اطلاعات پایه'!$E$37+(AA2023-'اطلاعات پایه'!$B$37)*'اطلاعات پایه'!$C$38,IF(AA2023&lt;='اطلاعات پایه'!$B$39,'اطلاعات پایه'!$E$38+(AA2023-'اطلاعات پایه'!$B$38)*'اطلاعات پایه'!$C$39,'اطلاعات پایه'!$E$39+(AA2023-'اطلاعات پایه'!$B$39)*'اطلاعات پایه'!$C$40)))))/365*L2023</f>
        <v>0</v>
      </c>
      <c r="AC2023" s="9">
        <f t="shared" si="255"/>
        <v>37493954</v>
      </c>
      <c r="AE2023" s="9">
        <f t="shared" si="250"/>
        <v>49588780</v>
      </c>
    </row>
    <row r="2024" spans="1:31" x14ac:dyDescent="0.25">
      <c r="A2024" s="13">
        <v>2004</v>
      </c>
      <c r="B2024" s="13"/>
      <c r="C2024" s="13"/>
      <c r="D2024" s="13"/>
      <c r="E2024" s="13"/>
      <c r="F2024" s="13"/>
      <c r="G2024" s="6" t="str">
        <f t="shared" si="248"/>
        <v/>
      </c>
      <c r="H2024" s="13"/>
      <c r="I2024" s="13"/>
      <c r="J2024" s="15"/>
      <c r="K2024" s="15"/>
      <c r="L2024" s="5">
        <f>VLOOKUP($C$15,'اطلاعات پایه'!$A$18:$B$30,2,FALSE)</f>
        <v>30</v>
      </c>
      <c r="M2024" s="6">
        <f>VLOOKUP($C$15,'اطلاعات پایه'!$A$18:$C$30,3,FALSE)</f>
        <v>45736</v>
      </c>
      <c r="N2024" s="5">
        <f>ROUND((K2024*('اطلاعات پایه'!$B$12+1)+'اطلاعات پایه'!$B$13)/30*L2024,0)</f>
        <v>9316080</v>
      </c>
      <c r="O2024" s="5">
        <f>IF(AND(F2024&gt;0,M2024-F2024&gt;364),'اطلاعات پایه'!$B$10,0)*L2024+J2024</f>
        <v>0</v>
      </c>
      <c r="P2024" s="5">
        <f>IF(H2024="متاهل",'اطلاعات پایه'!$B$6,0)</f>
        <v>0</v>
      </c>
      <c r="Q2024" s="5">
        <f>I2024*'اطلاعات پایه'!$B$7</f>
        <v>0</v>
      </c>
      <c r="R2024" s="5">
        <f>ROUND('اطلاعات پایه'!$B$8/30*MIN(30,L2024),0)</f>
        <v>9000000</v>
      </c>
      <c r="S2024" s="5">
        <f>ROUND('اطلاعات پایه'!$B$9/30*MIN(30,L2024),0)</f>
        <v>22000000</v>
      </c>
      <c r="T2024" s="5">
        <f t="shared" si="251"/>
        <v>59284</v>
      </c>
      <c r="U2024" s="15"/>
      <c r="V2024" s="5">
        <f t="shared" si="249"/>
        <v>0</v>
      </c>
      <c r="X2024" s="9">
        <f t="shared" si="252"/>
        <v>40316080</v>
      </c>
      <c r="Y2024" s="9">
        <f>ROUND(0.07*MIN(7*L2024*'اطلاعات پایه'!$B$5,'محاسبه حقوق'!X2024),0)</f>
        <v>2822126</v>
      </c>
      <c r="Z2024" s="9">
        <f t="shared" si="253"/>
        <v>9272700</v>
      </c>
      <c r="AA2024" s="9">
        <f t="shared" si="254"/>
        <v>480702059.14285713</v>
      </c>
      <c r="AB2024" s="5">
        <f>IF(AA2024&lt;='اطلاعات پایه'!$B$35,'اطلاعات پایه'!$D$35,IF(AA2024&lt;='اطلاعات پایه'!$B$36,'اطلاعات پایه'!$E$35+(AA2024-'اطلاعات پایه'!$B$35)*'اطلاعات پایه'!$C$36,IF(AA2024&lt;='اطلاعات پایه'!$B$37,'اطلاعات پایه'!$E$36+(AA2024-'اطلاعات پایه'!$B$36)*'اطلاعات پایه'!$C$37,IF(AA2024&lt;='اطلاعات پایه'!$B$38,'اطلاعات پایه'!$E$37+(AA2024-'اطلاعات پایه'!$B$37)*'اطلاعات پایه'!$C$38,IF(AA2024&lt;='اطلاعات پایه'!$B$39,'اطلاعات پایه'!$E$38+(AA2024-'اطلاعات پایه'!$B$38)*'اطلاعات پایه'!$C$39,'اطلاعات پایه'!$E$39+(AA2024-'اطلاعات پایه'!$B$39)*'اطلاعات پایه'!$C$40)))))/365*L2024</f>
        <v>0</v>
      </c>
      <c r="AC2024" s="9">
        <f t="shared" si="255"/>
        <v>37493954</v>
      </c>
      <c r="AE2024" s="9">
        <f t="shared" si="250"/>
        <v>49588780</v>
      </c>
    </row>
    <row r="2025" spans="1:31" x14ac:dyDescent="0.25">
      <c r="A2025" s="13">
        <v>2005</v>
      </c>
      <c r="B2025" s="13"/>
      <c r="C2025" s="13"/>
      <c r="D2025" s="13"/>
      <c r="E2025" s="13"/>
      <c r="F2025" s="13"/>
      <c r="G2025" s="6" t="str">
        <f t="shared" si="248"/>
        <v/>
      </c>
      <c r="H2025" s="13"/>
      <c r="I2025" s="13"/>
      <c r="J2025" s="15"/>
      <c r="K2025" s="15"/>
      <c r="L2025" s="5">
        <f>VLOOKUP($C$15,'اطلاعات پایه'!$A$18:$B$30,2,FALSE)</f>
        <v>30</v>
      </c>
      <c r="M2025" s="6">
        <f>VLOOKUP($C$15,'اطلاعات پایه'!$A$18:$C$30,3,FALSE)</f>
        <v>45736</v>
      </c>
      <c r="N2025" s="5">
        <f>ROUND((K2025*('اطلاعات پایه'!$B$12+1)+'اطلاعات پایه'!$B$13)/30*L2025,0)</f>
        <v>9316080</v>
      </c>
      <c r="O2025" s="5">
        <f>IF(AND(F2025&gt;0,M2025-F2025&gt;364),'اطلاعات پایه'!$B$10,0)*L2025+J2025</f>
        <v>0</v>
      </c>
      <c r="P2025" s="5">
        <f>IF(H2025="متاهل",'اطلاعات پایه'!$B$6,0)</f>
        <v>0</v>
      </c>
      <c r="Q2025" s="5">
        <f>I2025*'اطلاعات پایه'!$B$7</f>
        <v>0</v>
      </c>
      <c r="R2025" s="5">
        <f>ROUND('اطلاعات پایه'!$B$8/30*MIN(30,L2025),0)</f>
        <v>9000000</v>
      </c>
      <c r="S2025" s="5">
        <f>ROUND('اطلاعات پایه'!$B$9/30*MIN(30,L2025),0)</f>
        <v>22000000</v>
      </c>
      <c r="T2025" s="5">
        <f t="shared" si="251"/>
        <v>59284</v>
      </c>
      <c r="U2025" s="15"/>
      <c r="V2025" s="5">
        <f t="shared" si="249"/>
        <v>0</v>
      </c>
      <c r="X2025" s="9">
        <f t="shared" si="252"/>
        <v>40316080</v>
      </c>
      <c r="Y2025" s="9">
        <f>ROUND(0.07*MIN(7*L2025*'اطلاعات پایه'!$B$5,'محاسبه حقوق'!X2025),0)</f>
        <v>2822126</v>
      </c>
      <c r="Z2025" s="9">
        <f t="shared" si="253"/>
        <v>9272700</v>
      </c>
      <c r="AA2025" s="9">
        <f t="shared" si="254"/>
        <v>480702059.14285713</v>
      </c>
      <c r="AB2025" s="5">
        <f>IF(AA2025&lt;='اطلاعات پایه'!$B$35,'اطلاعات پایه'!$D$35,IF(AA2025&lt;='اطلاعات پایه'!$B$36,'اطلاعات پایه'!$E$35+(AA2025-'اطلاعات پایه'!$B$35)*'اطلاعات پایه'!$C$36,IF(AA2025&lt;='اطلاعات پایه'!$B$37,'اطلاعات پایه'!$E$36+(AA2025-'اطلاعات پایه'!$B$36)*'اطلاعات پایه'!$C$37,IF(AA2025&lt;='اطلاعات پایه'!$B$38,'اطلاعات پایه'!$E$37+(AA2025-'اطلاعات پایه'!$B$37)*'اطلاعات پایه'!$C$38,IF(AA2025&lt;='اطلاعات پایه'!$B$39,'اطلاعات پایه'!$E$38+(AA2025-'اطلاعات پایه'!$B$38)*'اطلاعات پایه'!$C$39,'اطلاعات پایه'!$E$39+(AA2025-'اطلاعات پایه'!$B$39)*'اطلاعات پایه'!$C$40)))))/365*L2025</f>
        <v>0</v>
      </c>
      <c r="AC2025" s="9">
        <f t="shared" si="255"/>
        <v>37493954</v>
      </c>
      <c r="AE2025" s="9">
        <f t="shared" si="250"/>
        <v>49588780</v>
      </c>
    </row>
    <row r="2026" spans="1:31" x14ac:dyDescent="0.25">
      <c r="A2026" s="13">
        <v>2006</v>
      </c>
      <c r="B2026" s="13"/>
      <c r="C2026" s="13"/>
      <c r="D2026" s="13"/>
      <c r="E2026" s="13"/>
      <c r="F2026" s="13"/>
      <c r="G2026" s="6" t="str">
        <f t="shared" si="248"/>
        <v/>
      </c>
      <c r="H2026" s="13"/>
      <c r="I2026" s="13"/>
      <c r="J2026" s="15"/>
      <c r="K2026" s="15"/>
      <c r="L2026" s="5">
        <f>VLOOKUP($C$15,'اطلاعات پایه'!$A$18:$B$30,2,FALSE)</f>
        <v>30</v>
      </c>
      <c r="M2026" s="6">
        <f>VLOOKUP($C$15,'اطلاعات پایه'!$A$18:$C$30,3,FALSE)</f>
        <v>45736</v>
      </c>
      <c r="N2026" s="5">
        <f>ROUND((K2026*('اطلاعات پایه'!$B$12+1)+'اطلاعات پایه'!$B$13)/30*L2026,0)</f>
        <v>9316080</v>
      </c>
      <c r="O2026" s="5">
        <f>IF(AND(F2026&gt;0,M2026-F2026&gt;364),'اطلاعات پایه'!$B$10,0)*L2026+J2026</f>
        <v>0</v>
      </c>
      <c r="P2026" s="5">
        <f>IF(H2026="متاهل",'اطلاعات پایه'!$B$6,0)</f>
        <v>0</v>
      </c>
      <c r="Q2026" s="5">
        <f>I2026*'اطلاعات پایه'!$B$7</f>
        <v>0</v>
      </c>
      <c r="R2026" s="5">
        <f>ROUND('اطلاعات پایه'!$B$8/30*MIN(30,L2026),0)</f>
        <v>9000000</v>
      </c>
      <c r="S2026" s="5">
        <f>ROUND('اطلاعات پایه'!$B$9/30*MIN(30,L2026),0)</f>
        <v>22000000</v>
      </c>
      <c r="T2026" s="5">
        <f t="shared" si="251"/>
        <v>59284</v>
      </c>
      <c r="U2026" s="15"/>
      <c r="V2026" s="5">
        <f t="shared" si="249"/>
        <v>0</v>
      </c>
      <c r="X2026" s="9">
        <f t="shared" si="252"/>
        <v>40316080</v>
      </c>
      <c r="Y2026" s="9">
        <f>ROUND(0.07*MIN(7*L2026*'اطلاعات پایه'!$B$5,'محاسبه حقوق'!X2026),0)</f>
        <v>2822126</v>
      </c>
      <c r="Z2026" s="9">
        <f t="shared" si="253"/>
        <v>9272700</v>
      </c>
      <c r="AA2026" s="9">
        <f t="shared" si="254"/>
        <v>480702059.14285713</v>
      </c>
      <c r="AB2026" s="5">
        <f>IF(AA2026&lt;='اطلاعات پایه'!$B$35,'اطلاعات پایه'!$D$35,IF(AA2026&lt;='اطلاعات پایه'!$B$36,'اطلاعات پایه'!$E$35+(AA2026-'اطلاعات پایه'!$B$35)*'اطلاعات پایه'!$C$36,IF(AA2026&lt;='اطلاعات پایه'!$B$37,'اطلاعات پایه'!$E$36+(AA2026-'اطلاعات پایه'!$B$36)*'اطلاعات پایه'!$C$37,IF(AA2026&lt;='اطلاعات پایه'!$B$38,'اطلاعات پایه'!$E$37+(AA2026-'اطلاعات پایه'!$B$37)*'اطلاعات پایه'!$C$38,IF(AA2026&lt;='اطلاعات پایه'!$B$39,'اطلاعات پایه'!$E$38+(AA2026-'اطلاعات پایه'!$B$38)*'اطلاعات پایه'!$C$39,'اطلاعات پایه'!$E$39+(AA2026-'اطلاعات پایه'!$B$39)*'اطلاعات پایه'!$C$40)))))/365*L2026</f>
        <v>0</v>
      </c>
      <c r="AC2026" s="9">
        <f t="shared" si="255"/>
        <v>37493954</v>
      </c>
      <c r="AE2026" s="9">
        <f t="shared" si="250"/>
        <v>49588780</v>
      </c>
    </row>
    <row r="2027" spans="1:31" x14ac:dyDescent="0.25">
      <c r="A2027" s="13">
        <v>2007</v>
      </c>
      <c r="B2027" s="13"/>
      <c r="C2027" s="13"/>
      <c r="D2027" s="13"/>
      <c r="E2027" s="13"/>
      <c r="F2027" s="13"/>
      <c r="G2027" s="6" t="str">
        <f t="shared" si="248"/>
        <v/>
      </c>
      <c r="H2027" s="13"/>
      <c r="I2027" s="13"/>
      <c r="J2027" s="15"/>
      <c r="K2027" s="15"/>
      <c r="L2027" s="5">
        <f>VLOOKUP($C$15,'اطلاعات پایه'!$A$18:$B$30,2,FALSE)</f>
        <v>30</v>
      </c>
      <c r="M2027" s="6">
        <f>VLOOKUP($C$15,'اطلاعات پایه'!$A$18:$C$30,3,FALSE)</f>
        <v>45736</v>
      </c>
      <c r="N2027" s="5">
        <f>ROUND((K2027*('اطلاعات پایه'!$B$12+1)+'اطلاعات پایه'!$B$13)/30*L2027,0)</f>
        <v>9316080</v>
      </c>
      <c r="O2027" s="5">
        <f>IF(AND(F2027&gt;0,M2027-F2027&gt;364),'اطلاعات پایه'!$B$10,0)*L2027+J2027</f>
        <v>0</v>
      </c>
      <c r="P2027" s="5">
        <f>IF(H2027="متاهل",'اطلاعات پایه'!$B$6,0)</f>
        <v>0</v>
      </c>
      <c r="Q2027" s="5">
        <f>I2027*'اطلاعات پایه'!$B$7</f>
        <v>0</v>
      </c>
      <c r="R2027" s="5">
        <f>ROUND('اطلاعات پایه'!$B$8/30*MIN(30,L2027),0)</f>
        <v>9000000</v>
      </c>
      <c r="S2027" s="5">
        <f>ROUND('اطلاعات پایه'!$B$9/30*MIN(30,L2027),0)</f>
        <v>22000000</v>
      </c>
      <c r="T2027" s="5">
        <f t="shared" si="251"/>
        <v>59284</v>
      </c>
      <c r="U2027" s="15"/>
      <c r="V2027" s="5">
        <f t="shared" si="249"/>
        <v>0</v>
      </c>
      <c r="X2027" s="9">
        <f t="shared" si="252"/>
        <v>40316080</v>
      </c>
      <c r="Y2027" s="9">
        <f>ROUND(0.07*MIN(7*L2027*'اطلاعات پایه'!$B$5,'محاسبه حقوق'!X2027),0)</f>
        <v>2822126</v>
      </c>
      <c r="Z2027" s="9">
        <f t="shared" si="253"/>
        <v>9272700</v>
      </c>
      <c r="AA2027" s="9">
        <f t="shared" si="254"/>
        <v>480702059.14285713</v>
      </c>
      <c r="AB2027" s="5">
        <f>IF(AA2027&lt;='اطلاعات پایه'!$B$35,'اطلاعات پایه'!$D$35,IF(AA2027&lt;='اطلاعات پایه'!$B$36,'اطلاعات پایه'!$E$35+(AA2027-'اطلاعات پایه'!$B$35)*'اطلاعات پایه'!$C$36,IF(AA2027&lt;='اطلاعات پایه'!$B$37,'اطلاعات پایه'!$E$36+(AA2027-'اطلاعات پایه'!$B$36)*'اطلاعات پایه'!$C$37,IF(AA2027&lt;='اطلاعات پایه'!$B$38,'اطلاعات پایه'!$E$37+(AA2027-'اطلاعات پایه'!$B$37)*'اطلاعات پایه'!$C$38,IF(AA2027&lt;='اطلاعات پایه'!$B$39,'اطلاعات پایه'!$E$38+(AA2027-'اطلاعات پایه'!$B$38)*'اطلاعات پایه'!$C$39,'اطلاعات پایه'!$E$39+(AA2027-'اطلاعات پایه'!$B$39)*'اطلاعات پایه'!$C$40)))))/365*L2027</f>
        <v>0</v>
      </c>
      <c r="AC2027" s="9">
        <f t="shared" si="255"/>
        <v>37493954</v>
      </c>
      <c r="AE2027" s="9">
        <f t="shared" si="250"/>
        <v>49588780</v>
      </c>
    </row>
    <row r="2028" spans="1:31" x14ac:dyDescent="0.25">
      <c r="A2028" s="13">
        <v>2008</v>
      </c>
      <c r="B2028" s="13"/>
      <c r="C2028" s="13"/>
      <c r="D2028" s="13"/>
      <c r="E2028" s="13"/>
      <c r="F2028" s="13"/>
      <c r="G2028" s="6" t="str">
        <f t="shared" si="248"/>
        <v/>
      </c>
      <c r="H2028" s="13"/>
      <c r="I2028" s="13"/>
      <c r="J2028" s="15"/>
      <c r="K2028" s="15"/>
      <c r="L2028" s="5">
        <f>VLOOKUP($C$15,'اطلاعات پایه'!$A$18:$B$30,2,FALSE)</f>
        <v>30</v>
      </c>
      <c r="M2028" s="6">
        <f>VLOOKUP($C$15,'اطلاعات پایه'!$A$18:$C$30,3,FALSE)</f>
        <v>45736</v>
      </c>
      <c r="N2028" s="5">
        <f>ROUND((K2028*('اطلاعات پایه'!$B$12+1)+'اطلاعات پایه'!$B$13)/30*L2028,0)</f>
        <v>9316080</v>
      </c>
      <c r="O2028" s="5">
        <f>IF(AND(F2028&gt;0,M2028-F2028&gt;364),'اطلاعات پایه'!$B$10,0)*L2028+J2028</f>
        <v>0</v>
      </c>
      <c r="P2028" s="5">
        <f>IF(H2028="متاهل",'اطلاعات پایه'!$B$6,0)</f>
        <v>0</v>
      </c>
      <c r="Q2028" s="5">
        <f>I2028*'اطلاعات پایه'!$B$7</f>
        <v>0</v>
      </c>
      <c r="R2028" s="5">
        <f>ROUND('اطلاعات پایه'!$B$8/30*MIN(30,L2028),0)</f>
        <v>9000000</v>
      </c>
      <c r="S2028" s="5">
        <f>ROUND('اطلاعات پایه'!$B$9/30*MIN(30,L2028),0)</f>
        <v>22000000</v>
      </c>
      <c r="T2028" s="5">
        <f t="shared" si="251"/>
        <v>59284</v>
      </c>
      <c r="U2028" s="15"/>
      <c r="V2028" s="5">
        <f t="shared" si="249"/>
        <v>0</v>
      </c>
      <c r="X2028" s="9">
        <f t="shared" si="252"/>
        <v>40316080</v>
      </c>
      <c r="Y2028" s="9">
        <f>ROUND(0.07*MIN(7*L2028*'اطلاعات پایه'!$B$5,'محاسبه حقوق'!X2028),0)</f>
        <v>2822126</v>
      </c>
      <c r="Z2028" s="9">
        <f t="shared" si="253"/>
        <v>9272700</v>
      </c>
      <c r="AA2028" s="9">
        <f t="shared" si="254"/>
        <v>480702059.14285713</v>
      </c>
      <c r="AB2028" s="5">
        <f>IF(AA2028&lt;='اطلاعات پایه'!$B$35,'اطلاعات پایه'!$D$35,IF(AA2028&lt;='اطلاعات پایه'!$B$36,'اطلاعات پایه'!$E$35+(AA2028-'اطلاعات پایه'!$B$35)*'اطلاعات پایه'!$C$36,IF(AA2028&lt;='اطلاعات پایه'!$B$37,'اطلاعات پایه'!$E$36+(AA2028-'اطلاعات پایه'!$B$36)*'اطلاعات پایه'!$C$37,IF(AA2028&lt;='اطلاعات پایه'!$B$38,'اطلاعات پایه'!$E$37+(AA2028-'اطلاعات پایه'!$B$37)*'اطلاعات پایه'!$C$38,IF(AA2028&lt;='اطلاعات پایه'!$B$39,'اطلاعات پایه'!$E$38+(AA2028-'اطلاعات پایه'!$B$38)*'اطلاعات پایه'!$C$39,'اطلاعات پایه'!$E$39+(AA2028-'اطلاعات پایه'!$B$39)*'اطلاعات پایه'!$C$40)))))/365*L2028</f>
        <v>0</v>
      </c>
      <c r="AC2028" s="9">
        <f t="shared" si="255"/>
        <v>37493954</v>
      </c>
      <c r="AE2028" s="9">
        <f t="shared" si="250"/>
        <v>49588780</v>
      </c>
    </row>
    <row r="2029" spans="1:31" x14ac:dyDescent="0.25">
      <c r="A2029" s="13">
        <v>2009</v>
      </c>
      <c r="B2029" s="13"/>
      <c r="C2029" s="13"/>
      <c r="D2029" s="13"/>
      <c r="E2029" s="13"/>
      <c r="F2029" s="13"/>
      <c r="G2029" s="6" t="str">
        <f t="shared" si="248"/>
        <v/>
      </c>
      <c r="H2029" s="13"/>
      <c r="I2029" s="13"/>
      <c r="J2029" s="15"/>
      <c r="K2029" s="15"/>
      <c r="L2029" s="5">
        <f>VLOOKUP($C$15,'اطلاعات پایه'!$A$18:$B$30,2,FALSE)</f>
        <v>30</v>
      </c>
      <c r="M2029" s="6">
        <f>VLOOKUP($C$15,'اطلاعات پایه'!$A$18:$C$30,3,FALSE)</f>
        <v>45736</v>
      </c>
      <c r="N2029" s="5">
        <f>ROUND((K2029*('اطلاعات پایه'!$B$12+1)+'اطلاعات پایه'!$B$13)/30*L2029,0)</f>
        <v>9316080</v>
      </c>
      <c r="O2029" s="5">
        <f>IF(AND(F2029&gt;0,M2029-F2029&gt;364),'اطلاعات پایه'!$B$10,0)*L2029+J2029</f>
        <v>0</v>
      </c>
      <c r="P2029" s="5">
        <f>IF(H2029="متاهل",'اطلاعات پایه'!$B$6,0)</f>
        <v>0</v>
      </c>
      <c r="Q2029" s="5">
        <f>I2029*'اطلاعات پایه'!$B$7</f>
        <v>0</v>
      </c>
      <c r="R2029" s="5">
        <f>ROUND('اطلاعات پایه'!$B$8/30*MIN(30,L2029),0)</f>
        <v>9000000</v>
      </c>
      <c r="S2029" s="5">
        <f>ROUND('اطلاعات پایه'!$B$9/30*MIN(30,L2029),0)</f>
        <v>22000000</v>
      </c>
      <c r="T2029" s="5">
        <f t="shared" si="251"/>
        <v>59284</v>
      </c>
      <c r="U2029" s="15"/>
      <c r="V2029" s="5">
        <f t="shared" si="249"/>
        <v>0</v>
      </c>
      <c r="X2029" s="9">
        <f t="shared" si="252"/>
        <v>40316080</v>
      </c>
      <c r="Y2029" s="9">
        <f>ROUND(0.07*MIN(7*L2029*'اطلاعات پایه'!$B$5,'محاسبه حقوق'!X2029),0)</f>
        <v>2822126</v>
      </c>
      <c r="Z2029" s="9">
        <f t="shared" si="253"/>
        <v>9272700</v>
      </c>
      <c r="AA2029" s="9">
        <f t="shared" si="254"/>
        <v>480702059.14285713</v>
      </c>
      <c r="AB2029" s="5">
        <f>IF(AA2029&lt;='اطلاعات پایه'!$B$35,'اطلاعات پایه'!$D$35,IF(AA2029&lt;='اطلاعات پایه'!$B$36,'اطلاعات پایه'!$E$35+(AA2029-'اطلاعات پایه'!$B$35)*'اطلاعات پایه'!$C$36,IF(AA2029&lt;='اطلاعات پایه'!$B$37,'اطلاعات پایه'!$E$36+(AA2029-'اطلاعات پایه'!$B$36)*'اطلاعات پایه'!$C$37,IF(AA2029&lt;='اطلاعات پایه'!$B$38,'اطلاعات پایه'!$E$37+(AA2029-'اطلاعات پایه'!$B$37)*'اطلاعات پایه'!$C$38,IF(AA2029&lt;='اطلاعات پایه'!$B$39,'اطلاعات پایه'!$E$38+(AA2029-'اطلاعات پایه'!$B$38)*'اطلاعات پایه'!$C$39,'اطلاعات پایه'!$E$39+(AA2029-'اطلاعات پایه'!$B$39)*'اطلاعات پایه'!$C$40)))))/365*L2029</f>
        <v>0</v>
      </c>
      <c r="AC2029" s="9">
        <f t="shared" si="255"/>
        <v>37493954</v>
      </c>
      <c r="AE2029" s="9">
        <f t="shared" si="250"/>
        <v>49588780</v>
      </c>
    </row>
    <row r="2030" spans="1:31" x14ac:dyDescent="0.25">
      <c r="A2030" s="13">
        <v>2010</v>
      </c>
      <c r="B2030" s="13"/>
      <c r="C2030" s="13"/>
      <c r="D2030" s="13"/>
      <c r="E2030" s="13"/>
      <c r="F2030" s="13"/>
      <c r="G2030" s="6" t="str">
        <f t="shared" si="248"/>
        <v/>
      </c>
      <c r="H2030" s="13"/>
      <c r="I2030" s="13"/>
      <c r="J2030" s="15"/>
      <c r="K2030" s="15"/>
      <c r="L2030" s="5">
        <f>VLOOKUP($C$15,'اطلاعات پایه'!$A$18:$B$30,2,FALSE)</f>
        <v>30</v>
      </c>
      <c r="M2030" s="6">
        <f>VLOOKUP($C$15,'اطلاعات پایه'!$A$18:$C$30,3,FALSE)</f>
        <v>45736</v>
      </c>
      <c r="N2030" s="5">
        <f>ROUND((K2030*('اطلاعات پایه'!$B$12+1)+'اطلاعات پایه'!$B$13)/30*L2030,0)</f>
        <v>9316080</v>
      </c>
      <c r="O2030" s="5">
        <f>IF(AND(F2030&gt;0,M2030-F2030&gt;364),'اطلاعات پایه'!$B$10,0)*L2030+J2030</f>
        <v>0</v>
      </c>
      <c r="P2030" s="5">
        <f>IF(H2030="متاهل",'اطلاعات پایه'!$B$6,0)</f>
        <v>0</v>
      </c>
      <c r="Q2030" s="5">
        <f>I2030*'اطلاعات پایه'!$B$7</f>
        <v>0</v>
      </c>
      <c r="R2030" s="5">
        <f>ROUND('اطلاعات پایه'!$B$8/30*MIN(30,L2030),0)</f>
        <v>9000000</v>
      </c>
      <c r="S2030" s="5">
        <f>ROUND('اطلاعات پایه'!$B$9/30*MIN(30,L2030),0)</f>
        <v>22000000</v>
      </c>
      <c r="T2030" s="5">
        <f t="shared" si="251"/>
        <v>59284</v>
      </c>
      <c r="U2030" s="15"/>
      <c r="V2030" s="5">
        <f t="shared" si="249"/>
        <v>0</v>
      </c>
      <c r="X2030" s="9">
        <f t="shared" si="252"/>
        <v>40316080</v>
      </c>
      <c r="Y2030" s="9">
        <f>ROUND(0.07*MIN(7*L2030*'اطلاعات پایه'!$B$5,'محاسبه حقوق'!X2030),0)</f>
        <v>2822126</v>
      </c>
      <c r="Z2030" s="9">
        <f t="shared" si="253"/>
        <v>9272700</v>
      </c>
      <c r="AA2030" s="9">
        <f t="shared" si="254"/>
        <v>480702059.14285713</v>
      </c>
      <c r="AB2030" s="5">
        <f>IF(AA2030&lt;='اطلاعات پایه'!$B$35,'اطلاعات پایه'!$D$35,IF(AA2030&lt;='اطلاعات پایه'!$B$36,'اطلاعات پایه'!$E$35+(AA2030-'اطلاعات پایه'!$B$35)*'اطلاعات پایه'!$C$36,IF(AA2030&lt;='اطلاعات پایه'!$B$37,'اطلاعات پایه'!$E$36+(AA2030-'اطلاعات پایه'!$B$36)*'اطلاعات پایه'!$C$37,IF(AA2030&lt;='اطلاعات پایه'!$B$38,'اطلاعات پایه'!$E$37+(AA2030-'اطلاعات پایه'!$B$37)*'اطلاعات پایه'!$C$38,IF(AA2030&lt;='اطلاعات پایه'!$B$39,'اطلاعات پایه'!$E$38+(AA2030-'اطلاعات پایه'!$B$38)*'اطلاعات پایه'!$C$39,'اطلاعات پایه'!$E$39+(AA2030-'اطلاعات پایه'!$B$39)*'اطلاعات پایه'!$C$40)))))/365*L2030</f>
        <v>0</v>
      </c>
      <c r="AC2030" s="9">
        <f t="shared" si="255"/>
        <v>37493954</v>
      </c>
      <c r="AE2030" s="9">
        <f t="shared" si="250"/>
        <v>49588780</v>
      </c>
    </row>
    <row r="2031" spans="1:31" x14ac:dyDescent="0.25">
      <c r="A2031" s="13">
        <v>2011</v>
      </c>
      <c r="B2031" s="13"/>
      <c r="C2031" s="13"/>
      <c r="D2031" s="13"/>
      <c r="E2031" s="13"/>
      <c r="F2031" s="13"/>
      <c r="G2031" s="6" t="str">
        <f t="shared" si="248"/>
        <v/>
      </c>
      <c r="H2031" s="13"/>
      <c r="I2031" s="13"/>
      <c r="J2031" s="15"/>
      <c r="K2031" s="15"/>
      <c r="L2031" s="5">
        <f>VLOOKUP($C$15,'اطلاعات پایه'!$A$18:$B$30,2,FALSE)</f>
        <v>30</v>
      </c>
      <c r="M2031" s="6">
        <f>VLOOKUP($C$15,'اطلاعات پایه'!$A$18:$C$30,3,FALSE)</f>
        <v>45736</v>
      </c>
      <c r="N2031" s="5">
        <f>ROUND((K2031*('اطلاعات پایه'!$B$12+1)+'اطلاعات پایه'!$B$13)/30*L2031,0)</f>
        <v>9316080</v>
      </c>
      <c r="O2031" s="5">
        <f>IF(AND(F2031&gt;0,M2031-F2031&gt;364),'اطلاعات پایه'!$B$10,0)*L2031+J2031</f>
        <v>0</v>
      </c>
      <c r="P2031" s="5">
        <f>IF(H2031="متاهل",'اطلاعات پایه'!$B$6,0)</f>
        <v>0</v>
      </c>
      <c r="Q2031" s="5">
        <f>I2031*'اطلاعات پایه'!$B$7</f>
        <v>0</v>
      </c>
      <c r="R2031" s="5">
        <f>ROUND('اطلاعات پایه'!$B$8/30*MIN(30,L2031),0)</f>
        <v>9000000</v>
      </c>
      <c r="S2031" s="5">
        <f>ROUND('اطلاعات پایه'!$B$9/30*MIN(30,L2031),0)</f>
        <v>22000000</v>
      </c>
      <c r="T2031" s="5">
        <f t="shared" si="251"/>
        <v>59284</v>
      </c>
      <c r="U2031" s="15"/>
      <c r="V2031" s="5">
        <f t="shared" si="249"/>
        <v>0</v>
      </c>
      <c r="X2031" s="9">
        <f t="shared" si="252"/>
        <v>40316080</v>
      </c>
      <c r="Y2031" s="9">
        <f>ROUND(0.07*MIN(7*L2031*'اطلاعات پایه'!$B$5,'محاسبه حقوق'!X2031),0)</f>
        <v>2822126</v>
      </c>
      <c r="Z2031" s="9">
        <f t="shared" si="253"/>
        <v>9272700</v>
      </c>
      <c r="AA2031" s="9">
        <f t="shared" si="254"/>
        <v>480702059.14285713</v>
      </c>
      <c r="AB2031" s="5">
        <f>IF(AA2031&lt;='اطلاعات پایه'!$B$35,'اطلاعات پایه'!$D$35,IF(AA2031&lt;='اطلاعات پایه'!$B$36,'اطلاعات پایه'!$E$35+(AA2031-'اطلاعات پایه'!$B$35)*'اطلاعات پایه'!$C$36,IF(AA2031&lt;='اطلاعات پایه'!$B$37,'اطلاعات پایه'!$E$36+(AA2031-'اطلاعات پایه'!$B$36)*'اطلاعات پایه'!$C$37,IF(AA2031&lt;='اطلاعات پایه'!$B$38,'اطلاعات پایه'!$E$37+(AA2031-'اطلاعات پایه'!$B$37)*'اطلاعات پایه'!$C$38,IF(AA2031&lt;='اطلاعات پایه'!$B$39,'اطلاعات پایه'!$E$38+(AA2031-'اطلاعات پایه'!$B$38)*'اطلاعات پایه'!$C$39,'اطلاعات پایه'!$E$39+(AA2031-'اطلاعات پایه'!$B$39)*'اطلاعات پایه'!$C$40)))))/365*L2031</f>
        <v>0</v>
      </c>
      <c r="AC2031" s="9">
        <f t="shared" si="255"/>
        <v>37493954</v>
      </c>
      <c r="AE2031" s="9">
        <f t="shared" si="250"/>
        <v>49588780</v>
      </c>
    </row>
    <row r="2032" spans="1:31" x14ac:dyDescent="0.25">
      <c r="A2032" s="13">
        <v>2012</v>
      </c>
      <c r="B2032" s="13"/>
      <c r="C2032" s="13"/>
      <c r="D2032" s="13"/>
      <c r="E2032" s="13"/>
      <c r="F2032" s="13"/>
      <c r="G2032" s="6" t="str">
        <f t="shared" si="248"/>
        <v/>
      </c>
      <c r="H2032" s="13"/>
      <c r="I2032" s="13"/>
      <c r="J2032" s="15"/>
      <c r="K2032" s="15"/>
      <c r="L2032" s="5">
        <f>VLOOKUP($C$15,'اطلاعات پایه'!$A$18:$B$30,2,FALSE)</f>
        <v>30</v>
      </c>
      <c r="M2032" s="6">
        <f>VLOOKUP($C$15,'اطلاعات پایه'!$A$18:$C$30,3,FALSE)</f>
        <v>45736</v>
      </c>
      <c r="N2032" s="5">
        <f>ROUND((K2032*('اطلاعات پایه'!$B$12+1)+'اطلاعات پایه'!$B$13)/30*L2032,0)</f>
        <v>9316080</v>
      </c>
      <c r="O2032" s="5">
        <f>IF(AND(F2032&gt;0,M2032-F2032&gt;364),'اطلاعات پایه'!$B$10,0)*L2032+J2032</f>
        <v>0</v>
      </c>
      <c r="P2032" s="5">
        <f>IF(H2032="متاهل",'اطلاعات پایه'!$B$6,0)</f>
        <v>0</v>
      </c>
      <c r="Q2032" s="5">
        <f>I2032*'اطلاعات پایه'!$B$7</f>
        <v>0</v>
      </c>
      <c r="R2032" s="5">
        <f>ROUND('اطلاعات پایه'!$B$8/30*MIN(30,L2032),0)</f>
        <v>9000000</v>
      </c>
      <c r="S2032" s="5">
        <f>ROUND('اطلاعات پایه'!$B$9/30*MIN(30,L2032),0)</f>
        <v>22000000</v>
      </c>
      <c r="T2032" s="5">
        <f t="shared" si="251"/>
        <v>59284</v>
      </c>
      <c r="U2032" s="15"/>
      <c r="V2032" s="5">
        <f t="shared" si="249"/>
        <v>0</v>
      </c>
      <c r="X2032" s="9">
        <f t="shared" si="252"/>
        <v>40316080</v>
      </c>
      <c r="Y2032" s="9">
        <f>ROUND(0.07*MIN(7*L2032*'اطلاعات پایه'!$B$5,'محاسبه حقوق'!X2032),0)</f>
        <v>2822126</v>
      </c>
      <c r="Z2032" s="9">
        <f t="shared" si="253"/>
        <v>9272700</v>
      </c>
      <c r="AA2032" s="9">
        <f t="shared" si="254"/>
        <v>480702059.14285713</v>
      </c>
      <c r="AB2032" s="5">
        <f>IF(AA2032&lt;='اطلاعات پایه'!$B$35,'اطلاعات پایه'!$D$35,IF(AA2032&lt;='اطلاعات پایه'!$B$36,'اطلاعات پایه'!$E$35+(AA2032-'اطلاعات پایه'!$B$35)*'اطلاعات پایه'!$C$36,IF(AA2032&lt;='اطلاعات پایه'!$B$37,'اطلاعات پایه'!$E$36+(AA2032-'اطلاعات پایه'!$B$36)*'اطلاعات پایه'!$C$37,IF(AA2032&lt;='اطلاعات پایه'!$B$38,'اطلاعات پایه'!$E$37+(AA2032-'اطلاعات پایه'!$B$37)*'اطلاعات پایه'!$C$38,IF(AA2032&lt;='اطلاعات پایه'!$B$39,'اطلاعات پایه'!$E$38+(AA2032-'اطلاعات پایه'!$B$38)*'اطلاعات پایه'!$C$39,'اطلاعات پایه'!$E$39+(AA2032-'اطلاعات پایه'!$B$39)*'اطلاعات پایه'!$C$40)))))/365*L2032</f>
        <v>0</v>
      </c>
      <c r="AC2032" s="9">
        <f t="shared" si="255"/>
        <v>37493954</v>
      </c>
      <c r="AE2032" s="9">
        <f t="shared" si="250"/>
        <v>49588780</v>
      </c>
    </row>
    <row r="2033" spans="1:31" x14ac:dyDescent="0.25">
      <c r="A2033" s="13">
        <v>2013</v>
      </c>
      <c r="B2033" s="13"/>
      <c r="C2033" s="13"/>
      <c r="D2033" s="13"/>
      <c r="E2033" s="13"/>
      <c r="F2033" s="13"/>
      <c r="G2033" s="6" t="str">
        <f t="shared" si="248"/>
        <v/>
      </c>
      <c r="H2033" s="13"/>
      <c r="I2033" s="13"/>
      <c r="J2033" s="15"/>
      <c r="K2033" s="15"/>
      <c r="L2033" s="5">
        <f>VLOOKUP($C$15,'اطلاعات پایه'!$A$18:$B$30,2,FALSE)</f>
        <v>30</v>
      </c>
      <c r="M2033" s="6">
        <f>VLOOKUP($C$15,'اطلاعات پایه'!$A$18:$C$30,3,FALSE)</f>
        <v>45736</v>
      </c>
      <c r="N2033" s="5">
        <f>ROUND((K2033*('اطلاعات پایه'!$B$12+1)+'اطلاعات پایه'!$B$13)/30*L2033,0)</f>
        <v>9316080</v>
      </c>
      <c r="O2033" s="5">
        <f>IF(AND(F2033&gt;0,M2033-F2033&gt;364),'اطلاعات پایه'!$B$10,0)*L2033+J2033</f>
        <v>0</v>
      </c>
      <c r="P2033" s="5">
        <f>IF(H2033="متاهل",'اطلاعات پایه'!$B$6,0)</f>
        <v>0</v>
      </c>
      <c r="Q2033" s="5">
        <f>I2033*'اطلاعات پایه'!$B$7</f>
        <v>0</v>
      </c>
      <c r="R2033" s="5">
        <f>ROUND('اطلاعات پایه'!$B$8/30*MIN(30,L2033),0)</f>
        <v>9000000</v>
      </c>
      <c r="S2033" s="5">
        <f>ROUND('اطلاعات پایه'!$B$9/30*MIN(30,L2033),0)</f>
        <v>22000000</v>
      </c>
      <c r="T2033" s="5">
        <f t="shared" si="251"/>
        <v>59284</v>
      </c>
      <c r="U2033" s="15"/>
      <c r="V2033" s="5">
        <f t="shared" si="249"/>
        <v>0</v>
      </c>
      <c r="X2033" s="9">
        <f t="shared" si="252"/>
        <v>40316080</v>
      </c>
      <c r="Y2033" s="9">
        <f>ROUND(0.07*MIN(7*L2033*'اطلاعات پایه'!$B$5,'محاسبه حقوق'!X2033),0)</f>
        <v>2822126</v>
      </c>
      <c r="Z2033" s="9">
        <f t="shared" si="253"/>
        <v>9272700</v>
      </c>
      <c r="AA2033" s="9">
        <f t="shared" si="254"/>
        <v>480702059.14285713</v>
      </c>
      <c r="AB2033" s="5">
        <f>IF(AA2033&lt;='اطلاعات پایه'!$B$35,'اطلاعات پایه'!$D$35,IF(AA2033&lt;='اطلاعات پایه'!$B$36,'اطلاعات پایه'!$E$35+(AA2033-'اطلاعات پایه'!$B$35)*'اطلاعات پایه'!$C$36,IF(AA2033&lt;='اطلاعات پایه'!$B$37,'اطلاعات پایه'!$E$36+(AA2033-'اطلاعات پایه'!$B$36)*'اطلاعات پایه'!$C$37,IF(AA2033&lt;='اطلاعات پایه'!$B$38,'اطلاعات پایه'!$E$37+(AA2033-'اطلاعات پایه'!$B$37)*'اطلاعات پایه'!$C$38,IF(AA2033&lt;='اطلاعات پایه'!$B$39,'اطلاعات پایه'!$E$38+(AA2033-'اطلاعات پایه'!$B$38)*'اطلاعات پایه'!$C$39,'اطلاعات پایه'!$E$39+(AA2033-'اطلاعات پایه'!$B$39)*'اطلاعات پایه'!$C$40)))))/365*L2033</f>
        <v>0</v>
      </c>
      <c r="AC2033" s="9">
        <f t="shared" si="255"/>
        <v>37493954</v>
      </c>
      <c r="AE2033" s="9">
        <f t="shared" si="250"/>
        <v>49588780</v>
      </c>
    </row>
    <row r="2034" spans="1:31" x14ac:dyDescent="0.25">
      <c r="A2034" s="13">
        <v>2014</v>
      </c>
      <c r="B2034" s="13"/>
      <c r="C2034" s="13"/>
      <c r="D2034" s="13"/>
      <c r="E2034" s="13"/>
      <c r="F2034" s="13"/>
      <c r="G2034" s="6" t="str">
        <f t="shared" si="248"/>
        <v/>
      </c>
      <c r="H2034" s="13"/>
      <c r="I2034" s="13"/>
      <c r="J2034" s="15"/>
      <c r="K2034" s="15"/>
      <c r="L2034" s="5">
        <f>VLOOKUP($C$15,'اطلاعات پایه'!$A$18:$B$30,2,FALSE)</f>
        <v>30</v>
      </c>
      <c r="M2034" s="6">
        <f>VLOOKUP($C$15,'اطلاعات پایه'!$A$18:$C$30,3,FALSE)</f>
        <v>45736</v>
      </c>
      <c r="N2034" s="5">
        <f>ROUND((K2034*('اطلاعات پایه'!$B$12+1)+'اطلاعات پایه'!$B$13)/30*L2034,0)</f>
        <v>9316080</v>
      </c>
      <c r="O2034" s="5">
        <f>IF(AND(F2034&gt;0,M2034-F2034&gt;364),'اطلاعات پایه'!$B$10,0)*L2034+J2034</f>
        <v>0</v>
      </c>
      <c r="P2034" s="5">
        <f>IF(H2034="متاهل",'اطلاعات پایه'!$B$6,0)</f>
        <v>0</v>
      </c>
      <c r="Q2034" s="5">
        <f>I2034*'اطلاعات پایه'!$B$7</f>
        <v>0</v>
      </c>
      <c r="R2034" s="5">
        <f>ROUND('اطلاعات پایه'!$B$8/30*MIN(30,L2034),0)</f>
        <v>9000000</v>
      </c>
      <c r="S2034" s="5">
        <f>ROUND('اطلاعات پایه'!$B$9/30*MIN(30,L2034),0)</f>
        <v>22000000</v>
      </c>
      <c r="T2034" s="5">
        <f t="shared" si="251"/>
        <v>59284</v>
      </c>
      <c r="U2034" s="15"/>
      <c r="V2034" s="5">
        <f t="shared" si="249"/>
        <v>0</v>
      </c>
      <c r="X2034" s="9">
        <f t="shared" si="252"/>
        <v>40316080</v>
      </c>
      <c r="Y2034" s="9">
        <f>ROUND(0.07*MIN(7*L2034*'اطلاعات پایه'!$B$5,'محاسبه حقوق'!X2034),0)</f>
        <v>2822126</v>
      </c>
      <c r="Z2034" s="9">
        <f t="shared" si="253"/>
        <v>9272700</v>
      </c>
      <c r="AA2034" s="9">
        <f t="shared" si="254"/>
        <v>480702059.14285713</v>
      </c>
      <c r="AB2034" s="5">
        <f>IF(AA2034&lt;='اطلاعات پایه'!$B$35,'اطلاعات پایه'!$D$35,IF(AA2034&lt;='اطلاعات پایه'!$B$36,'اطلاعات پایه'!$E$35+(AA2034-'اطلاعات پایه'!$B$35)*'اطلاعات پایه'!$C$36,IF(AA2034&lt;='اطلاعات پایه'!$B$37,'اطلاعات پایه'!$E$36+(AA2034-'اطلاعات پایه'!$B$36)*'اطلاعات پایه'!$C$37,IF(AA2034&lt;='اطلاعات پایه'!$B$38,'اطلاعات پایه'!$E$37+(AA2034-'اطلاعات پایه'!$B$37)*'اطلاعات پایه'!$C$38,IF(AA2034&lt;='اطلاعات پایه'!$B$39,'اطلاعات پایه'!$E$38+(AA2034-'اطلاعات پایه'!$B$38)*'اطلاعات پایه'!$C$39,'اطلاعات پایه'!$E$39+(AA2034-'اطلاعات پایه'!$B$39)*'اطلاعات پایه'!$C$40)))))/365*L2034</f>
        <v>0</v>
      </c>
      <c r="AC2034" s="9">
        <f t="shared" si="255"/>
        <v>37493954</v>
      </c>
      <c r="AE2034" s="9">
        <f t="shared" si="250"/>
        <v>49588780</v>
      </c>
    </row>
    <row r="2035" spans="1:31" x14ac:dyDescent="0.25">
      <c r="A2035" s="13">
        <v>2015</v>
      </c>
      <c r="B2035" s="13"/>
      <c r="C2035" s="13"/>
      <c r="D2035" s="13"/>
      <c r="E2035" s="13"/>
      <c r="F2035" s="13"/>
      <c r="G2035" s="6" t="str">
        <f t="shared" si="248"/>
        <v/>
      </c>
      <c r="H2035" s="13"/>
      <c r="I2035" s="13"/>
      <c r="J2035" s="15"/>
      <c r="K2035" s="15"/>
      <c r="L2035" s="5">
        <f>VLOOKUP($C$15,'اطلاعات پایه'!$A$18:$B$30,2,FALSE)</f>
        <v>30</v>
      </c>
      <c r="M2035" s="6">
        <f>VLOOKUP($C$15,'اطلاعات پایه'!$A$18:$C$30,3,FALSE)</f>
        <v>45736</v>
      </c>
      <c r="N2035" s="5">
        <f>ROUND((K2035*('اطلاعات پایه'!$B$12+1)+'اطلاعات پایه'!$B$13)/30*L2035,0)</f>
        <v>9316080</v>
      </c>
      <c r="O2035" s="5">
        <f>IF(AND(F2035&gt;0,M2035-F2035&gt;364),'اطلاعات پایه'!$B$10,0)*L2035+J2035</f>
        <v>0</v>
      </c>
      <c r="P2035" s="5">
        <f>IF(H2035="متاهل",'اطلاعات پایه'!$B$6,0)</f>
        <v>0</v>
      </c>
      <c r="Q2035" s="5">
        <f>I2035*'اطلاعات پایه'!$B$7</f>
        <v>0</v>
      </c>
      <c r="R2035" s="5">
        <f>ROUND('اطلاعات پایه'!$B$8/30*MIN(30,L2035),0)</f>
        <v>9000000</v>
      </c>
      <c r="S2035" s="5">
        <f>ROUND('اطلاعات پایه'!$B$9/30*MIN(30,L2035),0)</f>
        <v>22000000</v>
      </c>
      <c r="T2035" s="5">
        <f t="shared" si="251"/>
        <v>59284</v>
      </c>
      <c r="U2035" s="15"/>
      <c r="V2035" s="5">
        <f t="shared" si="249"/>
        <v>0</v>
      </c>
      <c r="X2035" s="9">
        <f t="shared" si="252"/>
        <v>40316080</v>
      </c>
      <c r="Y2035" s="9">
        <f>ROUND(0.07*MIN(7*L2035*'اطلاعات پایه'!$B$5,'محاسبه حقوق'!X2035),0)</f>
        <v>2822126</v>
      </c>
      <c r="Z2035" s="9">
        <f t="shared" si="253"/>
        <v>9272700</v>
      </c>
      <c r="AA2035" s="9">
        <f t="shared" si="254"/>
        <v>480702059.14285713</v>
      </c>
      <c r="AB2035" s="5">
        <f>IF(AA2035&lt;='اطلاعات پایه'!$B$35,'اطلاعات پایه'!$D$35,IF(AA2035&lt;='اطلاعات پایه'!$B$36,'اطلاعات پایه'!$E$35+(AA2035-'اطلاعات پایه'!$B$35)*'اطلاعات پایه'!$C$36,IF(AA2035&lt;='اطلاعات پایه'!$B$37,'اطلاعات پایه'!$E$36+(AA2035-'اطلاعات پایه'!$B$36)*'اطلاعات پایه'!$C$37,IF(AA2035&lt;='اطلاعات پایه'!$B$38,'اطلاعات پایه'!$E$37+(AA2035-'اطلاعات پایه'!$B$37)*'اطلاعات پایه'!$C$38,IF(AA2035&lt;='اطلاعات پایه'!$B$39,'اطلاعات پایه'!$E$38+(AA2035-'اطلاعات پایه'!$B$38)*'اطلاعات پایه'!$C$39,'اطلاعات پایه'!$E$39+(AA2035-'اطلاعات پایه'!$B$39)*'اطلاعات پایه'!$C$40)))))/365*L2035</f>
        <v>0</v>
      </c>
      <c r="AC2035" s="9">
        <f t="shared" si="255"/>
        <v>37493954</v>
      </c>
      <c r="AE2035" s="9">
        <f t="shared" si="250"/>
        <v>49588780</v>
      </c>
    </row>
    <row r="2036" spans="1:31" x14ac:dyDescent="0.25">
      <c r="A2036" s="13">
        <v>2016</v>
      </c>
      <c r="B2036" s="13"/>
      <c r="C2036" s="13"/>
      <c r="D2036" s="13"/>
      <c r="E2036" s="13"/>
      <c r="F2036" s="13"/>
      <c r="G2036" s="6" t="str">
        <f t="shared" si="248"/>
        <v/>
      </c>
      <c r="H2036" s="13"/>
      <c r="I2036" s="13"/>
      <c r="J2036" s="15"/>
      <c r="K2036" s="15"/>
      <c r="L2036" s="5">
        <f>VLOOKUP($C$15,'اطلاعات پایه'!$A$18:$B$30,2,FALSE)</f>
        <v>30</v>
      </c>
      <c r="M2036" s="6">
        <f>VLOOKUP($C$15,'اطلاعات پایه'!$A$18:$C$30,3,FALSE)</f>
        <v>45736</v>
      </c>
      <c r="N2036" s="5">
        <f>ROUND((K2036*('اطلاعات پایه'!$B$12+1)+'اطلاعات پایه'!$B$13)/30*L2036,0)</f>
        <v>9316080</v>
      </c>
      <c r="O2036" s="5">
        <f>IF(AND(F2036&gt;0,M2036-F2036&gt;364),'اطلاعات پایه'!$B$10,0)*L2036+J2036</f>
        <v>0</v>
      </c>
      <c r="P2036" s="5">
        <f>IF(H2036="متاهل",'اطلاعات پایه'!$B$6,0)</f>
        <v>0</v>
      </c>
      <c r="Q2036" s="5">
        <f>I2036*'اطلاعات پایه'!$B$7</f>
        <v>0</v>
      </c>
      <c r="R2036" s="5">
        <f>ROUND('اطلاعات پایه'!$B$8/30*MIN(30,L2036),0)</f>
        <v>9000000</v>
      </c>
      <c r="S2036" s="5">
        <f>ROUND('اطلاعات پایه'!$B$9/30*MIN(30,L2036),0)</f>
        <v>22000000</v>
      </c>
      <c r="T2036" s="5">
        <f t="shared" si="251"/>
        <v>59284</v>
      </c>
      <c r="U2036" s="15"/>
      <c r="V2036" s="5">
        <f t="shared" si="249"/>
        <v>0</v>
      </c>
      <c r="X2036" s="9">
        <f t="shared" si="252"/>
        <v>40316080</v>
      </c>
      <c r="Y2036" s="9">
        <f>ROUND(0.07*MIN(7*L2036*'اطلاعات پایه'!$B$5,'محاسبه حقوق'!X2036),0)</f>
        <v>2822126</v>
      </c>
      <c r="Z2036" s="9">
        <f t="shared" si="253"/>
        <v>9272700</v>
      </c>
      <c r="AA2036" s="9">
        <f t="shared" si="254"/>
        <v>480702059.14285713</v>
      </c>
      <c r="AB2036" s="5">
        <f>IF(AA2036&lt;='اطلاعات پایه'!$B$35,'اطلاعات پایه'!$D$35,IF(AA2036&lt;='اطلاعات پایه'!$B$36,'اطلاعات پایه'!$E$35+(AA2036-'اطلاعات پایه'!$B$35)*'اطلاعات پایه'!$C$36,IF(AA2036&lt;='اطلاعات پایه'!$B$37,'اطلاعات پایه'!$E$36+(AA2036-'اطلاعات پایه'!$B$36)*'اطلاعات پایه'!$C$37,IF(AA2036&lt;='اطلاعات پایه'!$B$38,'اطلاعات پایه'!$E$37+(AA2036-'اطلاعات پایه'!$B$37)*'اطلاعات پایه'!$C$38,IF(AA2036&lt;='اطلاعات پایه'!$B$39,'اطلاعات پایه'!$E$38+(AA2036-'اطلاعات پایه'!$B$38)*'اطلاعات پایه'!$C$39,'اطلاعات پایه'!$E$39+(AA2036-'اطلاعات پایه'!$B$39)*'اطلاعات پایه'!$C$40)))))/365*L2036</f>
        <v>0</v>
      </c>
      <c r="AC2036" s="9">
        <f t="shared" si="255"/>
        <v>37493954</v>
      </c>
      <c r="AE2036" s="9">
        <f t="shared" si="250"/>
        <v>49588780</v>
      </c>
    </row>
    <row r="2037" spans="1:31" x14ac:dyDescent="0.25">
      <c r="A2037" s="13">
        <v>2017</v>
      </c>
      <c r="B2037" s="13"/>
      <c r="C2037" s="13"/>
      <c r="D2037" s="13"/>
      <c r="E2037" s="13"/>
      <c r="F2037" s="13"/>
      <c r="G2037" s="6" t="str">
        <f t="shared" si="248"/>
        <v/>
      </c>
      <c r="H2037" s="13"/>
      <c r="I2037" s="13"/>
      <c r="J2037" s="15"/>
      <c r="K2037" s="15"/>
      <c r="L2037" s="5">
        <f>VLOOKUP($C$15,'اطلاعات پایه'!$A$18:$B$30,2,FALSE)</f>
        <v>30</v>
      </c>
      <c r="M2037" s="6">
        <f>VLOOKUP($C$15,'اطلاعات پایه'!$A$18:$C$30,3,FALSE)</f>
        <v>45736</v>
      </c>
      <c r="N2037" s="5">
        <f>ROUND((K2037*('اطلاعات پایه'!$B$12+1)+'اطلاعات پایه'!$B$13)/30*L2037,0)</f>
        <v>9316080</v>
      </c>
      <c r="O2037" s="5">
        <f>IF(AND(F2037&gt;0,M2037-F2037&gt;364),'اطلاعات پایه'!$B$10,0)*L2037+J2037</f>
        <v>0</v>
      </c>
      <c r="P2037" s="5">
        <f>IF(H2037="متاهل",'اطلاعات پایه'!$B$6,0)</f>
        <v>0</v>
      </c>
      <c r="Q2037" s="5">
        <f>I2037*'اطلاعات پایه'!$B$7</f>
        <v>0</v>
      </c>
      <c r="R2037" s="5">
        <f>ROUND('اطلاعات پایه'!$B$8/30*MIN(30,L2037),0)</f>
        <v>9000000</v>
      </c>
      <c r="S2037" s="5">
        <f>ROUND('اطلاعات پایه'!$B$9/30*MIN(30,L2037),0)</f>
        <v>22000000</v>
      </c>
      <c r="T2037" s="5">
        <f t="shared" si="251"/>
        <v>59284</v>
      </c>
      <c r="U2037" s="15"/>
      <c r="V2037" s="5">
        <f t="shared" si="249"/>
        <v>0</v>
      </c>
      <c r="X2037" s="9">
        <f t="shared" si="252"/>
        <v>40316080</v>
      </c>
      <c r="Y2037" s="9">
        <f>ROUND(0.07*MIN(7*L2037*'اطلاعات پایه'!$B$5,'محاسبه حقوق'!X2037),0)</f>
        <v>2822126</v>
      </c>
      <c r="Z2037" s="9">
        <f t="shared" si="253"/>
        <v>9272700</v>
      </c>
      <c r="AA2037" s="9">
        <f t="shared" si="254"/>
        <v>480702059.14285713</v>
      </c>
      <c r="AB2037" s="5">
        <f>IF(AA2037&lt;='اطلاعات پایه'!$B$35,'اطلاعات پایه'!$D$35,IF(AA2037&lt;='اطلاعات پایه'!$B$36,'اطلاعات پایه'!$E$35+(AA2037-'اطلاعات پایه'!$B$35)*'اطلاعات پایه'!$C$36,IF(AA2037&lt;='اطلاعات پایه'!$B$37,'اطلاعات پایه'!$E$36+(AA2037-'اطلاعات پایه'!$B$36)*'اطلاعات پایه'!$C$37,IF(AA2037&lt;='اطلاعات پایه'!$B$38,'اطلاعات پایه'!$E$37+(AA2037-'اطلاعات پایه'!$B$37)*'اطلاعات پایه'!$C$38,IF(AA2037&lt;='اطلاعات پایه'!$B$39,'اطلاعات پایه'!$E$38+(AA2037-'اطلاعات پایه'!$B$38)*'اطلاعات پایه'!$C$39,'اطلاعات پایه'!$E$39+(AA2037-'اطلاعات پایه'!$B$39)*'اطلاعات پایه'!$C$40)))))/365*L2037</f>
        <v>0</v>
      </c>
      <c r="AC2037" s="9">
        <f t="shared" si="255"/>
        <v>37493954</v>
      </c>
      <c r="AE2037" s="9">
        <f t="shared" si="250"/>
        <v>49588780</v>
      </c>
    </row>
    <row r="2038" spans="1:31" x14ac:dyDescent="0.25">
      <c r="A2038" s="13">
        <v>2018</v>
      </c>
      <c r="B2038" s="13"/>
      <c r="C2038" s="13"/>
      <c r="D2038" s="13"/>
      <c r="E2038" s="13"/>
      <c r="F2038" s="13"/>
      <c r="G2038" s="6" t="str">
        <f t="shared" si="248"/>
        <v/>
      </c>
      <c r="H2038" s="13"/>
      <c r="I2038" s="13"/>
      <c r="J2038" s="15"/>
      <c r="K2038" s="15"/>
      <c r="L2038" s="5">
        <f>VLOOKUP($C$15,'اطلاعات پایه'!$A$18:$B$30,2,FALSE)</f>
        <v>30</v>
      </c>
      <c r="M2038" s="6">
        <f>VLOOKUP($C$15,'اطلاعات پایه'!$A$18:$C$30,3,FALSE)</f>
        <v>45736</v>
      </c>
      <c r="N2038" s="5">
        <f>ROUND((K2038*('اطلاعات پایه'!$B$12+1)+'اطلاعات پایه'!$B$13)/30*L2038,0)</f>
        <v>9316080</v>
      </c>
      <c r="O2038" s="5">
        <f>IF(AND(F2038&gt;0,M2038-F2038&gt;364),'اطلاعات پایه'!$B$10,0)*L2038+J2038</f>
        <v>0</v>
      </c>
      <c r="P2038" s="5">
        <f>IF(H2038="متاهل",'اطلاعات پایه'!$B$6,0)</f>
        <v>0</v>
      </c>
      <c r="Q2038" s="5">
        <f>I2038*'اطلاعات پایه'!$B$7</f>
        <v>0</v>
      </c>
      <c r="R2038" s="5">
        <f>ROUND('اطلاعات پایه'!$B$8/30*MIN(30,L2038),0)</f>
        <v>9000000</v>
      </c>
      <c r="S2038" s="5">
        <f>ROUND('اطلاعات پایه'!$B$9/30*MIN(30,L2038),0)</f>
        <v>22000000</v>
      </c>
      <c r="T2038" s="5">
        <f t="shared" si="251"/>
        <v>59284</v>
      </c>
      <c r="U2038" s="15"/>
      <c r="V2038" s="5">
        <f t="shared" si="249"/>
        <v>0</v>
      </c>
      <c r="X2038" s="9">
        <f t="shared" si="252"/>
        <v>40316080</v>
      </c>
      <c r="Y2038" s="9">
        <f>ROUND(0.07*MIN(7*L2038*'اطلاعات پایه'!$B$5,'محاسبه حقوق'!X2038),0)</f>
        <v>2822126</v>
      </c>
      <c r="Z2038" s="9">
        <f t="shared" si="253"/>
        <v>9272700</v>
      </c>
      <c r="AA2038" s="9">
        <f t="shared" si="254"/>
        <v>480702059.14285713</v>
      </c>
      <c r="AB2038" s="5">
        <f>IF(AA2038&lt;='اطلاعات پایه'!$B$35,'اطلاعات پایه'!$D$35,IF(AA2038&lt;='اطلاعات پایه'!$B$36,'اطلاعات پایه'!$E$35+(AA2038-'اطلاعات پایه'!$B$35)*'اطلاعات پایه'!$C$36,IF(AA2038&lt;='اطلاعات پایه'!$B$37,'اطلاعات پایه'!$E$36+(AA2038-'اطلاعات پایه'!$B$36)*'اطلاعات پایه'!$C$37,IF(AA2038&lt;='اطلاعات پایه'!$B$38,'اطلاعات پایه'!$E$37+(AA2038-'اطلاعات پایه'!$B$37)*'اطلاعات پایه'!$C$38,IF(AA2038&lt;='اطلاعات پایه'!$B$39,'اطلاعات پایه'!$E$38+(AA2038-'اطلاعات پایه'!$B$38)*'اطلاعات پایه'!$C$39,'اطلاعات پایه'!$E$39+(AA2038-'اطلاعات پایه'!$B$39)*'اطلاعات پایه'!$C$40)))))/365*L2038</f>
        <v>0</v>
      </c>
      <c r="AC2038" s="9">
        <f t="shared" si="255"/>
        <v>37493954</v>
      </c>
      <c r="AE2038" s="9">
        <f t="shared" si="250"/>
        <v>49588780</v>
      </c>
    </row>
    <row r="2039" spans="1:31" x14ac:dyDescent="0.25">
      <c r="A2039" s="13">
        <v>2019</v>
      </c>
      <c r="B2039" s="13"/>
      <c r="C2039" s="13"/>
      <c r="D2039" s="13"/>
      <c r="E2039" s="13"/>
      <c r="F2039" s="13"/>
      <c r="G2039" s="6" t="str">
        <f t="shared" si="248"/>
        <v/>
      </c>
      <c r="H2039" s="13"/>
      <c r="I2039" s="13"/>
      <c r="J2039" s="15"/>
      <c r="K2039" s="15"/>
      <c r="L2039" s="5">
        <f>VLOOKUP($C$15,'اطلاعات پایه'!$A$18:$B$30,2,FALSE)</f>
        <v>30</v>
      </c>
      <c r="M2039" s="6">
        <f>VLOOKUP($C$15,'اطلاعات پایه'!$A$18:$C$30,3,FALSE)</f>
        <v>45736</v>
      </c>
      <c r="N2039" s="5">
        <f>ROUND((K2039*('اطلاعات پایه'!$B$12+1)+'اطلاعات پایه'!$B$13)/30*L2039,0)</f>
        <v>9316080</v>
      </c>
      <c r="O2039" s="5">
        <f>IF(AND(F2039&gt;0,M2039-F2039&gt;364),'اطلاعات پایه'!$B$10,0)*L2039+J2039</f>
        <v>0</v>
      </c>
      <c r="P2039" s="5">
        <f>IF(H2039="متاهل",'اطلاعات پایه'!$B$6,0)</f>
        <v>0</v>
      </c>
      <c r="Q2039" s="5">
        <f>I2039*'اطلاعات پایه'!$B$7</f>
        <v>0</v>
      </c>
      <c r="R2039" s="5">
        <f>ROUND('اطلاعات پایه'!$B$8/30*MIN(30,L2039),0)</f>
        <v>9000000</v>
      </c>
      <c r="S2039" s="5">
        <f>ROUND('اطلاعات پایه'!$B$9/30*MIN(30,L2039),0)</f>
        <v>22000000</v>
      </c>
      <c r="T2039" s="5">
        <f t="shared" si="251"/>
        <v>59284</v>
      </c>
      <c r="U2039" s="15"/>
      <c r="V2039" s="5">
        <f t="shared" si="249"/>
        <v>0</v>
      </c>
      <c r="X2039" s="9">
        <f t="shared" si="252"/>
        <v>40316080</v>
      </c>
      <c r="Y2039" s="9">
        <f>ROUND(0.07*MIN(7*L2039*'اطلاعات پایه'!$B$5,'محاسبه حقوق'!X2039),0)</f>
        <v>2822126</v>
      </c>
      <c r="Z2039" s="9">
        <f t="shared" si="253"/>
        <v>9272700</v>
      </c>
      <c r="AA2039" s="9">
        <f t="shared" si="254"/>
        <v>480702059.14285713</v>
      </c>
      <c r="AB2039" s="5">
        <f>IF(AA2039&lt;='اطلاعات پایه'!$B$35,'اطلاعات پایه'!$D$35,IF(AA2039&lt;='اطلاعات پایه'!$B$36,'اطلاعات پایه'!$E$35+(AA2039-'اطلاعات پایه'!$B$35)*'اطلاعات پایه'!$C$36,IF(AA2039&lt;='اطلاعات پایه'!$B$37,'اطلاعات پایه'!$E$36+(AA2039-'اطلاعات پایه'!$B$36)*'اطلاعات پایه'!$C$37,IF(AA2039&lt;='اطلاعات پایه'!$B$38,'اطلاعات پایه'!$E$37+(AA2039-'اطلاعات پایه'!$B$37)*'اطلاعات پایه'!$C$38,IF(AA2039&lt;='اطلاعات پایه'!$B$39,'اطلاعات پایه'!$E$38+(AA2039-'اطلاعات پایه'!$B$38)*'اطلاعات پایه'!$C$39,'اطلاعات پایه'!$E$39+(AA2039-'اطلاعات پایه'!$B$39)*'اطلاعات پایه'!$C$40)))))/365*L2039</f>
        <v>0</v>
      </c>
      <c r="AC2039" s="9">
        <f t="shared" si="255"/>
        <v>37493954</v>
      </c>
      <c r="AE2039" s="9">
        <f t="shared" si="250"/>
        <v>49588780</v>
      </c>
    </row>
    <row r="2040" spans="1:31" x14ac:dyDescent="0.25">
      <c r="A2040" s="13">
        <v>2020</v>
      </c>
      <c r="B2040" s="13"/>
      <c r="C2040" s="13"/>
      <c r="D2040" s="13"/>
      <c r="E2040" s="13"/>
      <c r="F2040" s="13"/>
      <c r="G2040" s="6" t="str">
        <f t="shared" si="248"/>
        <v/>
      </c>
      <c r="H2040" s="13"/>
      <c r="I2040" s="13"/>
      <c r="J2040" s="15"/>
      <c r="K2040" s="15"/>
      <c r="L2040" s="5">
        <f>VLOOKUP($C$15,'اطلاعات پایه'!$A$18:$B$30,2,FALSE)</f>
        <v>30</v>
      </c>
      <c r="M2040" s="6">
        <f>VLOOKUP($C$15,'اطلاعات پایه'!$A$18:$C$30,3,FALSE)</f>
        <v>45736</v>
      </c>
      <c r="N2040" s="5">
        <f>ROUND((K2040*('اطلاعات پایه'!$B$12+1)+'اطلاعات پایه'!$B$13)/30*L2040,0)</f>
        <v>9316080</v>
      </c>
      <c r="O2040" s="5">
        <f>IF(AND(F2040&gt;0,M2040-F2040&gt;364),'اطلاعات پایه'!$B$10,0)*L2040+J2040</f>
        <v>0</v>
      </c>
      <c r="P2040" s="5">
        <f>IF(H2040="متاهل",'اطلاعات پایه'!$B$6,0)</f>
        <v>0</v>
      </c>
      <c r="Q2040" s="5">
        <f>I2040*'اطلاعات پایه'!$B$7</f>
        <v>0</v>
      </c>
      <c r="R2040" s="5">
        <f>ROUND('اطلاعات پایه'!$B$8/30*MIN(30,L2040),0)</f>
        <v>9000000</v>
      </c>
      <c r="S2040" s="5">
        <f>ROUND('اطلاعات پایه'!$B$9/30*MIN(30,L2040),0)</f>
        <v>22000000</v>
      </c>
      <c r="T2040" s="5">
        <f t="shared" si="251"/>
        <v>59284</v>
      </c>
      <c r="U2040" s="15"/>
      <c r="V2040" s="5">
        <f t="shared" si="249"/>
        <v>0</v>
      </c>
      <c r="X2040" s="9">
        <f t="shared" si="252"/>
        <v>40316080</v>
      </c>
      <c r="Y2040" s="9">
        <f>ROUND(0.07*MIN(7*L2040*'اطلاعات پایه'!$B$5,'محاسبه حقوق'!X2040),0)</f>
        <v>2822126</v>
      </c>
      <c r="Z2040" s="9">
        <f t="shared" si="253"/>
        <v>9272700</v>
      </c>
      <c r="AA2040" s="9">
        <f t="shared" si="254"/>
        <v>480702059.14285713</v>
      </c>
      <c r="AB2040" s="5">
        <f>IF(AA2040&lt;='اطلاعات پایه'!$B$35,'اطلاعات پایه'!$D$35,IF(AA2040&lt;='اطلاعات پایه'!$B$36,'اطلاعات پایه'!$E$35+(AA2040-'اطلاعات پایه'!$B$35)*'اطلاعات پایه'!$C$36,IF(AA2040&lt;='اطلاعات پایه'!$B$37,'اطلاعات پایه'!$E$36+(AA2040-'اطلاعات پایه'!$B$36)*'اطلاعات پایه'!$C$37,IF(AA2040&lt;='اطلاعات پایه'!$B$38,'اطلاعات پایه'!$E$37+(AA2040-'اطلاعات پایه'!$B$37)*'اطلاعات پایه'!$C$38,IF(AA2040&lt;='اطلاعات پایه'!$B$39,'اطلاعات پایه'!$E$38+(AA2040-'اطلاعات پایه'!$B$38)*'اطلاعات پایه'!$C$39,'اطلاعات پایه'!$E$39+(AA2040-'اطلاعات پایه'!$B$39)*'اطلاعات پایه'!$C$40)))))/365*L2040</f>
        <v>0</v>
      </c>
      <c r="AC2040" s="9">
        <f t="shared" si="255"/>
        <v>37493954</v>
      </c>
      <c r="AE2040" s="9">
        <f t="shared" si="250"/>
        <v>49588780</v>
      </c>
    </row>
    <row r="2041" spans="1:31" x14ac:dyDescent="0.25">
      <c r="A2041" s="13">
        <v>2021</v>
      </c>
      <c r="B2041" s="13"/>
      <c r="C2041" s="13"/>
      <c r="D2041" s="13"/>
      <c r="E2041" s="13"/>
      <c r="F2041" s="13"/>
      <c r="G2041" s="6" t="str">
        <f t="shared" si="248"/>
        <v/>
      </c>
      <c r="H2041" s="13"/>
      <c r="I2041" s="13"/>
      <c r="J2041" s="15"/>
      <c r="K2041" s="15"/>
      <c r="L2041" s="5">
        <f>VLOOKUP($C$15,'اطلاعات پایه'!$A$18:$B$30,2,FALSE)</f>
        <v>30</v>
      </c>
      <c r="M2041" s="6">
        <f>VLOOKUP($C$15,'اطلاعات پایه'!$A$18:$C$30,3,FALSE)</f>
        <v>45736</v>
      </c>
      <c r="N2041" s="5">
        <f>ROUND((K2041*('اطلاعات پایه'!$B$12+1)+'اطلاعات پایه'!$B$13)/30*L2041,0)</f>
        <v>9316080</v>
      </c>
      <c r="O2041" s="5">
        <f>IF(AND(F2041&gt;0,M2041-F2041&gt;364),'اطلاعات پایه'!$B$10,0)*L2041+J2041</f>
        <v>0</v>
      </c>
      <c r="P2041" s="5">
        <f>IF(H2041="متاهل",'اطلاعات پایه'!$B$6,0)</f>
        <v>0</v>
      </c>
      <c r="Q2041" s="5">
        <f>I2041*'اطلاعات پایه'!$B$7</f>
        <v>0</v>
      </c>
      <c r="R2041" s="5">
        <f>ROUND('اطلاعات پایه'!$B$8/30*MIN(30,L2041),0)</f>
        <v>9000000</v>
      </c>
      <c r="S2041" s="5">
        <f>ROUND('اطلاعات پایه'!$B$9/30*MIN(30,L2041),0)</f>
        <v>22000000</v>
      </c>
      <c r="T2041" s="5">
        <f t="shared" si="251"/>
        <v>59284</v>
      </c>
      <c r="U2041" s="15"/>
      <c r="V2041" s="5">
        <f t="shared" si="249"/>
        <v>0</v>
      </c>
      <c r="X2041" s="9">
        <f t="shared" si="252"/>
        <v>40316080</v>
      </c>
      <c r="Y2041" s="9">
        <f>ROUND(0.07*MIN(7*L2041*'اطلاعات پایه'!$B$5,'محاسبه حقوق'!X2041),0)</f>
        <v>2822126</v>
      </c>
      <c r="Z2041" s="9">
        <f t="shared" si="253"/>
        <v>9272700</v>
      </c>
      <c r="AA2041" s="9">
        <f t="shared" si="254"/>
        <v>480702059.14285713</v>
      </c>
      <c r="AB2041" s="5">
        <f>IF(AA2041&lt;='اطلاعات پایه'!$B$35,'اطلاعات پایه'!$D$35,IF(AA2041&lt;='اطلاعات پایه'!$B$36,'اطلاعات پایه'!$E$35+(AA2041-'اطلاعات پایه'!$B$35)*'اطلاعات پایه'!$C$36,IF(AA2041&lt;='اطلاعات پایه'!$B$37,'اطلاعات پایه'!$E$36+(AA2041-'اطلاعات پایه'!$B$36)*'اطلاعات پایه'!$C$37,IF(AA2041&lt;='اطلاعات پایه'!$B$38,'اطلاعات پایه'!$E$37+(AA2041-'اطلاعات پایه'!$B$37)*'اطلاعات پایه'!$C$38,IF(AA2041&lt;='اطلاعات پایه'!$B$39,'اطلاعات پایه'!$E$38+(AA2041-'اطلاعات پایه'!$B$38)*'اطلاعات پایه'!$C$39,'اطلاعات پایه'!$E$39+(AA2041-'اطلاعات پایه'!$B$39)*'اطلاعات پایه'!$C$40)))))/365*L2041</f>
        <v>0</v>
      </c>
      <c r="AC2041" s="9">
        <f t="shared" si="255"/>
        <v>37493954</v>
      </c>
      <c r="AE2041" s="9">
        <f t="shared" si="250"/>
        <v>49588780</v>
      </c>
    </row>
    <row r="2042" spans="1:31" x14ac:dyDescent="0.25">
      <c r="A2042" s="13">
        <v>2022</v>
      </c>
      <c r="B2042" s="13"/>
      <c r="C2042" s="13"/>
      <c r="D2042" s="13"/>
      <c r="E2042" s="13"/>
      <c r="F2042" s="13"/>
      <c r="G2042" s="6" t="str">
        <f t="shared" si="248"/>
        <v/>
      </c>
      <c r="H2042" s="13"/>
      <c r="I2042" s="13"/>
      <c r="J2042" s="15"/>
      <c r="K2042" s="15"/>
      <c r="L2042" s="5">
        <f>VLOOKUP($C$15,'اطلاعات پایه'!$A$18:$B$30,2,FALSE)</f>
        <v>30</v>
      </c>
      <c r="M2042" s="6">
        <f>VLOOKUP($C$15,'اطلاعات پایه'!$A$18:$C$30,3,FALSE)</f>
        <v>45736</v>
      </c>
      <c r="N2042" s="5">
        <f>ROUND((K2042*('اطلاعات پایه'!$B$12+1)+'اطلاعات پایه'!$B$13)/30*L2042,0)</f>
        <v>9316080</v>
      </c>
      <c r="O2042" s="5">
        <f>IF(AND(F2042&gt;0,M2042-F2042&gt;364),'اطلاعات پایه'!$B$10,0)*L2042+J2042</f>
        <v>0</v>
      </c>
      <c r="P2042" s="5">
        <f>IF(H2042="متاهل",'اطلاعات پایه'!$B$6,0)</f>
        <v>0</v>
      </c>
      <c r="Q2042" s="5">
        <f>I2042*'اطلاعات پایه'!$B$7</f>
        <v>0</v>
      </c>
      <c r="R2042" s="5">
        <f>ROUND('اطلاعات پایه'!$B$8/30*MIN(30,L2042),0)</f>
        <v>9000000</v>
      </c>
      <c r="S2042" s="5">
        <f>ROUND('اطلاعات پایه'!$B$9/30*MIN(30,L2042),0)</f>
        <v>22000000</v>
      </c>
      <c r="T2042" s="5">
        <f t="shared" si="251"/>
        <v>59284</v>
      </c>
      <c r="U2042" s="15"/>
      <c r="V2042" s="5">
        <f t="shared" si="249"/>
        <v>0</v>
      </c>
      <c r="X2042" s="9">
        <f t="shared" si="252"/>
        <v>40316080</v>
      </c>
      <c r="Y2042" s="9">
        <f>ROUND(0.07*MIN(7*L2042*'اطلاعات پایه'!$B$5,'محاسبه حقوق'!X2042),0)</f>
        <v>2822126</v>
      </c>
      <c r="Z2042" s="9">
        <f t="shared" si="253"/>
        <v>9272700</v>
      </c>
      <c r="AA2042" s="9">
        <f t="shared" si="254"/>
        <v>480702059.14285713</v>
      </c>
      <c r="AB2042" s="5">
        <f>IF(AA2042&lt;='اطلاعات پایه'!$B$35,'اطلاعات پایه'!$D$35,IF(AA2042&lt;='اطلاعات پایه'!$B$36,'اطلاعات پایه'!$E$35+(AA2042-'اطلاعات پایه'!$B$35)*'اطلاعات پایه'!$C$36,IF(AA2042&lt;='اطلاعات پایه'!$B$37,'اطلاعات پایه'!$E$36+(AA2042-'اطلاعات پایه'!$B$36)*'اطلاعات پایه'!$C$37,IF(AA2042&lt;='اطلاعات پایه'!$B$38,'اطلاعات پایه'!$E$37+(AA2042-'اطلاعات پایه'!$B$37)*'اطلاعات پایه'!$C$38,IF(AA2042&lt;='اطلاعات پایه'!$B$39,'اطلاعات پایه'!$E$38+(AA2042-'اطلاعات پایه'!$B$38)*'اطلاعات پایه'!$C$39,'اطلاعات پایه'!$E$39+(AA2042-'اطلاعات پایه'!$B$39)*'اطلاعات پایه'!$C$40)))))/365*L2042</f>
        <v>0</v>
      </c>
      <c r="AC2042" s="9">
        <f t="shared" si="255"/>
        <v>37493954</v>
      </c>
      <c r="AE2042" s="9">
        <f t="shared" si="250"/>
        <v>49588780</v>
      </c>
    </row>
    <row r="2043" spans="1:31" x14ac:dyDescent="0.25">
      <c r="A2043" s="13">
        <v>2023</v>
      </c>
      <c r="B2043" s="13"/>
      <c r="C2043" s="13"/>
      <c r="D2043" s="13"/>
      <c r="E2043" s="13"/>
      <c r="F2043" s="13"/>
      <c r="G2043" s="6" t="str">
        <f t="shared" si="248"/>
        <v/>
      </c>
      <c r="H2043" s="13"/>
      <c r="I2043" s="13"/>
      <c r="J2043" s="15"/>
      <c r="K2043" s="15"/>
      <c r="L2043" s="5">
        <f>VLOOKUP($C$15,'اطلاعات پایه'!$A$18:$B$30,2,FALSE)</f>
        <v>30</v>
      </c>
      <c r="M2043" s="6">
        <f>VLOOKUP($C$15,'اطلاعات پایه'!$A$18:$C$30,3,FALSE)</f>
        <v>45736</v>
      </c>
      <c r="N2043" s="5">
        <f>ROUND((K2043*('اطلاعات پایه'!$B$12+1)+'اطلاعات پایه'!$B$13)/30*L2043,0)</f>
        <v>9316080</v>
      </c>
      <c r="O2043" s="5">
        <f>IF(AND(F2043&gt;0,M2043-F2043&gt;364),'اطلاعات پایه'!$B$10,0)*L2043+J2043</f>
        <v>0</v>
      </c>
      <c r="P2043" s="5">
        <f>IF(H2043="متاهل",'اطلاعات پایه'!$B$6,0)</f>
        <v>0</v>
      </c>
      <c r="Q2043" s="5">
        <f>I2043*'اطلاعات پایه'!$B$7</f>
        <v>0</v>
      </c>
      <c r="R2043" s="5">
        <f>ROUND('اطلاعات پایه'!$B$8/30*MIN(30,L2043),0)</f>
        <v>9000000</v>
      </c>
      <c r="S2043" s="5">
        <f>ROUND('اطلاعات پایه'!$B$9/30*MIN(30,L2043),0)</f>
        <v>22000000</v>
      </c>
      <c r="T2043" s="5">
        <f t="shared" si="251"/>
        <v>59284</v>
      </c>
      <c r="U2043" s="15"/>
      <c r="V2043" s="5">
        <f t="shared" si="249"/>
        <v>0</v>
      </c>
      <c r="X2043" s="9">
        <f t="shared" si="252"/>
        <v>40316080</v>
      </c>
      <c r="Y2043" s="9">
        <f>ROUND(0.07*MIN(7*L2043*'اطلاعات پایه'!$B$5,'محاسبه حقوق'!X2043),0)</f>
        <v>2822126</v>
      </c>
      <c r="Z2043" s="9">
        <f t="shared" si="253"/>
        <v>9272700</v>
      </c>
      <c r="AA2043" s="9">
        <f t="shared" si="254"/>
        <v>480702059.14285713</v>
      </c>
      <c r="AB2043" s="5">
        <f>IF(AA2043&lt;='اطلاعات پایه'!$B$35,'اطلاعات پایه'!$D$35,IF(AA2043&lt;='اطلاعات پایه'!$B$36,'اطلاعات پایه'!$E$35+(AA2043-'اطلاعات پایه'!$B$35)*'اطلاعات پایه'!$C$36,IF(AA2043&lt;='اطلاعات پایه'!$B$37,'اطلاعات پایه'!$E$36+(AA2043-'اطلاعات پایه'!$B$36)*'اطلاعات پایه'!$C$37,IF(AA2043&lt;='اطلاعات پایه'!$B$38,'اطلاعات پایه'!$E$37+(AA2043-'اطلاعات پایه'!$B$37)*'اطلاعات پایه'!$C$38,IF(AA2043&lt;='اطلاعات پایه'!$B$39,'اطلاعات پایه'!$E$38+(AA2043-'اطلاعات پایه'!$B$38)*'اطلاعات پایه'!$C$39,'اطلاعات پایه'!$E$39+(AA2043-'اطلاعات پایه'!$B$39)*'اطلاعات پایه'!$C$40)))))/365*L2043</f>
        <v>0</v>
      </c>
      <c r="AC2043" s="9">
        <f t="shared" si="255"/>
        <v>37493954</v>
      </c>
      <c r="AE2043" s="9">
        <f t="shared" si="250"/>
        <v>49588780</v>
      </c>
    </row>
    <row r="2044" spans="1:31" x14ac:dyDescent="0.25">
      <c r="A2044" s="13">
        <v>2024</v>
      </c>
      <c r="B2044" s="13"/>
      <c r="C2044" s="13"/>
      <c r="D2044" s="13"/>
      <c r="E2044" s="13"/>
      <c r="F2044" s="13"/>
      <c r="G2044" s="6" t="str">
        <f t="shared" si="248"/>
        <v/>
      </c>
      <c r="H2044" s="13"/>
      <c r="I2044" s="13"/>
      <c r="J2044" s="15"/>
      <c r="K2044" s="15"/>
      <c r="L2044" s="5">
        <f>VLOOKUP($C$15,'اطلاعات پایه'!$A$18:$B$30,2,FALSE)</f>
        <v>30</v>
      </c>
      <c r="M2044" s="6">
        <f>VLOOKUP($C$15,'اطلاعات پایه'!$A$18:$C$30,3,FALSE)</f>
        <v>45736</v>
      </c>
      <c r="N2044" s="5">
        <f>ROUND((K2044*('اطلاعات پایه'!$B$12+1)+'اطلاعات پایه'!$B$13)/30*L2044,0)</f>
        <v>9316080</v>
      </c>
      <c r="O2044" s="5">
        <f>IF(AND(F2044&gt;0,M2044-F2044&gt;364),'اطلاعات پایه'!$B$10,0)*L2044+J2044</f>
        <v>0</v>
      </c>
      <c r="P2044" s="5">
        <f>IF(H2044="متاهل",'اطلاعات پایه'!$B$6,0)</f>
        <v>0</v>
      </c>
      <c r="Q2044" s="5">
        <f>I2044*'اطلاعات پایه'!$B$7</f>
        <v>0</v>
      </c>
      <c r="R2044" s="5">
        <f>ROUND('اطلاعات پایه'!$B$8/30*MIN(30,L2044),0)</f>
        <v>9000000</v>
      </c>
      <c r="S2044" s="5">
        <f>ROUND('اطلاعات پایه'!$B$9/30*MIN(30,L2044),0)</f>
        <v>22000000</v>
      </c>
      <c r="T2044" s="5">
        <f t="shared" si="251"/>
        <v>59284</v>
      </c>
      <c r="U2044" s="15"/>
      <c r="V2044" s="5">
        <f t="shared" si="249"/>
        <v>0</v>
      </c>
      <c r="X2044" s="9">
        <f t="shared" si="252"/>
        <v>40316080</v>
      </c>
      <c r="Y2044" s="9">
        <f>ROUND(0.07*MIN(7*L2044*'اطلاعات پایه'!$B$5,'محاسبه حقوق'!X2044),0)</f>
        <v>2822126</v>
      </c>
      <c r="Z2044" s="9">
        <f t="shared" si="253"/>
        <v>9272700</v>
      </c>
      <c r="AA2044" s="9">
        <f t="shared" si="254"/>
        <v>480702059.14285713</v>
      </c>
      <c r="AB2044" s="5">
        <f>IF(AA2044&lt;='اطلاعات پایه'!$B$35,'اطلاعات پایه'!$D$35,IF(AA2044&lt;='اطلاعات پایه'!$B$36,'اطلاعات پایه'!$E$35+(AA2044-'اطلاعات پایه'!$B$35)*'اطلاعات پایه'!$C$36,IF(AA2044&lt;='اطلاعات پایه'!$B$37,'اطلاعات پایه'!$E$36+(AA2044-'اطلاعات پایه'!$B$36)*'اطلاعات پایه'!$C$37,IF(AA2044&lt;='اطلاعات پایه'!$B$38,'اطلاعات پایه'!$E$37+(AA2044-'اطلاعات پایه'!$B$37)*'اطلاعات پایه'!$C$38,IF(AA2044&lt;='اطلاعات پایه'!$B$39,'اطلاعات پایه'!$E$38+(AA2044-'اطلاعات پایه'!$B$38)*'اطلاعات پایه'!$C$39,'اطلاعات پایه'!$E$39+(AA2044-'اطلاعات پایه'!$B$39)*'اطلاعات پایه'!$C$40)))))/365*L2044</f>
        <v>0</v>
      </c>
      <c r="AC2044" s="9">
        <f t="shared" si="255"/>
        <v>37493954</v>
      </c>
      <c r="AE2044" s="9">
        <f t="shared" si="250"/>
        <v>49588780</v>
      </c>
    </row>
    <row r="2045" spans="1:31" x14ac:dyDescent="0.25">
      <c r="A2045" s="13">
        <v>2025</v>
      </c>
      <c r="B2045" s="13"/>
      <c r="C2045" s="13"/>
      <c r="D2045" s="13"/>
      <c r="E2045" s="13"/>
      <c r="F2045" s="13"/>
      <c r="G2045" s="6" t="str">
        <f t="shared" si="248"/>
        <v/>
      </c>
      <c r="H2045" s="13"/>
      <c r="I2045" s="13"/>
      <c r="J2045" s="15"/>
      <c r="K2045" s="15"/>
      <c r="L2045" s="5">
        <f>VLOOKUP($C$15,'اطلاعات پایه'!$A$18:$B$30,2,FALSE)</f>
        <v>30</v>
      </c>
      <c r="M2045" s="6">
        <f>VLOOKUP($C$15,'اطلاعات پایه'!$A$18:$C$30,3,FALSE)</f>
        <v>45736</v>
      </c>
      <c r="N2045" s="5">
        <f>ROUND((K2045*('اطلاعات پایه'!$B$12+1)+'اطلاعات پایه'!$B$13)/30*L2045,0)</f>
        <v>9316080</v>
      </c>
      <c r="O2045" s="5">
        <f>IF(AND(F2045&gt;0,M2045-F2045&gt;364),'اطلاعات پایه'!$B$10,0)*L2045+J2045</f>
        <v>0</v>
      </c>
      <c r="P2045" s="5">
        <f>IF(H2045="متاهل",'اطلاعات پایه'!$B$6,0)</f>
        <v>0</v>
      </c>
      <c r="Q2045" s="5">
        <f>I2045*'اطلاعات پایه'!$B$7</f>
        <v>0</v>
      </c>
      <c r="R2045" s="5">
        <f>ROUND('اطلاعات پایه'!$B$8/30*MIN(30,L2045),0)</f>
        <v>9000000</v>
      </c>
      <c r="S2045" s="5">
        <f>ROUND('اطلاعات پایه'!$B$9/30*MIN(30,L2045),0)</f>
        <v>22000000</v>
      </c>
      <c r="T2045" s="5">
        <f t="shared" si="251"/>
        <v>59284</v>
      </c>
      <c r="U2045" s="15"/>
      <c r="V2045" s="5">
        <f t="shared" si="249"/>
        <v>0</v>
      </c>
      <c r="X2045" s="9">
        <f t="shared" si="252"/>
        <v>40316080</v>
      </c>
      <c r="Y2045" s="9">
        <f>ROUND(0.07*MIN(7*L2045*'اطلاعات پایه'!$B$5,'محاسبه حقوق'!X2045),0)</f>
        <v>2822126</v>
      </c>
      <c r="Z2045" s="9">
        <f t="shared" si="253"/>
        <v>9272700</v>
      </c>
      <c r="AA2045" s="9">
        <f t="shared" si="254"/>
        <v>480702059.14285713</v>
      </c>
      <c r="AB2045" s="5">
        <f>IF(AA2045&lt;='اطلاعات پایه'!$B$35,'اطلاعات پایه'!$D$35,IF(AA2045&lt;='اطلاعات پایه'!$B$36,'اطلاعات پایه'!$E$35+(AA2045-'اطلاعات پایه'!$B$35)*'اطلاعات پایه'!$C$36,IF(AA2045&lt;='اطلاعات پایه'!$B$37,'اطلاعات پایه'!$E$36+(AA2045-'اطلاعات پایه'!$B$36)*'اطلاعات پایه'!$C$37,IF(AA2045&lt;='اطلاعات پایه'!$B$38,'اطلاعات پایه'!$E$37+(AA2045-'اطلاعات پایه'!$B$37)*'اطلاعات پایه'!$C$38,IF(AA2045&lt;='اطلاعات پایه'!$B$39,'اطلاعات پایه'!$E$38+(AA2045-'اطلاعات پایه'!$B$38)*'اطلاعات پایه'!$C$39,'اطلاعات پایه'!$E$39+(AA2045-'اطلاعات پایه'!$B$39)*'اطلاعات پایه'!$C$40)))))/365*L2045</f>
        <v>0</v>
      </c>
      <c r="AC2045" s="9">
        <f t="shared" si="255"/>
        <v>37493954</v>
      </c>
      <c r="AE2045" s="9">
        <f t="shared" si="250"/>
        <v>49588780</v>
      </c>
    </row>
    <row r="2046" spans="1:31" x14ac:dyDescent="0.25">
      <c r="A2046" s="13">
        <v>2026</v>
      </c>
      <c r="B2046" s="13"/>
      <c r="C2046" s="13"/>
      <c r="D2046" s="13"/>
      <c r="E2046" s="13"/>
      <c r="F2046" s="13"/>
      <c r="G2046" s="6" t="str">
        <f t="shared" si="248"/>
        <v/>
      </c>
      <c r="H2046" s="13"/>
      <c r="I2046" s="13"/>
      <c r="J2046" s="15"/>
      <c r="K2046" s="15"/>
      <c r="L2046" s="5">
        <f>VLOOKUP($C$15,'اطلاعات پایه'!$A$18:$B$30,2,FALSE)</f>
        <v>30</v>
      </c>
      <c r="M2046" s="6">
        <f>VLOOKUP($C$15,'اطلاعات پایه'!$A$18:$C$30,3,FALSE)</f>
        <v>45736</v>
      </c>
      <c r="N2046" s="5">
        <f>ROUND((K2046*('اطلاعات پایه'!$B$12+1)+'اطلاعات پایه'!$B$13)/30*L2046,0)</f>
        <v>9316080</v>
      </c>
      <c r="O2046" s="5">
        <f>IF(AND(F2046&gt;0,M2046-F2046&gt;364),'اطلاعات پایه'!$B$10,0)*L2046+J2046</f>
        <v>0</v>
      </c>
      <c r="P2046" s="5">
        <f>IF(H2046="متاهل",'اطلاعات پایه'!$B$6,0)</f>
        <v>0</v>
      </c>
      <c r="Q2046" s="5">
        <f>I2046*'اطلاعات پایه'!$B$7</f>
        <v>0</v>
      </c>
      <c r="R2046" s="5">
        <f>ROUND('اطلاعات پایه'!$B$8/30*MIN(30,L2046),0)</f>
        <v>9000000</v>
      </c>
      <c r="S2046" s="5">
        <f>ROUND('اطلاعات پایه'!$B$9/30*MIN(30,L2046),0)</f>
        <v>22000000</v>
      </c>
      <c r="T2046" s="5">
        <f t="shared" si="251"/>
        <v>59284</v>
      </c>
      <c r="U2046" s="15"/>
      <c r="V2046" s="5">
        <f t="shared" si="249"/>
        <v>0</v>
      </c>
      <c r="X2046" s="9">
        <f t="shared" si="252"/>
        <v>40316080</v>
      </c>
      <c r="Y2046" s="9">
        <f>ROUND(0.07*MIN(7*L2046*'اطلاعات پایه'!$B$5,'محاسبه حقوق'!X2046),0)</f>
        <v>2822126</v>
      </c>
      <c r="Z2046" s="9">
        <f t="shared" si="253"/>
        <v>9272700</v>
      </c>
      <c r="AA2046" s="9">
        <f t="shared" si="254"/>
        <v>480702059.14285713</v>
      </c>
      <c r="AB2046" s="5">
        <f>IF(AA2046&lt;='اطلاعات پایه'!$B$35,'اطلاعات پایه'!$D$35,IF(AA2046&lt;='اطلاعات پایه'!$B$36,'اطلاعات پایه'!$E$35+(AA2046-'اطلاعات پایه'!$B$35)*'اطلاعات پایه'!$C$36,IF(AA2046&lt;='اطلاعات پایه'!$B$37,'اطلاعات پایه'!$E$36+(AA2046-'اطلاعات پایه'!$B$36)*'اطلاعات پایه'!$C$37,IF(AA2046&lt;='اطلاعات پایه'!$B$38,'اطلاعات پایه'!$E$37+(AA2046-'اطلاعات پایه'!$B$37)*'اطلاعات پایه'!$C$38,IF(AA2046&lt;='اطلاعات پایه'!$B$39,'اطلاعات پایه'!$E$38+(AA2046-'اطلاعات پایه'!$B$38)*'اطلاعات پایه'!$C$39,'اطلاعات پایه'!$E$39+(AA2046-'اطلاعات پایه'!$B$39)*'اطلاعات پایه'!$C$40)))))/365*L2046</f>
        <v>0</v>
      </c>
      <c r="AC2046" s="9">
        <f t="shared" si="255"/>
        <v>37493954</v>
      </c>
      <c r="AE2046" s="9">
        <f t="shared" si="250"/>
        <v>49588780</v>
      </c>
    </row>
    <row r="2047" spans="1:31" x14ac:dyDescent="0.25">
      <c r="A2047" s="13">
        <v>2027</v>
      </c>
      <c r="B2047" s="13"/>
      <c r="C2047" s="13"/>
      <c r="D2047" s="13"/>
      <c r="E2047" s="13"/>
      <c r="F2047" s="13"/>
      <c r="G2047" s="6" t="str">
        <f t="shared" si="248"/>
        <v/>
      </c>
      <c r="H2047" s="13"/>
      <c r="I2047" s="13"/>
      <c r="J2047" s="15"/>
      <c r="K2047" s="15"/>
      <c r="L2047" s="5">
        <f>VLOOKUP($C$15,'اطلاعات پایه'!$A$18:$B$30,2,FALSE)</f>
        <v>30</v>
      </c>
      <c r="M2047" s="6">
        <f>VLOOKUP($C$15,'اطلاعات پایه'!$A$18:$C$30,3,FALSE)</f>
        <v>45736</v>
      </c>
      <c r="N2047" s="5">
        <f>ROUND((K2047*('اطلاعات پایه'!$B$12+1)+'اطلاعات پایه'!$B$13)/30*L2047,0)</f>
        <v>9316080</v>
      </c>
      <c r="O2047" s="5">
        <f>IF(AND(F2047&gt;0,M2047-F2047&gt;364),'اطلاعات پایه'!$B$10,0)*L2047+J2047</f>
        <v>0</v>
      </c>
      <c r="P2047" s="5">
        <f>IF(H2047="متاهل",'اطلاعات پایه'!$B$6,0)</f>
        <v>0</v>
      </c>
      <c r="Q2047" s="5">
        <f>I2047*'اطلاعات پایه'!$B$7</f>
        <v>0</v>
      </c>
      <c r="R2047" s="5">
        <f>ROUND('اطلاعات پایه'!$B$8/30*MIN(30,L2047),0)</f>
        <v>9000000</v>
      </c>
      <c r="S2047" s="5">
        <f>ROUND('اطلاعات پایه'!$B$9/30*MIN(30,L2047),0)</f>
        <v>22000000</v>
      </c>
      <c r="T2047" s="5">
        <f t="shared" si="251"/>
        <v>59284</v>
      </c>
      <c r="U2047" s="15"/>
      <c r="V2047" s="5">
        <f t="shared" si="249"/>
        <v>0</v>
      </c>
      <c r="X2047" s="9">
        <f t="shared" si="252"/>
        <v>40316080</v>
      </c>
      <c r="Y2047" s="9">
        <f>ROUND(0.07*MIN(7*L2047*'اطلاعات پایه'!$B$5,'محاسبه حقوق'!X2047),0)</f>
        <v>2822126</v>
      </c>
      <c r="Z2047" s="9">
        <f t="shared" si="253"/>
        <v>9272700</v>
      </c>
      <c r="AA2047" s="9">
        <f t="shared" si="254"/>
        <v>480702059.14285713</v>
      </c>
      <c r="AB2047" s="5">
        <f>IF(AA2047&lt;='اطلاعات پایه'!$B$35,'اطلاعات پایه'!$D$35,IF(AA2047&lt;='اطلاعات پایه'!$B$36,'اطلاعات پایه'!$E$35+(AA2047-'اطلاعات پایه'!$B$35)*'اطلاعات پایه'!$C$36,IF(AA2047&lt;='اطلاعات پایه'!$B$37,'اطلاعات پایه'!$E$36+(AA2047-'اطلاعات پایه'!$B$36)*'اطلاعات پایه'!$C$37,IF(AA2047&lt;='اطلاعات پایه'!$B$38,'اطلاعات پایه'!$E$37+(AA2047-'اطلاعات پایه'!$B$37)*'اطلاعات پایه'!$C$38,IF(AA2047&lt;='اطلاعات پایه'!$B$39,'اطلاعات پایه'!$E$38+(AA2047-'اطلاعات پایه'!$B$38)*'اطلاعات پایه'!$C$39,'اطلاعات پایه'!$E$39+(AA2047-'اطلاعات پایه'!$B$39)*'اطلاعات پایه'!$C$40)))))/365*L2047</f>
        <v>0</v>
      </c>
      <c r="AC2047" s="9">
        <f t="shared" si="255"/>
        <v>37493954</v>
      </c>
      <c r="AE2047" s="9">
        <f t="shared" si="250"/>
        <v>49588780</v>
      </c>
    </row>
    <row r="2048" spans="1:31" x14ac:dyDescent="0.25">
      <c r="A2048" s="13">
        <v>2028</v>
      </c>
      <c r="B2048" s="13"/>
      <c r="C2048" s="13"/>
      <c r="D2048" s="13"/>
      <c r="E2048" s="13"/>
      <c r="F2048" s="13"/>
      <c r="G2048" s="6" t="str">
        <f t="shared" si="248"/>
        <v/>
      </c>
      <c r="H2048" s="13"/>
      <c r="I2048" s="13"/>
      <c r="J2048" s="15"/>
      <c r="K2048" s="15"/>
      <c r="L2048" s="5">
        <f>VLOOKUP($C$15,'اطلاعات پایه'!$A$18:$B$30,2,FALSE)</f>
        <v>30</v>
      </c>
      <c r="M2048" s="6">
        <f>VLOOKUP($C$15,'اطلاعات پایه'!$A$18:$C$30,3,FALSE)</f>
        <v>45736</v>
      </c>
      <c r="N2048" s="5">
        <f>ROUND((K2048*('اطلاعات پایه'!$B$12+1)+'اطلاعات پایه'!$B$13)/30*L2048,0)</f>
        <v>9316080</v>
      </c>
      <c r="O2048" s="5">
        <f>IF(AND(F2048&gt;0,M2048-F2048&gt;364),'اطلاعات پایه'!$B$10,0)*L2048+J2048</f>
        <v>0</v>
      </c>
      <c r="P2048" s="5">
        <f>IF(H2048="متاهل",'اطلاعات پایه'!$B$6,0)</f>
        <v>0</v>
      </c>
      <c r="Q2048" s="5">
        <f>I2048*'اطلاعات پایه'!$B$7</f>
        <v>0</v>
      </c>
      <c r="R2048" s="5">
        <f>ROUND('اطلاعات پایه'!$B$8/30*MIN(30,L2048),0)</f>
        <v>9000000</v>
      </c>
      <c r="S2048" s="5">
        <f>ROUND('اطلاعات پایه'!$B$9/30*MIN(30,L2048),0)</f>
        <v>22000000</v>
      </c>
      <c r="T2048" s="5">
        <f t="shared" si="251"/>
        <v>59284</v>
      </c>
      <c r="U2048" s="15"/>
      <c r="V2048" s="5">
        <f t="shared" si="249"/>
        <v>0</v>
      </c>
      <c r="X2048" s="9">
        <f t="shared" si="252"/>
        <v>40316080</v>
      </c>
      <c r="Y2048" s="9">
        <f>ROUND(0.07*MIN(7*L2048*'اطلاعات پایه'!$B$5,'محاسبه حقوق'!X2048),0)</f>
        <v>2822126</v>
      </c>
      <c r="Z2048" s="9">
        <f t="shared" si="253"/>
        <v>9272700</v>
      </c>
      <c r="AA2048" s="9">
        <f t="shared" si="254"/>
        <v>480702059.14285713</v>
      </c>
      <c r="AB2048" s="5">
        <f>IF(AA2048&lt;='اطلاعات پایه'!$B$35,'اطلاعات پایه'!$D$35,IF(AA2048&lt;='اطلاعات پایه'!$B$36,'اطلاعات پایه'!$E$35+(AA2048-'اطلاعات پایه'!$B$35)*'اطلاعات پایه'!$C$36,IF(AA2048&lt;='اطلاعات پایه'!$B$37,'اطلاعات پایه'!$E$36+(AA2048-'اطلاعات پایه'!$B$36)*'اطلاعات پایه'!$C$37,IF(AA2048&lt;='اطلاعات پایه'!$B$38,'اطلاعات پایه'!$E$37+(AA2048-'اطلاعات پایه'!$B$37)*'اطلاعات پایه'!$C$38,IF(AA2048&lt;='اطلاعات پایه'!$B$39,'اطلاعات پایه'!$E$38+(AA2048-'اطلاعات پایه'!$B$38)*'اطلاعات پایه'!$C$39,'اطلاعات پایه'!$E$39+(AA2048-'اطلاعات پایه'!$B$39)*'اطلاعات پایه'!$C$40)))))/365*L2048</f>
        <v>0</v>
      </c>
      <c r="AC2048" s="9">
        <f t="shared" si="255"/>
        <v>37493954</v>
      </c>
      <c r="AE2048" s="9">
        <f t="shared" si="250"/>
        <v>49588780</v>
      </c>
    </row>
    <row r="2049" spans="1:31" x14ac:dyDescent="0.25">
      <c r="A2049" s="13">
        <v>2029</v>
      </c>
      <c r="B2049" s="13"/>
      <c r="C2049" s="13"/>
      <c r="D2049" s="13"/>
      <c r="E2049" s="13"/>
      <c r="F2049" s="13"/>
      <c r="G2049" s="6" t="str">
        <f t="shared" si="248"/>
        <v/>
      </c>
      <c r="H2049" s="13"/>
      <c r="I2049" s="13"/>
      <c r="J2049" s="15"/>
      <c r="K2049" s="15"/>
      <c r="L2049" s="5">
        <f>VLOOKUP($C$15,'اطلاعات پایه'!$A$18:$B$30,2,FALSE)</f>
        <v>30</v>
      </c>
      <c r="M2049" s="6">
        <f>VLOOKUP($C$15,'اطلاعات پایه'!$A$18:$C$30,3,FALSE)</f>
        <v>45736</v>
      </c>
      <c r="N2049" s="5">
        <f>ROUND((K2049*('اطلاعات پایه'!$B$12+1)+'اطلاعات پایه'!$B$13)/30*L2049,0)</f>
        <v>9316080</v>
      </c>
      <c r="O2049" s="5">
        <f>IF(AND(F2049&gt;0,M2049-F2049&gt;364),'اطلاعات پایه'!$B$10,0)*L2049+J2049</f>
        <v>0</v>
      </c>
      <c r="P2049" s="5">
        <f>IF(H2049="متاهل",'اطلاعات پایه'!$B$6,0)</f>
        <v>0</v>
      </c>
      <c r="Q2049" s="5">
        <f>I2049*'اطلاعات پایه'!$B$7</f>
        <v>0</v>
      </c>
      <c r="R2049" s="5">
        <f>ROUND('اطلاعات پایه'!$B$8/30*MIN(30,L2049),0)</f>
        <v>9000000</v>
      </c>
      <c r="S2049" s="5">
        <f>ROUND('اطلاعات پایه'!$B$9/30*MIN(30,L2049),0)</f>
        <v>22000000</v>
      </c>
      <c r="T2049" s="5">
        <f t="shared" si="251"/>
        <v>59284</v>
      </c>
      <c r="U2049" s="15"/>
      <c r="V2049" s="5">
        <f t="shared" si="249"/>
        <v>0</v>
      </c>
      <c r="X2049" s="9">
        <f t="shared" si="252"/>
        <v>40316080</v>
      </c>
      <c r="Y2049" s="9">
        <f>ROUND(0.07*MIN(7*L2049*'اطلاعات پایه'!$B$5,'محاسبه حقوق'!X2049),0)</f>
        <v>2822126</v>
      </c>
      <c r="Z2049" s="9">
        <f t="shared" si="253"/>
        <v>9272700</v>
      </c>
      <c r="AA2049" s="9">
        <f t="shared" si="254"/>
        <v>480702059.14285713</v>
      </c>
      <c r="AB2049" s="5">
        <f>IF(AA2049&lt;='اطلاعات پایه'!$B$35,'اطلاعات پایه'!$D$35,IF(AA2049&lt;='اطلاعات پایه'!$B$36,'اطلاعات پایه'!$E$35+(AA2049-'اطلاعات پایه'!$B$35)*'اطلاعات پایه'!$C$36,IF(AA2049&lt;='اطلاعات پایه'!$B$37,'اطلاعات پایه'!$E$36+(AA2049-'اطلاعات پایه'!$B$36)*'اطلاعات پایه'!$C$37,IF(AA2049&lt;='اطلاعات پایه'!$B$38,'اطلاعات پایه'!$E$37+(AA2049-'اطلاعات پایه'!$B$37)*'اطلاعات پایه'!$C$38,IF(AA2049&lt;='اطلاعات پایه'!$B$39,'اطلاعات پایه'!$E$38+(AA2049-'اطلاعات پایه'!$B$38)*'اطلاعات پایه'!$C$39,'اطلاعات پایه'!$E$39+(AA2049-'اطلاعات پایه'!$B$39)*'اطلاعات پایه'!$C$40)))))/365*L2049</f>
        <v>0</v>
      </c>
      <c r="AC2049" s="9">
        <f t="shared" si="255"/>
        <v>37493954</v>
      </c>
      <c r="AE2049" s="9">
        <f t="shared" si="250"/>
        <v>49588780</v>
      </c>
    </row>
    <row r="2050" spans="1:31" x14ac:dyDescent="0.25">
      <c r="A2050" s="13">
        <v>2030</v>
      </c>
      <c r="B2050" s="13"/>
      <c r="C2050" s="13"/>
      <c r="D2050" s="13"/>
      <c r="E2050" s="13"/>
      <c r="F2050" s="13"/>
      <c r="G2050" s="6" t="str">
        <f t="shared" si="248"/>
        <v/>
      </c>
      <c r="H2050" s="13"/>
      <c r="I2050" s="13"/>
      <c r="J2050" s="15"/>
      <c r="K2050" s="15"/>
      <c r="L2050" s="5">
        <f>VLOOKUP($C$15,'اطلاعات پایه'!$A$18:$B$30,2,FALSE)</f>
        <v>30</v>
      </c>
      <c r="M2050" s="6">
        <f>VLOOKUP($C$15,'اطلاعات پایه'!$A$18:$C$30,3,FALSE)</f>
        <v>45736</v>
      </c>
      <c r="N2050" s="5">
        <f>ROUND((K2050*('اطلاعات پایه'!$B$12+1)+'اطلاعات پایه'!$B$13)/30*L2050,0)</f>
        <v>9316080</v>
      </c>
      <c r="O2050" s="5">
        <f>IF(AND(F2050&gt;0,M2050-F2050&gt;364),'اطلاعات پایه'!$B$10,0)*L2050+J2050</f>
        <v>0</v>
      </c>
      <c r="P2050" s="5">
        <f>IF(H2050="متاهل",'اطلاعات پایه'!$B$6,0)</f>
        <v>0</v>
      </c>
      <c r="Q2050" s="5">
        <f>I2050*'اطلاعات پایه'!$B$7</f>
        <v>0</v>
      </c>
      <c r="R2050" s="5">
        <f>ROUND('اطلاعات پایه'!$B$8/30*MIN(30,L2050),0)</f>
        <v>9000000</v>
      </c>
      <c r="S2050" s="5">
        <f>ROUND('اطلاعات پایه'!$B$9/30*MIN(30,L2050),0)</f>
        <v>22000000</v>
      </c>
      <c r="T2050" s="5">
        <f t="shared" si="251"/>
        <v>59284</v>
      </c>
      <c r="U2050" s="15"/>
      <c r="V2050" s="5">
        <f t="shared" si="249"/>
        <v>0</v>
      </c>
      <c r="X2050" s="9">
        <f t="shared" si="252"/>
        <v>40316080</v>
      </c>
      <c r="Y2050" s="9">
        <f>ROUND(0.07*MIN(7*L2050*'اطلاعات پایه'!$B$5,'محاسبه حقوق'!X2050),0)</f>
        <v>2822126</v>
      </c>
      <c r="Z2050" s="9">
        <f t="shared" si="253"/>
        <v>9272700</v>
      </c>
      <c r="AA2050" s="9">
        <f t="shared" si="254"/>
        <v>480702059.14285713</v>
      </c>
      <c r="AB2050" s="5">
        <f>IF(AA2050&lt;='اطلاعات پایه'!$B$35,'اطلاعات پایه'!$D$35,IF(AA2050&lt;='اطلاعات پایه'!$B$36,'اطلاعات پایه'!$E$35+(AA2050-'اطلاعات پایه'!$B$35)*'اطلاعات پایه'!$C$36,IF(AA2050&lt;='اطلاعات پایه'!$B$37,'اطلاعات پایه'!$E$36+(AA2050-'اطلاعات پایه'!$B$36)*'اطلاعات پایه'!$C$37,IF(AA2050&lt;='اطلاعات پایه'!$B$38,'اطلاعات پایه'!$E$37+(AA2050-'اطلاعات پایه'!$B$37)*'اطلاعات پایه'!$C$38,IF(AA2050&lt;='اطلاعات پایه'!$B$39,'اطلاعات پایه'!$E$38+(AA2050-'اطلاعات پایه'!$B$38)*'اطلاعات پایه'!$C$39,'اطلاعات پایه'!$E$39+(AA2050-'اطلاعات پایه'!$B$39)*'اطلاعات پایه'!$C$40)))))/365*L2050</f>
        <v>0</v>
      </c>
      <c r="AC2050" s="9">
        <f t="shared" si="255"/>
        <v>37493954</v>
      </c>
      <c r="AE2050" s="9">
        <f t="shared" si="250"/>
        <v>49588780</v>
      </c>
    </row>
    <row r="2051" spans="1:31" x14ac:dyDescent="0.25">
      <c r="A2051" s="13">
        <v>2031</v>
      </c>
      <c r="B2051" s="13"/>
      <c r="C2051" s="13"/>
      <c r="D2051" s="13"/>
      <c r="E2051" s="13"/>
      <c r="F2051" s="13"/>
      <c r="G2051" s="6" t="str">
        <f t="shared" si="248"/>
        <v/>
      </c>
      <c r="H2051" s="13"/>
      <c r="I2051" s="13"/>
      <c r="J2051" s="15"/>
      <c r="K2051" s="15"/>
      <c r="L2051" s="5">
        <f>VLOOKUP($C$15,'اطلاعات پایه'!$A$18:$B$30,2,FALSE)</f>
        <v>30</v>
      </c>
      <c r="M2051" s="6">
        <f>VLOOKUP($C$15,'اطلاعات پایه'!$A$18:$C$30,3,FALSE)</f>
        <v>45736</v>
      </c>
      <c r="N2051" s="5">
        <f>ROUND((K2051*('اطلاعات پایه'!$B$12+1)+'اطلاعات پایه'!$B$13)/30*L2051,0)</f>
        <v>9316080</v>
      </c>
      <c r="O2051" s="5">
        <f>IF(AND(F2051&gt;0,M2051-F2051&gt;364),'اطلاعات پایه'!$B$10,0)*L2051+J2051</f>
        <v>0</v>
      </c>
      <c r="P2051" s="5">
        <f>IF(H2051="متاهل",'اطلاعات پایه'!$B$6,0)</f>
        <v>0</v>
      </c>
      <c r="Q2051" s="5">
        <f>I2051*'اطلاعات پایه'!$B$7</f>
        <v>0</v>
      </c>
      <c r="R2051" s="5">
        <f>ROUND('اطلاعات پایه'!$B$8/30*MIN(30,L2051),0)</f>
        <v>9000000</v>
      </c>
      <c r="S2051" s="5">
        <f>ROUND('اطلاعات پایه'!$B$9/30*MIN(30,L2051),0)</f>
        <v>22000000</v>
      </c>
      <c r="T2051" s="5">
        <f t="shared" si="251"/>
        <v>59284</v>
      </c>
      <c r="U2051" s="15"/>
      <c r="V2051" s="5">
        <f t="shared" si="249"/>
        <v>0</v>
      </c>
      <c r="X2051" s="9">
        <f t="shared" si="252"/>
        <v>40316080</v>
      </c>
      <c r="Y2051" s="9">
        <f>ROUND(0.07*MIN(7*L2051*'اطلاعات پایه'!$B$5,'محاسبه حقوق'!X2051),0)</f>
        <v>2822126</v>
      </c>
      <c r="Z2051" s="9">
        <f t="shared" si="253"/>
        <v>9272700</v>
      </c>
      <c r="AA2051" s="9">
        <f t="shared" si="254"/>
        <v>480702059.14285713</v>
      </c>
      <c r="AB2051" s="5">
        <f>IF(AA2051&lt;='اطلاعات پایه'!$B$35,'اطلاعات پایه'!$D$35,IF(AA2051&lt;='اطلاعات پایه'!$B$36,'اطلاعات پایه'!$E$35+(AA2051-'اطلاعات پایه'!$B$35)*'اطلاعات پایه'!$C$36,IF(AA2051&lt;='اطلاعات پایه'!$B$37,'اطلاعات پایه'!$E$36+(AA2051-'اطلاعات پایه'!$B$36)*'اطلاعات پایه'!$C$37,IF(AA2051&lt;='اطلاعات پایه'!$B$38,'اطلاعات پایه'!$E$37+(AA2051-'اطلاعات پایه'!$B$37)*'اطلاعات پایه'!$C$38,IF(AA2051&lt;='اطلاعات پایه'!$B$39,'اطلاعات پایه'!$E$38+(AA2051-'اطلاعات پایه'!$B$38)*'اطلاعات پایه'!$C$39,'اطلاعات پایه'!$E$39+(AA2051-'اطلاعات پایه'!$B$39)*'اطلاعات پایه'!$C$40)))))/365*L2051</f>
        <v>0</v>
      </c>
      <c r="AC2051" s="9">
        <f t="shared" si="255"/>
        <v>37493954</v>
      </c>
      <c r="AE2051" s="9">
        <f t="shared" si="250"/>
        <v>49588780</v>
      </c>
    </row>
    <row r="2052" spans="1:31" x14ac:dyDescent="0.25">
      <c r="A2052" s="13">
        <v>2032</v>
      </c>
      <c r="B2052" s="13"/>
      <c r="C2052" s="13"/>
      <c r="D2052" s="13"/>
      <c r="E2052" s="13"/>
      <c r="F2052" s="13"/>
      <c r="G2052" s="6" t="str">
        <f t="shared" si="248"/>
        <v/>
      </c>
      <c r="H2052" s="13"/>
      <c r="I2052" s="13"/>
      <c r="J2052" s="15"/>
      <c r="K2052" s="15"/>
      <c r="L2052" s="5">
        <f>VLOOKUP($C$15,'اطلاعات پایه'!$A$18:$B$30,2,FALSE)</f>
        <v>30</v>
      </c>
      <c r="M2052" s="6">
        <f>VLOOKUP($C$15,'اطلاعات پایه'!$A$18:$C$30,3,FALSE)</f>
        <v>45736</v>
      </c>
      <c r="N2052" s="5">
        <f>ROUND((K2052*('اطلاعات پایه'!$B$12+1)+'اطلاعات پایه'!$B$13)/30*L2052,0)</f>
        <v>9316080</v>
      </c>
      <c r="O2052" s="5">
        <f>IF(AND(F2052&gt;0,M2052-F2052&gt;364),'اطلاعات پایه'!$B$10,0)*L2052+J2052</f>
        <v>0</v>
      </c>
      <c r="P2052" s="5">
        <f>IF(H2052="متاهل",'اطلاعات پایه'!$B$6,0)</f>
        <v>0</v>
      </c>
      <c r="Q2052" s="5">
        <f>I2052*'اطلاعات پایه'!$B$7</f>
        <v>0</v>
      </c>
      <c r="R2052" s="5">
        <f>ROUND('اطلاعات پایه'!$B$8/30*MIN(30,L2052),0)</f>
        <v>9000000</v>
      </c>
      <c r="S2052" s="5">
        <f>ROUND('اطلاعات پایه'!$B$9/30*MIN(30,L2052),0)</f>
        <v>22000000</v>
      </c>
      <c r="T2052" s="5">
        <f t="shared" si="251"/>
        <v>59284</v>
      </c>
      <c r="U2052" s="15"/>
      <c r="V2052" s="5">
        <f t="shared" si="249"/>
        <v>0</v>
      </c>
      <c r="X2052" s="9">
        <f t="shared" si="252"/>
        <v>40316080</v>
      </c>
      <c r="Y2052" s="9">
        <f>ROUND(0.07*MIN(7*L2052*'اطلاعات پایه'!$B$5,'محاسبه حقوق'!X2052),0)</f>
        <v>2822126</v>
      </c>
      <c r="Z2052" s="9">
        <f t="shared" si="253"/>
        <v>9272700</v>
      </c>
      <c r="AA2052" s="9">
        <f t="shared" si="254"/>
        <v>480702059.14285713</v>
      </c>
      <c r="AB2052" s="5">
        <f>IF(AA2052&lt;='اطلاعات پایه'!$B$35,'اطلاعات پایه'!$D$35,IF(AA2052&lt;='اطلاعات پایه'!$B$36,'اطلاعات پایه'!$E$35+(AA2052-'اطلاعات پایه'!$B$35)*'اطلاعات پایه'!$C$36,IF(AA2052&lt;='اطلاعات پایه'!$B$37,'اطلاعات پایه'!$E$36+(AA2052-'اطلاعات پایه'!$B$36)*'اطلاعات پایه'!$C$37,IF(AA2052&lt;='اطلاعات پایه'!$B$38,'اطلاعات پایه'!$E$37+(AA2052-'اطلاعات پایه'!$B$37)*'اطلاعات پایه'!$C$38,IF(AA2052&lt;='اطلاعات پایه'!$B$39,'اطلاعات پایه'!$E$38+(AA2052-'اطلاعات پایه'!$B$38)*'اطلاعات پایه'!$C$39,'اطلاعات پایه'!$E$39+(AA2052-'اطلاعات پایه'!$B$39)*'اطلاعات پایه'!$C$40)))))/365*L2052</f>
        <v>0</v>
      </c>
      <c r="AC2052" s="9">
        <f t="shared" si="255"/>
        <v>37493954</v>
      </c>
      <c r="AE2052" s="9">
        <f t="shared" si="250"/>
        <v>49588780</v>
      </c>
    </row>
    <row r="2053" spans="1:31" x14ac:dyDescent="0.25">
      <c r="A2053" s="13">
        <v>2033</v>
      </c>
      <c r="B2053" s="13"/>
      <c r="C2053" s="13"/>
      <c r="D2053" s="13"/>
      <c r="E2053" s="13"/>
      <c r="F2053" s="13"/>
      <c r="G2053" s="6" t="str">
        <f t="shared" si="248"/>
        <v/>
      </c>
      <c r="H2053" s="13"/>
      <c r="I2053" s="13"/>
      <c r="J2053" s="15"/>
      <c r="K2053" s="15"/>
      <c r="L2053" s="5">
        <f>VLOOKUP($C$15,'اطلاعات پایه'!$A$18:$B$30,2,FALSE)</f>
        <v>30</v>
      </c>
      <c r="M2053" s="6">
        <f>VLOOKUP($C$15,'اطلاعات پایه'!$A$18:$C$30,3,FALSE)</f>
        <v>45736</v>
      </c>
      <c r="N2053" s="5">
        <f>ROUND((K2053*('اطلاعات پایه'!$B$12+1)+'اطلاعات پایه'!$B$13)/30*L2053,0)</f>
        <v>9316080</v>
      </c>
      <c r="O2053" s="5">
        <f>IF(AND(F2053&gt;0,M2053-F2053&gt;364),'اطلاعات پایه'!$B$10,0)*L2053+J2053</f>
        <v>0</v>
      </c>
      <c r="P2053" s="5">
        <f>IF(H2053="متاهل",'اطلاعات پایه'!$B$6,0)</f>
        <v>0</v>
      </c>
      <c r="Q2053" s="5">
        <f>I2053*'اطلاعات پایه'!$B$7</f>
        <v>0</v>
      </c>
      <c r="R2053" s="5">
        <f>ROUND('اطلاعات پایه'!$B$8/30*MIN(30,L2053),0)</f>
        <v>9000000</v>
      </c>
      <c r="S2053" s="5">
        <f>ROUND('اطلاعات پایه'!$B$9/30*MIN(30,L2053),0)</f>
        <v>22000000</v>
      </c>
      <c r="T2053" s="5">
        <f t="shared" si="251"/>
        <v>59284</v>
      </c>
      <c r="U2053" s="15"/>
      <c r="V2053" s="5">
        <f t="shared" si="249"/>
        <v>0</v>
      </c>
      <c r="X2053" s="9">
        <f t="shared" si="252"/>
        <v>40316080</v>
      </c>
      <c r="Y2053" s="9">
        <f>ROUND(0.07*MIN(7*L2053*'اطلاعات پایه'!$B$5,'محاسبه حقوق'!X2053),0)</f>
        <v>2822126</v>
      </c>
      <c r="Z2053" s="9">
        <f t="shared" si="253"/>
        <v>9272700</v>
      </c>
      <c r="AA2053" s="9">
        <f t="shared" si="254"/>
        <v>480702059.14285713</v>
      </c>
      <c r="AB2053" s="5">
        <f>IF(AA2053&lt;='اطلاعات پایه'!$B$35,'اطلاعات پایه'!$D$35,IF(AA2053&lt;='اطلاعات پایه'!$B$36,'اطلاعات پایه'!$E$35+(AA2053-'اطلاعات پایه'!$B$35)*'اطلاعات پایه'!$C$36,IF(AA2053&lt;='اطلاعات پایه'!$B$37,'اطلاعات پایه'!$E$36+(AA2053-'اطلاعات پایه'!$B$36)*'اطلاعات پایه'!$C$37,IF(AA2053&lt;='اطلاعات پایه'!$B$38,'اطلاعات پایه'!$E$37+(AA2053-'اطلاعات پایه'!$B$37)*'اطلاعات پایه'!$C$38,IF(AA2053&lt;='اطلاعات پایه'!$B$39,'اطلاعات پایه'!$E$38+(AA2053-'اطلاعات پایه'!$B$38)*'اطلاعات پایه'!$C$39,'اطلاعات پایه'!$E$39+(AA2053-'اطلاعات پایه'!$B$39)*'اطلاعات پایه'!$C$40)))))/365*L2053</f>
        <v>0</v>
      </c>
      <c r="AC2053" s="9">
        <f t="shared" si="255"/>
        <v>37493954</v>
      </c>
      <c r="AE2053" s="9">
        <f t="shared" si="250"/>
        <v>49588780</v>
      </c>
    </row>
    <row r="2054" spans="1:31" x14ac:dyDescent="0.25">
      <c r="A2054" s="13">
        <v>2034</v>
      </c>
      <c r="B2054" s="13"/>
      <c r="C2054" s="13"/>
      <c r="D2054" s="13"/>
      <c r="E2054" s="13"/>
      <c r="F2054" s="13"/>
      <c r="G2054" s="6" t="str">
        <f t="shared" si="248"/>
        <v/>
      </c>
      <c r="H2054" s="13"/>
      <c r="I2054" s="13"/>
      <c r="J2054" s="15"/>
      <c r="K2054" s="15"/>
      <c r="L2054" s="5">
        <f>VLOOKUP($C$15,'اطلاعات پایه'!$A$18:$B$30,2,FALSE)</f>
        <v>30</v>
      </c>
      <c r="M2054" s="6">
        <f>VLOOKUP($C$15,'اطلاعات پایه'!$A$18:$C$30,3,FALSE)</f>
        <v>45736</v>
      </c>
      <c r="N2054" s="5">
        <f>ROUND((K2054*('اطلاعات پایه'!$B$12+1)+'اطلاعات پایه'!$B$13)/30*L2054,0)</f>
        <v>9316080</v>
      </c>
      <c r="O2054" s="5">
        <f>IF(AND(F2054&gt;0,M2054-F2054&gt;364),'اطلاعات پایه'!$B$10,0)*L2054+J2054</f>
        <v>0</v>
      </c>
      <c r="P2054" s="5">
        <f>IF(H2054="متاهل",'اطلاعات پایه'!$B$6,0)</f>
        <v>0</v>
      </c>
      <c r="Q2054" s="5">
        <f>I2054*'اطلاعات پایه'!$B$7</f>
        <v>0</v>
      </c>
      <c r="R2054" s="5">
        <f>ROUND('اطلاعات پایه'!$B$8/30*MIN(30,L2054),0)</f>
        <v>9000000</v>
      </c>
      <c r="S2054" s="5">
        <f>ROUND('اطلاعات پایه'!$B$9/30*MIN(30,L2054),0)</f>
        <v>22000000</v>
      </c>
      <c r="T2054" s="5">
        <f t="shared" si="251"/>
        <v>59284</v>
      </c>
      <c r="U2054" s="15"/>
      <c r="V2054" s="5">
        <f t="shared" si="249"/>
        <v>0</v>
      </c>
      <c r="X2054" s="9">
        <f t="shared" si="252"/>
        <v>40316080</v>
      </c>
      <c r="Y2054" s="9">
        <f>ROUND(0.07*MIN(7*L2054*'اطلاعات پایه'!$B$5,'محاسبه حقوق'!X2054),0)</f>
        <v>2822126</v>
      </c>
      <c r="Z2054" s="9">
        <f t="shared" si="253"/>
        <v>9272700</v>
      </c>
      <c r="AA2054" s="9">
        <f t="shared" si="254"/>
        <v>480702059.14285713</v>
      </c>
      <c r="AB2054" s="5">
        <f>IF(AA2054&lt;='اطلاعات پایه'!$B$35,'اطلاعات پایه'!$D$35,IF(AA2054&lt;='اطلاعات پایه'!$B$36,'اطلاعات پایه'!$E$35+(AA2054-'اطلاعات پایه'!$B$35)*'اطلاعات پایه'!$C$36,IF(AA2054&lt;='اطلاعات پایه'!$B$37,'اطلاعات پایه'!$E$36+(AA2054-'اطلاعات پایه'!$B$36)*'اطلاعات پایه'!$C$37,IF(AA2054&lt;='اطلاعات پایه'!$B$38,'اطلاعات پایه'!$E$37+(AA2054-'اطلاعات پایه'!$B$37)*'اطلاعات پایه'!$C$38,IF(AA2054&lt;='اطلاعات پایه'!$B$39,'اطلاعات پایه'!$E$38+(AA2054-'اطلاعات پایه'!$B$38)*'اطلاعات پایه'!$C$39,'اطلاعات پایه'!$E$39+(AA2054-'اطلاعات پایه'!$B$39)*'اطلاعات پایه'!$C$40)))))/365*L2054</f>
        <v>0</v>
      </c>
      <c r="AC2054" s="9">
        <f t="shared" si="255"/>
        <v>37493954</v>
      </c>
      <c r="AE2054" s="9">
        <f t="shared" si="250"/>
        <v>49588780</v>
      </c>
    </row>
    <row r="2055" spans="1:31" x14ac:dyDescent="0.25">
      <c r="A2055" s="13">
        <v>2035</v>
      </c>
      <c r="B2055" s="13"/>
      <c r="C2055" s="13"/>
      <c r="D2055" s="13"/>
      <c r="E2055" s="13"/>
      <c r="F2055" s="13"/>
      <c r="G2055" s="6" t="str">
        <f t="shared" si="248"/>
        <v/>
      </c>
      <c r="H2055" s="13"/>
      <c r="I2055" s="13"/>
      <c r="J2055" s="15"/>
      <c r="K2055" s="15"/>
      <c r="L2055" s="5">
        <f>VLOOKUP($C$15,'اطلاعات پایه'!$A$18:$B$30,2,FALSE)</f>
        <v>30</v>
      </c>
      <c r="M2055" s="6">
        <f>VLOOKUP($C$15,'اطلاعات پایه'!$A$18:$C$30,3,FALSE)</f>
        <v>45736</v>
      </c>
      <c r="N2055" s="5">
        <f>ROUND((K2055*('اطلاعات پایه'!$B$12+1)+'اطلاعات پایه'!$B$13)/30*L2055,0)</f>
        <v>9316080</v>
      </c>
      <c r="O2055" s="5">
        <f>IF(AND(F2055&gt;0,M2055-F2055&gt;364),'اطلاعات پایه'!$B$10,0)*L2055+J2055</f>
        <v>0</v>
      </c>
      <c r="P2055" s="5">
        <f>IF(H2055="متاهل",'اطلاعات پایه'!$B$6,0)</f>
        <v>0</v>
      </c>
      <c r="Q2055" s="5">
        <f>I2055*'اطلاعات پایه'!$B$7</f>
        <v>0</v>
      </c>
      <c r="R2055" s="5">
        <f>ROUND('اطلاعات پایه'!$B$8/30*MIN(30,L2055),0)</f>
        <v>9000000</v>
      </c>
      <c r="S2055" s="5">
        <f>ROUND('اطلاعات پایه'!$B$9/30*MIN(30,L2055),0)</f>
        <v>22000000</v>
      </c>
      <c r="T2055" s="5">
        <f t="shared" si="251"/>
        <v>59284</v>
      </c>
      <c r="U2055" s="15"/>
      <c r="V2055" s="5">
        <f t="shared" si="249"/>
        <v>0</v>
      </c>
      <c r="X2055" s="9">
        <f t="shared" si="252"/>
        <v>40316080</v>
      </c>
      <c r="Y2055" s="9">
        <f>ROUND(0.07*MIN(7*L2055*'اطلاعات پایه'!$B$5,'محاسبه حقوق'!X2055),0)</f>
        <v>2822126</v>
      </c>
      <c r="Z2055" s="9">
        <f t="shared" si="253"/>
        <v>9272700</v>
      </c>
      <c r="AA2055" s="9">
        <f t="shared" si="254"/>
        <v>480702059.14285713</v>
      </c>
      <c r="AB2055" s="5">
        <f>IF(AA2055&lt;='اطلاعات پایه'!$B$35,'اطلاعات پایه'!$D$35,IF(AA2055&lt;='اطلاعات پایه'!$B$36,'اطلاعات پایه'!$E$35+(AA2055-'اطلاعات پایه'!$B$35)*'اطلاعات پایه'!$C$36,IF(AA2055&lt;='اطلاعات پایه'!$B$37,'اطلاعات پایه'!$E$36+(AA2055-'اطلاعات پایه'!$B$36)*'اطلاعات پایه'!$C$37,IF(AA2055&lt;='اطلاعات پایه'!$B$38,'اطلاعات پایه'!$E$37+(AA2055-'اطلاعات پایه'!$B$37)*'اطلاعات پایه'!$C$38,IF(AA2055&lt;='اطلاعات پایه'!$B$39,'اطلاعات پایه'!$E$38+(AA2055-'اطلاعات پایه'!$B$38)*'اطلاعات پایه'!$C$39,'اطلاعات پایه'!$E$39+(AA2055-'اطلاعات پایه'!$B$39)*'اطلاعات پایه'!$C$40)))))/365*L2055</f>
        <v>0</v>
      </c>
      <c r="AC2055" s="9">
        <f t="shared" si="255"/>
        <v>37493954</v>
      </c>
      <c r="AE2055" s="9">
        <f t="shared" si="250"/>
        <v>49588780</v>
      </c>
    </row>
    <row r="2056" spans="1:31" x14ac:dyDescent="0.25">
      <c r="A2056" s="13">
        <v>2036</v>
      </c>
      <c r="B2056" s="13"/>
      <c r="C2056" s="13"/>
      <c r="D2056" s="13"/>
      <c r="E2056" s="13"/>
      <c r="F2056" s="13"/>
      <c r="G2056" s="6" t="str">
        <f t="shared" si="248"/>
        <v/>
      </c>
      <c r="H2056" s="13"/>
      <c r="I2056" s="13"/>
      <c r="J2056" s="15"/>
      <c r="K2056" s="15"/>
      <c r="L2056" s="5">
        <f>VLOOKUP($C$15,'اطلاعات پایه'!$A$18:$B$30,2,FALSE)</f>
        <v>30</v>
      </c>
      <c r="M2056" s="6">
        <f>VLOOKUP($C$15,'اطلاعات پایه'!$A$18:$C$30,3,FALSE)</f>
        <v>45736</v>
      </c>
      <c r="N2056" s="5">
        <f>ROUND((K2056*('اطلاعات پایه'!$B$12+1)+'اطلاعات پایه'!$B$13)/30*L2056,0)</f>
        <v>9316080</v>
      </c>
      <c r="O2056" s="5">
        <f>IF(AND(F2056&gt;0,M2056-F2056&gt;364),'اطلاعات پایه'!$B$10,0)*L2056+J2056</f>
        <v>0</v>
      </c>
      <c r="P2056" s="5">
        <f>IF(H2056="متاهل",'اطلاعات پایه'!$B$6,0)</f>
        <v>0</v>
      </c>
      <c r="Q2056" s="5">
        <f>I2056*'اطلاعات پایه'!$B$7</f>
        <v>0</v>
      </c>
      <c r="R2056" s="5">
        <f>ROUND('اطلاعات پایه'!$B$8/30*MIN(30,L2056),0)</f>
        <v>9000000</v>
      </c>
      <c r="S2056" s="5">
        <f>ROUND('اطلاعات پایه'!$B$9/30*MIN(30,L2056),0)</f>
        <v>22000000</v>
      </c>
      <c r="T2056" s="5">
        <f t="shared" si="251"/>
        <v>59284</v>
      </c>
      <c r="U2056" s="15"/>
      <c r="V2056" s="5">
        <f t="shared" si="249"/>
        <v>0</v>
      </c>
      <c r="X2056" s="9">
        <f t="shared" si="252"/>
        <v>40316080</v>
      </c>
      <c r="Y2056" s="9">
        <f>ROUND(0.07*MIN(7*L2056*'اطلاعات پایه'!$B$5,'محاسبه حقوق'!X2056),0)</f>
        <v>2822126</v>
      </c>
      <c r="Z2056" s="9">
        <f t="shared" si="253"/>
        <v>9272700</v>
      </c>
      <c r="AA2056" s="9">
        <f t="shared" si="254"/>
        <v>480702059.14285713</v>
      </c>
      <c r="AB2056" s="5">
        <f>IF(AA2056&lt;='اطلاعات پایه'!$B$35,'اطلاعات پایه'!$D$35,IF(AA2056&lt;='اطلاعات پایه'!$B$36,'اطلاعات پایه'!$E$35+(AA2056-'اطلاعات پایه'!$B$35)*'اطلاعات پایه'!$C$36,IF(AA2056&lt;='اطلاعات پایه'!$B$37,'اطلاعات پایه'!$E$36+(AA2056-'اطلاعات پایه'!$B$36)*'اطلاعات پایه'!$C$37,IF(AA2056&lt;='اطلاعات پایه'!$B$38,'اطلاعات پایه'!$E$37+(AA2056-'اطلاعات پایه'!$B$37)*'اطلاعات پایه'!$C$38,IF(AA2056&lt;='اطلاعات پایه'!$B$39,'اطلاعات پایه'!$E$38+(AA2056-'اطلاعات پایه'!$B$38)*'اطلاعات پایه'!$C$39,'اطلاعات پایه'!$E$39+(AA2056-'اطلاعات پایه'!$B$39)*'اطلاعات پایه'!$C$40)))))/365*L2056</f>
        <v>0</v>
      </c>
      <c r="AC2056" s="9">
        <f t="shared" si="255"/>
        <v>37493954</v>
      </c>
      <c r="AE2056" s="9">
        <f t="shared" si="250"/>
        <v>49588780</v>
      </c>
    </row>
    <row r="2057" spans="1:31" x14ac:dyDescent="0.25">
      <c r="A2057" s="13">
        <v>2037</v>
      </c>
      <c r="B2057" s="13"/>
      <c r="C2057" s="13"/>
      <c r="D2057" s="13"/>
      <c r="E2057" s="13"/>
      <c r="F2057" s="13"/>
      <c r="G2057" s="6" t="str">
        <f t="shared" si="248"/>
        <v/>
      </c>
      <c r="H2057" s="13"/>
      <c r="I2057" s="13"/>
      <c r="J2057" s="15"/>
      <c r="K2057" s="15"/>
      <c r="L2057" s="5">
        <f>VLOOKUP($C$15,'اطلاعات پایه'!$A$18:$B$30,2,FALSE)</f>
        <v>30</v>
      </c>
      <c r="M2057" s="6">
        <f>VLOOKUP($C$15,'اطلاعات پایه'!$A$18:$C$30,3,FALSE)</f>
        <v>45736</v>
      </c>
      <c r="N2057" s="5">
        <f>ROUND((K2057*('اطلاعات پایه'!$B$12+1)+'اطلاعات پایه'!$B$13)/30*L2057,0)</f>
        <v>9316080</v>
      </c>
      <c r="O2057" s="5">
        <f>IF(AND(F2057&gt;0,M2057-F2057&gt;364),'اطلاعات پایه'!$B$10,0)*L2057+J2057</f>
        <v>0</v>
      </c>
      <c r="P2057" s="5">
        <f>IF(H2057="متاهل",'اطلاعات پایه'!$B$6,0)</f>
        <v>0</v>
      </c>
      <c r="Q2057" s="5">
        <f>I2057*'اطلاعات پایه'!$B$7</f>
        <v>0</v>
      </c>
      <c r="R2057" s="5">
        <f>ROUND('اطلاعات پایه'!$B$8/30*MIN(30,L2057),0)</f>
        <v>9000000</v>
      </c>
      <c r="S2057" s="5">
        <f>ROUND('اطلاعات پایه'!$B$9/30*MIN(30,L2057),0)</f>
        <v>22000000</v>
      </c>
      <c r="T2057" s="5">
        <f t="shared" si="251"/>
        <v>59284</v>
      </c>
      <c r="U2057" s="15"/>
      <c r="V2057" s="5">
        <f t="shared" si="249"/>
        <v>0</v>
      </c>
      <c r="X2057" s="9">
        <f t="shared" si="252"/>
        <v>40316080</v>
      </c>
      <c r="Y2057" s="9">
        <f>ROUND(0.07*MIN(7*L2057*'اطلاعات پایه'!$B$5,'محاسبه حقوق'!X2057),0)</f>
        <v>2822126</v>
      </c>
      <c r="Z2057" s="9">
        <f t="shared" si="253"/>
        <v>9272700</v>
      </c>
      <c r="AA2057" s="9">
        <f t="shared" si="254"/>
        <v>480702059.14285713</v>
      </c>
      <c r="AB2057" s="5">
        <f>IF(AA2057&lt;='اطلاعات پایه'!$B$35,'اطلاعات پایه'!$D$35,IF(AA2057&lt;='اطلاعات پایه'!$B$36,'اطلاعات پایه'!$E$35+(AA2057-'اطلاعات پایه'!$B$35)*'اطلاعات پایه'!$C$36,IF(AA2057&lt;='اطلاعات پایه'!$B$37,'اطلاعات پایه'!$E$36+(AA2057-'اطلاعات پایه'!$B$36)*'اطلاعات پایه'!$C$37,IF(AA2057&lt;='اطلاعات پایه'!$B$38,'اطلاعات پایه'!$E$37+(AA2057-'اطلاعات پایه'!$B$37)*'اطلاعات پایه'!$C$38,IF(AA2057&lt;='اطلاعات پایه'!$B$39,'اطلاعات پایه'!$E$38+(AA2057-'اطلاعات پایه'!$B$38)*'اطلاعات پایه'!$C$39,'اطلاعات پایه'!$E$39+(AA2057-'اطلاعات پایه'!$B$39)*'اطلاعات پایه'!$C$40)))))/365*L2057</f>
        <v>0</v>
      </c>
      <c r="AC2057" s="9">
        <f t="shared" si="255"/>
        <v>37493954</v>
      </c>
      <c r="AE2057" s="9">
        <f t="shared" si="250"/>
        <v>49588780</v>
      </c>
    </row>
    <row r="2058" spans="1:31" x14ac:dyDescent="0.25">
      <c r="A2058" s="13">
        <v>2038</v>
      </c>
      <c r="B2058" s="13"/>
      <c r="C2058" s="13"/>
      <c r="D2058" s="13"/>
      <c r="E2058" s="13"/>
      <c r="F2058" s="13"/>
      <c r="G2058" s="6" t="str">
        <f t="shared" si="248"/>
        <v/>
      </c>
      <c r="H2058" s="13"/>
      <c r="I2058" s="13"/>
      <c r="J2058" s="15"/>
      <c r="K2058" s="15"/>
      <c r="L2058" s="5">
        <f>VLOOKUP($C$15,'اطلاعات پایه'!$A$18:$B$30,2,FALSE)</f>
        <v>30</v>
      </c>
      <c r="M2058" s="6">
        <f>VLOOKUP($C$15,'اطلاعات پایه'!$A$18:$C$30,3,FALSE)</f>
        <v>45736</v>
      </c>
      <c r="N2058" s="5">
        <f>ROUND((K2058*('اطلاعات پایه'!$B$12+1)+'اطلاعات پایه'!$B$13)/30*L2058,0)</f>
        <v>9316080</v>
      </c>
      <c r="O2058" s="5">
        <f>IF(AND(F2058&gt;0,M2058-F2058&gt;364),'اطلاعات پایه'!$B$10,0)*L2058+J2058</f>
        <v>0</v>
      </c>
      <c r="P2058" s="5">
        <f>IF(H2058="متاهل",'اطلاعات پایه'!$B$6,0)</f>
        <v>0</v>
      </c>
      <c r="Q2058" s="5">
        <f>I2058*'اطلاعات پایه'!$B$7</f>
        <v>0</v>
      </c>
      <c r="R2058" s="5">
        <f>ROUND('اطلاعات پایه'!$B$8/30*MIN(30,L2058),0)</f>
        <v>9000000</v>
      </c>
      <c r="S2058" s="5">
        <f>ROUND('اطلاعات پایه'!$B$9/30*MIN(30,L2058),0)</f>
        <v>22000000</v>
      </c>
      <c r="T2058" s="5">
        <f t="shared" si="251"/>
        <v>59284</v>
      </c>
      <c r="U2058" s="15"/>
      <c r="V2058" s="5">
        <f t="shared" si="249"/>
        <v>0</v>
      </c>
      <c r="X2058" s="9">
        <f t="shared" si="252"/>
        <v>40316080</v>
      </c>
      <c r="Y2058" s="9">
        <f>ROUND(0.07*MIN(7*L2058*'اطلاعات پایه'!$B$5,'محاسبه حقوق'!X2058),0)</f>
        <v>2822126</v>
      </c>
      <c r="Z2058" s="9">
        <f t="shared" si="253"/>
        <v>9272700</v>
      </c>
      <c r="AA2058" s="9">
        <f t="shared" si="254"/>
        <v>480702059.14285713</v>
      </c>
      <c r="AB2058" s="5">
        <f>IF(AA2058&lt;='اطلاعات پایه'!$B$35,'اطلاعات پایه'!$D$35,IF(AA2058&lt;='اطلاعات پایه'!$B$36,'اطلاعات پایه'!$E$35+(AA2058-'اطلاعات پایه'!$B$35)*'اطلاعات پایه'!$C$36,IF(AA2058&lt;='اطلاعات پایه'!$B$37,'اطلاعات پایه'!$E$36+(AA2058-'اطلاعات پایه'!$B$36)*'اطلاعات پایه'!$C$37,IF(AA2058&lt;='اطلاعات پایه'!$B$38,'اطلاعات پایه'!$E$37+(AA2058-'اطلاعات پایه'!$B$37)*'اطلاعات پایه'!$C$38,IF(AA2058&lt;='اطلاعات پایه'!$B$39,'اطلاعات پایه'!$E$38+(AA2058-'اطلاعات پایه'!$B$38)*'اطلاعات پایه'!$C$39,'اطلاعات پایه'!$E$39+(AA2058-'اطلاعات پایه'!$B$39)*'اطلاعات پایه'!$C$40)))))/365*L2058</f>
        <v>0</v>
      </c>
      <c r="AC2058" s="9">
        <f t="shared" si="255"/>
        <v>37493954</v>
      </c>
      <c r="AE2058" s="9">
        <f t="shared" si="250"/>
        <v>49588780</v>
      </c>
    </row>
    <row r="2059" spans="1:31" x14ac:dyDescent="0.25">
      <c r="A2059" s="13">
        <v>2039</v>
      </c>
      <c r="B2059" s="13"/>
      <c r="C2059" s="13"/>
      <c r="D2059" s="13"/>
      <c r="E2059" s="13"/>
      <c r="F2059" s="13"/>
      <c r="G2059" s="6" t="str">
        <f t="shared" si="248"/>
        <v/>
      </c>
      <c r="H2059" s="13"/>
      <c r="I2059" s="13"/>
      <c r="J2059" s="15"/>
      <c r="K2059" s="15"/>
      <c r="L2059" s="5">
        <f>VLOOKUP($C$15,'اطلاعات پایه'!$A$18:$B$30,2,FALSE)</f>
        <v>30</v>
      </c>
      <c r="M2059" s="6">
        <f>VLOOKUP($C$15,'اطلاعات پایه'!$A$18:$C$30,3,FALSE)</f>
        <v>45736</v>
      </c>
      <c r="N2059" s="5">
        <f>ROUND((K2059*('اطلاعات پایه'!$B$12+1)+'اطلاعات پایه'!$B$13)/30*L2059,0)</f>
        <v>9316080</v>
      </c>
      <c r="O2059" s="5">
        <f>IF(AND(F2059&gt;0,M2059-F2059&gt;364),'اطلاعات پایه'!$B$10,0)*L2059+J2059</f>
        <v>0</v>
      </c>
      <c r="P2059" s="5">
        <f>IF(H2059="متاهل",'اطلاعات پایه'!$B$6,0)</f>
        <v>0</v>
      </c>
      <c r="Q2059" s="5">
        <f>I2059*'اطلاعات پایه'!$B$7</f>
        <v>0</v>
      </c>
      <c r="R2059" s="5">
        <f>ROUND('اطلاعات پایه'!$B$8/30*MIN(30,L2059),0)</f>
        <v>9000000</v>
      </c>
      <c r="S2059" s="5">
        <f>ROUND('اطلاعات پایه'!$B$9/30*MIN(30,L2059),0)</f>
        <v>22000000</v>
      </c>
      <c r="T2059" s="5">
        <f t="shared" si="251"/>
        <v>59284</v>
      </c>
      <c r="U2059" s="15"/>
      <c r="V2059" s="5">
        <f t="shared" si="249"/>
        <v>0</v>
      </c>
      <c r="X2059" s="9">
        <f t="shared" si="252"/>
        <v>40316080</v>
      </c>
      <c r="Y2059" s="9">
        <f>ROUND(0.07*MIN(7*L2059*'اطلاعات پایه'!$B$5,'محاسبه حقوق'!X2059),0)</f>
        <v>2822126</v>
      </c>
      <c r="Z2059" s="9">
        <f t="shared" si="253"/>
        <v>9272700</v>
      </c>
      <c r="AA2059" s="9">
        <f t="shared" si="254"/>
        <v>480702059.14285713</v>
      </c>
      <c r="AB2059" s="5">
        <f>IF(AA2059&lt;='اطلاعات پایه'!$B$35,'اطلاعات پایه'!$D$35,IF(AA2059&lt;='اطلاعات پایه'!$B$36,'اطلاعات پایه'!$E$35+(AA2059-'اطلاعات پایه'!$B$35)*'اطلاعات پایه'!$C$36,IF(AA2059&lt;='اطلاعات پایه'!$B$37,'اطلاعات پایه'!$E$36+(AA2059-'اطلاعات پایه'!$B$36)*'اطلاعات پایه'!$C$37,IF(AA2059&lt;='اطلاعات پایه'!$B$38,'اطلاعات پایه'!$E$37+(AA2059-'اطلاعات پایه'!$B$37)*'اطلاعات پایه'!$C$38,IF(AA2059&lt;='اطلاعات پایه'!$B$39,'اطلاعات پایه'!$E$38+(AA2059-'اطلاعات پایه'!$B$38)*'اطلاعات پایه'!$C$39,'اطلاعات پایه'!$E$39+(AA2059-'اطلاعات پایه'!$B$39)*'اطلاعات پایه'!$C$40)))))/365*L2059</f>
        <v>0</v>
      </c>
      <c r="AC2059" s="9">
        <f t="shared" si="255"/>
        <v>37493954</v>
      </c>
      <c r="AE2059" s="9">
        <f t="shared" si="250"/>
        <v>49588780</v>
      </c>
    </row>
    <row r="2060" spans="1:31" x14ac:dyDescent="0.25">
      <c r="A2060" s="13">
        <v>2040</v>
      </c>
      <c r="B2060" s="13"/>
      <c r="C2060" s="13"/>
      <c r="D2060" s="13"/>
      <c r="E2060" s="13"/>
      <c r="F2060" s="13"/>
      <c r="G2060" s="6" t="str">
        <f t="shared" si="248"/>
        <v/>
      </c>
      <c r="H2060" s="13"/>
      <c r="I2060" s="13"/>
      <c r="J2060" s="15"/>
      <c r="K2060" s="15"/>
      <c r="L2060" s="5">
        <f>VLOOKUP($C$15,'اطلاعات پایه'!$A$18:$B$30,2,FALSE)</f>
        <v>30</v>
      </c>
      <c r="M2060" s="6">
        <f>VLOOKUP($C$15,'اطلاعات پایه'!$A$18:$C$30,3,FALSE)</f>
        <v>45736</v>
      </c>
      <c r="N2060" s="5">
        <f>ROUND((K2060*('اطلاعات پایه'!$B$12+1)+'اطلاعات پایه'!$B$13)/30*L2060,0)</f>
        <v>9316080</v>
      </c>
      <c r="O2060" s="5">
        <f>IF(AND(F2060&gt;0,M2060-F2060&gt;364),'اطلاعات پایه'!$B$10,0)*L2060+J2060</f>
        <v>0</v>
      </c>
      <c r="P2060" s="5">
        <f>IF(H2060="متاهل",'اطلاعات پایه'!$B$6,0)</f>
        <v>0</v>
      </c>
      <c r="Q2060" s="5">
        <f>I2060*'اطلاعات پایه'!$B$7</f>
        <v>0</v>
      </c>
      <c r="R2060" s="5">
        <f>ROUND('اطلاعات پایه'!$B$8/30*MIN(30,L2060),0)</f>
        <v>9000000</v>
      </c>
      <c r="S2060" s="5">
        <f>ROUND('اطلاعات پایه'!$B$9/30*MIN(30,L2060),0)</f>
        <v>22000000</v>
      </c>
      <c r="T2060" s="5">
        <f t="shared" si="251"/>
        <v>59284</v>
      </c>
      <c r="U2060" s="15"/>
      <c r="V2060" s="5">
        <f t="shared" si="249"/>
        <v>0</v>
      </c>
      <c r="X2060" s="9">
        <f t="shared" si="252"/>
        <v>40316080</v>
      </c>
      <c r="Y2060" s="9">
        <f>ROUND(0.07*MIN(7*L2060*'اطلاعات پایه'!$B$5,'محاسبه حقوق'!X2060),0)</f>
        <v>2822126</v>
      </c>
      <c r="Z2060" s="9">
        <f t="shared" si="253"/>
        <v>9272700</v>
      </c>
      <c r="AA2060" s="9">
        <f t="shared" si="254"/>
        <v>480702059.14285713</v>
      </c>
      <c r="AB2060" s="5">
        <f>IF(AA2060&lt;='اطلاعات پایه'!$B$35,'اطلاعات پایه'!$D$35,IF(AA2060&lt;='اطلاعات پایه'!$B$36,'اطلاعات پایه'!$E$35+(AA2060-'اطلاعات پایه'!$B$35)*'اطلاعات پایه'!$C$36,IF(AA2060&lt;='اطلاعات پایه'!$B$37,'اطلاعات پایه'!$E$36+(AA2060-'اطلاعات پایه'!$B$36)*'اطلاعات پایه'!$C$37,IF(AA2060&lt;='اطلاعات پایه'!$B$38,'اطلاعات پایه'!$E$37+(AA2060-'اطلاعات پایه'!$B$37)*'اطلاعات پایه'!$C$38,IF(AA2060&lt;='اطلاعات پایه'!$B$39,'اطلاعات پایه'!$E$38+(AA2060-'اطلاعات پایه'!$B$38)*'اطلاعات پایه'!$C$39,'اطلاعات پایه'!$E$39+(AA2060-'اطلاعات پایه'!$B$39)*'اطلاعات پایه'!$C$40)))))/365*L2060</f>
        <v>0</v>
      </c>
      <c r="AC2060" s="9">
        <f t="shared" si="255"/>
        <v>37493954</v>
      </c>
      <c r="AE2060" s="9">
        <f t="shared" si="250"/>
        <v>49588780</v>
      </c>
    </row>
    <row r="2061" spans="1:31" x14ac:dyDescent="0.25">
      <c r="A2061" s="13">
        <v>2041</v>
      </c>
      <c r="B2061" s="13"/>
      <c r="C2061" s="13"/>
      <c r="D2061" s="13"/>
      <c r="E2061" s="13"/>
      <c r="F2061" s="13"/>
      <c r="G2061" s="6" t="str">
        <f t="shared" si="248"/>
        <v/>
      </c>
      <c r="H2061" s="13"/>
      <c r="I2061" s="13"/>
      <c r="J2061" s="15"/>
      <c r="K2061" s="15"/>
      <c r="L2061" s="5">
        <f>VLOOKUP($C$15,'اطلاعات پایه'!$A$18:$B$30,2,FALSE)</f>
        <v>30</v>
      </c>
      <c r="M2061" s="6">
        <f>VLOOKUP($C$15,'اطلاعات پایه'!$A$18:$C$30,3,FALSE)</f>
        <v>45736</v>
      </c>
      <c r="N2061" s="5">
        <f>ROUND((K2061*('اطلاعات پایه'!$B$12+1)+'اطلاعات پایه'!$B$13)/30*L2061,0)</f>
        <v>9316080</v>
      </c>
      <c r="O2061" s="5">
        <f>IF(AND(F2061&gt;0,M2061-F2061&gt;364),'اطلاعات پایه'!$B$10,0)*L2061+J2061</f>
        <v>0</v>
      </c>
      <c r="P2061" s="5">
        <f>IF(H2061="متاهل",'اطلاعات پایه'!$B$6,0)</f>
        <v>0</v>
      </c>
      <c r="Q2061" s="5">
        <f>I2061*'اطلاعات پایه'!$B$7</f>
        <v>0</v>
      </c>
      <c r="R2061" s="5">
        <f>ROUND('اطلاعات پایه'!$B$8/30*MIN(30,L2061),0)</f>
        <v>9000000</v>
      </c>
      <c r="S2061" s="5">
        <f>ROUND('اطلاعات پایه'!$B$9/30*MIN(30,L2061),0)</f>
        <v>22000000</v>
      </c>
      <c r="T2061" s="5">
        <f t="shared" si="251"/>
        <v>59284</v>
      </c>
      <c r="U2061" s="15"/>
      <c r="V2061" s="5">
        <f t="shared" si="249"/>
        <v>0</v>
      </c>
      <c r="X2061" s="9">
        <f t="shared" si="252"/>
        <v>40316080</v>
      </c>
      <c r="Y2061" s="9">
        <f>ROUND(0.07*MIN(7*L2061*'اطلاعات پایه'!$B$5,'محاسبه حقوق'!X2061),0)</f>
        <v>2822126</v>
      </c>
      <c r="Z2061" s="9">
        <f t="shared" si="253"/>
        <v>9272700</v>
      </c>
      <c r="AA2061" s="9">
        <f t="shared" si="254"/>
        <v>480702059.14285713</v>
      </c>
      <c r="AB2061" s="5">
        <f>IF(AA2061&lt;='اطلاعات پایه'!$B$35,'اطلاعات پایه'!$D$35,IF(AA2061&lt;='اطلاعات پایه'!$B$36,'اطلاعات پایه'!$E$35+(AA2061-'اطلاعات پایه'!$B$35)*'اطلاعات پایه'!$C$36,IF(AA2061&lt;='اطلاعات پایه'!$B$37,'اطلاعات پایه'!$E$36+(AA2061-'اطلاعات پایه'!$B$36)*'اطلاعات پایه'!$C$37,IF(AA2061&lt;='اطلاعات پایه'!$B$38,'اطلاعات پایه'!$E$37+(AA2061-'اطلاعات پایه'!$B$37)*'اطلاعات پایه'!$C$38,IF(AA2061&lt;='اطلاعات پایه'!$B$39,'اطلاعات پایه'!$E$38+(AA2061-'اطلاعات پایه'!$B$38)*'اطلاعات پایه'!$C$39,'اطلاعات پایه'!$E$39+(AA2061-'اطلاعات پایه'!$B$39)*'اطلاعات پایه'!$C$40)))))/365*L2061</f>
        <v>0</v>
      </c>
      <c r="AC2061" s="9">
        <f t="shared" si="255"/>
        <v>37493954</v>
      </c>
      <c r="AE2061" s="9">
        <f t="shared" si="250"/>
        <v>49588780</v>
      </c>
    </row>
    <row r="2062" spans="1:31" x14ac:dyDescent="0.25">
      <c r="A2062" s="13">
        <v>2042</v>
      </c>
      <c r="B2062" s="13"/>
      <c r="C2062" s="13"/>
      <c r="D2062" s="13"/>
      <c r="E2062" s="13"/>
      <c r="F2062" s="13"/>
      <c r="G2062" s="6" t="str">
        <f t="shared" si="248"/>
        <v/>
      </c>
      <c r="H2062" s="13"/>
      <c r="I2062" s="13"/>
      <c r="J2062" s="15"/>
      <c r="K2062" s="15"/>
      <c r="L2062" s="5">
        <f>VLOOKUP($C$15,'اطلاعات پایه'!$A$18:$B$30,2,FALSE)</f>
        <v>30</v>
      </c>
      <c r="M2062" s="6">
        <f>VLOOKUP($C$15,'اطلاعات پایه'!$A$18:$C$30,3,FALSE)</f>
        <v>45736</v>
      </c>
      <c r="N2062" s="5">
        <f>ROUND((K2062*('اطلاعات پایه'!$B$12+1)+'اطلاعات پایه'!$B$13)/30*L2062,0)</f>
        <v>9316080</v>
      </c>
      <c r="O2062" s="5">
        <f>IF(AND(F2062&gt;0,M2062-F2062&gt;364),'اطلاعات پایه'!$B$10,0)*L2062+J2062</f>
        <v>0</v>
      </c>
      <c r="P2062" s="5">
        <f>IF(H2062="متاهل",'اطلاعات پایه'!$B$6,0)</f>
        <v>0</v>
      </c>
      <c r="Q2062" s="5">
        <f>I2062*'اطلاعات پایه'!$B$7</f>
        <v>0</v>
      </c>
      <c r="R2062" s="5">
        <f>ROUND('اطلاعات پایه'!$B$8/30*MIN(30,L2062),0)</f>
        <v>9000000</v>
      </c>
      <c r="S2062" s="5">
        <f>ROUND('اطلاعات پایه'!$B$9/30*MIN(30,L2062),0)</f>
        <v>22000000</v>
      </c>
      <c r="T2062" s="5">
        <f t="shared" si="251"/>
        <v>59284</v>
      </c>
      <c r="U2062" s="15"/>
      <c r="V2062" s="5">
        <f t="shared" si="249"/>
        <v>0</v>
      </c>
      <c r="X2062" s="9">
        <f t="shared" si="252"/>
        <v>40316080</v>
      </c>
      <c r="Y2062" s="9">
        <f>ROUND(0.07*MIN(7*L2062*'اطلاعات پایه'!$B$5,'محاسبه حقوق'!X2062),0)</f>
        <v>2822126</v>
      </c>
      <c r="Z2062" s="9">
        <f t="shared" si="253"/>
        <v>9272700</v>
      </c>
      <c r="AA2062" s="9">
        <f t="shared" si="254"/>
        <v>480702059.14285713</v>
      </c>
      <c r="AB2062" s="5">
        <f>IF(AA2062&lt;='اطلاعات پایه'!$B$35,'اطلاعات پایه'!$D$35,IF(AA2062&lt;='اطلاعات پایه'!$B$36,'اطلاعات پایه'!$E$35+(AA2062-'اطلاعات پایه'!$B$35)*'اطلاعات پایه'!$C$36,IF(AA2062&lt;='اطلاعات پایه'!$B$37,'اطلاعات پایه'!$E$36+(AA2062-'اطلاعات پایه'!$B$36)*'اطلاعات پایه'!$C$37,IF(AA2062&lt;='اطلاعات پایه'!$B$38,'اطلاعات پایه'!$E$37+(AA2062-'اطلاعات پایه'!$B$37)*'اطلاعات پایه'!$C$38,IF(AA2062&lt;='اطلاعات پایه'!$B$39,'اطلاعات پایه'!$E$38+(AA2062-'اطلاعات پایه'!$B$38)*'اطلاعات پایه'!$C$39,'اطلاعات پایه'!$E$39+(AA2062-'اطلاعات پایه'!$B$39)*'اطلاعات پایه'!$C$40)))))/365*L2062</f>
        <v>0</v>
      </c>
      <c r="AC2062" s="9">
        <f t="shared" si="255"/>
        <v>37493954</v>
      </c>
      <c r="AE2062" s="9">
        <f t="shared" si="250"/>
        <v>49588780</v>
      </c>
    </row>
    <row r="2063" spans="1:31" x14ac:dyDescent="0.25">
      <c r="A2063" s="13">
        <v>2043</v>
      </c>
      <c r="B2063" s="13"/>
      <c r="C2063" s="13"/>
      <c r="D2063" s="13"/>
      <c r="E2063" s="13"/>
      <c r="F2063" s="13"/>
      <c r="G2063" s="6" t="str">
        <f t="shared" si="248"/>
        <v/>
      </c>
      <c r="H2063" s="13"/>
      <c r="I2063" s="13"/>
      <c r="J2063" s="15"/>
      <c r="K2063" s="15"/>
      <c r="L2063" s="5">
        <f>VLOOKUP($C$15,'اطلاعات پایه'!$A$18:$B$30,2,FALSE)</f>
        <v>30</v>
      </c>
      <c r="M2063" s="6">
        <f>VLOOKUP($C$15,'اطلاعات پایه'!$A$18:$C$30,3,FALSE)</f>
        <v>45736</v>
      </c>
      <c r="N2063" s="5">
        <f>ROUND((K2063*('اطلاعات پایه'!$B$12+1)+'اطلاعات پایه'!$B$13)/30*L2063,0)</f>
        <v>9316080</v>
      </c>
      <c r="O2063" s="5">
        <f>IF(AND(F2063&gt;0,M2063-F2063&gt;364),'اطلاعات پایه'!$B$10,0)*L2063+J2063</f>
        <v>0</v>
      </c>
      <c r="P2063" s="5">
        <f>IF(H2063="متاهل",'اطلاعات پایه'!$B$6,0)</f>
        <v>0</v>
      </c>
      <c r="Q2063" s="5">
        <f>I2063*'اطلاعات پایه'!$B$7</f>
        <v>0</v>
      </c>
      <c r="R2063" s="5">
        <f>ROUND('اطلاعات پایه'!$B$8/30*MIN(30,L2063),0)</f>
        <v>9000000</v>
      </c>
      <c r="S2063" s="5">
        <f>ROUND('اطلاعات پایه'!$B$9/30*MIN(30,L2063),0)</f>
        <v>22000000</v>
      </c>
      <c r="T2063" s="5">
        <f t="shared" si="251"/>
        <v>59284</v>
      </c>
      <c r="U2063" s="15"/>
      <c r="V2063" s="5">
        <f t="shared" si="249"/>
        <v>0</v>
      </c>
      <c r="X2063" s="9">
        <f t="shared" si="252"/>
        <v>40316080</v>
      </c>
      <c r="Y2063" s="9">
        <f>ROUND(0.07*MIN(7*L2063*'اطلاعات پایه'!$B$5,'محاسبه حقوق'!X2063),0)</f>
        <v>2822126</v>
      </c>
      <c r="Z2063" s="9">
        <f t="shared" si="253"/>
        <v>9272700</v>
      </c>
      <c r="AA2063" s="9">
        <f t="shared" si="254"/>
        <v>480702059.14285713</v>
      </c>
      <c r="AB2063" s="5">
        <f>IF(AA2063&lt;='اطلاعات پایه'!$B$35,'اطلاعات پایه'!$D$35,IF(AA2063&lt;='اطلاعات پایه'!$B$36,'اطلاعات پایه'!$E$35+(AA2063-'اطلاعات پایه'!$B$35)*'اطلاعات پایه'!$C$36,IF(AA2063&lt;='اطلاعات پایه'!$B$37,'اطلاعات پایه'!$E$36+(AA2063-'اطلاعات پایه'!$B$36)*'اطلاعات پایه'!$C$37,IF(AA2063&lt;='اطلاعات پایه'!$B$38,'اطلاعات پایه'!$E$37+(AA2063-'اطلاعات پایه'!$B$37)*'اطلاعات پایه'!$C$38,IF(AA2063&lt;='اطلاعات پایه'!$B$39,'اطلاعات پایه'!$E$38+(AA2063-'اطلاعات پایه'!$B$38)*'اطلاعات پایه'!$C$39,'اطلاعات پایه'!$E$39+(AA2063-'اطلاعات پایه'!$B$39)*'اطلاعات پایه'!$C$40)))))/365*L2063</f>
        <v>0</v>
      </c>
      <c r="AC2063" s="9">
        <f t="shared" si="255"/>
        <v>37493954</v>
      </c>
      <c r="AE2063" s="9">
        <f t="shared" si="250"/>
        <v>49588780</v>
      </c>
    </row>
    <row r="2064" spans="1:31" x14ac:dyDescent="0.25">
      <c r="A2064" s="13">
        <v>2044</v>
      </c>
      <c r="B2064" s="13"/>
      <c r="C2064" s="13"/>
      <c r="D2064" s="13"/>
      <c r="E2064" s="13"/>
      <c r="F2064" s="13"/>
      <c r="G2064" s="6" t="str">
        <f t="shared" si="248"/>
        <v/>
      </c>
      <c r="H2064" s="13"/>
      <c r="I2064" s="13"/>
      <c r="J2064" s="15"/>
      <c r="K2064" s="15"/>
      <c r="L2064" s="5">
        <f>VLOOKUP($C$15,'اطلاعات پایه'!$A$18:$B$30,2,FALSE)</f>
        <v>30</v>
      </c>
      <c r="M2064" s="6">
        <f>VLOOKUP($C$15,'اطلاعات پایه'!$A$18:$C$30,3,FALSE)</f>
        <v>45736</v>
      </c>
      <c r="N2064" s="5">
        <f>ROUND((K2064*('اطلاعات پایه'!$B$12+1)+'اطلاعات پایه'!$B$13)/30*L2064,0)</f>
        <v>9316080</v>
      </c>
      <c r="O2064" s="5">
        <f>IF(AND(F2064&gt;0,M2064-F2064&gt;364),'اطلاعات پایه'!$B$10,0)*L2064+J2064</f>
        <v>0</v>
      </c>
      <c r="P2064" s="5">
        <f>IF(H2064="متاهل",'اطلاعات پایه'!$B$6,0)</f>
        <v>0</v>
      </c>
      <c r="Q2064" s="5">
        <f>I2064*'اطلاعات پایه'!$B$7</f>
        <v>0</v>
      </c>
      <c r="R2064" s="5">
        <f>ROUND('اطلاعات پایه'!$B$8/30*MIN(30,L2064),0)</f>
        <v>9000000</v>
      </c>
      <c r="S2064" s="5">
        <f>ROUND('اطلاعات پایه'!$B$9/30*MIN(30,L2064),0)</f>
        <v>22000000</v>
      </c>
      <c r="T2064" s="5">
        <f t="shared" si="251"/>
        <v>59284</v>
      </c>
      <c r="U2064" s="15"/>
      <c r="V2064" s="5">
        <f t="shared" si="249"/>
        <v>0</v>
      </c>
      <c r="X2064" s="9">
        <f t="shared" si="252"/>
        <v>40316080</v>
      </c>
      <c r="Y2064" s="9">
        <f>ROUND(0.07*MIN(7*L2064*'اطلاعات پایه'!$B$5,'محاسبه حقوق'!X2064),0)</f>
        <v>2822126</v>
      </c>
      <c r="Z2064" s="9">
        <f t="shared" si="253"/>
        <v>9272700</v>
      </c>
      <c r="AA2064" s="9">
        <f t="shared" si="254"/>
        <v>480702059.14285713</v>
      </c>
      <c r="AB2064" s="5">
        <f>IF(AA2064&lt;='اطلاعات پایه'!$B$35,'اطلاعات پایه'!$D$35,IF(AA2064&lt;='اطلاعات پایه'!$B$36,'اطلاعات پایه'!$E$35+(AA2064-'اطلاعات پایه'!$B$35)*'اطلاعات پایه'!$C$36,IF(AA2064&lt;='اطلاعات پایه'!$B$37,'اطلاعات پایه'!$E$36+(AA2064-'اطلاعات پایه'!$B$36)*'اطلاعات پایه'!$C$37,IF(AA2064&lt;='اطلاعات پایه'!$B$38,'اطلاعات پایه'!$E$37+(AA2064-'اطلاعات پایه'!$B$37)*'اطلاعات پایه'!$C$38,IF(AA2064&lt;='اطلاعات پایه'!$B$39,'اطلاعات پایه'!$E$38+(AA2064-'اطلاعات پایه'!$B$38)*'اطلاعات پایه'!$C$39,'اطلاعات پایه'!$E$39+(AA2064-'اطلاعات پایه'!$B$39)*'اطلاعات پایه'!$C$40)))))/365*L2064</f>
        <v>0</v>
      </c>
      <c r="AC2064" s="9">
        <f t="shared" si="255"/>
        <v>37493954</v>
      </c>
      <c r="AE2064" s="9">
        <f t="shared" si="250"/>
        <v>49588780</v>
      </c>
    </row>
    <row r="2065" spans="1:31" x14ac:dyDescent="0.25">
      <c r="A2065" s="13">
        <v>2045</v>
      </c>
      <c r="B2065" s="13"/>
      <c r="C2065" s="13"/>
      <c r="D2065" s="13"/>
      <c r="E2065" s="13"/>
      <c r="F2065" s="13"/>
      <c r="G2065" s="6" t="str">
        <f t="shared" si="248"/>
        <v/>
      </c>
      <c r="H2065" s="13"/>
      <c r="I2065" s="13"/>
      <c r="J2065" s="15"/>
      <c r="K2065" s="15"/>
      <c r="L2065" s="5">
        <f>VLOOKUP($C$15,'اطلاعات پایه'!$A$18:$B$30,2,FALSE)</f>
        <v>30</v>
      </c>
      <c r="M2065" s="6">
        <f>VLOOKUP($C$15,'اطلاعات پایه'!$A$18:$C$30,3,FALSE)</f>
        <v>45736</v>
      </c>
      <c r="N2065" s="5">
        <f>ROUND((K2065*('اطلاعات پایه'!$B$12+1)+'اطلاعات پایه'!$B$13)/30*L2065,0)</f>
        <v>9316080</v>
      </c>
      <c r="O2065" s="5">
        <f>IF(AND(F2065&gt;0,M2065-F2065&gt;364),'اطلاعات پایه'!$B$10,0)*L2065+J2065</f>
        <v>0</v>
      </c>
      <c r="P2065" s="5">
        <f>IF(H2065="متاهل",'اطلاعات پایه'!$B$6,0)</f>
        <v>0</v>
      </c>
      <c r="Q2065" s="5">
        <f>I2065*'اطلاعات پایه'!$B$7</f>
        <v>0</v>
      </c>
      <c r="R2065" s="5">
        <f>ROUND('اطلاعات پایه'!$B$8/30*MIN(30,L2065),0)</f>
        <v>9000000</v>
      </c>
      <c r="S2065" s="5">
        <f>ROUND('اطلاعات پایه'!$B$9/30*MIN(30,L2065),0)</f>
        <v>22000000</v>
      </c>
      <c r="T2065" s="5">
        <f t="shared" si="251"/>
        <v>59284</v>
      </c>
      <c r="U2065" s="15"/>
      <c r="V2065" s="5">
        <f t="shared" si="249"/>
        <v>0</v>
      </c>
      <c r="X2065" s="9">
        <f t="shared" si="252"/>
        <v>40316080</v>
      </c>
      <c r="Y2065" s="9">
        <f>ROUND(0.07*MIN(7*L2065*'اطلاعات پایه'!$B$5,'محاسبه حقوق'!X2065),0)</f>
        <v>2822126</v>
      </c>
      <c r="Z2065" s="9">
        <f t="shared" si="253"/>
        <v>9272700</v>
      </c>
      <c r="AA2065" s="9">
        <f t="shared" si="254"/>
        <v>480702059.14285713</v>
      </c>
      <c r="AB2065" s="5">
        <f>IF(AA2065&lt;='اطلاعات پایه'!$B$35,'اطلاعات پایه'!$D$35,IF(AA2065&lt;='اطلاعات پایه'!$B$36,'اطلاعات پایه'!$E$35+(AA2065-'اطلاعات پایه'!$B$35)*'اطلاعات پایه'!$C$36,IF(AA2065&lt;='اطلاعات پایه'!$B$37,'اطلاعات پایه'!$E$36+(AA2065-'اطلاعات پایه'!$B$36)*'اطلاعات پایه'!$C$37,IF(AA2065&lt;='اطلاعات پایه'!$B$38,'اطلاعات پایه'!$E$37+(AA2065-'اطلاعات پایه'!$B$37)*'اطلاعات پایه'!$C$38,IF(AA2065&lt;='اطلاعات پایه'!$B$39,'اطلاعات پایه'!$E$38+(AA2065-'اطلاعات پایه'!$B$38)*'اطلاعات پایه'!$C$39,'اطلاعات پایه'!$E$39+(AA2065-'اطلاعات پایه'!$B$39)*'اطلاعات پایه'!$C$40)))))/365*L2065</f>
        <v>0</v>
      </c>
      <c r="AC2065" s="9">
        <f t="shared" si="255"/>
        <v>37493954</v>
      </c>
      <c r="AE2065" s="9">
        <f t="shared" si="250"/>
        <v>49588780</v>
      </c>
    </row>
    <row r="2066" spans="1:31" x14ac:dyDescent="0.25">
      <c r="A2066" s="13">
        <v>2046</v>
      </c>
      <c r="B2066" s="13"/>
      <c r="C2066" s="13"/>
      <c r="D2066" s="13"/>
      <c r="E2066" s="13"/>
      <c r="F2066" s="13"/>
      <c r="G2066" s="6" t="str">
        <f t="shared" si="248"/>
        <v/>
      </c>
      <c r="H2066" s="13"/>
      <c r="I2066" s="13"/>
      <c r="J2066" s="15"/>
      <c r="K2066" s="15"/>
      <c r="L2066" s="5">
        <f>VLOOKUP($C$15,'اطلاعات پایه'!$A$18:$B$30,2,FALSE)</f>
        <v>30</v>
      </c>
      <c r="M2066" s="6">
        <f>VLOOKUP($C$15,'اطلاعات پایه'!$A$18:$C$30,3,FALSE)</f>
        <v>45736</v>
      </c>
      <c r="N2066" s="5">
        <f>ROUND((K2066*('اطلاعات پایه'!$B$12+1)+'اطلاعات پایه'!$B$13)/30*L2066,0)</f>
        <v>9316080</v>
      </c>
      <c r="O2066" s="5">
        <f>IF(AND(F2066&gt;0,M2066-F2066&gt;364),'اطلاعات پایه'!$B$10,0)*L2066+J2066</f>
        <v>0</v>
      </c>
      <c r="P2066" s="5">
        <f>IF(H2066="متاهل",'اطلاعات پایه'!$B$6,0)</f>
        <v>0</v>
      </c>
      <c r="Q2066" s="5">
        <f>I2066*'اطلاعات پایه'!$B$7</f>
        <v>0</v>
      </c>
      <c r="R2066" s="5">
        <f>ROUND('اطلاعات پایه'!$B$8/30*MIN(30,L2066),0)</f>
        <v>9000000</v>
      </c>
      <c r="S2066" s="5">
        <f>ROUND('اطلاعات پایه'!$B$9/30*MIN(30,L2066),0)</f>
        <v>22000000</v>
      </c>
      <c r="T2066" s="5">
        <f t="shared" si="251"/>
        <v>59284</v>
      </c>
      <c r="U2066" s="15"/>
      <c r="V2066" s="5">
        <f t="shared" si="249"/>
        <v>0</v>
      </c>
      <c r="X2066" s="9">
        <f t="shared" si="252"/>
        <v>40316080</v>
      </c>
      <c r="Y2066" s="9">
        <f>ROUND(0.07*MIN(7*L2066*'اطلاعات پایه'!$B$5,'محاسبه حقوق'!X2066),0)</f>
        <v>2822126</v>
      </c>
      <c r="Z2066" s="9">
        <f t="shared" si="253"/>
        <v>9272700</v>
      </c>
      <c r="AA2066" s="9">
        <f t="shared" si="254"/>
        <v>480702059.14285713</v>
      </c>
      <c r="AB2066" s="5">
        <f>IF(AA2066&lt;='اطلاعات پایه'!$B$35,'اطلاعات پایه'!$D$35,IF(AA2066&lt;='اطلاعات پایه'!$B$36,'اطلاعات پایه'!$E$35+(AA2066-'اطلاعات پایه'!$B$35)*'اطلاعات پایه'!$C$36,IF(AA2066&lt;='اطلاعات پایه'!$B$37,'اطلاعات پایه'!$E$36+(AA2066-'اطلاعات پایه'!$B$36)*'اطلاعات پایه'!$C$37,IF(AA2066&lt;='اطلاعات پایه'!$B$38,'اطلاعات پایه'!$E$37+(AA2066-'اطلاعات پایه'!$B$37)*'اطلاعات پایه'!$C$38,IF(AA2066&lt;='اطلاعات پایه'!$B$39,'اطلاعات پایه'!$E$38+(AA2066-'اطلاعات پایه'!$B$38)*'اطلاعات پایه'!$C$39,'اطلاعات پایه'!$E$39+(AA2066-'اطلاعات پایه'!$B$39)*'اطلاعات پایه'!$C$40)))))/365*L2066</f>
        <v>0</v>
      </c>
      <c r="AC2066" s="9">
        <f t="shared" si="255"/>
        <v>37493954</v>
      </c>
      <c r="AE2066" s="9">
        <f t="shared" si="250"/>
        <v>49588780</v>
      </c>
    </row>
    <row r="2067" spans="1:31" x14ac:dyDescent="0.25">
      <c r="A2067" s="13">
        <v>2047</v>
      </c>
      <c r="B2067" s="13"/>
      <c r="C2067" s="13"/>
      <c r="D2067" s="13"/>
      <c r="E2067" s="13"/>
      <c r="F2067" s="13"/>
      <c r="G2067" s="6" t="str">
        <f t="shared" si="248"/>
        <v/>
      </c>
      <c r="H2067" s="13"/>
      <c r="I2067" s="13"/>
      <c r="J2067" s="15"/>
      <c r="K2067" s="15"/>
      <c r="L2067" s="5">
        <f>VLOOKUP($C$15,'اطلاعات پایه'!$A$18:$B$30,2,FALSE)</f>
        <v>30</v>
      </c>
      <c r="M2067" s="6">
        <f>VLOOKUP($C$15,'اطلاعات پایه'!$A$18:$C$30,3,FALSE)</f>
        <v>45736</v>
      </c>
      <c r="N2067" s="5">
        <f>ROUND((K2067*('اطلاعات پایه'!$B$12+1)+'اطلاعات پایه'!$B$13)/30*L2067,0)</f>
        <v>9316080</v>
      </c>
      <c r="O2067" s="5">
        <f>IF(AND(F2067&gt;0,M2067-F2067&gt;364),'اطلاعات پایه'!$B$10,0)*L2067+J2067</f>
        <v>0</v>
      </c>
      <c r="P2067" s="5">
        <f>IF(H2067="متاهل",'اطلاعات پایه'!$B$6,0)</f>
        <v>0</v>
      </c>
      <c r="Q2067" s="5">
        <f>I2067*'اطلاعات پایه'!$B$7</f>
        <v>0</v>
      </c>
      <c r="R2067" s="5">
        <f>ROUND('اطلاعات پایه'!$B$8/30*MIN(30,L2067),0)</f>
        <v>9000000</v>
      </c>
      <c r="S2067" s="5">
        <f>ROUND('اطلاعات پایه'!$B$9/30*MIN(30,L2067),0)</f>
        <v>22000000</v>
      </c>
      <c r="T2067" s="5">
        <f t="shared" si="251"/>
        <v>59284</v>
      </c>
      <c r="U2067" s="15"/>
      <c r="V2067" s="5">
        <f t="shared" si="249"/>
        <v>0</v>
      </c>
      <c r="X2067" s="9">
        <f t="shared" si="252"/>
        <v>40316080</v>
      </c>
      <c r="Y2067" s="9">
        <f>ROUND(0.07*MIN(7*L2067*'اطلاعات پایه'!$B$5,'محاسبه حقوق'!X2067),0)</f>
        <v>2822126</v>
      </c>
      <c r="Z2067" s="9">
        <f t="shared" si="253"/>
        <v>9272700</v>
      </c>
      <c r="AA2067" s="9">
        <f t="shared" si="254"/>
        <v>480702059.14285713</v>
      </c>
      <c r="AB2067" s="5">
        <f>IF(AA2067&lt;='اطلاعات پایه'!$B$35,'اطلاعات پایه'!$D$35,IF(AA2067&lt;='اطلاعات پایه'!$B$36,'اطلاعات پایه'!$E$35+(AA2067-'اطلاعات پایه'!$B$35)*'اطلاعات پایه'!$C$36,IF(AA2067&lt;='اطلاعات پایه'!$B$37,'اطلاعات پایه'!$E$36+(AA2067-'اطلاعات پایه'!$B$36)*'اطلاعات پایه'!$C$37,IF(AA2067&lt;='اطلاعات پایه'!$B$38,'اطلاعات پایه'!$E$37+(AA2067-'اطلاعات پایه'!$B$37)*'اطلاعات پایه'!$C$38,IF(AA2067&lt;='اطلاعات پایه'!$B$39,'اطلاعات پایه'!$E$38+(AA2067-'اطلاعات پایه'!$B$38)*'اطلاعات پایه'!$C$39,'اطلاعات پایه'!$E$39+(AA2067-'اطلاعات پایه'!$B$39)*'اطلاعات پایه'!$C$40)))))/365*L2067</f>
        <v>0</v>
      </c>
      <c r="AC2067" s="9">
        <f t="shared" si="255"/>
        <v>37493954</v>
      </c>
      <c r="AE2067" s="9">
        <f t="shared" si="250"/>
        <v>49588780</v>
      </c>
    </row>
    <row r="2068" spans="1:31" x14ac:dyDescent="0.25">
      <c r="A2068" s="13">
        <v>2048</v>
      </c>
      <c r="B2068" s="13"/>
      <c r="C2068" s="13"/>
      <c r="D2068" s="13"/>
      <c r="E2068" s="13"/>
      <c r="F2068" s="13"/>
      <c r="G2068" s="6" t="str">
        <f t="shared" si="248"/>
        <v/>
      </c>
      <c r="H2068" s="13"/>
      <c r="I2068" s="13"/>
      <c r="J2068" s="15"/>
      <c r="K2068" s="15"/>
      <c r="L2068" s="5">
        <f>VLOOKUP($C$15,'اطلاعات پایه'!$A$18:$B$30,2,FALSE)</f>
        <v>30</v>
      </c>
      <c r="M2068" s="6">
        <f>VLOOKUP($C$15,'اطلاعات پایه'!$A$18:$C$30,3,FALSE)</f>
        <v>45736</v>
      </c>
      <c r="N2068" s="5">
        <f>ROUND((K2068*('اطلاعات پایه'!$B$12+1)+'اطلاعات پایه'!$B$13)/30*L2068,0)</f>
        <v>9316080</v>
      </c>
      <c r="O2068" s="5">
        <f>IF(AND(F2068&gt;0,M2068-F2068&gt;364),'اطلاعات پایه'!$B$10,0)*L2068+J2068</f>
        <v>0</v>
      </c>
      <c r="P2068" s="5">
        <f>IF(H2068="متاهل",'اطلاعات پایه'!$B$6,0)</f>
        <v>0</v>
      </c>
      <c r="Q2068" s="5">
        <f>I2068*'اطلاعات پایه'!$B$7</f>
        <v>0</v>
      </c>
      <c r="R2068" s="5">
        <f>ROUND('اطلاعات پایه'!$B$8/30*MIN(30,L2068),0)</f>
        <v>9000000</v>
      </c>
      <c r="S2068" s="5">
        <f>ROUND('اطلاعات پایه'!$B$9/30*MIN(30,L2068),0)</f>
        <v>22000000</v>
      </c>
      <c r="T2068" s="5">
        <f t="shared" si="251"/>
        <v>59284</v>
      </c>
      <c r="U2068" s="15"/>
      <c r="V2068" s="5">
        <f t="shared" si="249"/>
        <v>0</v>
      </c>
      <c r="X2068" s="9">
        <f t="shared" si="252"/>
        <v>40316080</v>
      </c>
      <c r="Y2068" s="9">
        <f>ROUND(0.07*MIN(7*L2068*'اطلاعات پایه'!$B$5,'محاسبه حقوق'!X2068),0)</f>
        <v>2822126</v>
      </c>
      <c r="Z2068" s="9">
        <f t="shared" si="253"/>
        <v>9272700</v>
      </c>
      <c r="AA2068" s="9">
        <f t="shared" si="254"/>
        <v>480702059.14285713</v>
      </c>
      <c r="AB2068" s="5">
        <f>IF(AA2068&lt;='اطلاعات پایه'!$B$35,'اطلاعات پایه'!$D$35,IF(AA2068&lt;='اطلاعات پایه'!$B$36,'اطلاعات پایه'!$E$35+(AA2068-'اطلاعات پایه'!$B$35)*'اطلاعات پایه'!$C$36,IF(AA2068&lt;='اطلاعات پایه'!$B$37,'اطلاعات پایه'!$E$36+(AA2068-'اطلاعات پایه'!$B$36)*'اطلاعات پایه'!$C$37,IF(AA2068&lt;='اطلاعات پایه'!$B$38,'اطلاعات پایه'!$E$37+(AA2068-'اطلاعات پایه'!$B$37)*'اطلاعات پایه'!$C$38,IF(AA2068&lt;='اطلاعات پایه'!$B$39,'اطلاعات پایه'!$E$38+(AA2068-'اطلاعات پایه'!$B$38)*'اطلاعات پایه'!$C$39,'اطلاعات پایه'!$E$39+(AA2068-'اطلاعات پایه'!$B$39)*'اطلاعات پایه'!$C$40)))))/365*L2068</f>
        <v>0</v>
      </c>
      <c r="AC2068" s="9">
        <f t="shared" si="255"/>
        <v>37493954</v>
      </c>
      <c r="AE2068" s="9">
        <f t="shared" si="250"/>
        <v>49588780</v>
      </c>
    </row>
    <row r="2069" spans="1:31" x14ac:dyDescent="0.25">
      <c r="A2069" s="13">
        <v>2049</v>
      </c>
      <c r="B2069" s="13"/>
      <c r="C2069" s="13"/>
      <c r="D2069" s="13"/>
      <c r="E2069" s="13"/>
      <c r="F2069" s="13"/>
      <c r="G2069" s="6" t="str">
        <f t="shared" si="248"/>
        <v/>
      </c>
      <c r="H2069" s="13"/>
      <c r="I2069" s="13"/>
      <c r="J2069" s="15"/>
      <c r="K2069" s="15"/>
      <c r="L2069" s="5">
        <f>VLOOKUP($C$15,'اطلاعات پایه'!$A$18:$B$30,2,FALSE)</f>
        <v>30</v>
      </c>
      <c r="M2069" s="6">
        <f>VLOOKUP($C$15,'اطلاعات پایه'!$A$18:$C$30,3,FALSE)</f>
        <v>45736</v>
      </c>
      <c r="N2069" s="5">
        <f>ROUND((K2069*('اطلاعات پایه'!$B$12+1)+'اطلاعات پایه'!$B$13)/30*L2069,0)</f>
        <v>9316080</v>
      </c>
      <c r="O2069" s="5">
        <f>IF(AND(F2069&gt;0,M2069-F2069&gt;364),'اطلاعات پایه'!$B$10,0)*L2069+J2069</f>
        <v>0</v>
      </c>
      <c r="P2069" s="5">
        <f>IF(H2069="متاهل",'اطلاعات پایه'!$B$6,0)</f>
        <v>0</v>
      </c>
      <c r="Q2069" s="5">
        <f>I2069*'اطلاعات پایه'!$B$7</f>
        <v>0</v>
      </c>
      <c r="R2069" s="5">
        <f>ROUND('اطلاعات پایه'!$B$8/30*MIN(30,L2069),0)</f>
        <v>9000000</v>
      </c>
      <c r="S2069" s="5">
        <f>ROUND('اطلاعات پایه'!$B$9/30*MIN(30,L2069),0)</f>
        <v>22000000</v>
      </c>
      <c r="T2069" s="5">
        <f t="shared" si="251"/>
        <v>59284</v>
      </c>
      <c r="U2069" s="15"/>
      <c r="V2069" s="5">
        <f t="shared" si="249"/>
        <v>0</v>
      </c>
      <c r="X2069" s="9">
        <f t="shared" si="252"/>
        <v>40316080</v>
      </c>
      <c r="Y2069" s="9">
        <f>ROUND(0.07*MIN(7*L2069*'اطلاعات پایه'!$B$5,'محاسبه حقوق'!X2069),0)</f>
        <v>2822126</v>
      </c>
      <c r="Z2069" s="9">
        <f t="shared" si="253"/>
        <v>9272700</v>
      </c>
      <c r="AA2069" s="9">
        <f t="shared" si="254"/>
        <v>480702059.14285713</v>
      </c>
      <c r="AB2069" s="5">
        <f>IF(AA2069&lt;='اطلاعات پایه'!$B$35,'اطلاعات پایه'!$D$35,IF(AA2069&lt;='اطلاعات پایه'!$B$36,'اطلاعات پایه'!$E$35+(AA2069-'اطلاعات پایه'!$B$35)*'اطلاعات پایه'!$C$36,IF(AA2069&lt;='اطلاعات پایه'!$B$37,'اطلاعات پایه'!$E$36+(AA2069-'اطلاعات پایه'!$B$36)*'اطلاعات پایه'!$C$37,IF(AA2069&lt;='اطلاعات پایه'!$B$38,'اطلاعات پایه'!$E$37+(AA2069-'اطلاعات پایه'!$B$37)*'اطلاعات پایه'!$C$38,IF(AA2069&lt;='اطلاعات پایه'!$B$39,'اطلاعات پایه'!$E$38+(AA2069-'اطلاعات پایه'!$B$38)*'اطلاعات پایه'!$C$39,'اطلاعات پایه'!$E$39+(AA2069-'اطلاعات پایه'!$B$39)*'اطلاعات پایه'!$C$40)))))/365*L2069</f>
        <v>0</v>
      </c>
      <c r="AC2069" s="9">
        <f t="shared" si="255"/>
        <v>37493954</v>
      </c>
      <c r="AE2069" s="9">
        <f t="shared" si="250"/>
        <v>49588780</v>
      </c>
    </row>
    <row r="2070" spans="1:31" x14ac:dyDescent="0.25">
      <c r="A2070" s="13">
        <v>2050</v>
      </c>
      <c r="B2070" s="13"/>
      <c r="C2070" s="13"/>
      <c r="D2070" s="13"/>
      <c r="E2070" s="13"/>
      <c r="F2070" s="13"/>
      <c r="G2070" s="6" t="str">
        <f t="shared" ref="G2070:G2133" si="256">IF(F2070=0,"",F2070)</f>
        <v/>
      </c>
      <c r="H2070" s="13"/>
      <c r="I2070" s="13"/>
      <c r="J2070" s="15"/>
      <c r="K2070" s="15"/>
      <c r="L2070" s="5">
        <f>VLOOKUP($C$15,'اطلاعات پایه'!$A$18:$B$30,2,FALSE)</f>
        <v>30</v>
      </c>
      <c r="M2070" s="6">
        <f>VLOOKUP($C$15,'اطلاعات پایه'!$A$18:$C$30,3,FALSE)</f>
        <v>45736</v>
      </c>
      <c r="N2070" s="5">
        <f>ROUND((K2070*('اطلاعات پایه'!$B$12+1)+'اطلاعات پایه'!$B$13)/30*L2070,0)</f>
        <v>9316080</v>
      </c>
      <c r="O2070" s="5">
        <f>IF(AND(F2070&gt;0,M2070-F2070&gt;364),'اطلاعات پایه'!$B$10,0)*L2070+J2070</f>
        <v>0</v>
      </c>
      <c r="P2070" s="5">
        <f>IF(H2070="متاهل",'اطلاعات پایه'!$B$6,0)</f>
        <v>0</v>
      </c>
      <c r="Q2070" s="5">
        <f>I2070*'اطلاعات پایه'!$B$7</f>
        <v>0</v>
      </c>
      <c r="R2070" s="5">
        <f>ROUND('اطلاعات پایه'!$B$8/30*MIN(30,L2070),0)</f>
        <v>9000000</v>
      </c>
      <c r="S2070" s="5">
        <f>ROUND('اطلاعات پایه'!$B$9/30*MIN(30,L2070),0)</f>
        <v>22000000</v>
      </c>
      <c r="T2070" s="5">
        <f t="shared" si="251"/>
        <v>59284</v>
      </c>
      <c r="U2070" s="15"/>
      <c r="V2070" s="5">
        <f t="shared" ref="V2070:V2133" si="257">U2070*T2070</f>
        <v>0</v>
      </c>
      <c r="X2070" s="9">
        <f t="shared" si="252"/>
        <v>40316080</v>
      </c>
      <c r="Y2070" s="9">
        <f>ROUND(0.07*MIN(7*L2070*'اطلاعات پایه'!$B$5,'محاسبه حقوق'!X2070),0)</f>
        <v>2822126</v>
      </c>
      <c r="Z2070" s="9">
        <f t="shared" si="253"/>
        <v>9272700</v>
      </c>
      <c r="AA2070" s="9">
        <f t="shared" si="254"/>
        <v>480702059.14285713</v>
      </c>
      <c r="AB2070" s="5">
        <f>IF(AA2070&lt;='اطلاعات پایه'!$B$35,'اطلاعات پایه'!$D$35,IF(AA2070&lt;='اطلاعات پایه'!$B$36,'اطلاعات پایه'!$E$35+(AA2070-'اطلاعات پایه'!$B$35)*'اطلاعات پایه'!$C$36,IF(AA2070&lt;='اطلاعات پایه'!$B$37,'اطلاعات پایه'!$E$36+(AA2070-'اطلاعات پایه'!$B$36)*'اطلاعات پایه'!$C$37,IF(AA2070&lt;='اطلاعات پایه'!$B$38,'اطلاعات پایه'!$E$37+(AA2070-'اطلاعات پایه'!$B$37)*'اطلاعات پایه'!$C$38,IF(AA2070&lt;='اطلاعات پایه'!$B$39,'اطلاعات پایه'!$E$38+(AA2070-'اطلاعات پایه'!$B$38)*'اطلاعات پایه'!$C$39,'اطلاعات پایه'!$E$39+(AA2070-'اطلاعات پایه'!$B$39)*'اطلاعات پایه'!$C$40)))))/365*L2070</f>
        <v>0</v>
      </c>
      <c r="AC2070" s="9">
        <f t="shared" si="255"/>
        <v>37493954</v>
      </c>
      <c r="AE2070" s="9">
        <f t="shared" ref="AE2070:AE2133" si="258">X2070+Z2070</f>
        <v>49588780</v>
      </c>
    </row>
    <row r="2071" spans="1:31" x14ac:dyDescent="0.25">
      <c r="A2071" s="13">
        <v>2051</v>
      </c>
      <c r="B2071" s="13"/>
      <c r="C2071" s="13"/>
      <c r="D2071" s="13"/>
      <c r="E2071" s="13"/>
      <c r="F2071" s="13"/>
      <c r="G2071" s="6" t="str">
        <f t="shared" si="256"/>
        <v/>
      </c>
      <c r="H2071" s="13"/>
      <c r="I2071" s="13"/>
      <c r="J2071" s="15"/>
      <c r="K2071" s="15"/>
      <c r="L2071" s="5">
        <f>VLOOKUP($C$15,'اطلاعات پایه'!$A$18:$B$30,2,FALSE)</f>
        <v>30</v>
      </c>
      <c r="M2071" s="6">
        <f>VLOOKUP($C$15,'اطلاعات پایه'!$A$18:$C$30,3,FALSE)</f>
        <v>45736</v>
      </c>
      <c r="N2071" s="5">
        <f>ROUND((K2071*('اطلاعات پایه'!$B$12+1)+'اطلاعات پایه'!$B$13)/30*L2071,0)</f>
        <v>9316080</v>
      </c>
      <c r="O2071" s="5">
        <f>IF(AND(F2071&gt;0,M2071-F2071&gt;364),'اطلاعات پایه'!$B$10,0)*L2071+J2071</f>
        <v>0</v>
      </c>
      <c r="P2071" s="5">
        <f>IF(H2071="متاهل",'اطلاعات پایه'!$B$6,0)</f>
        <v>0</v>
      </c>
      <c r="Q2071" s="5">
        <f>I2071*'اطلاعات پایه'!$B$7</f>
        <v>0</v>
      </c>
      <c r="R2071" s="5">
        <f>ROUND('اطلاعات پایه'!$B$8/30*MIN(30,L2071),0)</f>
        <v>9000000</v>
      </c>
      <c r="S2071" s="5">
        <f>ROUND('اطلاعات پایه'!$B$9/30*MIN(30,L2071),0)</f>
        <v>22000000</v>
      </c>
      <c r="T2071" s="5">
        <f t="shared" ref="T2071:T2134" si="259">ROUND((N2071+O2071)/L2071*30/220*1.4,0)</f>
        <v>59284</v>
      </c>
      <c r="U2071" s="15"/>
      <c r="V2071" s="5">
        <f t="shared" si="257"/>
        <v>0</v>
      </c>
      <c r="X2071" s="9">
        <f t="shared" ref="X2071:X2134" si="260">SUM(N2071:S2071,V2071:W2071)</f>
        <v>40316080</v>
      </c>
      <c r="Y2071" s="9">
        <f>ROUND(0.07*MIN(7*L2071*'اطلاعات پایه'!$B$5,'محاسبه حقوق'!X2071),0)</f>
        <v>2822126</v>
      </c>
      <c r="Z2071" s="9">
        <f t="shared" ref="Z2071:Z2134" si="261">ROUND(Y2071/7*23,0)</f>
        <v>9272700</v>
      </c>
      <c r="AA2071" s="9">
        <f t="shared" ref="AA2071:AA2134" si="262">(X2071-2/7*Y2071)/L2071*365</f>
        <v>480702059.14285713</v>
      </c>
      <c r="AB2071" s="5">
        <f>IF(AA2071&lt;='اطلاعات پایه'!$B$35,'اطلاعات پایه'!$D$35,IF(AA2071&lt;='اطلاعات پایه'!$B$36,'اطلاعات پایه'!$E$35+(AA2071-'اطلاعات پایه'!$B$35)*'اطلاعات پایه'!$C$36,IF(AA2071&lt;='اطلاعات پایه'!$B$37,'اطلاعات پایه'!$E$36+(AA2071-'اطلاعات پایه'!$B$36)*'اطلاعات پایه'!$C$37,IF(AA2071&lt;='اطلاعات پایه'!$B$38,'اطلاعات پایه'!$E$37+(AA2071-'اطلاعات پایه'!$B$37)*'اطلاعات پایه'!$C$38,IF(AA2071&lt;='اطلاعات پایه'!$B$39,'اطلاعات پایه'!$E$38+(AA2071-'اطلاعات پایه'!$B$38)*'اطلاعات پایه'!$C$39,'اطلاعات پایه'!$E$39+(AA2071-'اطلاعات پایه'!$B$39)*'اطلاعات پایه'!$C$40)))))/365*L2071</f>
        <v>0</v>
      </c>
      <c r="AC2071" s="9">
        <f t="shared" ref="AC2071:AC2134" si="263">X2071-Y2071-AB2071</f>
        <v>37493954</v>
      </c>
      <c r="AE2071" s="9">
        <f t="shared" si="258"/>
        <v>49588780</v>
      </c>
    </row>
    <row r="2072" spans="1:31" x14ac:dyDescent="0.25">
      <c r="A2072" s="13">
        <v>2052</v>
      </c>
      <c r="B2072" s="13"/>
      <c r="C2072" s="13"/>
      <c r="D2072" s="13"/>
      <c r="E2072" s="13"/>
      <c r="F2072" s="13"/>
      <c r="G2072" s="6" t="str">
        <f t="shared" si="256"/>
        <v/>
      </c>
      <c r="H2072" s="13"/>
      <c r="I2072" s="13"/>
      <c r="J2072" s="15"/>
      <c r="K2072" s="15"/>
      <c r="L2072" s="5">
        <f>VLOOKUP($C$15,'اطلاعات پایه'!$A$18:$B$30,2,FALSE)</f>
        <v>30</v>
      </c>
      <c r="M2072" s="6">
        <f>VLOOKUP($C$15,'اطلاعات پایه'!$A$18:$C$30,3,FALSE)</f>
        <v>45736</v>
      </c>
      <c r="N2072" s="5">
        <f>ROUND((K2072*('اطلاعات پایه'!$B$12+1)+'اطلاعات پایه'!$B$13)/30*L2072,0)</f>
        <v>9316080</v>
      </c>
      <c r="O2072" s="5">
        <f>IF(AND(F2072&gt;0,M2072-F2072&gt;364),'اطلاعات پایه'!$B$10,0)*L2072+J2072</f>
        <v>0</v>
      </c>
      <c r="P2072" s="5">
        <f>IF(H2072="متاهل",'اطلاعات پایه'!$B$6,0)</f>
        <v>0</v>
      </c>
      <c r="Q2072" s="5">
        <f>I2072*'اطلاعات پایه'!$B$7</f>
        <v>0</v>
      </c>
      <c r="R2072" s="5">
        <f>ROUND('اطلاعات پایه'!$B$8/30*MIN(30,L2072),0)</f>
        <v>9000000</v>
      </c>
      <c r="S2072" s="5">
        <f>ROUND('اطلاعات پایه'!$B$9/30*MIN(30,L2072),0)</f>
        <v>22000000</v>
      </c>
      <c r="T2072" s="5">
        <f t="shared" si="259"/>
        <v>59284</v>
      </c>
      <c r="U2072" s="15"/>
      <c r="V2072" s="5">
        <f t="shared" si="257"/>
        <v>0</v>
      </c>
      <c r="X2072" s="9">
        <f t="shared" si="260"/>
        <v>40316080</v>
      </c>
      <c r="Y2072" s="9">
        <f>ROUND(0.07*MIN(7*L2072*'اطلاعات پایه'!$B$5,'محاسبه حقوق'!X2072),0)</f>
        <v>2822126</v>
      </c>
      <c r="Z2072" s="9">
        <f t="shared" si="261"/>
        <v>9272700</v>
      </c>
      <c r="AA2072" s="9">
        <f t="shared" si="262"/>
        <v>480702059.14285713</v>
      </c>
      <c r="AB2072" s="5">
        <f>IF(AA2072&lt;='اطلاعات پایه'!$B$35,'اطلاعات پایه'!$D$35,IF(AA2072&lt;='اطلاعات پایه'!$B$36,'اطلاعات پایه'!$E$35+(AA2072-'اطلاعات پایه'!$B$35)*'اطلاعات پایه'!$C$36,IF(AA2072&lt;='اطلاعات پایه'!$B$37,'اطلاعات پایه'!$E$36+(AA2072-'اطلاعات پایه'!$B$36)*'اطلاعات پایه'!$C$37,IF(AA2072&lt;='اطلاعات پایه'!$B$38,'اطلاعات پایه'!$E$37+(AA2072-'اطلاعات پایه'!$B$37)*'اطلاعات پایه'!$C$38,IF(AA2072&lt;='اطلاعات پایه'!$B$39,'اطلاعات پایه'!$E$38+(AA2072-'اطلاعات پایه'!$B$38)*'اطلاعات پایه'!$C$39,'اطلاعات پایه'!$E$39+(AA2072-'اطلاعات پایه'!$B$39)*'اطلاعات پایه'!$C$40)))))/365*L2072</f>
        <v>0</v>
      </c>
      <c r="AC2072" s="9">
        <f t="shared" si="263"/>
        <v>37493954</v>
      </c>
      <c r="AE2072" s="9">
        <f t="shared" si="258"/>
        <v>49588780</v>
      </c>
    </row>
    <row r="2073" spans="1:31" x14ac:dyDescent="0.25">
      <c r="A2073" s="13">
        <v>2053</v>
      </c>
      <c r="B2073" s="13"/>
      <c r="C2073" s="13"/>
      <c r="D2073" s="13"/>
      <c r="E2073" s="13"/>
      <c r="F2073" s="13"/>
      <c r="G2073" s="6" t="str">
        <f t="shared" si="256"/>
        <v/>
      </c>
      <c r="H2073" s="13"/>
      <c r="I2073" s="13"/>
      <c r="J2073" s="15"/>
      <c r="K2073" s="15"/>
      <c r="L2073" s="5">
        <f>VLOOKUP($C$15,'اطلاعات پایه'!$A$18:$B$30,2,FALSE)</f>
        <v>30</v>
      </c>
      <c r="M2073" s="6">
        <f>VLOOKUP($C$15,'اطلاعات پایه'!$A$18:$C$30,3,FALSE)</f>
        <v>45736</v>
      </c>
      <c r="N2073" s="5">
        <f>ROUND((K2073*('اطلاعات پایه'!$B$12+1)+'اطلاعات پایه'!$B$13)/30*L2073,0)</f>
        <v>9316080</v>
      </c>
      <c r="O2073" s="5">
        <f>IF(AND(F2073&gt;0,M2073-F2073&gt;364),'اطلاعات پایه'!$B$10,0)*L2073+J2073</f>
        <v>0</v>
      </c>
      <c r="P2073" s="5">
        <f>IF(H2073="متاهل",'اطلاعات پایه'!$B$6,0)</f>
        <v>0</v>
      </c>
      <c r="Q2073" s="5">
        <f>I2073*'اطلاعات پایه'!$B$7</f>
        <v>0</v>
      </c>
      <c r="R2073" s="5">
        <f>ROUND('اطلاعات پایه'!$B$8/30*MIN(30,L2073),0)</f>
        <v>9000000</v>
      </c>
      <c r="S2073" s="5">
        <f>ROUND('اطلاعات پایه'!$B$9/30*MIN(30,L2073),0)</f>
        <v>22000000</v>
      </c>
      <c r="T2073" s="5">
        <f t="shared" si="259"/>
        <v>59284</v>
      </c>
      <c r="U2073" s="15"/>
      <c r="V2073" s="5">
        <f t="shared" si="257"/>
        <v>0</v>
      </c>
      <c r="X2073" s="9">
        <f t="shared" si="260"/>
        <v>40316080</v>
      </c>
      <c r="Y2073" s="9">
        <f>ROUND(0.07*MIN(7*L2073*'اطلاعات پایه'!$B$5,'محاسبه حقوق'!X2073),0)</f>
        <v>2822126</v>
      </c>
      <c r="Z2073" s="9">
        <f t="shared" si="261"/>
        <v>9272700</v>
      </c>
      <c r="AA2073" s="9">
        <f t="shared" si="262"/>
        <v>480702059.14285713</v>
      </c>
      <c r="AB2073" s="5">
        <f>IF(AA2073&lt;='اطلاعات پایه'!$B$35,'اطلاعات پایه'!$D$35,IF(AA2073&lt;='اطلاعات پایه'!$B$36,'اطلاعات پایه'!$E$35+(AA2073-'اطلاعات پایه'!$B$35)*'اطلاعات پایه'!$C$36,IF(AA2073&lt;='اطلاعات پایه'!$B$37,'اطلاعات پایه'!$E$36+(AA2073-'اطلاعات پایه'!$B$36)*'اطلاعات پایه'!$C$37,IF(AA2073&lt;='اطلاعات پایه'!$B$38,'اطلاعات پایه'!$E$37+(AA2073-'اطلاعات پایه'!$B$37)*'اطلاعات پایه'!$C$38,IF(AA2073&lt;='اطلاعات پایه'!$B$39,'اطلاعات پایه'!$E$38+(AA2073-'اطلاعات پایه'!$B$38)*'اطلاعات پایه'!$C$39,'اطلاعات پایه'!$E$39+(AA2073-'اطلاعات پایه'!$B$39)*'اطلاعات پایه'!$C$40)))))/365*L2073</f>
        <v>0</v>
      </c>
      <c r="AC2073" s="9">
        <f t="shared" si="263"/>
        <v>37493954</v>
      </c>
      <c r="AE2073" s="9">
        <f t="shared" si="258"/>
        <v>49588780</v>
      </c>
    </row>
    <row r="2074" spans="1:31" x14ac:dyDescent="0.25">
      <c r="A2074" s="13">
        <v>2054</v>
      </c>
      <c r="B2074" s="13"/>
      <c r="C2074" s="13"/>
      <c r="D2074" s="13"/>
      <c r="E2074" s="13"/>
      <c r="F2074" s="13"/>
      <c r="G2074" s="6" t="str">
        <f t="shared" si="256"/>
        <v/>
      </c>
      <c r="H2074" s="13"/>
      <c r="I2074" s="13"/>
      <c r="J2074" s="15"/>
      <c r="K2074" s="15"/>
      <c r="L2074" s="5">
        <f>VLOOKUP($C$15,'اطلاعات پایه'!$A$18:$B$30,2,FALSE)</f>
        <v>30</v>
      </c>
      <c r="M2074" s="6">
        <f>VLOOKUP($C$15,'اطلاعات پایه'!$A$18:$C$30,3,FALSE)</f>
        <v>45736</v>
      </c>
      <c r="N2074" s="5">
        <f>ROUND((K2074*('اطلاعات پایه'!$B$12+1)+'اطلاعات پایه'!$B$13)/30*L2074,0)</f>
        <v>9316080</v>
      </c>
      <c r="O2074" s="5">
        <f>IF(AND(F2074&gt;0,M2074-F2074&gt;364),'اطلاعات پایه'!$B$10,0)*L2074+J2074</f>
        <v>0</v>
      </c>
      <c r="P2074" s="5">
        <f>IF(H2074="متاهل",'اطلاعات پایه'!$B$6,0)</f>
        <v>0</v>
      </c>
      <c r="Q2074" s="5">
        <f>I2074*'اطلاعات پایه'!$B$7</f>
        <v>0</v>
      </c>
      <c r="R2074" s="5">
        <f>ROUND('اطلاعات پایه'!$B$8/30*MIN(30,L2074),0)</f>
        <v>9000000</v>
      </c>
      <c r="S2074" s="5">
        <f>ROUND('اطلاعات پایه'!$B$9/30*MIN(30,L2074),0)</f>
        <v>22000000</v>
      </c>
      <c r="T2074" s="5">
        <f t="shared" si="259"/>
        <v>59284</v>
      </c>
      <c r="U2074" s="15"/>
      <c r="V2074" s="5">
        <f t="shared" si="257"/>
        <v>0</v>
      </c>
      <c r="X2074" s="9">
        <f t="shared" si="260"/>
        <v>40316080</v>
      </c>
      <c r="Y2074" s="9">
        <f>ROUND(0.07*MIN(7*L2074*'اطلاعات پایه'!$B$5,'محاسبه حقوق'!X2074),0)</f>
        <v>2822126</v>
      </c>
      <c r="Z2074" s="9">
        <f t="shared" si="261"/>
        <v>9272700</v>
      </c>
      <c r="AA2074" s="9">
        <f t="shared" si="262"/>
        <v>480702059.14285713</v>
      </c>
      <c r="AB2074" s="5">
        <f>IF(AA2074&lt;='اطلاعات پایه'!$B$35,'اطلاعات پایه'!$D$35,IF(AA2074&lt;='اطلاعات پایه'!$B$36,'اطلاعات پایه'!$E$35+(AA2074-'اطلاعات پایه'!$B$35)*'اطلاعات پایه'!$C$36,IF(AA2074&lt;='اطلاعات پایه'!$B$37,'اطلاعات پایه'!$E$36+(AA2074-'اطلاعات پایه'!$B$36)*'اطلاعات پایه'!$C$37,IF(AA2074&lt;='اطلاعات پایه'!$B$38,'اطلاعات پایه'!$E$37+(AA2074-'اطلاعات پایه'!$B$37)*'اطلاعات پایه'!$C$38,IF(AA2074&lt;='اطلاعات پایه'!$B$39,'اطلاعات پایه'!$E$38+(AA2074-'اطلاعات پایه'!$B$38)*'اطلاعات پایه'!$C$39,'اطلاعات پایه'!$E$39+(AA2074-'اطلاعات پایه'!$B$39)*'اطلاعات پایه'!$C$40)))))/365*L2074</f>
        <v>0</v>
      </c>
      <c r="AC2074" s="9">
        <f t="shared" si="263"/>
        <v>37493954</v>
      </c>
      <c r="AE2074" s="9">
        <f t="shared" si="258"/>
        <v>49588780</v>
      </c>
    </row>
    <row r="2075" spans="1:31" x14ac:dyDescent="0.25">
      <c r="A2075" s="13">
        <v>2055</v>
      </c>
      <c r="B2075" s="13"/>
      <c r="C2075" s="13"/>
      <c r="D2075" s="13"/>
      <c r="E2075" s="13"/>
      <c r="F2075" s="13"/>
      <c r="G2075" s="6" t="str">
        <f t="shared" si="256"/>
        <v/>
      </c>
      <c r="H2075" s="13"/>
      <c r="I2075" s="13"/>
      <c r="J2075" s="15"/>
      <c r="K2075" s="15"/>
      <c r="L2075" s="5">
        <f>VLOOKUP($C$15,'اطلاعات پایه'!$A$18:$B$30,2,FALSE)</f>
        <v>30</v>
      </c>
      <c r="M2075" s="6">
        <f>VLOOKUP($C$15,'اطلاعات پایه'!$A$18:$C$30,3,FALSE)</f>
        <v>45736</v>
      </c>
      <c r="N2075" s="5">
        <f>ROUND((K2075*('اطلاعات پایه'!$B$12+1)+'اطلاعات پایه'!$B$13)/30*L2075,0)</f>
        <v>9316080</v>
      </c>
      <c r="O2075" s="5">
        <f>IF(AND(F2075&gt;0,M2075-F2075&gt;364),'اطلاعات پایه'!$B$10,0)*L2075+J2075</f>
        <v>0</v>
      </c>
      <c r="P2075" s="5">
        <f>IF(H2075="متاهل",'اطلاعات پایه'!$B$6,0)</f>
        <v>0</v>
      </c>
      <c r="Q2075" s="5">
        <f>I2075*'اطلاعات پایه'!$B$7</f>
        <v>0</v>
      </c>
      <c r="R2075" s="5">
        <f>ROUND('اطلاعات پایه'!$B$8/30*MIN(30,L2075),0)</f>
        <v>9000000</v>
      </c>
      <c r="S2075" s="5">
        <f>ROUND('اطلاعات پایه'!$B$9/30*MIN(30,L2075),0)</f>
        <v>22000000</v>
      </c>
      <c r="T2075" s="5">
        <f t="shared" si="259"/>
        <v>59284</v>
      </c>
      <c r="U2075" s="15"/>
      <c r="V2075" s="5">
        <f t="shared" si="257"/>
        <v>0</v>
      </c>
      <c r="X2075" s="9">
        <f t="shared" si="260"/>
        <v>40316080</v>
      </c>
      <c r="Y2075" s="9">
        <f>ROUND(0.07*MIN(7*L2075*'اطلاعات پایه'!$B$5,'محاسبه حقوق'!X2075),0)</f>
        <v>2822126</v>
      </c>
      <c r="Z2075" s="9">
        <f t="shared" si="261"/>
        <v>9272700</v>
      </c>
      <c r="AA2075" s="9">
        <f t="shared" si="262"/>
        <v>480702059.14285713</v>
      </c>
      <c r="AB2075" s="5">
        <f>IF(AA2075&lt;='اطلاعات پایه'!$B$35,'اطلاعات پایه'!$D$35,IF(AA2075&lt;='اطلاعات پایه'!$B$36,'اطلاعات پایه'!$E$35+(AA2075-'اطلاعات پایه'!$B$35)*'اطلاعات پایه'!$C$36,IF(AA2075&lt;='اطلاعات پایه'!$B$37,'اطلاعات پایه'!$E$36+(AA2075-'اطلاعات پایه'!$B$36)*'اطلاعات پایه'!$C$37,IF(AA2075&lt;='اطلاعات پایه'!$B$38,'اطلاعات پایه'!$E$37+(AA2075-'اطلاعات پایه'!$B$37)*'اطلاعات پایه'!$C$38,IF(AA2075&lt;='اطلاعات پایه'!$B$39,'اطلاعات پایه'!$E$38+(AA2075-'اطلاعات پایه'!$B$38)*'اطلاعات پایه'!$C$39,'اطلاعات پایه'!$E$39+(AA2075-'اطلاعات پایه'!$B$39)*'اطلاعات پایه'!$C$40)))))/365*L2075</f>
        <v>0</v>
      </c>
      <c r="AC2075" s="9">
        <f t="shared" si="263"/>
        <v>37493954</v>
      </c>
      <c r="AE2075" s="9">
        <f t="shared" si="258"/>
        <v>49588780</v>
      </c>
    </row>
    <row r="2076" spans="1:31" x14ac:dyDescent="0.25">
      <c r="A2076" s="13">
        <v>2056</v>
      </c>
      <c r="B2076" s="13"/>
      <c r="C2076" s="13"/>
      <c r="D2076" s="13"/>
      <c r="E2076" s="13"/>
      <c r="F2076" s="13"/>
      <c r="G2076" s="6" t="str">
        <f t="shared" si="256"/>
        <v/>
      </c>
      <c r="H2076" s="13"/>
      <c r="I2076" s="13"/>
      <c r="J2076" s="15"/>
      <c r="K2076" s="15"/>
      <c r="L2076" s="5">
        <f>VLOOKUP($C$15,'اطلاعات پایه'!$A$18:$B$30,2,FALSE)</f>
        <v>30</v>
      </c>
      <c r="M2076" s="6">
        <f>VLOOKUP($C$15,'اطلاعات پایه'!$A$18:$C$30,3,FALSE)</f>
        <v>45736</v>
      </c>
      <c r="N2076" s="5">
        <f>ROUND((K2076*('اطلاعات پایه'!$B$12+1)+'اطلاعات پایه'!$B$13)/30*L2076,0)</f>
        <v>9316080</v>
      </c>
      <c r="O2076" s="5">
        <f>IF(AND(F2076&gt;0,M2076-F2076&gt;364),'اطلاعات پایه'!$B$10,0)*L2076+J2076</f>
        <v>0</v>
      </c>
      <c r="P2076" s="5">
        <f>IF(H2076="متاهل",'اطلاعات پایه'!$B$6,0)</f>
        <v>0</v>
      </c>
      <c r="Q2076" s="5">
        <f>I2076*'اطلاعات پایه'!$B$7</f>
        <v>0</v>
      </c>
      <c r="R2076" s="5">
        <f>ROUND('اطلاعات پایه'!$B$8/30*MIN(30,L2076),0)</f>
        <v>9000000</v>
      </c>
      <c r="S2076" s="5">
        <f>ROUND('اطلاعات پایه'!$B$9/30*MIN(30,L2076),0)</f>
        <v>22000000</v>
      </c>
      <c r="T2076" s="5">
        <f t="shared" si="259"/>
        <v>59284</v>
      </c>
      <c r="U2076" s="15"/>
      <c r="V2076" s="5">
        <f t="shared" si="257"/>
        <v>0</v>
      </c>
      <c r="X2076" s="9">
        <f t="shared" si="260"/>
        <v>40316080</v>
      </c>
      <c r="Y2076" s="9">
        <f>ROUND(0.07*MIN(7*L2076*'اطلاعات پایه'!$B$5,'محاسبه حقوق'!X2076),0)</f>
        <v>2822126</v>
      </c>
      <c r="Z2076" s="9">
        <f t="shared" si="261"/>
        <v>9272700</v>
      </c>
      <c r="AA2076" s="9">
        <f t="shared" si="262"/>
        <v>480702059.14285713</v>
      </c>
      <c r="AB2076" s="5">
        <f>IF(AA2076&lt;='اطلاعات پایه'!$B$35,'اطلاعات پایه'!$D$35,IF(AA2076&lt;='اطلاعات پایه'!$B$36,'اطلاعات پایه'!$E$35+(AA2076-'اطلاعات پایه'!$B$35)*'اطلاعات پایه'!$C$36,IF(AA2076&lt;='اطلاعات پایه'!$B$37,'اطلاعات پایه'!$E$36+(AA2076-'اطلاعات پایه'!$B$36)*'اطلاعات پایه'!$C$37,IF(AA2076&lt;='اطلاعات پایه'!$B$38,'اطلاعات پایه'!$E$37+(AA2076-'اطلاعات پایه'!$B$37)*'اطلاعات پایه'!$C$38,IF(AA2076&lt;='اطلاعات پایه'!$B$39,'اطلاعات پایه'!$E$38+(AA2076-'اطلاعات پایه'!$B$38)*'اطلاعات پایه'!$C$39,'اطلاعات پایه'!$E$39+(AA2076-'اطلاعات پایه'!$B$39)*'اطلاعات پایه'!$C$40)))))/365*L2076</f>
        <v>0</v>
      </c>
      <c r="AC2076" s="9">
        <f t="shared" si="263"/>
        <v>37493954</v>
      </c>
      <c r="AE2076" s="9">
        <f t="shared" si="258"/>
        <v>49588780</v>
      </c>
    </row>
    <row r="2077" spans="1:31" x14ac:dyDescent="0.25">
      <c r="A2077" s="13">
        <v>2057</v>
      </c>
      <c r="B2077" s="13"/>
      <c r="C2077" s="13"/>
      <c r="D2077" s="13"/>
      <c r="E2077" s="13"/>
      <c r="F2077" s="13"/>
      <c r="G2077" s="6" t="str">
        <f t="shared" si="256"/>
        <v/>
      </c>
      <c r="H2077" s="13"/>
      <c r="I2077" s="13"/>
      <c r="J2077" s="15"/>
      <c r="K2077" s="15"/>
      <c r="L2077" s="5">
        <f>VLOOKUP($C$15,'اطلاعات پایه'!$A$18:$B$30,2,FALSE)</f>
        <v>30</v>
      </c>
      <c r="M2077" s="6">
        <f>VLOOKUP($C$15,'اطلاعات پایه'!$A$18:$C$30,3,FALSE)</f>
        <v>45736</v>
      </c>
      <c r="N2077" s="5">
        <f>ROUND((K2077*('اطلاعات پایه'!$B$12+1)+'اطلاعات پایه'!$B$13)/30*L2077,0)</f>
        <v>9316080</v>
      </c>
      <c r="O2077" s="5">
        <f>IF(AND(F2077&gt;0,M2077-F2077&gt;364),'اطلاعات پایه'!$B$10,0)*L2077+J2077</f>
        <v>0</v>
      </c>
      <c r="P2077" s="5">
        <f>IF(H2077="متاهل",'اطلاعات پایه'!$B$6,0)</f>
        <v>0</v>
      </c>
      <c r="Q2077" s="5">
        <f>I2077*'اطلاعات پایه'!$B$7</f>
        <v>0</v>
      </c>
      <c r="R2077" s="5">
        <f>ROUND('اطلاعات پایه'!$B$8/30*MIN(30,L2077),0)</f>
        <v>9000000</v>
      </c>
      <c r="S2077" s="5">
        <f>ROUND('اطلاعات پایه'!$B$9/30*MIN(30,L2077),0)</f>
        <v>22000000</v>
      </c>
      <c r="T2077" s="5">
        <f t="shared" si="259"/>
        <v>59284</v>
      </c>
      <c r="U2077" s="15"/>
      <c r="V2077" s="5">
        <f t="shared" si="257"/>
        <v>0</v>
      </c>
      <c r="X2077" s="9">
        <f t="shared" si="260"/>
        <v>40316080</v>
      </c>
      <c r="Y2077" s="9">
        <f>ROUND(0.07*MIN(7*L2077*'اطلاعات پایه'!$B$5,'محاسبه حقوق'!X2077),0)</f>
        <v>2822126</v>
      </c>
      <c r="Z2077" s="9">
        <f t="shared" si="261"/>
        <v>9272700</v>
      </c>
      <c r="AA2077" s="9">
        <f t="shared" si="262"/>
        <v>480702059.14285713</v>
      </c>
      <c r="AB2077" s="5">
        <f>IF(AA2077&lt;='اطلاعات پایه'!$B$35,'اطلاعات پایه'!$D$35,IF(AA2077&lt;='اطلاعات پایه'!$B$36,'اطلاعات پایه'!$E$35+(AA2077-'اطلاعات پایه'!$B$35)*'اطلاعات پایه'!$C$36,IF(AA2077&lt;='اطلاعات پایه'!$B$37,'اطلاعات پایه'!$E$36+(AA2077-'اطلاعات پایه'!$B$36)*'اطلاعات پایه'!$C$37,IF(AA2077&lt;='اطلاعات پایه'!$B$38,'اطلاعات پایه'!$E$37+(AA2077-'اطلاعات پایه'!$B$37)*'اطلاعات پایه'!$C$38,IF(AA2077&lt;='اطلاعات پایه'!$B$39,'اطلاعات پایه'!$E$38+(AA2077-'اطلاعات پایه'!$B$38)*'اطلاعات پایه'!$C$39,'اطلاعات پایه'!$E$39+(AA2077-'اطلاعات پایه'!$B$39)*'اطلاعات پایه'!$C$40)))))/365*L2077</f>
        <v>0</v>
      </c>
      <c r="AC2077" s="9">
        <f t="shared" si="263"/>
        <v>37493954</v>
      </c>
      <c r="AE2077" s="9">
        <f t="shared" si="258"/>
        <v>49588780</v>
      </c>
    </row>
    <row r="2078" spans="1:31" x14ac:dyDescent="0.25">
      <c r="A2078" s="13">
        <v>2058</v>
      </c>
      <c r="B2078" s="13"/>
      <c r="C2078" s="13"/>
      <c r="D2078" s="13"/>
      <c r="E2078" s="13"/>
      <c r="F2078" s="13"/>
      <c r="G2078" s="6" t="str">
        <f t="shared" si="256"/>
        <v/>
      </c>
      <c r="H2078" s="13"/>
      <c r="I2078" s="13"/>
      <c r="J2078" s="15"/>
      <c r="K2078" s="15"/>
      <c r="L2078" s="5">
        <f>VLOOKUP($C$15,'اطلاعات پایه'!$A$18:$B$30,2,FALSE)</f>
        <v>30</v>
      </c>
      <c r="M2078" s="6">
        <f>VLOOKUP($C$15,'اطلاعات پایه'!$A$18:$C$30,3,FALSE)</f>
        <v>45736</v>
      </c>
      <c r="N2078" s="5">
        <f>ROUND((K2078*('اطلاعات پایه'!$B$12+1)+'اطلاعات پایه'!$B$13)/30*L2078,0)</f>
        <v>9316080</v>
      </c>
      <c r="O2078" s="5">
        <f>IF(AND(F2078&gt;0,M2078-F2078&gt;364),'اطلاعات پایه'!$B$10,0)*L2078+J2078</f>
        <v>0</v>
      </c>
      <c r="P2078" s="5">
        <f>IF(H2078="متاهل",'اطلاعات پایه'!$B$6,0)</f>
        <v>0</v>
      </c>
      <c r="Q2078" s="5">
        <f>I2078*'اطلاعات پایه'!$B$7</f>
        <v>0</v>
      </c>
      <c r="R2078" s="5">
        <f>ROUND('اطلاعات پایه'!$B$8/30*MIN(30,L2078),0)</f>
        <v>9000000</v>
      </c>
      <c r="S2078" s="5">
        <f>ROUND('اطلاعات پایه'!$B$9/30*MIN(30,L2078),0)</f>
        <v>22000000</v>
      </c>
      <c r="T2078" s="5">
        <f t="shared" si="259"/>
        <v>59284</v>
      </c>
      <c r="U2078" s="15"/>
      <c r="V2078" s="5">
        <f t="shared" si="257"/>
        <v>0</v>
      </c>
      <c r="X2078" s="9">
        <f t="shared" si="260"/>
        <v>40316080</v>
      </c>
      <c r="Y2078" s="9">
        <f>ROUND(0.07*MIN(7*L2078*'اطلاعات پایه'!$B$5,'محاسبه حقوق'!X2078),0)</f>
        <v>2822126</v>
      </c>
      <c r="Z2078" s="9">
        <f t="shared" si="261"/>
        <v>9272700</v>
      </c>
      <c r="AA2078" s="9">
        <f t="shared" si="262"/>
        <v>480702059.14285713</v>
      </c>
      <c r="AB2078" s="5">
        <f>IF(AA2078&lt;='اطلاعات پایه'!$B$35,'اطلاعات پایه'!$D$35,IF(AA2078&lt;='اطلاعات پایه'!$B$36,'اطلاعات پایه'!$E$35+(AA2078-'اطلاعات پایه'!$B$35)*'اطلاعات پایه'!$C$36,IF(AA2078&lt;='اطلاعات پایه'!$B$37,'اطلاعات پایه'!$E$36+(AA2078-'اطلاعات پایه'!$B$36)*'اطلاعات پایه'!$C$37,IF(AA2078&lt;='اطلاعات پایه'!$B$38,'اطلاعات پایه'!$E$37+(AA2078-'اطلاعات پایه'!$B$37)*'اطلاعات پایه'!$C$38,IF(AA2078&lt;='اطلاعات پایه'!$B$39,'اطلاعات پایه'!$E$38+(AA2078-'اطلاعات پایه'!$B$38)*'اطلاعات پایه'!$C$39,'اطلاعات پایه'!$E$39+(AA2078-'اطلاعات پایه'!$B$39)*'اطلاعات پایه'!$C$40)))))/365*L2078</f>
        <v>0</v>
      </c>
      <c r="AC2078" s="9">
        <f t="shared" si="263"/>
        <v>37493954</v>
      </c>
      <c r="AE2078" s="9">
        <f t="shared" si="258"/>
        <v>49588780</v>
      </c>
    </row>
    <row r="2079" spans="1:31" x14ac:dyDescent="0.25">
      <c r="A2079" s="13">
        <v>2059</v>
      </c>
      <c r="B2079" s="13"/>
      <c r="C2079" s="13"/>
      <c r="D2079" s="13"/>
      <c r="E2079" s="13"/>
      <c r="F2079" s="13"/>
      <c r="G2079" s="6" t="str">
        <f t="shared" si="256"/>
        <v/>
      </c>
      <c r="H2079" s="13"/>
      <c r="I2079" s="13"/>
      <c r="J2079" s="15"/>
      <c r="K2079" s="15"/>
      <c r="L2079" s="5">
        <f>VLOOKUP($C$15,'اطلاعات پایه'!$A$18:$B$30,2,FALSE)</f>
        <v>30</v>
      </c>
      <c r="M2079" s="6">
        <f>VLOOKUP($C$15,'اطلاعات پایه'!$A$18:$C$30,3,FALSE)</f>
        <v>45736</v>
      </c>
      <c r="N2079" s="5">
        <f>ROUND((K2079*('اطلاعات پایه'!$B$12+1)+'اطلاعات پایه'!$B$13)/30*L2079,0)</f>
        <v>9316080</v>
      </c>
      <c r="O2079" s="5">
        <f>IF(AND(F2079&gt;0,M2079-F2079&gt;364),'اطلاعات پایه'!$B$10,0)*L2079+J2079</f>
        <v>0</v>
      </c>
      <c r="P2079" s="5">
        <f>IF(H2079="متاهل",'اطلاعات پایه'!$B$6,0)</f>
        <v>0</v>
      </c>
      <c r="Q2079" s="5">
        <f>I2079*'اطلاعات پایه'!$B$7</f>
        <v>0</v>
      </c>
      <c r="R2079" s="5">
        <f>ROUND('اطلاعات پایه'!$B$8/30*MIN(30,L2079),0)</f>
        <v>9000000</v>
      </c>
      <c r="S2079" s="5">
        <f>ROUND('اطلاعات پایه'!$B$9/30*MIN(30,L2079),0)</f>
        <v>22000000</v>
      </c>
      <c r="T2079" s="5">
        <f t="shared" si="259"/>
        <v>59284</v>
      </c>
      <c r="U2079" s="15"/>
      <c r="V2079" s="5">
        <f t="shared" si="257"/>
        <v>0</v>
      </c>
      <c r="X2079" s="9">
        <f t="shared" si="260"/>
        <v>40316080</v>
      </c>
      <c r="Y2079" s="9">
        <f>ROUND(0.07*MIN(7*L2079*'اطلاعات پایه'!$B$5,'محاسبه حقوق'!X2079),0)</f>
        <v>2822126</v>
      </c>
      <c r="Z2079" s="9">
        <f t="shared" si="261"/>
        <v>9272700</v>
      </c>
      <c r="AA2079" s="9">
        <f t="shared" si="262"/>
        <v>480702059.14285713</v>
      </c>
      <c r="AB2079" s="5">
        <f>IF(AA2079&lt;='اطلاعات پایه'!$B$35,'اطلاعات پایه'!$D$35,IF(AA2079&lt;='اطلاعات پایه'!$B$36,'اطلاعات پایه'!$E$35+(AA2079-'اطلاعات پایه'!$B$35)*'اطلاعات پایه'!$C$36,IF(AA2079&lt;='اطلاعات پایه'!$B$37,'اطلاعات پایه'!$E$36+(AA2079-'اطلاعات پایه'!$B$36)*'اطلاعات پایه'!$C$37,IF(AA2079&lt;='اطلاعات پایه'!$B$38,'اطلاعات پایه'!$E$37+(AA2079-'اطلاعات پایه'!$B$37)*'اطلاعات پایه'!$C$38,IF(AA2079&lt;='اطلاعات پایه'!$B$39,'اطلاعات پایه'!$E$38+(AA2079-'اطلاعات پایه'!$B$38)*'اطلاعات پایه'!$C$39,'اطلاعات پایه'!$E$39+(AA2079-'اطلاعات پایه'!$B$39)*'اطلاعات پایه'!$C$40)))))/365*L2079</f>
        <v>0</v>
      </c>
      <c r="AC2079" s="9">
        <f t="shared" si="263"/>
        <v>37493954</v>
      </c>
      <c r="AE2079" s="9">
        <f t="shared" si="258"/>
        <v>49588780</v>
      </c>
    </row>
    <row r="2080" spans="1:31" x14ac:dyDescent="0.25">
      <c r="A2080" s="13">
        <v>2060</v>
      </c>
      <c r="B2080" s="13"/>
      <c r="C2080" s="13"/>
      <c r="D2080" s="13"/>
      <c r="E2080" s="13"/>
      <c r="F2080" s="13"/>
      <c r="G2080" s="6" t="str">
        <f t="shared" si="256"/>
        <v/>
      </c>
      <c r="H2080" s="13"/>
      <c r="I2080" s="13"/>
      <c r="J2080" s="15"/>
      <c r="K2080" s="15"/>
      <c r="L2080" s="5">
        <f>VLOOKUP($C$15,'اطلاعات پایه'!$A$18:$B$30,2,FALSE)</f>
        <v>30</v>
      </c>
      <c r="M2080" s="6">
        <f>VLOOKUP($C$15,'اطلاعات پایه'!$A$18:$C$30,3,FALSE)</f>
        <v>45736</v>
      </c>
      <c r="N2080" s="5">
        <f>ROUND((K2080*('اطلاعات پایه'!$B$12+1)+'اطلاعات پایه'!$B$13)/30*L2080,0)</f>
        <v>9316080</v>
      </c>
      <c r="O2080" s="5">
        <f>IF(AND(F2080&gt;0,M2080-F2080&gt;364),'اطلاعات پایه'!$B$10,0)*L2080+J2080</f>
        <v>0</v>
      </c>
      <c r="P2080" s="5">
        <f>IF(H2080="متاهل",'اطلاعات پایه'!$B$6,0)</f>
        <v>0</v>
      </c>
      <c r="Q2080" s="5">
        <f>I2080*'اطلاعات پایه'!$B$7</f>
        <v>0</v>
      </c>
      <c r="R2080" s="5">
        <f>ROUND('اطلاعات پایه'!$B$8/30*MIN(30,L2080),0)</f>
        <v>9000000</v>
      </c>
      <c r="S2080" s="5">
        <f>ROUND('اطلاعات پایه'!$B$9/30*MIN(30,L2080),0)</f>
        <v>22000000</v>
      </c>
      <c r="T2080" s="5">
        <f t="shared" si="259"/>
        <v>59284</v>
      </c>
      <c r="U2080" s="15"/>
      <c r="V2080" s="5">
        <f t="shared" si="257"/>
        <v>0</v>
      </c>
      <c r="X2080" s="9">
        <f t="shared" si="260"/>
        <v>40316080</v>
      </c>
      <c r="Y2080" s="9">
        <f>ROUND(0.07*MIN(7*L2080*'اطلاعات پایه'!$B$5,'محاسبه حقوق'!X2080),0)</f>
        <v>2822126</v>
      </c>
      <c r="Z2080" s="9">
        <f t="shared" si="261"/>
        <v>9272700</v>
      </c>
      <c r="AA2080" s="9">
        <f t="shared" si="262"/>
        <v>480702059.14285713</v>
      </c>
      <c r="AB2080" s="5">
        <f>IF(AA2080&lt;='اطلاعات پایه'!$B$35,'اطلاعات پایه'!$D$35,IF(AA2080&lt;='اطلاعات پایه'!$B$36,'اطلاعات پایه'!$E$35+(AA2080-'اطلاعات پایه'!$B$35)*'اطلاعات پایه'!$C$36,IF(AA2080&lt;='اطلاعات پایه'!$B$37,'اطلاعات پایه'!$E$36+(AA2080-'اطلاعات پایه'!$B$36)*'اطلاعات پایه'!$C$37,IF(AA2080&lt;='اطلاعات پایه'!$B$38,'اطلاعات پایه'!$E$37+(AA2080-'اطلاعات پایه'!$B$37)*'اطلاعات پایه'!$C$38,IF(AA2080&lt;='اطلاعات پایه'!$B$39,'اطلاعات پایه'!$E$38+(AA2080-'اطلاعات پایه'!$B$38)*'اطلاعات پایه'!$C$39,'اطلاعات پایه'!$E$39+(AA2080-'اطلاعات پایه'!$B$39)*'اطلاعات پایه'!$C$40)))))/365*L2080</f>
        <v>0</v>
      </c>
      <c r="AC2080" s="9">
        <f t="shared" si="263"/>
        <v>37493954</v>
      </c>
      <c r="AE2080" s="9">
        <f t="shared" si="258"/>
        <v>49588780</v>
      </c>
    </row>
    <row r="2081" spans="1:31" x14ac:dyDescent="0.25">
      <c r="A2081" s="13">
        <v>2061</v>
      </c>
      <c r="B2081" s="13"/>
      <c r="C2081" s="13"/>
      <c r="D2081" s="13"/>
      <c r="E2081" s="13"/>
      <c r="F2081" s="13"/>
      <c r="G2081" s="6" t="str">
        <f t="shared" si="256"/>
        <v/>
      </c>
      <c r="H2081" s="13"/>
      <c r="I2081" s="13"/>
      <c r="J2081" s="15"/>
      <c r="K2081" s="15"/>
      <c r="L2081" s="5">
        <f>VLOOKUP($C$15,'اطلاعات پایه'!$A$18:$B$30,2,FALSE)</f>
        <v>30</v>
      </c>
      <c r="M2081" s="6">
        <f>VLOOKUP($C$15,'اطلاعات پایه'!$A$18:$C$30,3,FALSE)</f>
        <v>45736</v>
      </c>
      <c r="N2081" s="5">
        <f>ROUND((K2081*('اطلاعات پایه'!$B$12+1)+'اطلاعات پایه'!$B$13)/30*L2081,0)</f>
        <v>9316080</v>
      </c>
      <c r="O2081" s="5">
        <f>IF(AND(F2081&gt;0,M2081-F2081&gt;364),'اطلاعات پایه'!$B$10,0)*L2081+J2081</f>
        <v>0</v>
      </c>
      <c r="P2081" s="5">
        <f>IF(H2081="متاهل",'اطلاعات پایه'!$B$6,0)</f>
        <v>0</v>
      </c>
      <c r="Q2081" s="5">
        <f>I2081*'اطلاعات پایه'!$B$7</f>
        <v>0</v>
      </c>
      <c r="R2081" s="5">
        <f>ROUND('اطلاعات پایه'!$B$8/30*MIN(30,L2081),0)</f>
        <v>9000000</v>
      </c>
      <c r="S2081" s="5">
        <f>ROUND('اطلاعات پایه'!$B$9/30*MIN(30,L2081),0)</f>
        <v>22000000</v>
      </c>
      <c r="T2081" s="5">
        <f t="shared" si="259"/>
        <v>59284</v>
      </c>
      <c r="U2081" s="15"/>
      <c r="V2081" s="5">
        <f t="shared" si="257"/>
        <v>0</v>
      </c>
      <c r="X2081" s="9">
        <f t="shared" si="260"/>
        <v>40316080</v>
      </c>
      <c r="Y2081" s="9">
        <f>ROUND(0.07*MIN(7*L2081*'اطلاعات پایه'!$B$5,'محاسبه حقوق'!X2081),0)</f>
        <v>2822126</v>
      </c>
      <c r="Z2081" s="9">
        <f t="shared" si="261"/>
        <v>9272700</v>
      </c>
      <c r="AA2081" s="9">
        <f t="shared" si="262"/>
        <v>480702059.14285713</v>
      </c>
      <c r="AB2081" s="5">
        <f>IF(AA2081&lt;='اطلاعات پایه'!$B$35,'اطلاعات پایه'!$D$35,IF(AA2081&lt;='اطلاعات پایه'!$B$36,'اطلاعات پایه'!$E$35+(AA2081-'اطلاعات پایه'!$B$35)*'اطلاعات پایه'!$C$36,IF(AA2081&lt;='اطلاعات پایه'!$B$37,'اطلاعات پایه'!$E$36+(AA2081-'اطلاعات پایه'!$B$36)*'اطلاعات پایه'!$C$37,IF(AA2081&lt;='اطلاعات پایه'!$B$38,'اطلاعات پایه'!$E$37+(AA2081-'اطلاعات پایه'!$B$37)*'اطلاعات پایه'!$C$38,IF(AA2081&lt;='اطلاعات پایه'!$B$39,'اطلاعات پایه'!$E$38+(AA2081-'اطلاعات پایه'!$B$38)*'اطلاعات پایه'!$C$39,'اطلاعات پایه'!$E$39+(AA2081-'اطلاعات پایه'!$B$39)*'اطلاعات پایه'!$C$40)))))/365*L2081</f>
        <v>0</v>
      </c>
      <c r="AC2081" s="9">
        <f t="shared" si="263"/>
        <v>37493954</v>
      </c>
      <c r="AE2081" s="9">
        <f t="shared" si="258"/>
        <v>49588780</v>
      </c>
    </row>
    <row r="2082" spans="1:31" x14ac:dyDescent="0.25">
      <c r="A2082" s="13">
        <v>2062</v>
      </c>
      <c r="B2082" s="13"/>
      <c r="C2082" s="13"/>
      <c r="D2082" s="13"/>
      <c r="E2082" s="13"/>
      <c r="F2082" s="13"/>
      <c r="G2082" s="6" t="str">
        <f t="shared" si="256"/>
        <v/>
      </c>
      <c r="H2082" s="13"/>
      <c r="I2082" s="13"/>
      <c r="J2082" s="15"/>
      <c r="K2082" s="15"/>
      <c r="L2082" s="5">
        <f>VLOOKUP($C$15,'اطلاعات پایه'!$A$18:$B$30,2,FALSE)</f>
        <v>30</v>
      </c>
      <c r="M2082" s="6">
        <f>VLOOKUP($C$15,'اطلاعات پایه'!$A$18:$C$30,3,FALSE)</f>
        <v>45736</v>
      </c>
      <c r="N2082" s="5">
        <f>ROUND((K2082*('اطلاعات پایه'!$B$12+1)+'اطلاعات پایه'!$B$13)/30*L2082,0)</f>
        <v>9316080</v>
      </c>
      <c r="O2082" s="5">
        <f>IF(AND(F2082&gt;0,M2082-F2082&gt;364),'اطلاعات پایه'!$B$10,0)*L2082+J2082</f>
        <v>0</v>
      </c>
      <c r="P2082" s="5">
        <f>IF(H2082="متاهل",'اطلاعات پایه'!$B$6,0)</f>
        <v>0</v>
      </c>
      <c r="Q2082" s="5">
        <f>I2082*'اطلاعات پایه'!$B$7</f>
        <v>0</v>
      </c>
      <c r="R2082" s="5">
        <f>ROUND('اطلاعات پایه'!$B$8/30*MIN(30,L2082),0)</f>
        <v>9000000</v>
      </c>
      <c r="S2082" s="5">
        <f>ROUND('اطلاعات پایه'!$B$9/30*MIN(30,L2082),0)</f>
        <v>22000000</v>
      </c>
      <c r="T2082" s="5">
        <f t="shared" si="259"/>
        <v>59284</v>
      </c>
      <c r="U2082" s="15"/>
      <c r="V2082" s="5">
        <f t="shared" si="257"/>
        <v>0</v>
      </c>
      <c r="X2082" s="9">
        <f t="shared" si="260"/>
        <v>40316080</v>
      </c>
      <c r="Y2082" s="9">
        <f>ROUND(0.07*MIN(7*L2082*'اطلاعات پایه'!$B$5,'محاسبه حقوق'!X2082),0)</f>
        <v>2822126</v>
      </c>
      <c r="Z2082" s="9">
        <f t="shared" si="261"/>
        <v>9272700</v>
      </c>
      <c r="AA2082" s="9">
        <f t="shared" si="262"/>
        <v>480702059.14285713</v>
      </c>
      <c r="AB2082" s="5">
        <f>IF(AA2082&lt;='اطلاعات پایه'!$B$35,'اطلاعات پایه'!$D$35,IF(AA2082&lt;='اطلاعات پایه'!$B$36,'اطلاعات پایه'!$E$35+(AA2082-'اطلاعات پایه'!$B$35)*'اطلاعات پایه'!$C$36,IF(AA2082&lt;='اطلاعات پایه'!$B$37,'اطلاعات پایه'!$E$36+(AA2082-'اطلاعات پایه'!$B$36)*'اطلاعات پایه'!$C$37,IF(AA2082&lt;='اطلاعات پایه'!$B$38,'اطلاعات پایه'!$E$37+(AA2082-'اطلاعات پایه'!$B$37)*'اطلاعات پایه'!$C$38,IF(AA2082&lt;='اطلاعات پایه'!$B$39,'اطلاعات پایه'!$E$38+(AA2082-'اطلاعات پایه'!$B$38)*'اطلاعات پایه'!$C$39,'اطلاعات پایه'!$E$39+(AA2082-'اطلاعات پایه'!$B$39)*'اطلاعات پایه'!$C$40)))))/365*L2082</f>
        <v>0</v>
      </c>
      <c r="AC2082" s="9">
        <f t="shared" si="263"/>
        <v>37493954</v>
      </c>
      <c r="AE2082" s="9">
        <f t="shared" si="258"/>
        <v>49588780</v>
      </c>
    </row>
    <row r="2083" spans="1:31" x14ac:dyDescent="0.25">
      <c r="A2083" s="13">
        <v>2063</v>
      </c>
      <c r="B2083" s="13"/>
      <c r="C2083" s="13"/>
      <c r="D2083" s="13"/>
      <c r="E2083" s="13"/>
      <c r="F2083" s="13"/>
      <c r="G2083" s="6" t="str">
        <f t="shared" si="256"/>
        <v/>
      </c>
      <c r="H2083" s="13"/>
      <c r="I2083" s="13"/>
      <c r="J2083" s="15"/>
      <c r="K2083" s="15"/>
      <c r="L2083" s="5">
        <f>VLOOKUP($C$15,'اطلاعات پایه'!$A$18:$B$30,2,FALSE)</f>
        <v>30</v>
      </c>
      <c r="M2083" s="6">
        <f>VLOOKUP($C$15,'اطلاعات پایه'!$A$18:$C$30,3,FALSE)</f>
        <v>45736</v>
      </c>
      <c r="N2083" s="5">
        <f>ROUND((K2083*('اطلاعات پایه'!$B$12+1)+'اطلاعات پایه'!$B$13)/30*L2083,0)</f>
        <v>9316080</v>
      </c>
      <c r="O2083" s="5">
        <f>IF(AND(F2083&gt;0,M2083-F2083&gt;364),'اطلاعات پایه'!$B$10,0)*L2083+J2083</f>
        <v>0</v>
      </c>
      <c r="P2083" s="5">
        <f>IF(H2083="متاهل",'اطلاعات پایه'!$B$6,0)</f>
        <v>0</v>
      </c>
      <c r="Q2083" s="5">
        <f>I2083*'اطلاعات پایه'!$B$7</f>
        <v>0</v>
      </c>
      <c r="R2083" s="5">
        <f>ROUND('اطلاعات پایه'!$B$8/30*MIN(30,L2083),0)</f>
        <v>9000000</v>
      </c>
      <c r="S2083" s="5">
        <f>ROUND('اطلاعات پایه'!$B$9/30*MIN(30,L2083),0)</f>
        <v>22000000</v>
      </c>
      <c r="T2083" s="5">
        <f t="shared" si="259"/>
        <v>59284</v>
      </c>
      <c r="U2083" s="15"/>
      <c r="V2083" s="5">
        <f t="shared" si="257"/>
        <v>0</v>
      </c>
      <c r="X2083" s="9">
        <f t="shared" si="260"/>
        <v>40316080</v>
      </c>
      <c r="Y2083" s="9">
        <f>ROUND(0.07*MIN(7*L2083*'اطلاعات پایه'!$B$5,'محاسبه حقوق'!X2083),0)</f>
        <v>2822126</v>
      </c>
      <c r="Z2083" s="9">
        <f t="shared" si="261"/>
        <v>9272700</v>
      </c>
      <c r="AA2083" s="9">
        <f t="shared" si="262"/>
        <v>480702059.14285713</v>
      </c>
      <c r="AB2083" s="5">
        <f>IF(AA2083&lt;='اطلاعات پایه'!$B$35,'اطلاعات پایه'!$D$35,IF(AA2083&lt;='اطلاعات پایه'!$B$36,'اطلاعات پایه'!$E$35+(AA2083-'اطلاعات پایه'!$B$35)*'اطلاعات پایه'!$C$36,IF(AA2083&lt;='اطلاعات پایه'!$B$37,'اطلاعات پایه'!$E$36+(AA2083-'اطلاعات پایه'!$B$36)*'اطلاعات پایه'!$C$37,IF(AA2083&lt;='اطلاعات پایه'!$B$38,'اطلاعات پایه'!$E$37+(AA2083-'اطلاعات پایه'!$B$37)*'اطلاعات پایه'!$C$38,IF(AA2083&lt;='اطلاعات پایه'!$B$39,'اطلاعات پایه'!$E$38+(AA2083-'اطلاعات پایه'!$B$38)*'اطلاعات پایه'!$C$39,'اطلاعات پایه'!$E$39+(AA2083-'اطلاعات پایه'!$B$39)*'اطلاعات پایه'!$C$40)))))/365*L2083</f>
        <v>0</v>
      </c>
      <c r="AC2083" s="9">
        <f t="shared" si="263"/>
        <v>37493954</v>
      </c>
      <c r="AE2083" s="9">
        <f t="shared" si="258"/>
        <v>49588780</v>
      </c>
    </row>
    <row r="2084" spans="1:31" x14ac:dyDescent="0.25">
      <c r="A2084" s="13">
        <v>2064</v>
      </c>
      <c r="B2084" s="13"/>
      <c r="C2084" s="13"/>
      <c r="D2084" s="13"/>
      <c r="E2084" s="13"/>
      <c r="F2084" s="13"/>
      <c r="G2084" s="6" t="str">
        <f t="shared" si="256"/>
        <v/>
      </c>
      <c r="H2084" s="13"/>
      <c r="I2084" s="13"/>
      <c r="J2084" s="15"/>
      <c r="K2084" s="15"/>
      <c r="L2084" s="5">
        <f>VLOOKUP($C$15,'اطلاعات پایه'!$A$18:$B$30,2,FALSE)</f>
        <v>30</v>
      </c>
      <c r="M2084" s="6">
        <f>VLOOKUP($C$15,'اطلاعات پایه'!$A$18:$C$30,3,FALSE)</f>
        <v>45736</v>
      </c>
      <c r="N2084" s="5">
        <f>ROUND((K2084*('اطلاعات پایه'!$B$12+1)+'اطلاعات پایه'!$B$13)/30*L2084,0)</f>
        <v>9316080</v>
      </c>
      <c r="O2084" s="5">
        <f>IF(AND(F2084&gt;0,M2084-F2084&gt;364),'اطلاعات پایه'!$B$10,0)*L2084+J2084</f>
        <v>0</v>
      </c>
      <c r="P2084" s="5">
        <f>IF(H2084="متاهل",'اطلاعات پایه'!$B$6,0)</f>
        <v>0</v>
      </c>
      <c r="Q2084" s="5">
        <f>I2084*'اطلاعات پایه'!$B$7</f>
        <v>0</v>
      </c>
      <c r="R2084" s="5">
        <f>ROUND('اطلاعات پایه'!$B$8/30*MIN(30,L2084),0)</f>
        <v>9000000</v>
      </c>
      <c r="S2084" s="5">
        <f>ROUND('اطلاعات پایه'!$B$9/30*MIN(30,L2084),0)</f>
        <v>22000000</v>
      </c>
      <c r="T2084" s="5">
        <f t="shared" si="259"/>
        <v>59284</v>
      </c>
      <c r="U2084" s="15"/>
      <c r="V2084" s="5">
        <f t="shared" si="257"/>
        <v>0</v>
      </c>
      <c r="X2084" s="9">
        <f t="shared" si="260"/>
        <v>40316080</v>
      </c>
      <c r="Y2084" s="9">
        <f>ROUND(0.07*MIN(7*L2084*'اطلاعات پایه'!$B$5,'محاسبه حقوق'!X2084),0)</f>
        <v>2822126</v>
      </c>
      <c r="Z2084" s="9">
        <f t="shared" si="261"/>
        <v>9272700</v>
      </c>
      <c r="AA2084" s="9">
        <f t="shared" si="262"/>
        <v>480702059.14285713</v>
      </c>
      <c r="AB2084" s="5">
        <f>IF(AA2084&lt;='اطلاعات پایه'!$B$35,'اطلاعات پایه'!$D$35,IF(AA2084&lt;='اطلاعات پایه'!$B$36,'اطلاعات پایه'!$E$35+(AA2084-'اطلاعات پایه'!$B$35)*'اطلاعات پایه'!$C$36,IF(AA2084&lt;='اطلاعات پایه'!$B$37,'اطلاعات پایه'!$E$36+(AA2084-'اطلاعات پایه'!$B$36)*'اطلاعات پایه'!$C$37,IF(AA2084&lt;='اطلاعات پایه'!$B$38,'اطلاعات پایه'!$E$37+(AA2084-'اطلاعات پایه'!$B$37)*'اطلاعات پایه'!$C$38,IF(AA2084&lt;='اطلاعات پایه'!$B$39,'اطلاعات پایه'!$E$38+(AA2084-'اطلاعات پایه'!$B$38)*'اطلاعات پایه'!$C$39,'اطلاعات پایه'!$E$39+(AA2084-'اطلاعات پایه'!$B$39)*'اطلاعات پایه'!$C$40)))))/365*L2084</f>
        <v>0</v>
      </c>
      <c r="AC2084" s="9">
        <f t="shared" si="263"/>
        <v>37493954</v>
      </c>
      <c r="AE2084" s="9">
        <f t="shared" si="258"/>
        <v>49588780</v>
      </c>
    </row>
    <row r="2085" spans="1:31" x14ac:dyDescent="0.25">
      <c r="A2085" s="13">
        <v>2065</v>
      </c>
      <c r="B2085" s="13"/>
      <c r="C2085" s="13"/>
      <c r="D2085" s="13"/>
      <c r="E2085" s="13"/>
      <c r="F2085" s="13"/>
      <c r="G2085" s="6" t="str">
        <f t="shared" si="256"/>
        <v/>
      </c>
      <c r="H2085" s="13"/>
      <c r="I2085" s="13"/>
      <c r="J2085" s="15"/>
      <c r="K2085" s="15"/>
      <c r="L2085" s="5">
        <f>VLOOKUP($C$15,'اطلاعات پایه'!$A$18:$B$30,2,FALSE)</f>
        <v>30</v>
      </c>
      <c r="M2085" s="6">
        <f>VLOOKUP($C$15,'اطلاعات پایه'!$A$18:$C$30,3,FALSE)</f>
        <v>45736</v>
      </c>
      <c r="N2085" s="5">
        <f>ROUND((K2085*('اطلاعات پایه'!$B$12+1)+'اطلاعات پایه'!$B$13)/30*L2085,0)</f>
        <v>9316080</v>
      </c>
      <c r="O2085" s="5">
        <f>IF(AND(F2085&gt;0,M2085-F2085&gt;364),'اطلاعات پایه'!$B$10,0)*L2085+J2085</f>
        <v>0</v>
      </c>
      <c r="P2085" s="5">
        <f>IF(H2085="متاهل",'اطلاعات پایه'!$B$6,0)</f>
        <v>0</v>
      </c>
      <c r="Q2085" s="5">
        <f>I2085*'اطلاعات پایه'!$B$7</f>
        <v>0</v>
      </c>
      <c r="R2085" s="5">
        <f>ROUND('اطلاعات پایه'!$B$8/30*MIN(30,L2085),0)</f>
        <v>9000000</v>
      </c>
      <c r="S2085" s="5">
        <f>ROUND('اطلاعات پایه'!$B$9/30*MIN(30,L2085),0)</f>
        <v>22000000</v>
      </c>
      <c r="T2085" s="5">
        <f t="shared" si="259"/>
        <v>59284</v>
      </c>
      <c r="U2085" s="15"/>
      <c r="V2085" s="5">
        <f t="shared" si="257"/>
        <v>0</v>
      </c>
      <c r="X2085" s="9">
        <f t="shared" si="260"/>
        <v>40316080</v>
      </c>
      <c r="Y2085" s="9">
        <f>ROUND(0.07*MIN(7*L2085*'اطلاعات پایه'!$B$5,'محاسبه حقوق'!X2085),0)</f>
        <v>2822126</v>
      </c>
      <c r="Z2085" s="9">
        <f t="shared" si="261"/>
        <v>9272700</v>
      </c>
      <c r="AA2085" s="9">
        <f t="shared" si="262"/>
        <v>480702059.14285713</v>
      </c>
      <c r="AB2085" s="5">
        <f>IF(AA2085&lt;='اطلاعات پایه'!$B$35,'اطلاعات پایه'!$D$35,IF(AA2085&lt;='اطلاعات پایه'!$B$36,'اطلاعات پایه'!$E$35+(AA2085-'اطلاعات پایه'!$B$35)*'اطلاعات پایه'!$C$36,IF(AA2085&lt;='اطلاعات پایه'!$B$37,'اطلاعات پایه'!$E$36+(AA2085-'اطلاعات پایه'!$B$36)*'اطلاعات پایه'!$C$37,IF(AA2085&lt;='اطلاعات پایه'!$B$38,'اطلاعات پایه'!$E$37+(AA2085-'اطلاعات پایه'!$B$37)*'اطلاعات پایه'!$C$38,IF(AA2085&lt;='اطلاعات پایه'!$B$39,'اطلاعات پایه'!$E$38+(AA2085-'اطلاعات پایه'!$B$38)*'اطلاعات پایه'!$C$39,'اطلاعات پایه'!$E$39+(AA2085-'اطلاعات پایه'!$B$39)*'اطلاعات پایه'!$C$40)))))/365*L2085</f>
        <v>0</v>
      </c>
      <c r="AC2085" s="9">
        <f t="shared" si="263"/>
        <v>37493954</v>
      </c>
      <c r="AE2085" s="9">
        <f t="shared" si="258"/>
        <v>49588780</v>
      </c>
    </row>
    <row r="2086" spans="1:31" x14ac:dyDescent="0.25">
      <c r="A2086" s="13">
        <v>2066</v>
      </c>
      <c r="B2086" s="13"/>
      <c r="C2086" s="13"/>
      <c r="D2086" s="13"/>
      <c r="E2086" s="13"/>
      <c r="F2086" s="13"/>
      <c r="G2086" s="6" t="str">
        <f t="shared" si="256"/>
        <v/>
      </c>
      <c r="H2086" s="13"/>
      <c r="I2086" s="13"/>
      <c r="J2086" s="15"/>
      <c r="K2086" s="15"/>
      <c r="L2086" s="5">
        <f>VLOOKUP($C$15,'اطلاعات پایه'!$A$18:$B$30,2,FALSE)</f>
        <v>30</v>
      </c>
      <c r="M2086" s="6">
        <f>VLOOKUP($C$15,'اطلاعات پایه'!$A$18:$C$30,3,FALSE)</f>
        <v>45736</v>
      </c>
      <c r="N2086" s="5">
        <f>ROUND((K2086*('اطلاعات پایه'!$B$12+1)+'اطلاعات پایه'!$B$13)/30*L2086,0)</f>
        <v>9316080</v>
      </c>
      <c r="O2086" s="5">
        <f>IF(AND(F2086&gt;0,M2086-F2086&gt;364),'اطلاعات پایه'!$B$10,0)*L2086+J2086</f>
        <v>0</v>
      </c>
      <c r="P2086" s="5">
        <f>IF(H2086="متاهل",'اطلاعات پایه'!$B$6,0)</f>
        <v>0</v>
      </c>
      <c r="Q2086" s="5">
        <f>I2086*'اطلاعات پایه'!$B$7</f>
        <v>0</v>
      </c>
      <c r="R2086" s="5">
        <f>ROUND('اطلاعات پایه'!$B$8/30*MIN(30,L2086),0)</f>
        <v>9000000</v>
      </c>
      <c r="S2086" s="5">
        <f>ROUND('اطلاعات پایه'!$B$9/30*MIN(30,L2086),0)</f>
        <v>22000000</v>
      </c>
      <c r="T2086" s="5">
        <f t="shared" si="259"/>
        <v>59284</v>
      </c>
      <c r="U2086" s="15"/>
      <c r="V2086" s="5">
        <f t="shared" si="257"/>
        <v>0</v>
      </c>
      <c r="X2086" s="9">
        <f t="shared" si="260"/>
        <v>40316080</v>
      </c>
      <c r="Y2086" s="9">
        <f>ROUND(0.07*MIN(7*L2086*'اطلاعات پایه'!$B$5,'محاسبه حقوق'!X2086),0)</f>
        <v>2822126</v>
      </c>
      <c r="Z2086" s="9">
        <f t="shared" si="261"/>
        <v>9272700</v>
      </c>
      <c r="AA2086" s="9">
        <f t="shared" si="262"/>
        <v>480702059.14285713</v>
      </c>
      <c r="AB2086" s="5">
        <f>IF(AA2086&lt;='اطلاعات پایه'!$B$35,'اطلاعات پایه'!$D$35,IF(AA2086&lt;='اطلاعات پایه'!$B$36,'اطلاعات پایه'!$E$35+(AA2086-'اطلاعات پایه'!$B$35)*'اطلاعات پایه'!$C$36,IF(AA2086&lt;='اطلاعات پایه'!$B$37,'اطلاعات پایه'!$E$36+(AA2086-'اطلاعات پایه'!$B$36)*'اطلاعات پایه'!$C$37,IF(AA2086&lt;='اطلاعات پایه'!$B$38,'اطلاعات پایه'!$E$37+(AA2086-'اطلاعات پایه'!$B$37)*'اطلاعات پایه'!$C$38,IF(AA2086&lt;='اطلاعات پایه'!$B$39,'اطلاعات پایه'!$E$38+(AA2086-'اطلاعات پایه'!$B$38)*'اطلاعات پایه'!$C$39,'اطلاعات پایه'!$E$39+(AA2086-'اطلاعات پایه'!$B$39)*'اطلاعات پایه'!$C$40)))))/365*L2086</f>
        <v>0</v>
      </c>
      <c r="AC2086" s="9">
        <f t="shared" si="263"/>
        <v>37493954</v>
      </c>
      <c r="AE2086" s="9">
        <f t="shared" si="258"/>
        <v>49588780</v>
      </c>
    </row>
    <row r="2087" spans="1:31" x14ac:dyDescent="0.25">
      <c r="A2087" s="13">
        <v>2067</v>
      </c>
      <c r="B2087" s="13"/>
      <c r="C2087" s="13"/>
      <c r="D2087" s="13"/>
      <c r="E2087" s="13"/>
      <c r="F2087" s="13"/>
      <c r="G2087" s="6" t="str">
        <f t="shared" si="256"/>
        <v/>
      </c>
      <c r="H2087" s="13"/>
      <c r="I2087" s="13"/>
      <c r="J2087" s="15"/>
      <c r="K2087" s="15"/>
      <c r="L2087" s="5">
        <f>VLOOKUP($C$15,'اطلاعات پایه'!$A$18:$B$30,2,FALSE)</f>
        <v>30</v>
      </c>
      <c r="M2087" s="6">
        <f>VLOOKUP($C$15,'اطلاعات پایه'!$A$18:$C$30,3,FALSE)</f>
        <v>45736</v>
      </c>
      <c r="N2087" s="5">
        <f>ROUND((K2087*('اطلاعات پایه'!$B$12+1)+'اطلاعات پایه'!$B$13)/30*L2087,0)</f>
        <v>9316080</v>
      </c>
      <c r="O2087" s="5">
        <f>IF(AND(F2087&gt;0,M2087-F2087&gt;364),'اطلاعات پایه'!$B$10,0)*L2087+J2087</f>
        <v>0</v>
      </c>
      <c r="P2087" s="5">
        <f>IF(H2087="متاهل",'اطلاعات پایه'!$B$6,0)</f>
        <v>0</v>
      </c>
      <c r="Q2087" s="5">
        <f>I2087*'اطلاعات پایه'!$B$7</f>
        <v>0</v>
      </c>
      <c r="R2087" s="5">
        <f>ROUND('اطلاعات پایه'!$B$8/30*MIN(30,L2087),0)</f>
        <v>9000000</v>
      </c>
      <c r="S2087" s="5">
        <f>ROUND('اطلاعات پایه'!$B$9/30*MIN(30,L2087),0)</f>
        <v>22000000</v>
      </c>
      <c r="T2087" s="5">
        <f t="shared" si="259"/>
        <v>59284</v>
      </c>
      <c r="U2087" s="15"/>
      <c r="V2087" s="5">
        <f t="shared" si="257"/>
        <v>0</v>
      </c>
      <c r="X2087" s="9">
        <f t="shared" si="260"/>
        <v>40316080</v>
      </c>
      <c r="Y2087" s="9">
        <f>ROUND(0.07*MIN(7*L2087*'اطلاعات پایه'!$B$5,'محاسبه حقوق'!X2087),0)</f>
        <v>2822126</v>
      </c>
      <c r="Z2087" s="9">
        <f t="shared" si="261"/>
        <v>9272700</v>
      </c>
      <c r="AA2087" s="9">
        <f t="shared" si="262"/>
        <v>480702059.14285713</v>
      </c>
      <c r="AB2087" s="5">
        <f>IF(AA2087&lt;='اطلاعات پایه'!$B$35,'اطلاعات پایه'!$D$35,IF(AA2087&lt;='اطلاعات پایه'!$B$36,'اطلاعات پایه'!$E$35+(AA2087-'اطلاعات پایه'!$B$35)*'اطلاعات پایه'!$C$36,IF(AA2087&lt;='اطلاعات پایه'!$B$37,'اطلاعات پایه'!$E$36+(AA2087-'اطلاعات پایه'!$B$36)*'اطلاعات پایه'!$C$37,IF(AA2087&lt;='اطلاعات پایه'!$B$38,'اطلاعات پایه'!$E$37+(AA2087-'اطلاعات پایه'!$B$37)*'اطلاعات پایه'!$C$38,IF(AA2087&lt;='اطلاعات پایه'!$B$39,'اطلاعات پایه'!$E$38+(AA2087-'اطلاعات پایه'!$B$38)*'اطلاعات پایه'!$C$39,'اطلاعات پایه'!$E$39+(AA2087-'اطلاعات پایه'!$B$39)*'اطلاعات پایه'!$C$40)))))/365*L2087</f>
        <v>0</v>
      </c>
      <c r="AC2087" s="9">
        <f t="shared" si="263"/>
        <v>37493954</v>
      </c>
      <c r="AE2087" s="9">
        <f t="shared" si="258"/>
        <v>49588780</v>
      </c>
    </row>
    <row r="2088" spans="1:31" x14ac:dyDescent="0.25">
      <c r="A2088" s="13">
        <v>2068</v>
      </c>
      <c r="B2088" s="13"/>
      <c r="C2088" s="13"/>
      <c r="D2088" s="13"/>
      <c r="E2088" s="13"/>
      <c r="F2088" s="13"/>
      <c r="G2088" s="6" t="str">
        <f t="shared" si="256"/>
        <v/>
      </c>
      <c r="H2088" s="13"/>
      <c r="I2088" s="13"/>
      <c r="J2088" s="15"/>
      <c r="K2088" s="15"/>
      <c r="L2088" s="5">
        <f>VLOOKUP($C$15,'اطلاعات پایه'!$A$18:$B$30,2,FALSE)</f>
        <v>30</v>
      </c>
      <c r="M2088" s="6">
        <f>VLOOKUP($C$15,'اطلاعات پایه'!$A$18:$C$30,3,FALSE)</f>
        <v>45736</v>
      </c>
      <c r="N2088" s="5">
        <f>ROUND((K2088*('اطلاعات پایه'!$B$12+1)+'اطلاعات پایه'!$B$13)/30*L2088,0)</f>
        <v>9316080</v>
      </c>
      <c r="O2088" s="5">
        <f>IF(AND(F2088&gt;0,M2088-F2088&gt;364),'اطلاعات پایه'!$B$10,0)*L2088+J2088</f>
        <v>0</v>
      </c>
      <c r="P2088" s="5">
        <f>IF(H2088="متاهل",'اطلاعات پایه'!$B$6,0)</f>
        <v>0</v>
      </c>
      <c r="Q2088" s="5">
        <f>I2088*'اطلاعات پایه'!$B$7</f>
        <v>0</v>
      </c>
      <c r="R2088" s="5">
        <f>ROUND('اطلاعات پایه'!$B$8/30*MIN(30,L2088),0)</f>
        <v>9000000</v>
      </c>
      <c r="S2088" s="5">
        <f>ROUND('اطلاعات پایه'!$B$9/30*MIN(30,L2088),0)</f>
        <v>22000000</v>
      </c>
      <c r="T2088" s="5">
        <f t="shared" si="259"/>
        <v>59284</v>
      </c>
      <c r="U2088" s="15"/>
      <c r="V2088" s="5">
        <f t="shared" si="257"/>
        <v>0</v>
      </c>
      <c r="X2088" s="9">
        <f t="shared" si="260"/>
        <v>40316080</v>
      </c>
      <c r="Y2088" s="9">
        <f>ROUND(0.07*MIN(7*L2088*'اطلاعات پایه'!$B$5,'محاسبه حقوق'!X2088),0)</f>
        <v>2822126</v>
      </c>
      <c r="Z2088" s="9">
        <f t="shared" si="261"/>
        <v>9272700</v>
      </c>
      <c r="AA2088" s="9">
        <f t="shared" si="262"/>
        <v>480702059.14285713</v>
      </c>
      <c r="AB2088" s="5">
        <f>IF(AA2088&lt;='اطلاعات پایه'!$B$35,'اطلاعات پایه'!$D$35,IF(AA2088&lt;='اطلاعات پایه'!$B$36,'اطلاعات پایه'!$E$35+(AA2088-'اطلاعات پایه'!$B$35)*'اطلاعات پایه'!$C$36,IF(AA2088&lt;='اطلاعات پایه'!$B$37,'اطلاعات پایه'!$E$36+(AA2088-'اطلاعات پایه'!$B$36)*'اطلاعات پایه'!$C$37,IF(AA2088&lt;='اطلاعات پایه'!$B$38,'اطلاعات پایه'!$E$37+(AA2088-'اطلاعات پایه'!$B$37)*'اطلاعات پایه'!$C$38,IF(AA2088&lt;='اطلاعات پایه'!$B$39,'اطلاعات پایه'!$E$38+(AA2088-'اطلاعات پایه'!$B$38)*'اطلاعات پایه'!$C$39,'اطلاعات پایه'!$E$39+(AA2088-'اطلاعات پایه'!$B$39)*'اطلاعات پایه'!$C$40)))))/365*L2088</f>
        <v>0</v>
      </c>
      <c r="AC2088" s="9">
        <f t="shared" si="263"/>
        <v>37493954</v>
      </c>
      <c r="AE2088" s="9">
        <f t="shared" si="258"/>
        <v>49588780</v>
      </c>
    </row>
    <row r="2089" spans="1:31" x14ac:dyDescent="0.25">
      <c r="A2089" s="13">
        <v>2069</v>
      </c>
      <c r="B2089" s="13"/>
      <c r="C2089" s="13"/>
      <c r="D2089" s="13"/>
      <c r="E2089" s="13"/>
      <c r="F2089" s="13"/>
      <c r="G2089" s="6" t="str">
        <f t="shared" si="256"/>
        <v/>
      </c>
      <c r="H2089" s="13"/>
      <c r="I2089" s="13"/>
      <c r="J2089" s="15"/>
      <c r="K2089" s="15"/>
      <c r="L2089" s="5">
        <f>VLOOKUP($C$15,'اطلاعات پایه'!$A$18:$B$30,2,FALSE)</f>
        <v>30</v>
      </c>
      <c r="M2089" s="6">
        <f>VLOOKUP($C$15,'اطلاعات پایه'!$A$18:$C$30,3,FALSE)</f>
        <v>45736</v>
      </c>
      <c r="N2089" s="5">
        <f>ROUND((K2089*('اطلاعات پایه'!$B$12+1)+'اطلاعات پایه'!$B$13)/30*L2089,0)</f>
        <v>9316080</v>
      </c>
      <c r="O2089" s="5">
        <f>IF(AND(F2089&gt;0,M2089-F2089&gt;364),'اطلاعات پایه'!$B$10,0)*L2089+J2089</f>
        <v>0</v>
      </c>
      <c r="P2089" s="5">
        <f>IF(H2089="متاهل",'اطلاعات پایه'!$B$6,0)</f>
        <v>0</v>
      </c>
      <c r="Q2089" s="5">
        <f>I2089*'اطلاعات پایه'!$B$7</f>
        <v>0</v>
      </c>
      <c r="R2089" s="5">
        <f>ROUND('اطلاعات پایه'!$B$8/30*MIN(30,L2089),0)</f>
        <v>9000000</v>
      </c>
      <c r="S2089" s="5">
        <f>ROUND('اطلاعات پایه'!$B$9/30*MIN(30,L2089),0)</f>
        <v>22000000</v>
      </c>
      <c r="T2089" s="5">
        <f t="shared" si="259"/>
        <v>59284</v>
      </c>
      <c r="U2089" s="15"/>
      <c r="V2089" s="5">
        <f t="shared" si="257"/>
        <v>0</v>
      </c>
      <c r="X2089" s="9">
        <f t="shared" si="260"/>
        <v>40316080</v>
      </c>
      <c r="Y2089" s="9">
        <f>ROUND(0.07*MIN(7*L2089*'اطلاعات پایه'!$B$5,'محاسبه حقوق'!X2089),0)</f>
        <v>2822126</v>
      </c>
      <c r="Z2089" s="9">
        <f t="shared" si="261"/>
        <v>9272700</v>
      </c>
      <c r="AA2089" s="9">
        <f t="shared" si="262"/>
        <v>480702059.14285713</v>
      </c>
      <c r="AB2089" s="5">
        <f>IF(AA2089&lt;='اطلاعات پایه'!$B$35,'اطلاعات پایه'!$D$35,IF(AA2089&lt;='اطلاعات پایه'!$B$36,'اطلاعات پایه'!$E$35+(AA2089-'اطلاعات پایه'!$B$35)*'اطلاعات پایه'!$C$36,IF(AA2089&lt;='اطلاعات پایه'!$B$37,'اطلاعات پایه'!$E$36+(AA2089-'اطلاعات پایه'!$B$36)*'اطلاعات پایه'!$C$37,IF(AA2089&lt;='اطلاعات پایه'!$B$38,'اطلاعات پایه'!$E$37+(AA2089-'اطلاعات پایه'!$B$37)*'اطلاعات پایه'!$C$38,IF(AA2089&lt;='اطلاعات پایه'!$B$39,'اطلاعات پایه'!$E$38+(AA2089-'اطلاعات پایه'!$B$38)*'اطلاعات پایه'!$C$39,'اطلاعات پایه'!$E$39+(AA2089-'اطلاعات پایه'!$B$39)*'اطلاعات پایه'!$C$40)))))/365*L2089</f>
        <v>0</v>
      </c>
      <c r="AC2089" s="9">
        <f t="shared" si="263"/>
        <v>37493954</v>
      </c>
      <c r="AE2089" s="9">
        <f t="shared" si="258"/>
        <v>49588780</v>
      </c>
    </row>
    <row r="2090" spans="1:31" x14ac:dyDescent="0.25">
      <c r="A2090" s="13">
        <v>2070</v>
      </c>
      <c r="B2090" s="13"/>
      <c r="C2090" s="13"/>
      <c r="D2090" s="13"/>
      <c r="E2090" s="13"/>
      <c r="F2090" s="13"/>
      <c r="G2090" s="6" t="str">
        <f t="shared" si="256"/>
        <v/>
      </c>
      <c r="H2090" s="13"/>
      <c r="I2090" s="13"/>
      <c r="J2090" s="15"/>
      <c r="K2090" s="15"/>
      <c r="L2090" s="5">
        <f>VLOOKUP($C$15,'اطلاعات پایه'!$A$18:$B$30,2,FALSE)</f>
        <v>30</v>
      </c>
      <c r="M2090" s="6">
        <f>VLOOKUP($C$15,'اطلاعات پایه'!$A$18:$C$30,3,FALSE)</f>
        <v>45736</v>
      </c>
      <c r="N2090" s="5">
        <f>ROUND((K2090*('اطلاعات پایه'!$B$12+1)+'اطلاعات پایه'!$B$13)/30*L2090,0)</f>
        <v>9316080</v>
      </c>
      <c r="O2090" s="5">
        <f>IF(AND(F2090&gt;0,M2090-F2090&gt;364),'اطلاعات پایه'!$B$10,0)*L2090+J2090</f>
        <v>0</v>
      </c>
      <c r="P2090" s="5">
        <f>IF(H2090="متاهل",'اطلاعات پایه'!$B$6,0)</f>
        <v>0</v>
      </c>
      <c r="Q2090" s="5">
        <f>I2090*'اطلاعات پایه'!$B$7</f>
        <v>0</v>
      </c>
      <c r="R2090" s="5">
        <f>ROUND('اطلاعات پایه'!$B$8/30*MIN(30,L2090),0)</f>
        <v>9000000</v>
      </c>
      <c r="S2090" s="5">
        <f>ROUND('اطلاعات پایه'!$B$9/30*MIN(30,L2090),0)</f>
        <v>22000000</v>
      </c>
      <c r="T2090" s="5">
        <f t="shared" si="259"/>
        <v>59284</v>
      </c>
      <c r="U2090" s="15"/>
      <c r="V2090" s="5">
        <f t="shared" si="257"/>
        <v>0</v>
      </c>
      <c r="X2090" s="9">
        <f t="shared" si="260"/>
        <v>40316080</v>
      </c>
      <c r="Y2090" s="9">
        <f>ROUND(0.07*MIN(7*L2090*'اطلاعات پایه'!$B$5,'محاسبه حقوق'!X2090),0)</f>
        <v>2822126</v>
      </c>
      <c r="Z2090" s="9">
        <f t="shared" si="261"/>
        <v>9272700</v>
      </c>
      <c r="AA2090" s="9">
        <f t="shared" si="262"/>
        <v>480702059.14285713</v>
      </c>
      <c r="AB2090" s="5">
        <f>IF(AA2090&lt;='اطلاعات پایه'!$B$35,'اطلاعات پایه'!$D$35,IF(AA2090&lt;='اطلاعات پایه'!$B$36,'اطلاعات پایه'!$E$35+(AA2090-'اطلاعات پایه'!$B$35)*'اطلاعات پایه'!$C$36,IF(AA2090&lt;='اطلاعات پایه'!$B$37,'اطلاعات پایه'!$E$36+(AA2090-'اطلاعات پایه'!$B$36)*'اطلاعات پایه'!$C$37,IF(AA2090&lt;='اطلاعات پایه'!$B$38,'اطلاعات پایه'!$E$37+(AA2090-'اطلاعات پایه'!$B$37)*'اطلاعات پایه'!$C$38,IF(AA2090&lt;='اطلاعات پایه'!$B$39,'اطلاعات پایه'!$E$38+(AA2090-'اطلاعات پایه'!$B$38)*'اطلاعات پایه'!$C$39,'اطلاعات پایه'!$E$39+(AA2090-'اطلاعات پایه'!$B$39)*'اطلاعات پایه'!$C$40)))))/365*L2090</f>
        <v>0</v>
      </c>
      <c r="AC2090" s="9">
        <f t="shared" si="263"/>
        <v>37493954</v>
      </c>
      <c r="AE2090" s="9">
        <f t="shared" si="258"/>
        <v>49588780</v>
      </c>
    </row>
    <row r="2091" spans="1:31" x14ac:dyDescent="0.25">
      <c r="A2091" s="13">
        <v>2071</v>
      </c>
      <c r="B2091" s="13"/>
      <c r="C2091" s="13"/>
      <c r="D2091" s="13"/>
      <c r="E2091" s="13"/>
      <c r="F2091" s="13"/>
      <c r="G2091" s="6" t="str">
        <f t="shared" si="256"/>
        <v/>
      </c>
      <c r="H2091" s="13"/>
      <c r="I2091" s="13"/>
      <c r="J2091" s="15"/>
      <c r="K2091" s="15"/>
      <c r="L2091" s="5">
        <f>VLOOKUP($C$15,'اطلاعات پایه'!$A$18:$B$30,2,FALSE)</f>
        <v>30</v>
      </c>
      <c r="M2091" s="6">
        <f>VLOOKUP($C$15,'اطلاعات پایه'!$A$18:$C$30,3,FALSE)</f>
        <v>45736</v>
      </c>
      <c r="N2091" s="5">
        <f>ROUND((K2091*('اطلاعات پایه'!$B$12+1)+'اطلاعات پایه'!$B$13)/30*L2091,0)</f>
        <v>9316080</v>
      </c>
      <c r="O2091" s="5">
        <f>IF(AND(F2091&gt;0,M2091-F2091&gt;364),'اطلاعات پایه'!$B$10,0)*L2091+J2091</f>
        <v>0</v>
      </c>
      <c r="P2091" s="5">
        <f>IF(H2091="متاهل",'اطلاعات پایه'!$B$6,0)</f>
        <v>0</v>
      </c>
      <c r="Q2091" s="5">
        <f>I2091*'اطلاعات پایه'!$B$7</f>
        <v>0</v>
      </c>
      <c r="R2091" s="5">
        <f>ROUND('اطلاعات پایه'!$B$8/30*MIN(30,L2091),0)</f>
        <v>9000000</v>
      </c>
      <c r="S2091" s="5">
        <f>ROUND('اطلاعات پایه'!$B$9/30*MIN(30,L2091),0)</f>
        <v>22000000</v>
      </c>
      <c r="T2091" s="5">
        <f t="shared" si="259"/>
        <v>59284</v>
      </c>
      <c r="U2091" s="15"/>
      <c r="V2091" s="5">
        <f t="shared" si="257"/>
        <v>0</v>
      </c>
      <c r="X2091" s="9">
        <f t="shared" si="260"/>
        <v>40316080</v>
      </c>
      <c r="Y2091" s="9">
        <f>ROUND(0.07*MIN(7*L2091*'اطلاعات پایه'!$B$5,'محاسبه حقوق'!X2091),0)</f>
        <v>2822126</v>
      </c>
      <c r="Z2091" s="9">
        <f t="shared" si="261"/>
        <v>9272700</v>
      </c>
      <c r="AA2091" s="9">
        <f t="shared" si="262"/>
        <v>480702059.14285713</v>
      </c>
      <c r="AB2091" s="5">
        <f>IF(AA2091&lt;='اطلاعات پایه'!$B$35,'اطلاعات پایه'!$D$35,IF(AA2091&lt;='اطلاعات پایه'!$B$36,'اطلاعات پایه'!$E$35+(AA2091-'اطلاعات پایه'!$B$35)*'اطلاعات پایه'!$C$36,IF(AA2091&lt;='اطلاعات پایه'!$B$37,'اطلاعات پایه'!$E$36+(AA2091-'اطلاعات پایه'!$B$36)*'اطلاعات پایه'!$C$37,IF(AA2091&lt;='اطلاعات پایه'!$B$38,'اطلاعات پایه'!$E$37+(AA2091-'اطلاعات پایه'!$B$37)*'اطلاعات پایه'!$C$38,IF(AA2091&lt;='اطلاعات پایه'!$B$39,'اطلاعات پایه'!$E$38+(AA2091-'اطلاعات پایه'!$B$38)*'اطلاعات پایه'!$C$39,'اطلاعات پایه'!$E$39+(AA2091-'اطلاعات پایه'!$B$39)*'اطلاعات پایه'!$C$40)))))/365*L2091</f>
        <v>0</v>
      </c>
      <c r="AC2091" s="9">
        <f t="shared" si="263"/>
        <v>37493954</v>
      </c>
      <c r="AE2091" s="9">
        <f t="shared" si="258"/>
        <v>49588780</v>
      </c>
    </row>
    <row r="2092" spans="1:31" x14ac:dyDescent="0.25">
      <c r="A2092" s="13">
        <v>2072</v>
      </c>
      <c r="B2092" s="13"/>
      <c r="C2092" s="13"/>
      <c r="D2092" s="13"/>
      <c r="E2092" s="13"/>
      <c r="F2092" s="13"/>
      <c r="G2092" s="6" t="str">
        <f t="shared" si="256"/>
        <v/>
      </c>
      <c r="H2092" s="13"/>
      <c r="I2092" s="13"/>
      <c r="J2092" s="15"/>
      <c r="K2092" s="15"/>
      <c r="L2092" s="5">
        <f>VLOOKUP($C$15,'اطلاعات پایه'!$A$18:$B$30,2,FALSE)</f>
        <v>30</v>
      </c>
      <c r="M2092" s="6">
        <f>VLOOKUP($C$15,'اطلاعات پایه'!$A$18:$C$30,3,FALSE)</f>
        <v>45736</v>
      </c>
      <c r="N2092" s="5">
        <f>ROUND((K2092*('اطلاعات پایه'!$B$12+1)+'اطلاعات پایه'!$B$13)/30*L2092,0)</f>
        <v>9316080</v>
      </c>
      <c r="O2092" s="5">
        <f>IF(AND(F2092&gt;0,M2092-F2092&gt;364),'اطلاعات پایه'!$B$10,0)*L2092+J2092</f>
        <v>0</v>
      </c>
      <c r="P2092" s="5">
        <f>IF(H2092="متاهل",'اطلاعات پایه'!$B$6,0)</f>
        <v>0</v>
      </c>
      <c r="Q2092" s="5">
        <f>I2092*'اطلاعات پایه'!$B$7</f>
        <v>0</v>
      </c>
      <c r="R2092" s="5">
        <f>ROUND('اطلاعات پایه'!$B$8/30*MIN(30,L2092),0)</f>
        <v>9000000</v>
      </c>
      <c r="S2092" s="5">
        <f>ROUND('اطلاعات پایه'!$B$9/30*MIN(30,L2092),0)</f>
        <v>22000000</v>
      </c>
      <c r="T2092" s="5">
        <f t="shared" si="259"/>
        <v>59284</v>
      </c>
      <c r="U2092" s="15"/>
      <c r="V2092" s="5">
        <f t="shared" si="257"/>
        <v>0</v>
      </c>
      <c r="X2092" s="9">
        <f t="shared" si="260"/>
        <v>40316080</v>
      </c>
      <c r="Y2092" s="9">
        <f>ROUND(0.07*MIN(7*L2092*'اطلاعات پایه'!$B$5,'محاسبه حقوق'!X2092),0)</f>
        <v>2822126</v>
      </c>
      <c r="Z2092" s="9">
        <f t="shared" si="261"/>
        <v>9272700</v>
      </c>
      <c r="AA2092" s="9">
        <f t="shared" si="262"/>
        <v>480702059.14285713</v>
      </c>
      <c r="AB2092" s="5">
        <f>IF(AA2092&lt;='اطلاعات پایه'!$B$35,'اطلاعات پایه'!$D$35,IF(AA2092&lt;='اطلاعات پایه'!$B$36,'اطلاعات پایه'!$E$35+(AA2092-'اطلاعات پایه'!$B$35)*'اطلاعات پایه'!$C$36,IF(AA2092&lt;='اطلاعات پایه'!$B$37,'اطلاعات پایه'!$E$36+(AA2092-'اطلاعات پایه'!$B$36)*'اطلاعات پایه'!$C$37,IF(AA2092&lt;='اطلاعات پایه'!$B$38,'اطلاعات پایه'!$E$37+(AA2092-'اطلاعات پایه'!$B$37)*'اطلاعات پایه'!$C$38,IF(AA2092&lt;='اطلاعات پایه'!$B$39,'اطلاعات پایه'!$E$38+(AA2092-'اطلاعات پایه'!$B$38)*'اطلاعات پایه'!$C$39,'اطلاعات پایه'!$E$39+(AA2092-'اطلاعات پایه'!$B$39)*'اطلاعات پایه'!$C$40)))))/365*L2092</f>
        <v>0</v>
      </c>
      <c r="AC2092" s="9">
        <f t="shared" si="263"/>
        <v>37493954</v>
      </c>
      <c r="AE2092" s="9">
        <f t="shared" si="258"/>
        <v>49588780</v>
      </c>
    </row>
    <row r="2093" spans="1:31" x14ac:dyDescent="0.25">
      <c r="A2093" s="13">
        <v>2073</v>
      </c>
      <c r="B2093" s="13"/>
      <c r="C2093" s="13"/>
      <c r="D2093" s="13"/>
      <c r="E2093" s="13"/>
      <c r="F2093" s="13"/>
      <c r="G2093" s="6" t="str">
        <f t="shared" si="256"/>
        <v/>
      </c>
      <c r="H2093" s="13"/>
      <c r="I2093" s="13"/>
      <c r="J2093" s="15"/>
      <c r="K2093" s="15"/>
      <c r="L2093" s="5">
        <f>VLOOKUP($C$15,'اطلاعات پایه'!$A$18:$B$30,2,FALSE)</f>
        <v>30</v>
      </c>
      <c r="M2093" s="6">
        <f>VLOOKUP($C$15,'اطلاعات پایه'!$A$18:$C$30,3,FALSE)</f>
        <v>45736</v>
      </c>
      <c r="N2093" s="5">
        <f>ROUND((K2093*('اطلاعات پایه'!$B$12+1)+'اطلاعات پایه'!$B$13)/30*L2093,0)</f>
        <v>9316080</v>
      </c>
      <c r="O2093" s="5">
        <f>IF(AND(F2093&gt;0,M2093-F2093&gt;364),'اطلاعات پایه'!$B$10,0)*L2093+J2093</f>
        <v>0</v>
      </c>
      <c r="P2093" s="5">
        <f>IF(H2093="متاهل",'اطلاعات پایه'!$B$6,0)</f>
        <v>0</v>
      </c>
      <c r="Q2093" s="5">
        <f>I2093*'اطلاعات پایه'!$B$7</f>
        <v>0</v>
      </c>
      <c r="R2093" s="5">
        <f>ROUND('اطلاعات پایه'!$B$8/30*MIN(30,L2093),0)</f>
        <v>9000000</v>
      </c>
      <c r="S2093" s="5">
        <f>ROUND('اطلاعات پایه'!$B$9/30*MIN(30,L2093),0)</f>
        <v>22000000</v>
      </c>
      <c r="T2093" s="5">
        <f t="shared" si="259"/>
        <v>59284</v>
      </c>
      <c r="U2093" s="15"/>
      <c r="V2093" s="5">
        <f t="shared" si="257"/>
        <v>0</v>
      </c>
      <c r="X2093" s="9">
        <f t="shared" si="260"/>
        <v>40316080</v>
      </c>
      <c r="Y2093" s="9">
        <f>ROUND(0.07*MIN(7*L2093*'اطلاعات پایه'!$B$5,'محاسبه حقوق'!X2093),0)</f>
        <v>2822126</v>
      </c>
      <c r="Z2093" s="9">
        <f t="shared" si="261"/>
        <v>9272700</v>
      </c>
      <c r="AA2093" s="9">
        <f t="shared" si="262"/>
        <v>480702059.14285713</v>
      </c>
      <c r="AB2093" s="5">
        <f>IF(AA2093&lt;='اطلاعات پایه'!$B$35,'اطلاعات پایه'!$D$35,IF(AA2093&lt;='اطلاعات پایه'!$B$36,'اطلاعات پایه'!$E$35+(AA2093-'اطلاعات پایه'!$B$35)*'اطلاعات پایه'!$C$36,IF(AA2093&lt;='اطلاعات پایه'!$B$37,'اطلاعات پایه'!$E$36+(AA2093-'اطلاعات پایه'!$B$36)*'اطلاعات پایه'!$C$37,IF(AA2093&lt;='اطلاعات پایه'!$B$38,'اطلاعات پایه'!$E$37+(AA2093-'اطلاعات پایه'!$B$37)*'اطلاعات پایه'!$C$38,IF(AA2093&lt;='اطلاعات پایه'!$B$39,'اطلاعات پایه'!$E$38+(AA2093-'اطلاعات پایه'!$B$38)*'اطلاعات پایه'!$C$39,'اطلاعات پایه'!$E$39+(AA2093-'اطلاعات پایه'!$B$39)*'اطلاعات پایه'!$C$40)))))/365*L2093</f>
        <v>0</v>
      </c>
      <c r="AC2093" s="9">
        <f t="shared" si="263"/>
        <v>37493954</v>
      </c>
      <c r="AE2093" s="9">
        <f t="shared" si="258"/>
        <v>49588780</v>
      </c>
    </row>
    <row r="2094" spans="1:31" x14ac:dyDescent="0.25">
      <c r="A2094" s="13">
        <v>2074</v>
      </c>
      <c r="B2094" s="13"/>
      <c r="C2094" s="13"/>
      <c r="D2094" s="13"/>
      <c r="E2094" s="13"/>
      <c r="F2094" s="13"/>
      <c r="G2094" s="6" t="str">
        <f t="shared" si="256"/>
        <v/>
      </c>
      <c r="H2094" s="13"/>
      <c r="I2094" s="13"/>
      <c r="J2094" s="15"/>
      <c r="K2094" s="15"/>
      <c r="L2094" s="5">
        <f>VLOOKUP($C$15,'اطلاعات پایه'!$A$18:$B$30,2,FALSE)</f>
        <v>30</v>
      </c>
      <c r="M2094" s="6">
        <f>VLOOKUP($C$15,'اطلاعات پایه'!$A$18:$C$30,3,FALSE)</f>
        <v>45736</v>
      </c>
      <c r="N2094" s="5">
        <f>ROUND((K2094*('اطلاعات پایه'!$B$12+1)+'اطلاعات پایه'!$B$13)/30*L2094,0)</f>
        <v>9316080</v>
      </c>
      <c r="O2094" s="5">
        <f>IF(AND(F2094&gt;0,M2094-F2094&gt;364),'اطلاعات پایه'!$B$10,0)*L2094+J2094</f>
        <v>0</v>
      </c>
      <c r="P2094" s="5">
        <f>IF(H2094="متاهل",'اطلاعات پایه'!$B$6,0)</f>
        <v>0</v>
      </c>
      <c r="Q2094" s="5">
        <f>I2094*'اطلاعات پایه'!$B$7</f>
        <v>0</v>
      </c>
      <c r="R2094" s="5">
        <f>ROUND('اطلاعات پایه'!$B$8/30*MIN(30,L2094),0)</f>
        <v>9000000</v>
      </c>
      <c r="S2094" s="5">
        <f>ROUND('اطلاعات پایه'!$B$9/30*MIN(30,L2094),0)</f>
        <v>22000000</v>
      </c>
      <c r="T2094" s="5">
        <f t="shared" si="259"/>
        <v>59284</v>
      </c>
      <c r="U2094" s="15"/>
      <c r="V2094" s="5">
        <f t="shared" si="257"/>
        <v>0</v>
      </c>
      <c r="X2094" s="9">
        <f t="shared" si="260"/>
        <v>40316080</v>
      </c>
      <c r="Y2094" s="9">
        <f>ROUND(0.07*MIN(7*L2094*'اطلاعات پایه'!$B$5,'محاسبه حقوق'!X2094),0)</f>
        <v>2822126</v>
      </c>
      <c r="Z2094" s="9">
        <f t="shared" si="261"/>
        <v>9272700</v>
      </c>
      <c r="AA2094" s="9">
        <f t="shared" si="262"/>
        <v>480702059.14285713</v>
      </c>
      <c r="AB2094" s="5">
        <f>IF(AA2094&lt;='اطلاعات پایه'!$B$35,'اطلاعات پایه'!$D$35,IF(AA2094&lt;='اطلاعات پایه'!$B$36,'اطلاعات پایه'!$E$35+(AA2094-'اطلاعات پایه'!$B$35)*'اطلاعات پایه'!$C$36,IF(AA2094&lt;='اطلاعات پایه'!$B$37,'اطلاعات پایه'!$E$36+(AA2094-'اطلاعات پایه'!$B$36)*'اطلاعات پایه'!$C$37,IF(AA2094&lt;='اطلاعات پایه'!$B$38,'اطلاعات پایه'!$E$37+(AA2094-'اطلاعات پایه'!$B$37)*'اطلاعات پایه'!$C$38,IF(AA2094&lt;='اطلاعات پایه'!$B$39,'اطلاعات پایه'!$E$38+(AA2094-'اطلاعات پایه'!$B$38)*'اطلاعات پایه'!$C$39,'اطلاعات پایه'!$E$39+(AA2094-'اطلاعات پایه'!$B$39)*'اطلاعات پایه'!$C$40)))))/365*L2094</f>
        <v>0</v>
      </c>
      <c r="AC2094" s="9">
        <f t="shared" si="263"/>
        <v>37493954</v>
      </c>
      <c r="AE2094" s="9">
        <f t="shared" si="258"/>
        <v>49588780</v>
      </c>
    </row>
    <row r="2095" spans="1:31" x14ac:dyDescent="0.25">
      <c r="A2095" s="13">
        <v>2075</v>
      </c>
      <c r="B2095" s="13"/>
      <c r="C2095" s="13"/>
      <c r="D2095" s="13"/>
      <c r="E2095" s="13"/>
      <c r="F2095" s="13"/>
      <c r="G2095" s="6" t="str">
        <f t="shared" si="256"/>
        <v/>
      </c>
      <c r="H2095" s="13"/>
      <c r="I2095" s="13"/>
      <c r="J2095" s="15"/>
      <c r="K2095" s="15"/>
      <c r="L2095" s="5">
        <f>VLOOKUP($C$15,'اطلاعات پایه'!$A$18:$B$30,2,FALSE)</f>
        <v>30</v>
      </c>
      <c r="M2095" s="6">
        <f>VLOOKUP($C$15,'اطلاعات پایه'!$A$18:$C$30,3,FALSE)</f>
        <v>45736</v>
      </c>
      <c r="N2095" s="5">
        <f>ROUND((K2095*('اطلاعات پایه'!$B$12+1)+'اطلاعات پایه'!$B$13)/30*L2095,0)</f>
        <v>9316080</v>
      </c>
      <c r="O2095" s="5">
        <f>IF(AND(F2095&gt;0,M2095-F2095&gt;364),'اطلاعات پایه'!$B$10,0)*L2095+J2095</f>
        <v>0</v>
      </c>
      <c r="P2095" s="5">
        <f>IF(H2095="متاهل",'اطلاعات پایه'!$B$6,0)</f>
        <v>0</v>
      </c>
      <c r="Q2095" s="5">
        <f>I2095*'اطلاعات پایه'!$B$7</f>
        <v>0</v>
      </c>
      <c r="R2095" s="5">
        <f>ROUND('اطلاعات پایه'!$B$8/30*MIN(30,L2095),0)</f>
        <v>9000000</v>
      </c>
      <c r="S2095" s="5">
        <f>ROUND('اطلاعات پایه'!$B$9/30*MIN(30,L2095),0)</f>
        <v>22000000</v>
      </c>
      <c r="T2095" s="5">
        <f t="shared" si="259"/>
        <v>59284</v>
      </c>
      <c r="U2095" s="15"/>
      <c r="V2095" s="5">
        <f t="shared" si="257"/>
        <v>0</v>
      </c>
      <c r="X2095" s="9">
        <f t="shared" si="260"/>
        <v>40316080</v>
      </c>
      <c r="Y2095" s="9">
        <f>ROUND(0.07*MIN(7*L2095*'اطلاعات پایه'!$B$5,'محاسبه حقوق'!X2095),0)</f>
        <v>2822126</v>
      </c>
      <c r="Z2095" s="9">
        <f t="shared" si="261"/>
        <v>9272700</v>
      </c>
      <c r="AA2095" s="9">
        <f t="shared" si="262"/>
        <v>480702059.14285713</v>
      </c>
      <c r="AB2095" s="5">
        <f>IF(AA2095&lt;='اطلاعات پایه'!$B$35,'اطلاعات پایه'!$D$35,IF(AA2095&lt;='اطلاعات پایه'!$B$36,'اطلاعات پایه'!$E$35+(AA2095-'اطلاعات پایه'!$B$35)*'اطلاعات پایه'!$C$36,IF(AA2095&lt;='اطلاعات پایه'!$B$37,'اطلاعات پایه'!$E$36+(AA2095-'اطلاعات پایه'!$B$36)*'اطلاعات پایه'!$C$37,IF(AA2095&lt;='اطلاعات پایه'!$B$38,'اطلاعات پایه'!$E$37+(AA2095-'اطلاعات پایه'!$B$37)*'اطلاعات پایه'!$C$38,IF(AA2095&lt;='اطلاعات پایه'!$B$39,'اطلاعات پایه'!$E$38+(AA2095-'اطلاعات پایه'!$B$38)*'اطلاعات پایه'!$C$39,'اطلاعات پایه'!$E$39+(AA2095-'اطلاعات پایه'!$B$39)*'اطلاعات پایه'!$C$40)))))/365*L2095</f>
        <v>0</v>
      </c>
      <c r="AC2095" s="9">
        <f t="shared" si="263"/>
        <v>37493954</v>
      </c>
      <c r="AE2095" s="9">
        <f t="shared" si="258"/>
        <v>49588780</v>
      </c>
    </row>
    <row r="2096" spans="1:31" x14ac:dyDescent="0.25">
      <c r="A2096" s="13">
        <v>2076</v>
      </c>
      <c r="B2096" s="13"/>
      <c r="C2096" s="13"/>
      <c r="D2096" s="13"/>
      <c r="E2096" s="13"/>
      <c r="F2096" s="13"/>
      <c r="G2096" s="6" t="str">
        <f t="shared" si="256"/>
        <v/>
      </c>
      <c r="H2096" s="13"/>
      <c r="I2096" s="13"/>
      <c r="J2096" s="15"/>
      <c r="K2096" s="15"/>
      <c r="L2096" s="5">
        <f>VLOOKUP($C$15,'اطلاعات پایه'!$A$18:$B$30,2,FALSE)</f>
        <v>30</v>
      </c>
      <c r="M2096" s="6">
        <f>VLOOKUP($C$15,'اطلاعات پایه'!$A$18:$C$30,3,FALSE)</f>
        <v>45736</v>
      </c>
      <c r="N2096" s="5">
        <f>ROUND((K2096*('اطلاعات پایه'!$B$12+1)+'اطلاعات پایه'!$B$13)/30*L2096,0)</f>
        <v>9316080</v>
      </c>
      <c r="O2096" s="5">
        <f>IF(AND(F2096&gt;0,M2096-F2096&gt;364),'اطلاعات پایه'!$B$10,0)*L2096+J2096</f>
        <v>0</v>
      </c>
      <c r="P2096" s="5">
        <f>IF(H2096="متاهل",'اطلاعات پایه'!$B$6,0)</f>
        <v>0</v>
      </c>
      <c r="Q2096" s="5">
        <f>I2096*'اطلاعات پایه'!$B$7</f>
        <v>0</v>
      </c>
      <c r="R2096" s="5">
        <f>ROUND('اطلاعات پایه'!$B$8/30*MIN(30,L2096),0)</f>
        <v>9000000</v>
      </c>
      <c r="S2096" s="5">
        <f>ROUND('اطلاعات پایه'!$B$9/30*MIN(30,L2096),0)</f>
        <v>22000000</v>
      </c>
      <c r="T2096" s="5">
        <f t="shared" si="259"/>
        <v>59284</v>
      </c>
      <c r="U2096" s="15"/>
      <c r="V2096" s="5">
        <f t="shared" si="257"/>
        <v>0</v>
      </c>
      <c r="X2096" s="9">
        <f t="shared" si="260"/>
        <v>40316080</v>
      </c>
      <c r="Y2096" s="9">
        <f>ROUND(0.07*MIN(7*L2096*'اطلاعات پایه'!$B$5,'محاسبه حقوق'!X2096),0)</f>
        <v>2822126</v>
      </c>
      <c r="Z2096" s="9">
        <f t="shared" si="261"/>
        <v>9272700</v>
      </c>
      <c r="AA2096" s="9">
        <f t="shared" si="262"/>
        <v>480702059.14285713</v>
      </c>
      <c r="AB2096" s="5">
        <f>IF(AA2096&lt;='اطلاعات پایه'!$B$35,'اطلاعات پایه'!$D$35,IF(AA2096&lt;='اطلاعات پایه'!$B$36,'اطلاعات پایه'!$E$35+(AA2096-'اطلاعات پایه'!$B$35)*'اطلاعات پایه'!$C$36,IF(AA2096&lt;='اطلاعات پایه'!$B$37,'اطلاعات پایه'!$E$36+(AA2096-'اطلاعات پایه'!$B$36)*'اطلاعات پایه'!$C$37,IF(AA2096&lt;='اطلاعات پایه'!$B$38,'اطلاعات پایه'!$E$37+(AA2096-'اطلاعات پایه'!$B$37)*'اطلاعات پایه'!$C$38,IF(AA2096&lt;='اطلاعات پایه'!$B$39,'اطلاعات پایه'!$E$38+(AA2096-'اطلاعات پایه'!$B$38)*'اطلاعات پایه'!$C$39,'اطلاعات پایه'!$E$39+(AA2096-'اطلاعات پایه'!$B$39)*'اطلاعات پایه'!$C$40)))))/365*L2096</f>
        <v>0</v>
      </c>
      <c r="AC2096" s="9">
        <f t="shared" si="263"/>
        <v>37493954</v>
      </c>
      <c r="AE2096" s="9">
        <f t="shared" si="258"/>
        <v>49588780</v>
      </c>
    </row>
    <row r="2097" spans="1:31" x14ac:dyDescent="0.25">
      <c r="A2097" s="13">
        <v>2077</v>
      </c>
      <c r="B2097" s="13"/>
      <c r="C2097" s="13"/>
      <c r="D2097" s="13"/>
      <c r="E2097" s="13"/>
      <c r="F2097" s="13"/>
      <c r="G2097" s="6" t="str">
        <f t="shared" si="256"/>
        <v/>
      </c>
      <c r="H2097" s="13"/>
      <c r="I2097" s="13"/>
      <c r="J2097" s="15"/>
      <c r="K2097" s="15"/>
      <c r="L2097" s="5">
        <f>VLOOKUP($C$15,'اطلاعات پایه'!$A$18:$B$30,2,FALSE)</f>
        <v>30</v>
      </c>
      <c r="M2097" s="6">
        <f>VLOOKUP($C$15,'اطلاعات پایه'!$A$18:$C$30,3,FALSE)</f>
        <v>45736</v>
      </c>
      <c r="N2097" s="5">
        <f>ROUND((K2097*('اطلاعات پایه'!$B$12+1)+'اطلاعات پایه'!$B$13)/30*L2097,0)</f>
        <v>9316080</v>
      </c>
      <c r="O2097" s="5">
        <f>IF(AND(F2097&gt;0,M2097-F2097&gt;364),'اطلاعات پایه'!$B$10,0)*L2097+J2097</f>
        <v>0</v>
      </c>
      <c r="P2097" s="5">
        <f>IF(H2097="متاهل",'اطلاعات پایه'!$B$6,0)</f>
        <v>0</v>
      </c>
      <c r="Q2097" s="5">
        <f>I2097*'اطلاعات پایه'!$B$7</f>
        <v>0</v>
      </c>
      <c r="R2097" s="5">
        <f>ROUND('اطلاعات پایه'!$B$8/30*MIN(30,L2097),0)</f>
        <v>9000000</v>
      </c>
      <c r="S2097" s="5">
        <f>ROUND('اطلاعات پایه'!$B$9/30*MIN(30,L2097),0)</f>
        <v>22000000</v>
      </c>
      <c r="T2097" s="5">
        <f t="shared" si="259"/>
        <v>59284</v>
      </c>
      <c r="U2097" s="15"/>
      <c r="V2097" s="5">
        <f t="shared" si="257"/>
        <v>0</v>
      </c>
      <c r="X2097" s="9">
        <f t="shared" si="260"/>
        <v>40316080</v>
      </c>
      <c r="Y2097" s="9">
        <f>ROUND(0.07*MIN(7*L2097*'اطلاعات پایه'!$B$5,'محاسبه حقوق'!X2097),0)</f>
        <v>2822126</v>
      </c>
      <c r="Z2097" s="9">
        <f t="shared" si="261"/>
        <v>9272700</v>
      </c>
      <c r="AA2097" s="9">
        <f t="shared" si="262"/>
        <v>480702059.14285713</v>
      </c>
      <c r="AB2097" s="5">
        <f>IF(AA2097&lt;='اطلاعات پایه'!$B$35,'اطلاعات پایه'!$D$35,IF(AA2097&lt;='اطلاعات پایه'!$B$36,'اطلاعات پایه'!$E$35+(AA2097-'اطلاعات پایه'!$B$35)*'اطلاعات پایه'!$C$36,IF(AA2097&lt;='اطلاعات پایه'!$B$37,'اطلاعات پایه'!$E$36+(AA2097-'اطلاعات پایه'!$B$36)*'اطلاعات پایه'!$C$37,IF(AA2097&lt;='اطلاعات پایه'!$B$38,'اطلاعات پایه'!$E$37+(AA2097-'اطلاعات پایه'!$B$37)*'اطلاعات پایه'!$C$38,IF(AA2097&lt;='اطلاعات پایه'!$B$39,'اطلاعات پایه'!$E$38+(AA2097-'اطلاعات پایه'!$B$38)*'اطلاعات پایه'!$C$39,'اطلاعات پایه'!$E$39+(AA2097-'اطلاعات پایه'!$B$39)*'اطلاعات پایه'!$C$40)))))/365*L2097</f>
        <v>0</v>
      </c>
      <c r="AC2097" s="9">
        <f t="shared" si="263"/>
        <v>37493954</v>
      </c>
      <c r="AE2097" s="9">
        <f t="shared" si="258"/>
        <v>49588780</v>
      </c>
    </row>
    <row r="2098" spans="1:31" x14ac:dyDescent="0.25">
      <c r="A2098" s="13">
        <v>2078</v>
      </c>
      <c r="B2098" s="13"/>
      <c r="C2098" s="13"/>
      <c r="D2098" s="13"/>
      <c r="E2098" s="13"/>
      <c r="F2098" s="13"/>
      <c r="G2098" s="6" t="str">
        <f t="shared" si="256"/>
        <v/>
      </c>
      <c r="H2098" s="13"/>
      <c r="I2098" s="13"/>
      <c r="J2098" s="15"/>
      <c r="K2098" s="15"/>
      <c r="L2098" s="5">
        <f>VLOOKUP($C$15,'اطلاعات پایه'!$A$18:$B$30,2,FALSE)</f>
        <v>30</v>
      </c>
      <c r="M2098" s="6">
        <f>VLOOKUP($C$15,'اطلاعات پایه'!$A$18:$C$30,3,FALSE)</f>
        <v>45736</v>
      </c>
      <c r="N2098" s="5">
        <f>ROUND((K2098*('اطلاعات پایه'!$B$12+1)+'اطلاعات پایه'!$B$13)/30*L2098,0)</f>
        <v>9316080</v>
      </c>
      <c r="O2098" s="5">
        <f>IF(AND(F2098&gt;0,M2098-F2098&gt;364),'اطلاعات پایه'!$B$10,0)*L2098+J2098</f>
        <v>0</v>
      </c>
      <c r="P2098" s="5">
        <f>IF(H2098="متاهل",'اطلاعات پایه'!$B$6,0)</f>
        <v>0</v>
      </c>
      <c r="Q2098" s="5">
        <f>I2098*'اطلاعات پایه'!$B$7</f>
        <v>0</v>
      </c>
      <c r="R2098" s="5">
        <f>ROUND('اطلاعات پایه'!$B$8/30*MIN(30,L2098),0)</f>
        <v>9000000</v>
      </c>
      <c r="S2098" s="5">
        <f>ROUND('اطلاعات پایه'!$B$9/30*MIN(30,L2098),0)</f>
        <v>22000000</v>
      </c>
      <c r="T2098" s="5">
        <f t="shared" si="259"/>
        <v>59284</v>
      </c>
      <c r="U2098" s="15"/>
      <c r="V2098" s="5">
        <f t="shared" si="257"/>
        <v>0</v>
      </c>
      <c r="X2098" s="9">
        <f t="shared" si="260"/>
        <v>40316080</v>
      </c>
      <c r="Y2098" s="9">
        <f>ROUND(0.07*MIN(7*L2098*'اطلاعات پایه'!$B$5,'محاسبه حقوق'!X2098),0)</f>
        <v>2822126</v>
      </c>
      <c r="Z2098" s="9">
        <f t="shared" si="261"/>
        <v>9272700</v>
      </c>
      <c r="AA2098" s="9">
        <f t="shared" si="262"/>
        <v>480702059.14285713</v>
      </c>
      <c r="AB2098" s="5">
        <f>IF(AA2098&lt;='اطلاعات پایه'!$B$35,'اطلاعات پایه'!$D$35,IF(AA2098&lt;='اطلاعات پایه'!$B$36,'اطلاعات پایه'!$E$35+(AA2098-'اطلاعات پایه'!$B$35)*'اطلاعات پایه'!$C$36,IF(AA2098&lt;='اطلاعات پایه'!$B$37,'اطلاعات پایه'!$E$36+(AA2098-'اطلاعات پایه'!$B$36)*'اطلاعات پایه'!$C$37,IF(AA2098&lt;='اطلاعات پایه'!$B$38,'اطلاعات پایه'!$E$37+(AA2098-'اطلاعات پایه'!$B$37)*'اطلاعات پایه'!$C$38,IF(AA2098&lt;='اطلاعات پایه'!$B$39,'اطلاعات پایه'!$E$38+(AA2098-'اطلاعات پایه'!$B$38)*'اطلاعات پایه'!$C$39,'اطلاعات پایه'!$E$39+(AA2098-'اطلاعات پایه'!$B$39)*'اطلاعات پایه'!$C$40)))))/365*L2098</f>
        <v>0</v>
      </c>
      <c r="AC2098" s="9">
        <f t="shared" si="263"/>
        <v>37493954</v>
      </c>
      <c r="AE2098" s="9">
        <f t="shared" si="258"/>
        <v>49588780</v>
      </c>
    </row>
    <row r="2099" spans="1:31" x14ac:dyDescent="0.25">
      <c r="A2099" s="13">
        <v>2079</v>
      </c>
      <c r="B2099" s="13"/>
      <c r="C2099" s="13"/>
      <c r="D2099" s="13"/>
      <c r="E2099" s="13"/>
      <c r="F2099" s="13"/>
      <c r="G2099" s="6" t="str">
        <f t="shared" si="256"/>
        <v/>
      </c>
      <c r="H2099" s="13"/>
      <c r="I2099" s="13"/>
      <c r="J2099" s="15"/>
      <c r="K2099" s="15"/>
      <c r="L2099" s="5">
        <f>VLOOKUP($C$15,'اطلاعات پایه'!$A$18:$B$30,2,FALSE)</f>
        <v>30</v>
      </c>
      <c r="M2099" s="6">
        <f>VLOOKUP($C$15,'اطلاعات پایه'!$A$18:$C$30,3,FALSE)</f>
        <v>45736</v>
      </c>
      <c r="N2099" s="5">
        <f>ROUND((K2099*('اطلاعات پایه'!$B$12+1)+'اطلاعات پایه'!$B$13)/30*L2099,0)</f>
        <v>9316080</v>
      </c>
      <c r="O2099" s="5">
        <f>IF(AND(F2099&gt;0,M2099-F2099&gt;364),'اطلاعات پایه'!$B$10,0)*L2099+J2099</f>
        <v>0</v>
      </c>
      <c r="P2099" s="5">
        <f>IF(H2099="متاهل",'اطلاعات پایه'!$B$6,0)</f>
        <v>0</v>
      </c>
      <c r="Q2099" s="5">
        <f>I2099*'اطلاعات پایه'!$B$7</f>
        <v>0</v>
      </c>
      <c r="R2099" s="5">
        <f>ROUND('اطلاعات پایه'!$B$8/30*MIN(30,L2099),0)</f>
        <v>9000000</v>
      </c>
      <c r="S2099" s="5">
        <f>ROUND('اطلاعات پایه'!$B$9/30*MIN(30,L2099),0)</f>
        <v>22000000</v>
      </c>
      <c r="T2099" s="5">
        <f t="shared" si="259"/>
        <v>59284</v>
      </c>
      <c r="U2099" s="15"/>
      <c r="V2099" s="5">
        <f t="shared" si="257"/>
        <v>0</v>
      </c>
      <c r="X2099" s="9">
        <f t="shared" si="260"/>
        <v>40316080</v>
      </c>
      <c r="Y2099" s="9">
        <f>ROUND(0.07*MIN(7*L2099*'اطلاعات پایه'!$B$5,'محاسبه حقوق'!X2099),0)</f>
        <v>2822126</v>
      </c>
      <c r="Z2099" s="9">
        <f t="shared" si="261"/>
        <v>9272700</v>
      </c>
      <c r="AA2099" s="9">
        <f t="shared" si="262"/>
        <v>480702059.14285713</v>
      </c>
      <c r="AB2099" s="5">
        <f>IF(AA2099&lt;='اطلاعات پایه'!$B$35,'اطلاعات پایه'!$D$35,IF(AA2099&lt;='اطلاعات پایه'!$B$36,'اطلاعات پایه'!$E$35+(AA2099-'اطلاعات پایه'!$B$35)*'اطلاعات پایه'!$C$36,IF(AA2099&lt;='اطلاعات پایه'!$B$37,'اطلاعات پایه'!$E$36+(AA2099-'اطلاعات پایه'!$B$36)*'اطلاعات پایه'!$C$37,IF(AA2099&lt;='اطلاعات پایه'!$B$38,'اطلاعات پایه'!$E$37+(AA2099-'اطلاعات پایه'!$B$37)*'اطلاعات پایه'!$C$38,IF(AA2099&lt;='اطلاعات پایه'!$B$39,'اطلاعات پایه'!$E$38+(AA2099-'اطلاعات پایه'!$B$38)*'اطلاعات پایه'!$C$39,'اطلاعات پایه'!$E$39+(AA2099-'اطلاعات پایه'!$B$39)*'اطلاعات پایه'!$C$40)))))/365*L2099</f>
        <v>0</v>
      </c>
      <c r="AC2099" s="9">
        <f t="shared" si="263"/>
        <v>37493954</v>
      </c>
      <c r="AE2099" s="9">
        <f t="shared" si="258"/>
        <v>49588780</v>
      </c>
    </row>
    <row r="2100" spans="1:31" x14ac:dyDescent="0.25">
      <c r="A2100" s="13">
        <v>2080</v>
      </c>
      <c r="B2100" s="13"/>
      <c r="C2100" s="13"/>
      <c r="D2100" s="13"/>
      <c r="E2100" s="13"/>
      <c r="F2100" s="13"/>
      <c r="G2100" s="6" t="str">
        <f t="shared" si="256"/>
        <v/>
      </c>
      <c r="H2100" s="13"/>
      <c r="I2100" s="13"/>
      <c r="J2100" s="15"/>
      <c r="K2100" s="15"/>
      <c r="L2100" s="5">
        <f>VLOOKUP($C$15,'اطلاعات پایه'!$A$18:$B$30,2,FALSE)</f>
        <v>30</v>
      </c>
      <c r="M2100" s="6">
        <f>VLOOKUP($C$15,'اطلاعات پایه'!$A$18:$C$30,3,FALSE)</f>
        <v>45736</v>
      </c>
      <c r="N2100" s="5">
        <f>ROUND((K2100*('اطلاعات پایه'!$B$12+1)+'اطلاعات پایه'!$B$13)/30*L2100,0)</f>
        <v>9316080</v>
      </c>
      <c r="O2100" s="5">
        <f>IF(AND(F2100&gt;0,M2100-F2100&gt;364),'اطلاعات پایه'!$B$10,0)*L2100+J2100</f>
        <v>0</v>
      </c>
      <c r="P2100" s="5">
        <f>IF(H2100="متاهل",'اطلاعات پایه'!$B$6,0)</f>
        <v>0</v>
      </c>
      <c r="Q2100" s="5">
        <f>I2100*'اطلاعات پایه'!$B$7</f>
        <v>0</v>
      </c>
      <c r="R2100" s="5">
        <f>ROUND('اطلاعات پایه'!$B$8/30*MIN(30,L2100),0)</f>
        <v>9000000</v>
      </c>
      <c r="S2100" s="5">
        <f>ROUND('اطلاعات پایه'!$B$9/30*MIN(30,L2100),0)</f>
        <v>22000000</v>
      </c>
      <c r="T2100" s="5">
        <f t="shared" si="259"/>
        <v>59284</v>
      </c>
      <c r="U2100" s="15"/>
      <c r="V2100" s="5">
        <f t="shared" si="257"/>
        <v>0</v>
      </c>
      <c r="X2100" s="9">
        <f t="shared" si="260"/>
        <v>40316080</v>
      </c>
      <c r="Y2100" s="9">
        <f>ROUND(0.07*MIN(7*L2100*'اطلاعات پایه'!$B$5,'محاسبه حقوق'!X2100),0)</f>
        <v>2822126</v>
      </c>
      <c r="Z2100" s="9">
        <f t="shared" si="261"/>
        <v>9272700</v>
      </c>
      <c r="AA2100" s="9">
        <f t="shared" si="262"/>
        <v>480702059.14285713</v>
      </c>
      <c r="AB2100" s="5">
        <f>IF(AA2100&lt;='اطلاعات پایه'!$B$35,'اطلاعات پایه'!$D$35,IF(AA2100&lt;='اطلاعات پایه'!$B$36,'اطلاعات پایه'!$E$35+(AA2100-'اطلاعات پایه'!$B$35)*'اطلاعات پایه'!$C$36,IF(AA2100&lt;='اطلاعات پایه'!$B$37,'اطلاعات پایه'!$E$36+(AA2100-'اطلاعات پایه'!$B$36)*'اطلاعات پایه'!$C$37,IF(AA2100&lt;='اطلاعات پایه'!$B$38,'اطلاعات پایه'!$E$37+(AA2100-'اطلاعات پایه'!$B$37)*'اطلاعات پایه'!$C$38,IF(AA2100&lt;='اطلاعات پایه'!$B$39,'اطلاعات پایه'!$E$38+(AA2100-'اطلاعات پایه'!$B$38)*'اطلاعات پایه'!$C$39,'اطلاعات پایه'!$E$39+(AA2100-'اطلاعات پایه'!$B$39)*'اطلاعات پایه'!$C$40)))))/365*L2100</f>
        <v>0</v>
      </c>
      <c r="AC2100" s="9">
        <f t="shared" si="263"/>
        <v>37493954</v>
      </c>
      <c r="AE2100" s="9">
        <f t="shared" si="258"/>
        <v>49588780</v>
      </c>
    </row>
    <row r="2101" spans="1:31" x14ac:dyDescent="0.25">
      <c r="A2101" s="13">
        <v>2081</v>
      </c>
      <c r="B2101" s="13"/>
      <c r="C2101" s="13"/>
      <c r="D2101" s="13"/>
      <c r="E2101" s="13"/>
      <c r="F2101" s="13"/>
      <c r="G2101" s="6" t="str">
        <f t="shared" si="256"/>
        <v/>
      </c>
      <c r="H2101" s="13"/>
      <c r="I2101" s="13"/>
      <c r="J2101" s="15"/>
      <c r="K2101" s="15"/>
      <c r="L2101" s="5">
        <f>VLOOKUP($C$15,'اطلاعات پایه'!$A$18:$B$30,2,FALSE)</f>
        <v>30</v>
      </c>
      <c r="M2101" s="6">
        <f>VLOOKUP($C$15,'اطلاعات پایه'!$A$18:$C$30,3,FALSE)</f>
        <v>45736</v>
      </c>
      <c r="N2101" s="5">
        <f>ROUND((K2101*('اطلاعات پایه'!$B$12+1)+'اطلاعات پایه'!$B$13)/30*L2101,0)</f>
        <v>9316080</v>
      </c>
      <c r="O2101" s="5">
        <f>IF(AND(F2101&gt;0,M2101-F2101&gt;364),'اطلاعات پایه'!$B$10,0)*L2101+J2101</f>
        <v>0</v>
      </c>
      <c r="P2101" s="5">
        <f>IF(H2101="متاهل",'اطلاعات پایه'!$B$6,0)</f>
        <v>0</v>
      </c>
      <c r="Q2101" s="5">
        <f>I2101*'اطلاعات پایه'!$B$7</f>
        <v>0</v>
      </c>
      <c r="R2101" s="5">
        <f>ROUND('اطلاعات پایه'!$B$8/30*MIN(30,L2101),0)</f>
        <v>9000000</v>
      </c>
      <c r="S2101" s="5">
        <f>ROUND('اطلاعات پایه'!$B$9/30*MIN(30,L2101),0)</f>
        <v>22000000</v>
      </c>
      <c r="T2101" s="5">
        <f t="shared" si="259"/>
        <v>59284</v>
      </c>
      <c r="U2101" s="15"/>
      <c r="V2101" s="5">
        <f t="shared" si="257"/>
        <v>0</v>
      </c>
      <c r="X2101" s="9">
        <f t="shared" si="260"/>
        <v>40316080</v>
      </c>
      <c r="Y2101" s="9">
        <f>ROUND(0.07*MIN(7*L2101*'اطلاعات پایه'!$B$5,'محاسبه حقوق'!X2101),0)</f>
        <v>2822126</v>
      </c>
      <c r="Z2101" s="9">
        <f t="shared" si="261"/>
        <v>9272700</v>
      </c>
      <c r="AA2101" s="9">
        <f t="shared" si="262"/>
        <v>480702059.14285713</v>
      </c>
      <c r="AB2101" s="5">
        <f>IF(AA2101&lt;='اطلاعات پایه'!$B$35,'اطلاعات پایه'!$D$35,IF(AA2101&lt;='اطلاعات پایه'!$B$36,'اطلاعات پایه'!$E$35+(AA2101-'اطلاعات پایه'!$B$35)*'اطلاعات پایه'!$C$36,IF(AA2101&lt;='اطلاعات پایه'!$B$37,'اطلاعات پایه'!$E$36+(AA2101-'اطلاعات پایه'!$B$36)*'اطلاعات پایه'!$C$37,IF(AA2101&lt;='اطلاعات پایه'!$B$38,'اطلاعات پایه'!$E$37+(AA2101-'اطلاعات پایه'!$B$37)*'اطلاعات پایه'!$C$38,IF(AA2101&lt;='اطلاعات پایه'!$B$39,'اطلاعات پایه'!$E$38+(AA2101-'اطلاعات پایه'!$B$38)*'اطلاعات پایه'!$C$39,'اطلاعات پایه'!$E$39+(AA2101-'اطلاعات پایه'!$B$39)*'اطلاعات پایه'!$C$40)))))/365*L2101</f>
        <v>0</v>
      </c>
      <c r="AC2101" s="9">
        <f t="shared" si="263"/>
        <v>37493954</v>
      </c>
      <c r="AE2101" s="9">
        <f t="shared" si="258"/>
        <v>49588780</v>
      </c>
    </row>
    <row r="2102" spans="1:31" x14ac:dyDescent="0.25">
      <c r="A2102" s="13">
        <v>2082</v>
      </c>
      <c r="B2102" s="13"/>
      <c r="C2102" s="13"/>
      <c r="D2102" s="13"/>
      <c r="E2102" s="13"/>
      <c r="F2102" s="13"/>
      <c r="G2102" s="6" t="str">
        <f t="shared" si="256"/>
        <v/>
      </c>
      <c r="H2102" s="13"/>
      <c r="I2102" s="13"/>
      <c r="J2102" s="15"/>
      <c r="K2102" s="15"/>
      <c r="L2102" s="5">
        <f>VLOOKUP($C$15,'اطلاعات پایه'!$A$18:$B$30,2,FALSE)</f>
        <v>30</v>
      </c>
      <c r="M2102" s="6">
        <f>VLOOKUP($C$15,'اطلاعات پایه'!$A$18:$C$30,3,FALSE)</f>
        <v>45736</v>
      </c>
      <c r="N2102" s="5">
        <f>ROUND((K2102*('اطلاعات پایه'!$B$12+1)+'اطلاعات پایه'!$B$13)/30*L2102,0)</f>
        <v>9316080</v>
      </c>
      <c r="O2102" s="5">
        <f>IF(AND(F2102&gt;0,M2102-F2102&gt;364),'اطلاعات پایه'!$B$10,0)*L2102+J2102</f>
        <v>0</v>
      </c>
      <c r="P2102" s="5">
        <f>IF(H2102="متاهل",'اطلاعات پایه'!$B$6,0)</f>
        <v>0</v>
      </c>
      <c r="Q2102" s="5">
        <f>I2102*'اطلاعات پایه'!$B$7</f>
        <v>0</v>
      </c>
      <c r="R2102" s="5">
        <f>ROUND('اطلاعات پایه'!$B$8/30*MIN(30,L2102),0)</f>
        <v>9000000</v>
      </c>
      <c r="S2102" s="5">
        <f>ROUND('اطلاعات پایه'!$B$9/30*MIN(30,L2102),0)</f>
        <v>22000000</v>
      </c>
      <c r="T2102" s="5">
        <f t="shared" si="259"/>
        <v>59284</v>
      </c>
      <c r="U2102" s="15"/>
      <c r="V2102" s="5">
        <f t="shared" si="257"/>
        <v>0</v>
      </c>
      <c r="X2102" s="9">
        <f t="shared" si="260"/>
        <v>40316080</v>
      </c>
      <c r="Y2102" s="9">
        <f>ROUND(0.07*MIN(7*L2102*'اطلاعات پایه'!$B$5,'محاسبه حقوق'!X2102),0)</f>
        <v>2822126</v>
      </c>
      <c r="Z2102" s="9">
        <f t="shared" si="261"/>
        <v>9272700</v>
      </c>
      <c r="AA2102" s="9">
        <f t="shared" si="262"/>
        <v>480702059.14285713</v>
      </c>
      <c r="AB2102" s="5">
        <f>IF(AA2102&lt;='اطلاعات پایه'!$B$35,'اطلاعات پایه'!$D$35,IF(AA2102&lt;='اطلاعات پایه'!$B$36,'اطلاعات پایه'!$E$35+(AA2102-'اطلاعات پایه'!$B$35)*'اطلاعات پایه'!$C$36,IF(AA2102&lt;='اطلاعات پایه'!$B$37,'اطلاعات پایه'!$E$36+(AA2102-'اطلاعات پایه'!$B$36)*'اطلاعات پایه'!$C$37,IF(AA2102&lt;='اطلاعات پایه'!$B$38,'اطلاعات پایه'!$E$37+(AA2102-'اطلاعات پایه'!$B$37)*'اطلاعات پایه'!$C$38,IF(AA2102&lt;='اطلاعات پایه'!$B$39,'اطلاعات پایه'!$E$38+(AA2102-'اطلاعات پایه'!$B$38)*'اطلاعات پایه'!$C$39,'اطلاعات پایه'!$E$39+(AA2102-'اطلاعات پایه'!$B$39)*'اطلاعات پایه'!$C$40)))))/365*L2102</f>
        <v>0</v>
      </c>
      <c r="AC2102" s="9">
        <f t="shared" si="263"/>
        <v>37493954</v>
      </c>
      <c r="AE2102" s="9">
        <f t="shared" si="258"/>
        <v>49588780</v>
      </c>
    </row>
    <row r="2103" spans="1:31" x14ac:dyDescent="0.25">
      <c r="A2103" s="13">
        <v>2083</v>
      </c>
      <c r="B2103" s="13"/>
      <c r="C2103" s="13"/>
      <c r="D2103" s="13"/>
      <c r="E2103" s="13"/>
      <c r="F2103" s="13"/>
      <c r="G2103" s="6" t="str">
        <f t="shared" si="256"/>
        <v/>
      </c>
      <c r="H2103" s="13"/>
      <c r="I2103" s="13"/>
      <c r="J2103" s="15"/>
      <c r="K2103" s="15"/>
      <c r="L2103" s="5">
        <f>VLOOKUP($C$15,'اطلاعات پایه'!$A$18:$B$30,2,FALSE)</f>
        <v>30</v>
      </c>
      <c r="M2103" s="6">
        <f>VLOOKUP($C$15,'اطلاعات پایه'!$A$18:$C$30,3,FALSE)</f>
        <v>45736</v>
      </c>
      <c r="N2103" s="5">
        <f>ROUND((K2103*('اطلاعات پایه'!$B$12+1)+'اطلاعات پایه'!$B$13)/30*L2103,0)</f>
        <v>9316080</v>
      </c>
      <c r="O2103" s="5">
        <f>IF(AND(F2103&gt;0,M2103-F2103&gt;364),'اطلاعات پایه'!$B$10,0)*L2103+J2103</f>
        <v>0</v>
      </c>
      <c r="P2103" s="5">
        <f>IF(H2103="متاهل",'اطلاعات پایه'!$B$6,0)</f>
        <v>0</v>
      </c>
      <c r="Q2103" s="5">
        <f>I2103*'اطلاعات پایه'!$B$7</f>
        <v>0</v>
      </c>
      <c r="R2103" s="5">
        <f>ROUND('اطلاعات پایه'!$B$8/30*MIN(30,L2103),0)</f>
        <v>9000000</v>
      </c>
      <c r="S2103" s="5">
        <f>ROUND('اطلاعات پایه'!$B$9/30*MIN(30,L2103),0)</f>
        <v>22000000</v>
      </c>
      <c r="T2103" s="5">
        <f t="shared" si="259"/>
        <v>59284</v>
      </c>
      <c r="U2103" s="15"/>
      <c r="V2103" s="5">
        <f t="shared" si="257"/>
        <v>0</v>
      </c>
      <c r="X2103" s="9">
        <f t="shared" si="260"/>
        <v>40316080</v>
      </c>
      <c r="Y2103" s="9">
        <f>ROUND(0.07*MIN(7*L2103*'اطلاعات پایه'!$B$5,'محاسبه حقوق'!X2103),0)</f>
        <v>2822126</v>
      </c>
      <c r="Z2103" s="9">
        <f t="shared" si="261"/>
        <v>9272700</v>
      </c>
      <c r="AA2103" s="9">
        <f t="shared" si="262"/>
        <v>480702059.14285713</v>
      </c>
      <c r="AB2103" s="5">
        <f>IF(AA2103&lt;='اطلاعات پایه'!$B$35,'اطلاعات پایه'!$D$35,IF(AA2103&lt;='اطلاعات پایه'!$B$36,'اطلاعات پایه'!$E$35+(AA2103-'اطلاعات پایه'!$B$35)*'اطلاعات پایه'!$C$36,IF(AA2103&lt;='اطلاعات پایه'!$B$37,'اطلاعات پایه'!$E$36+(AA2103-'اطلاعات پایه'!$B$36)*'اطلاعات پایه'!$C$37,IF(AA2103&lt;='اطلاعات پایه'!$B$38,'اطلاعات پایه'!$E$37+(AA2103-'اطلاعات پایه'!$B$37)*'اطلاعات پایه'!$C$38,IF(AA2103&lt;='اطلاعات پایه'!$B$39,'اطلاعات پایه'!$E$38+(AA2103-'اطلاعات پایه'!$B$38)*'اطلاعات پایه'!$C$39,'اطلاعات پایه'!$E$39+(AA2103-'اطلاعات پایه'!$B$39)*'اطلاعات پایه'!$C$40)))))/365*L2103</f>
        <v>0</v>
      </c>
      <c r="AC2103" s="9">
        <f t="shared" si="263"/>
        <v>37493954</v>
      </c>
      <c r="AE2103" s="9">
        <f t="shared" si="258"/>
        <v>49588780</v>
      </c>
    </row>
    <row r="2104" spans="1:31" x14ac:dyDescent="0.25">
      <c r="A2104" s="13">
        <v>2084</v>
      </c>
      <c r="B2104" s="13"/>
      <c r="C2104" s="13"/>
      <c r="D2104" s="13"/>
      <c r="E2104" s="13"/>
      <c r="F2104" s="13"/>
      <c r="G2104" s="6" t="str">
        <f t="shared" si="256"/>
        <v/>
      </c>
      <c r="H2104" s="13"/>
      <c r="I2104" s="13"/>
      <c r="J2104" s="15"/>
      <c r="K2104" s="15"/>
      <c r="L2104" s="5">
        <f>VLOOKUP($C$15,'اطلاعات پایه'!$A$18:$B$30,2,FALSE)</f>
        <v>30</v>
      </c>
      <c r="M2104" s="6">
        <f>VLOOKUP($C$15,'اطلاعات پایه'!$A$18:$C$30,3,FALSE)</f>
        <v>45736</v>
      </c>
      <c r="N2104" s="5">
        <f>ROUND((K2104*('اطلاعات پایه'!$B$12+1)+'اطلاعات پایه'!$B$13)/30*L2104,0)</f>
        <v>9316080</v>
      </c>
      <c r="O2104" s="5">
        <f>IF(AND(F2104&gt;0,M2104-F2104&gt;364),'اطلاعات پایه'!$B$10,0)*L2104+J2104</f>
        <v>0</v>
      </c>
      <c r="P2104" s="5">
        <f>IF(H2104="متاهل",'اطلاعات پایه'!$B$6,0)</f>
        <v>0</v>
      </c>
      <c r="Q2104" s="5">
        <f>I2104*'اطلاعات پایه'!$B$7</f>
        <v>0</v>
      </c>
      <c r="R2104" s="5">
        <f>ROUND('اطلاعات پایه'!$B$8/30*MIN(30,L2104),0)</f>
        <v>9000000</v>
      </c>
      <c r="S2104" s="5">
        <f>ROUND('اطلاعات پایه'!$B$9/30*MIN(30,L2104),0)</f>
        <v>22000000</v>
      </c>
      <c r="T2104" s="5">
        <f t="shared" si="259"/>
        <v>59284</v>
      </c>
      <c r="U2104" s="15"/>
      <c r="V2104" s="5">
        <f t="shared" si="257"/>
        <v>0</v>
      </c>
      <c r="X2104" s="9">
        <f t="shared" si="260"/>
        <v>40316080</v>
      </c>
      <c r="Y2104" s="9">
        <f>ROUND(0.07*MIN(7*L2104*'اطلاعات پایه'!$B$5,'محاسبه حقوق'!X2104),0)</f>
        <v>2822126</v>
      </c>
      <c r="Z2104" s="9">
        <f t="shared" si="261"/>
        <v>9272700</v>
      </c>
      <c r="AA2104" s="9">
        <f t="shared" si="262"/>
        <v>480702059.14285713</v>
      </c>
      <c r="AB2104" s="5">
        <f>IF(AA2104&lt;='اطلاعات پایه'!$B$35,'اطلاعات پایه'!$D$35,IF(AA2104&lt;='اطلاعات پایه'!$B$36,'اطلاعات پایه'!$E$35+(AA2104-'اطلاعات پایه'!$B$35)*'اطلاعات پایه'!$C$36,IF(AA2104&lt;='اطلاعات پایه'!$B$37,'اطلاعات پایه'!$E$36+(AA2104-'اطلاعات پایه'!$B$36)*'اطلاعات پایه'!$C$37,IF(AA2104&lt;='اطلاعات پایه'!$B$38,'اطلاعات پایه'!$E$37+(AA2104-'اطلاعات پایه'!$B$37)*'اطلاعات پایه'!$C$38,IF(AA2104&lt;='اطلاعات پایه'!$B$39,'اطلاعات پایه'!$E$38+(AA2104-'اطلاعات پایه'!$B$38)*'اطلاعات پایه'!$C$39,'اطلاعات پایه'!$E$39+(AA2104-'اطلاعات پایه'!$B$39)*'اطلاعات پایه'!$C$40)))))/365*L2104</f>
        <v>0</v>
      </c>
      <c r="AC2104" s="9">
        <f t="shared" si="263"/>
        <v>37493954</v>
      </c>
      <c r="AE2104" s="9">
        <f t="shared" si="258"/>
        <v>49588780</v>
      </c>
    </row>
    <row r="2105" spans="1:31" x14ac:dyDescent="0.25">
      <c r="A2105" s="13">
        <v>2085</v>
      </c>
      <c r="B2105" s="13"/>
      <c r="C2105" s="13"/>
      <c r="D2105" s="13"/>
      <c r="E2105" s="13"/>
      <c r="F2105" s="13"/>
      <c r="G2105" s="6" t="str">
        <f t="shared" si="256"/>
        <v/>
      </c>
      <c r="H2105" s="13"/>
      <c r="I2105" s="13"/>
      <c r="J2105" s="15"/>
      <c r="K2105" s="15"/>
      <c r="L2105" s="5">
        <f>VLOOKUP($C$15,'اطلاعات پایه'!$A$18:$B$30,2,FALSE)</f>
        <v>30</v>
      </c>
      <c r="M2105" s="6">
        <f>VLOOKUP($C$15,'اطلاعات پایه'!$A$18:$C$30,3,FALSE)</f>
        <v>45736</v>
      </c>
      <c r="N2105" s="5">
        <f>ROUND((K2105*('اطلاعات پایه'!$B$12+1)+'اطلاعات پایه'!$B$13)/30*L2105,0)</f>
        <v>9316080</v>
      </c>
      <c r="O2105" s="5">
        <f>IF(AND(F2105&gt;0,M2105-F2105&gt;364),'اطلاعات پایه'!$B$10,0)*L2105+J2105</f>
        <v>0</v>
      </c>
      <c r="P2105" s="5">
        <f>IF(H2105="متاهل",'اطلاعات پایه'!$B$6,0)</f>
        <v>0</v>
      </c>
      <c r="Q2105" s="5">
        <f>I2105*'اطلاعات پایه'!$B$7</f>
        <v>0</v>
      </c>
      <c r="R2105" s="5">
        <f>ROUND('اطلاعات پایه'!$B$8/30*MIN(30,L2105),0)</f>
        <v>9000000</v>
      </c>
      <c r="S2105" s="5">
        <f>ROUND('اطلاعات پایه'!$B$9/30*MIN(30,L2105),0)</f>
        <v>22000000</v>
      </c>
      <c r="T2105" s="5">
        <f t="shared" si="259"/>
        <v>59284</v>
      </c>
      <c r="U2105" s="15"/>
      <c r="V2105" s="5">
        <f t="shared" si="257"/>
        <v>0</v>
      </c>
      <c r="X2105" s="9">
        <f t="shared" si="260"/>
        <v>40316080</v>
      </c>
      <c r="Y2105" s="9">
        <f>ROUND(0.07*MIN(7*L2105*'اطلاعات پایه'!$B$5,'محاسبه حقوق'!X2105),0)</f>
        <v>2822126</v>
      </c>
      <c r="Z2105" s="9">
        <f t="shared" si="261"/>
        <v>9272700</v>
      </c>
      <c r="AA2105" s="9">
        <f t="shared" si="262"/>
        <v>480702059.14285713</v>
      </c>
      <c r="AB2105" s="5">
        <f>IF(AA2105&lt;='اطلاعات پایه'!$B$35,'اطلاعات پایه'!$D$35,IF(AA2105&lt;='اطلاعات پایه'!$B$36,'اطلاعات پایه'!$E$35+(AA2105-'اطلاعات پایه'!$B$35)*'اطلاعات پایه'!$C$36,IF(AA2105&lt;='اطلاعات پایه'!$B$37,'اطلاعات پایه'!$E$36+(AA2105-'اطلاعات پایه'!$B$36)*'اطلاعات پایه'!$C$37,IF(AA2105&lt;='اطلاعات پایه'!$B$38,'اطلاعات پایه'!$E$37+(AA2105-'اطلاعات پایه'!$B$37)*'اطلاعات پایه'!$C$38,IF(AA2105&lt;='اطلاعات پایه'!$B$39,'اطلاعات پایه'!$E$38+(AA2105-'اطلاعات پایه'!$B$38)*'اطلاعات پایه'!$C$39,'اطلاعات پایه'!$E$39+(AA2105-'اطلاعات پایه'!$B$39)*'اطلاعات پایه'!$C$40)))))/365*L2105</f>
        <v>0</v>
      </c>
      <c r="AC2105" s="9">
        <f t="shared" si="263"/>
        <v>37493954</v>
      </c>
      <c r="AE2105" s="9">
        <f t="shared" si="258"/>
        <v>49588780</v>
      </c>
    </row>
    <row r="2106" spans="1:31" x14ac:dyDescent="0.25">
      <c r="A2106" s="13">
        <v>2086</v>
      </c>
      <c r="B2106" s="13"/>
      <c r="C2106" s="13"/>
      <c r="D2106" s="13"/>
      <c r="E2106" s="13"/>
      <c r="F2106" s="13"/>
      <c r="G2106" s="6" t="str">
        <f t="shared" si="256"/>
        <v/>
      </c>
      <c r="H2106" s="13"/>
      <c r="I2106" s="13"/>
      <c r="J2106" s="15"/>
      <c r="K2106" s="15"/>
      <c r="L2106" s="5">
        <f>VLOOKUP($C$15,'اطلاعات پایه'!$A$18:$B$30,2,FALSE)</f>
        <v>30</v>
      </c>
      <c r="M2106" s="6">
        <f>VLOOKUP($C$15,'اطلاعات پایه'!$A$18:$C$30,3,FALSE)</f>
        <v>45736</v>
      </c>
      <c r="N2106" s="5">
        <f>ROUND((K2106*('اطلاعات پایه'!$B$12+1)+'اطلاعات پایه'!$B$13)/30*L2106,0)</f>
        <v>9316080</v>
      </c>
      <c r="O2106" s="5">
        <f>IF(AND(F2106&gt;0,M2106-F2106&gt;364),'اطلاعات پایه'!$B$10,0)*L2106+J2106</f>
        <v>0</v>
      </c>
      <c r="P2106" s="5">
        <f>IF(H2106="متاهل",'اطلاعات پایه'!$B$6,0)</f>
        <v>0</v>
      </c>
      <c r="Q2106" s="5">
        <f>I2106*'اطلاعات پایه'!$B$7</f>
        <v>0</v>
      </c>
      <c r="R2106" s="5">
        <f>ROUND('اطلاعات پایه'!$B$8/30*MIN(30,L2106),0)</f>
        <v>9000000</v>
      </c>
      <c r="S2106" s="5">
        <f>ROUND('اطلاعات پایه'!$B$9/30*MIN(30,L2106),0)</f>
        <v>22000000</v>
      </c>
      <c r="T2106" s="5">
        <f t="shared" si="259"/>
        <v>59284</v>
      </c>
      <c r="U2106" s="15"/>
      <c r="V2106" s="5">
        <f t="shared" si="257"/>
        <v>0</v>
      </c>
      <c r="X2106" s="9">
        <f t="shared" si="260"/>
        <v>40316080</v>
      </c>
      <c r="Y2106" s="9">
        <f>ROUND(0.07*MIN(7*L2106*'اطلاعات پایه'!$B$5,'محاسبه حقوق'!X2106),0)</f>
        <v>2822126</v>
      </c>
      <c r="Z2106" s="9">
        <f t="shared" si="261"/>
        <v>9272700</v>
      </c>
      <c r="AA2106" s="9">
        <f t="shared" si="262"/>
        <v>480702059.14285713</v>
      </c>
      <c r="AB2106" s="5">
        <f>IF(AA2106&lt;='اطلاعات پایه'!$B$35,'اطلاعات پایه'!$D$35,IF(AA2106&lt;='اطلاعات پایه'!$B$36,'اطلاعات پایه'!$E$35+(AA2106-'اطلاعات پایه'!$B$35)*'اطلاعات پایه'!$C$36,IF(AA2106&lt;='اطلاعات پایه'!$B$37,'اطلاعات پایه'!$E$36+(AA2106-'اطلاعات پایه'!$B$36)*'اطلاعات پایه'!$C$37,IF(AA2106&lt;='اطلاعات پایه'!$B$38,'اطلاعات پایه'!$E$37+(AA2106-'اطلاعات پایه'!$B$37)*'اطلاعات پایه'!$C$38,IF(AA2106&lt;='اطلاعات پایه'!$B$39,'اطلاعات پایه'!$E$38+(AA2106-'اطلاعات پایه'!$B$38)*'اطلاعات پایه'!$C$39,'اطلاعات پایه'!$E$39+(AA2106-'اطلاعات پایه'!$B$39)*'اطلاعات پایه'!$C$40)))))/365*L2106</f>
        <v>0</v>
      </c>
      <c r="AC2106" s="9">
        <f t="shared" si="263"/>
        <v>37493954</v>
      </c>
      <c r="AE2106" s="9">
        <f t="shared" si="258"/>
        <v>49588780</v>
      </c>
    </row>
    <row r="2107" spans="1:31" x14ac:dyDescent="0.25">
      <c r="A2107" s="13">
        <v>2087</v>
      </c>
      <c r="B2107" s="13"/>
      <c r="C2107" s="13"/>
      <c r="D2107" s="13"/>
      <c r="E2107" s="13"/>
      <c r="F2107" s="13"/>
      <c r="G2107" s="6" t="str">
        <f t="shared" si="256"/>
        <v/>
      </c>
      <c r="H2107" s="13"/>
      <c r="I2107" s="13"/>
      <c r="J2107" s="15"/>
      <c r="K2107" s="15"/>
      <c r="L2107" s="5">
        <f>VLOOKUP($C$15,'اطلاعات پایه'!$A$18:$B$30,2,FALSE)</f>
        <v>30</v>
      </c>
      <c r="M2107" s="6">
        <f>VLOOKUP($C$15,'اطلاعات پایه'!$A$18:$C$30,3,FALSE)</f>
        <v>45736</v>
      </c>
      <c r="N2107" s="5">
        <f>ROUND((K2107*('اطلاعات پایه'!$B$12+1)+'اطلاعات پایه'!$B$13)/30*L2107,0)</f>
        <v>9316080</v>
      </c>
      <c r="O2107" s="5">
        <f>IF(AND(F2107&gt;0,M2107-F2107&gt;364),'اطلاعات پایه'!$B$10,0)*L2107+J2107</f>
        <v>0</v>
      </c>
      <c r="P2107" s="5">
        <f>IF(H2107="متاهل",'اطلاعات پایه'!$B$6,0)</f>
        <v>0</v>
      </c>
      <c r="Q2107" s="5">
        <f>I2107*'اطلاعات پایه'!$B$7</f>
        <v>0</v>
      </c>
      <c r="R2107" s="5">
        <f>ROUND('اطلاعات پایه'!$B$8/30*MIN(30,L2107),0)</f>
        <v>9000000</v>
      </c>
      <c r="S2107" s="5">
        <f>ROUND('اطلاعات پایه'!$B$9/30*MIN(30,L2107),0)</f>
        <v>22000000</v>
      </c>
      <c r="T2107" s="5">
        <f t="shared" si="259"/>
        <v>59284</v>
      </c>
      <c r="U2107" s="15"/>
      <c r="V2107" s="5">
        <f t="shared" si="257"/>
        <v>0</v>
      </c>
      <c r="X2107" s="9">
        <f t="shared" si="260"/>
        <v>40316080</v>
      </c>
      <c r="Y2107" s="9">
        <f>ROUND(0.07*MIN(7*L2107*'اطلاعات پایه'!$B$5,'محاسبه حقوق'!X2107),0)</f>
        <v>2822126</v>
      </c>
      <c r="Z2107" s="9">
        <f t="shared" si="261"/>
        <v>9272700</v>
      </c>
      <c r="AA2107" s="9">
        <f t="shared" si="262"/>
        <v>480702059.14285713</v>
      </c>
      <c r="AB2107" s="5">
        <f>IF(AA2107&lt;='اطلاعات پایه'!$B$35,'اطلاعات پایه'!$D$35,IF(AA2107&lt;='اطلاعات پایه'!$B$36,'اطلاعات پایه'!$E$35+(AA2107-'اطلاعات پایه'!$B$35)*'اطلاعات پایه'!$C$36,IF(AA2107&lt;='اطلاعات پایه'!$B$37,'اطلاعات پایه'!$E$36+(AA2107-'اطلاعات پایه'!$B$36)*'اطلاعات پایه'!$C$37,IF(AA2107&lt;='اطلاعات پایه'!$B$38,'اطلاعات پایه'!$E$37+(AA2107-'اطلاعات پایه'!$B$37)*'اطلاعات پایه'!$C$38,IF(AA2107&lt;='اطلاعات پایه'!$B$39,'اطلاعات پایه'!$E$38+(AA2107-'اطلاعات پایه'!$B$38)*'اطلاعات پایه'!$C$39,'اطلاعات پایه'!$E$39+(AA2107-'اطلاعات پایه'!$B$39)*'اطلاعات پایه'!$C$40)))))/365*L2107</f>
        <v>0</v>
      </c>
      <c r="AC2107" s="9">
        <f t="shared" si="263"/>
        <v>37493954</v>
      </c>
      <c r="AE2107" s="9">
        <f t="shared" si="258"/>
        <v>49588780</v>
      </c>
    </row>
    <row r="2108" spans="1:31" x14ac:dyDescent="0.25">
      <c r="A2108" s="13">
        <v>2088</v>
      </c>
      <c r="B2108" s="13"/>
      <c r="C2108" s="13"/>
      <c r="D2108" s="13"/>
      <c r="E2108" s="13"/>
      <c r="F2108" s="13"/>
      <c r="G2108" s="6" t="str">
        <f t="shared" si="256"/>
        <v/>
      </c>
      <c r="H2108" s="13"/>
      <c r="I2108" s="13"/>
      <c r="J2108" s="15"/>
      <c r="K2108" s="15"/>
      <c r="L2108" s="5">
        <f>VLOOKUP($C$15,'اطلاعات پایه'!$A$18:$B$30,2,FALSE)</f>
        <v>30</v>
      </c>
      <c r="M2108" s="6">
        <f>VLOOKUP($C$15,'اطلاعات پایه'!$A$18:$C$30,3,FALSE)</f>
        <v>45736</v>
      </c>
      <c r="N2108" s="5">
        <f>ROUND((K2108*('اطلاعات پایه'!$B$12+1)+'اطلاعات پایه'!$B$13)/30*L2108,0)</f>
        <v>9316080</v>
      </c>
      <c r="O2108" s="5">
        <f>IF(AND(F2108&gt;0,M2108-F2108&gt;364),'اطلاعات پایه'!$B$10,0)*L2108+J2108</f>
        <v>0</v>
      </c>
      <c r="P2108" s="5">
        <f>IF(H2108="متاهل",'اطلاعات پایه'!$B$6,0)</f>
        <v>0</v>
      </c>
      <c r="Q2108" s="5">
        <f>I2108*'اطلاعات پایه'!$B$7</f>
        <v>0</v>
      </c>
      <c r="R2108" s="5">
        <f>ROUND('اطلاعات پایه'!$B$8/30*MIN(30,L2108),0)</f>
        <v>9000000</v>
      </c>
      <c r="S2108" s="5">
        <f>ROUND('اطلاعات پایه'!$B$9/30*MIN(30,L2108),0)</f>
        <v>22000000</v>
      </c>
      <c r="T2108" s="5">
        <f t="shared" si="259"/>
        <v>59284</v>
      </c>
      <c r="U2108" s="15"/>
      <c r="V2108" s="5">
        <f t="shared" si="257"/>
        <v>0</v>
      </c>
      <c r="X2108" s="9">
        <f t="shared" si="260"/>
        <v>40316080</v>
      </c>
      <c r="Y2108" s="9">
        <f>ROUND(0.07*MIN(7*L2108*'اطلاعات پایه'!$B$5,'محاسبه حقوق'!X2108),0)</f>
        <v>2822126</v>
      </c>
      <c r="Z2108" s="9">
        <f t="shared" si="261"/>
        <v>9272700</v>
      </c>
      <c r="AA2108" s="9">
        <f t="shared" si="262"/>
        <v>480702059.14285713</v>
      </c>
      <c r="AB2108" s="5">
        <f>IF(AA2108&lt;='اطلاعات پایه'!$B$35,'اطلاعات پایه'!$D$35,IF(AA2108&lt;='اطلاعات پایه'!$B$36,'اطلاعات پایه'!$E$35+(AA2108-'اطلاعات پایه'!$B$35)*'اطلاعات پایه'!$C$36,IF(AA2108&lt;='اطلاعات پایه'!$B$37,'اطلاعات پایه'!$E$36+(AA2108-'اطلاعات پایه'!$B$36)*'اطلاعات پایه'!$C$37,IF(AA2108&lt;='اطلاعات پایه'!$B$38,'اطلاعات پایه'!$E$37+(AA2108-'اطلاعات پایه'!$B$37)*'اطلاعات پایه'!$C$38,IF(AA2108&lt;='اطلاعات پایه'!$B$39,'اطلاعات پایه'!$E$38+(AA2108-'اطلاعات پایه'!$B$38)*'اطلاعات پایه'!$C$39,'اطلاعات پایه'!$E$39+(AA2108-'اطلاعات پایه'!$B$39)*'اطلاعات پایه'!$C$40)))))/365*L2108</f>
        <v>0</v>
      </c>
      <c r="AC2108" s="9">
        <f t="shared" si="263"/>
        <v>37493954</v>
      </c>
      <c r="AE2108" s="9">
        <f t="shared" si="258"/>
        <v>49588780</v>
      </c>
    </row>
    <row r="2109" spans="1:31" x14ac:dyDescent="0.25">
      <c r="A2109" s="13">
        <v>2089</v>
      </c>
      <c r="B2109" s="13"/>
      <c r="C2109" s="13"/>
      <c r="D2109" s="13"/>
      <c r="E2109" s="13"/>
      <c r="F2109" s="13"/>
      <c r="G2109" s="6" t="str">
        <f t="shared" si="256"/>
        <v/>
      </c>
      <c r="H2109" s="13"/>
      <c r="I2109" s="13"/>
      <c r="J2109" s="15"/>
      <c r="K2109" s="15"/>
      <c r="L2109" s="5">
        <f>VLOOKUP($C$15,'اطلاعات پایه'!$A$18:$B$30,2,FALSE)</f>
        <v>30</v>
      </c>
      <c r="M2109" s="6">
        <f>VLOOKUP($C$15,'اطلاعات پایه'!$A$18:$C$30,3,FALSE)</f>
        <v>45736</v>
      </c>
      <c r="N2109" s="5">
        <f>ROUND((K2109*('اطلاعات پایه'!$B$12+1)+'اطلاعات پایه'!$B$13)/30*L2109,0)</f>
        <v>9316080</v>
      </c>
      <c r="O2109" s="5">
        <f>IF(AND(F2109&gt;0,M2109-F2109&gt;364),'اطلاعات پایه'!$B$10,0)*L2109+J2109</f>
        <v>0</v>
      </c>
      <c r="P2109" s="5">
        <f>IF(H2109="متاهل",'اطلاعات پایه'!$B$6,0)</f>
        <v>0</v>
      </c>
      <c r="Q2109" s="5">
        <f>I2109*'اطلاعات پایه'!$B$7</f>
        <v>0</v>
      </c>
      <c r="R2109" s="5">
        <f>ROUND('اطلاعات پایه'!$B$8/30*MIN(30,L2109),0)</f>
        <v>9000000</v>
      </c>
      <c r="S2109" s="5">
        <f>ROUND('اطلاعات پایه'!$B$9/30*MIN(30,L2109),0)</f>
        <v>22000000</v>
      </c>
      <c r="T2109" s="5">
        <f t="shared" si="259"/>
        <v>59284</v>
      </c>
      <c r="U2109" s="15"/>
      <c r="V2109" s="5">
        <f t="shared" si="257"/>
        <v>0</v>
      </c>
      <c r="X2109" s="9">
        <f t="shared" si="260"/>
        <v>40316080</v>
      </c>
      <c r="Y2109" s="9">
        <f>ROUND(0.07*MIN(7*L2109*'اطلاعات پایه'!$B$5,'محاسبه حقوق'!X2109),0)</f>
        <v>2822126</v>
      </c>
      <c r="Z2109" s="9">
        <f t="shared" si="261"/>
        <v>9272700</v>
      </c>
      <c r="AA2109" s="9">
        <f t="shared" si="262"/>
        <v>480702059.14285713</v>
      </c>
      <c r="AB2109" s="5">
        <f>IF(AA2109&lt;='اطلاعات پایه'!$B$35,'اطلاعات پایه'!$D$35,IF(AA2109&lt;='اطلاعات پایه'!$B$36,'اطلاعات پایه'!$E$35+(AA2109-'اطلاعات پایه'!$B$35)*'اطلاعات پایه'!$C$36,IF(AA2109&lt;='اطلاعات پایه'!$B$37,'اطلاعات پایه'!$E$36+(AA2109-'اطلاعات پایه'!$B$36)*'اطلاعات پایه'!$C$37,IF(AA2109&lt;='اطلاعات پایه'!$B$38,'اطلاعات پایه'!$E$37+(AA2109-'اطلاعات پایه'!$B$37)*'اطلاعات پایه'!$C$38,IF(AA2109&lt;='اطلاعات پایه'!$B$39,'اطلاعات پایه'!$E$38+(AA2109-'اطلاعات پایه'!$B$38)*'اطلاعات پایه'!$C$39,'اطلاعات پایه'!$E$39+(AA2109-'اطلاعات پایه'!$B$39)*'اطلاعات پایه'!$C$40)))))/365*L2109</f>
        <v>0</v>
      </c>
      <c r="AC2109" s="9">
        <f t="shared" si="263"/>
        <v>37493954</v>
      </c>
      <c r="AE2109" s="9">
        <f t="shared" si="258"/>
        <v>49588780</v>
      </c>
    </row>
    <row r="2110" spans="1:31" x14ac:dyDescent="0.25">
      <c r="A2110" s="13">
        <v>2090</v>
      </c>
      <c r="B2110" s="13"/>
      <c r="C2110" s="13"/>
      <c r="D2110" s="13"/>
      <c r="E2110" s="13"/>
      <c r="F2110" s="13"/>
      <c r="G2110" s="6" t="str">
        <f t="shared" si="256"/>
        <v/>
      </c>
      <c r="H2110" s="13"/>
      <c r="I2110" s="13"/>
      <c r="J2110" s="15"/>
      <c r="K2110" s="15"/>
      <c r="L2110" s="5">
        <f>VLOOKUP($C$15,'اطلاعات پایه'!$A$18:$B$30,2,FALSE)</f>
        <v>30</v>
      </c>
      <c r="M2110" s="6">
        <f>VLOOKUP($C$15,'اطلاعات پایه'!$A$18:$C$30,3,FALSE)</f>
        <v>45736</v>
      </c>
      <c r="N2110" s="5">
        <f>ROUND((K2110*('اطلاعات پایه'!$B$12+1)+'اطلاعات پایه'!$B$13)/30*L2110,0)</f>
        <v>9316080</v>
      </c>
      <c r="O2110" s="5">
        <f>IF(AND(F2110&gt;0,M2110-F2110&gt;364),'اطلاعات پایه'!$B$10,0)*L2110+J2110</f>
        <v>0</v>
      </c>
      <c r="P2110" s="5">
        <f>IF(H2110="متاهل",'اطلاعات پایه'!$B$6,0)</f>
        <v>0</v>
      </c>
      <c r="Q2110" s="5">
        <f>I2110*'اطلاعات پایه'!$B$7</f>
        <v>0</v>
      </c>
      <c r="R2110" s="5">
        <f>ROUND('اطلاعات پایه'!$B$8/30*MIN(30,L2110),0)</f>
        <v>9000000</v>
      </c>
      <c r="S2110" s="5">
        <f>ROUND('اطلاعات پایه'!$B$9/30*MIN(30,L2110),0)</f>
        <v>22000000</v>
      </c>
      <c r="T2110" s="5">
        <f t="shared" si="259"/>
        <v>59284</v>
      </c>
      <c r="U2110" s="15"/>
      <c r="V2110" s="5">
        <f t="shared" si="257"/>
        <v>0</v>
      </c>
      <c r="X2110" s="9">
        <f t="shared" si="260"/>
        <v>40316080</v>
      </c>
      <c r="Y2110" s="9">
        <f>ROUND(0.07*MIN(7*L2110*'اطلاعات پایه'!$B$5,'محاسبه حقوق'!X2110),0)</f>
        <v>2822126</v>
      </c>
      <c r="Z2110" s="9">
        <f t="shared" si="261"/>
        <v>9272700</v>
      </c>
      <c r="AA2110" s="9">
        <f t="shared" si="262"/>
        <v>480702059.14285713</v>
      </c>
      <c r="AB2110" s="5">
        <f>IF(AA2110&lt;='اطلاعات پایه'!$B$35,'اطلاعات پایه'!$D$35,IF(AA2110&lt;='اطلاعات پایه'!$B$36,'اطلاعات پایه'!$E$35+(AA2110-'اطلاعات پایه'!$B$35)*'اطلاعات پایه'!$C$36,IF(AA2110&lt;='اطلاعات پایه'!$B$37,'اطلاعات پایه'!$E$36+(AA2110-'اطلاعات پایه'!$B$36)*'اطلاعات پایه'!$C$37,IF(AA2110&lt;='اطلاعات پایه'!$B$38,'اطلاعات پایه'!$E$37+(AA2110-'اطلاعات پایه'!$B$37)*'اطلاعات پایه'!$C$38,IF(AA2110&lt;='اطلاعات پایه'!$B$39,'اطلاعات پایه'!$E$38+(AA2110-'اطلاعات پایه'!$B$38)*'اطلاعات پایه'!$C$39,'اطلاعات پایه'!$E$39+(AA2110-'اطلاعات پایه'!$B$39)*'اطلاعات پایه'!$C$40)))))/365*L2110</f>
        <v>0</v>
      </c>
      <c r="AC2110" s="9">
        <f t="shared" si="263"/>
        <v>37493954</v>
      </c>
      <c r="AE2110" s="9">
        <f t="shared" si="258"/>
        <v>49588780</v>
      </c>
    </row>
    <row r="2111" spans="1:31" x14ac:dyDescent="0.25">
      <c r="A2111" s="13">
        <v>2091</v>
      </c>
      <c r="B2111" s="13"/>
      <c r="C2111" s="13"/>
      <c r="D2111" s="13"/>
      <c r="E2111" s="13"/>
      <c r="F2111" s="13"/>
      <c r="G2111" s="6" t="str">
        <f t="shared" si="256"/>
        <v/>
      </c>
      <c r="H2111" s="13"/>
      <c r="I2111" s="13"/>
      <c r="J2111" s="15"/>
      <c r="K2111" s="15"/>
      <c r="L2111" s="5">
        <f>VLOOKUP($C$15,'اطلاعات پایه'!$A$18:$B$30,2,FALSE)</f>
        <v>30</v>
      </c>
      <c r="M2111" s="6">
        <f>VLOOKUP($C$15,'اطلاعات پایه'!$A$18:$C$30,3,FALSE)</f>
        <v>45736</v>
      </c>
      <c r="N2111" s="5">
        <f>ROUND((K2111*('اطلاعات پایه'!$B$12+1)+'اطلاعات پایه'!$B$13)/30*L2111,0)</f>
        <v>9316080</v>
      </c>
      <c r="O2111" s="5">
        <f>IF(AND(F2111&gt;0,M2111-F2111&gt;364),'اطلاعات پایه'!$B$10,0)*L2111+J2111</f>
        <v>0</v>
      </c>
      <c r="P2111" s="5">
        <f>IF(H2111="متاهل",'اطلاعات پایه'!$B$6,0)</f>
        <v>0</v>
      </c>
      <c r="Q2111" s="5">
        <f>I2111*'اطلاعات پایه'!$B$7</f>
        <v>0</v>
      </c>
      <c r="R2111" s="5">
        <f>ROUND('اطلاعات پایه'!$B$8/30*MIN(30,L2111),0)</f>
        <v>9000000</v>
      </c>
      <c r="S2111" s="5">
        <f>ROUND('اطلاعات پایه'!$B$9/30*MIN(30,L2111),0)</f>
        <v>22000000</v>
      </c>
      <c r="T2111" s="5">
        <f t="shared" si="259"/>
        <v>59284</v>
      </c>
      <c r="U2111" s="15"/>
      <c r="V2111" s="5">
        <f t="shared" si="257"/>
        <v>0</v>
      </c>
      <c r="X2111" s="9">
        <f t="shared" si="260"/>
        <v>40316080</v>
      </c>
      <c r="Y2111" s="9">
        <f>ROUND(0.07*MIN(7*L2111*'اطلاعات پایه'!$B$5,'محاسبه حقوق'!X2111),0)</f>
        <v>2822126</v>
      </c>
      <c r="Z2111" s="9">
        <f t="shared" si="261"/>
        <v>9272700</v>
      </c>
      <c r="AA2111" s="9">
        <f t="shared" si="262"/>
        <v>480702059.14285713</v>
      </c>
      <c r="AB2111" s="5">
        <f>IF(AA2111&lt;='اطلاعات پایه'!$B$35,'اطلاعات پایه'!$D$35,IF(AA2111&lt;='اطلاعات پایه'!$B$36,'اطلاعات پایه'!$E$35+(AA2111-'اطلاعات پایه'!$B$35)*'اطلاعات پایه'!$C$36,IF(AA2111&lt;='اطلاعات پایه'!$B$37,'اطلاعات پایه'!$E$36+(AA2111-'اطلاعات پایه'!$B$36)*'اطلاعات پایه'!$C$37,IF(AA2111&lt;='اطلاعات پایه'!$B$38,'اطلاعات پایه'!$E$37+(AA2111-'اطلاعات پایه'!$B$37)*'اطلاعات پایه'!$C$38,IF(AA2111&lt;='اطلاعات پایه'!$B$39,'اطلاعات پایه'!$E$38+(AA2111-'اطلاعات پایه'!$B$38)*'اطلاعات پایه'!$C$39,'اطلاعات پایه'!$E$39+(AA2111-'اطلاعات پایه'!$B$39)*'اطلاعات پایه'!$C$40)))))/365*L2111</f>
        <v>0</v>
      </c>
      <c r="AC2111" s="9">
        <f t="shared" si="263"/>
        <v>37493954</v>
      </c>
      <c r="AE2111" s="9">
        <f t="shared" si="258"/>
        <v>49588780</v>
      </c>
    </row>
    <row r="2112" spans="1:31" x14ac:dyDescent="0.25">
      <c r="A2112" s="13">
        <v>2092</v>
      </c>
      <c r="B2112" s="13"/>
      <c r="C2112" s="13"/>
      <c r="D2112" s="13"/>
      <c r="E2112" s="13"/>
      <c r="F2112" s="13"/>
      <c r="G2112" s="6" t="str">
        <f t="shared" si="256"/>
        <v/>
      </c>
      <c r="H2112" s="13"/>
      <c r="I2112" s="13"/>
      <c r="J2112" s="15"/>
      <c r="K2112" s="15"/>
      <c r="L2112" s="5">
        <f>VLOOKUP($C$15,'اطلاعات پایه'!$A$18:$B$30,2,FALSE)</f>
        <v>30</v>
      </c>
      <c r="M2112" s="6">
        <f>VLOOKUP($C$15,'اطلاعات پایه'!$A$18:$C$30,3,FALSE)</f>
        <v>45736</v>
      </c>
      <c r="N2112" s="5">
        <f>ROUND((K2112*('اطلاعات پایه'!$B$12+1)+'اطلاعات پایه'!$B$13)/30*L2112,0)</f>
        <v>9316080</v>
      </c>
      <c r="O2112" s="5">
        <f>IF(AND(F2112&gt;0,M2112-F2112&gt;364),'اطلاعات پایه'!$B$10,0)*L2112+J2112</f>
        <v>0</v>
      </c>
      <c r="P2112" s="5">
        <f>IF(H2112="متاهل",'اطلاعات پایه'!$B$6,0)</f>
        <v>0</v>
      </c>
      <c r="Q2112" s="5">
        <f>I2112*'اطلاعات پایه'!$B$7</f>
        <v>0</v>
      </c>
      <c r="R2112" s="5">
        <f>ROUND('اطلاعات پایه'!$B$8/30*MIN(30,L2112),0)</f>
        <v>9000000</v>
      </c>
      <c r="S2112" s="5">
        <f>ROUND('اطلاعات پایه'!$B$9/30*MIN(30,L2112),0)</f>
        <v>22000000</v>
      </c>
      <c r="T2112" s="5">
        <f t="shared" si="259"/>
        <v>59284</v>
      </c>
      <c r="U2112" s="15"/>
      <c r="V2112" s="5">
        <f t="shared" si="257"/>
        <v>0</v>
      </c>
      <c r="X2112" s="9">
        <f t="shared" si="260"/>
        <v>40316080</v>
      </c>
      <c r="Y2112" s="9">
        <f>ROUND(0.07*MIN(7*L2112*'اطلاعات پایه'!$B$5,'محاسبه حقوق'!X2112),0)</f>
        <v>2822126</v>
      </c>
      <c r="Z2112" s="9">
        <f t="shared" si="261"/>
        <v>9272700</v>
      </c>
      <c r="AA2112" s="9">
        <f t="shared" si="262"/>
        <v>480702059.14285713</v>
      </c>
      <c r="AB2112" s="5">
        <f>IF(AA2112&lt;='اطلاعات پایه'!$B$35,'اطلاعات پایه'!$D$35,IF(AA2112&lt;='اطلاعات پایه'!$B$36,'اطلاعات پایه'!$E$35+(AA2112-'اطلاعات پایه'!$B$35)*'اطلاعات پایه'!$C$36,IF(AA2112&lt;='اطلاعات پایه'!$B$37,'اطلاعات پایه'!$E$36+(AA2112-'اطلاعات پایه'!$B$36)*'اطلاعات پایه'!$C$37,IF(AA2112&lt;='اطلاعات پایه'!$B$38,'اطلاعات پایه'!$E$37+(AA2112-'اطلاعات پایه'!$B$37)*'اطلاعات پایه'!$C$38,IF(AA2112&lt;='اطلاعات پایه'!$B$39,'اطلاعات پایه'!$E$38+(AA2112-'اطلاعات پایه'!$B$38)*'اطلاعات پایه'!$C$39,'اطلاعات پایه'!$E$39+(AA2112-'اطلاعات پایه'!$B$39)*'اطلاعات پایه'!$C$40)))))/365*L2112</f>
        <v>0</v>
      </c>
      <c r="AC2112" s="9">
        <f t="shared" si="263"/>
        <v>37493954</v>
      </c>
      <c r="AE2112" s="9">
        <f t="shared" si="258"/>
        <v>49588780</v>
      </c>
    </row>
    <row r="2113" spans="1:31" x14ac:dyDescent="0.25">
      <c r="A2113" s="13">
        <v>2093</v>
      </c>
      <c r="B2113" s="13"/>
      <c r="C2113" s="13"/>
      <c r="D2113" s="13"/>
      <c r="E2113" s="13"/>
      <c r="F2113" s="13"/>
      <c r="G2113" s="6" t="str">
        <f t="shared" si="256"/>
        <v/>
      </c>
      <c r="H2113" s="13"/>
      <c r="I2113" s="13"/>
      <c r="J2113" s="15"/>
      <c r="K2113" s="15"/>
      <c r="L2113" s="5">
        <f>VLOOKUP($C$15,'اطلاعات پایه'!$A$18:$B$30,2,FALSE)</f>
        <v>30</v>
      </c>
      <c r="M2113" s="6">
        <f>VLOOKUP($C$15,'اطلاعات پایه'!$A$18:$C$30,3,FALSE)</f>
        <v>45736</v>
      </c>
      <c r="N2113" s="5">
        <f>ROUND((K2113*('اطلاعات پایه'!$B$12+1)+'اطلاعات پایه'!$B$13)/30*L2113,0)</f>
        <v>9316080</v>
      </c>
      <c r="O2113" s="5">
        <f>IF(AND(F2113&gt;0,M2113-F2113&gt;364),'اطلاعات پایه'!$B$10,0)*L2113+J2113</f>
        <v>0</v>
      </c>
      <c r="P2113" s="5">
        <f>IF(H2113="متاهل",'اطلاعات پایه'!$B$6,0)</f>
        <v>0</v>
      </c>
      <c r="Q2113" s="5">
        <f>I2113*'اطلاعات پایه'!$B$7</f>
        <v>0</v>
      </c>
      <c r="R2113" s="5">
        <f>ROUND('اطلاعات پایه'!$B$8/30*MIN(30,L2113),0)</f>
        <v>9000000</v>
      </c>
      <c r="S2113" s="5">
        <f>ROUND('اطلاعات پایه'!$B$9/30*MIN(30,L2113),0)</f>
        <v>22000000</v>
      </c>
      <c r="T2113" s="5">
        <f t="shared" si="259"/>
        <v>59284</v>
      </c>
      <c r="U2113" s="15"/>
      <c r="V2113" s="5">
        <f t="shared" si="257"/>
        <v>0</v>
      </c>
      <c r="X2113" s="9">
        <f t="shared" si="260"/>
        <v>40316080</v>
      </c>
      <c r="Y2113" s="9">
        <f>ROUND(0.07*MIN(7*L2113*'اطلاعات پایه'!$B$5,'محاسبه حقوق'!X2113),0)</f>
        <v>2822126</v>
      </c>
      <c r="Z2113" s="9">
        <f t="shared" si="261"/>
        <v>9272700</v>
      </c>
      <c r="AA2113" s="9">
        <f t="shared" si="262"/>
        <v>480702059.14285713</v>
      </c>
      <c r="AB2113" s="5">
        <f>IF(AA2113&lt;='اطلاعات پایه'!$B$35,'اطلاعات پایه'!$D$35,IF(AA2113&lt;='اطلاعات پایه'!$B$36,'اطلاعات پایه'!$E$35+(AA2113-'اطلاعات پایه'!$B$35)*'اطلاعات پایه'!$C$36,IF(AA2113&lt;='اطلاعات پایه'!$B$37,'اطلاعات پایه'!$E$36+(AA2113-'اطلاعات پایه'!$B$36)*'اطلاعات پایه'!$C$37,IF(AA2113&lt;='اطلاعات پایه'!$B$38,'اطلاعات پایه'!$E$37+(AA2113-'اطلاعات پایه'!$B$37)*'اطلاعات پایه'!$C$38,IF(AA2113&lt;='اطلاعات پایه'!$B$39,'اطلاعات پایه'!$E$38+(AA2113-'اطلاعات پایه'!$B$38)*'اطلاعات پایه'!$C$39,'اطلاعات پایه'!$E$39+(AA2113-'اطلاعات پایه'!$B$39)*'اطلاعات پایه'!$C$40)))))/365*L2113</f>
        <v>0</v>
      </c>
      <c r="AC2113" s="9">
        <f t="shared" si="263"/>
        <v>37493954</v>
      </c>
      <c r="AE2113" s="9">
        <f t="shared" si="258"/>
        <v>49588780</v>
      </c>
    </row>
    <row r="2114" spans="1:31" x14ac:dyDescent="0.25">
      <c r="A2114" s="13">
        <v>2094</v>
      </c>
      <c r="B2114" s="13"/>
      <c r="C2114" s="13"/>
      <c r="D2114" s="13"/>
      <c r="E2114" s="13"/>
      <c r="F2114" s="13"/>
      <c r="G2114" s="6" t="str">
        <f t="shared" si="256"/>
        <v/>
      </c>
      <c r="H2114" s="13"/>
      <c r="I2114" s="13"/>
      <c r="J2114" s="15"/>
      <c r="K2114" s="15"/>
      <c r="L2114" s="5">
        <f>VLOOKUP($C$15,'اطلاعات پایه'!$A$18:$B$30,2,FALSE)</f>
        <v>30</v>
      </c>
      <c r="M2114" s="6">
        <f>VLOOKUP($C$15,'اطلاعات پایه'!$A$18:$C$30,3,FALSE)</f>
        <v>45736</v>
      </c>
      <c r="N2114" s="5">
        <f>ROUND((K2114*('اطلاعات پایه'!$B$12+1)+'اطلاعات پایه'!$B$13)/30*L2114,0)</f>
        <v>9316080</v>
      </c>
      <c r="O2114" s="5">
        <f>IF(AND(F2114&gt;0,M2114-F2114&gt;364),'اطلاعات پایه'!$B$10,0)*L2114+J2114</f>
        <v>0</v>
      </c>
      <c r="P2114" s="5">
        <f>IF(H2114="متاهل",'اطلاعات پایه'!$B$6,0)</f>
        <v>0</v>
      </c>
      <c r="Q2114" s="5">
        <f>I2114*'اطلاعات پایه'!$B$7</f>
        <v>0</v>
      </c>
      <c r="R2114" s="5">
        <f>ROUND('اطلاعات پایه'!$B$8/30*MIN(30,L2114),0)</f>
        <v>9000000</v>
      </c>
      <c r="S2114" s="5">
        <f>ROUND('اطلاعات پایه'!$B$9/30*MIN(30,L2114),0)</f>
        <v>22000000</v>
      </c>
      <c r="T2114" s="5">
        <f t="shared" si="259"/>
        <v>59284</v>
      </c>
      <c r="U2114" s="15"/>
      <c r="V2114" s="5">
        <f t="shared" si="257"/>
        <v>0</v>
      </c>
      <c r="X2114" s="9">
        <f t="shared" si="260"/>
        <v>40316080</v>
      </c>
      <c r="Y2114" s="9">
        <f>ROUND(0.07*MIN(7*L2114*'اطلاعات پایه'!$B$5,'محاسبه حقوق'!X2114),0)</f>
        <v>2822126</v>
      </c>
      <c r="Z2114" s="9">
        <f t="shared" si="261"/>
        <v>9272700</v>
      </c>
      <c r="AA2114" s="9">
        <f t="shared" si="262"/>
        <v>480702059.14285713</v>
      </c>
      <c r="AB2114" s="5">
        <f>IF(AA2114&lt;='اطلاعات پایه'!$B$35,'اطلاعات پایه'!$D$35,IF(AA2114&lt;='اطلاعات پایه'!$B$36,'اطلاعات پایه'!$E$35+(AA2114-'اطلاعات پایه'!$B$35)*'اطلاعات پایه'!$C$36,IF(AA2114&lt;='اطلاعات پایه'!$B$37,'اطلاعات پایه'!$E$36+(AA2114-'اطلاعات پایه'!$B$36)*'اطلاعات پایه'!$C$37,IF(AA2114&lt;='اطلاعات پایه'!$B$38,'اطلاعات پایه'!$E$37+(AA2114-'اطلاعات پایه'!$B$37)*'اطلاعات پایه'!$C$38,IF(AA2114&lt;='اطلاعات پایه'!$B$39,'اطلاعات پایه'!$E$38+(AA2114-'اطلاعات پایه'!$B$38)*'اطلاعات پایه'!$C$39,'اطلاعات پایه'!$E$39+(AA2114-'اطلاعات پایه'!$B$39)*'اطلاعات پایه'!$C$40)))))/365*L2114</f>
        <v>0</v>
      </c>
      <c r="AC2114" s="9">
        <f t="shared" si="263"/>
        <v>37493954</v>
      </c>
      <c r="AE2114" s="9">
        <f t="shared" si="258"/>
        <v>49588780</v>
      </c>
    </row>
    <row r="2115" spans="1:31" x14ac:dyDescent="0.25">
      <c r="A2115" s="13">
        <v>2095</v>
      </c>
      <c r="B2115" s="13"/>
      <c r="C2115" s="13"/>
      <c r="D2115" s="13"/>
      <c r="E2115" s="13"/>
      <c r="F2115" s="13"/>
      <c r="G2115" s="6" t="str">
        <f t="shared" si="256"/>
        <v/>
      </c>
      <c r="H2115" s="13"/>
      <c r="I2115" s="13"/>
      <c r="J2115" s="15"/>
      <c r="K2115" s="15"/>
      <c r="L2115" s="5">
        <f>VLOOKUP($C$15,'اطلاعات پایه'!$A$18:$B$30,2,FALSE)</f>
        <v>30</v>
      </c>
      <c r="M2115" s="6">
        <f>VLOOKUP($C$15,'اطلاعات پایه'!$A$18:$C$30,3,FALSE)</f>
        <v>45736</v>
      </c>
      <c r="N2115" s="5">
        <f>ROUND((K2115*('اطلاعات پایه'!$B$12+1)+'اطلاعات پایه'!$B$13)/30*L2115,0)</f>
        <v>9316080</v>
      </c>
      <c r="O2115" s="5">
        <f>IF(AND(F2115&gt;0,M2115-F2115&gt;364),'اطلاعات پایه'!$B$10,0)*L2115+J2115</f>
        <v>0</v>
      </c>
      <c r="P2115" s="5">
        <f>IF(H2115="متاهل",'اطلاعات پایه'!$B$6,0)</f>
        <v>0</v>
      </c>
      <c r="Q2115" s="5">
        <f>I2115*'اطلاعات پایه'!$B$7</f>
        <v>0</v>
      </c>
      <c r="R2115" s="5">
        <f>ROUND('اطلاعات پایه'!$B$8/30*MIN(30,L2115),0)</f>
        <v>9000000</v>
      </c>
      <c r="S2115" s="5">
        <f>ROUND('اطلاعات پایه'!$B$9/30*MIN(30,L2115),0)</f>
        <v>22000000</v>
      </c>
      <c r="T2115" s="5">
        <f t="shared" si="259"/>
        <v>59284</v>
      </c>
      <c r="U2115" s="15"/>
      <c r="V2115" s="5">
        <f t="shared" si="257"/>
        <v>0</v>
      </c>
      <c r="X2115" s="9">
        <f t="shared" si="260"/>
        <v>40316080</v>
      </c>
      <c r="Y2115" s="9">
        <f>ROUND(0.07*MIN(7*L2115*'اطلاعات پایه'!$B$5,'محاسبه حقوق'!X2115),0)</f>
        <v>2822126</v>
      </c>
      <c r="Z2115" s="9">
        <f t="shared" si="261"/>
        <v>9272700</v>
      </c>
      <c r="AA2115" s="9">
        <f t="shared" si="262"/>
        <v>480702059.14285713</v>
      </c>
      <c r="AB2115" s="5">
        <f>IF(AA2115&lt;='اطلاعات پایه'!$B$35,'اطلاعات پایه'!$D$35,IF(AA2115&lt;='اطلاعات پایه'!$B$36,'اطلاعات پایه'!$E$35+(AA2115-'اطلاعات پایه'!$B$35)*'اطلاعات پایه'!$C$36,IF(AA2115&lt;='اطلاعات پایه'!$B$37,'اطلاعات پایه'!$E$36+(AA2115-'اطلاعات پایه'!$B$36)*'اطلاعات پایه'!$C$37,IF(AA2115&lt;='اطلاعات پایه'!$B$38,'اطلاعات پایه'!$E$37+(AA2115-'اطلاعات پایه'!$B$37)*'اطلاعات پایه'!$C$38,IF(AA2115&lt;='اطلاعات پایه'!$B$39,'اطلاعات پایه'!$E$38+(AA2115-'اطلاعات پایه'!$B$38)*'اطلاعات پایه'!$C$39,'اطلاعات پایه'!$E$39+(AA2115-'اطلاعات پایه'!$B$39)*'اطلاعات پایه'!$C$40)))))/365*L2115</f>
        <v>0</v>
      </c>
      <c r="AC2115" s="9">
        <f t="shared" si="263"/>
        <v>37493954</v>
      </c>
      <c r="AE2115" s="9">
        <f t="shared" si="258"/>
        <v>49588780</v>
      </c>
    </row>
    <row r="2116" spans="1:31" x14ac:dyDescent="0.25">
      <c r="A2116" s="13">
        <v>2096</v>
      </c>
      <c r="B2116" s="13"/>
      <c r="C2116" s="13"/>
      <c r="D2116" s="13"/>
      <c r="E2116" s="13"/>
      <c r="F2116" s="13"/>
      <c r="G2116" s="6" t="str">
        <f t="shared" si="256"/>
        <v/>
      </c>
      <c r="H2116" s="13"/>
      <c r="I2116" s="13"/>
      <c r="J2116" s="15"/>
      <c r="K2116" s="15"/>
      <c r="L2116" s="5">
        <f>VLOOKUP($C$15,'اطلاعات پایه'!$A$18:$B$30,2,FALSE)</f>
        <v>30</v>
      </c>
      <c r="M2116" s="6">
        <f>VLOOKUP($C$15,'اطلاعات پایه'!$A$18:$C$30,3,FALSE)</f>
        <v>45736</v>
      </c>
      <c r="N2116" s="5">
        <f>ROUND((K2116*('اطلاعات پایه'!$B$12+1)+'اطلاعات پایه'!$B$13)/30*L2116,0)</f>
        <v>9316080</v>
      </c>
      <c r="O2116" s="5">
        <f>IF(AND(F2116&gt;0,M2116-F2116&gt;364),'اطلاعات پایه'!$B$10,0)*L2116+J2116</f>
        <v>0</v>
      </c>
      <c r="P2116" s="5">
        <f>IF(H2116="متاهل",'اطلاعات پایه'!$B$6,0)</f>
        <v>0</v>
      </c>
      <c r="Q2116" s="5">
        <f>I2116*'اطلاعات پایه'!$B$7</f>
        <v>0</v>
      </c>
      <c r="R2116" s="5">
        <f>ROUND('اطلاعات پایه'!$B$8/30*MIN(30,L2116),0)</f>
        <v>9000000</v>
      </c>
      <c r="S2116" s="5">
        <f>ROUND('اطلاعات پایه'!$B$9/30*MIN(30,L2116),0)</f>
        <v>22000000</v>
      </c>
      <c r="T2116" s="5">
        <f t="shared" si="259"/>
        <v>59284</v>
      </c>
      <c r="U2116" s="15"/>
      <c r="V2116" s="5">
        <f t="shared" si="257"/>
        <v>0</v>
      </c>
      <c r="X2116" s="9">
        <f t="shared" si="260"/>
        <v>40316080</v>
      </c>
      <c r="Y2116" s="9">
        <f>ROUND(0.07*MIN(7*L2116*'اطلاعات پایه'!$B$5,'محاسبه حقوق'!X2116),0)</f>
        <v>2822126</v>
      </c>
      <c r="Z2116" s="9">
        <f t="shared" si="261"/>
        <v>9272700</v>
      </c>
      <c r="AA2116" s="9">
        <f t="shared" si="262"/>
        <v>480702059.14285713</v>
      </c>
      <c r="AB2116" s="5">
        <f>IF(AA2116&lt;='اطلاعات پایه'!$B$35,'اطلاعات پایه'!$D$35,IF(AA2116&lt;='اطلاعات پایه'!$B$36,'اطلاعات پایه'!$E$35+(AA2116-'اطلاعات پایه'!$B$35)*'اطلاعات پایه'!$C$36,IF(AA2116&lt;='اطلاعات پایه'!$B$37,'اطلاعات پایه'!$E$36+(AA2116-'اطلاعات پایه'!$B$36)*'اطلاعات پایه'!$C$37,IF(AA2116&lt;='اطلاعات پایه'!$B$38,'اطلاعات پایه'!$E$37+(AA2116-'اطلاعات پایه'!$B$37)*'اطلاعات پایه'!$C$38,IF(AA2116&lt;='اطلاعات پایه'!$B$39,'اطلاعات پایه'!$E$38+(AA2116-'اطلاعات پایه'!$B$38)*'اطلاعات پایه'!$C$39,'اطلاعات پایه'!$E$39+(AA2116-'اطلاعات پایه'!$B$39)*'اطلاعات پایه'!$C$40)))))/365*L2116</f>
        <v>0</v>
      </c>
      <c r="AC2116" s="9">
        <f t="shared" si="263"/>
        <v>37493954</v>
      </c>
      <c r="AE2116" s="9">
        <f t="shared" si="258"/>
        <v>49588780</v>
      </c>
    </row>
    <row r="2117" spans="1:31" x14ac:dyDescent="0.25">
      <c r="A2117" s="13">
        <v>2097</v>
      </c>
      <c r="B2117" s="13"/>
      <c r="C2117" s="13"/>
      <c r="D2117" s="13"/>
      <c r="E2117" s="13"/>
      <c r="F2117" s="13"/>
      <c r="G2117" s="6" t="str">
        <f t="shared" si="256"/>
        <v/>
      </c>
      <c r="H2117" s="13"/>
      <c r="I2117" s="13"/>
      <c r="J2117" s="15"/>
      <c r="K2117" s="15"/>
      <c r="L2117" s="5">
        <f>VLOOKUP($C$15,'اطلاعات پایه'!$A$18:$B$30,2,FALSE)</f>
        <v>30</v>
      </c>
      <c r="M2117" s="6">
        <f>VLOOKUP($C$15,'اطلاعات پایه'!$A$18:$C$30,3,FALSE)</f>
        <v>45736</v>
      </c>
      <c r="N2117" s="5">
        <f>ROUND((K2117*('اطلاعات پایه'!$B$12+1)+'اطلاعات پایه'!$B$13)/30*L2117,0)</f>
        <v>9316080</v>
      </c>
      <c r="O2117" s="5">
        <f>IF(AND(F2117&gt;0,M2117-F2117&gt;364),'اطلاعات پایه'!$B$10,0)*L2117+J2117</f>
        <v>0</v>
      </c>
      <c r="P2117" s="5">
        <f>IF(H2117="متاهل",'اطلاعات پایه'!$B$6,0)</f>
        <v>0</v>
      </c>
      <c r="Q2117" s="5">
        <f>I2117*'اطلاعات پایه'!$B$7</f>
        <v>0</v>
      </c>
      <c r="R2117" s="5">
        <f>ROUND('اطلاعات پایه'!$B$8/30*MIN(30,L2117),0)</f>
        <v>9000000</v>
      </c>
      <c r="S2117" s="5">
        <f>ROUND('اطلاعات پایه'!$B$9/30*MIN(30,L2117),0)</f>
        <v>22000000</v>
      </c>
      <c r="T2117" s="5">
        <f t="shared" si="259"/>
        <v>59284</v>
      </c>
      <c r="U2117" s="15"/>
      <c r="V2117" s="5">
        <f t="shared" si="257"/>
        <v>0</v>
      </c>
      <c r="X2117" s="9">
        <f t="shared" si="260"/>
        <v>40316080</v>
      </c>
      <c r="Y2117" s="9">
        <f>ROUND(0.07*MIN(7*L2117*'اطلاعات پایه'!$B$5,'محاسبه حقوق'!X2117),0)</f>
        <v>2822126</v>
      </c>
      <c r="Z2117" s="9">
        <f t="shared" si="261"/>
        <v>9272700</v>
      </c>
      <c r="AA2117" s="9">
        <f t="shared" si="262"/>
        <v>480702059.14285713</v>
      </c>
      <c r="AB2117" s="5">
        <f>IF(AA2117&lt;='اطلاعات پایه'!$B$35,'اطلاعات پایه'!$D$35,IF(AA2117&lt;='اطلاعات پایه'!$B$36,'اطلاعات پایه'!$E$35+(AA2117-'اطلاعات پایه'!$B$35)*'اطلاعات پایه'!$C$36,IF(AA2117&lt;='اطلاعات پایه'!$B$37,'اطلاعات پایه'!$E$36+(AA2117-'اطلاعات پایه'!$B$36)*'اطلاعات پایه'!$C$37,IF(AA2117&lt;='اطلاعات پایه'!$B$38,'اطلاعات پایه'!$E$37+(AA2117-'اطلاعات پایه'!$B$37)*'اطلاعات پایه'!$C$38,IF(AA2117&lt;='اطلاعات پایه'!$B$39,'اطلاعات پایه'!$E$38+(AA2117-'اطلاعات پایه'!$B$38)*'اطلاعات پایه'!$C$39,'اطلاعات پایه'!$E$39+(AA2117-'اطلاعات پایه'!$B$39)*'اطلاعات پایه'!$C$40)))))/365*L2117</f>
        <v>0</v>
      </c>
      <c r="AC2117" s="9">
        <f t="shared" si="263"/>
        <v>37493954</v>
      </c>
      <c r="AE2117" s="9">
        <f t="shared" si="258"/>
        <v>49588780</v>
      </c>
    </row>
    <row r="2118" spans="1:31" x14ac:dyDescent="0.25">
      <c r="A2118" s="13">
        <v>2098</v>
      </c>
      <c r="B2118" s="13"/>
      <c r="C2118" s="13"/>
      <c r="D2118" s="13"/>
      <c r="E2118" s="13"/>
      <c r="F2118" s="13"/>
      <c r="G2118" s="6" t="str">
        <f t="shared" si="256"/>
        <v/>
      </c>
      <c r="H2118" s="13"/>
      <c r="I2118" s="13"/>
      <c r="J2118" s="15"/>
      <c r="K2118" s="15"/>
      <c r="L2118" s="5">
        <f>VLOOKUP($C$15,'اطلاعات پایه'!$A$18:$B$30,2,FALSE)</f>
        <v>30</v>
      </c>
      <c r="M2118" s="6">
        <f>VLOOKUP($C$15,'اطلاعات پایه'!$A$18:$C$30,3,FALSE)</f>
        <v>45736</v>
      </c>
      <c r="N2118" s="5">
        <f>ROUND((K2118*('اطلاعات پایه'!$B$12+1)+'اطلاعات پایه'!$B$13)/30*L2118,0)</f>
        <v>9316080</v>
      </c>
      <c r="O2118" s="5">
        <f>IF(AND(F2118&gt;0,M2118-F2118&gt;364),'اطلاعات پایه'!$B$10,0)*L2118+J2118</f>
        <v>0</v>
      </c>
      <c r="P2118" s="5">
        <f>IF(H2118="متاهل",'اطلاعات پایه'!$B$6,0)</f>
        <v>0</v>
      </c>
      <c r="Q2118" s="5">
        <f>I2118*'اطلاعات پایه'!$B$7</f>
        <v>0</v>
      </c>
      <c r="R2118" s="5">
        <f>ROUND('اطلاعات پایه'!$B$8/30*MIN(30,L2118),0)</f>
        <v>9000000</v>
      </c>
      <c r="S2118" s="5">
        <f>ROUND('اطلاعات پایه'!$B$9/30*MIN(30,L2118),0)</f>
        <v>22000000</v>
      </c>
      <c r="T2118" s="5">
        <f t="shared" si="259"/>
        <v>59284</v>
      </c>
      <c r="U2118" s="15"/>
      <c r="V2118" s="5">
        <f t="shared" si="257"/>
        <v>0</v>
      </c>
      <c r="X2118" s="9">
        <f t="shared" si="260"/>
        <v>40316080</v>
      </c>
      <c r="Y2118" s="9">
        <f>ROUND(0.07*MIN(7*L2118*'اطلاعات پایه'!$B$5,'محاسبه حقوق'!X2118),0)</f>
        <v>2822126</v>
      </c>
      <c r="Z2118" s="9">
        <f t="shared" si="261"/>
        <v>9272700</v>
      </c>
      <c r="AA2118" s="9">
        <f t="shared" si="262"/>
        <v>480702059.14285713</v>
      </c>
      <c r="AB2118" s="5">
        <f>IF(AA2118&lt;='اطلاعات پایه'!$B$35,'اطلاعات پایه'!$D$35,IF(AA2118&lt;='اطلاعات پایه'!$B$36,'اطلاعات پایه'!$E$35+(AA2118-'اطلاعات پایه'!$B$35)*'اطلاعات پایه'!$C$36,IF(AA2118&lt;='اطلاعات پایه'!$B$37,'اطلاعات پایه'!$E$36+(AA2118-'اطلاعات پایه'!$B$36)*'اطلاعات پایه'!$C$37,IF(AA2118&lt;='اطلاعات پایه'!$B$38,'اطلاعات پایه'!$E$37+(AA2118-'اطلاعات پایه'!$B$37)*'اطلاعات پایه'!$C$38,IF(AA2118&lt;='اطلاعات پایه'!$B$39,'اطلاعات پایه'!$E$38+(AA2118-'اطلاعات پایه'!$B$38)*'اطلاعات پایه'!$C$39,'اطلاعات پایه'!$E$39+(AA2118-'اطلاعات پایه'!$B$39)*'اطلاعات پایه'!$C$40)))))/365*L2118</f>
        <v>0</v>
      </c>
      <c r="AC2118" s="9">
        <f t="shared" si="263"/>
        <v>37493954</v>
      </c>
      <c r="AE2118" s="9">
        <f t="shared" si="258"/>
        <v>49588780</v>
      </c>
    </row>
    <row r="2119" spans="1:31" x14ac:dyDescent="0.25">
      <c r="A2119" s="13">
        <v>2099</v>
      </c>
      <c r="B2119" s="13"/>
      <c r="C2119" s="13"/>
      <c r="D2119" s="13"/>
      <c r="E2119" s="13"/>
      <c r="F2119" s="13"/>
      <c r="G2119" s="6" t="str">
        <f t="shared" si="256"/>
        <v/>
      </c>
      <c r="H2119" s="13"/>
      <c r="I2119" s="13"/>
      <c r="J2119" s="15"/>
      <c r="K2119" s="15"/>
      <c r="L2119" s="5">
        <f>VLOOKUP($C$15,'اطلاعات پایه'!$A$18:$B$30,2,FALSE)</f>
        <v>30</v>
      </c>
      <c r="M2119" s="6">
        <f>VLOOKUP($C$15,'اطلاعات پایه'!$A$18:$C$30,3,FALSE)</f>
        <v>45736</v>
      </c>
      <c r="N2119" s="5">
        <f>ROUND((K2119*('اطلاعات پایه'!$B$12+1)+'اطلاعات پایه'!$B$13)/30*L2119,0)</f>
        <v>9316080</v>
      </c>
      <c r="O2119" s="5">
        <f>IF(AND(F2119&gt;0,M2119-F2119&gt;364),'اطلاعات پایه'!$B$10,0)*L2119+J2119</f>
        <v>0</v>
      </c>
      <c r="P2119" s="5">
        <f>IF(H2119="متاهل",'اطلاعات پایه'!$B$6,0)</f>
        <v>0</v>
      </c>
      <c r="Q2119" s="5">
        <f>I2119*'اطلاعات پایه'!$B$7</f>
        <v>0</v>
      </c>
      <c r="R2119" s="5">
        <f>ROUND('اطلاعات پایه'!$B$8/30*MIN(30,L2119),0)</f>
        <v>9000000</v>
      </c>
      <c r="S2119" s="5">
        <f>ROUND('اطلاعات پایه'!$B$9/30*MIN(30,L2119),0)</f>
        <v>22000000</v>
      </c>
      <c r="T2119" s="5">
        <f t="shared" si="259"/>
        <v>59284</v>
      </c>
      <c r="U2119" s="15"/>
      <c r="V2119" s="5">
        <f t="shared" si="257"/>
        <v>0</v>
      </c>
      <c r="X2119" s="9">
        <f t="shared" si="260"/>
        <v>40316080</v>
      </c>
      <c r="Y2119" s="9">
        <f>ROUND(0.07*MIN(7*L2119*'اطلاعات پایه'!$B$5,'محاسبه حقوق'!X2119),0)</f>
        <v>2822126</v>
      </c>
      <c r="Z2119" s="9">
        <f t="shared" si="261"/>
        <v>9272700</v>
      </c>
      <c r="AA2119" s="9">
        <f t="shared" si="262"/>
        <v>480702059.14285713</v>
      </c>
      <c r="AB2119" s="5">
        <f>IF(AA2119&lt;='اطلاعات پایه'!$B$35,'اطلاعات پایه'!$D$35,IF(AA2119&lt;='اطلاعات پایه'!$B$36,'اطلاعات پایه'!$E$35+(AA2119-'اطلاعات پایه'!$B$35)*'اطلاعات پایه'!$C$36,IF(AA2119&lt;='اطلاعات پایه'!$B$37,'اطلاعات پایه'!$E$36+(AA2119-'اطلاعات پایه'!$B$36)*'اطلاعات پایه'!$C$37,IF(AA2119&lt;='اطلاعات پایه'!$B$38,'اطلاعات پایه'!$E$37+(AA2119-'اطلاعات پایه'!$B$37)*'اطلاعات پایه'!$C$38,IF(AA2119&lt;='اطلاعات پایه'!$B$39,'اطلاعات پایه'!$E$38+(AA2119-'اطلاعات پایه'!$B$38)*'اطلاعات پایه'!$C$39,'اطلاعات پایه'!$E$39+(AA2119-'اطلاعات پایه'!$B$39)*'اطلاعات پایه'!$C$40)))))/365*L2119</f>
        <v>0</v>
      </c>
      <c r="AC2119" s="9">
        <f t="shared" si="263"/>
        <v>37493954</v>
      </c>
      <c r="AE2119" s="9">
        <f t="shared" si="258"/>
        <v>49588780</v>
      </c>
    </row>
    <row r="2120" spans="1:31" x14ac:dyDescent="0.25">
      <c r="A2120" s="13">
        <v>2100</v>
      </c>
      <c r="B2120" s="13"/>
      <c r="C2120" s="13"/>
      <c r="D2120" s="13"/>
      <c r="E2120" s="13"/>
      <c r="F2120" s="13"/>
      <c r="G2120" s="6" t="str">
        <f t="shared" si="256"/>
        <v/>
      </c>
      <c r="H2120" s="13"/>
      <c r="I2120" s="13"/>
      <c r="J2120" s="15"/>
      <c r="K2120" s="15"/>
      <c r="L2120" s="5">
        <f>VLOOKUP($C$15,'اطلاعات پایه'!$A$18:$B$30,2,FALSE)</f>
        <v>30</v>
      </c>
      <c r="M2120" s="6">
        <f>VLOOKUP($C$15,'اطلاعات پایه'!$A$18:$C$30,3,FALSE)</f>
        <v>45736</v>
      </c>
      <c r="N2120" s="5">
        <f>ROUND((K2120*('اطلاعات پایه'!$B$12+1)+'اطلاعات پایه'!$B$13)/30*L2120,0)</f>
        <v>9316080</v>
      </c>
      <c r="O2120" s="5">
        <f>IF(AND(F2120&gt;0,M2120-F2120&gt;364),'اطلاعات پایه'!$B$10,0)*L2120+J2120</f>
        <v>0</v>
      </c>
      <c r="P2120" s="5">
        <f>IF(H2120="متاهل",'اطلاعات پایه'!$B$6,0)</f>
        <v>0</v>
      </c>
      <c r="Q2120" s="5">
        <f>I2120*'اطلاعات پایه'!$B$7</f>
        <v>0</v>
      </c>
      <c r="R2120" s="5">
        <f>ROUND('اطلاعات پایه'!$B$8/30*MIN(30,L2120),0)</f>
        <v>9000000</v>
      </c>
      <c r="S2120" s="5">
        <f>ROUND('اطلاعات پایه'!$B$9/30*MIN(30,L2120),0)</f>
        <v>22000000</v>
      </c>
      <c r="T2120" s="5">
        <f t="shared" si="259"/>
        <v>59284</v>
      </c>
      <c r="U2120" s="15"/>
      <c r="V2120" s="5">
        <f t="shared" si="257"/>
        <v>0</v>
      </c>
      <c r="X2120" s="9">
        <f t="shared" si="260"/>
        <v>40316080</v>
      </c>
      <c r="Y2120" s="9">
        <f>ROUND(0.07*MIN(7*L2120*'اطلاعات پایه'!$B$5,'محاسبه حقوق'!X2120),0)</f>
        <v>2822126</v>
      </c>
      <c r="Z2120" s="9">
        <f t="shared" si="261"/>
        <v>9272700</v>
      </c>
      <c r="AA2120" s="9">
        <f t="shared" si="262"/>
        <v>480702059.14285713</v>
      </c>
      <c r="AB2120" s="5">
        <f>IF(AA2120&lt;='اطلاعات پایه'!$B$35,'اطلاعات پایه'!$D$35,IF(AA2120&lt;='اطلاعات پایه'!$B$36,'اطلاعات پایه'!$E$35+(AA2120-'اطلاعات پایه'!$B$35)*'اطلاعات پایه'!$C$36,IF(AA2120&lt;='اطلاعات پایه'!$B$37,'اطلاعات پایه'!$E$36+(AA2120-'اطلاعات پایه'!$B$36)*'اطلاعات پایه'!$C$37,IF(AA2120&lt;='اطلاعات پایه'!$B$38,'اطلاعات پایه'!$E$37+(AA2120-'اطلاعات پایه'!$B$37)*'اطلاعات پایه'!$C$38,IF(AA2120&lt;='اطلاعات پایه'!$B$39,'اطلاعات پایه'!$E$38+(AA2120-'اطلاعات پایه'!$B$38)*'اطلاعات پایه'!$C$39,'اطلاعات پایه'!$E$39+(AA2120-'اطلاعات پایه'!$B$39)*'اطلاعات پایه'!$C$40)))))/365*L2120</f>
        <v>0</v>
      </c>
      <c r="AC2120" s="9">
        <f t="shared" si="263"/>
        <v>37493954</v>
      </c>
      <c r="AE2120" s="9">
        <f t="shared" si="258"/>
        <v>49588780</v>
      </c>
    </row>
    <row r="2121" spans="1:31" x14ac:dyDescent="0.25">
      <c r="A2121" s="13">
        <v>2101</v>
      </c>
      <c r="B2121" s="13"/>
      <c r="C2121" s="13"/>
      <c r="D2121" s="13"/>
      <c r="E2121" s="13"/>
      <c r="F2121" s="13"/>
      <c r="G2121" s="6" t="str">
        <f t="shared" si="256"/>
        <v/>
      </c>
      <c r="H2121" s="13"/>
      <c r="I2121" s="13"/>
      <c r="J2121" s="15"/>
      <c r="K2121" s="15"/>
      <c r="L2121" s="5">
        <f>VLOOKUP($C$15,'اطلاعات پایه'!$A$18:$B$30,2,FALSE)</f>
        <v>30</v>
      </c>
      <c r="M2121" s="6">
        <f>VLOOKUP($C$15,'اطلاعات پایه'!$A$18:$C$30,3,FALSE)</f>
        <v>45736</v>
      </c>
      <c r="N2121" s="5">
        <f>ROUND((K2121*('اطلاعات پایه'!$B$12+1)+'اطلاعات پایه'!$B$13)/30*L2121,0)</f>
        <v>9316080</v>
      </c>
      <c r="O2121" s="5">
        <f>IF(AND(F2121&gt;0,M2121-F2121&gt;364),'اطلاعات پایه'!$B$10,0)*L2121+J2121</f>
        <v>0</v>
      </c>
      <c r="P2121" s="5">
        <f>IF(H2121="متاهل",'اطلاعات پایه'!$B$6,0)</f>
        <v>0</v>
      </c>
      <c r="Q2121" s="5">
        <f>I2121*'اطلاعات پایه'!$B$7</f>
        <v>0</v>
      </c>
      <c r="R2121" s="5">
        <f>ROUND('اطلاعات پایه'!$B$8/30*MIN(30,L2121),0)</f>
        <v>9000000</v>
      </c>
      <c r="S2121" s="5">
        <f>ROUND('اطلاعات پایه'!$B$9/30*MIN(30,L2121),0)</f>
        <v>22000000</v>
      </c>
      <c r="T2121" s="5">
        <f t="shared" si="259"/>
        <v>59284</v>
      </c>
      <c r="U2121" s="15"/>
      <c r="V2121" s="5">
        <f t="shared" si="257"/>
        <v>0</v>
      </c>
      <c r="X2121" s="9">
        <f t="shared" si="260"/>
        <v>40316080</v>
      </c>
      <c r="Y2121" s="9">
        <f>ROUND(0.07*MIN(7*L2121*'اطلاعات پایه'!$B$5,'محاسبه حقوق'!X2121),0)</f>
        <v>2822126</v>
      </c>
      <c r="Z2121" s="9">
        <f t="shared" si="261"/>
        <v>9272700</v>
      </c>
      <c r="AA2121" s="9">
        <f t="shared" si="262"/>
        <v>480702059.14285713</v>
      </c>
      <c r="AB2121" s="5">
        <f>IF(AA2121&lt;='اطلاعات پایه'!$B$35,'اطلاعات پایه'!$D$35,IF(AA2121&lt;='اطلاعات پایه'!$B$36,'اطلاعات پایه'!$E$35+(AA2121-'اطلاعات پایه'!$B$35)*'اطلاعات پایه'!$C$36,IF(AA2121&lt;='اطلاعات پایه'!$B$37,'اطلاعات پایه'!$E$36+(AA2121-'اطلاعات پایه'!$B$36)*'اطلاعات پایه'!$C$37,IF(AA2121&lt;='اطلاعات پایه'!$B$38,'اطلاعات پایه'!$E$37+(AA2121-'اطلاعات پایه'!$B$37)*'اطلاعات پایه'!$C$38,IF(AA2121&lt;='اطلاعات پایه'!$B$39,'اطلاعات پایه'!$E$38+(AA2121-'اطلاعات پایه'!$B$38)*'اطلاعات پایه'!$C$39,'اطلاعات پایه'!$E$39+(AA2121-'اطلاعات پایه'!$B$39)*'اطلاعات پایه'!$C$40)))))/365*L2121</f>
        <v>0</v>
      </c>
      <c r="AC2121" s="9">
        <f t="shared" si="263"/>
        <v>37493954</v>
      </c>
      <c r="AE2121" s="9">
        <f t="shared" si="258"/>
        <v>49588780</v>
      </c>
    </row>
    <row r="2122" spans="1:31" x14ac:dyDescent="0.25">
      <c r="A2122" s="13">
        <v>2102</v>
      </c>
      <c r="B2122" s="13"/>
      <c r="C2122" s="13"/>
      <c r="D2122" s="13"/>
      <c r="E2122" s="13"/>
      <c r="F2122" s="13"/>
      <c r="G2122" s="6" t="str">
        <f t="shared" si="256"/>
        <v/>
      </c>
      <c r="H2122" s="13"/>
      <c r="I2122" s="13"/>
      <c r="J2122" s="15"/>
      <c r="K2122" s="15"/>
      <c r="L2122" s="5">
        <f>VLOOKUP($C$15,'اطلاعات پایه'!$A$18:$B$30,2,FALSE)</f>
        <v>30</v>
      </c>
      <c r="M2122" s="6">
        <f>VLOOKUP($C$15,'اطلاعات پایه'!$A$18:$C$30,3,FALSE)</f>
        <v>45736</v>
      </c>
      <c r="N2122" s="5">
        <f>ROUND((K2122*('اطلاعات پایه'!$B$12+1)+'اطلاعات پایه'!$B$13)/30*L2122,0)</f>
        <v>9316080</v>
      </c>
      <c r="O2122" s="5">
        <f>IF(AND(F2122&gt;0,M2122-F2122&gt;364),'اطلاعات پایه'!$B$10,0)*L2122+J2122</f>
        <v>0</v>
      </c>
      <c r="P2122" s="5">
        <f>IF(H2122="متاهل",'اطلاعات پایه'!$B$6,0)</f>
        <v>0</v>
      </c>
      <c r="Q2122" s="5">
        <f>I2122*'اطلاعات پایه'!$B$7</f>
        <v>0</v>
      </c>
      <c r="R2122" s="5">
        <f>ROUND('اطلاعات پایه'!$B$8/30*MIN(30,L2122),0)</f>
        <v>9000000</v>
      </c>
      <c r="S2122" s="5">
        <f>ROUND('اطلاعات پایه'!$B$9/30*MIN(30,L2122),0)</f>
        <v>22000000</v>
      </c>
      <c r="T2122" s="5">
        <f t="shared" si="259"/>
        <v>59284</v>
      </c>
      <c r="U2122" s="15"/>
      <c r="V2122" s="5">
        <f t="shared" si="257"/>
        <v>0</v>
      </c>
      <c r="X2122" s="9">
        <f t="shared" si="260"/>
        <v>40316080</v>
      </c>
      <c r="Y2122" s="9">
        <f>ROUND(0.07*MIN(7*L2122*'اطلاعات پایه'!$B$5,'محاسبه حقوق'!X2122),0)</f>
        <v>2822126</v>
      </c>
      <c r="Z2122" s="9">
        <f t="shared" si="261"/>
        <v>9272700</v>
      </c>
      <c r="AA2122" s="9">
        <f t="shared" si="262"/>
        <v>480702059.14285713</v>
      </c>
      <c r="AB2122" s="5">
        <f>IF(AA2122&lt;='اطلاعات پایه'!$B$35,'اطلاعات پایه'!$D$35,IF(AA2122&lt;='اطلاعات پایه'!$B$36,'اطلاعات پایه'!$E$35+(AA2122-'اطلاعات پایه'!$B$35)*'اطلاعات پایه'!$C$36,IF(AA2122&lt;='اطلاعات پایه'!$B$37,'اطلاعات پایه'!$E$36+(AA2122-'اطلاعات پایه'!$B$36)*'اطلاعات پایه'!$C$37,IF(AA2122&lt;='اطلاعات پایه'!$B$38,'اطلاعات پایه'!$E$37+(AA2122-'اطلاعات پایه'!$B$37)*'اطلاعات پایه'!$C$38,IF(AA2122&lt;='اطلاعات پایه'!$B$39,'اطلاعات پایه'!$E$38+(AA2122-'اطلاعات پایه'!$B$38)*'اطلاعات پایه'!$C$39,'اطلاعات پایه'!$E$39+(AA2122-'اطلاعات پایه'!$B$39)*'اطلاعات پایه'!$C$40)))))/365*L2122</f>
        <v>0</v>
      </c>
      <c r="AC2122" s="9">
        <f t="shared" si="263"/>
        <v>37493954</v>
      </c>
      <c r="AE2122" s="9">
        <f t="shared" si="258"/>
        <v>49588780</v>
      </c>
    </row>
    <row r="2123" spans="1:31" x14ac:dyDescent="0.25">
      <c r="A2123" s="13">
        <v>2103</v>
      </c>
      <c r="B2123" s="13"/>
      <c r="C2123" s="13"/>
      <c r="D2123" s="13"/>
      <c r="E2123" s="13"/>
      <c r="F2123" s="13"/>
      <c r="G2123" s="6" t="str">
        <f t="shared" si="256"/>
        <v/>
      </c>
      <c r="H2123" s="13"/>
      <c r="I2123" s="13"/>
      <c r="J2123" s="15"/>
      <c r="K2123" s="15"/>
      <c r="L2123" s="5">
        <f>VLOOKUP($C$15,'اطلاعات پایه'!$A$18:$B$30,2,FALSE)</f>
        <v>30</v>
      </c>
      <c r="M2123" s="6">
        <f>VLOOKUP($C$15,'اطلاعات پایه'!$A$18:$C$30,3,FALSE)</f>
        <v>45736</v>
      </c>
      <c r="N2123" s="5">
        <f>ROUND((K2123*('اطلاعات پایه'!$B$12+1)+'اطلاعات پایه'!$B$13)/30*L2123,0)</f>
        <v>9316080</v>
      </c>
      <c r="O2123" s="5">
        <f>IF(AND(F2123&gt;0,M2123-F2123&gt;364),'اطلاعات پایه'!$B$10,0)*L2123+J2123</f>
        <v>0</v>
      </c>
      <c r="P2123" s="5">
        <f>IF(H2123="متاهل",'اطلاعات پایه'!$B$6,0)</f>
        <v>0</v>
      </c>
      <c r="Q2123" s="5">
        <f>I2123*'اطلاعات پایه'!$B$7</f>
        <v>0</v>
      </c>
      <c r="R2123" s="5">
        <f>ROUND('اطلاعات پایه'!$B$8/30*MIN(30,L2123),0)</f>
        <v>9000000</v>
      </c>
      <c r="S2123" s="5">
        <f>ROUND('اطلاعات پایه'!$B$9/30*MIN(30,L2123),0)</f>
        <v>22000000</v>
      </c>
      <c r="T2123" s="5">
        <f t="shared" si="259"/>
        <v>59284</v>
      </c>
      <c r="U2123" s="15"/>
      <c r="V2123" s="5">
        <f t="shared" si="257"/>
        <v>0</v>
      </c>
      <c r="X2123" s="9">
        <f t="shared" si="260"/>
        <v>40316080</v>
      </c>
      <c r="Y2123" s="9">
        <f>ROUND(0.07*MIN(7*L2123*'اطلاعات پایه'!$B$5,'محاسبه حقوق'!X2123),0)</f>
        <v>2822126</v>
      </c>
      <c r="Z2123" s="9">
        <f t="shared" si="261"/>
        <v>9272700</v>
      </c>
      <c r="AA2123" s="9">
        <f t="shared" si="262"/>
        <v>480702059.14285713</v>
      </c>
      <c r="AB2123" s="5">
        <f>IF(AA2123&lt;='اطلاعات پایه'!$B$35,'اطلاعات پایه'!$D$35,IF(AA2123&lt;='اطلاعات پایه'!$B$36,'اطلاعات پایه'!$E$35+(AA2123-'اطلاعات پایه'!$B$35)*'اطلاعات پایه'!$C$36,IF(AA2123&lt;='اطلاعات پایه'!$B$37,'اطلاعات پایه'!$E$36+(AA2123-'اطلاعات پایه'!$B$36)*'اطلاعات پایه'!$C$37,IF(AA2123&lt;='اطلاعات پایه'!$B$38,'اطلاعات پایه'!$E$37+(AA2123-'اطلاعات پایه'!$B$37)*'اطلاعات پایه'!$C$38,IF(AA2123&lt;='اطلاعات پایه'!$B$39,'اطلاعات پایه'!$E$38+(AA2123-'اطلاعات پایه'!$B$38)*'اطلاعات پایه'!$C$39,'اطلاعات پایه'!$E$39+(AA2123-'اطلاعات پایه'!$B$39)*'اطلاعات پایه'!$C$40)))))/365*L2123</f>
        <v>0</v>
      </c>
      <c r="AC2123" s="9">
        <f t="shared" si="263"/>
        <v>37493954</v>
      </c>
      <c r="AE2123" s="9">
        <f t="shared" si="258"/>
        <v>49588780</v>
      </c>
    </row>
    <row r="2124" spans="1:31" x14ac:dyDescent="0.25">
      <c r="A2124" s="13">
        <v>2104</v>
      </c>
      <c r="B2124" s="13"/>
      <c r="C2124" s="13"/>
      <c r="D2124" s="13"/>
      <c r="E2124" s="13"/>
      <c r="F2124" s="13"/>
      <c r="G2124" s="6" t="str">
        <f t="shared" si="256"/>
        <v/>
      </c>
      <c r="H2124" s="13"/>
      <c r="I2124" s="13"/>
      <c r="J2124" s="15"/>
      <c r="K2124" s="15"/>
      <c r="L2124" s="5">
        <f>VLOOKUP($C$15,'اطلاعات پایه'!$A$18:$B$30,2,FALSE)</f>
        <v>30</v>
      </c>
      <c r="M2124" s="6">
        <f>VLOOKUP($C$15,'اطلاعات پایه'!$A$18:$C$30,3,FALSE)</f>
        <v>45736</v>
      </c>
      <c r="N2124" s="5">
        <f>ROUND((K2124*('اطلاعات پایه'!$B$12+1)+'اطلاعات پایه'!$B$13)/30*L2124,0)</f>
        <v>9316080</v>
      </c>
      <c r="O2124" s="5">
        <f>IF(AND(F2124&gt;0,M2124-F2124&gt;364),'اطلاعات پایه'!$B$10,0)*L2124+J2124</f>
        <v>0</v>
      </c>
      <c r="P2124" s="5">
        <f>IF(H2124="متاهل",'اطلاعات پایه'!$B$6,0)</f>
        <v>0</v>
      </c>
      <c r="Q2124" s="5">
        <f>I2124*'اطلاعات پایه'!$B$7</f>
        <v>0</v>
      </c>
      <c r="R2124" s="5">
        <f>ROUND('اطلاعات پایه'!$B$8/30*MIN(30,L2124),0)</f>
        <v>9000000</v>
      </c>
      <c r="S2124" s="5">
        <f>ROUND('اطلاعات پایه'!$B$9/30*MIN(30,L2124),0)</f>
        <v>22000000</v>
      </c>
      <c r="T2124" s="5">
        <f t="shared" si="259"/>
        <v>59284</v>
      </c>
      <c r="U2124" s="15"/>
      <c r="V2124" s="5">
        <f t="shared" si="257"/>
        <v>0</v>
      </c>
      <c r="X2124" s="9">
        <f t="shared" si="260"/>
        <v>40316080</v>
      </c>
      <c r="Y2124" s="9">
        <f>ROUND(0.07*MIN(7*L2124*'اطلاعات پایه'!$B$5,'محاسبه حقوق'!X2124),0)</f>
        <v>2822126</v>
      </c>
      <c r="Z2124" s="9">
        <f t="shared" si="261"/>
        <v>9272700</v>
      </c>
      <c r="AA2124" s="9">
        <f t="shared" si="262"/>
        <v>480702059.14285713</v>
      </c>
      <c r="AB2124" s="5">
        <f>IF(AA2124&lt;='اطلاعات پایه'!$B$35,'اطلاعات پایه'!$D$35,IF(AA2124&lt;='اطلاعات پایه'!$B$36,'اطلاعات پایه'!$E$35+(AA2124-'اطلاعات پایه'!$B$35)*'اطلاعات پایه'!$C$36,IF(AA2124&lt;='اطلاعات پایه'!$B$37,'اطلاعات پایه'!$E$36+(AA2124-'اطلاعات پایه'!$B$36)*'اطلاعات پایه'!$C$37,IF(AA2124&lt;='اطلاعات پایه'!$B$38,'اطلاعات پایه'!$E$37+(AA2124-'اطلاعات پایه'!$B$37)*'اطلاعات پایه'!$C$38,IF(AA2124&lt;='اطلاعات پایه'!$B$39,'اطلاعات پایه'!$E$38+(AA2124-'اطلاعات پایه'!$B$38)*'اطلاعات پایه'!$C$39,'اطلاعات پایه'!$E$39+(AA2124-'اطلاعات پایه'!$B$39)*'اطلاعات پایه'!$C$40)))))/365*L2124</f>
        <v>0</v>
      </c>
      <c r="AC2124" s="9">
        <f t="shared" si="263"/>
        <v>37493954</v>
      </c>
      <c r="AE2124" s="9">
        <f t="shared" si="258"/>
        <v>49588780</v>
      </c>
    </row>
    <row r="2125" spans="1:31" x14ac:dyDescent="0.25">
      <c r="A2125" s="13">
        <v>2105</v>
      </c>
      <c r="B2125" s="13"/>
      <c r="C2125" s="13"/>
      <c r="D2125" s="13"/>
      <c r="E2125" s="13"/>
      <c r="F2125" s="13"/>
      <c r="G2125" s="6" t="str">
        <f t="shared" si="256"/>
        <v/>
      </c>
      <c r="H2125" s="13"/>
      <c r="I2125" s="13"/>
      <c r="J2125" s="15"/>
      <c r="K2125" s="15"/>
      <c r="L2125" s="5">
        <f>VLOOKUP($C$15,'اطلاعات پایه'!$A$18:$B$30,2,FALSE)</f>
        <v>30</v>
      </c>
      <c r="M2125" s="6">
        <f>VLOOKUP($C$15,'اطلاعات پایه'!$A$18:$C$30,3,FALSE)</f>
        <v>45736</v>
      </c>
      <c r="N2125" s="5">
        <f>ROUND((K2125*('اطلاعات پایه'!$B$12+1)+'اطلاعات پایه'!$B$13)/30*L2125,0)</f>
        <v>9316080</v>
      </c>
      <c r="O2125" s="5">
        <f>IF(AND(F2125&gt;0,M2125-F2125&gt;364),'اطلاعات پایه'!$B$10,0)*L2125+J2125</f>
        <v>0</v>
      </c>
      <c r="P2125" s="5">
        <f>IF(H2125="متاهل",'اطلاعات پایه'!$B$6,0)</f>
        <v>0</v>
      </c>
      <c r="Q2125" s="5">
        <f>I2125*'اطلاعات پایه'!$B$7</f>
        <v>0</v>
      </c>
      <c r="R2125" s="5">
        <f>ROUND('اطلاعات پایه'!$B$8/30*MIN(30,L2125),0)</f>
        <v>9000000</v>
      </c>
      <c r="S2125" s="5">
        <f>ROUND('اطلاعات پایه'!$B$9/30*MIN(30,L2125),0)</f>
        <v>22000000</v>
      </c>
      <c r="T2125" s="5">
        <f t="shared" si="259"/>
        <v>59284</v>
      </c>
      <c r="U2125" s="15"/>
      <c r="V2125" s="5">
        <f t="shared" si="257"/>
        <v>0</v>
      </c>
      <c r="X2125" s="9">
        <f t="shared" si="260"/>
        <v>40316080</v>
      </c>
      <c r="Y2125" s="9">
        <f>ROUND(0.07*MIN(7*L2125*'اطلاعات پایه'!$B$5,'محاسبه حقوق'!X2125),0)</f>
        <v>2822126</v>
      </c>
      <c r="Z2125" s="9">
        <f t="shared" si="261"/>
        <v>9272700</v>
      </c>
      <c r="AA2125" s="9">
        <f t="shared" si="262"/>
        <v>480702059.14285713</v>
      </c>
      <c r="AB2125" s="5">
        <f>IF(AA2125&lt;='اطلاعات پایه'!$B$35,'اطلاعات پایه'!$D$35,IF(AA2125&lt;='اطلاعات پایه'!$B$36,'اطلاعات پایه'!$E$35+(AA2125-'اطلاعات پایه'!$B$35)*'اطلاعات پایه'!$C$36,IF(AA2125&lt;='اطلاعات پایه'!$B$37,'اطلاعات پایه'!$E$36+(AA2125-'اطلاعات پایه'!$B$36)*'اطلاعات پایه'!$C$37,IF(AA2125&lt;='اطلاعات پایه'!$B$38,'اطلاعات پایه'!$E$37+(AA2125-'اطلاعات پایه'!$B$37)*'اطلاعات پایه'!$C$38,IF(AA2125&lt;='اطلاعات پایه'!$B$39,'اطلاعات پایه'!$E$38+(AA2125-'اطلاعات پایه'!$B$38)*'اطلاعات پایه'!$C$39,'اطلاعات پایه'!$E$39+(AA2125-'اطلاعات پایه'!$B$39)*'اطلاعات پایه'!$C$40)))))/365*L2125</f>
        <v>0</v>
      </c>
      <c r="AC2125" s="9">
        <f t="shared" si="263"/>
        <v>37493954</v>
      </c>
      <c r="AE2125" s="9">
        <f t="shared" si="258"/>
        <v>49588780</v>
      </c>
    </row>
    <row r="2126" spans="1:31" x14ac:dyDescent="0.25">
      <c r="A2126" s="13">
        <v>2106</v>
      </c>
      <c r="B2126" s="13"/>
      <c r="C2126" s="13"/>
      <c r="D2126" s="13"/>
      <c r="E2126" s="13"/>
      <c r="F2126" s="13"/>
      <c r="G2126" s="6" t="str">
        <f t="shared" si="256"/>
        <v/>
      </c>
      <c r="H2126" s="13"/>
      <c r="I2126" s="13"/>
      <c r="J2126" s="15"/>
      <c r="K2126" s="15"/>
      <c r="L2126" s="5">
        <f>VLOOKUP($C$15,'اطلاعات پایه'!$A$18:$B$30,2,FALSE)</f>
        <v>30</v>
      </c>
      <c r="M2126" s="6">
        <f>VLOOKUP($C$15,'اطلاعات پایه'!$A$18:$C$30,3,FALSE)</f>
        <v>45736</v>
      </c>
      <c r="N2126" s="5">
        <f>ROUND((K2126*('اطلاعات پایه'!$B$12+1)+'اطلاعات پایه'!$B$13)/30*L2126,0)</f>
        <v>9316080</v>
      </c>
      <c r="O2126" s="5">
        <f>IF(AND(F2126&gt;0,M2126-F2126&gt;364),'اطلاعات پایه'!$B$10,0)*L2126+J2126</f>
        <v>0</v>
      </c>
      <c r="P2126" s="5">
        <f>IF(H2126="متاهل",'اطلاعات پایه'!$B$6,0)</f>
        <v>0</v>
      </c>
      <c r="Q2126" s="5">
        <f>I2126*'اطلاعات پایه'!$B$7</f>
        <v>0</v>
      </c>
      <c r="R2126" s="5">
        <f>ROUND('اطلاعات پایه'!$B$8/30*MIN(30,L2126),0)</f>
        <v>9000000</v>
      </c>
      <c r="S2126" s="5">
        <f>ROUND('اطلاعات پایه'!$B$9/30*MIN(30,L2126),0)</f>
        <v>22000000</v>
      </c>
      <c r="T2126" s="5">
        <f t="shared" si="259"/>
        <v>59284</v>
      </c>
      <c r="U2126" s="15"/>
      <c r="V2126" s="5">
        <f t="shared" si="257"/>
        <v>0</v>
      </c>
      <c r="X2126" s="9">
        <f t="shared" si="260"/>
        <v>40316080</v>
      </c>
      <c r="Y2126" s="9">
        <f>ROUND(0.07*MIN(7*L2126*'اطلاعات پایه'!$B$5,'محاسبه حقوق'!X2126),0)</f>
        <v>2822126</v>
      </c>
      <c r="Z2126" s="9">
        <f t="shared" si="261"/>
        <v>9272700</v>
      </c>
      <c r="AA2126" s="9">
        <f t="shared" si="262"/>
        <v>480702059.14285713</v>
      </c>
      <c r="AB2126" s="5">
        <f>IF(AA2126&lt;='اطلاعات پایه'!$B$35,'اطلاعات پایه'!$D$35,IF(AA2126&lt;='اطلاعات پایه'!$B$36,'اطلاعات پایه'!$E$35+(AA2126-'اطلاعات پایه'!$B$35)*'اطلاعات پایه'!$C$36,IF(AA2126&lt;='اطلاعات پایه'!$B$37,'اطلاعات پایه'!$E$36+(AA2126-'اطلاعات پایه'!$B$36)*'اطلاعات پایه'!$C$37,IF(AA2126&lt;='اطلاعات پایه'!$B$38,'اطلاعات پایه'!$E$37+(AA2126-'اطلاعات پایه'!$B$37)*'اطلاعات پایه'!$C$38,IF(AA2126&lt;='اطلاعات پایه'!$B$39,'اطلاعات پایه'!$E$38+(AA2126-'اطلاعات پایه'!$B$38)*'اطلاعات پایه'!$C$39,'اطلاعات پایه'!$E$39+(AA2126-'اطلاعات پایه'!$B$39)*'اطلاعات پایه'!$C$40)))))/365*L2126</f>
        <v>0</v>
      </c>
      <c r="AC2126" s="9">
        <f t="shared" si="263"/>
        <v>37493954</v>
      </c>
      <c r="AE2126" s="9">
        <f t="shared" si="258"/>
        <v>49588780</v>
      </c>
    </row>
    <row r="2127" spans="1:31" x14ac:dyDescent="0.25">
      <c r="A2127" s="13">
        <v>2107</v>
      </c>
      <c r="B2127" s="13"/>
      <c r="C2127" s="13"/>
      <c r="D2127" s="13"/>
      <c r="E2127" s="13"/>
      <c r="F2127" s="13"/>
      <c r="G2127" s="6" t="str">
        <f t="shared" si="256"/>
        <v/>
      </c>
      <c r="H2127" s="13"/>
      <c r="I2127" s="13"/>
      <c r="J2127" s="15"/>
      <c r="K2127" s="15"/>
      <c r="L2127" s="5">
        <f>VLOOKUP($C$15,'اطلاعات پایه'!$A$18:$B$30,2,FALSE)</f>
        <v>30</v>
      </c>
      <c r="M2127" s="6">
        <f>VLOOKUP($C$15,'اطلاعات پایه'!$A$18:$C$30,3,FALSE)</f>
        <v>45736</v>
      </c>
      <c r="N2127" s="5">
        <f>ROUND((K2127*('اطلاعات پایه'!$B$12+1)+'اطلاعات پایه'!$B$13)/30*L2127,0)</f>
        <v>9316080</v>
      </c>
      <c r="O2127" s="5">
        <f>IF(AND(F2127&gt;0,M2127-F2127&gt;364),'اطلاعات پایه'!$B$10,0)*L2127+J2127</f>
        <v>0</v>
      </c>
      <c r="P2127" s="5">
        <f>IF(H2127="متاهل",'اطلاعات پایه'!$B$6,0)</f>
        <v>0</v>
      </c>
      <c r="Q2127" s="5">
        <f>I2127*'اطلاعات پایه'!$B$7</f>
        <v>0</v>
      </c>
      <c r="R2127" s="5">
        <f>ROUND('اطلاعات پایه'!$B$8/30*MIN(30,L2127),0)</f>
        <v>9000000</v>
      </c>
      <c r="S2127" s="5">
        <f>ROUND('اطلاعات پایه'!$B$9/30*MIN(30,L2127),0)</f>
        <v>22000000</v>
      </c>
      <c r="T2127" s="5">
        <f t="shared" si="259"/>
        <v>59284</v>
      </c>
      <c r="U2127" s="15"/>
      <c r="V2127" s="5">
        <f t="shared" si="257"/>
        <v>0</v>
      </c>
      <c r="X2127" s="9">
        <f t="shared" si="260"/>
        <v>40316080</v>
      </c>
      <c r="Y2127" s="9">
        <f>ROUND(0.07*MIN(7*L2127*'اطلاعات پایه'!$B$5,'محاسبه حقوق'!X2127),0)</f>
        <v>2822126</v>
      </c>
      <c r="Z2127" s="9">
        <f t="shared" si="261"/>
        <v>9272700</v>
      </c>
      <c r="AA2127" s="9">
        <f t="shared" si="262"/>
        <v>480702059.14285713</v>
      </c>
      <c r="AB2127" s="5">
        <f>IF(AA2127&lt;='اطلاعات پایه'!$B$35,'اطلاعات پایه'!$D$35,IF(AA2127&lt;='اطلاعات پایه'!$B$36,'اطلاعات پایه'!$E$35+(AA2127-'اطلاعات پایه'!$B$35)*'اطلاعات پایه'!$C$36,IF(AA2127&lt;='اطلاعات پایه'!$B$37,'اطلاعات پایه'!$E$36+(AA2127-'اطلاعات پایه'!$B$36)*'اطلاعات پایه'!$C$37,IF(AA2127&lt;='اطلاعات پایه'!$B$38,'اطلاعات پایه'!$E$37+(AA2127-'اطلاعات پایه'!$B$37)*'اطلاعات پایه'!$C$38,IF(AA2127&lt;='اطلاعات پایه'!$B$39,'اطلاعات پایه'!$E$38+(AA2127-'اطلاعات پایه'!$B$38)*'اطلاعات پایه'!$C$39,'اطلاعات پایه'!$E$39+(AA2127-'اطلاعات پایه'!$B$39)*'اطلاعات پایه'!$C$40)))))/365*L2127</f>
        <v>0</v>
      </c>
      <c r="AC2127" s="9">
        <f t="shared" si="263"/>
        <v>37493954</v>
      </c>
      <c r="AE2127" s="9">
        <f t="shared" si="258"/>
        <v>49588780</v>
      </c>
    </row>
    <row r="2128" spans="1:31" x14ac:dyDescent="0.25">
      <c r="A2128" s="13">
        <v>2108</v>
      </c>
      <c r="B2128" s="13"/>
      <c r="C2128" s="13"/>
      <c r="D2128" s="13"/>
      <c r="E2128" s="13"/>
      <c r="F2128" s="13"/>
      <c r="G2128" s="6" t="str">
        <f t="shared" si="256"/>
        <v/>
      </c>
      <c r="H2128" s="13"/>
      <c r="I2128" s="13"/>
      <c r="J2128" s="15"/>
      <c r="K2128" s="15"/>
      <c r="L2128" s="5">
        <f>VLOOKUP($C$15,'اطلاعات پایه'!$A$18:$B$30,2,FALSE)</f>
        <v>30</v>
      </c>
      <c r="M2128" s="6">
        <f>VLOOKUP($C$15,'اطلاعات پایه'!$A$18:$C$30,3,FALSE)</f>
        <v>45736</v>
      </c>
      <c r="N2128" s="5">
        <f>ROUND((K2128*('اطلاعات پایه'!$B$12+1)+'اطلاعات پایه'!$B$13)/30*L2128,0)</f>
        <v>9316080</v>
      </c>
      <c r="O2128" s="5">
        <f>IF(AND(F2128&gt;0,M2128-F2128&gt;364),'اطلاعات پایه'!$B$10,0)*L2128+J2128</f>
        <v>0</v>
      </c>
      <c r="P2128" s="5">
        <f>IF(H2128="متاهل",'اطلاعات پایه'!$B$6,0)</f>
        <v>0</v>
      </c>
      <c r="Q2128" s="5">
        <f>I2128*'اطلاعات پایه'!$B$7</f>
        <v>0</v>
      </c>
      <c r="R2128" s="5">
        <f>ROUND('اطلاعات پایه'!$B$8/30*MIN(30,L2128),0)</f>
        <v>9000000</v>
      </c>
      <c r="S2128" s="5">
        <f>ROUND('اطلاعات پایه'!$B$9/30*MIN(30,L2128),0)</f>
        <v>22000000</v>
      </c>
      <c r="T2128" s="5">
        <f t="shared" si="259"/>
        <v>59284</v>
      </c>
      <c r="U2128" s="15"/>
      <c r="V2128" s="5">
        <f t="shared" si="257"/>
        <v>0</v>
      </c>
      <c r="X2128" s="9">
        <f t="shared" si="260"/>
        <v>40316080</v>
      </c>
      <c r="Y2128" s="9">
        <f>ROUND(0.07*MIN(7*L2128*'اطلاعات پایه'!$B$5,'محاسبه حقوق'!X2128),0)</f>
        <v>2822126</v>
      </c>
      <c r="Z2128" s="9">
        <f t="shared" si="261"/>
        <v>9272700</v>
      </c>
      <c r="AA2128" s="9">
        <f t="shared" si="262"/>
        <v>480702059.14285713</v>
      </c>
      <c r="AB2128" s="5">
        <f>IF(AA2128&lt;='اطلاعات پایه'!$B$35,'اطلاعات پایه'!$D$35,IF(AA2128&lt;='اطلاعات پایه'!$B$36,'اطلاعات پایه'!$E$35+(AA2128-'اطلاعات پایه'!$B$35)*'اطلاعات پایه'!$C$36,IF(AA2128&lt;='اطلاعات پایه'!$B$37,'اطلاعات پایه'!$E$36+(AA2128-'اطلاعات پایه'!$B$36)*'اطلاعات پایه'!$C$37,IF(AA2128&lt;='اطلاعات پایه'!$B$38,'اطلاعات پایه'!$E$37+(AA2128-'اطلاعات پایه'!$B$37)*'اطلاعات پایه'!$C$38,IF(AA2128&lt;='اطلاعات پایه'!$B$39,'اطلاعات پایه'!$E$38+(AA2128-'اطلاعات پایه'!$B$38)*'اطلاعات پایه'!$C$39,'اطلاعات پایه'!$E$39+(AA2128-'اطلاعات پایه'!$B$39)*'اطلاعات پایه'!$C$40)))))/365*L2128</f>
        <v>0</v>
      </c>
      <c r="AC2128" s="9">
        <f t="shared" si="263"/>
        <v>37493954</v>
      </c>
      <c r="AE2128" s="9">
        <f t="shared" si="258"/>
        <v>49588780</v>
      </c>
    </row>
    <row r="2129" spans="1:31" x14ac:dyDescent="0.25">
      <c r="A2129" s="13">
        <v>2109</v>
      </c>
      <c r="B2129" s="13"/>
      <c r="C2129" s="13"/>
      <c r="D2129" s="13"/>
      <c r="E2129" s="13"/>
      <c r="F2129" s="13"/>
      <c r="G2129" s="6" t="str">
        <f t="shared" si="256"/>
        <v/>
      </c>
      <c r="H2129" s="13"/>
      <c r="I2129" s="13"/>
      <c r="J2129" s="15"/>
      <c r="K2129" s="15"/>
      <c r="L2129" s="5">
        <f>VLOOKUP($C$15,'اطلاعات پایه'!$A$18:$B$30,2,FALSE)</f>
        <v>30</v>
      </c>
      <c r="M2129" s="6">
        <f>VLOOKUP($C$15,'اطلاعات پایه'!$A$18:$C$30,3,FALSE)</f>
        <v>45736</v>
      </c>
      <c r="N2129" s="5">
        <f>ROUND((K2129*('اطلاعات پایه'!$B$12+1)+'اطلاعات پایه'!$B$13)/30*L2129,0)</f>
        <v>9316080</v>
      </c>
      <c r="O2129" s="5">
        <f>IF(AND(F2129&gt;0,M2129-F2129&gt;364),'اطلاعات پایه'!$B$10,0)*L2129+J2129</f>
        <v>0</v>
      </c>
      <c r="P2129" s="5">
        <f>IF(H2129="متاهل",'اطلاعات پایه'!$B$6,0)</f>
        <v>0</v>
      </c>
      <c r="Q2129" s="5">
        <f>I2129*'اطلاعات پایه'!$B$7</f>
        <v>0</v>
      </c>
      <c r="R2129" s="5">
        <f>ROUND('اطلاعات پایه'!$B$8/30*MIN(30,L2129),0)</f>
        <v>9000000</v>
      </c>
      <c r="S2129" s="5">
        <f>ROUND('اطلاعات پایه'!$B$9/30*MIN(30,L2129),0)</f>
        <v>22000000</v>
      </c>
      <c r="T2129" s="5">
        <f t="shared" si="259"/>
        <v>59284</v>
      </c>
      <c r="U2129" s="15"/>
      <c r="V2129" s="5">
        <f t="shared" si="257"/>
        <v>0</v>
      </c>
      <c r="X2129" s="9">
        <f t="shared" si="260"/>
        <v>40316080</v>
      </c>
      <c r="Y2129" s="9">
        <f>ROUND(0.07*MIN(7*L2129*'اطلاعات پایه'!$B$5,'محاسبه حقوق'!X2129),0)</f>
        <v>2822126</v>
      </c>
      <c r="Z2129" s="9">
        <f t="shared" si="261"/>
        <v>9272700</v>
      </c>
      <c r="AA2129" s="9">
        <f t="shared" si="262"/>
        <v>480702059.14285713</v>
      </c>
      <c r="AB2129" s="5">
        <f>IF(AA2129&lt;='اطلاعات پایه'!$B$35,'اطلاعات پایه'!$D$35,IF(AA2129&lt;='اطلاعات پایه'!$B$36,'اطلاعات پایه'!$E$35+(AA2129-'اطلاعات پایه'!$B$35)*'اطلاعات پایه'!$C$36,IF(AA2129&lt;='اطلاعات پایه'!$B$37,'اطلاعات پایه'!$E$36+(AA2129-'اطلاعات پایه'!$B$36)*'اطلاعات پایه'!$C$37,IF(AA2129&lt;='اطلاعات پایه'!$B$38,'اطلاعات پایه'!$E$37+(AA2129-'اطلاعات پایه'!$B$37)*'اطلاعات پایه'!$C$38,IF(AA2129&lt;='اطلاعات پایه'!$B$39,'اطلاعات پایه'!$E$38+(AA2129-'اطلاعات پایه'!$B$38)*'اطلاعات پایه'!$C$39,'اطلاعات پایه'!$E$39+(AA2129-'اطلاعات پایه'!$B$39)*'اطلاعات پایه'!$C$40)))))/365*L2129</f>
        <v>0</v>
      </c>
      <c r="AC2129" s="9">
        <f t="shared" si="263"/>
        <v>37493954</v>
      </c>
      <c r="AE2129" s="9">
        <f t="shared" si="258"/>
        <v>49588780</v>
      </c>
    </row>
    <row r="2130" spans="1:31" x14ac:dyDescent="0.25">
      <c r="A2130" s="13">
        <v>2110</v>
      </c>
      <c r="B2130" s="13"/>
      <c r="C2130" s="13"/>
      <c r="D2130" s="13"/>
      <c r="E2130" s="13"/>
      <c r="F2130" s="13"/>
      <c r="G2130" s="6" t="str">
        <f t="shared" si="256"/>
        <v/>
      </c>
      <c r="H2130" s="13"/>
      <c r="I2130" s="13"/>
      <c r="J2130" s="15"/>
      <c r="K2130" s="15"/>
      <c r="L2130" s="5">
        <f>VLOOKUP($C$15,'اطلاعات پایه'!$A$18:$B$30,2,FALSE)</f>
        <v>30</v>
      </c>
      <c r="M2130" s="6">
        <f>VLOOKUP($C$15,'اطلاعات پایه'!$A$18:$C$30,3,FALSE)</f>
        <v>45736</v>
      </c>
      <c r="N2130" s="5">
        <f>ROUND((K2130*('اطلاعات پایه'!$B$12+1)+'اطلاعات پایه'!$B$13)/30*L2130,0)</f>
        <v>9316080</v>
      </c>
      <c r="O2130" s="5">
        <f>IF(AND(F2130&gt;0,M2130-F2130&gt;364),'اطلاعات پایه'!$B$10,0)*L2130+J2130</f>
        <v>0</v>
      </c>
      <c r="P2130" s="5">
        <f>IF(H2130="متاهل",'اطلاعات پایه'!$B$6,0)</f>
        <v>0</v>
      </c>
      <c r="Q2130" s="5">
        <f>I2130*'اطلاعات پایه'!$B$7</f>
        <v>0</v>
      </c>
      <c r="R2130" s="5">
        <f>ROUND('اطلاعات پایه'!$B$8/30*MIN(30,L2130),0)</f>
        <v>9000000</v>
      </c>
      <c r="S2130" s="5">
        <f>ROUND('اطلاعات پایه'!$B$9/30*MIN(30,L2130),0)</f>
        <v>22000000</v>
      </c>
      <c r="T2130" s="5">
        <f t="shared" si="259"/>
        <v>59284</v>
      </c>
      <c r="U2130" s="15"/>
      <c r="V2130" s="5">
        <f t="shared" si="257"/>
        <v>0</v>
      </c>
      <c r="X2130" s="9">
        <f t="shared" si="260"/>
        <v>40316080</v>
      </c>
      <c r="Y2130" s="9">
        <f>ROUND(0.07*MIN(7*L2130*'اطلاعات پایه'!$B$5,'محاسبه حقوق'!X2130),0)</f>
        <v>2822126</v>
      </c>
      <c r="Z2130" s="9">
        <f t="shared" si="261"/>
        <v>9272700</v>
      </c>
      <c r="AA2130" s="9">
        <f t="shared" si="262"/>
        <v>480702059.14285713</v>
      </c>
      <c r="AB2130" s="5">
        <f>IF(AA2130&lt;='اطلاعات پایه'!$B$35,'اطلاعات پایه'!$D$35,IF(AA2130&lt;='اطلاعات پایه'!$B$36,'اطلاعات پایه'!$E$35+(AA2130-'اطلاعات پایه'!$B$35)*'اطلاعات پایه'!$C$36,IF(AA2130&lt;='اطلاعات پایه'!$B$37,'اطلاعات پایه'!$E$36+(AA2130-'اطلاعات پایه'!$B$36)*'اطلاعات پایه'!$C$37,IF(AA2130&lt;='اطلاعات پایه'!$B$38,'اطلاعات پایه'!$E$37+(AA2130-'اطلاعات پایه'!$B$37)*'اطلاعات پایه'!$C$38,IF(AA2130&lt;='اطلاعات پایه'!$B$39,'اطلاعات پایه'!$E$38+(AA2130-'اطلاعات پایه'!$B$38)*'اطلاعات پایه'!$C$39,'اطلاعات پایه'!$E$39+(AA2130-'اطلاعات پایه'!$B$39)*'اطلاعات پایه'!$C$40)))))/365*L2130</f>
        <v>0</v>
      </c>
      <c r="AC2130" s="9">
        <f t="shared" si="263"/>
        <v>37493954</v>
      </c>
      <c r="AE2130" s="9">
        <f t="shared" si="258"/>
        <v>49588780</v>
      </c>
    </row>
    <row r="2131" spans="1:31" x14ac:dyDescent="0.25">
      <c r="A2131" s="13">
        <v>2111</v>
      </c>
      <c r="B2131" s="13"/>
      <c r="C2131" s="13"/>
      <c r="D2131" s="13"/>
      <c r="E2131" s="13"/>
      <c r="F2131" s="13"/>
      <c r="G2131" s="6" t="str">
        <f t="shared" si="256"/>
        <v/>
      </c>
      <c r="H2131" s="13"/>
      <c r="I2131" s="13"/>
      <c r="J2131" s="15"/>
      <c r="K2131" s="15"/>
      <c r="L2131" s="5">
        <f>VLOOKUP($C$15,'اطلاعات پایه'!$A$18:$B$30,2,FALSE)</f>
        <v>30</v>
      </c>
      <c r="M2131" s="6">
        <f>VLOOKUP($C$15,'اطلاعات پایه'!$A$18:$C$30,3,FALSE)</f>
        <v>45736</v>
      </c>
      <c r="N2131" s="5">
        <f>ROUND((K2131*('اطلاعات پایه'!$B$12+1)+'اطلاعات پایه'!$B$13)/30*L2131,0)</f>
        <v>9316080</v>
      </c>
      <c r="O2131" s="5">
        <f>IF(AND(F2131&gt;0,M2131-F2131&gt;364),'اطلاعات پایه'!$B$10,0)*L2131+J2131</f>
        <v>0</v>
      </c>
      <c r="P2131" s="5">
        <f>IF(H2131="متاهل",'اطلاعات پایه'!$B$6,0)</f>
        <v>0</v>
      </c>
      <c r="Q2131" s="5">
        <f>I2131*'اطلاعات پایه'!$B$7</f>
        <v>0</v>
      </c>
      <c r="R2131" s="5">
        <f>ROUND('اطلاعات پایه'!$B$8/30*MIN(30,L2131),0)</f>
        <v>9000000</v>
      </c>
      <c r="S2131" s="5">
        <f>ROUND('اطلاعات پایه'!$B$9/30*MIN(30,L2131),0)</f>
        <v>22000000</v>
      </c>
      <c r="T2131" s="5">
        <f t="shared" si="259"/>
        <v>59284</v>
      </c>
      <c r="U2131" s="15"/>
      <c r="V2131" s="5">
        <f t="shared" si="257"/>
        <v>0</v>
      </c>
      <c r="X2131" s="9">
        <f t="shared" si="260"/>
        <v>40316080</v>
      </c>
      <c r="Y2131" s="9">
        <f>ROUND(0.07*MIN(7*L2131*'اطلاعات پایه'!$B$5,'محاسبه حقوق'!X2131),0)</f>
        <v>2822126</v>
      </c>
      <c r="Z2131" s="9">
        <f t="shared" si="261"/>
        <v>9272700</v>
      </c>
      <c r="AA2131" s="9">
        <f t="shared" si="262"/>
        <v>480702059.14285713</v>
      </c>
      <c r="AB2131" s="5">
        <f>IF(AA2131&lt;='اطلاعات پایه'!$B$35,'اطلاعات پایه'!$D$35,IF(AA2131&lt;='اطلاعات پایه'!$B$36,'اطلاعات پایه'!$E$35+(AA2131-'اطلاعات پایه'!$B$35)*'اطلاعات پایه'!$C$36,IF(AA2131&lt;='اطلاعات پایه'!$B$37,'اطلاعات پایه'!$E$36+(AA2131-'اطلاعات پایه'!$B$36)*'اطلاعات پایه'!$C$37,IF(AA2131&lt;='اطلاعات پایه'!$B$38,'اطلاعات پایه'!$E$37+(AA2131-'اطلاعات پایه'!$B$37)*'اطلاعات پایه'!$C$38,IF(AA2131&lt;='اطلاعات پایه'!$B$39,'اطلاعات پایه'!$E$38+(AA2131-'اطلاعات پایه'!$B$38)*'اطلاعات پایه'!$C$39,'اطلاعات پایه'!$E$39+(AA2131-'اطلاعات پایه'!$B$39)*'اطلاعات پایه'!$C$40)))))/365*L2131</f>
        <v>0</v>
      </c>
      <c r="AC2131" s="9">
        <f t="shared" si="263"/>
        <v>37493954</v>
      </c>
      <c r="AE2131" s="9">
        <f t="shared" si="258"/>
        <v>49588780</v>
      </c>
    </row>
    <row r="2132" spans="1:31" x14ac:dyDescent="0.25">
      <c r="A2132" s="13">
        <v>2112</v>
      </c>
      <c r="B2132" s="13"/>
      <c r="C2132" s="13"/>
      <c r="D2132" s="13"/>
      <c r="E2132" s="13"/>
      <c r="F2132" s="13"/>
      <c r="G2132" s="6" t="str">
        <f t="shared" si="256"/>
        <v/>
      </c>
      <c r="H2132" s="13"/>
      <c r="I2132" s="13"/>
      <c r="J2132" s="15"/>
      <c r="K2132" s="15"/>
      <c r="L2132" s="5">
        <f>VLOOKUP($C$15,'اطلاعات پایه'!$A$18:$B$30,2,FALSE)</f>
        <v>30</v>
      </c>
      <c r="M2132" s="6">
        <f>VLOOKUP($C$15,'اطلاعات پایه'!$A$18:$C$30,3,FALSE)</f>
        <v>45736</v>
      </c>
      <c r="N2132" s="5">
        <f>ROUND((K2132*('اطلاعات پایه'!$B$12+1)+'اطلاعات پایه'!$B$13)/30*L2132,0)</f>
        <v>9316080</v>
      </c>
      <c r="O2132" s="5">
        <f>IF(AND(F2132&gt;0,M2132-F2132&gt;364),'اطلاعات پایه'!$B$10,0)*L2132+J2132</f>
        <v>0</v>
      </c>
      <c r="P2132" s="5">
        <f>IF(H2132="متاهل",'اطلاعات پایه'!$B$6,0)</f>
        <v>0</v>
      </c>
      <c r="Q2132" s="5">
        <f>I2132*'اطلاعات پایه'!$B$7</f>
        <v>0</v>
      </c>
      <c r="R2132" s="5">
        <f>ROUND('اطلاعات پایه'!$B$8/30*MIN(30,L2132),0)</f>
        <v>9000000</v>
      </c>
      <c r="S2132" s="5">
        <f>ROUND('اطلاعات پایه'!$B$9/30*MIN(30,L2132),0)</f>
        <v>22000000</v>
      </c>
      <c r="T2132" s="5">
        <f t="shared" si="259"/>
        <v>59284</v>
      </c>
      <c r="U2132" s="15"/>
      <c r="V2132" s="5">
        <f t="shared" si="257"/>
        <v>0</v>
      </c>
      <c r="X2132" s="9">
        <f t="shared" si="260"/>
        <v>40316080</v>
      </c>
      <c r="Y2132" s="9">
        <f>ROUND(0.07*MIN(7*L2132*'اطلاعات پایه'!$B$5,'محاسبه حقوق'!X2132),0)</f>
        <v>2822126</v>
      </c>
      <c r="Z2132" s="9">
        <f t="shared" si="261"/>
        <v>9272700</v>
      </c>
      <c r="AA2132" s="9">
        <f t="shared" si="262"/>
        <v>480702059.14285713</v>
      </c>
      <c r="AB2132" s="5">
        <f>IF(AA2132&lt;='اطلاعات پایه'!$B$35,'اطلاعات پایه'!$D$35,IF(AA2132&lt;='اطلاعات پایه'!$B$36,'اطلاعات پایه'!$E$35+(AA2132-'اطلاعات پایه'!$B$35)*'اطلاعات پایه'!$C$36,IF(AA2132&lt;='اطلاعات پایه'!$B$37,'اطلاعات پایه'!$E$36+(AA2132-'اطلاعات پایه'!$B$36)*'اطلاعات پایه'!$C$37,IF(AA2132&lt;='اطلاعات پایه'!$B$38,'اطلاعات پایه'!$E$37+(AA2132-'اطلاعات پایه'!$B$37)*'اطلاعات پایه'!$C$38,IF(AA2132&lt;='اطلاعات پایه'!$B$39,'اطلاعات پایه'!$E$38+(AA2132-'اطلاعات پایه'!$B$38)*'اطلاعات پایه'!$C$39,'اطلاعات پایه'!$E$39+(AA2132-'اطلاعات پایه'!$B$39)*'اطلاعات پایه'!$C$40)))))/365*L2132</f>
        <v>0</v>
      </c>
      <c r="AC2132" s="9">
        <f t="shared" si="263"/>
        <v>37493954</v>
      </c>
      <c r="AE2132" s="9">
        <f t="shared" si="258"/>
        <v>49588780</v>
      </c>
    </row>
    <row r="2133" spans="1:31" x14ac:dyDescent="0.25">
      <c r="A2133" s="13">
        <v>2113</v>
      </c>
      <c r="B2133" s="13"/>
      <c r="C2133" s="13"/>
      <c r="D2133" s="13"/>
      <c r="E2133" s="13"/>
      <c r="F2133" s="13"/>
      <c r="G2133" s="6" t="str">
        <f t="shared" si="256"/>
        <v/>
      </c>
      <c r="H2133" s="13"/>
      <c r="I2133" s="13"/>
      <c r="J2133" s="15"/>
      <c r="K2133" s="15"/>
      <c r="L2133" s="5">
        <f>VLOOKUP($C$15,'اطلاعات پایه'!$A$18:$B$30,2,FALSE)</f>
        <v>30</v>
      </c>
      <c r="M2133" s="6">
        <f>VLOOKUP($C$15,'اطلاعات پایه'!$A$18:$C$30,3,FALSE)</f>
        <v>45736</v>
      </c>
      <c r="N2133" s="5">
        <f>ROUND((K2133*('اطلاعات پایه'!$B$12+1)+'اطلاعات پایه'!$B$13)/30*L2133,0)</f>
        <v>9316080</v>
      </c>
      <c r="O2133" s="5">
        <f>IF(AND(F2133&gt;0,M2133-F2133&gt;364),'اطلاعات پایه'!$B$10,0)*L2133+J2133</f>
        <v>0</v>
      </c>
      <c r="P2133" s="5">
        <f>IF(H2133="متاهل",'اطلاعات پایه'!$B$6,0)</f>
        <v>0</v>
      </c>
      <c r="Q2133" s="5">
        <f>I2133*'اطلاعات پایه'!$B$7</f>
        <v>0</v>
      </c>
      <c r="R2133" s="5">
        <f>ROUND('اطلاعات پایه'!$B$8/30*MIN(30,L2133),0)</f>
        <v>9000000</v>
      </c>
      <c r="S2133" s="5">
        <f>ROUND('اطلاعات پایه'!$B$9/30*MIN(30,L2133),0)</f>
        <v>22000000</v>
      </c>
      <c r="T2133" s="5">
        <f t="shared" si="259"/>
        <v>59284</v>
      </c>
      <c r="U2133" s="15"/>
      <c r="V2133" s="5">
        <f t="shared" si="257"/>
        <v>0</v>
      </c>
      <c r="X2133" s="9">
        <f t="shared" si="260"/>
        <v>40316080</v>
      </c>
      <c r="Y2133" s="9">
        <f>ROUND(0.07*MIN(7*L2133*'اطلاعات پایه'!$B$5,'محاسبه حقوق'!X2133),0)</f>
        <v>2822126</v>
      </c>
      <c r="Z2133" s="9">
        <f t="shared" si="261"/>
        <v>9272700</v>
      </c>
      <c r="AA2133" s="9">
        <f t="shared" si="262"/>
        <v>480702059.14285713</v>
      </c>
      <c r="AB2133" s="5">
        <f>IF(AA2133&lt;='اطلاعات پایه'!$B$35,'اطلاعات پایه'!$D$35,IF(AA2133&lt;='اطلاعات پایه'!$B$36,'اطلاعات پایه'!$E$35+(AA2133-'اطلاعات پایه'!$B$35)*'اطلاعات پایه'!$C$36,IF(AA2133&lt;='اطلاعات پایه'!$B$37,'اطلاعات پایه'!$E$36+(AA2133-'اطلاعات پایه'!$B$36)*'اطلاعات پایه'!$C$37,IF(AA2133&lt;='اطلاعات پایه'!$B$38,'اطلاعات پایه'!$E$37+(AA2133-'اطلاعات پایه'!$B$37)*'اطلاعات پایه'!$C$38,IF(AA2133&lt;='اطلاعات پایه'!$B$39,'اطلاعات پایه'!$E$38+(AA2133-'اطلاعات پایه'!$B$38)*'اطلاعات پایه'!$C$39,'اطلاعات پایه'!$E$39+(AA2133-'اطلاعات پایه'!$B$39)*'اطلاعات پایه'!$C$40)))))/365*L2133</f>
        <v>0</v>
      </c>
      <c r="AC2133" s="9">
        <f t="shared" si="263"/>
        <v>37493954</v>
      </c>
      <c r="AE2133" s="9">
        <f t="shared" si="258"/>
        <v>49588780</v>
      </c>
    </row>
    <row r="2134" spans="1:31" x14ac:dyDescent="0.25">
      <c r="A2134" s="13">
        <v>2114</v>
      </c>
      <c r="B2134" s="13"/>
      <c r="C2134" s="13"/>
      <c r="D2134" s="13"/>
      <c r="E2134" s="13"/>
      <c r="F2134" s="13"/>
      <c r="G2134" s="6" t="str">
        <f t="shared" ref="G2134:G2197" si="264">IF(F2134=0,"",F2134)</f>
        <v/>
      </c>
      <c r="H2134" s="13"/>
      <c r="I2134" s="13"/>
      <c r="J2134" s="15"/>
      <c r="K2134" s="15"/>
      <c r="L2134" s="5">
        <f>VLOOKUP($C$15,'اطلاعات پایه'!$A$18:$B$30,2,FALSE)</f>
        <v>30</v>
      </c>
      <c r="M2134" s="6">
        <f>VLOOKUP($C$15,'اطلاعات پایه'!$A$18:$C$30,3,FALSE)</f>
        <v>45736</v>
      </c>
      <c r="N2134" s="5">
        <f>ROUND((K2134*('اطلاعات پایه'!$B$12+1)+'اطلاعات پایه'!$B$13)/30*L2134,0)</f>
        <v>9316080</v>
      </c>
      <c r="O2134" s="5">
        <f>IF(AND(F2134&gt;0,M2134-F2134&gt;364),'اطلاعات پایه'!$B$10,0)*L2134+J2134</f>
        <v>0</v>
      </c>
      <c r="P2134" s="5">
        <f>IF(H2134="متاهل",'اطلاعات پایه'!$B$6,0)</f>
        <v>0</v>
      </c>
      <c r="Q2134" s="5">
        <f>I2134*'اطلاعات پایه'!$B$7</f>
        <v>0</v>
      </c>
      <c r="R2134" s="5">
        <f>ROUND('اطلاعات پایه'!$B$8/30*MIN(30,L2134),0)</f>
        <v>9000000</v>
      </c>
      <c r="S2134" s="5">
        <f>ROUND('اطلاعات پایه'!$B$9/30*MIN(30,L2134),0)</f>
        <v>22000000</v>
      </c>
      <c r="T2134" s="5">
        <f t="shared" si="259"/>
        <v>59284</v>
      </c>
      <c r="U2134" s="15"/>
      <c r="V2134" s="5">
        <f t="shared" ref="V2134:V2197" si="265">U2134*T2134</f>
        <v>0</v>
      </c>
      <c r="X2134" s="9">
        <f t="shared" si="260"/>
        <v>40316080</v>
      </c>
      <c r="Y2134" s="9">
        <f>ROUND(0.07*MIN(7*L2134*'اطلاعات پایه'!$B$5,'محاسبه حقوق'!X2134),0)</f>
        <v>2822126</v>
      </c>
      <c r="Z2134" s="9">
        <f t="shared" si="261"/>
        <v>9272700</v>
      </c>
      <c r="AA2134" s="9">
        <f t="shared" si="262"/>
        <v>480702059.14285713</v>
      </c>
      <c r="AB2134" s="5">
        <f>IF(AA2134&lt;='اطلاعات پایه'!$B$35,'اطلاعات پایه'!$D$35,IF(AA2134&lt;='اطلاعات پایه'!$B$36,'اطلاعات پایه'!$E$35+(AA2134-'اطلاعات پایه'!$B$35)*'اطلاعات پایه'!$C$36,IF(AA2134&lt;='اطلاعات پایه'!$B$37,'اطلاعات پایه'!$E$36+(AA2134-'اطلاعات پایه'!$B$36)*'اطلاعات پایه'!$C$37,IF(AA2134&lt;='اطلاعات پایه'!$B$38,'اطلاعات پایه'!$E$37+(AA2134-'اطلاعات پایه'!$B$37)*'اطلاعات پایه'!$C$38,IF(AA2134&lt;='اطلاعات پایه'!$B$39,'اطلاعات پایه'!$E$38+(AA2134-'اطلاعات پایه'!$B$38)*'اطلاعات پایه'!$C$39,'اطلاعات پایه'!$E$39+(AA2134-'اطلاعات پایه'!$B$39)*'اطلاعات پایه'!$C$40)))))/365*L2134</f>
        <v>0</v>
      </c>
      <c r="AC2134" s="9">
        <f t="shared" si="263"/>
        <v>37493954</v>
      </c>
      <c r="AE2134" s="9">
        <f t="shared" ref="AE2134:AE2197" si="266">X2134+Z2134</f>
        <v>49588780</v>
      </c>
    </row>
    <row r="2135" spans="1:31" x14ac:dyDescent="0.25">
      <c r="A2135" s="13">
        <v>2115</v>
      </c>
      <c r="B2135" s="13"/>
      <c r="C2135" s="13"/>
      <c r="D2135" s="13"/>
      <c r="E2135" s="13"/>
      <c r="F2135" s="13"/>
      <c r="G2135" s="6" t="str">
        <f t="shared" si="264"/>
        <v/>
      </c>
      <c r="H2135" s="13"/>
      <c r="I2135" s="13"/>
      <c r="J2135" s="15"/>
      <c r="K2135" s="15"/>
      <c r="L2135" s="5">
        <f>VLOOKUP($C$15,'اطلاعات پایه'!$A$18:$B$30,2,FALSE)</f>
        <v>30</v>
      </c>
      <c r="M2135" s="6">
        <f>VLOOKUP($C$15,'اطلاعات پایه'!$A$18:$C$30,3,FALSE)</f>
        <v>45736</v>
      </c>
      <c r="N2135" s="5">
        <f>ROUND((K2135*('اطلاعات پایه'!$B$12+1)+'اطلاعات پایه'!$B$13)/30*L2135,0)</f>
        <v>9316080</v>
      </c>
      <c r="O2135" s="5">
        <f>IF(AND(F2135&gt;0,M2135-F2135&gt;364),'اطلاعات پایه'!$B$10,0)*L2135+J2135</f>
        <v>0</v>
      </c>
      <c r="P2135" s="5">
        <f>IF(H2135="متاهل",'اطلاعات پایه'!$B$6,0)</f>
        <v>0</v>
      </c>
      <c r="Q2135" s="5">
        <f>I2135*'اطلاعات پایه'!$B$7</f>
        <v>0</v>
      </c>
      <c r="R2135" s="5">
        <f>ROUND('اطلاعات پایه'!$B$8/30*MIN(30,L2135),0)</f>
        <v>9000000</v>
      </c>
      <c r="S2135" s="5">
        <f>ROUND('اطلاعات پایه'!$B$9/30*MIN(30,L2135),0)</f>
        <v>22000000</v>
      </c>
      <c r="T2135" s="5">
        <f t="shared" ref="T2135:T2198" si="267">ROUND((N2135+O2135)/L2135*30/220*1.4,0)</f>
        <v>59284</v>
      </c>
      <c r="U2135" s="15"/>
      <c r="V2135" s="5">
        <f t="shared" si="265"/>
        <v>0</v>
      </c>
      <c r="X2135" s="9">
        <f t="shared" ref="X2135:X2198" si="268">SUM(N2135:S2135,V2135:W2135)</f>
        <v>40316080</v>
      </c>
      <c r="Y2135" s="9">
        <f>ROUND(0.07*MIN(7*L2135*'اطلاعات پایه'!$B$5,'محاسبه حقوق'!X2135),0)</f>
        <v>2822126</v>
      </c>
      <c r="Z2135" s="9">
        <f t="shared" ref="Z2135:Z2198" si="269">ROUND(Y2135/7*23,0)</f>
        <v>9272700</v>
      </c>
      <c r="AA2135" s="9">
        <f t="shared" ref="AA2135:AA2198" si="270">(X2135-2/7*Y2135)/L2135*365</f>
        <v>480702059.14285713</v>
      </c>
      <c r="AB2135" s="5">
        <f>IF(AA2135&lt;='اطلاعات پایه'!$B$35,'اطلاعات پایه'!$D$35,IF(AA2135&lt;='اطلاعات پایه'!$B$36,'اطلاعات پایه'!$E$35+(AA2135-'اطلاعات پایه'!$B$35)*'اطلاعات پایه'!$C$36,IF(AA2135&lt;='اطلاعات پایه'!$B$37,'اطلاعات پایه'!$E$36+(AA2135-'اطلاعات پایه'!$B$36)*'اطلاعات پایه'!$C$37,IF(AA2135&lt;='اطلاعات پایه'!$B$38,'اطلاعات پایه'!$E$37+(AA2135-'اطلاعات پایه'!$B$37)*'اطلاعات پایه'!$C$38,IF(AA2135&lt;='اطلاعات پایه'!$B$39,'اطلاعات پایه'!$E$38+(AA2135-'اطلاعات پایه'!$B$38)*'اطلاعات پایه'!$C$39,'اطلاعات پایه'!$E$39+(AA2135-'اطلاعات پایه'!$B$39)*'اطلاعات پایه'!$C$40)))))/365*L2135</f>
        <v>0</v>
      </c>
      <c r="AC2135" s="9">
        <f t="shared" ref="AC2135:AC2198" si="271">X2135-Y2135-AB2135</f>
        <v>37493954</v>
      </c>
      <c r="AE2135" s="9">
        <f t="shared" si="266"/>
        <v>49588780</v>
      </c>
    </row>
    <row r="2136" spans="1:31" x14ac:dyDescent="0.25">
      <c r="A2136" s="13">
        <v>2116</v>
      </c>
      <c r="B2136" s="13"/>
      <c r="C2136" s="13"/>
      <c r="D2136" s="13"/>
      <c r="E2136" s="13"/>
      <c r="F2136" s="13"/>
      <c r="G2136" s="6" t="str">
        <f t="shared" si="264"/>
        <v/>
      </c>
      <c r="H2136" s="13"/>
      <c r="I2136" s="13"/>
      <c r="J2136" s="15"/>
      <c r="K2136" s="15"/>
      <c r="L2136" s="5">
        <f>VLOOKUP($C$15,'اطلاعات پایه'!$A$18:$B$30,2,FALSE)</f>
        <v>30</v>
      </c>
      <c r="M2136" s="6">
        <f>VLOOKUP($C$15,'اطلاعات پایه'!$A$18:$C$30,3,FALSE)</f>
        <v>45736</v>
      </c>
      <c r="N2136" s="5">
        <f>ROUND((K2136*('اطلاعات پایه'!$B$12+1)+'اطلاعات پایه'!$B$13)/30*L2136,0)</f>
        <v>9316080</v>
      </c>
      <c r="O2136" s="5">
        <f>IF(AND(F2136&gt;0,M2136-F2136&gt;364),'اطلاعات پایه'!$B$10,0)*L2136+J2136</f>
        <v>0</v>
      </c>
      <c r="P2136" s="5">
        <f>IF(H2136="متاهل",'اطلاعات پایه'!$B$6,0)</f>
        <v>0</v>
      </c>
      <c r="Q2136" s="5">
        <f>I2136*'اطلاعات پایه'!$B$7</f>
        <v>0</v>
      </c>
      <c r="R2136" s="5">
        <f>ROUND('اطلاعات پایه'!$B$8/30*MIN(30,L2136),0)</f>
        <v>9000000</v>
      </c>
      <c r="S2136" s="5">
        <f>ROUND('اطلاعات پایه'!$B$9/30*MIN(30,L2136),0)</f>
        <v>22000000</v>
      </c>
      <c r="T2136" s="5">
        <f t="shared" si="267"/>
        <v>59284</v>
      </c>
      <c r="U2136" s="15"/>
      <c r="V2136" s="5">
        <f t="shared" si="265"/>
        <v>0</v>
      </c>
      <c r="X2136" s="9">
        <f t="shared" si="268"/>
        <v>40316080</v>
      </c>
      <c r="Y2136" s="9">
        <f>ROUND(0.07*MIN(7*L2136*'اطلاعات پایه'!$B$5,'محاسبه حقوق'!X2136),0)</f>
        <v>2822126</v>
      </c>
      <c r="Z2136" s="9">
        <f t="shared" si="269"/>
        <v>9272700</v>
      </c>
      <c r="AA2136" s="9">
        <f t="shared" si="270"/>
        <v>480702059.14285713</v>
      </c>
      <c r="AB2136" s="5">
        <f>IF(AA2136&lt;='اطلاعات پایه'!$B$35,'اطلاعات پایه'!$D$35,IF(AA2136&lt;='اطلاعات پایه'!$B$36,'اطلاعات پایه'!$E$35+(AA2136-'اطلاعات پایه'!$B$35)*'اطلاعات پایه'!$C$36,IF(AA2136&lt;='اطلاعات پایه'!$B$37,'اطلاعات پایه'!$E$36+(AA2136-'اطلاعات پایه'!$B$36)*'اطلاعات پایه'!$C$37,IF(AA2136&lt;='اطلاعات پایه'!$B$38,'اطلاعات پایه'!$E$37+(AA2136-'اطلاعات پایه'!$B$37)*'اطلاعات پایه'!$C$38,IF(AA2136&lt;='اطلاعات پایه'!$B$39,'اطلاعات پایه'!$E$38+(AA2136-'اطلاعات پایه'!$B$38)*'اطلاعات پایه'!$C$39,'اطلاعات پایه'!$E$39+(AA2136-'اطلاعات پایه'!$B$39)*'اطلاعات پایه'!$C$40)))))/365*L2136</f>
        <v>0</v>
      </c>
      <c r="AC2136" s="9">
        <f t="shared" si="271"/>
        <v>37493954</v>
      </c>
      <c r="AE2136" s="9">
        <f t="shared" si="266"/>
        <v>49588780</v>
      </c>
    </row>
    <row r="2137" spans="1:31" x14ac:dyDescent="0.25">
      <c r="A2137" s="13">
        <v>2117</v>
      </c>
      <c r="B2137" s="13"/>
      <c r="C2137" s="13"/>
      <c r="D2137" s="13"/>
      <c r="E2137" s="13"/>
      <c r="F2137" s="13"/>
      <c r="G2137" s="6" t="str">
        <f t="shared" si="264"/>
        <v/>
      </c>
      <c r="H2137" s="13"/>
      <c r="I2137" s="13"/>
      <c r="J2137" s="15"/>
      <c r="K2137" s="15"/>
      <c r="L2137" s="5">
        <f>VLOOKUP($C$15,'اطلاعات پایه'!$A$18:$B$30,2,FALSE)</f>
        <v>30</v>
      </c>
      <c r="M2137" s="6">
        <f>VLOOKUP($C$15,'اطلاعات پایه'!$A$18:$C$30,3,FALSE)</f>
        <v>45736</v>
      </c>
      <c r="N2137" s="5">
        <f>ROUND((K2137*('اطلاعات پایه'!$B$12+1)+'اطلاعات پایه'!$B$13)/30*L2137,0)</f>
        <v>9316080</v>
      </c>
      <c r="O2137" s="5">
        <f>IF(AND(F2137&gt;0,M2137-F2137&gt;364),'اطلاعات پایه'!$B$10,0)*L2137+J2137</f>
        <v>0</v>
      </c>
      <c r="P2137" s="5">
        <f>IF(H2137="متاهل",'اطلاعات پایه'!$B$6,0)</f>
        <v>0</v>
      </c>
      <c r="Q2137" s="5">
        <f>I2137*'اطلاعات پایه'!$B$7</f>
        <v>0</v>
      </c>
      <c r="R2137" s="5">
        <f>ROUND('اطلاعات پایه'!$B$8/30*MIN(30,L2137),0)</f>
        <v>9000000</v>
      </c>
      <c r="S2137" s="5">
        <f>ROUND('اطلاعات پایه'!$B$9/30*MIN(30,L2137),0)</f>
        <v>22000000</v>
      </c>
      <c r="T2137" s="5">
        <f t="shared" si="267"/>
        <v>59284</v>
      </c>
      <c r="U2137" s="15"/>
      <c r="V2137" s="5">
        <f t="shared" si="265"/>
        <v>0</v>
      </c>
      <c r="X2137" s="9">
        <f t="shared" si="268"/>
        <v>40316080</v>
      </c>
      <c r="Y2137" s="9">
        <f>ROUND(0.07*MIN(7*L2137*'اطلاعات پایه'!$B$5,'محاسبه حقوق'!X2137),0)</f>
        <v>2822126</v>
      </c>
      <c r="Z2137" s="9">
        <f t="shared" si="269"/>
        <v>9272700</v>
      </c>
      <c r="AA2137" s="9">
        <f t="shared" si="270"/>
        <v>480702059.14285713</v>
      </c>
      <c r="AB2137" s="5">
        <f>IF(AA2137&lt;='اطلاعات پایه'!$B$35,'اطلاعات پایه'!$D$35,IF(AA2137&lt;='اطلاعات پایه'!$B$36,'اطلاعات پایه'!$E$35+(AA2137-'اطلاعات پایه'!$B$35)*'اطلاعات پایه'!$C$36,IF(AA2137&lt;='اطلاعات پایه'!$B$37,'اطلاعات پایه'!$E$36+(AA2137-'اطلاعات پایه'!$B$36)*'اطلاعات پایه'!$C$37,IF(AA2137&lt;='اطلاعات پایه'!$B$38,'اطلاعات پایه'!$E$37+(AA2137-'اطلاعات پایه'!$B$37)*'اطلاعات پایه'!$C$38,IF(AA2137&lt;='اطلاعات پایه'!$B$39,'اطلاعات پایه'!$E$38+(AA2137-'اطلاعات پایه'!$B$38)*'اطلاعات پایه'!$C$39,'اطلاعات پایه'!$E$39+(AA2137-'اطلاعات پایه'!$B$39)*'اطلاعات پایه'!$C$40)))))/365*L2137</f>
        <v>0</v>
      </c>
      <c r="AC2137" s="9">
        <f t="shared" si="271"/>
        <v>37493954</v>
      </c>
      <c r="AE2137" s="9">
        <f t="shared" si="266"/>
        <v>49588780</v>
      </c>
    </row>
    <row r="2138" spans="1:31" x14ac:dyDescent="0.25">
      <c r="A2138" s="13">
        <v>2118</v>
      </c>
      <c r="B2138" s="13"/>
      <c r="C2138" s="13"/>
      <c r="D2138" s="13"/>
      <c r="E2138" s="13"/>
      <c r="F2138" s="13"/>
      <c r="G2138" s="6" t="str">
        <f t="shared" si="264"/>
        <v/>
      </c>
      <c r="H2138" s="13"/>
      <c r="I2138" s="13"/>
      <c r="J2138" s="15"/>
      <c r="K2138" s="15"/>
      <c r="L2138" s="5">
        <f>VLOOKUP($C$15,'اطلاعات پایه'!$A$18:$B$30,2,FALSE)</f>
        <v>30</v>
      </c>
      <c r="M2138" s="6">
        <f>VLOOKUP($C$15,'اطلاعات پایه'!$A$18:$C$30,3,FALSE)</f>
        <v>45736</v>
      </c>
      <c r="N2138" s="5">
        <f>ROUND((K2138*('اطلاعات پایه'!$B$12+1)+'اطلاعات پایه'!$B$13)/30*L2138,0)</f>
        <v>9316080</v>
      </c>
      <c r="O2138" s="5">
        <f>IF(AND(F2138&gt;0,M2138-F2138&gt;364),'اطلاعات پایه'!$B$10,0)*L2138+J2138</f>
        <v>0</v>
      </c>
      <c r="P2138" s="5">
        <f>IF(H2138="متاهل",'اطلاعات پایه'!$B$6,0)</f>
        <v>0</v>
      </c>
      <c r="Q2138" s="5">
        <f>I2138*'اطلاعات پایه'!$B$7</f>
        <v>0</v>
      </c>
      <c r="R2138" s="5">
        <f>ROUND('اطلاعات پایه'!$B$8/30*MIN(30,L2138),0)</f>
        <v>9000000</v>
      </c>
      <c r="S2138" s="5">
        <f>ROUND('اطلاعات پایه'!$B$9/30*MIN(30,L2138),0)</f>
        <v>22000000</v>
      </c>
      <c r="T2138" s="5">
        <f t="shared" si="267"/>
        <v>59284</v>
      </c>
      <c r="U2138" s="15"/>
      <c r="V2138" s="5">
        <f t="shared" si="265"/>
        <v>0</v>
      </c>
      <c r="X2138" s="9">
        <f t="shared" si="268"/>
        <v>40316080</v>
      </c>
      <c r="Y2138" s="9">
        <f>ROUND(0.07*MIN(7*L2138*'اطلاعات پایه'!$B$5,'محاسبه حقوق'!X2138),0)</f>
        <v>2822126</v>
      </c>
      <c r="Z2138" s="9">
        <f t="shared" si="269"/>
        <v>9272700</v>
      </c>
      <c r="AA2138" s="9">
        <f t="shared" si="270"/>
        <v>480702059.14285713</v>
      </c>
      <c r="AB2138" s="5">
        <f>IF(AA2138&lt;='اطلاعات پایه'!$B$35,'اطلاعات پایه'!$D$35,IF(AA2138&lt;='اطلاعات پایه'!$B$36,'اطلاعات پایه'!$E$35+(AA2138-'اطلاعات پایه'!$B$35)*'اطلاعات پایه'!$C$36,IF(AA2138&lt;='اطلاعات پایه'!$B$37,'اطلاعات پایه'!$E$36+(AA2138-'اطلاعات پایه'!$B$36)*'اطلاعات پایه'!$C$37,IF(AA2138&lt;='اطلاعات پایه'!$B$38,'اطلاعات پایه'!$E$37+(AA2138-'اطلاعات پایه'!$B$37)*'اطلاعات پایه'!$C$38,IF(AA2138&lt;='اطلاعات پایه'!$B$39,'اطلاعات پایه'!$E$38+(AA2138-'اطلاعات پایه'!$B$38)*'اطلاعات پایه'!$C$39,'اطلاعات پایه'!$E$39+(AA2138-'اطلاعات پایه'!$B$39)*'اطلاعات پایه'!$C$40)))))/365*L2138</f>
        <v>0</v>
      </c>
      <c r="AC2138" s="9">
        <f t="shared" si="271"/>
        <v>37493954</v>
      </c>
      <c r="AE2138" s="9">
        <f t="shared" si="266"/>
        <v>49588780</v>
      </c>
    </row>
    <row r="2139" spans="1:31" x14ac:dyDescent="0.25">
      <c r="A2139" s="13">
        <v>2119</v>
      </c>
      <c r="B2139" s="13"/>
      <c r="C2139" s="13"/>
      <c r="D2139" s="13"/>
      <c r="E2139" s="13"/>
      <c r="F2139" s="13"/>
      <c r="G2139" s="6" t="str">
        <f t="shared" si="264"/>
        <v/>
      </c>
      <c r="H2139" s="13"/>
      <c r="I2139" s="13"/>
      <c r="J2139" s="15"/>
      <c r="K2139" s="15"/>
      <c r="L2139" s="5">
        <f>VLOOKUP($C$15,'اطلاعات پایه'!$A$18:$B$30,2,FALSE)</f>
        <v>30</v>
      </c>
      <c r="M2139" s="6">
        <f>VLOOKUP($C$15,'اطلاعات پایه'!$A$18:$C$30,3,FALSE)</f>
        <v>45736</v>
      </c>
      <c r="N2139" s="5">
        <f>ROUND((K2139*('اطلاعات پایه'!$B$12+1)+'اطلاعات پایه'!$B$13)/30*L2139,0)</f>
        <v>9316080</v>
      </c>
      <c r="O2139" s="5">
        <f>IF(AND(F2139&gt;0,M2139-F2139&gt;364),'اطلاعات پایه'!$B$10,0)*L2139+J2139</f>
        <v>0</v>
      </c>
      <c r="P2139" s="5">
        <f>IF(H2139="متاهل",'اطلاعات پایه'!$B$6,0)</f>
        <v>0</v>
      </c>
      <c r="Q2139" s="5">
        <f>I2139*'اطلاعات پایه'!$B$7</f>
        <v>0</v>
      </c>
      <c r="R2139" s="5">
        <f>ROUND('اطلاعات پایه'!$B$8/30*MIN(30,L2139),0)</f>
        <v>9000000</v>
      </c>
      <c r="S2139" s="5">
        <f>ROUND('اطلاعات پایه'!$B$9/30*MIN(30,L2139),0)</f>
        <v>22000000</v>
      </c>
      <c r="T2139" s="5">
        <f t="shared" si="267"/>
        <v>59284</v>
      </c>
      <c r="U2139" s="15"/>
      <c r="V2139" s="5">
        <f t="shared" si="265"/>
        <v>0</v>
      </c>
      <c r="X2139" s="9">
        <f t="shared" si="268"/>
        <v>40316080</v>
      </c>
      <c r="Y2139" s="9">
        <f>ROUND(0.07*MIN(7*L2139*'اطلاعات پایه'!$B$5,'محاسبه حقوق'!X2139),0)</f>
        <v>2822126</v>
      </c>
      <c r="Z2139" s="9">
        <f t="shared" si="269"/>
        <v>9272700</v>
      </c>
      <c r="AA2139" s="9">
        <f t="shared" si="270"/>
        <v>480702059.14285713</v>
      </c>
      <c r="AB2139" s="5">
        <f>IF(AA2139&lt;='اطلاعات پایه'!$B$35,'اطلاعات پایه'!$D$35,IF(AA2139&lt;='اطلاعات پایه'!$B$36,'اطلاعات پایه'!$E$35+(AA2139-'اطلاعات پایه'!$B$35)*'اطلاعات پایه'!$C$36,IF(AA2139&lt;='اطلاعات پایه'!$B$37,'اطلاعات پایه'!$E$36+(AA2139-'اطلاعات پایه'!$B$36)*'اطلاعات پایه'!$C$37,IF(AA2139&lt;='اطلاعات پایه'!$B$38,'اطلاعات پایه'!$E$37+(AA2139-'اطلاعات پایه'!$B$37)*'اطلاعات پایه'!$C$38,IF(AA2139&lt;='اطلاعات پایه'!$B$39,'اطلاعات پایه'!$E$38+(AA2139-'اطلاعات پایه'!$B$38)*'اطلاعات پایه'!$C$39,'اطلاعات پایه'!$E$39+(AA2139-'اطلاعات پایه'!$B$39)*'اطلاعات پایه'!$C$40)))))/365*L2139</f>
        <v>0</v>
      </c>
      <c r="AC2139" s="9">
        <f t="shared" si="271"/>
        <v>37493954</v>
      </c>
      <c r="AE2139" s="9">
        <f t="shared" si="266"/>
        <v>49588780</v>
      </c>
    </row>
    <row r="2140" spans="1:31" x14ac:dyDescent="0.25">
      <c r="A2140" s="13">
        <v>2120</v>
      </c>
      <c r="B2140" s="13"/>
      <c r="C2140" s="13"/>
      <c r="D2140" s="13"/>
      <c r="E2140" s="13"/>
      <c r="F2140" s="13"/>
      <c r="G2140" s="6" t="str">
        <f t="shared" si="264"/>
        <v/>
      </c>
      <c r="H2140" s="13"/>
      <c r="I2140" s="13"/>
      <c r="J2140" s="15"/>
      <c r="K2140" s="15"/>
      <c r="L2140" s="5">
        <f>VLOOKUP($C$15,'اطلاعات پایه'!$A$18:$B$30,2,FALSE)</f>
        <v>30</v>
      </c>
      <c r="M2140" s="6">
        <f>VLOOKUP($C$15,'اطلاعات پایه'!$A$18:$C$30,3,FALSE)</f>
        <v>45736</v>
      </c>
      <c r="N2140" s="5">
        <f>ROUND((K2140*('اطلاعات پایه'!$B$12+1)+'اطلاعات پایه'!$B$13)/30*L2140,0)</f>
        <v>9316080</v>
      </c>
      <c r="O2140" s="5">
        <f>IF(AND(F2140&gt;0,M2140-F2140&gt;364),'اطلاعات پایه'!$B$10,0)*L2140+J2140</f>
        <v>0</v>
      </c>
      <c r="P2140" s="5">
        <f>IF(H2140="متاهل",'اطلاعات پایه'!$B$6,0)</f>
        <v>0</v>
      </c>
      <c r="Q2140" s="5">
        <f>I2140*'اطلاعات پایه'!$B$7</f>
        <v>0</v>
      </c>
      <c r="R2140" s="5">
        <f>ROUND('اطلاعات پایه'!$B$8/30*MIN(30,L2140),0)</f>
        <v>9000000</v>
      </c>
      <c r="S2140" s="5">
        <f>ROUND('اطلاعات پایه'!$B$9/30*MIN(30,L2140),0)</f>
        <v>22000000</v>
      </c>
      <c r="T2140" s="5">
        <f t="shared" si="267"/>
        <v>59284</v>
      </c>
      <c r="U2140" s="15"/>
      <c r="V2140" s="5">
        <f t="shared" si="265"/>
        <v>0</v>
      </c>
      <c r="X2140" s="9">
        <f t="shared" si="268"/>
        <v>40316080</v>
      </c>
      <c r="Y2140" s="9">
        <f>ROUND(0.07*MIN(7*L2140*'اطلاعات پایه'!$B$5,'محاسبه حقوق'!X2140),0)</f>
        <v>2822126</v>
      </c>
      <c r="Z2140" s="9">
        <f t="shared" si="269"/>
        <v>9272700</v>
      </c>
      <c r="AA2140" s="9">
        <f t="shared" si="270"/>
        <v>480702059.14285713</v>
      </c>
      <c r="AB2140" s="5">
        <f>IF(AA2140&lt;='اطلاعات پایه'!$B$35,'اطلاعات پایه'!$D$35,IF(AA2140&lt;='اطلاعات پایه'!$B$36,'اطلاعات پایه'!$E$35+(AA2140-'اطلاعات پایه'!$B$35)*'اطلاعات پایه'!$C$36,IF(AA2140&lt;='اطلاعات پایه'!$B$37,'اطلاعات پایه'!$E$36+(AA2140-'اطلاعات پایه'!$B$36)*'اطلاعات پایه'!$C$37,IF(AA2140&lt;='اطلاعات پایه'!$B$38,'اطلاعات پایه'!$E$37+(AA2140-'اطلاعات پایه'!$B$37)*'اطلاعات پایه'!$C$38,IF(AA2140&lt;='اطلاعات پایه'!$B$39,'اطلاعات پایه'!$E$38+(AA2140-'اطلاعات پایه'!$B$38)*'اطلاعات پایه'!$C$39,'اطلاعات پایه'!$E$39+(AA2140-'اطلاعات پایه'!$B$39)*'اطلاعات پایه'!$C$40)))))/365*L2140</f>
        <v>0</v>
      </c>
      <c r="AC2140" s="9">
        <f t="shared" si="271"/>
        <v>37493954</v>
      </c>
      <c r="AE2140" s="9">
        <f t="shared" si="266"/>
        <v>49588780</v>
      </c>
    </row>
    <row r="2141" spans="1:31" x14ac:dyDescent="0.25">
      <c r="A2141" s="13">
        <v>2121</v>
      </c>
      <c r="B2141" s="13"/>
      <c r="C2141" s="13"/>
      <c r="D2141" s="13"/>
      <c r="E2141" s="13"/>
      <c r="F2141" s="13"/>
      <c r="G2141" s="6" t="str">
        <f t="shared" si="264"/>
        <v/>
      </c>
      <c r="H2141" s="13"/>
      <c r="I2141" s="13"/>
      <c r="J2141" s="15"/>
      <c r="K2141" s="15"/>
      <c r="L2141" s="5">
        <f>VLOOKUP($C$15,'اطلاعات پایه'!$A$18:$B$30,2,FALSE)</f>
        <v>30</v>
      </c>
      <c r="M2141" s="6">
        <f>VLOOKUP($C$15,'اطلاعات پایه'!$A$18:$C$30,3,FALSE)</f>
        <v>45736</v>
      </c>
      <c r="N2141" s="5">
        <f>ROUND((K2141*('اطلاعات پایه'!$B$12+1)+'اطلاعات پایه'!$B$13)/30*L2141,0)</f>
        <v>9316080</v>
      </c>
      <c r="O2141" s="5">
        <f>IF(AND(F2141&gt;0,M2141-F2141&gt;364),'اطلاعات پایه'!$B$10,0)*L2141+J2141</f>
        <v>0</v>
      </c>
      <c r="P2141" s="5">
        <f>IF(H2141="متاهل",'اطلاعات پایه'!$B$6,0)</f>
        <v>0</v>
      </c>
      <c r="Q2141" s="5">
        <f>I2141*'اطلاعات پایه'!$B$7</f>
        <v>0</v>
      </c>
      <c r="R2141" s="5">
        <f>ROUND('اطلاعات پایه'!$B$8/30*MIN(30,L2141),0)</f>
        <v>9000000</v>
      </c>
      <c r="S2141" s="5">
        <f>ROUND('اطلاعات پایه'!$B$9/30*MIN(30,L2141),0)</f>
        <v>22000000</v>
      </c>
      <c r="T2141" s="5">
        <f t="shared" si="267"/>
        <v>59284</v>
      </c>
      <c r="U2141" s="15"/>
      <c r="V2141" s="5">
        <f t="shared" si="265"/>
        <v>0</v>
      </c>
      <c r="X2141" s="9">
        <f t="shared" si="268"/>
        <v>40316080</v>
      </c>
      <c r="Y2141" s="9">
        <f>ROUND(0.07*MIN(7*L2141*'اطلاعات پایه'!$B$5,'محاسبه حقوق'!X2141),0)</f>
        <v>2822126</v>
      </c>
      <c r="Z2141" s="9">
        <f t="shared" si="269"/>
        <v>9272700</v>
      </c>
      <c r="AA2141" s="9">
        <f t="shared" si="270"/>
        <v>480702059.14285713</v>
      </c>
      <c r="AB2141" s="5">
        <f>IF(AA2141&lt;='اطلاعات پایه'!$B$35,'اطلاعات پایه'!$D$35,IF(AA2141&lt;='اطلاعات پایه'!$B$36,'اطلاعات پایه'!$E$35+(AA2141-'اطلاعات پایه'!$B$35)*'اطلاعات پایه'!$C$36,IF(AA2141&lt;='اطلاعات پایه'!$B$37,'اطلاعات پایه'!$E$36+(AA2141-'اطلاعات پایه'!$B$36)*'اطلاعات پایه'!$C$37,IF(AA2141&lt;='اطلاعات پایه'!$B$38,'اطلاعات پایه'!$E$37+(AA2141-'اطلاعات پایه'!$B$37)*'اطلاعات پایه'!$C$38,IF(AA2141&lt;='اطلاعات پایه'!$B$39,'اطلاعات پایه'!$E$38+(AA2141-'اطلاعات پایه'!$B$38)*'اطلاعات پایه'!$C$39,'اطلاعات پایه'!$E$39+(AA2141-'اطلاعات پایه'!$B$39)*'اطلاعات پایه'!$C$40)))))/365*L2141</f>
        <v>0</v>
      </c>
      <c r="AC2141" s="9">
        <f t="shared" si="271"/>
        <v>37493954</v>
      </c>
      <c r="AE2141" s="9">
        <f t="shared" si="266"/>
        <v>49588780</v>
      </c>
    </row>
    <row r="2142" spans="1:31" x14ac:dyDescent="0.25">
      <c r="A2142" s="13">
        <v>2122</v>
      </c>
      <c r="B2142" s="13"/>
      <c r="C2142" s="13"/>
      <c r="D2142" s="13"/>
      <c r="E2142" s="13"/>
      <c r="F2142" s="13"/>
      <c r="G2142" s="6" t="str">
        <f t="shared" si="264"/>
        <v/>
      </c>
      <c r="H2142" s="13"/>
      <c r="I2142" s="13"/>
      <c r="J2142" s="15"/>
      <c r="K2142" s="15"/>
      <c r="L2142" s="5">
        <f>VLOOKUP($C$15,'اطلاعات پایه'!$A$18:$B$30,2,FALSE)</f>
        <v>30</v>
      </c>
      <c r="M2142" s="6">
        <f>VLOOKUP($C$15,'اطلاعات پایه'!$A$18:$C$30,3,FALSE)</f>
        <v>45736</v>
      </c>
      <c r="N2142" s="5">
        <f>ROUND((K2142*('اطلاعات پایه'!$B$12+1)+'اطلاعات پایه'!$B$13)/30*L2142,0)</f>
        <v>9316080</v>
      </c>
      <c r="O2142" s="5">
        <f>IF(AND(F2142&gt;0,M2142-F2142&gt;364),'اطلاعات پایه'!$B$10,0)*L2142+J2142</f>
        <v>0</v>
      </c>
      <c r="P2142" s="5">
        <f>IF(H2142="متاهل",'اطلاعات پایه'!$B$6,0)</f>
        <v>0</v>
      </c>
      <c r="Q2142" s="5">
        <f>I2142*'اطلاعات پایه'!$B$7</f>
        <v>0</v>
      </c>
      <c r="R2142" s="5">
        <f>ROUND('اطلاعات پایه'!$B$8/30*MIN(30,L2142),0)</f>
        <v>9000000</v>
      </c>
      <c r="S2142" s="5">
        <f>ROUND('اطلاعات پایه'!$B$9/30*MIN(30,L2142),0)</f>
        <v>22000000</v>
      </c>
      <c r="T2142" s="5">
        <f t="shared" si="267"/>
        <v>59284</v>
      </c>
      <c r="U2142" s="15"/>
      <c r="V2142" s="5">
        <f t="shared" si="265"/>
        <v>0</v>
      </c>
      <c r="X2142" s="9">
        <f t="shared" si="268"/>
        <v>40316080</v>
      </c>
      <c r="Y2142" s="9">
        <f>ROUND(0.07*MIN(7*L2142*'اطلاعات پایه'!$B$5,'محاسبه حقوق'!X2142),0)</f>
        <v>2822126</v>
      </c>
      <c r="Z2142" s="9">
        <f t="shared" si="269"/>
        <v>9272700</v>
      </c>
      <c r="AA2142" s="9">
        <f t="shared" si="270"/>
        <v>480702059.14285713</v>
      </c>
      <c r="AB2142" s="5">
        <f>IF(AA2142&lt;='اطلاعات پایه'!$B$35,'اطلاعات پایه'!$D$35,IF(AA2142&lt;='اطلاعات پایه'!$B$36,'اطلاعات پایه'!$E$35+(AA2142-'اطلاعات پایه'!$B$35)*'اطلاعات پایه'!$C$36,IF(AA2142&lt;='اطلاعات پایه'!$B$37,'اطلاعات پایه'!$E$36+(AA2142-'اطلاعات پایه'!$B$36)*'اطلاعات پایه'!$C$37,IF(AA2142&lt;='اطلاعات پایه'!$B$38,'اطلاعات پایه'!$E$37+(AA2142-'اطلاعات پایه'!$B$37)*'اطلاعات پایه'!$C$38,IF(AA2142&lt;='اطلاعات پایه'!$B$39,'اطلاعات پایه'!$E$38+(AA2142-'اطلاعات پایه'!$B$38)*'اطلاعات پایه'!$C$39,'اطلاعات پایه'!$E$39+(AA2142-'اطلاعات پایه'!$B$39)*'اطلاعات پایه'!$C$40)))))/365*L2142</f>
        <v>0</v>
      </c>
      <c r="AC2142" s="9">
        <f t="shared" si="271"/>
        <v>37493954</v>
      </c>
      <c r="AE2142" s="9">
        <f t="shared" si="266"/>
        <v>49588780</v>
      </c>
    </row>
    <row r="2143" spans="1:31" x14ac:dyDescent="0.25">
      <c r="A2143" s="13">
        <v>2123</v>
      </c>
      <c r="B2143" s="13"/>
      <c r="C2143" s="13"/>
      <c r="D2143" s="13"/>
      <c r="E2143" s="13"/>
      <c r="F2143" s="13"/>
      <c r="G2143" s="6" t="str">
        <f t="shared" si="264"/>
        <v/>
      </c>
      <c r="H2143" s="13"/>
      <c r="I2143" s="13"/>
      <c r="J2143" s="15"/>
      <c r="K2143" s="15"/>
      <c r="L2143" s="5">
        <f>VLOOKUP($C$15,'اطلاعات پایه'!$A$18:$B$30,2,FALSE)</f>
        <v>30</v>
      </c>
      <c r="M2143" s="6">
        <f>VLOOKUP($C$15,'اطلاعات پایه'!$A$18:$C$30,3,FALSE)</f>
        <v>45736</v>
      </c>
      <c r="N2143" s="5">
        <f>ROUND((K2143*('اطلاعات پایه'!$B$12+1)+'اطلاعات پایه'!$B$13)/30*L2143,0)</f>
        <v>9316080</v>
      </c>
      <c r="O2143" s="5">
        <f>IF(AND(F2143&gt;0,M2143-F2143&gt;364),'اطلاعات پایه'!$B$10,0)*L2143+J2143</f>
        <v>0</v>
      </c>
      <c r="P2143" s="5">
        <f>IF(H2143="متاهل",'اطلاعات پایه'!$B$6,0)</f>
        <v>0</v>
      </c>
      <c r="Q2143" s="5">
        <f>I2143*'اطلاعات پایه'!$B$7</f>
        <v>0</v>
      </c>
      <c r="R2143" s="5">
        <f>ROUND('اطلاعات پایه'!$B$8/30*MIN(30,L2143),0)</f>
        <v>9000000</v>
      </c>
      <c r="S2143" s="5">
        <f>ROUND('اطلاعات پایه'!$B$9/30*MIN(30,L2143),0)</f>
        <v>22000000</v>
      </c>
      <c r="T2143" s="5">
        <f t="shared" si="267"/>
        <v>59284</v>
      </c>
      <c r="U2143" s="15"/>
      <c r="V2143" s="5">
        <f t="shared" si="265"/>
        <v>0</v>
      </c>
      <c r="X2143" s="9">
        <f t="shared" si="268"/>
        <v>40316080</v>
      </c>
      <c r="Y2143" s="9">
        <f>ROUND(0.07*MIN(7*L2143*'اطلاعات پایه'!$B$5,'محاسبه حقوق'!X2143),0)</f>
        <v>2822126</v>
      </c>
      <c r="Z2143" s="9">
        <f t="shared" si="269"/>
        <v>9272700</v>
      </c>
      <c r="AA2143" s="9">
        <f t="shared" si="270"/>
        <v>480702059.14285713</v>
      </c>
      <c r="AB2143" s="5">
        <f>IF(AA2143&lt;='اطلاعات پایه'!$B$35,'اطلاعات پایه'!$D$35,IF(AA2143&lt;='اطلاعات پایه'!$B$36,'اطلاعات پایه'!$E$35+(AA2143-'اطلاعات پایه'!$B$35)*'اطلاعات پایه'!$C$36,IF(AA2143&lt;='اطلاعات پایه'!$B$37,'اطلاعات پایه'!$E$36+(AA2143-'اطلاعات پایه'!$B$36)*'اطلاعات پایه'!$C$37,IF(AA2143&lt;='اطلاعات پایه'!$B$38,'اطلاعات پایه'!$E$37+(AA2143-'اطلاعات پایه'!$B$37)*'اطلاعات پایه'!$C$38,IF(AA2143&lt;='اطلاعات پایه'!$B$39,'اطلاعات پایه'!$E$38+(AA2143-'اطلاعات پایه'!$B$38)*'اطلاعات پایه'!$C$39,'اطلاعات پایه'!$E$39+(AA2143-'اطلاعات پایه'!$B$39)*'اطلاعات پایه'!$C$40)))))/365*L2143</f>
        <v>0</v>
      </c>
      <c r="AC2143" s="9">
        <f t="shared" si="271"/>
        <v>37493954</v>
      </c>
      <c r="AE2143" s="9">
        <f t="shared" si="266"/>
        <v>49588780</v>
      </c>
    </row>
    <row r="2144" spans="1:31" x14ac:dyDescent="0.25">
      <c r="A2144" s="13">
        <v>2124</v>
      </c>
      <c r="B2144" s="13"/>
      <c r="C2144" s="13"/>
      <c r="D2144" s="13"/>
      <c r="E2144" s="13"/>
      <c r="F2144" s="13"/>
      <c r="G2144" s="6" t="str">
        <f t="shared" si="264"/>
        <v/>
      </c>
      <c r="H2144" s="13"/>
      <c r="I2144" s="13"/>
      <c r="J2144" s="15"/>
      <c r="K2144" s="15"/>
      <c r="L2144" s="5">
        <f>VLOOKUP($C$15,'اطلاعات پایه'!$A$18:$B$30,2,FALSE)</f>
        <v>30</v>
      </c>
      <c r="M2144" s="6">
        <f>VLOOKUP($C$15,'اطلاعات پایه'!$A$18:$C$30,3,FALSE)</f>
        <v>45736</v>
      </c>
      <c r="N2144" s="5">
        <f>ROUND((K2144*('اطلاعات پایه'!$B$12+1)+'اطلاعات پایه'!$B$13)/30*L2144,0)</f>
        <v>9316080</v>
      </c>
      <c r="O2144" s="5">
        <f>IF(AND(F2144&gt;0,M2144-F2144&gt;364),'اطلاعات پایه'!$B$10,0)*L2144+J2144</f>
        <v>0</v>
      </c>
      <c r="P2144" s="5">
        <f>IF(H2144="متاهل",'اطلاعات پایه'!$B$6,0)</f>
        <v>0</v>
      </c>
      <c r="Q2144" s="5">
        <f>I2144*'اطلاعات پایه'!$B$7</f>
        <v>0</v>
      </c>
      <c r="R2144" s="5">
        <f>ROUND('اطلاعات پایه'!$B$8/30*MIN(30,L2144),0)</f>
        <v>9000000</v>
      </c>
      <c r="S2144" s="5">
        <f>ROUND('اطلاعات پایه'!$B$9/30*MIN(30,L2144),0)</f>
        <v>22000000</v>
      </c>
      <c r="T2144" s="5">
        <f t="shared" si="267"/>
        <v>59284</v>
      </c>
      <c r="U2144" s="15"/>
      <c r="V2144" s="5">
        <f t="shared" si="265"/>
        <v>0</v>
      </c>
      <c r="X2144" s="9">
        <f t="shared" si="268"/>
        <v>40316080</v>
      </c>
      <c r="Y2144" s="9">
        <f>ROUND(0.07*MIN(7*L2144*'اطلاعات پایه'!$B$5,'محاسبه حقوق'!X2144),0)</f>
        <v>2822126</v>
      </c>
      <c r="Z2144" s="9">
        <f t="shared" si="269"/>
        <v>9272700</v>
      </c>
      <c r="AA2144" s="9">
        <f t="shared" si="270"/>
        <v>480702059.14285713</v>
      </c>
      <c r="AB2144" s="5">
        <f>IF(AA2144&lt;='اطلاعات پایه'!$B$35,'اطلاعات پایه'!$D$35,IF(AA2144&lt;='اطلاعات پایه'!$B$36,'اطلاعات پایه'!$E$35+(AA2144-'اطلاعات پایه'!$B$35)*'اطلاعات پایه'!$C$36,IF(AA2144&lt;='اطلاعات پایه'!$B$37,'اطلاعات پایه'!$E$36+(AA2144-'اطلاعات پایه'!$B$36)*'اطلاعات پایه'!$C$37,IF(AA2144&lt;='اطلاعات پایه'!$B$38,'اطلاعات پایه'!$E$37+(AA2144-'اطلاعات پایه'!$B$37)*'اطلاعات پایه'!$C$38,IF(AA2144&lt;='اطلاعات پایه'!$B$39,'اطلاعات پایه'!$E$38+(AA2144-'اطلاعات پایه'!$B$38)*'اطلاعات پایه'!$C$39,'اطلاعات پایه'!$E$39+(AA2144-'اطلاعات پایه'!$B$39)*'اطلاعات پایه'!$C$40)))))/365*L2144</f>
        <v>0</v>
      </c>
      <c r="AC2144" s="9">
        <f t="shared" si="271"/>
        <v>37493954</v>
      </c>
      <c r="AE2144" s="9">
        <f t="shared" si="266"/>
        <v>49588780</v>
      </c>
    </row>
    <row r="2145" spans="1:31" x14ac:dyDescent="0.25">
      <c r="A2145" s="13">
        <v>2125</v>
      </c>
      <c r="B2145" s="13"/>
      <c r="C2145" s="13"/>
      <c r="D2145" s="13"/>
      <c r="E2145" s="13"/>
      <c r="F2145" s="13"/>
      <c r="G2145" s="6" t="str">
        <f t="shared" si="264"/>
        <v/>
      </c>
      <c r="H2145" s="13"/>
      <c r="I2145" s="13"/>
      <c r="J2145" s="15"/>
      <c r="K2145" s="15"/>
      <c r="L2145" s="5">
        <f>VLOOKUP($C$15,'اطلاعات پایه'!$A$18:$B$30,2,FALSE)</f>
        <v>30</v>
      </c>
      <c r="M2145" s="6">
        <f>VLOOKUP($C$15,'اطلاعات پایه'!$A$18:$C$30,3,FALSE)</f>
        <v>45736</v>
      </c>
      <c r="N2145" s="5">
        <f>ROUND((K2145*('اطلاعات پایه'!$B$12+1)+'اطلاعات پایه'!$B$13)/30*L2145,0)</f>
        <v>9316080</v>
      </c>
      <c r="O2145" s="5">
        <f>IF(AND(F2145&gt;0,M2145-F2145&gt;364),'اطلاعات پایه'!$B$10,0)*L2145+J2145</f>
        <v>0</v>
      </c>
      <c r="P2145" s="5">
        <f>IF(H2145="متاهل",'اطلاعات پایه'!$B$6,0)</f>
        <v>0</v>
      </c>
      <c r="Q2145" s="5">
        <f>I2145*'اطلاعات پایه'!$B$7</f>
        <v>0</v>
      </c>
      <c r="R2145" s="5">
        <f>ROUND('اطلاعات پایه'!$B$8/30*MIN(30,L2145),0)</f>
        <v>9000000</v>
      </c>
      <c r="S2145" s="5">
        <f>ROUND('اطلاعات پایه'!$B$9/30*MIN(30,L2145),0)</f>
        <v>22000000</v>
      </c>
      <c r="T2145" s="5">
        <f t="shared" si="267"/>
        <v>59284</v>
      </c>
      <c r="U2145" s="15"/>
      <c r="V2145" s="5">
        <f t="shared" si="265"/>
        <v>0</v>
      </c>
      <c r="X2145" s="9">
        <f t="shared" si="268"/>
        <v>40316080</v>
      </c>
      <c r="Y2145" s="9">
        <f>ROUND(0.07*MIN(7*L2145*'اطلاعات پایه'!$B$5,'محاسبه حقوق'!X2145),0)</f>
        <v>2822126</v>
      </c>
      <c r="Z2145" s="9">
        <f t="shared" si="269"/>
        <v>9272700</v>
      </c>
      <c r="AA2145" s="9">
        <f t="shared" si="270"/>
        <v>480702059.14285713</v>
      </c>
      <c r="AB2145" s="5">
        <f>IF(AA2145&lt;='اطلاعات پایه'!$B$35,'اطلاعات پایه'!$D$35,IF(AA2145&lt;='اطلاعات پایه'!$B$36,'اطلاعات پایه'!$E$35+(AA2145-'اطلاعات پایه'!$B$35)*'اطلاعات پایه'!$C$36,IF(AA2145&lt;='اطلاعات پایه'!$B$37,'اطلاعات پایه'!$E$36+(AA2145-'اطلاعات پایه'!$B$36)*'اطلاعات پایه'!$C$37,IF(AA2145&lt;='اطلاعات پایه'!$B$38,'اطلاعات پایه'!$E$37+(AA2145-'اطلاعات پایه'!$B$37)*'اطلاعات پایه'!$C$38,IF(AA2145&lt;='اطلاعات پایه'!$B$39,'اطلاعات پایه'!$E$38+(AA2145-'اطلاعات پایه'!$B$38)*'اطلاعات پایه'!$C$39,'اطلاعات پایه'!$E$39+(AA2145-'اطلاعات پایه'!$B$39)*'اطلاعات پایه'!$C$40)))))/365*L2145</f>
        <v>0</v>
      </c>
      <c r="AC2145" s="9">
        <f t="shared" si="271"/>
        <v>37493954</v>
      </c>
      <c r="AE2145" s="9">
        <f t="shared" si="266"/>
        <v>49588780</v>
      </c>
    </row>
    <row r="2146" spans="1:31" x14ac:dyDescent="0.25">
      <c r="A2146" s="13">
        <v>2126</v>
      </c>
      <c r="B2146" s="13"/>
      <c r="C2146" s="13"/>
      <c r="D2146" s="13"/>
      <c r="E2146" s="13"/>
      <c r="F2146" s="13"/>
      <c r="G2146" s="6" t="str">
        <f t="shared" si="264"/>
        <v/>
      </c>
      <c r="H2146" s="13"/>
      <c r="I2146" s="13"/>
      <c r="J2146" s="15"/>
      <c r="K2146" s="15"/>
      <c r="L2146" s="5">
        <f>VLOOKUP($C$15,'اطلاعات پایه'!$A$18:$B$30,2,FALSE)</f>
        <v>30</v>
      </c>
      <c r="M2146" s="6">
        <f>VLOOKUP($C$15,'اطلاعات پایه'!$A$18:$C$30,3,FALSE)</f>
        <v>45736</v>
      </c>
      <c r="N2146" s="5">
        <f>ROUND((K2146*('اطلاعات پایه'!$B$12+1)+'اطلاعات پایه'!$B$13)/30*L2146,0)</f>
        <v>9316080</v>
      </c>
      <c r="O2146" s="5">
        <f>IF(AND(F2146&gt;0,M2146-F2146&gt;364),'اطلاعات پایه'!$B$10,0)*L2146+J2146</f>
        <v>0</v>
      </c>
      <c r="P2146" s="5">
        <f>IF(H2146="متاهل",'اطلاعات پایه'!$B$6,0)</f>
        <v>0</v>
      </c>
      <c r="Q2146" s="5">
        <f>I2146*'اطلاعات پایه'!$B$7</f>
        <v>0</v>
      </c>
      <c r="R2146" s="5">
        <f>ROUND('اطلاعات پایه'!$B$8/30*MIN(30,L2146),0)</f>
        <v>9000000</v>
      </c>
      <c r="S2146" s="5">
        <f>ROUND('اطلاعات پایه'!$B$9/30*MIN(30,L2146),0)</f>
        <v>22000000</v>
      </c>
      <c r="T2146" s="5">
        <f t="shared" si="267"/>
        <v>59284</v>
      </c>
      <c r="U2146" s="15"/>
      <c r="V2146" s="5">
        <f t="shared" si="265"/>
        <v>0</v>
      </c>
      <c r="X2146" s="9">
        <f t="shared" si="268"/>
        <v>40316080</v>
      </c>
      <c r="Y2146" s="9">
        <f>ROUND(0.07*MIN(7*L2146*'اطلاعات پایه'!$B$5,'محاسبه حقوق'!X2146),0)</f>
        <v>2822126</v>
      </c>
      <c r="Z2146" s="9">
        <f t="shared" si="269"/>
        <v>9272700</v>
      </c>
      <c r="AA2146" s="9">
        <f t="shared" si="270"/>
        <v>480702059.14285713</v>
      </c>
      <c r="AB2146" s="5">
        <f>IF(AA2146&lt;='اطلاعات پایه'!$B$35,'اطلاعات پایه'!$D$35,IF(AA2146&lt;='اطلاعات پایه'!$B$36,'اطلاعات پایه'!$E$35+(AA2146-'اطلاعات پایه'!$B$35)*'اطلاعات پایه'!$C$36,IF(AA2146&lt;='اطلاعات پایه'!$B$37,'اطلاعات پایه'!$E$36+(AA2146-'اطلاعات پایه'!$B$36)*'اطلاعات پایه'!$C$37,IF(AA2146&lt;='اطلاعات پایه'!$B$38,'اطلاعات پایه'!$E$37+(AA2146-'اطلاعات پایه'!$B$37)*'اطلاعات پایه'!$C$38,IF(AA2146&lt;='اطلاعات پایه'!$B$39,'اطلاعات پایه'!$E$38+(AA2146-'اطلاعات پایه'!$B$38)*'اطلاعات پایه'!$C$39,'اطلاعات پایه'!$E$39+(AA2146-'اطلاعات پایه'!$B$39)*'اطلاعات پایه'!$C$40)))))/365*L2146</f>
        <v>0</v>
      </c>
      <c r="AC2146" s="9">
        <f t="shared" si="271"/>
        <v>37493954</v>
      </c>
      <c r="AE2146" s="9">
        <f t="shared" si="266"/>
        <v>49588780</v>
      </c>
    </row>
    <row r="2147" spans="1:31" x14ac:dyDescent="0.25">
      <c r="A2147" s="13">
        <v>2127</v>
      </c>
      <c r="B2147" s="13"/>
      <c r="C2147" s="13"/>
      <c r="D2147" s="13"/>
      <c r="E2147" s="13"/>
      <c r="F2147" s="13"/>
      <c r="G2147" s="6" t="str">
        <f t="shared" si="264"/>
        <v/>
      </c>
      <c r="H2147" s="13"/>
      <c r="I2147" s="13"/>
      <c r="J2147" s="15"/>
      <c r="K2147" s="15"/>
      <c r="L2147" s="5">
        <f>VLOOKUP($C$15,'اطلاعات پایه'!$A$18:$B$30,2,FALSE)</f>
        <v>30</v>
      </c>
      <c r="M2147" s="6">
        <f>VLOOKUP($C$15,'اطلاعات پایه'!$A$18:$C$30,3,FALSE)</f>
        <v>45736</v>
      </c>
      <c r="N2147" s="5">
        <f>ROUND((K2147*('اطلاعات پایه'!$B$12+1)+'اطلاعات پایه'!$B$13)/30*L2147,0)</f>
        <v>9316080</v>
      </c>
      <c r="O2147" s="5">
        <f>IF(AND(F2147&gt;0,M2147-F2147&gt;364),'اطلاعات پایه'!$B$10,0)*L2147+J2147</f>
        <v>0</v>
      </c>
      <c r="P2147" s="5">
        <f>IF(H2147="متاهل",'اطلاعات پایه'!$B$6,0)</f>
        <v>0</v>
      </c>
      <c r="Q2147" s="5">
        <f>I2147*'اطلاعات پایه'!$B$7</f>
        <v>0</v>
      </c>
      <c r="R2147" s="5">
        <f>ROUND('اطلاعات پایه'!$B$8/30*MIN(30,L2147),0)</f>
        <v>9000000</v>
      </c>
      <c r="S2147" s="5">
        <f>ROUND('اطلاعات پایه'!$B$9/30*MIN(30,L2147),0)</f>
        <v>22000000</v>
      </c>
      <c r="T2147" s="5">
        <f t="shared" si="267"/>
        <v>59284</v>
      </c>
      <c r="U2147" s="15"/>
      <c r="V2147" s="5">
        <f t="shared" si="265"/>
        <v>0</v>
      </c>
      <c r="X2147" s="9">
        <f t="shared" si="268"/>
        <v>40316080</v>
      </c>
      <c r="Y2147" s="9">
        <f>ROUND(0.07*MIN(7*L2147*'اطلاعات پایه'!$B$5,'محاسبه حقوق'!X2147),0)</f>
        <v>2822126</v>
      </c>
      <c r="Z2147" s="9">
        <f t="shared" si="269"/>
        <v>9272700</v>
      </c>
      <c r="AA2147" s="9">
        <f t="shared" si="270"/>
        <v>480702059.14285713</v>
      </c>
      <c r="AB2147" s="5">
        <f>IF(AA2147&lt;='اطلاعات پایه'!$B$35,'اطلاعات پایه'!$D$35,IF(AA2147&lt;='اطلاعات پایه'!$B$36,'اطلاعات پایه'!$E$35+(AA2147-'اطلاعات پایه'!$B$35)*'اطلاعات پایه'!$C$36,IF(AA2147&lt;='اطلاعات پایه'!$B$37,'اطلاعات پایه'!$E$36+(AA2147-'اطلاعات پایه'!$B$36)*'اطلاعات پایه'!$C$37,IF(AA2147&lt;='اطلاعات پایه'!$B$38,'اطلاعات پایه'!$E$37+(AA2147-'اطلاعات پایه'!$B$37)*'اطلاعات پایه'!$C$38,IF(AA2147&lt;='اطلاعات پایه'!$B$39,'اطلاعات پایه'!$E$38+(AA2147-'اطلاعات پایه'!$B$38)*'اطلاعات پایه'!$C$39,'اطلاعات پایه'!$E$39+(AA2147-'اطلاعات پایه'!$B$39)*'اطلاعات پایه'!$C$40)))))/365*L2147</f>
        <v>0</v>
      </c>
      <c r="AC2147" s="9">
        <f t="shared" si="271"/>
        <v>37493954</v>
      </c>
      <c r="AE2147" s="9">
        <f t="shared" si="266"/>
        <v>49588780</v>
      </c>
    </row>
    <row r="2148" spans="1:31" x14ac:dyDescent="0.25">
      <c r="A2148" s="13">
        <v>2128</v>
      </c>
      <c r="B2148" s="13"/>
      <c r="C2148" s="13"/>
      <c r="D2148" s="13"/>
      <c r="E2148" s="13"/>
      <c r="F2148" s="13"/>
      <c r="G2148" s="6" t="str">
        <f t="shared" si="264"/>
        <v/>
      </c>
      <c r="H2148" s="13"/>
      <c r="I2148" s="13"/>
      <c r="J2148" s="15"/>
      <c r="K2148" s="15"/>
      <c r="L2148" s="5">
        <f>VLOOKUP($C$15,'اطلاعات پایه'!$A$18:$B$30,2,FALSE)</f>
        <v>30</v>
      </c>
      <c r="M2148" s="6">
        <f>VLOOKUP($C$15,'اطلاعات پایه'!$A$18:$C$30,3,FALSE)</f>
        <v>45736</v>
      </c>
      <c r="N2148" s="5">
        <f>ROUND((K2148*('اطلاعات پایه'!$B$12+1)+'اطلاعات پایه'!$B$13)/30*L2148,0)</f>
        <v>9316080</v>
      </c>
      <c r="O2148" s="5">
        <f>IF(AND(F2148&gt;0,M2148-F2148&gt;364),'اطلاعات پایه'!$B$10,0)*L2148+J2148</f>
        <v>0</v>
      </c>
      <c r="P2148" s="5">
        <f>IF(H2148="متاهل",'اطلاعات پایه'!$B$6,0)</f>
        <v>0</v>
      </c>
      <c r="Q2148" s="5">
        <f>I2148*'اطلاعات پایه'!$B$7</f>
        <v>0</v>
      </c>
      <c r="R2148" s="5">
        <f>ROUND('اطلاعات پایه'!$B$8/30*MIN(30,L2148),0)</f>
        <v>9000000</v>
      </c>
      <c r="S2148" s="5">
        <f>ROUND('اطلاعات پایه'!$B$9/30*MIN(30,L2148),0)</f>
        <v>22000000</v>
      </c>
      <c r="T2148" s="5">
        <f t="shared" si="267"/>
        <v>59284</v>
      </c>
      <c r="U2148" s="15"/>
      <c r="V2148" s="5">
        <f t="shared" si="265"/>
        <v>0</v>
      </c>
      <c r="X2148" s="9">
        <f t="shared" si="268"/>
        <v>40316080</v>
      </c>
      <c r="Y2148" s="9">
        <f>ROUND(0.07*MIN(7*L2148*'اطلاعات پایه'!$B$5,'محاسبه حقوق'!X2148),0)</f>
        <v>2822126</v>
      </c>
      <c r="Z2148" s="9">
        <f t="shared" si="269"/>
        <v>9272700</v>
      </c>
      <c r="AA2148" s="9">
        <f t="shared" si="270"/>
        <v>480702059.14285713</v>
      </c>
      <c r="AB2148" s="5">
        <f>IF(AA2148&lt;='اطلاعات پایه'!$B$35,'اطلاعات پایه'!$D$35,IF(AA2148&lt;='اطلاعات پایه'!$B$36,'اطلاعات پایه'!$E$35+(AA2148-'اطلاعات پایه'!$B$35)*'اطلاعات پایه'!$C$36,IF(AA2148&lt;='اطلاعات پایه'!$B$37,'اطلاعات پایه'!$E$36+(AA2148-'اطلاعات پایه'!$B$36)*'اطلاعات پایه'!$C$37,IF(AA2148&lt;='اطلاعات پایه'!$B$38,'اطلاعات پایه'!$E$37+(AA2148-'اطلاعات پایه'!$B$37)*'اطلاعات پایه'!$C$38,IF(AA2148&lt;='اطلاعات پایه'!$B$39,'اطلاعات پایه'!$E$38+(AA2148-'اطلاعات پایه'!$B$38)*'اطلاعات پایه'!$C$39,'اطلاعات پایه'!$E$39+(AA2148-'اطلاعات پایه'!$B$39)*'اطلاعات پایه'!$C$40)))))/365*L2148</f>
        <v>0</v>
      </c>
      <c r="AC2148" s="9">
        <f t="shared" si="271"/>
        <v>37493954</v>
      </c>
      <c r="AE2148" s="9">
        <f t="shared" si="266"/>
        <v>49588780</v>
      </c>
    </row>
    <row r="2149" spans="1:31" x14ac:dyDescent="0.25">
      <c r="A2149" s="13">
        <v>2129</v>
      </c>
      <c r="B2149" s="13"/>
      <c r="C2149" s="13"/>
      <c r="D2149" s="13"/>
      <c r="E2149" s="13"/>
      <c r="F2149" s="13"/>
      <c r="G2149" s="6" t="str">
        <f t="shared" si="264"/>
        <v/>
      </c>
      <c r="H2149" s="13"/>
      <c r="I2149" s="13"/>
      <c r="J2149" s="15"/>
      <c r="K2149" s="15"/>
      <c r="L2149" s="5">
        <f>VLOOKUP($C$15,'اطلاعات پایه'!$A$18:$B$30,2,FALSE)</f>
        <v>30</v>
      </c>
      <c r="M2149" s="6">
        <f>VLOOKUP($C$15,'اطلاعات پایه'!$A$18:$C$30,3,FALSE)</f>
        <v>45736</v>
      </c>
      <c r="N2149" s="5">
        <f>ROUND((K2149*('اطلاعات پایه'!$B$12+1)+'اطلاعات پایه'!$B$13)/30*L2149,0)</f>
        <v>9316080</v>
      </c>
      <c r="O2149" s="5">
        <f>IF(AND(F2149&gt;0,M2149-F2149&gt;364),'اطلاعات پایه'!$B$10,0)*L2149+J2149</f>
        <v>0</v>
      </c>
      <c r="P2149" s="5">
        <f>IF(H2149="متاهل",'اطلاعات پایه'!$B$6,0)</f>
        <v>0</v>
      </c>
      <c r="Q2149" s="5">
        <f>I2149*'اطلاعات پایه'!$B$7</f>
        <v>0</v>
      </c>
      <c r="R2149" s="5">
        <f>ROUND('اطلاعات پایه'!$B$8/30*MIN(30,L2149),0)</f>
        <v>9000000</v>
      </c>
      <c r="S2149" s="5">
        <f>ROUND('اطلاعات پایه'!$B$9/30*MIN(30,L2149),0)</f>
        <v>22000000</v>
      </c>
      <c r="T2149" s="5">
        <f t="shared" si="267"/>
        <v>59284</v>
      </c>
      <c r="U2149" s="15"/>
      <c r="V2149" s="5">
        <f t="shared" si="265"/>
        <v>0</v>
      </c>
      <c r="X2149" s="9">
        <f t="shared" si="268"/>
        <v>40316080</v>
      </c>
      <c r="Y2149" s="9">
        <f>ROUND(0.07*MIN(7*L2149*'اطلاعات پایه'!$B$5,'محاسبه حقوق'!X2149),0)</f>
        <v>2822126</v>
      </c>
      <c r="Z2149" s="9">
        <f t="shared" si="269"/>
        <v>9272700</v>
      </c>
      <c r="AA2149" s="9">
        <f t="shared" si="270"/>
        <v>480702059.14285713</v>
      </c>
      <c r="AB2149" s="5">
        <f>IF(AA2149&lt;='اطلاعات پایه'!$B$35,'اطلاعات پایه'!$D$35,IF(AA2149&lt;='اطلاعات پایه'!$B$36,'اطلاعات پایه'!$E$35+(AA2149-'اطلاعات پایه'!$B$35)*'اطلاعات پایه'!$C$36,IF(AA2149&lt;='اطلاعات پایه'!$B$37,'اطلاعات پایه'!$E$36+(AA2149-'اطلاعات پایه'!$B$36)*'اطلاعات پایه'!$C$37,IF(AA2149&lt;='اطلاعات پایه'!$B$38,'اطلاعات پایه'!$E$37+(AA2149-'اطلاعات پایه'!$B$37)*'اطلاعات پایه'!$C$38,IF(AA2149&lt;='اطلاعات پایه'!$B$39,'اطلاعات پایه'!$E$38+(AA2149-'اطلاعات پایه'!$B$38)*'اطلاعات پایه'!$C$39,'اطلاعات پایه'!$E$39+(AA2149-'اطلاعات پایه'!$B$39)*'اطلاعات پایه'!$C$40)))))/365*L2149</f>
        <v>0</v>
      </c>
      <c r="AC2149" s="9">
        <f t="shared" si="271"/>
        <v>37493954</v>
      </c>
      <c r="AE2149" s="9">
        <f t="shared" si="266"/>
        <v>49588780</v>
      </c>
    </row>
    <row r="2150" spans="1:31" x14ac:dyDescent="0.25">
      <c r="A2150" s="13">
        <v>2130</v>
      </c>
      <c r="B2150" s="13"/>
      <c r="C2150" s="13"/>
      <c r="D2150" s="13"/>
      <c r="E2150" s="13"/>
      <c r="F2150" s="13"/>
      <c r="G2150" s="6" t="str">
        <f t="shared" si="264"/>
        <v/>
      </c>
      <c r="H2150" s="13"/>
      <c r="I2150" s="13"/>
      <c r="J2150" s="15"/>
      <c r="K2150" s="15"/>
      <c r="L2150" s="5">
        <f>VLOOKUP($C$15,'اطلاعات پایه'!$A$18:$B$30,2,FALSE)</f>
        <v>30</v>
      </c>
      <c r="M2150" s="6">
        <f>VLOOKUP($C$15,'اطلاعات پایه'!$A$18:$C$30,3,FALSE)</f>
        <v>45736</v>
      </c>
      <c r="N2150" s="5">
        <f>ROUND((K2150*('اطلاعات پایه'!$B$12+1)+'اطلاعات پایه'!$B$13)/30*L2150,0)</f>
        <v>9316080</v>
      </c>
      <c r="O2150" s="5">
        <f>IF(AND(F2150&gt;0,M2150-F2150&gt;364),'اطلاعات پایه'!$B$10,0)*L2150+J2150</f>
        <v>0</v>
      </c>
      <c r="P2150" s="5">
        <f>IF(H2150="متاهل",'اطلاعات پایه'!$B$6,0)</f>
        <v>0</v>
      </c>
      <c r="Q2150" s="5">
        <f>I2150*'اطلاعات پایه'!$B$7</f>
        <v>0</v>
      </c>
      <c r="R2150" s="5">
        <f>ROUND('اطلاعات پایه'!$B$8/30*MIN(30,L2150),0)</f>
        <v>9000000</v>
      </c>
      <c r="S2150" s="5">
        <f>ROUND('اطلاعات پایه'!$B$9/30*MIN(30,L2150),0)</f>
        <v>22000000</v>
      </c>
      <c r="T2150" s="5">
        <f t="shared" si="267"/>
        <v>59284</v>
      </c>
      <c r="U2150" s="15"/>
      <c r="V2150" s="5">
        <f t="shared" si="265"/>
        <v>0</v>
      </c>
      <c r="X2150" s="9">
        <f t="shared" si="268"/>
        <v>40316080</v>
      </c>
      <c r="Y2150" s="9">
        <f>ROUND(0.07*MIN(7*L2150*'اطلاعات پایه'!$B$5,'محاسبه حقوق'!X2150),0)</f>
        <v>2822126</v>
      </c>
      <c r="Z2150" s="9">
        <f t="shared" si="269"/>
        <v>9272700</v>
      </c>
      <c r="AA2150" s="9">
        <f t="shared" si="270"/>
        <v>480702059.14285713</v>
      </c>
      <c r="AB2150" s="5">
        <f>IF(AA2150&lt;='اطلاعات پایه'!$B$35,'اطلاعات پایه'!$D$35,IF(AA2150&lt;='اطلاعات پایه'!$B$36,'اطلاعات پایه'!$E$35+(AA2150-'اطلاعات پایه'!$B$35)*'اطلاعات پایه'!$C$36,IF(AA2150&lt;='اطلاعات پایه'!$B$37,'اطلاعات پایه'!$E$36+(AA2150-'اطلاعات پایه'!$B$36)*'اطلاعات پایه'!$C$37,IF(AA2150&lt;='اطلاعات پایه'!$B$38,'اطلاعات پایه'!$E$37+(AA2150-'اطلاعات پایه'!$B$37)*'اطلاعات پایه'!$C$38,IF(AA2150&lt;='اطلاعات پایه'!$B$39,'اطلاعات پایه'!$E$38+(AA2150-'اطلاعات پایه'!$B$38)*'اطلاعات پایه'!$C$39,'اطلاعات پایه'!$E$39+(AA2150-'اطلاعات پایه'!$B$39)*'اطلاعات پایه'!$C$40)))))/365*L2150</f>
        <v>0</v>
      </c>
      <c r="AC2150" s="9">
        <f t="shared" si="271"/>
        <v>37493954</v>
      </c>
      <c r="AE2150" s="9">
        <f t="shared" si="266"/>
        <v>49588780</v>
      </c>
    </row>
    <row r="2151" spans="1:31" x14ac:dyDescent="0.25">
      <c r="A2151" s="13">
        <v>2131</v>
      </c>
      <c r="B2151" s="13"/>
      <c r="C2151" s="13"/>
      <c r="D2151" s="13"/>
      <c r="E2151" s="13"/>
      <c r="F2151" s="13"/>
      <c r="G2151" s="6" t="str">
        <f t="shared" si="264"/>
        <v/>
      </c>
      <c r="H2151" s="13"/>
      <c r="I2151" s="13"/>
      <c r="J2151" s="15"/>
      <c r="K2151" s="15"/>
      <c r="L2151" s="5">
        <f>VLOOKUP($C$15,'اطلاعات پایه'!$A$18:$B$30,2,FALSE)</f>
        <v>30</v>
      </c>
      <c r="M2151" s="6">
        <f>VLOOKUP($C$15,'اطلاعات پایه'!$A$18:$C$30,3,FALSE)</f>
        <v>45736</v>
      </c>
      <c r="N2151" s="5">
        <f>ROUND((K2151*('اطلاعات پایه'!$B$12+1)+'اطلاعات پایه'!$B$13)/30*L2151,0)</f>
        <v>9316080</v>
      </c>
      <c r="O2151" s="5">
        <f>IF(AND(F2151&gt;0,M2151-F2151&gt;364),'اطلاعات پایه'!$B$10,0)*L2151+J2151</f>
        <v>0</v>
      </c>
      <c r="P2151" s="5">
        <f>IF(H2151="متاهل",'اطلاعات پایه'!$B$6,0)</f>
        <v>0</v>
      </c>
      <c r="Q2151" s="5">
        <f>I2151*'اطلاعات پایه'!$B$7</f>
        <v>0</v>
      </c>
      <c r="R2151" s="5">
        <f>ROUND('اطلاعات پایه'!$B$8/30*MIN(30,L2151),0)</f>
        <v>9000000</v>
      </c>
      <c r="S2151" s="5">
        <f>ROUND('اطلاعات پایه'!$B$9/30*MIN(30,L2151),0)</f>
        <v>22000000</v>
      </c>
      <c r="T2151" s="5">
        <f t="shared" si="267"/>
        <v>59284</v>
      </c>
      <c r="U2151" s="15"/>
      <c r="V2151" s="5">
        <f t="shared" si="265"/>
        <v>0</v>
      </c>
      <c r="X2151" s="9">
        <f t="shared" si="268"/>
        <v>40316080</v>
      </c>
      <c r="Y2151" s="9">
        <f>ROUND(0.07*MIN(7*L2151*'اطلاعات پایه'!$B$5,'محاسبه حقوق'!X2151),0)</f>
        <v>2822126</v>
      </c>
      <c r="Z2151" s="9">
        <f t="shared" si="269"/>
        <v>9272700</v>
      </c>
      <c r="AA2151" s="9">
        <f t="shared" si="270"/>
        <v>480702059.14285713</v>
      </c>
      <c r="AB2151" s="5">
        <f>IF(AA2151&lt;='اطلاعات پایه'!$B$35,'اطلاعات پایه'!$D$35,IF(AA2151&lt;='اطلاعات پایه'!$B$36,'اطلاعات پایه'!$E$35+(AA2151-'اطلاعات پایه'!$B$35)*'اطلاعات پایه'!$C$36,IF(AA2151&lt;='اطلاعات پایه'!$B$37,'اطلاعات پایه'!$E$36+(AA2151-'اطلاعات پایه'!$B$36)*'اطلاعات پایه'!$C$37,IF(AA2151&lt;='اطلاعات پایه'!$B$38,'اطلاعات پایه'!$E$37+(AA2151-'اطلاعات پایه'!$B$37)*'اطلاعات پایه'!$C$38,IF(AA2151&lt;='اطلاعات پایه'!$B$39,'اطلاعات پایه'!$E$38+(AA2151-'اطلاعات پایه'!$B$38)*'اطلاعات پایه'!$C$39,'اطلاعات پایه'!$E$39+(AA2151-'اطلاعات پایه'!$B$39)*'اطلاعات پایه'!$C$40)))))/365*L2151</f>
        <v>0</v>
      </c>
      <c r="AC2151" s="9">
        <f t="shared" si="271"/>
        <v>37493954</v>
      </c>
      <c r="AE2151" s="9">
        <f t="shared" si="266"/>
        <v>49588780</v>
      </c>
    </row>
    <row r="2152" spans="1:31" x14ac:dyDescent="0.25">
      <c r="A2152" s="13">
        <v>2132</v>
      </c>
      <c r="B2152" s="13"/>
      <c r="C2152" s="13"/>
      <c r="D2152" s="13"/>
      <c r="E2152" s="13"/>
      <c r="F2152" s="13"/>
      <c r="G2152" s="6" t="str">
        <f t="shared" si="264"/>
        <v/>
      </c>
      <c r="H2152" s="13"/>
      <c r="I2152" s="13"/>
      <c r="J2152" s="15"/>
      <c r="K2152" s="15"/>
      <c r="L2152" s="5">
        <f>VLOOKUP($C$15,'اطلاعات پایه'!$A$18:$B$30,2,FALSE)</f>
        <v>30</v>
      </c>
      <c r="M2152" s="6">
        <f>VLOOKUP($C$15,'اطلاعات پایه'!$A$18:$C$30,3,FALSE)</f>
        <v>45736</v>
      </c>
      <c r="N2152" s="5">
        <f>ROUND((K2152*('اطلاعات پایه'!$B$12+1)+'اطلاعات پایه'!$B$13)/30*L2152,0)</f>
        <v>9316080</v>
      </c>
      <c r="O2152" s="5">
        <f>IF(AND(F2152&gt;0,M2152-F2152&gt;364),'اطلاعات پایه'!$B$10,0)*L2152+J2152</f>
        <v>0</v>
      </c>
      <c r="P2152" s="5">
        <f>IF(H2152="متاهل",'اطلاعات پایه'!$B$6,0)</f>
        <v>0</v>
      </c>
      <c r="Q2152" s="5">
        <f>I2152*'اطلاعات پایه'!$B$7</f>
        <v>0</v>
      </c>
      <c r="R2152" s="5">
        <f>ROUND('اطلاعات پایه'!$B$8/30*MIN(30,L2152),0)</f>
        <v>9000000</v>
      </c>
      <c r="S2152" s="5">
        <f>ROUND('اطلاعات پایه'!$B$9/30*MIN(30,L2152),0)</f>
        <v>22000000</v>
      </c>
      <c r="T2152" s="5">
        <f t="shared" si="267"/>
        <v>59284</v>
      </c>
      <c r="U2152" s="15"/>
      <c r="V2152" s="5">
        <f t="shared" si="265"/>
        <v>0</v>
      </c>
      <c r="X2152" s="9">
        <f t="shared" si="268"/>
        <v>40316080</v>
      </c>
      <c r="Y2152" s="9">
        <f>ROUND(0.07*MIN(7*L2152*'اطلاعات پایه'!$B$5,'محاسبه حقوق'!X2152),0)</f>
        <v>2822126</v>
      </c>
      <c r="Z2152" s="9">
        <f t="shared" si="269"/>
        <v>9272700</v>
      </c>
      <c r="AA2152" s="9">
        <f t="shared" si="270"/>
        <v>480702059.14285713</v>
      </c>
      <c r="AB2152" s="5">
        <f>IF(AA2152&lt;='اطلاعات پایه'!$B$35,'اطلاعات پایه'!$D$35,IF(AA2152&lt;='اطلاعات پایه'!$B$36,'اطلاعات پایه'!$E$35+(AA2152-'اطلاعات پایه'!$B$35)*'اطلاعات پایه'!$C$36,IF(AA2152&lt;='اطلاعات پایه'!$B$37,'اطلاعات پایه'!$E$36+(AA2152-'اطلاعات پایه'!$B$36)*'اطلاعات پایه'!$C$37,IF(AA2152&lt;='اطلاعات پایه'!$B$38,'اطلاعات پایه'!$E$37+(AA2152-'اطلاعات پایه'!$B$37)*'اطلاعات پایه'!$C$38,IF(AA2152&lt;='اطلاعات پایه'!$B$39,'اطلاعات پایه'!$E$38+(AA2152-'اطلاعات پایه'!$B$38)*'اطلاعات پایه'!$C$39,'اطلاعات پایه'!$E$39+(AA2152-'اطلاعات پایه'!$B$39)*'اطلاعات پایه'!$C$40)))))/365*L2152</f>
        <v>0</v>
      </c>
      <c r="AC2152" s="9">
        <f t="shared" si="271"/>
        <v>37493954</v>
      </c>
      <c r="AE2152" s="9">
        <f t="shared" si="266"/>
        <v>49588780</v>
      </c>
    </row>
    <row r="2153" spans="1:31" x14ac:dyDescent="0.25">
      <c r="A2153" s="13">
        <v>2133</v>
      </c>
      <c r="B2153" s="13"/>
      <c r="C2153" s="13"/>
      <c r="D2153" s="13"/>
      <c r="E2153" s="13"/>
      <c r="F2153" s="13"/>
      <c r="G2153" s="6" t="str">
        <f t="shared" si="264"/>
        <v/>
      </c>
      <c r="H2153" s="13"/>
      <c r="I2153" s="13"/>
      <c r="J2153" s="15"/>
      <c r="K2153" s="15"/>
      <c r="L2153" s="5">
        <f>VLOOKUP($C$15,'اطلاعات پایه'!$A$18:$B$30,2,FALSE)</f>
        <v>30</v>
      </c>
      <c r="M2153" s="6">
        <f>VLOOKUP($C$15,'اطلاعات پایه'!$A$18:$C$30,3,FALSE)</f>
        <v>45736</v>
      </c>
      <c r="N2153" s="5">
        <f>ROUND((K2153*('اطلاعات پایه'!$B$12+1)+'اطلاعات پایه'!$B$13)/30*L2153,0)</f>
        <v>9316080</v>
      </c>
      <c r="O2153" s="5">
        <f>IF(AND(F2153&gt;0,M2153-F2153&gt;364),'اطلاعات پایه'!$B$10,0)*L2153+J2153</f>
        <v>0</v>
      </c>
      <c r="P2153" s="5">
        <f>IF(H2153="متاهل",'اطلاعات پایه'!$B$6,0)</f>
        <v>0</v>
      </c>
      <c r="Q2153" s="5">
        <f>I2153*'اطلاعات پایه'!$B$7</f>
        <v>0</v>
      </c>
      <c r="R2153" s="5">
        <f>ROUND('اطلاعات پایه'!$B$8/30*MIN(30,L2153),0)</f>
        <v>9000000</v>
      </c>
      <c r="S2153" s="5">
        <f>ROUND('اطلاعات پایه'!$B$9/30*MIN(30,L2153),0)</f>
        <v>22000000</v>
      </c>
      <c r="T2153" s="5">
        <f t="shared" si="267"/>
        <v>59284</v>
      </c>
      <c r="U2153" s="15"/>
      <c r="V2153" s="5">
        <f t="shared" si="265"/>
        <v>0</v>
      </c>
      <c r="X2153" s="9">
        <f t="shared" si="268"/>
        <v>40316080</v>
      </c>
      <c r="Y2153" s="9">
        <f>ROUND(0.07*MIN(7*L2153*'اطلاعات پایه'!$B$5,'محاسبه حقوق'!X2153),0)</f>
        <v>2822126</v>
      </c>
      <c r="Z2153" s="9">
        <f t="shared" si="269"/>
        <v>9272700</v>
      </c>
      <c r="AA2153" s="9">
        <f t="shared" si="270"/>
        <v>480702059.14285713</v>
      </c>
      <c r="AB2153" s="5">
        <f>IF(AA2153&lt;='اطلاعات پایه'!$B$35,'اطلاعات پایه'!$D$35,IF(AA2153&lt;='اطلاعات پایه'!$B$36,'اطلاعات پایه'!$E$35+(AA2153-'اطلاعات پایه'!$B$35)*'اطلاعات پایه'!$C$36,IF(AA2153&lt;='اطلاعات پایه'!$B$37,'اطلاعات پایه'!$E$36+(AA2153-'اطلاعات پایه'!$B$36)*'اطلاعات پایه'!$C$37,IF(AA2153&lt;='اطلاعات پایه'!$B$38,'اطلاعات پایه'!$E$37+(AA2153-'اطلاعات پایه'!$B$37)*'اطلاعات پایه'!$C$38,IF(AA2153&lt;='اطلاعات پایه'!$B$39,'اطلاعات پایه'!$E$38+(AA2153-'اطلاعات پایه'!$B$38)*'اطلاعات پایه'!$C$39,'اطلاعات پایه'!$E$39+(AA2153-'اطلاعات پایه'!$B$39)*'اطلاعات پایه'!$C$40)))))/365*L2153</f>
        <v>0</v>
      </c>
      <c r="AC2153" s="9">
        <f t="shared" si="271"/>
        <v>37493954</v>
      </c>
      <c r="AE2153" s="9">
        <f t="shared" si="266"/>
        <v>49588780</v>
      </c>
    </row>
    <row r="2154" spans="1:31" x14ac:dyDescent="0.25">
      <c r="A2154" s="13">
        <v>2134</v>
      </c>
      <c r="B2154" s="13"/>
      <c r="C2154" s="13"/>
      <c r="D2154" s="13"/>
      <c r="E2154" s="13"/>
      <c r="F2154" s="13"/>
      <c r="G2154" s="6" t="str">
        <f t="shared" si="264"/>
        <v/>
      </c>
      <c r="H2154" s="13"/>
      <c r="I2154" s="13"/>
      <c r="J2154" s="15"/>
      <c r="K2154" s="15"/>
      <c r="L2154" s="5">
        <f>VLOOKUP($C$15,'اطلاعات پایه'!$A$18:$B$30,2,FALSE)</f>
        <v>30</v>
      </c>
      <c r="M2154" s="6">
        <f>VLOOKUP($C$15,'اطلاعات پایه'!$A$18:$C$30,3,FALSE)</f>
        <v>45736</v>
      </c>
      <c r="N2154" s="5">
        <f>ROUND((K2154*('اطلاعات پایه'!$B$12+1)+'اطلاعات پایه'!$B$13)/30*L2154,0)</f>
        <v>9316080</v>
      </c>
      <c r="O2154" s="5">
        <f>IF(AND(F2154&gt;0,M2154-F2154&gt;364),'اطلاعات پایه'!$B$10,0)*L2154+J2154</f>
        <v>0</v>
      </c>
      <c r="P2154" s="5">
        <f>IF(H2154="متاهل",'اطلاعات پایه'!$B$6,0)</f>
        <v>0</v>
      </c>
      <c r="Q2154" s="5">
        <f>I2154*'اطلاعات پایه'!$B$7</f>
        <v>0</v>
      </c>
      <c r="R2154" s="5">
        <f>ROUND('اطلاعات پایه'!$B$8/30*MIN(30,L2154),0)</f>
        <v>9000000</v>
      </c>
      <c r="S2154" s="5">
        <f>ROUND('اطلاعات پایه'!$B$9/30*MIN(30,L2154),0)</f>
        <v>22000000</v>
      </c>
      <c r="T2154" s="5">
        <f t="shared" si="267"/>
        <v>59284</v>
      </c>
      <c r="U2154" s="15"/>
      <c r="V2154" s="5">
        <f t="shared" si="265"/>
        <v>0</v>
      </c>
      <c r="X2154" s="9">
        <f t="shared" si="268"/>
        <v>40316080</v>
      </c>
      <c r="Y2154" s="9">
        <f>ROUND(0.07*MIN(7*L2154*'اطلاعات پایه'!$B$5,'محاسبه حقوق'!X2154),0)</f>
        <v>2822126</v>
      </c>
      <c r="Z2154" s="9">
        <f t="shared" si="269"/>
        <v>9272700</v>
      </c>
      <c r="AA2154" s="9">
        <f t="shared" si="270"/>
        <v>480702059.14285713</v>
      </c>
      <c r="AB2154" s="5">
        <f>IF(AA2154&lt;='اطلاعات پایه'!$B$35,'اطلاعات پایه'!$D$35,IF(AA2154&lt;='اطلاعات پایه'!$B$36,'اطلاعات پایه'!$E$35+(AA2154-'اطلاعات پایه'!$B$35)*'اطلاعات پایه'!$C$36,IF(AA2154&lt;='اطلاعات پایه'!$B$37,'اطلاعات پایه'!$E$36+(AA2154-'اطلاعات پایه'!$B$36)*'اطلاعات پایه'!$C$37,IF(AA2154&lt;='اطلاعات پایه'!$B$38,'اطلاعات پایه'!$E$37+(AA2154-'اطلاعات پایه'!$B$37)*'اطلاعات پایه'!$C$38,IF(AA2154&lt;='اطلاعات پایه'!$B$39,'اطلاعات پایه'!$E$38+(AA2154-'اطلاعات پایه'!$B$38)*'اطلاعات پایه'!$C$39,'اطلاعات پایه'!$E$39+(AA2154-'اطلاعات پایه'!$B$39)*'اطلاعات پایه'!$C$40)))))/365*L2154</f>
        <v>0</v>
      </c>
      <c r="AC2154" s="9">
        <f t="shared" si="271"/>
        <v>37493954</v>
      </c>
      <c r="AE2154" s="9">
        <f t="shared" si="266"/>
        <v>49588780</v>
      </c>
    </row>
    <row r="2155" spans="1:31" x14ac:dyDescent="0.25">
      <c r="A2155" s="13">
        <v>2135</v>
      </c>
      <c r="B2155" s="13"/>
      <c r="C2155" s="13"/>
      <c r="D2155" s="13"/>
      <c r="E2155" s="13"/>
      <c r="F2155" s="13"/>
      <c r="G2155" s="6" t="str">
        <f t="shared" si="264"/>
        <v/>
      </c>
      <c r="H2155" s="13"/>
      <c r="I2155" s="13"/>
      <c r="J2155" s="15"/>
      <c r="K2155" s="15"/>
      <c r="L2155" s="5">
        <f>VLOOKUP($C$15,'اطلاعات پایه'!$A$18:$B$30,2,FALSE)</f>
        <v>30</v>
      </c>
      <c r="M2155" s="6">
        <f>VLOOKUP($C$15,'اطلاعات پایه'!$A$18:$C$30,3,FALSE)</f>
        <v>45736</v>
      </c>
      <c r="N2155" s="5">
        <f>ROUND((K2155*('اطلاعات پایه'!$B$12+1)+'اطلاعات پایه'!$B$13)/30*L2155,0)</f>
        <v>9316080</v>
      </c>
      <c r="O2155" s="5">
        <f>IF(AND(F2155&gt;0,M2155-F2155&gt;364),'اطلاعات پایه'!$B$10,0)*L2155+J2155</f>
        <v>0</v>
      </c>
      <c r="P2155" s="5">
        <f>IF(H2155="متاهل",'اطلاعات پایه'!$B$6,0)</f>
        <v>0</v>
      </c>
      <c r="Q2155" s="5">
        <f>I2155*'اطلاعات پایه'!$B$7</f>
        <v>0</v>
      </c>
      <c r="R2155" s="5">
        <f>ROUND('اطلاعات پایه'!$B$8/30*MIN(30,L2155),0)</f>
        <v>9000000</v>
      </c>
      <c r="S2155" s="5">
        <f>ROUND('اطلاعات پایه'!$B$9/30*MIN(30,L2155),0)</f>
        <v>22000000</v>
      </c>
      <c r="T2155" s="5">
        <f t="shared" si="267"/>
        <v>59284</v>
      </c>
      <c r="U2155" s="15"/>
      <c r="V2155" s="5">
        <f t="shared" si="265"/>
        <v>0</v>
      </c>
      <c r="X2155" s="9">
        <f t="shared" si="268"/>
        <v>40316080</v>
      </c>
      <c r="Y2155" s="9">
        <f>ROUND(0.07*MIN(7*L2155*'اطلاعات پایه'!$B$5,'محاسبه حقوق'!X2155),0)</f>
        <v>2822126</v>
      </c>
      <c r="Z2155" s="9">
        <f t="shared" si="269"/>
        <v>9272700</v>
      </c>
      <c r="AA2155" s="9">
        <f t="shared" si="270"/>
        <v>480702059.14285713</v>
      </c>
      <c r="AB2155" s="5">
        <f>IF(AA2155&lt;='اطلاعات پایه'!$B$35,'اطلاعات پایه'!$D$35,IF(AA2155&lt;='اطلاعات پایه'!$B$36,'اطلاعات پایه'!$E$35+(AA2155-'اطلاعات پایه'!$B$35)*'اطلاعات پایه'!$C$36,IF(AA2155&lt;='اطلاعات پایه'!$B$37,'اطلاعات پایه'!$E$36+(AA2155-'اطلاعات پایه'!$B$36)*'اطلاعات پایه'!$C$37,IF(AA2155&lt;='اطلاعات پایه'!$B$38,'اطلاعات پایه'!$E$37+(AA2155-'اطلاعات پایه'!$B$37)*'اطلاعات پایه'!$C$38,IF(AA2155&lt;='اطلاعات پایه'!$B$39,'اطلاعات پایه'!$E$38+(AA2155-'اطلاعات پایه'!$B$38)*'اطلاعات پایه'!$C$39,'اطلاعات پایه'!$E$39+(AA2155-'اطلاعات پایه'!$B$39)*'اطلاعات پایه'!$C$40)))))/365*L2155</f>
        <v>0</v>
      </c>
      <c r="AC2155" s="9">
        <f t="shared" si="271"/>
        <v>37493954</v>
      </c>
      <c r="AE2155" s="9">
        <f t="shared" si="266"/>
        <v>49588780</v>
      </c>
    </row>
    <row r="2156" spans="1:31" x14ac:dyDescent="0.25">
      <c r="A2156" s="13">
        <v>2136</v>
      </c>
      <c r="B2156" s="13"/>
      <c r="C2156" s="13"/>
      <c r="D2156" s="13"/>
      <c r="E2156" s="13"/>
      <c r="F2156" s="13"/>
      <c r="G2156" s="6" t="str">
        <f t="shared" si="264"/>
        <v/>
      </c>
      <c r="H2156" s="13"/>
      <c r="I2156" s="13"/>
      <c r="J2156" s="15"/>
      <c r="K2156" s="15"/>
      <c r="L2156" s="5">
        <f>VLOOKUP($C$15,'اطلاعات پایه'!$A$18:$B$30,2,FALSE)</f>
        <v>30</v>
      </c>
      <c r="M2156" s="6">
        <f>VLOOKUP($C$15,'اطلاعات پایه'!$A$18:$C$30,3,FALSE)</f>
        <v>45736</v>
      </c>
      <c r="N2156" s="5">
        <f>ROUND((K2156*('اطلاعات پایه'!$B$12+1)+'اطلاعات پایه'!$B$13)/30*L2156,0)</f>
        <v>9316080</v>
      </c>
      <c r="O2156" s="5">
        <f>IF(AND(F2156&gt;0,M2156-F2156&gt;364),'اطلاعات پایه'!$B$10,0)*L2156+J2156</f>
        <v>0</v>
      </c>
      <c r="P2156" s="5">
        <f>IF(H2156="متاهل",'اطلاعات پایه'!$B$6,0)</f>
        <v>0</v>
      </c>
      <c r="Q2156" s="5">
        <f>I2156*'اطلاعات پایه'!$B$7</f>
        <v>0</v>
      </c>
      <c r="R2156" s="5">
        <f>ROUND('اطلاعات پایه'!$B$8/30*MIN(30,L2156),0)</f>
        <v>9000000</v>
      </c>
      <c r="S2156" s="5">
        <f>ROUND('اطلاعات پایه'!$B$9/30*MIN(30,L2156),0)</f>
        <v>22000000</v>
      </c>
      <c r="T2156" s="5">
        <f t="shared" si="267"/>
        <v>59284</v>
      </c>
      <c r="U2156" s="15"/>
      <c r="V2156" s="5">
        <f t="shared" si="265"/>
        <v>0</v>
      </c>
      <c r="X2156" s="9">
        <f t="shared" si="268"/>
        <v>40316080</v>
      </c>
      <c r="Y2156" s="9">
        <f>ROUND(0.07*MIN(7*L2156*'اطلاعات پایه'!$B$5,'محاسبه حقوق'!X2156),0)</f>
        <v>2822126</v>
      </c>
      <c r="Z2156" s="9">
        <f t="shared" si="269"/>
        <v>9272700</v>
      </c>
      <c r="AA2156" s="9">
        <f t="shared" si="270"/>
        <v>480702059.14285713</v>
      </c>
      <c r="AB2156" s="5">
        <f>IF(AA2156&lt;='اطلاعات پایه'!$B$35,'اطلاعات پایه'!$D$35,IF(AA2156&lt;='اطلاعات پایه'!$B$36,'اطلاعات پایه'!$E$35+(AA2156-'اطلاعات پایه'!$B$35)*'اطلاعات پایه'!$C$36,IF(AA2156&lt;='اطلاعات پایه'!$B$37,'اطلاعات پایه'!$E$36+(AA2156-'اطلاعات پایه'!$B$36)*'اطلاعات پایه'!$C$37,IF(AA2156&lt;='اطلاعات پایه'!$B$38,'اطلاعات پایه'!$E$37+(AA2156-'اطلاعات پایه'!$B$37)*'اطلاعات پایه'!$C$38,IF(AA2156&lt;='اطلاعات پایه'!$B$39,'اطلاعات پایه'!$E$38+(AA2156-'اطلاعات پایه'!$B$38)*'اطلاعات پایه'!$C$39,'اطلاعات پایه'!$E$39+(AA2156-'اطلاعات پایه'!$B$39)*'اطلاعات پایه'!$C$40)))))/365*L2156</f>
        <v>0</v>
      </c>
      <c r="AC2156" s="9">
        <f t="shared" si="271"/>
        <v>37493954</v>
      </c>
      <c r="AE2156" s="9">
        <f t="shared" si="266"/>
        <v>49588780</v>
      </c>
    </row>
    <row r="2157" spans="1:31" x14ac:dyDescent="0.25">
      <c r="A2157" s="13">
        <v>2137</v>
      </c>
      <c r="B2157" s="13"/>
      <c r="C2157" s="13"/>
      <c r="D2157" s="13"/>
      <c r="E2157" s="13"/>
      <c r="F2157" s="13"/>
      <c r="G2157" s="6" t="str">
        <f t="shared" si="264"/>
        <v/>
      </c>
      <c r="H2157" s="13"/>
      <c r="I2157" s="13"/>
      <c r="J2157" s="15"/>
      <c r="K2157" s="15"/>
      <c r="L2157" s="5">
        <f>VLOOKUP($C$15,'اطلاعات پایه'!$A$18:$B$30,2,FALSE)</f>
        <v>30</v>
      </c>
      <c r="M2157" s="6">
        <f>VLOOKUP($C$15,'اطلاعات پایه'!$A$18:$C$30,3,FALSE)</f>
        <v>45736</v>
      </c>
      <c r="N2157" s="5">
        <f>ROUND((K2157*('اطلاعات پایه'!$B$12+1)+'اطلاعات پایه'!$B$13)/30*L2157,0)</f>
        <v>9316080</v>
      </c>
      <c r="O2157" s="5">
        <f>IF(AND(F2157&gt;0,M2157-F2157&gt;364),'اطلاعات پایه'!$B$10,0)*L2157+J2157</f>
        <v>0</v>
      </c>
      <c r="P2157" s="5">
        <f>IF(H2157="متاهل",'اطلاعات پایه'!$B$6,0)</f>
        <v>0</v>
      </c>
      <c r="Q2157" s="5">
        <f>I2157*'اطلاعات پایه'!$B$7</f>
        <v>0</v>
      </c>
      <c r="R2157" s="5">
        <f>ROUND('اطلاعات پایه'!$B$8/30*MIN(30,L2157),0)</f>
        <v>9000000</v>
      </c>
      <c r="S2157" s="5">
        <f>ROUND('اطلاعات پایه'!$B$9/30*MIN(30,L2157),0)</f>
        <v>22000000</v>
      </c>
      <c r="T2157" s="5">
        <f t="shared" si="267"/>
        <v>59284</v>
      </c>
      <c r="U2157" s="15"/>
      <c r="V2157" s="5">
        <f t="shared" si="265"/>
        <v>0</v>
      </c>
      <c r="X2157" s="9">
        <f t="shared" si="268"/>
        <v>40316080</v>
      </c>
      <c r="Y2157" s="9">
        <f>ROUND(0.07*MIN(7*L2157*'اطلاعات پایه'!$B$5,'محاسبه حقوق'!X2157),0)</f>
        <v>2822126</v>
      </c>
      <c r="Z2157" s="9">
        <f t="shared" si="269"/>
        <v>9272700</v>
      </c>
      <c r="AA2157" s="9">
        <f t="shared" si="270"/>
        <v>480702059.14285713</v>
      </c>
      <c r="AB2157" s="5">
        <f>IF(AA2157&lt;='اطلاعات پایه'!$B$35,'اطلاعات پایه'!$D$35,IF(AA2157&lt;='اطلاعات پایه'!$B$36,'اطلاعات پایه'!$E$35+(AA2157-'اطلاعات پایه'!$B$35)*'اطلاعات پایه'!$C$36,IF(AA2157&lt;='اطلاعات پایه'!$B$37,'اطلاعات پایه'!$E$36+(AA2157-'اطلاعات پایه'!$B$36)*'اطلاعات پایه'!$C$37,IF(AA2157&lt;='اطلاعات پایه'!$B$38,'اطلاعات پایه'!$E$37+(AA2157-'اطلاعات پایه'!$B$37)*'اطلاعات پایه'!$C$38,IF(AA2157&lt;='اطلاعات پایه'!$B$39,'اطلاعات پایه'!$E$38+(AA2157-'اطلاعات پایه'!$B$38)*'اطلاعات پایه'!$C$39,'اطلاعات پایه'!$E$39+(AA2157-'اطلاعات پایه'!$B$39)*'اطلاعات پایه'!$C$40)))))/365*L2157</f>
        <v>0</v>
      </c>
      <c r="AC2157" s="9">
        <f t="shared" si="271"/>
        <v>37493954</v>
      </c>
      <c r="AE2157" s="9">
        <f t="shared" si="266"/>
        <v>49588780</v>
      </c>
    </row>
    <row r="2158" spans="1:31" x14ac:dyDescent="0.25">
      <c r="A2158" s="13">
        <v>2138</v>
      </c>
      <c r="B2158" s="13"/>
      <c r="C2158" s="13"/>
      <c r="D2158" s="13"/>
      <c r="E2158" s="13"/>
      <c r="F2158" s="13"/>
      <c r="G2158" s="6" t="str">
        <f t="shared" si="264"/>
        <v/>
      </c>
      <c r="H2158" s="13"/>
      <c r="I2158" s="13"/>
      <c r="J2158" s="15"/>
      <c r="K2158" s="15"/>
      <c r="L2158" s="5">
        <f>VLOOKUP($C$15,'اطلاعات پایه'!$A$18:$B$30,2,FALSE)</f>
        <v>30</v>
      </c>
      <c r="M2158" s="6">
        <f>VLOOKUP($C$15,'اطلاعات پایه'!$A$18:$C$30,3,FALSE)</f>
        <v>45736</v>
      </c>
      <c r="N2158" s="5">
        <f>ROUND((K2158*('اطلاعات پایه'!$B$12+1)+'اطلاعات پایه'!$B$13)/30*L2158,0)</f>
        <v>9316080</v>
      </c>
      <c r="O2158" s="5">
        <f>IF(AND(F2158&gt;0,M2158-F2158&gt;364),'اطلاعات پایه'!$B$10,0)*L2158+J2158</f>
        <v>0</v>
      </c>
      <c r="P2158" s="5">
        <f>IF(H2158="متاهل",'اطلاعات پایه'!$B$6,0)</f>
        <v>0</v>
      </c>
      <c r="Q2158" s="5">
        <f>I2158*'اطلاعات پایه'!$B$7</f>
        <v>0</v>
      </c>
      <c r="R2158" s="5">
        <f>ROUND('اطلاعات پایه'!$B$8/30*MIN(30,L2158),0)</f>
        <v>9000000</v>
      </c>
      <c r="S2158" s="5">
        <f>ROUND('اطلاعات پایه'!$B$9/30*MIN(30,L2158),0)</f>
        <v>22000000</v>
      </c>
      <c r="T2158" s="5">
        <f t="shared" si="267"/>
        <v>59284</v>
      </c>
      <c r="U2158" s="15"/>
      <c r="V2158" s="5">
        <f t="shared" si="265"/>
        <v>0</v>
      </c>
      <c r="X2158" s="9">
        <f t="shared" si="268"/>
        <v>40316080</v>
      </c>
      <c r="Y2158" s="9">
        <f>ROUND(0.07*MIN(7*L2158*'اطلاعات پایه'!$B$5,'محاسبه حقوق'!X2158),0)</f>
        <v>2822126</v>
      </c>
      <c r="Z2158" s="9">
        <f t="shared" si="269"/>
        <v>9272700</v>
      </c>
      <c r="AA2158" s="9">
        <f t="shared" si="270"/>
        <v>480702059.14285713</v>
      </c>
      <c r="AB2158" s="5">
        <f>IF(AA2158&lt;='اطلاعات پایه'!$B$35,'اطلاعات پایه'!$D$35,IF(AA2158&lt;='اطلاعات پایه'!$B$36,'اطلاعات پایه'!$E$35+(AA2158-'اطلاعات پایه'!$B$35)*'اطلاعات پایه'!$C$36,IF(AA2158&lt;='اطلاعات پایه'!$B$37,'اطلاعات پایه'!$E$36+(AA2158-'اطلاعات پایه'!$B$36)*'اطلاعات پایه'!$C$37,IF(AA2158&lt;='اطلاعات پایه'!$B$38,'اطلاعات پایه'!$E$37+(AA2158-'اطلاعات پایه'!$B$37)*'اطلاعات پایه'!$C$38,IF(AA2158&lt;='اطلاعات پایه'!$B$39,'اطلاعات پایه'!$E$38+(AA2158-'اطلاعات پایه'!$B$38)*'اطلاعات پایه'!$C$39,'اطلاعات پایه'!$E$39+(AA2158-'اطلاعات پایه'!$B$39)*'اطلاعات پایه'!$C$40)))))/365*L2158</f>
        <v>0</v>
      </c>
      <c r="AC2158" s="9">
        <f t="shared" si="271"/>
        <v>37493954</v>
      </c>
      <c r="AE2158" s="9">
        <f t="shared" si="266"/>
        <v>49588780</v>
      </c>
    </row>
    <row r="2159" spans="1:31" x14ac:dyDescent="0.25">
      <c r="A2159" s="13">
        <v>2139</v>
      </c>
      <c r="B2159" s="13"/>
      <c r="C2159" s="13"/>
      <c r="D2159" s="13"/>
      <c r="E2159" s="13"/>
      <c r="F2159" s="13"/>
      <c r="G2159" s="6" t="str">
        <f t="shared" si="264"/>
        <v/>
      </c>
      <c r="H2159" s="13"/>
      <c r="I2159" s="13"/>
      <c r="J2159" s="15"/>
      <c r="K2159" s="15"/>
      <c r="L2159" s="5">
        <f>VLOOKUP($C$15,'اطلاعات پایه'!$A$18:$B$30,2,FALSE)</f>
        <v>30</v>
      </c>
      <c r="M2159" s="6">
        <f>VLOOKUP($C$15,'اطلاعات پایه'!$A$18:$C$30,3,FALSE)</f>
        <v>45736</v>
      </c>
      <c r="N2159" s="5">
        <f>ROUND((K2159*('اطلاعات پایه'!$B$12+1)+'اطلاعات پایه'!$B$13)/30*L2159,0)</f>
        <v>9316080</v>
      </c>
      <c r="O2159" s="5">
        <f>IF(AND(F2159&gt;0,M2159-F2159&gt;364),'اطلاعات پایه'!$B$10,0)*L2159+J2159</f>
        <v>0</v>
      </c>
      <c r="P2159" s="5">
        <f>IF(H2159="متاهل",'اطلاعات پایه'!$B$6,0)</f>
        <v>0</v>
      </c>
      <c r="Q2159" s="5">
        <f>I2159*'اطلاعات پایه'!$B$7</f>
        <v>0</v>
      </c>
      <c r="R2159" s="5">
        <f>ROUND('اطلاعات پایه'!$B$8/30*MIN(30,L2159),0)</f>
        <v>9000000</v>
      </c>
      <c r="S2159" s="5">
        <f>ROUND('اطلاعات پایه'!$B$9/30*MIN(30,L2159),0)</f>
        <v>22000000</v>
      </c>
      <c r="T2159" s="5">
        <f t="shared" si="267"/>
        <v>59284</v>
      </c>
      <c r="U2159" s="15"/>
      <c r="V2159" s="5">
        <f t="shared" si="265"/>
        <v>0</v>
      </c>
      <c r="X2159" s="9">
        <f t="shared" si="268"/>
        <v>40316080</v>
      </c>
      <c r="Y2159" s="9">
        <f>ROUND(0.07*MIN(7*L2159*'اطلاعات پایه'!$B$5,'محاسبه حقوق'!X2159),0)</f>
        <v>2822126</v>
      </c>
      <c r="Z2159" s="9">
        <f t="shared" si="269"/>
        <v>9272700</v>
      </c>
      <c r="AA2159" s="9">
        <f t="shared" si="270"/>
        <v>480702059.14285713</v>
      </c>
      <c r="AB2159" s="5">
        <f>IF(AA2159&lt;='اطلاعات پایه'!$B$35,'اطلاعات پایه'!$D$35,IF(AA2159&lt;='اطلاعات پایه'!$B$36,'اطلاعات پایه'!$E$35+(AA2159-'اطلاعات پایه'!$B$35)*'اطلاعات پایه'!$C$36,IF(AA2159&lt;='اطلاعات پایه'!$B$37,'اطلاعات پایه'!$E$36+(AA2159-'اطلاعات پایه'!$B$36)*'اطلاعات پایه'!$C$37,IF(AA2159&lt;='اطلاعات پایه'!$B$38,'اطلاعات پایه'!$E$37+(AA2159-'اطلاعات پایه'!$B$37)*'اطلاعات پایه'!$C$38,IF(AA2159&lt;='اطلاعات پایه'!$B$39,'اطلاعات پایه'!$E$38+(AA2159-'اطلاعات پایه'!$B$38)*'اطلاعات پایه'!$C$39,'اطلاعات پایه'!$E$39+(AA2159-'اطلاعات پایه'!$B$39)*'اطلاعات پایه'!$C$40)))))/365*L2159</f>
        <v>0</v>
      </c>
      <c r="AC2159" s="9">
        <f t="shared" si="271"/>
        <v>37493954</v>
      </c>
      <c r="AE2159" s="9">
        <f t="shared" si="266"/>
        <v>49588780</v>
      </c>
    </row>
    <row r="2160" spans="1:31" x14ac:dyDescent="0.25">
      <c r="A2160" s="13">
        <v>2140</v>
      </c>
      <c r="B2160" s="13"/>
      <c r="C2160" s="13"/>
      <c r="D2160" s="13"/>
      <c r="E2160" s="13"/>
      <c r="F2160" s="13"/>
      <c r="G2160" s="6" t="str">
        <f t="shared" si="264"/>
        <v/>
      </c>
      <c r="H2160" s="13"/>
      <c r="I2160" s="13"/>
      <c r="J2160" s="15"/>
      <c r="K2160" s="15"/>
      <c r="L2160" s="5">
        <f>VLOOKUP($C$15,'اطلاعات پایه'!$A$18:$B$30,2,FALSE)</f>
        <v>30</v>
      </c>
      <c r="M2160" s="6">
        <f>VLOOKUP($C$15,'اطلاعات پایه'!$A$18:$C$30,3,FALSE)</f>
        <v>45736</v>
      </c>
      <c r="N2160" s="5">
        <f>ROUND((K2160*('اطلاعات پایه'!$B$12+1)+'اطلاعات پایه'!$B$13)/30*L2160,0)</f>
        <v>9316080</v>
      </c>
      <c r="O2160" s="5">
        <f>IF(AND(F2160&gt;0,M2160-F2160&gt;364),'اطلاعات پایه'!$B$10,0)*L2160+J2160</f>
        <v>0</v>
      </c>
      <c r="P2160" s="5">
        <f>IF(H2160="متاهل",'اطلاعات پایه'!$B$6,0)</f>
        <v>0</v>
      </c>
      <c r="Q2160" s="5">
        <f>I2160*'اطلاعات پایه'!$B$7</f>
        <v>0</v>
      </c>
      <c r="R2160" s="5">
        <f>ROUND('اطلاعات پایه'!$B$8/30*MIN(30,L2160),0)</f>
        <v>9000000</v>
      </c>
      <c r="S2160" s="5">
        <f>ROUND('اطلاعات پایه'!$B$9/30*MIN(30,L2160),0)</f>
        <v>22000000</v>
      </c>
      <c r="T2160" s="5">
        <f t="shared" si="267"/>
        <v>59284</v>
      </c>
      <c r="U2160" s="15"/>
      <c r="V2160" s="5">
        <f t="shared" si="265"/>
        <v>0</v>
      </c>
      <c r="X2160" s="9">
        <f t="shared" si="268"/>
        <v>40316080</v>
      </c>
      <c r="Y2160" s="9">
        <f>ROUND(0.07*MIN(7*L2160*'اطلاعات پایه'!$B$5,'محاسبه حقوق'!X2160),0)</f>
        <v>2822126</v>
      </c>
      <c r="Z2160" s="9">
        <f t="shared" si="269"/>
        <v>9272700</v>
      </c>
      <c r="AA2160" s="9">
        <f t="shared" si="270"/>
        <v>480702059.14285713</v>
      </c>
      <c r="AB2160" s="5">
        <f>IF(AA2160&lt;='اطلاعات پایه'!$B$35,'اطلاعات پایه'!$D$35,IF(AA2160&lt;='اطلاعات پایه'!$B$36,'اطلاعات پایه'!$E$35+(AA2160-'اطلاعات پایه'!$B$35)*'اطلاعات پایه'!$C$36,IF(AA2160&lt;='اطلاعات پایه'!$B$37,'اطلاعات پایه'!$E$36+(AA2160-'اطلاعات پایه'!$B$36)*'اطلاعات پایه'!$C$37,IF(AA2160&lt;='اطلاعات پایه'!$B$38,'اطلاعات پایه'!$E$37+(AA2160-'اطلاعات پایه'!$B$37)*'اطلاعات پایه'!$C$38,IF(AA2160&lt;='اطلاعات پایه'!$B$39,'اطلاعات پایه'!$E$38+(AA2160-'اطلاعات پایه'!$B$38)*'اطلاعات پایه'!$C$39,'اطلاعات پایه'!$E$39+(AA2160-'اطلاعات پایه'!$B$39)*'اطلاعات پایه'!$C$40)))))/365*L2160</f>
        <v>0</v>
      </c>
      <c r="AC2160" s="9">
        <f t="shared" si="271"/>
        <v>37493954</v>
      </c>
      <c r="AE2160" s="9">
        <f t="shared" si="266"/>
        <v>49588780</v>
      </c>
    </row>
    <row r="2161" spans="1:31" x14ac:dyDescent="0.25">
      <c r="A2161" s="13">
        <v>2141</v>
      </c>
      <c r="B2161" s="13"/>
      <c r="C2161" s="13"/>
      <c r="D2161" s="13"/>
      <c r="E2161" s="13"/>
      <c r="F2161" s="13"/>
      <c r="G2161" s="6" t="str">
        <f t="shared" si="264"/>
        <v/>
      </c>
      <c r="H2161" s="13"/>
      <c r="I2161" s="13"/>
      <c r="J2161" s="15"/>
      <c r="K2161" s="15"/>
      <c r="L2161" s="5">
        <f>VLOOKUP($C$15,'اطلاعات پایه'!$A$18:$B$30,2,FALSE)</f>
        <v>30</v>
      </c>
      <c r="M2161" s="6">
        <f>VLOOKUP($C$15,'اطلاعات پایه'!$A$18:$C$30,3,FALSE)</f>
        <v>45736</v>
      </c>
      <c r="N2161" s="5">
        <f>ROUND((K2161*('اطلاعات پایه'!$B$12+1)+'اطلاعات پایه'!$B$13)/30*L2161,0)</f>
        <v>9316080</v>
      </c>
      <c r="O2161" s="5">
        <f>IF(AND(F2161&gt;0,M2161-F2161&gt;364),'اطلاعات پایه'!$B$10,0)*L2161+J2161</f>
        <v>0</v>
      </c>
      <c r="P2161" s="5">
        <f>IF(H2161="متاهل",'اطلاعات پایه'!$B$6,0)</f>
        <v>0</v>
      </c>
      <c r="Q2161" s="5">
        <f>I2161*'اطلاعات پایه'!$B$7</f>
        <v>0</v>
      </c>
      <c r="R2161" s="5">
        <f>ROUND('اطلاعات پایه'!$B$8/30*MIN(30,L2161),0)</f>
        <v>9000000</v>
      </c>
      <c r="S2161" s="5">
        <f>ROUND('اطلاعات پایه'!$B$9/30*MIN(30,L2161),0)</f>
        <v>22000000</v>
      </c>
      <c r="T2161" s="5">
        <f t="shared" si="267"/>
        <v>59284</v>
      </c>
      <c r="U2161" s="15"/>
      <c r="V2161" s="5">
        <f t="shared" si="265"/>
        <v>0</v>
      </c>
      <c r="X2161" s="9">
        <f t="shared" si="268"/>
        <v>40316080</v>
      </c>
      <c r="Y2161" s="9">
        <f>ROUND(0.07*MIN(7*L2161*'اطلاعات پایه'!$B$5,'محاسبه حقوق'!X2161),0)</f>
        <v>2822126</v>
      </c>
      <c r="Z2161" s="9">
        <f t="shared" si="269"/>
        <v>9272700</v>
      </c>
      <c r="AA2161" s="9">
        <f t="shared" si="270"/>
        <v>480702059.14285713</v>
      </c>
      <c r="AB2161" s="5">
        <f>IF(AA2161&lt;='اطلاعات پایه'!$B$35,'اطلاعات پایه'!$D$35,IF(AA2161&lt;='اطلاعات پایه'!$B$36,'اطلاعات پایه'!$E$35+(AA2161-'اطلاعات پایه'!$B$35)*'اطلاعات پایه'!$C$36,IF(AA2161&lt;='اطلاعات پایه'!$B$37,'اطلاعات پایه'!$E$36+(AA2161-'اطلاعات پایه'!$B$36)*'اطلاعات پایه'!$C$37,IF(AA2161&lt;='اطلاعات پایه'!$B$38,'اطلاعات پایه'!$E$37+(AA2161-'اطلاعات پایه'!$B$37)*'اطلاعات پایه'!$C$38,IF(AA2161&lt;='اطلاعات پایه'!$B$39,'اطلاعات پایه'!$E$38+(AA2161-'اطلاعات پایه'!$B$38)*'اطلاعات پایه'!$C$39,'اطلاعات پایه'!$E$39+(AA2161-'اطلاعات پایه'!$B$39)*'اطلاعات پایه'!$C$40)))))/365*L2161</f>
        <v>0</v>
      </c>
      <c r="AC2161" s="9">
        <f t="shared" si="271"/>
        <v>37493954</v>
      </c>
      <c r="AE2161" s="9">
        <f t="shared" si="266"/>
        <v>49588780</v>
      </c>
    </row>
    <row r="2162" spans="1:31" x14ac:dyDescent="0.25">
      <c r="A2162" s="13">
        <v>2142</v>
      </c>
      <c r="B2162" s="13"/>
      <c r="C2162" s="13"/>
      <c r="D2162" s="13"/>
      <c r="E2162" s="13"/>
      <c r="F2162" s="13"/>
      <c r="G2162" s="6" t="str">
        <f t="shared" si="264"/>
        <v/>
      </c>
      <c r="H2162" s="13"/>
      <c r="I2162" s="13"/>
      <c r="J2162" s="15"/>
      <c r="K2162" s="15"/>
      <c r="L2162" s="5">
        <f>VLOOKUP($C$15,'اطلاعات پایه'!$A$18:$B$30,2,FALSE)</f>
        <v>30</v>
      </c>
      <c r="M2162" s="6">
        <f>VLOOKUP($C$15,'اطلاعات پایه'!$A$18:$C$30,3,FALSE)</f>
        <v>45736</v>
      </c>
      <c r="N2162" s="5">
        <f>ROUND((K2162*('اطلاعات پایه'!$B$12+1)+'اطلاعات پایه'!$B$13)/30*L2162,0)</f>
        <v>9316080</v>
      </c>
      <c r="O2162" s="5">
        <f>IF(AND(F2162&gt;0,M2162-F2162&gt;364),'اطلاعات پایه'!$B$10,0)*L2162+J2162</f>
        <v>0</v>
      </c>
      <c r="P2162" s="5">
        <f>IF(H2162="متاهل",'اطلاعات پایه'!$B$6,0)</f>
        <v>0</v>
      </c>
      <c r="Q2162" s="5">
        <f>I2162*'اطلاعات پایه'!$B$7</f>
        <v>0</v>
      </c>
      <c r="R2162" s="5">
        <f>ROUND('اطلاعات پایه'!$B$8/30*MIN(30,L2162),0)</f>
        <v>9000000</v>
      </c>
      <c r="S2162" s="5">
        <f>ROUND('اطلاعات پایه'!$B$9/30*MIN(30,L2162),0)</f>
        <v>22000000</v>
      </c>
      <c r="T2162" s="5">
        <f t="shared" si="267"/>
        <v>59284</v>
      </c>
      <c r="U2162" s="15"/>
      <c r="V2162" s="5">
        <f t="shared" si="265"/>
        <v>0</v>
      </c>
      <c r="X2162" s="9">
        <f t="shared" si="268"/>
        <v>40316080</v>
      </c>
      <c r="Y2162" s="9">
        <f>ROUND(0.07*MIN(7*L2162*'اطلاعات پایه'!$B$5,'محاسبه حقوق'!X2162),0)</f>
        <v>2822126</v>
      </c>
      <c r="Z2162" s="9">
        <f t="shared" si="269"/>
        <v>9272700</v>
      </c>
      <c r="AA2162" s="9">
        <f t="shared" si="270"/>
        <v>480702059.14285713</v>
      </c>
      <c r="AB2162" s="5">
        <f>IF(AA2162&lt;='اطلاعات پایه'!$B$35,'اطلاعات پایه'!$D$35,IF(AA2162&lt;='اطلاعات پایه'!$B$36,'اطلاعات پایه'!$E$35+(AA2162-'اطلاعات پایه'!$B$35)*'اطلاعات پایه'!$C$36,IF(AA2162&lt;='اطلاعات پایه'!$B$37,'اطلاعات پایه'!$E$36+(AA2162-'اطلاعات پایه'!$B$36)*'اطلاعات پایه'!$C$37,IF(AA2162&lt;='اطلاعات پایه'!$B$38,'اطلاعات پایه'!$E$37+(AA2162-'اطلاعات پایه'!$B$37)*'اطلاعات پایه'!$C$38,IF(AA2162&lt;='اطلاعات پایه'!$B$39,'اطلاعات پایه'!$E$38+(AA2162-'اطلاعات پایه'!$B$38)*'اطلاعات پایه'!$C$39,'اطلاعات پایه'!$E$39+(AA2162-'اطلاعات پایه'!$B$39)*'اطلاعات پایه'!$C$40)))))/365*L2162</f>
        <v>0</v>
      </c>
      <c r="AC2162" s="9">
        <f t="shared" si="271"/>
        <v>37493954</v>
      </c>
      <c r="AE2162" s="9">
        <f t="shared" si="266"/>
        <v>49588780</v>
      </c>
    </row>
    <row r="2163" spans="1:31" x14ac:dyDescent="0.25">
      <c r="A2163" s="13">
        <v>2143</v>
      </c>
      <c r="B2163" s="13"/>
      <c r="C2163" s="13"/>
      <c r="D2163" s="13"/>
      <c r="E2163" s="13"/>
      <c r="F2163" s="13"/>
      <c r="G2163" s="6" t="str">
        <f t="shared" si="264"/>
        <v/>
      </c>
      <c r="H2163" s="13"/>
      <c r="I2163" s="13"/>
      <c r="J2163" s="15"/>
      <c r="K2163" s="15"/>
      <c r="L2163" s="5">
        <f>VLOOKUP($C$15,'اطلاعات پایه'!$A$18:$B$30,2,FALSE)</f>
        <v>30</v>
      </c>
      <c r="M2163" s="6">
        <f>VLOOKUP($C$15,'اطلاعات پایه'!$A$18:$C$30,3,FALSE)</f>
        <v>45736</v>
      </c>
      <c r="N2163" s="5">
        <f>ROUND((K2163*('اطلاعات پایه'!$B$12+1)+'اطلاعات پایه'!$B$13)/30*L2163,0)</f>
        <v>9316080</v>
      </c>
      <c r="O2163" s="5">
        <f>IF(AND(F2163&gt;0,M2163-F2163&gt;364),'اطلاعات پایه'!$B$10,0)*L2163+J2163</f>
        <v>0</v>
      </c>
      <c r="P2163" s="5">
        <f>IF(H2163="متاهل",'اطلاعات پایه'!$B$6,0)</f>
        <v>0</v>
      </c>
      <c r="Q2163" s="5">
        <f>I2163*'اطلاعات پایه'!$B$7</f>
        <v>0</v>
      </c>
      <c r="R2163" s="5">
        <f>ROUND('اطلاعات پایه'!$B$8/30*MIN(30,L2163),0)</f>
        <v>9000000</v>
      </c>
      <c r="S2163" s="5">
        <f>ROUND('اطلاعات پایه'!$B$9/30*MIN(30,L2163),0)</f>
        <v>22000000</v>
      </c>
      <c r="T2163" s="5">
        <f t="shared" si="267"/>
        <v>59284</v>
      </c>
      <c r="U2163" s="15"/>
      <c r="V2163" s="5">
        <f t="shared" si="265"/>
        <v>0</v>
      </c>
      <c r="X2163" s="9">
        <f t="shared" si="268"/>
        <v>40316080</v>
      </c>
      <c r="Y2163" s="9">
        <f>ROUND(0.07*MIN(7*L2163*'اطلاعات پایه'!$B$5,'محاسبه حقوق'!X2163),0)</f>
        <v>2822126</v>
      </c>
      <c r="Z2163" s="9">
        <f t="shared" si="269"/>
        <v>9272700</v>
      </c>
      <c r="AA2163" s="9">
        <f t="shared" si="270"/>
        <v>480702059.14285713</v>
      </c>
      <c r="AB2163" s="5">
        <f>IF(AA2163&lt;='اطلاعات پایه'!$B$35,'اطلاعات پایه'!$D$35,IF(AA2163&lt;='اطلاعات پایه'!$B$36,'اطلاعات پایه'!$E$35+(AA2163-'اطلاعات پایه'!$B$35)*'اطلاعات پایه'!$C$36,IF(AA2163&lt;='اطلاعات پایه'!$B$37,'اطلاعات پایه'!$E$36+(AA2163-'اطلاعات پایه'!$B$36)*'اطلاعات پایه'!$C$37,IF(AA2163&lt;='اطلاعات پایه'!$B$38,'اطلاعات پایه'!$E$37+(AA2163-'اطلاعات پایه'!$B$37)*'اطلاعات پایه'!$C$38,IF(AA2163&lt;='اطلاعات پایه'!$B$39,'اطلاعات پایه'!$E$38+(AA2163-'اطلاعات پایه'!$B$38)*'اطلاعات پایه'!$C$39,'اطلاعات پایه'!$E$39+(AA2163-'اطلاعات پایه'!$B$39)*'اطلاعات پایه'!$C$40)))))/365*L2163</f>
        <v>0</v>
      </c>
      <c r="AC2163" s="9">
        <f t="shared" si="271"/>
        <v>37493954</v>
      </c>
      <c r="AE2163" s="9">
        <f t="shared" si="266"/>
        <v>49588780</v>
      </c>
    </row>
    <row r="2164" spans="1:31" x14ac:dyDescent="0.25">
      <c r="A2164" s="13">
        <v>2144</v>
      </c>
      <c r="B2164" s="13"/>
      <c r="C2164" s="13"/>
      <c r="D2164" s="13"/>
      <c r="E2164" s="13"/>
      <c r="F2164" s="13"/>
      <c r="G2164" s="6" t="str">
        <f t="shared" si="264"/>
        <v/>
      </c>
      <c r="H2164" s="13"/>
      <c r="I2164" s="13"/>
      <c r="J2164" s="15"/>
      <c r="K2164" s="15"/>
      <c r="L2164" s="5">
        <f>VLOOKUP($C$15,'اطلاعات پایه'!$A$18:$B$30,2,FALSE)</f>
        <v>30</v>
      </c>
      <c r="M2164" s="6">
        <f>VLOOKUP($C$15,'اطلاعات پایه'!$A$18:$C$30,3,FALSE)</f>
        <v>45736</v>
      </c>
      <c r="N2164" s="5">
        <f>ROUND((K2164*('اطلاعات پایه'!$B$12+1)+'اطلاعات پایه'!$B$13)/30*L2164,0)</f>
        <v>9316080</v>
      </c>
      <c r="O2164" s="5">
        <f>IF(AND(F2164&gt;0,M2164-F2164&gt;364),'اطلاعات پایه'!$B$10,0)*L2164+J2164</f>
        <v>0</v>
      </c>
      <c r="P2164" s="5">
        <f>IF(H2164="متاهل",'اطلاعات پایه'!$B$6,0)</f>
        <v>0</v>
      </c>
      <c r="Q2164" s="5">
        <f>I2164*'اطلاعات پایه'!$B$7</f>
        <v>0</v>
      </c>
      <c r="R2164" s="5">
        <f>ROUND('اطلاعات پایه'!$B$8/30*MIN(30,L2164),0)</f>
        <v>9000000</v>
      </c>
      <c r="S2164" s="5">
        <f>ROUND('اطلاعات پایه'!$B$9/30*MIN(30,L2164),0)</f>
        <v>22000000</v>
      </c>
      <c r="T2164" s="5">
        <f t="shared" si="267"/>
        <v>59284</v>
      </c>
      <c r="U2164" s="15"/>
      <c r="V2164" s="5">
        <f t="shared" si="265"/>
        <v>0</v>
      </c>
      <c r="X2164" s="9">
        <f t="shared" si="268"/>
        <v>40316080</v>
      </c>
      <c r="Y2164" s="9">
        <f>ROUND(0.07*MIN(7*L2164*'اطلاعات پایه'!$B$5,'محاسبه حقوق'!X2164),0)</f>
        <v>2822126</v>
      </c>
      <c r="Z2164" s="9">
        <f t="shared" si="269"/>
        <v>9272700</v>
      </c>
      <c r="AA2164" s="9">
        <f t="shared" si="270"/>
        <v>480702059.14285713</v>
      </c>
      <c r="AB2164" s="5">
        <f>IF(AA2164&lt;='اطلاعات پایه'!$B$35,'اطلاعات پایه'!$D$35,IF(AA2164&lt;='اطلاعات پایه'!$B$36,'اطلاعات پایه'!$E$35+(AA2164-'اطلاعات پایه'!$B$35)*'اطلاعات پایه'!$C$36,IF(AA2164&lt;='اطلاعات پایه'!$B$37,'اطلاعات پایه'!$E$36+(AA2164-'اطلاعات پایه'!$B$36)*'اطلاعات پایه'!$C$37,IF(AA2164&lt;='اطلاعات پایه'!$B$38,'اطلاعات پایه'!$E$37+(AA2164-'اطلاعات پایه'!$B$37)*'اطلاعات پایه'!$C$38,IF(AA2164&lt;='اطلاعات پایه'!$B$39,'اطلاعات پایه'!$E$38+(AA2164-'اطلاعات پایه'!$B$38)*'اطلاعات پایه'!$C$39,'اطلاعات پایه'!$E$39+(AA2164-'اطلاعات پایه'!$B$39)*'اطلاعات پایه'!$C$40)))))/365*L2164</f>
        <v>0</v>
      </c>
      <c r="AC2164" s="9">
        <f t="shared" si="271"/>
        <v>37493954</v>
      </c>
      <c r="AE2164" s="9">
        <f t="shared" si="266"/>
        <v>49588780</v>
      </c>
    </row>
    <row r="2165" spans="1:31" x14ac:dyDescent="0.25">
      <c r="A2165" s="13">
        <v>2145</v>
      </c>
      <c r="B2165" s="13"/>
      <c r="C2165" s="13"/>
      <c r="D2165" s="13"/>
      <c r="E2165" s="13"/>
      <c r="F2165" s="13"/>
      <c r="G2165" s="6" t="str">
        <f t="shared" si="264"/>
        <v/>
      </c>
      <c r="H2165" s="13"/>
      <c r="I2165" s="13"/>
      <c r="J2165" s="15"/>
      <c r="K2165" s="15"/>
      <c r="L2165" s="5">
        <f>VLOOKUP($C$15,'اطلاعات پایه'!$A$18:$B$30,2,FALSE)</f>
        <v>30</v>
      </c>
      <c r="M2165" s="6">
        <f>VLOOKUP($C$15,'اطلاعات پایه'!$A$18:$C$30,3,FALSE)</f>
        <v>45736</v>
      </c>
      <c r="N2165" s="5">
        <f>ROUND((K2165*('اطلاعات پایه'!$B$12+1)+'اطلاعات پایه'!$B$13)/30*L2165,0)</f>
        <v>9316080</v>
      </c>
      <c r="O2165" s="5">
        <f>IF(AND(F2165&gt;0,M2165-F2165&gt;364),'اطلاعات پایه'!$B$10,0)*L2165+J2165</f>
        <v>0</v>
      </c>
      <c r="P2165" s="5">
        <f>IF(H2165="متاهل",'اطلاعات پایه'!$B$6,0)</f>
        <v>0</v>
      </c>
      <c r="Q2165" s="5">
        <f>I2165*'اطلاعات پایه'!$B$7</f>
        <v>0</v>
      </c>
      <c r="R2165" s="5">
        <f>ROUND('اطلاعات پایه'!$B$8/30*MIN(30,L2165),0)</f>
        <v>9000000</v>
      </c>
      <c r="S2165" s="5">
        <f>ROUND('اطلاعات پایه'!$B$9/30*MIN(30,L2165),0)</f>
        <v>22000000</v>
      </c>
      <c r="T2165" s="5">
        <f t="shared" si="267"/>
        <v>59284</v>
      </c>
      <c r="U2165" s="15"/>
      <c r="V2165" s="5">
        <f t="shared" si="265"/>
        <v>0</v>
      </c>
      <c r="X2165" s="9">
        <f t="shared" si="268"/>
        <v>40316080</v>
      </c>
      <c r="Y2165" s="9">
        <f>ROUND(0.07*MIN(7*L2165*'اطلاعات پایه'!$B$5,'محاسبه حقوق'!X2165),0)</f>
        <v>2822126</v>
      </c>
      <c r="Z2165" s="9">
        <f t="shared" si="269"/>
        <v>9272700</v>
      </c>
      <c r="AA2165" s="9">
        <f t="shared" si="270"/>
        <v>480702059.14285713</v>
      </c>
      <c r="AB2165" s="5">
        <f>IF(AA2165&lt;='اطلاعات پایه'!$B$35,'اطلاعات پایه'!$D$35,IF(AA2165&lt;='اطلاعات پایه'!$B$36,'اطلاعات پایه'!$E$35+(AA2165-'اطلاعات پایه'!$B$35)*'اطلاعات پایه'!$C$36,IF(AA2165&lt;='اطلاعات پایه'!$B$37,'اطلاعات پایه'!$E$36+(AA2165-'اطلاعات پایه'!$B$36)*'اطلاعات پایه'!$C$37,IF(AA2165&lt;='اطلاعات پایه'!$B$38,'اطلاعات پایه'!$E$37+(AA2165-'اطلاعات پایه'!$B$37)*'اطلاعات پایه'!$C$38,IF(AA2165&lt;='اطلاعات پایه'!$B$39,'اطلاعات پایه'!$E$38+(AA2165-'اطلاعات پایه'!$B$38)*'اطلاعات پایه'!$C$39,'اطلاعات پایه'!$E$39+(AA2165-'اطلاعات پایه'!$B$39)*'اطلاعات پایه'!$C$40)))))/365*L2165</f>
        <v>0</v>
      </c>
      <c r="AC2165" s="9">
        <f t="shared" si="271"/>
        <v>37493954</v>
      </c>
      <c r="AE2165" s="9">
        <f t="shared" si="266"/>
        <v>49588780</v>
      </c>
    </row>
    <row r="2166" spans="1:31" x14ac:dyDescent="0.25">
      <c r="A2166" s="13">
        <v>2146</v>
      </c>
      <c r="B2166" s="13"/>
      <c r="C2166" s="13"/>
      <c r="D2166" s="13"/>
      <c r="E2166" s="13"/>
      <c r="F2166" s="13"/>
      <c r="G2166" s="6" t="str">
        <f t="shared" si="264"/>
        <v/>
      </c>
      <c r="H2166" s="13"/>
      <c r="I2166" s="13"/>
      <c r="J2166" s="15"/>
      <c r="K2166" s="15"/>
      <c r="L2166" s="5">
        <f>VLOOKUP($C$15,'اطلاعات پایه'!$A$18:$B$30,2,FALSE)</f>
        <v>30</v>
      </c>
      <c r="M2166" s="6">
        <f>VLOOKUP($C$15,'اطلاعات پایه'!$A$18:$C$30,3,FALSE)</f>
        <v>45736</v>
      </c>
      <c r="N2166" s="5">
        <f>ROUND((K2166*('اطلاعات پایه'!$B$12+1)+'اطلاعات پایه'!$B$13)/30*L2166,0)</f>
        <v>9316080</v>
      </c>
      <c r="O2166" s="5">
        <f>IF(AND(F2166&gt;0,M2166-F2166&gt;364),'اطلاعات پایه'!$B$10,0)*L2166+J2166</f>
        <v>0</v>
      </c>
      <c r="P2166" s="5">
        <f>IF(H2166="متاهل",'اطلاعات پایه'!$B$6,0)</f>
        <v>0</v>
      </c>
      <c r="Q2166" s="5">
        <f>I2166*'اطلاعات پایه'!$B$7</f>
        <v>0</v>
      </c>
      <c r="R2166" s="5">
        <f>ROUND('اطلاعات پایه'!$B$8/30*MIN(30,L2166),0)</f>
        <v>9000000</v>
      </c>
      <c r="S2166" s="5">
        <f>ROUND('اطلاعات پایه'!$B$9/30*MIN(30,L2166),0)</f>
        <v>22000000</v>
      </c>
      <c r="T2166" s="5">
        <f t="shared" si="267"/>
        <v>59284</v>
      </c>
      <c r="U2166" s="15"/>
      <c r="V2166" s="5">
        <f t="shared" si="265"/>
        <v>0</v>
      </c>
      <c r="X2166" s="9">
        <f t="shared" si="268"/>
        <v>40316080</v>
      </c>
      <c r="Y2166" s="9">
        <f>ROUND(0.07*MIN(7*L2166*'اطلاعات پایه'!$B$5,'محاسبه حقوق'!X2166),0)</f>
        <v>2822126</v>
      </c>
      <c r="Z2166" s="9">
        <f t="shared" si="269"/>
        <v>9272700</v>
      </c>
      <c r="AA2166" s="9">
        <f t="shared" si="270"/>
        <v>480702059.14285713</v>
      </c>
      <c r="AB2166" s="5">
        <f>IF(AA2166&lt;='اطلاعات پایه'!$B$35,'اطلاعات پایه'!$D$35,IF(AA2166&lt;='اطلاعات پایه'!$B$36,'اطلاعات پایه'!$E$35+(AA2166-'اطلاعات پایه'!$B$35)*'اطلاعات پایه'!$C$36,IF(AA2166&lt;='اطلاعات پایه'!$B$37,'اطلاعات پایه'!$E$36+(AA2166-'اطلاعات پایه'!$B$36)*'اطلاعات پایه'!$C$37,IF(AA2166&lt;='اطلاعات پایه'!$B$38,'اطلاعات پایه'!$E$37+(AA2166-'اطلاعات پایه'!$B$37)*'اطلاعات پایه'!$C$38,IF(AA2166&lt;='اطلاعات پایه'!$B$39,'اطلاعات پایه'!$E$38+(AA2166-'اطلاعات پایه'!$B$38)*'اطلاعات پایه'!$C$39,'اطلاعات پایه'!$E$39+(AA2166-'اطلاعات پایه'!$B$39)*'اطلاعات پایه'!$C$40)))))/365*L2166</f>
        <v>0</v>
      </c>
      <c r="AC2166" s="9">
        <f t="shared" si="271"/>
        <v>37493954</v>
      </c>
      <c r="AE2166" s="9">
        <f t="shared" si="266"/>
        <v>49588780</v>
      </c>
    </row>
    <row r="2167" spans="1:31" x14ac:dyDescent="0.25">
      <c r="A2167" s="13">
        <v>2147</v>
      </c>
      <c r="B2167" s="13"/>
      <c r="C2167" s="13"/>
      <c r="D2167" s="13"/>
      <c r="E2167" s="13"/>
      <c r="F2167" s="13"/>
      <c r="G2167" s="6" t="str">
        <f t="shared" si="264"/>
        <v/>
      </c>
      <c r="H2167" s="13"/>
      <c r="I2167" s="13"/>
      <c r="J2167" s="15"/>
      <c r="K2167" s="15"/>
      <c r="L2167" s="5">
        <f>VLOOKUP($C$15,'اطلاعات پایه'!$A$18:$B$30,2,FALSE)</f>
        <v>30</v>
      </c>
      <c r="M2167" s="6">
        <f>VLOOKUP($C$15,'اطلاعات پایه'!$A$18:$C$30,3,FALSE)</f>
        <v>45736</v>
      </c>
      <c r="N2167" s="5">
        <f>ROUND((K2167*('اطلاعات پایه'!$B$12+1)+'اطلاعات پایه'!$B$13)/30*L2167,0)</f>
        <v>9316080</v>
      </c>
      <c r="O2167" s="5">
        <f>IF(AND(F2167&gt;0,M2167-F2167&gt;364),'اطلاعات پایه'!$B$10,0)*L2167+J2167</f>
        <v>0</v>
      </c>
      <c r="P2167" s="5">
        <f>IF(H2167="متاهل",'اطلاعات پایه'!$B$6,0)</f>
        <v>0</v>
      </c>
      <c r="Q2167" s="5">
        <f>I2167*'اطلاعات پایه'!$B$7</f>
        <v>0</v>
      </c>
      <c r="R2167" s="5">
        <f>ROUND('اطلاعات پایه'!$B$8/30*MIN(30,L2167),0)</f>
        <v>9000000</v>
      </c>
      <c r="S2167" s="5">
        <f>ROUND('اطلاعات پایه'!$B$9/30*MIN(30,L2167),0)</f>
        <v>22000000</v>
      </c>
      <c r="T2167" s="5">
        <f t="shared" si="267"/>
        <v>59284</v>
      </c>
      <c r="U2167" s="15"/>
      <c r="V2167" s="5">
        <f t="shared" si="265"/>
        <v>0</v>
      </c>
      <c r="X2167" s="9">
        <f t="shared" si="268"/>
        <v>40316080</v>
      </c>
      <c r="Y2167" s="9">
        <f>ROUND(0.07*MIN(7*L2167*'اطلاعات پایه'!$B$5,'محاسبه حقوق'!X2167),0)</f>
        <v>2822126</v>
      </c>
      <c r="Z2167" s="9">
        <f t="shared" si="269"/>
        <v>9272700</v>
      </c>
      <c r="AA2167" s="9">
        <f t="shared" si="270"/>
        <v>480702059.14285713</v>
      </c>
      <c r="AB2167" s="5">
        <f>IF(AA2167&lt;='اطلاعات پایه'!$B$35,'اطلاعات پایه'!$D$35,IF(AA2167&lt;='اطلاعات پایه'!$B$36,'اطلاعات پایه'!$E$35+(AA2167-'اطلاعات پایه'!$B$35)*'اطلاعات پایه'!$C$36,IF(AA2167&lt;='اطلاعات پایه'!$B$37,'اطلاعات پایه'!$E$36+(AA2167-'اطلاعات پایه'!$B$36)*'اطلاعات پایه'!$C$37,IF(AA2167&lt;='اطلاعات پایه'!$B$38,'اطلاعات پایه'!$E$37+(AA2167-'اطلاعات پایه'!$B$37)*'اطلاعات پایه'!$C$38,IF(AA2167&lt;='اطلاعات پایه'!$B$39,'اطلاعات پایه'!$E$38+(AA2167-'اطلاعات پایه'!$B$38)*'اطلاعات پایه'!$C$39,'اطلاعات پایه'!$E$39+(AA2167-'اطلاعات پایه'!$B$39)*'اطلاعات پایه'!$C$40)))))/365*L2167</f>
        <v>0</v>
      </c>
      <c r="AC2167" s="9">
        <f t="shared" si="271"/>
        <v>37493954</v>
      </c>
      <c r="AE2167" s="9">
        <f t="shared" si="266"/>
        <v>49588780</v>
      </c>
    </row>
    <row r="2168" spans="1:31" x14ac:dyDescent="0.25">
      <c r="A2168" s="13">
        <v>2148</v>
      </c>
      <c r="B2168" s="13"/>
      <c r="C2168" s="13"/>
      <c r="D2168" s="13"/>
      <c r="E2168" s="13"/>
      <c r="F2168" s="13"/>
      <c r="G2168" s="6" t="str">
        <f t="shared" si="264"/>
        <v/>
      </c>
      <c r="H2168" s="13"/>
      <c r="I2168" s="13"/>
      <c r="J2168" s="15"/>
      <c r="K2168" s="15"/>
      <c r="L2168" s="5">
        <f>VLOOKUP($C$15,'اطلاعات پایه'!$A$18:$B$30,2,FALSE)</f>
        <v>30</v>
      </c>
      <c r="M2168" s="6">
        <f>VLOOKUP($C$15,'اطلاعات پایه'!$A$18:$C$30,3,FALSE)</f>
        <v>45736</v>
      </c>
      <c r="N2168" s="5">
        <f>ROUND((K2168*('اطلاعات پایه'!$B$12+1)+'اطلاعات پایه'!$B$13)/30*L2168,0)</f>
        <v>9316080</v>
      </c>
      <c r="O2168" s="5">
        <f>IF(AND(F2168&gt;0,M2168-F2168&gt;364),'اطلاعات پایه'!$B$10,0)*L2168+J2168</f>
        <v>0</v>
      </c>
      <c r="P2168" s="5">
        <f>IF(H2168="متاهل",'اطلاعات پایه'!$B$6,0)</f>
        <v>0</v>
      </c>
      <c r="Q2168" s="5">
        <f>I2168*'اطلاعات پایه'!$B$7</f>
        <v>0</v>
      </c>
      <c r="R2168" s="5">
        <f>ROUND('اطلاعات پایه'!$B$8/30*MIN(30,L2168),0)</f>
        <v>9000000</v>
      </c>
      <c r="S2168" s="5">
        <f>ROUND('اطلاعات پایه'!$B$9/30*MIN(30,L2168),0)</f>
        <v>22000000</v>
      </c>
      <c r="T2168" s="5">
        <f t="shared" si="267"/>
        <v>59284</v>
      </c>
      <c r="U2168" s="15"/>
      <c r="V2168" s="5">
        <f t="shared" si="265"/>
        <v>0</v>
      </c>
      <c r="X2168" s="9">
        <f t="shared" si="268"/>
        <v>40316080</v>
      </c>
      <c r="Y2168" s="9">
        <f>ROUND(0.07*MIN(7*L2168*'اطلاعات پایه'!$B$5,'محاسبه حقوق'!X2168),0)</f>
        <v>2822126</v>
      </c>
      <c r="Z2168" s="9">
        <f t="shared" si="269"/>
        <v>9272700</v>
      </c>
      <c r="AA2168" s="9">
        <f t="shared" si="270"/>
        <v>480702059.14285713</v>
      </c>
      <c r="AB2168" s="5">
        <f>IF(AA2168&lt;='اطلاعات پایه'!$B$35,'اطلاعات پایه'!$D$35,IF(AA2168&lt;='اطلاعات پایه'!$B$36,'اطلاعات پایه'!$E$35+(AA2168-'اطلاعات پایه'!$B$35)*'اطلاعات پایه'!$C$36,IF(AA2168&lt;='اطلاعات پایه'!$B$37,'اطلاعات پایه'!$E$36+(AA2168-'اطلاعات پایه'!$B$36)*'اطلاعات پایه'!$C$37,IF(AA2168&lt;='اطلاعات پایه'!$B$38,'اطلاعات پایه'!$E$37+(AA2168-'اطلاعات پایه'!$B$37)*'اطلاعات پایه'!$C$38,IF(AA2168&lt;='اطلاعات پایه'!$B$39,'اطلاعات پایه'!$E$38+(AA2168-'اطلاعات پایه'!$B$38)*'اطلاعات پایه'!$C$39,'اطلاعات پایه'!$E$39+(AA2168-'اطلاعات پایه'!$B$39)*'اطلاعات پایه'!$C$40)))))/365*L2168</f>
        <v>0</v>
      </c>
      <c r="AC2168" s="9">
        <f t="shared" si="271"/>
        <v>37493954</v>
      </c>
      <c r="AE2168" s="9">
        <f t="shared" si="266"/>
        <v>49588780</v>
      </c>
    </row>
    <row r="2169" spans="1:31" x14ac:dyDescent="0.25">
      <c r="A2169" s="13">
        <v>2149</v>
      </c>
      <c r="B2169" s="13"/>
      <c r="C2169" s="13"/>
      <c r="D2169" s="13"/>
      <c r="E2169" s="13"/>
      <c r="F2169" s="13"/>
      <c r="G2169" s="6" t="str">
        <f t="shared" si="264"/>
        <v/>
      </c>
      <c r="H2169" s="13"/>
      <c r="I2169" s="13"/>
      <c r="J2169" s="15"/>
      <c r="K2169" s="15"/>
      <c r="L2169" s="5">
        <f>VLOOKUP($C$15,'اطلاعات پایه'!$A$18:$B$30,2,FALSE)</f>
        <v>30</v>
      </c>
      <c r="M2169" s="6">
        <f>VLOOKUP($C$15,'اطلاعات پایه'!$A$18:$C$30,3,FALSE)</f>
        <v>45736</v>
      </c>
      <c r="N2169" s="5">
        <f>ROUND((K2169*('اطلاعات پایه'!$B$12+1)+'اطلاعات پایه'!$B$13)/30*L2169,0)</f>
        <v>9316080</v>
      </c>
      <c r="O2169" s="5">
        <f>IF(AND(F2169&gt;0,M2169-F2169&gt;364),'اطلاعات پایه'!$B$10,0)*L2169+J2169</f>
        <v>0</v>
      </c>
      <c r="P2169" s="5">
        <f>IF(H2169="متاهل",'اطلاعات پایه'!$B$6,0)</f>
        <v>0</v>
      </c>
      <c r="Q2169" s="5">
        <f>I2169*'اطلاعات پایه'!$B$7</f>
        <v>0</v>
      </c>
      <c r="R2169" s="5">
        <f>ROUND('اطلاعات پایه'!$B$8/30*MIN(30,L2169),0)</f>
        <v>9000000</v>
      </c>
      <c r="S2169" s="5">
        <f>ROUND('اطلاعات پایه'!$B$9/30*MIN(30,L2169),0)</f>
        <v>22000000</v>
      </c>
      <c r="T2169" s="5">
        <f t="shared" si="267"/>
        <v>59284</v>
      </c>
      <c r="U2169" s="15"/>
      <c r="V2169" s="5">
        <f t="shared" si="265"/>
        <v>0</v>
      </c>
      <c r="X2169" s="9">
        <f t="shared" si="268"/>
        <v>40316080</v>
      </c>
      <c r="Y2169" s="9">
        <f>ROUND(0.07*MIN(7*L2169*'اطلاعات پایه'!$B$5,'محاسبه حقوق'!X2169),0)</f>
        <v>2822126</v>
      </c>
      <c r="Z2169" s="9">
        <f t="shared" si="269"/>
        <v>9272700</v>
      </c>
      <c r="AA2169" s="9">
        <f t="shared" si="270"/>
        <v>480702059.14285713</v>
      </c>
      <c r="AB2169" s="5">
        <f>IF(AA2169&lt;='اطلاعات پایه'!$B$35,'اطلاعات پایه'!$D$35,IF(AA2169&lt;='اطلاعات پایه'!$B$36,'اطلاعات پایه'!$E$35+(AA2169-'اطلاعات پایه'!$B$35)*'اطلاعات پایه'!$C$36,IF(AA2169&lt;='اطلاعات پایه'!$B$37,'اطلاعات پایه'!$E$36+(AA2169-'اطلاعات پایه'!$B$36)*'اطلاعات پایه'!$C$37,IF(AA2169&lt;='اطلاعات پایه'!$B$38,'اطلاعات پایه'!$E$37+(AA2169-'اطلاعات پایه'!$B$37)*'اطلاعات پایه'!$C$38,IF(AA2169&lt;='اطلاعات پایه'!$B$39,'اطلاعات پایه'!$E$38+(AA2169-'اطلاعات پایه'!$B$38)*'اطلاعات پایه'!$C$39,'اطلاعات پایه'!$E$39+(AA2169-'اطلاعات پایه'!$B$39)*'اطلاعات پایه'!$C$40)))))/365*L2169</f>
        <v>0</v>
      </c>
      <c r="AC2169" s="9">
        <f t="shared" si="271"/>
        <v>37493954</v>
      </c>
      <c r="AE2169" s="9">
        <f t="shared" si="266"/>
        <v>49588780</v>
      </c>
    </row>
    <row r="2170" spans="1:31" x14ac:dyDescent="0.25">
      <c r="A2170" s="13">
        <v>2150</v>
      </c>
      <c r="B2170" s="13"/>
      <c r="C2170" s="13"/>
      <c r="D2170" s="13"/>
      <c r="E2170" s="13"/>
      <c r="F2170" s="13"/>
      <c r="G2170" s="6" t="str">
        <f t="shared" si="264"/>
        <v/>
      </c>
      <c r="H2170" s="13"/>
      <c r="I2170" s="13"/>
      <c r="J2170" s="15"/>
      <c r="K2170" s="15"/>
      <c r="L2170" s="5">
        <f>VLOOKUP($C$15,'اطلاعات پایه'!$A$18:$B$30,2,FALSE)</f>
        <v>30</v>
      </c>
      <c r="M2170" s="6">
        <f>VLOOKUP($C$15,'اطلاعات پایه'!$A$18:$C$30,3,FALSE)</f>
        <v>45736</v>
      </c>
      <c r="N2170" s="5">
        <f>ROUND((K2170*('اطلاعات پایه'!$B$12+1)+'اطلاعات پایه'!$B$13)/30*L2170,0)</f>
        <v>9316080</v>
      </c>
      <c r="O2170" s="5">
        <f>IF(AND(F2170&gt;0,M2170-F2170&gt;364),'اطلاعات پایه'!$B$10,0)*L2170+J2170</f>
        <v>0</v>
      </c>
      <c r="P2170" s="5">
        <f>IF(H2170="متاهل",'اطلاعات پایه'!$B$6,0)</f>
        <v>0</v>
      </c>
      <c r="Q2170" s="5">
        <f>I2170*'اطلاعات پایه'!$B$7</f>
        <v>0</v>
      </c>
      <c r="R2170" s="5">
        <f>ROUND('اطلاعات پایه'!$B$8/30*MIN(30,L2170),0)</f>
        <v>9000000</v>
      </c>
      <c r="S2170" s="5">
        <f>ROUND('اطلاعات پایه'!$B$9/30*MIN(30,L2170),0)</f>
        <v>22000000</v>
      </c>
      <c r="T2170" s="5">
        <f t="shared" si="267"/>
        <v>59284</v>
      </c>
      <c r="U2170" s="15"/>
      <c r="V2170" s="5">
        <f t="shared" si="265"/>
        <v>0</v>
      </c>
      <c r="X2170" s="9">
        <f t="shared" si="268"/>
        <v>40316080</v>
      </c>
      <c r="Y2170" s="9">
        <f>ROUND(0.07*MIN(7*L2170*'اطلاعات پایه'!$B$5,'محاسبه حقوق'!X2170),0)</f>
        <v>2822126</v>
      </c>
      <c r="Z2170" s="9">
        <f t="shared" si="269"/>
        <v>9272700</v>
      </c>
      <c r="AA2170" s="9">
        <f t="shared" si="270"/>
        <v>480702059.14285713</v>
      </c>
      <c r="AB2170" s="5">
        <f>IF(AA2170&lt;='اطلاعات پایه'!$B$35,'اطلاعات پایه'!$D$35,IF(AA2170&lt;='اطلاعات پایه'!$B$36,'اطلاعات پایه'!$E$35+(AA2170-'اطلاعات پایه'!$B$35)*'اطلاعات پایه'!$C$36,IF(AA2170&lt;='اطلاعات پایه'!$B$37,'اطلاعات پایه'!$E$36+(AA2170-'اطلاعات پایه'!$B$36)*'اطلاعات پایه'!$C$37,IF(AA2170&lt;='اطلاعات پایه'!$B$38,'اطلاعات پایه'!$E$37+(AA2170-'اطلاعات پایه'!$B$37)*'اطلاعات پایه'!$C$38,IF(AA2170&lt;='اطلاعات پایه'!$B$39,'اطلاعات پایه'!$E$38+(AA2170-'اطلاعات پایه'!$B$38)*'اطلاعات پایه'!$C$39,'اطلاعات پایه'!$E$39+(AA2170-'اطلاعات پایه'!$B$39)*'اطلاعات پایه'!$C$40)))))/365*L2170</f>
        <v>0</v>
      </c>
      <c r="AC2170" s="9">
        <f t="shared" si="271"/>
        <v>37493954</v>
      </c>
      <c r="AE2170" s="9">
        <f t="shared" si="266"/>
        <v>49588780</v>
      </c>
    </row>
    <row r="2171" spans="1:31" x14ac:dyDescent="0.25">
      <c r="A2171" s="13">
        <v>2151</v>
      </c>
      <c r="B2171" s="13"/>
      <c r="C2171" s="13"/>
      <c r="D2171" s="13"/>
      <c r="E2171" s="13"/>
      <c r="F2171" s="13"/>
      <c r="G2171" s="6" t="str">
        <f t="shared" si="264"/>
        <v/>
      </c>
      <c r="H2171" s="13"/>
      <c r="I2171" s="13"/>
      <c r="J2171" s="15"/>
      <c r="K2171" s="15"/>
      <c r="L2171" s="5">
        <f>VLOOKUP($C$15,'اطلاعات پایه'!$A$18:$B$30,2,FALSE)</f>
        <v>30</v>
      </c>
      <c r="M2171" s="6">
        <f>VLOOKUP($C$15,'اطلاعات پایه'!$A$18:$C$30,3,FALSE)</f>
        <v>45736</v>
      </c>
      <c r="N2171" s="5">
        <f>ROUND((K2171*('اطلاعات پایه'!$B$12+1)+'اطلاعات پایه'!$B$13)/30*L2171,0)</f>
        <v>9316080</v>
      </c>
      <c r="O2171" s="5">
        <f>IF(AND(F2171&gt;0,M2171-F2171&gt;364),'اطلاعات پایه'!$B$10,0)*L2171+J2171</f>
        <v>0</v>
      </c>
      <c r="P2171" s="5">
        <f>IF(H2171="متاهل",'اطلاعات پایه'!$B$6,0)</f>
        <v>0</v>
      </c>
      <c r="Q2171" s="5">
        <f>I2171*'اطلاعات پایه'!$B$7</f>
        <v>0</v>
      </c>
      <c r="R2171" s="5">
        <f>ROUND('اطلاعات پایه'!$B$8/30*MIN(30,L2171),0)</f>
        <v>9000000</v>
      </c>
      <c r="S2171" s="5">
        <f>ROUND('اطلاعات پایه'!$B$9/30*MIN(30,L2171),0)</f>
        <v>22000000</v>
      </c>
      <c r="T2171" s="5">
        <f t="shared" si="267"/>
        <v>59284</v>
      </c>
      <c r="U2171" s="15"/>
      <c r="V2171" s="5">
        <f t="shared" si="265"/>
        <v>0</v>
      </c>
      <c r="X2171" s="9">
        <f t="shared" si="268"/>
        <v>40316080</v>
      </c>
      <c r="Y2171" s="9">
        <f>ROUND(0.07*MIN(7*L2171*'اطلاعات پایه'!$B$5,'محاسبه حقوق'!X2171),0)</f>
        <v>2822126</v>
      </c>
      <c r="Z2171" s="9">
        <f t="shared" si="269"/>
        <v>9272700</v>
      </c>
      <c r="AA2171" s="9">
        <f t="shared" si="270"/>
        <v>480702059.14285713</v>
      </c>
      <c r="AB2171" s="5">
        <f>IF(AA2171&lt;='اطلاعات پایه'!$B$35,'اطلاعات پایه'!$D$35,IF(AA2171&lt;='اطلاعات پایه'!$B$36,'اطلاعات پایه'!$E$35+(AA2171-'اطلاعات پایه'!$B$35)*'اطلاعات پایه'!$C$36,IF(AA2171&lt;='اطلاعات پایه'!$B$37,'اطلاعات پایه'!$E$36+(AA2171-'اطلاعات پایه'!$B$36)*'اطلاعات پایه'!$C$37,IF(AA2171&lt;='اطلاعات پایه'!$B$38,'اطلاعات پایه'!$E$37+(AA2171-'اطلاعات پایه'!$B$37)*'اطلاعات پایه'!$C$38,IF(AA2171&lt;='اطلاعات پایه'!$B$39,'اطلاعات پایه'!$E$38+(AA2171-'اطلاعات پایه'!$B$38)*'اطلاعات پایه'!$C$39,'اطلاعات پایه'!$E$39+(AA2171-'اطلاعات پایه'!$B$39)*'اطلاعات پایه'!$C$40)))))/365*L2171</f>
        <v>0</v>
      </c>
      <c r="AC2171" s="9">
        <f t="shared" si="271"/>
        <v>37493954</v>
      </c>
      <c r="AE2171" s="9">
        <f t="shared" si="266"/>
        <v>49588780</v>
      </c>
    </row>
    <row r="2172" spans="1:31" x14ac:dyDescent="0.25">
      <c r="A2172" s="13">
        <v>2152</v>
      </c>
      <c r="B2172" s="13"/>
      <c r="C2172" s="13"/>
      <c r="D2172" s="13"/>
      <c r="E2172" s="13"/>
      <c r="F2172" s="13"/>
      <c r="G2172" s="6" t="str">
        <f t="shared" si="264"/>
        <v/>
      </c>
      <c r="H2172" s="13"/>
      <c r="I2172" s="13"/>
      <c r="J2172" s="15"/>
      <c r="K2172" s="15"/>
      <c r="L2172" s="5">
        <f>VLOOKUP($C$15,'اطلاعات پایه'!$A$18:$B$30,2,FALSE)</f>
        <v>30</v>
      </c>
      <c r="M2172" s="6">
        <f>VLOOKUP($C$15,'اطلاعات پایه'!$A$18:$C$30,3,FALSE)</f>
        <v>45736</v>
      </c>
      <c r="N2172" s="5">
        <f>ROUND((K2172*('اطلاعات پایه'!$B$12+1)+'اطلاعات پایه'!$B$13)/30*L2172,0)</f>
        <v>9316080</v>
      </c>
      <c r="O2172" s="5">
        <f>IF(AND(F2172&gt;0,M2172-F2172&gt;364),'اطلاعات پایه'!$B$10,0)*L2172+J2172</f>
        <v>0</v>
      </c>
      <c r="P2172" s="5">
        <f>IF(H2172="متاهل",'اطلاعات پایه'!$B$6,0)</f>
        <v>0</v>
      </c>
      <c r="Q2172" s="5">
        <f>I2172*'اطلاعات پایه'!$B$7</f>
        <v>0</v>
      </c>
      <c r="R2172" s="5">
        <f>ROUND('اطلاعات پایه'!$B$8/30*MIN(30,L2172),0)</f>
        <v>9000000</v>
      </c>
      <c r="S2172" s="5">
        <f>ROUND('اطلاعات پایه'!$B$9/30*MIN(30,L2172),0)</f>
        <v>22000000</v>
      </c>
      <c r="T2172" s="5">
        <f t="shared" si="267"/>
        <v>59284</v>
      </c>
      <c r="U2172" s="15"/>
      <c r="V2172" s="5">
        <f t="shared" si="265"/>
        <v>0</v>
      </c>
      <c r="X2172" s="9">
        <f t="shared" si="268"/>
        <v>40316080</v>
      </c>
      <c r="Y2172" s="9">
        <f>ROUND(0.07*MIN(7*L2172*'اطلاعات پایه'!$B$5,'محاسبه حقوق'!X2172),0)</f>
        <v>2822126</v>
      </c>
      <c r="Z2172" s="9">
        <f t="shared" si="269"/>
        <v>9272700</v>
      </c>
      <c r="AA2172" s="9">
        <f t="shared" si="270"/>
        <v>480702059.14285713</v>
      </c>
      <c r="AB2172" s="5">
        <f>IF(AA2172&lt;='اطلاعات پایه'!$B$35,'اطلاعات پایه'!$D$35,IF(AA2172&lt;='اطلاعات پایه'!$B$36,'اطلاعات پایه'!$E$35+(AA2172-'اطلاعات پایه'!$B$35)*'اطلاعات پایه'!$C$36,IF(AA2172&lt;='اطلاعات پایه'!$B$37,'اطلاعات پایه'!$E$36+(AA2172-'اطلاعات پایه'!$B$36)*'اطلاعات پایه'!$C$37,IF(AA2172&lt;='اطلاعات پایه'!$B$38,'اطلاعات پایه'!$E$37+(AA2172-'اطلاعات پایه'!$B$37)*'اطلاعات پایه'!$C$38,IF(AA2172&lt;='اطلاعات پایه'!$B$39,'اطلاعات پایه'!$E$38+(AA2172-'اطلاعات پایه'!$B$38)*'اطلاعات پایه'!$C$39,'اطلاعات پایه'!$E$39+(AA2172-'اطلاعات پایه'!$B$39)*'اطلاعات پایه'!$C$40)))))/365*L2172</f>
        <v>0</v>
      </c>
      <c r="AC2172" s="9">
        <f t="shared" si="271"/>
        <v>37493954</v>
      </c>
      <c r="AE2172" s="9">
        <f t="shared" si="266"/>
        <v>49588780</v>
      </c>
    </row>
    <row r="2173" spans="1:31" x14ac:dyDescent="0.25">
      <c r="A2173" s="13">
        <v>2153</v>
      </c>
      <c r="B2173" s="13"/>
      <c r="C2173" s="13"/>
      <c r="D2173" s="13"/>
      <c r="E2173" s="13"/>
      <c r="F2173" s="13"/>
      <c r="G2173" s="6" t="str">
        <f t="shared" si="264"/>
        <v/>
      </c>
      <c r="H2173" s="13"/>
      <c r="I2173" s="13"/>
      <c r="J2173" s="15"/>
      <c r="K2173" s="15"/>
      <c r="L2173" s="5">
        <f>VLOOKUP($C$15,'اطلاعات پایه'!$A$18:$B$30,2,FALSE)</f>
        <v>30</v>
      </c>
      <c r="M2173" s="6">
        <f>VLOOKUP($C$15,'اطلاعات پایه'!$A$18:$C$30,3,FALSE)</f>
        <v>45736</v>
      </c>
      <c r="N2173" s="5">
        <f>ROUND((K2173*('اطلاعات پایه'!$B$12+1)+'اطلاعات پایه'!$B$13)/30*L2173,0)</f>
        <v>9316080</v>
      </c>
      <c r="O2173" s="5">
        <f>IF(AND(F2173&gt;0,M2173-F2173&gt;364),'اطلاعات پایه'!$B$10,0)*L2173+J2173</f>
        <v>0</v>
      </c>
      <c r="P2173" s="5">
        <f>IF(H2173="متاهل",'اطلاعات پایه'!$B$6,0)</f>
        <v>0</v>
      </c>
      <c r="Q2173" s="5">
        <f>I2173*'اطلاعات پایه'!$B$7</f>
        <v>0</v>
      </c>
      <c r="R2173" s="5">
        <f>ROUND('اطلاعات پایه'!$B$8/30*MIN(30,L2173),0)</f>
        <v>9000000</v>
      </c>
      <c r="S2173" s="5">
        <f>ROUND('اطلاعات پایه'!$B$9/30*MIN(30,L2173),0)</f>
        <v>22000000</v>
      </c>
      <c r="T2173" s="5">
        <f t="shared" si="267"/>
        <v>59284</v>
      </c>
      <c r="U2173" s="15"/>
      <c r="V2173" s="5">
        <f t="shared" si="265"/>
        <v>0</v>
      </c>
      <c r="X2173" s="9">
        <f t="shared" si="268"/>
        <v>40316080</v>
      </c>
      <c r="Y2173" s="9">
        <f>ROUND(0.07*MIN(7*L2173*'اطلاعات پایه'!$B$5,'محاسبه حقوق'!X2173),0)</f>
        <v>2822126</v>
      </c>
      <c r="Z2173" s="9">
        <f t="shared" si="269"/>
        <v>9272700</v>
      </c>
      <c r="AA2173" s="9">
        <f t="shared" si="270"/>
        <v>480702059.14285713</v>
      </c>
      <c r="AB2173" s="5">
        <f>IF(AA2173&lt;='اطلاعات پایه'!$B$35,'اطلاعات پایه'!$D$35,IF(AA2173&lt;='اطلاعات پایه'!$B$36,'اطلاعات پایه'!$E$35+(AA2173-'اطلاعات پایه'!$B$35)*'اطلاعات پایه'!$C$36,IF(AA2173&lt;='اطلاعات پایه'!$B$37,'اطلاعات پایه'!$E$36+(AA2173-'اطلاعات پایه'!$B$36)*'اطلاعات پایه'!$C$37,IF(AA2173&lt;='اطلاعات پایه'!$B$38,'اطلاعات پایه'!$E$37+(AA2173-'اطلاعات پایه'!$B$37)*'اطلاعات پایه'!$C$38,IF(AA2173&lt;='اطلاعات پایه'!$B$39,'اطلاعات پایه'!$E$38+(AA2173-'اطلاعات پایه'!$B$38)*'اطلاعات پایه'!$C$39,'اطلاعات پایه'!$E$39+(AA2173-'اطلاعات پایه'!$B$39)*'اطلاعات پایه'!$C$40)))))/365*L2173</f>
        <v>0</v>
      </c>
      <c r="AC2173" s="9">
        <f t="shared" si="271"/>
        <v>37493954</v>
      </c>
      <c r="AE2173" s="9">
        <f t="shared" si="266"/>
        <v>49588780</v>
      </c>
    </row>
    <row r="2174" spans="1:31" x14ac:dyDescent="0.25">
      <c r="A2174" s="13">
        <v>2154</v>
      </c>
      <c r="B2174" s="13"/>
      <c r="C2174" s="13"/>
      <c r="D2174" s="13"/>
      <c r="E2174" s="13"/>
      <c r="F2174" s="13"/>
      <c r="G2174" s="6" t="str">
        <f t="shared" si="264"/>
        <v/>
      </c>
      <c r="H2174" s="13"/>
      <c r="I2174" s="13"/>
      <c r="J2174" s="15"/>
      <c r="K2174" s="15"/>
      <c r="L2174" s="5">
        <f>VLOOKUP($C$15,'اطلاعات پایه'!$A$18:$B$30,2,FALSE)</f>
        <v>30</v>
      </c>
      <c r="M2174" s="6">
        <f>VLOOKUP($C$15,'اطلاعات پایه'!$A$18:$C$30,3,FALSE)</f>
        <v>45736</v>
      </c>
      <c r="N2174" s="5">
        <f>ROUND((K2174*('اطلاعات پایه'!$B$12+1)+'اطلاعات پایه'!$B$13)/30*L2174,0)</f>
        <v>9316080</v>
      </c>
      <c r="O2174" s="5">
        <f>IF(AND(F2174&gt;0,M2174-F2174&gt;364),'اطلاعات پایه'!$B$10,0)*L2174+J2174</f>
        <v>0</v>
      </c>
      <c r="P2174" s="5">
        <f>IF(H2174="متاهل",'اطلاعات پایه'!$B$6,0)</f>
        <v>0</v>
      </c>
      <c r="Q2174" s="5">
        <f>I2174*'اطلاعات پایه'!$B$7</f>
        <v>0</v>
      </c>
      <c r="R2174" s="5">
        <f>ROUND('اطلاعات پایه'!$B$8/30*MIN(30,L2174),0)</f>
        <v>9000000</v>
      </c>
      <c r="S2174" s="5">
        <f>ROUND('اطلاعات پایه'!$B$9/30*MIN(30,L2174),0)</f>
        <v>22000000</v>
      </c>
      <c r="T2174" s="5">
        <f t="shared" si="267"/>
        <v>59284</v>
      </c>
      <c r="U2174" s="15"/>
      <c r="V2174" s="5">
        <f t="shared" si="265"/>
        <v>0</v>
      </c>
      <c r="X2174" s="9">
        <f t="shared" si="268"/>
        <v>40316080</v>
      </c>
      <c r="Y2174" s="9">
        <f>ROUND(0.07*MIN(7*L2174*'اطلاعات پایه'!$B$5,'محاسبه حقوق'!X2174),0)</f>
        <v>2822126</v>
      </c>
      <c r="Z2174" s="9">
        <f t="shared" si="269"/>
        <v>9272700</v>
      </c>
      <c r="AA2174" s="9">
        <f t="shared" si="270"/>
        <v>480702059.14285713</v>
      </c>
      <c r="AB2174" s="5">
        <f>IF(AA2174&lt;='اطلاعات پایه'!$B$35,'اطلاعات پایه'!$D$35,IF(AA2174&lt;='اطلاعات پایه'!$B$36,'اطلاعات پایه'!$E$35+(AA2174-'اطلاعات پایه'!$B$35)*'اطلاعات پایه'!$C$36,IF(AA2174&lt;='اطلاعات پایه'!$B$37,'اطلاعات پایه'!$E$36+(AA2174-'اطلاعات پایه'!$B$36)*'اطلاعات پایه'!$C$37,IF(AA2174&lt;='اطلاعات پایه'!$B$38,'اطلاعات پایه'!$E$37+(AA2174-'اطلاعات پایه'!$B$37)*'اطلاعات پایه'!$C$38,IF(AA2174&lt;='اطلاعات پایه'!$B$39,'اطلاعات پایه'!$E$38+(AA2174-'اطلاعات پایه'!$B$38)*'اطلاعات پایه'!$C$39,'اطلاعات پایه'!$E$39+(AA2174-'اطلاعات پایه'!$B$39)*'اطلاعات پایه'!$C$40)))))/365*L2174</f>
        <v>0</v>
      </c>
      <c r="AC2174" s="9">
        <f t="shared" si="271"/>
        <v>37493954</v>
      </c>
      <c r="AE2174" s="9">
        <f t="shared" si="266"/>
        <v>49588780</v>
      </c>
    </row>
    <row r="2175" spans="1:31" x14ac:dyDescent="0.25">
      <c r="A2175" s="13">
        <v>2155</v>
      </c>
      <c r="B2175" s="13"/>
      <c r="C2175" s="13"/>
      <c r="D2175" s="13"/>
      <c r="E2175" s="13"/>
      <c r="F2175" s="13"/>
      <c r="G2175" s="6" t="str">
        <f t="shared" si="264"/>
        <v/>
      </c>
      <c r="H2175" s="13"/>
      <c r="I2175" s="13"/>
      <c r="J2175" s="15"/>
      <c r="K2175" s="15"/>
      <c r="L2175" s="5">
        <f>VLOOKUP($C$15,'اطلاعات پایه'!$A$18:$B$30,2,FALSE)</f>
        <v>30</v>
      </c>
      <c r="M2175" s="6">
        <f>VLOOKUP($C$15,'اطلاعات پایه'!$A$18:$C$30,3,FALSE)</f>
        <v>45736</v>
      </c>
      <c r="N2175" s="5">
        <f>ROUND((K2175*('اطلاعات پایه'!$B$12+1)+'اطلاعات پایه'!$B$13)/30*L2175,0)</f>
        <v>9316080</v>
      </c>
      <c r="O2175" s="5">
        <f>IF(AND(F2175&gt;0,M2175-F2175&gt;364),'اطلاعات پایه'!$B$10,0)*L2175+J2175</f>
        <v>0</v>
      </c>
      <c r="P2175" s="5">
        <f>IF(H2175="متاهل",'اطلاعات پایه'!$B$6,0)</f>
        <v>0</v>
      </c>
      <c r="Q2175" s="5">
        <f>I2175*'اطلاعات پایه'!$B$7</f>
        <v>0</v>
      </c>
      <c r="R2175" s="5">
        <f>ROUND('اطلاعات پایه'!$B$8/30*MIN(30,L2175),0)</f>
        <v>9000000</v>
      </c>
      <c r="S2175" s="5">
        <f>ROUND('اطلاعات پایه'!$B$9/30*MIN(30,L2175),0)</f>
        <v>22000000</v>
      </c>
      <c r="T2175" s="5">
        <f t="shared" si="267"/>
        <v>59284</v>
      </c>
      <c r="U2175" s="15"/>
      <c r="V2175" s="5">
        <f t="shared" si="265"/>
        <v>0</v>
      </c>
      <c r="X2175" s="9">
        <f t="shared" si="268"/>
        <v>40316080</v>
      </c>
      <c r="Y2175" s="9">
        <f>ROUND(0.07*MIN(7*L2175*'اطلاعات پایه'!$B$5,'محاسبه حقوق'!X2175),0)</f>
        <v>2822126</v>
      </c>
      <c r="Z2175" s="9">
        <f t="shared" si="269"/>
        <v>9272700</v>
      </c>
      <c r="AA2175" s="9">
        <f t="shared" si="270"/>
        <v>480702059.14285713</v>
      </c>
      <c r="AB2175" s="5">
        <f>IF(AA2175&lt;='اطلاعات پایه'!$B$35,'اطلاعات پایه'!$D$35,IF(AA2175&lt;='اطلاعات پایه'!$B$36,'اطلاعات پایه'!$E$35+(AA2175-'اطلاعات پایه'!$B$35)*'اطلاعات پایه'!$C$36,IF(AA2175&lt;='اطلاعات پایه'!$B$37,'اطلاعات پایه'!$E$36+(AA2175-'اطلاعات پایه'!$B$36)*'اطلاعات پایه'!$C$37,IF(AA2175&lt;='اطلاعات پایه'!$B$38,'اطلاعات پایه'!$E$37+(AA2175-'اطلاعات پایه'!$B$37)*'اطلاعات پایه'!$C$38,IF(AA2175&lt;='اطلاعات پایه'!$B$39,'اطلاعات پایه'!$E$38+(AA2175-'اطلاعات پایه'!$B$38)*'اطلاعات پایه'!$C$39,'اطلاعات پایه'!$E$39+(AA2175-'اطلاعات پایه'!$B$39)*'اطلاعات پایه'!$C$40)))))/365*L2175</f>
        <v>0</v>
      </c>
      <c r="AC2175" s="9">
        <f t="shared" si="271"/>
        <v>37493954</v>
      </c>
      <c r="AE2175" s="9">
        <f t="shared" si="266"/>
        <v>49588780</v>
      </c>
    </row>
    <row r="2176" spans="1:31" x14ac:dyDescent="0.25">
      <c r="A2176" s="13">
        <v>2156</v>
      </c>
      <c r="B2176" s="13"/>
      <c r="C2176" s="13"/>
      <c r="D2176" s="13"/>
      <c r="E2176" s="13"/>
      <c r="F2176" s="13"/>
      <c r="G2176" s="6" t="str">
        <f t="shared" si="264"/>
        <v/>
      </c>
      <c r="H2176" s="13"/>
      <c r="I2176" s="13"/>
      <c r="J2176" s="15"/>
      <c r="K2176" s="15"/>
      <c r="L2176" s="5">
        <f>VLOOKUP($C$15,'اطلاعات پایه'!$A$18:$B$30,2,FALSE)</f>
        <v>30</v>
      </c>
      <c r="M2176" s="6">
        <f>VLOOKUP($C$15,'اطلاعات پایه'!$A$18:$C$30,3,FALSE)</f>
        <v>45736</v>
      </c>
      <c r="N2176" s="5">
        <f>ROUND((K2176*('اطلاعات پایه'!$B$12+1)+'اطلاعات پایه'!$B$13)/30*L2176,0)</f>
        <v>9316080</v>
      </c>
      <c r="O2176" s="5">
        <f>IF(AND(F2176&gt;0,M2176-F2176&gt;364),'اطلاعات پایه'!$B$10,0)*L2176+J2176</f>
        <v>0</v>
      </c>
      <c r="P2176" s="5">
        <f>IF(H2176="متاهل",'اطلاعات پایه'!$B$6,0)</f>
        <v>0</v>
      </c>
      <c r="Q2176" s="5">
        <f>I2176*'اطلاعات پایه'!$B$7</f>
        <v>0</v>
      </c>
      <c r="R2176" s="5">
        <f>ROUND('اطلاعات پایه'!$B$8/30*MIN(30,L2176),0)</f>
        <v>9000000</v>
      </c>
      <c r="S2176" s="5">
        <f>ROUND('اطلاعات پایه'!$B$9/30*MIN(30,L2176),0)</f>
        <v>22000000</v>
      </c>
      <c r="T2176" s="5">
        <f t="shared" si="267"/>
        <v>59284</v>
      </c>
      <c r="U2176" s="15"/>
      <c r="V2176" s="5">
        <f t="shared" si="265"/>
        <v>0</v>
      </c>
      <c r="X2176" s="9">
        <f t="shared" si="268"/>
        <v>40316080</v>
      </c>
      <c r="Y2176" s="9">
        <f>ROUND(0.07*MIN(7*L2176*'اطلاعات پایه'!$B$5,'محاسبه حقوق'!X2176),0)</f>
        <v>2822126</v>
      </c>
      <c r="Z2176" s="9">
        <f t="shared" si="269"/>
        <v>9272700</v>
      </c>
      <c r="AA2176" s="9">
        <f t="shared" si="270"/>
        <v>480702059.14285713</v>
      </c>
      <c r="AB2176" s="5">
        <f>IF(AA2176&lt;='اطلاعات پایه'!$B$35,'اطلاعات پایه'!$D$35,IF(AA2176&lt;='اطلاعات پایه'!$B$36,'اطلاعات پایه'!$E$35+(AA2176-'اطلاعات پایه'!$B$35)*'اطلاعات پایه'!$C$36,IF(AA2176&lt;='اطلاعات پایه'!$B$37,'اطلاعات پایه'!$E$36+(AA2176-'اطلاعات پایه'!$B$36)*'اطلاعات پایه'!$C$37,IF(AA2176&lt;='اطلاعات پایه'!$B$38,'اطلاعات پایه'!$E$37+(AA2176-'اطلاعات پایه'!$B$37)*'اطلاعات پایه'!$C$38,IF(AA2176&lt;='اطلاعات پایه'!$B$39,'اطلاعات پایه'!$E$38+(AA2176-'اطلاعات پایه'!$B$38)*'اطلاعات پایه'!$C$39,'اطلاعات پایه'!$E$39+(AA2176-'اطلاعات پایه'!$B$39)*'اطلاعات پایه'!$C$40)))))/365*L2176</f>
        <v>0</v>
      </c>
      <c r="AC2176" s="9">
        <f t="shared" si="271"/>
        <v>37493954</v>
      </c>
      <c r="AE2176" s="9">
        <f t="shared" si="266"/>
        <v>49588780</v>
      </c>
    </row>
    <row r="2177" spans="1:31" x14ac:dyDescent="0.25">
      <c r="A2177" s="13">
        <v>2157</v>
      </c>
      <c r="B2177" s="13"/>
      <c r="C2177" s="13"/>
      <c r="D2177" s="13"/>
      <c r="E2177" s="13"/>
      <c r="F2177" s="13"/>
      <c r="G2177" s="6" t="str">
        <f t="shared" si="264"/>
        <v/>
      </c>
      <c r="H2177" s="13"/>
      <c r="I2177" s="13"/>
      <c r="J2177" s="15"/>
      <c r="K2177" s="15"/>
      <c r="L2177" s="5">
        <f>VLOOKUP($C$15,'اطلاعات پایه'!$A$18:$B$30,2,FALSE)</f>
        <v>30</v>
      </c>
      <c r="M2177" s="6">
        <f>VLOOKUP($C$15,'اطلاعات پایه'!$A$18:$C$30,3,FALSE)</f>
        <v>45736</v>
      </c>
      <c r="N2177" s="5">
        <f>ROUND((K2177*('اطلاعات پایه'!$B$12+1)+'اطلاعات پایه'!$B$13)/30*L2177,0)</f>
        <v>9316080</v>
      </c>
      <c r="O2177" s="5">
        <f>IF(AND(F2177&gt;0,M2177-F2177&gt;364),'اطلاعات پایه'!$B$10,0)*L2177+J2177</f>
        <v>0</v>
      </c>
      <c r="P2177" s="5">
        <f>IF(H2177="متاهل",'اطلاعات پایه'!$B$6,0)</f>
        <v>0</v>
      </c>
      <c r="Q2177" s="5">
        <f>I2177*'اطلاعات پایه'!$B$7</f>
        <v>0</v>
      </c>
      <c r="R2177" s="5">
        <f>ROUND('اطلاعات پایه'!$B$8/30*MIN(30,L2177),0)</f>
        <v>9000000</v>
      </c>
      <c r="S2177" s="5">
        <f>ROUND('اطلاعات پایه'!$B$9/30*MIN(30,L2177),0)</f>
        <v>22000000</v>
      </c>
      <c r="T2177" s="5">
        <f t="shared" si="267"/>
        <v>59284</v>
      </c>
      <c r="U2177" s="15"/>
      <c r="V2177" s="5">
        <f t="shared" si="265"/>
        <v>0</v>
      </c>
      <c r="X2177" s="9">
        <f t="shared" si="268"/>
        <v>40316080</v>
      </c>
      <c r="Y2177" s="9">
        <f>ROUND(0.07*MIN(7*L2177*'اطلاعات پایه'!$B$5,'محاسبه حقوق'!X2177),0)</f>
        <v>2822126</v>
      </c>
      <c r="Z2177" s="9">
        <f t="shared" si="269"/>
        <v>9272700</v>
      </c>
      <c r="AA2177" s="9">
        <f t="shared" si="270"/>
        <v>480702059.14285713</v>
      </c>
      <c r="AB2177" s="5">
        <f>IF(AA2177&lt;='اطلاعات پایه'!$B$35,'اطلاعات پایه'!$D$35,IF(AA2177&lt;='اطلاعات پایه'!$B$36,'اطلاعات پایه'!$E$35+(AA2177-'اطلاعات پایه'!$B$35)*'اطلاعات پایه'!$C$36,IF(AA2177&lt;='اطلاعات پایه'!$B$37,'اطلاعات پایه'!$E$36+(AA2177-'اطلاعات پایه'!$B$36)*'اطلاعات پایه'!$C$37,IF(AA2177&lt;='اطلاعات پایه'!$B$38,'اطلاعات پایه'!$E$37+(AA2177-'اطلاعات پایه'!$B$37)*'اطلاعات پایه'!$C$38,IF(AA2177&lt;='اطلاعات پایه'!$B$39,'اطلاعات پایه'!$E$38+(AA2177-'اطلاعات پایه'!$B$38)*'اطلاعات پایه'!$C$39,'اطلاعات پایه'!$E$39+(AA2177-'اطلاعات پایه'!$B$39)*'اطلاعات پایه'!$C$40)))))/365*L2177</f>
        <v>0</v>
      </c>
      <c r="AC2177" s="9">
        <f t="shared" si="271"/>
        <v>37493954</v>
      </c>
      <c r="AE2177" s="9">
        <f t="shared" si="266"/>
        <v>49588780</v>
      </c>
    </row>
    <row r="2178" spans="1:31" x14ac:dyDescent="0.25">
      <c r="A2178" s="13">
        <v>2158</v>
      </c>
      <c r="B2178" s="13"/>
      <c r="C2178" s="13"/>
      <c r="D2178" s="13"/>
      <c r="E2178" s="13"/>
      <c r="F2178" s="13"/>
      <c r="G2178" s="6" t="str">
        <f t="shared" si="264"/>
        <v/>
      </c>
      <c r="H2178" s="13"/>
      <c r="I2178" s="13"/>
      <c r="J2178" s="15"/>
      <c r="K2178" s="15"/>
      <c r="L2178" s="5">
        <f>VLOOKUP($C$15,'اطلاعات پایه'!$A$18:$B$30,2,FALSE)</f>
        <v>30</v>
      </c>
      <c r="M2178" s="6">
        <f>VLOOKUP($C$15,'اطلاعات پایه'!$A$18:$C$30,3,FALSE)</f>
        <v>45736</v>
      </c>
      <c r="N2178" s="5">
        <f>ROUND((K2178*('اطلاعات پایه'!$B$12+1)+'اطلاعات پایه'!$B$13)/30*L2178,0)</f>
        <v>9316080</v>
      </c>
      <c r="O2178" s="5">
        <f>IF(AND(F2178&gt;0,M2178-F2178&gt;364),'اطلاعات پایه'!$B$10,0)*L2178+J2178</f>
        <v>0</v>
      </c>
      <c r="P2178" s="5">
        <f>IF(H2178="متاهل",'اطلاعات پایه'!$B$6,0)</f>
        <v>0</v>
      </c>
      <c r="Q2178" s="5">
        <f>I2178*'اطلاعات پایه'!$B$7</f>
        <v>0</v>
      </c>
      <c r="R2178" s="5">
        <f>ROUND('اطلاعات پایه'!$B$8/30*MIN(30,L2178),0)</f>
        <v>9000000</v>
      </c>
      <c r="S2178" s="5">
        <f>ROUND('اطلاعات پایه'!$B$9/30*MIN(30,L2178),0)</f>
        <v>22000000</v>
      </c>
      <c r="T2178" s="5">
        <f t="shared" si="267"/>
        <v>59284</v>
      </c>
      <c r="U2178" s="15"/>
      <c r="V2178" s="5">
        <f t="shared" si="265"/>
        <v>0</v>
      </c>
      <c r="X2178" s="9">
        <f t="shared" si="268"/>
        <v>40316080</v>
      </c>
      <c r="Y2178" s="9">
        <f>ROUND(0.07*MIN(7*L2178*'اطلاعات پایه'!$B$5,'محاسبه حقوق'!X2178),0)</f>
        <v>2822126</v>
      </c>
      <c r="Z2178" s="9">
        <f t="shared" si="269"/>
        <v>9272700</v>
      </c>
      <c r="AA2178" s="9">
        <f t="shared" si="270"/>
        <v>480702059.14285713</v>
      </c>
      <c r="AB2178" s="5">
        <f>IF(AA2178&lt;='اطلاعات پایه'!$B$35,'اطلاعات پایه'!$D$35,IF(AA2178&lt;='اطلاعات پایه'!$B$36,'اطلاعات پایه'!$E$35+(AA2178-'اطلاعات پایه'!$B$35)*'اطلاعات پایه'!$C$36,IF(AA2178&lt;='اطلاعات پایه'!$B$37,'اطلاعات پایه'!$E$36+(AA2178-'اطلاعات پایه'!$B$36)*'اطلاعات پایه'!$C$37,IF(AA2178&lt;='اطلاعات پایه'!$B$38,'اطلاعات پایه'!$E$37+(AA2178-'اطلاعات پایه'!$B$37)*'اطلاعات پایه'!$C$38,IF(AA2178&lt;='اطلاعات پایه'!$B$39,'اطلاعات پایه'!$E$38+(AA2178-'اطلاعات پایه'!$B$38)*'اطلاعات پایه'!$C$39,'اطلاعات پایه'!$E$39+(AA2178-'اطلاعات پایه'!$B$39)*'اطلاعات پایه'!$C$40)))))/365*L2178</f>
        <v>0</v>
      </c>
      <c r="AC2178" s="9">
        <f t="shared" si="271"/>
        <v>37493954</v>
      </c>
      <c r="AE2178" s="9">
        <f t="shared" si="266"/>
        <v>49588780</v>
      </c>
    </row>
    <row r="2179" spans="1:31" x14ac:dyDescent="0.25">
      <c r="A2179" s="13">
        <v>2159</v>
      </c>
      <c r="B2179" s="13"/>
      <c r="C2179" s="13"/>
      <c r="D2179" s="13"/>
      <c r="E2179" s="13"/>
      <c r="F2179" s="13"/>
      <c r="G2179" s="6" t="str">
        <f t="shared" si="264"/>
        <v/>
      </c>
      <c r="H2179" s="13"/>
      <c r="I2179" s="13"/>
      <c r="J2179" s="15"/>
      <c r="K2179" s="15"/>
      <c r="L2179" s="5">
        <f>VLOOKUP($C$15,'اطلاعات پایه'!$A$18:$B$30,2,FALSE)</f>
        <v>30</v>
      </c>
      <c r="M2179" s="6">
        <f>VLOOKUP($C$15,'اطلاعات پایه'!$A$18:$C$30,3,FALSE)</f>
        <v>45736</v>
      </c>
      <c r="N2179" s="5">
        <f>ROUND((K2179*('اطلاعات پایه'!$B$12+1)+'اطلاعات پایه'!$B$13)/30*L2179,0)</f>
        <v>9316080</v>
      </c>
      <c r="O2179" s="5">
        <f>IF(AND(F2179&gt;0,M2179-F2179&gt;364),'اطلاعات پایه'!$B$10,0)*L2179+J2179</f>
        <v>0</v>
      </c>
      <c r="P2179" s="5">
        <f>IF(H2179="متاهل",'اطلاعات پایه'!$B$6,0)</f>
        <v>0</v>
      </c>
      <c r="Q2179" s="5">
        <f>I2179*'اطلاعات پایه'!$B$7</f>
        <v>0</v>
      </c>
      <c r="R2179" s="5">
        <f>ROUND('اطلاعات پایه'!$B$8/30*MIN(30,L2179),0)</f>
        <v>9000000</v>
      </c>
      <c r="S2179" s="5">
        <f>ROUND('اطلاعات پایه'!$B$9/30*MIN(30,L2179),0)</f>
        <v>22000000</v>
      </c>
      <c r="T2179" s="5">
        <f t="shared" si="267"/>
        <v>59284</v>
      </c>
      <c r="U2179" s="15"/>
      <c r="V2179" s="5">
        <f t="shared" si="265"/>
        <v>0</v>
      </c>
      <c r="X2179" s="9">
        <f t="shared" si="268"/>
        <v>40316080</v>
      </c>
      <c r="Y2179" s="9">
        <f>ROUND(0.07*MIN(7*L2179*'اطلاعات پایه'!$B$5,'محاسبه حقوق'!X2179),0)</f>
        <v>2822126</v>
      </c>
      <c r="Z2179" s="9">
        <f t="shared" si="269"/>
        <v>9272700</v>
      </c>
      <c r="AA2179" s="9">
        <f t="shared" si="270"/>
        <v>480702059.14285713</v>
      </c>
      <c r="AB2179" s="5">
        <f>IF(AA2179&lt;='اطلاعات پایه'!$B$35,'اطلاعات پایه'!$D$35,IF(AA2179&lt;='اطلاعات پایه'!$B$36,'اطلاعات پایه'!$E$35+(AA2179-'اطلاعات پایه'!$B$35)*'اطلاعات پایه'!$C$36,IF(AA2179&lt;='اطلاعات پایه'!$B$37,'اطلاعات پایه'!$E$36+(AA2179-'اطلاعات پایه'!$B$36)*'اطلاعات پایه'!$C$37,IF(AA2179&lt;='اطلاعات پایه'!$B$38,'اطلاعات پایه'!$E$37+(AA2179-'اطلاعات پایه'!$B$37)*'اطلاعات پایه'!$C$38,IF(AA2179&lt;='اطلاعات پایه'!$B$39,'اطلاعات پایه'!$E$38+(AA2179-'اطلاعات پایه'!$B$38)*'اطلاعات پایه'!$C$39,'اطلاعات پایه'!$E$39+(AA2179-'اطلاعات پایه'!$B$39)*'اطلاعات پایه'!$C$40)))))/365*L2179</f>
        <v>0</v>
      </c>
      <c r="AC2179" s="9">
        <f t="shared" si="271"/>
        <v>37493954</v>
      </c>
      <c r="AE2179" s="9">
        <f t="shared" si="266"/>
        <v>49588780</v>
      </c>
    </row>
    <row r="2180" spans="1:31" x14ac:dyDescent="0.25">
      <c r="A2180" s="13">
        <v>2160</v>
      </c>
      <c r="B2180" s="13"/>
      <c r="C2180" s="13"/>
      <c r="D2180" s="13"/>
      <c r="E2180" s="13"/>
      <c r="F2180" s="13"/>
      <c r="G2180" s="6" t="str">
        <f t="shared" si="264"/>
        <v/>
      </c>
      <c r="H2180" s="13"/>
      <c r="I2180" s="13"/>
      <c r="J2180" s="15"/>
      <c r="K2180" s="15"/>
      <c r="L2180" s="5">
        <f>VLOOKUP($C$15,'اطلاعات پایه'!$A$18:$B$30,2,FALSE)</f>
        <v>30</v>
      </c>
      <c r="M2180" s="6">
        <f>VLOOKUP($C$15,'اطلاعات پایه'!$A$18:$C$30,3,FALSE)</f>
        <v>45736</v>
      </c>
      <c r="N2180" s="5">
        <f>ROUND((K2180*('اطلاعات پایه'!$B$12+1)+'اطلاعات پایه'!$B$13)/30*L2180,0)</f>
        <v>9316080</v>
      </c>
      <c r="O2180" s="5">
        <f>IF(AND(F2180&gt;0,M2180-F2180&gt;364),'اطلاعات پایه'!$B$10,0)*L2180+J2180</f>
        <v>0</v>
      </c>
      <c r="P2180" s="5">
        <f>IF(H2180="متاهل",'اطلاعات پایه'!$B$6,0)</f>
        <v>0</v>
      </c>
      <c r="Q2180" s="5">
        <f>I2180*'اطلاعات پایه'!$B$7</f>
        <v>0</v>
      </c>
      <c r="R2180" s="5">
        <f>ROUND('اطلاعات پایه'!$B$8/30*MIN(30,L2180),0)</f>
        <v>9000000</v>
      </c>
      <c r="S2180" s="5">
        <f>ROUND('اطلاعات پایه'!$B$9/30*MIN(30,L2180),0)</f>
        <v>22000000</v>
      </c>
      <c r="T2180" s="5">
        <f t="shared" si="267"/>
        <v>59284</v>
      </c>
      <c r="U2180" s="15"/>
      <c r="V2180" s="5">
        <f t="shared" si="265"/>
        <v>0</v>
      </c>
      <c r="X2180" s="9">
        <f t="shared" si="268"/>
        <v>40316080</v>
      </c>
      <c r="Y2180" s="9">
        <f>ROUND(0.07*MIN(7*L2180*'اطلاعات پایه'!$B$5,'محاسبه حقوق'!X2180),0)</f>
        <v>2822126</v>
      </c>
      <c r="Z2180" s="9">
        <f t="shared" si="269"/>
        <v>9272700</v>
      </c>
      <c r="AA2180" s="9">
        <f t="shared" si="270"/>
        <v>480702059.14285713</v>
      </c>
      <c r="AB2180" s="5">
        <f>IF(AA2180&lt;='اطلاعات پایه'!$B$35,'اطلاعات پایه'!$D$35,IF(AA2180&lt;='اطلاعات پایه'!$B$36,'اطلاعات پایه'!$E$35+(AA2180-'اطلاعات پایه'!$B$35)*'اطلاعات پایه'!$C$36,IF(AA2180&lt;='اطلاعات پایه'!$B$37,'اطلاعات پایه'!$E$36+(AA2180-'اطلاعات پایه'!$B$36)*'اطلاعات پایه'!$C$37,IF(AA2180&lt;='اطلاعات پایه'!$B$38,'اطلاعات پایه'!$E$37+(AA2180-'اطلاعات پایه'!$B$37)*'اطلاعات پایه'!$C$38,IF(AA2180&lt;='اطلاعات پایه'!$B$39,'اطلاعات پایه'!$E$38+(AA2180-'اطلاعات پایه'!$B$38)*'اطلاعات پایه'!$C$39,'اطلاعات پایه'!$E$39+(AA2180-'اطلاعات پایه'!$B$39)*'اطلاعات پایه'!$C$40)))))/365*L2180</f>
        <v>0</v>
      </c>
      <c r="AC2180" s="9">
        <f t="shared" si="271"/>
        <v>37493954</v>
      </c>
      <c r="AE2180" s="9">
        <f t="shared" si="266"/>
        <v>49588780</v>
      </c>
    </row>
    <row r="2181" spans="1:31" x14ac:dyDescent="0.25">
      <c r="A2181" s="13">
        <v>2161</v>
      </c>
      <c r="B2181" s="13"/>
      <c r="C2181" s="13"/>
      <c r="D2181" s="13"/>
      <c r="E2181" s="13"/>
      <c r="F2181" s="13"/>
      <c r="G2181" s="6" t="str">
        <f t="shared" si="264"/>
        <v/>
      </c>
      <c r="H2181" s="13"/>
      <c r="I2181" s="13"/>
      <c r="J2181" s="15"/>
      <c r="K2181" s="15"/>
      <c r="L2181" s="5">
        <f>VLOOKUP($C$15,'اطلاعات پایه'!$A$18:$B$30,2,FALSE)</f>
        <v>30</v>
      </c>
      <c r="M2181" s="6">
        <f>VLOOKUP($C$15,'اطلاعات پایه'!$A$18:$C$30,3,FALSE)</f>
        <v>45736</v>
      </c>
      <c r="N2181" s="5">
        <f>ROUND((K2181*('اطلاعات پایه'!$B$12+1)+'اطلاعات پایه'!$B$13)/30*L2181,0)</f>
        <v>9316080</v>
      </c>
      <c r="O2181" s="5">
        <f>IF(AND(F2181&gt;0,M2181-F2181&gt;364),'اطلاعات پایه'!$B$10,0)*L2181+J2181</f>
        <v>0</v>
      </c>
      <c r="P2181" s="5">
        <f>IF(H2181="متاهل",'اطلاعات پایه'!$B$6,0)</f>
        <v>0</v>
      </c>
      <c r="Q2181" s="5">
        <f>I2181*'اطلاعات پایه'!$B$7</f>
        <v>0</v>
      </c>
      <c r="R2181" s="5">
        <f>ROUND('اطلاعات پایه'!$B$8/30*MIN(30,L2181),0)</f>
        <v>9000000</v>
      </c>
      <c r="S2181" s="5">
        <f>ROUND('اطلاعات پایه'!$B$9/30*MIN(30,L2181),0)</f>
        <v>22000000</v>
      </c>
      <c r="T2181" s="5">
        <f t="shared" si="267"/>
        <v>59284</v>
      </c>
      <c r="U2181" s="15"/>
      <c r="V2181" s="5">
        <f t="shared" si="265"/>
        <v>0</v>
      </c>
      <c r="X2181" s="9">
        <f t="shared" si="268"/>
        <v>40316080</v>
      </c>
      <c r="Y2181" s="9">
        <f>ROUND(0.07*MIN(7*L2181*'اطلاعات پایه'!$B$5,'محاسبه حقوق'!X2181),0)</f>
        <v>2822126</v>
      </c>
      <c r="Z2181" s="9">
        <f t="shared" si="269"/>
        <v>9272700</v>
      </c>
      <c r="AA2181" s="9">
        <f t="shared" si="270"/>
        <v>480702059.14285713</v>
      </c>
      <c r="AB2181" s="5">
        <f>IF(AA2181&lt;='اطلاعات پایه'!$B$35,'اطلاعات پایه'!$D$35,IF(AA2181&lt;='اطلاعات پایه'!$B$36,'اطلاعات پایه'!$E$35+(AA2181-'اطلاعات پایه'!$B$35)*'اطلاعات پایه'!$C$36,IF(AA2181&lt;='اطلاعات پایه'!$B$37,'اطلاعات پایه'!$E$36+(AA2181-'اطلاعات پایه'!$B$36)*'اطلاعات پایه'!$C$37,IF(AA2181&lt;='اطلاعات پایه'!$B$38,'اطلاعات پایه'!$E$37+(AA2181-'اطلاعات پایه'!$B$37)*'اطلاعات پایه'!$C$38,IF(AA2181&lt;='اطلاعات پایه'!$B$39,'اطلاعات پایه'!$E$38+(AA2181-'اطلاعات پایه'!$B$38)*'اطلاعات پایه'!$C$39,'اطلاعات پایه'!$E$39+(AA2181-'اطلاعات پایه'!$B$39)*'اطلاعات پایه'!$C$40)))))/365*L2181</f>
        <v>0</v>
      </c>
      <c r="AC2181" s="9">
        <f t="shared" si="271"/>
        <v>37493954</v>
      </c>
      <c r="AE2181" s="9">
        <f t="shared" si="266"/>
        <v>49588780</v>
      </c>
    </row>
    <row r="2182" spans="1:31" x14ac:dyDescent="0.25">
      <c r="A2182" s="13">
        <v>2162</v>
      </c>
      <c r="B2182" s="13"/>
      <c r="C2182" s="13"/>
      <c r="D2182" s="13"/>
      <c r="E2182" s="13"/>
      <c r="F2182" s="13"/>
      <c r="G2182" s="6" t="str">
        <f t="shared" si="264"/>
        <v/>
      </c>
      <c r="H2182" s="13"/>
      <c r="I2182" s="13"/>
      <c r="J2182" s="15"/>
      <c r="K2182" s="15"/>
      <c r="L2182" s="5">
        <f>VLOOKUP($C$15,'اطلاعات پایه'!$A$18:$B$30,2,FALSE)</f>
        <v>30</v>
      </c>
      <c r="M2182" s="6">
        <f>VLOOKUP($C$15,'اطلاعات پایه'!$A$18:$C$30,3,FALSE)</f>
        <v>45736</v>
      </c>
      <c r="N2182" s="5">
        <f>ROUND((K2182*('اطلاعات پایه'!$B$12+1)+'اطلاعات پایه'!$B$13)/30*L2182,0)</f>
        <v>9316080</v>
      </c>
      <c r="O2182" s="5">
        <f>IF(AND(F2182&gt;0,M2182-F2182&gt;364),'اطلاعات پایه'!$B$10,0)*L2182+J2182</f>
        <v>0</v>
      </c>
      <c r="P2182" s="5">
        <f>IF(H2182="متاهل",'اطلاعات پایه'!$B$6,0)</f>
        <v>0</v>
      </c>
      <c r="Q2182" s="5">
        <f>I2182*'اطلاعات پایه'!$B$7</f>
        <v>0</v>
      </c>
      <c r="R2182" s="5">
        <f>ROUND('اطلاعات پایه'!$B$8/30*MIN(30,L2182),0)</f>
        <v>9000000</v>
      </c>
      <c r="S2182" s="5">
        <f>ROUND('اطلاعات پایه'!$B$9/30*MIN(30,L2182),0)</f>
        <v>22000000</v>
      </c>
      <c r="T2182" s="5">
        <f t="shared" si="267"/>
        <v>59284</v>
      </c>
      <c r="U2182" s="15"/>
      <c r="V2182" s="5">
        <f t="shared" si="265"/>
        <v>0</v>
      </c>
      <c r="X2182" s="9">
        <f t="shared" si="268"/>
        <v>40316080</v>
      </c>
      <c r="Y2182" s="9">
        <f>ROUND(0.07*MIN(7*L2182*'اطلاعات پایه'!$B$5,'محاسبه حقوق'!X2182),0)</f>
        <v>2822126</v>
      </c>
      <c r="Z2182" s="9">
        <f t="shared" si="269"/>
        <v>9272700</v>
      </c>
      <c r="AA2182" s="9">
        <f t="shared" si="270"/>
        <v>480702059.14285713</v>
      </c>
      <c r="AB2182" s="5">
        <f>IF(AA2182&lt;='اطلاعات پایه'!$B$35,'اطلاعات پایه'!$D$35,IF(AA2182&lt;='اطلاعات پایه'!$B$36,'اطلاعات پایه'!$E$35+(AA2182-'اطلاعات پایه'!$B$35)*'اطلاعات پایه'!$C$36,IF(AA2182&lt;='اطلاعات پایه'!$B$37,'اطلاعات پایه'!$E$36+(AA2182-'اطلاعات پایه'!$B$36)*'اطلاعات پایه'!$C$37,IF(AA2182&lt;='اطلاعات پایه'!$B$38,'اطلاعات پایه'!$E$37+(AA2182-'اطلاعات پایه'!$B$37)*'اطلاعات پایه'!$C$38,IF(AA2182&lt;='اطلاعات پایه'!$B$39,'اطلاعات پایه'!$E$38+(AA2182-'اطلاعات پایه'!$B$38)*'اطلاعات پایه'!$C$39,'اطلاعات پایه'!$E$39+(AA2182-'اطلاعات پایه'!$B$39)*'اطلاعات پایه'!$C$40)))))/365*L2182</f>
        <v>0</v>
      </c>
      <c r="AC2182" s="9">
        <f t="shared" si="271"/>
        <v>37493954</v>
      </c>
      <c r="AE2182" s="9">
        <f t="shared" si="266"/>
        <v>49588780</v>
      </c>
    </row>
    <row r="2183" spans="1:31" x14ac:dyDescent="0.25">
      <c r="A2183" s="13">
        <v>2163</v>
      </c>
      <c r="B2183" s="13"/>
      <c r="C2183" s="13"/>
      <c r="D2183" s="13"/>
      <c r="E2183" s="13"/>
      <c r="F2183" s="13"/>
      <c r="G2183" s="6" t="str">
        <f t="shared" si="264"/>
        <v/>
      </c>
      <c r="H2183" s="13"/>
      <c r="I2183" s="13"/>
      <c r="J2183" s="15"/>
      <c r="K2183" s="15"/>
      <c r="L2183" s="5">
        <f>VLOOKUP($C$15,'اطلاعات پایه'!$A$18:$B$30,2,FALSE)</f>
        <v>30</v>
      </c>
      <c r="M2183" s="6">
        <f>VLOOKUP($C$15,'اطلاعات پایه'!$A$18:$C$30,3,FALSE)</f>
        <v>45736</v>
      </c>
      <c r="N2183" s="5">
        <f>ROUND((K2183*('اطلاعات پایه'!$B$12+1)+'اطلاعات پایه'!$B$13)/30*L2183,0)</f>
        <v>9316080</v>
      </c>
      <c r="O2183" s="5">
        <f>IF(AND(F2183&gt;0,M2183-F2183&gt;364),'اطلاعات پایه'!$B$10,0)*L2183+J2183</f>
        <v>0</v>
      </c>
      <c r="P2183" s="5">
        <f>IF(H2183="متاهل",'اطلاعات پایه'!$B$6,0)</f>
        <v>0</v>
      </c>
      <c r="Q2183" s="5">
        <f>I2183*'اطلاعات پایه'!$B$7</f>
        <v>0</v>
      </c>
      <c r="R2183" s="5">
        <f>ROUND('اطلاعات پایه'!$B$8/30*MIN(30,L2183),0)</f>
        <v>9000000</v>
      </c>
      <c r="S2183" s="5">
        <f>ROUND('اطلاعات پایه'!$B$9/30*MIN(30,L2183),0)</f>
        <v>22000000</v>
      </c>
      <c r="T2183" s="5">
        <f t="shared" si="267"/>
        <v>59284</v>
      </c>
      <c r="U2183" s="15"/>
      <c r="V2183" s="5">
        <f t="shared" si="265"/>
        <v>0</v>
      </c>
      <c r="X2183" s="9">
        <f t="shared" si="268"/>
        <v>40316080</v>
      </c>
      <c r="Y2183" s="9">
        <f>ROUND(0.07*MIN(7*L2183*'اطلاعات پایه'!$B$5,'محاسبه حقوق'!X2183),0)</f>
        <v>2822126</v>
      </c>
      <c r="Z2183" s="9">
        <f t="shared" si="269"/>
        <v>9272700</v>
      </c>
      <c r="AA2183" s="9">
        <f t="shared" si="270"/>
        <v>480702059.14285713</v>
      </c>
      <c r="AB2183" s="5">
        <f>IF(AA2183&lt;='اطلاعات پایه'!$B$35,'اطلاعات پایه'!$D$35,IF(AA2183&lt;='اطلاعات پایه'!$B$36,'اطلاعات پایه'!$E$35+(AA2183-'اطلاعات پایه'!$B$35)*'اطلاعات پایه'!$C$36,IF(AA2183&lt;='اطلاعات پایه'!$B$37,'اطلاعات پایه'!$E$36+(AA2183-'اطلاعات پایه'!$B$36)*'اطلاعات پایه'!$C$37,IF(AA2183&lt;='اطلاعات پایه'!$B$38,'اطلاعات پایه'!$E$37+(AA2183-'اطلاعات پایه'!$B$37)*'اطلاعات پایه'!$C$38,IF(AA2183&lt;='اطلاعات پایه'!$B$39,'اطلاعات پایه'!$E$38+(AA2183-'اطلاعات پایه'!$B$38)*'اطلاعات پایه'!$C$39,'اطلاعات پایه'!$E$39+(AA2183-'اطلاعات پایه'!$B$39)*'اطلاعات پایه'!$C$40)))))/365*L2183</f>
        <v>0</v>
      </c>
      <c r="AC2183" s="9">
        <f t="shared" si="271"/>
        <v>37493954</v>
      </c>
      <c r="AE2183" s="9">
        <f t="shared" si="266"/>
        <v>49588780</v>
      </c>
    </row>
    <row r="2184" spans="1:31" x14ac:dyDescent="0.25">
      <c r="A2184" s="13">
        <v>2164</v>
      </c>
      <c r="B2184" s="13"/>
      <c r="C2184" s="13"/>
      <c r="D2184" s="13"/>
      <c r="E2184" s="13"/>
      <c r="F2184" s="13"/>
      <c r="G2184" s="6" t="str">
        <f t="shared" si="264"/>
        <v/>
      </c>
      <c r="H2184" s="13"/>
      <c r="I2184" s="13"/>
      <c r="J2184" s="15"/>
      <c r="K2184" s="15"/>
      <c r="L2184" s="5">
        <f>VLOOKUP($C$15,'اطلاعات پایه'!$A$18:$B$30,2,FALSE)</f>
        <v>30</v>
      </c>
      <c r="M2184" s="6">
        <f>VLOOKUP($C$15,'اطلاعات پایه'!$A$18:$C$30,3,FALSE)</f>
        <v>45736</v>
      </c>
      <c r="N2184" s="5">
        <f>ROUND((K2184*('اطلاعات پایه'!$B$12+1)+'اطلاعات پایه'!$B$13)/30*L2184,0)</f>
        <v>9316080</v>
      </c>
      <c r="O2184" s="5">
        <f>IF(AND(F2184&gt;0,M2184-F2184&gt;364),'اطلاعات پایه'!$B$10,0)*L2184+J2184</f>
        <v>0</v>
      </c>
      <c r="P2184" s="5">
        <f>IF(H2184="متاهل",'اطلاعات پایه'!$B$6,0)</f>
        <v>0</v>
      </c>
      <c r="Q2184" s="5">
        <f>I2184*'اطلاعات پایه'!$B$7</f>
        <v>0</v>
      </c>
      <c r="R2184" s="5">
        <f>ROUND('اطلاعات پایه'!$B$8/30*MIN(30,L2184),0)</f>
        <v>9000000</v>
      </c>
      <c r="S2184" s="5">
        <f>ROUND('اطلاعات پایه'!$B$9/30*MIN(30,L2184),0)</f>
        <v>22000000</v>
      </c>
      <c r="T2184" s="5">
        <f t="shared" si="267"/>
        <v>59284</v>
      </c>
      <c r="U2184" s="15"/>
      <c r="V2184" s="5">
        <f t="shared" si="265"/>
        <v>0</v>
      </c>
      <c r="X2184" s="9">
        <f t="shared" si="268"/>
        <v>40316080</v>
      </c>
      <c r="Y2184" s="9">
        <f>ROUND(0.07*MIN(7*L2184*'اطلاعات پایه'!$B$5,'محاسبه حقوق'!X2184),0)</f>
        <v>2822126</v>
      </c>
      <c r="Z2184" s="9">
        <f t="shared" si="269"/>
        <v>9272700</v>
      </c>
      <c r="AA2184" s="9">
        <f t="shared" si="270"/>
        <v>480702059.14285713</v>
      </c>
      <c r="AB2184" s="5">
        <f>IF(AA2184&lt;='اطلاعات پایه'!$B$35,'اطلاعات پایه'!$D$35,IF(AA2184&lt;='اطلاعات پایه'!$B$36,'اطلاعات پایه'!$E$35+(AA2184-'اطلاعات پایه'!$B$35)*'اطلاعات پایه'!$C$36,IF(AA2184&lt;='اطلاعات پایه'!$B$37,'اطلاعات پایه'!$E$36+(AA2184-'اطلاعات پایه'!$B$36)*'اطلاعات پایه'!$C$37,IF(AA2184&lt;='اطلاعات پایه'!$B$38,'اطلاعات پایه'!$E$37+(AA2184-'اطلاعات پایه'!$B$37)*'اطلاعات پایه'!$C$38,IF(AA2184&lt;='اطلاعات پایه'!$B$39,'اطلاعات پایه'!$E$38+(AA2184-'اطلاعات پایه'!$B$38)*'اطلاعات پایه'!$C$39,'اطلاعات پایه'!$E$39+(AA2184-'اطلاعات پایه'!$B$39)*'اطلاعات پایه'!$C$40)))))/365*L2184</f>
        <v>0</v>
      </c>
      <c r="AC2184" s="9">
        <f t="shared" si="271"/>
        <v>37493954</v>
      </c>
      <c r="AE2184" s="9">
        <f t="shared" si="266"/>
        <v>49588780</v>
      </c>
    </row>
    <row r="2185" spans="1:31" x14ac:dyDescent="0.25">
      <c r="A2185" s="13">
        <v>2165</v>
      </c>
      <c r="B2185" s="13"/>
      <c r="C2185" s="13"/>
      <c r="D2185" s="13"/>
      <c r="E2185" s="13"/>
      <c r="F2185" s="13"/>
      <c r="G2185" s="6" t="str">
        <f t="shared" si="264"/>
        <v/>
      </c>
      <c r="H2185" s="13"/>
      <c r="I2185" s="13"/>
      <c r="J2185" s="15"/>
      <c r="K2185" s="15"/>
      <c r="L2185" s="5">
        <f>VLOOKUP($C$15,'اطلاعات پایه'!$A$18:$B$30,2,FALSE)</f>
        <v>30</v>
      </c>
      <c r="M2185" s="6">
        <f>VLOOKUP($C$15,'اطلاعات پایه'!$A$18:$C$30,3,FALSE)</f>
        <v>45736</v>
      </c>
      <c r="N2185" s="5">
        <f>ROUND((K2185*('اطلاعات پایه'!$B$12+1)+'اطلاعات پایه'!$B$13)/30*L2185,0)</f>
        <v>9316080</v>
      </c>
      <c r="O2185" s="5">
        <f>IF(AND(F2185&gt;0,M2185-F2185&gt;364),'اطلاعات پایه'!$B$10,0)*L2185+J2185</f>
        <v>0</v>
      </c>
      <c r="P2185" s="5">
        <f>IF(H2185="متاهل",'اطلاعات پایه'!$B$6,0)</f>
        <v>0</v>
      </c>
      <c r="Q2185" s="5">
        <f>I2185*'اطلاعات پایه'!$B$7</f>
        <v>0</v>
      </c>
      <c r="R2185" s="5">
        <f>ROUND('اطلاعات پایه'!$B$8/30*MIN(30,L2185),0)</f>
        <v>9000000</v>
      </c>
      <c r="S2185" s="5">
        <f>ROUND('اطلاعات پایه'!$B$9/30*MIN(30,L2185),0)</f>
        <v>22000000</v>
      </c>
      <c r="T2185" s="5">
        <f t="shared" si="267"/>
        <v>59284</v>
      </c>
      <c r="U2185" s="15"/>
      <c r="V2185" s="5">
        <f t="shared" si="265"/>
        <v>0</v>
      </c>
      <c r="X2185" s="9">
        <f t="shared" si="268"/>
        <v>40316080</v>
      </c>
      <c r="Y2185" s="9">
        <f>ROUND(0.07*MIN(7*L2185*'اطلاعات پایه'!$B$5,'محاسبه حقوق'!X2185),0)</f>
        <v>2822126</v>
      </c>
      <c r="Z2185" s="9">
        <f t="shared" si="269"/>
        <v>9272700</v>
      </c>
      <c r="AA2185" s="9">
        <f t="shared" si="270"/>
        <v>480702059.14285713</v>
      </c>
      <c r="AB2185" s="5">
        <f>IF(AA2185&lt;='اطلاعات پایه'!$B$35,'اطلاعات پایه'!$D$35,IF(AA2185&lt;='اطلاعات پایه'!$B$36,'اطلاعات پایه'!$E$35+(AA2185-'اطلاعات پایه'!$B$35)*'اطلاعات پایه'!$C$36,IF(AA2185&lt;='اطلاعات پایه'!$B$37,'اطلاعات پایه'!$E$36+(AA2185-'اطلاعات پایه'!$B$36)*'اطلاعات پایه'!$C$37,IF(AA2185&lt;='اطلاعات پایه'!$B$38,'اطلاعات پایه'!$E$37+(AA2185-'اطلاعات پایه'!$B$37)*'اطلاعات پایه'!$C$38,IF(AA2185&lt;='اطلاعات پایه'!$B$39,'اطلاعات پایه'!$E$38+(AA2185-'اطلاعات پایه'!$B$38)*'اطلاعات پایه'!$C$39,'اطلاعات پایه'!$E$39+(AA2185-'اطلاعات پایه'!$B$39)*'اطلاعات پایه'!$C$40)))))/365*L2185</f>
        <v>0</v>
      </c>
      <c r="AC2185" s="9">
        <f t="shared" si="271"/>
        <v>37493954</v>
      </c>
      <c r="AE2185" s="9">
        <f t="shared" si="266"/>
        <v>49588780</v>
      </c>
    </row>
    <row r="2186" spans="1:31" x14ac:dyDescent="0.25">
      <c r="A2186" s="13">
        <v>2166</v>
      </c>
      <c r="B2186" s="13"/>
      <c r="C2186" s="13"/>
      <c r="D2186" s="13"/>
      <c r="E2186" s="13"/>
      <c r="F2186" s="13"/>
      <c r="G2186" s="6" t="str">
        <f t="shared" si="264"/>
        <v/>
      </c>
      <c r="H2186" s="13"/>
      <c r="I2186" s="13"/>
      <c r="J2186" s="15"/>
      <c r="K2186" s="15"/>
      <c r="L2186" s="5">
        <f>VLOOKUP($C$15,'اطلاعات پایه'!$A$18:$B$30,2,FALSE)</f>
        <v>30</v>
      </c>
      <c r="M2186" s="6">
        <f>VLOOKUP($C$15,'اطلاعات پایه'!$A$18:$C$30,3,FALSE)</f>
        <v>45736</v>
      </c>
      <c r="N2186" s="5">
        <f>ROUND((K2186*('اطلاعات پایه'!$B$12+1)+'اطلاعات پایه'!$B$13)/30*L2186,0)</f>
        <v>9316080</v>
      </c>
      <c r="O2186" s="5">
        <f>IF(AND(F2186&gt;0,M2186-F2186&gt;364),'اطلاعات پایه'!$B$10,0)*L2186+J2186</f>
        <v>0</v>
      </c>
      <c r="P2186" s="5">
        <f>IF(H2186="متاهل",'اطلاعات پایه'!$B$6,0)</f>
        <v>0</v>
      </c>
      <c r="Q2186" s="5">
        <f>I2186*'اطلاعات پایه'!$B$7</f>
        <v>0</v>
      </c>
      <c r="R2186" s="5">
        <f>ROUND('اطلاعات پایه'!$B$8/30*MIN(30,L2186),0)</f>
        <v>9000000</v>
      </c>
      <c r="S2186" s="5">
        <f>ROUND('اطلاعات پایه'!$B$9/30*MIN(30,L2186),0)</f>
        <v>22000000</v>
      </c>
      <c r="T2186" s="5">
        <f t="shared" si="267"/>
        <v>59284</v>
      </c>
      <c r="U2186" s="15"/>
      <c r="V2186" s="5">
        <f t="shared" si="265"/>
        <v>0</v>
      </c>
      <c r="X2186" s="9">
        <f t="shared" si="268"/>
        <v>40316080</v>
      </c>
      <c r="Y2186" s="9">
        <f>ROUND(0.07*MIN(7*L2186*'اطلاعات پایه'!$B$5,'محاسبه حقوق'!X2186),0)</f>
        <v>2822126</v>
      </c>
      <c r="Z2186" s="9">
        <f t="shared" si="269"/>
        <v>9272700</v>
      </c>
      <c r="AA2186" s="9">
        <f t="shared" si="270"/>
        <v>480702059.14285713</v>
      </c>
      <c r="AB2186" s="5">
        <f>IF(AA2186&lt;='اطلاعات پایه'!$B$35,'اطلاعات پایه'!$D$35,IF(AA2186&lt;='اطلاعات پایه'!$B$36,'اطلاعات پایه'!$E$35+(AA2186-'اطلاعات پایه'!$B$35)*'اطلاعات پایه'!$C$36,IF(AA2186&lt;='اطلاعات پایه'!$B$37,'اطلاعات پایه'!$E$36+(AA2186-'اطلاعات پایه'!$B$36)*'اطلاعات پایه'!$C$37,IF(AA2186&lt;='اطلاعات پایه'!$B$38,'اطلاعات پایه'!$E$37+(AA2186-'اطلاعات پایه'!$B$37)*'اطلاعات پایه'!$C$38,IF(AA2186&lt;='اطلاعات پایه'!$B$39,'اطلاعات پایه'!$E$38+(AA2186-'اطلاعات پایه'!$B$38)*'اطلاعات پایه'!$C$39,'اطلاعات پایه'!$E$39+(AA2186-'اطلاعات پایه'!$B$39)*'اطلاعات پایه'!$C$40)))))/365*L2186</f>
        <v>0</v>
      </c>
      <c r="AC2186" s="9">
        <f t="shared" si="271"/>
        <v>37493954</v>
      </c>
      <c r="AE2186" s="9">
        <f t="shared" si="266"/>
        <v>49588780</v>
      </c>
    </row>
    <row r="2187" spans="1:31" x14ac:dyDescent="0.25">
      <c r="A2187" s="13">
        <v>2167</v>
      </c>
      <c r="B2187" s="13"/>
      <c r="C2187" s="13"/>
      <c r="D2187" s="13"/>
      <c r="E2187" s="13"/>
      <c r="F2187" s="13"/>
      <c r="G2187" s="6" t="str">
        <f t="shared" si="264"/>
        <v/>
      </c>
      <c r="H2187" s="13"/>
      <c r="I2187" s="13"/>
      <c r="J2187" s="15"/>
      <c r="K2187" s="15"/>
      <c r="L2187" s="5">
        <f>VLOOKUP($C$15,'اطلاعات پایه'!$A$18:$B$30,2,FALSE)</f>
        <v>30</v>
      </c>
      <c r="M2187" s="6">
        <f>VLOOKUP($C$15,'اطلاعات پایه'!$A$18:$C$30,3,FALSE)</f>
        <v>45736</v>
      </c>
      <c r="N2187" s="5">
        <f>ROUND((K2187*('اطلاعات پایه'!$B$12+1)+'اطلاعات پایه'!$B$13)/30*L2187,0)</f>
        <v>9316080</v>
      </c>
      <c r="O2187" s="5">
        <f>IF(AND(F2187&gt;0,M2187-F2187&gt;364),'اطلاعات پایه'!$B$10,0)*L2187+J2187</f>
        <v>0</v>
      </c>
      <c r="P2187" s="5">
        <f>IF(H2187="متاهل",'اطلاعات پایه'!$B$6,0)</f>
        <v>0</v>
      </c>
      <c r="Q2187" s="5">
        <f>I2187*'اطلاعات پایه'!$B$7</f>
        <v>0</v>
      </c>
      <c r="R2187" s="5">
        <f>ROUND('اطلاعات پایه'!$B$8/30*MIN(30,L2187),0)</f>
        <v>9000000</v>
      </c>
      <c r="S2187" s="5">
        <f>ROUND('اطلاعات پایه'!$B$9/30*MIN(30,L2187),0)</f>
        <v>22000000</v>
      </c>
      <c r="T2187" s="5">
        <f t="shared" si="267"/>
        <v>59284</v>
      </c>
      <c r="U2187" s="15"/>
      <c r="V2187" s="5">
        <f t="shared" si="265"/>
        <v>0</v>
      </c>
      <c r="X2187" s="9">
        <f t="shared" si="268"/>
        <v>40316080</v>
      </c>
      <c r="Y2187" s="9">
        <f>ROUND(0.07*MIN(7*L2187*'اطلاعات پایه'!$B$5,'محاسبه حقوق'!X2187),0)</f>
        <v>2822126</v>
      </c>
      <c r="Z2187" s="9">
        <f t="shared" si="269"/>
        <v>9272700</v>
      </c>
      <c r="AA2187" s="9">
        <f t="shared" si="270"/>
        <v>480702059.14285713</v>
      </c>
      <c r="AB2187" s="5">
        <f>IF(AA2187&lt;='اطلاعات پایه'!$B$35,'اطلاعات پایه'!$D$35,IF(AA2187&lt;='اطلاعات پایه'!$B$36,'اطلاعات پایه'!$E$35+(AA2187-'اطلاعات پایه'!$B$35)*'اطلاعات پایه'!$C$36,IF(AA2187&lt;='اطلاعات پایه'!$B$37,'اطلاعات پایه'!$E$36+(AA2187-'اطلاعات پایه'!$B$36)*'اطلاعات پایه'!$C$37,IF(AA2187&lt;='اطلاعات پایه'!$B$38,'اطلاعات پایه'!$E$37+(AA2187-'اطلاعات پایه'!$B$37)*'اطلاعات پایه'!$C$38,IF(AA2187&lt;='اطلاعات پایه'!$B$39,'اطلاعات پایه'!$E$38+(AA2187-'اطلاعات پایه'!$B$38)*'اطلاعات پایه'!$C$39,'اطلاعات پایه'!$E$39+(AA2187-'اطلاعات پایه'!$B$39)*'اطلاعات پایه'!$C$40)))))/365*L2187</f>
        <v>0</v>
      </c>
      <c r="AC2187" s="9">
        <f t="shared" si="271"/>
        <v>37493954</v>
      </c>
      <c r="AE2187" s="9">
        <f t="shared" si="266"/>
        <v>49588780</v>
      </c>
    </row>
    <row r="2188" spans="1:31" x14ac:dyDescent="0.25">
      <c r="A2188" s="13">
        <v>2168</v>
      </c>
      <c r="B2188" s="13"/>
      <c r="C2188" s="13"/>
      <c r="D2188" s="13"/>
      <c r="E2188" s="13"/>
      <c r="F2188" s="13"/>
      <c r="G2188" s="6" t="str">
        <f t="shared" si="264"/>
        <v/>
      </c>
      <c r="H2188" s="13"/>
      <c r="I2188" s="13"/>
      <c r="J2188" s="15"/>
      <c r="K2188" s="15"/>
      <c r="L2188" s="5">
        <f>VLOOKUP($C$15,'اطلاعات پایه'!$A$18:$B$30,2,FALSE)</f>
        <v>30</v>
      </c>
      <c r="M2188" s="6">
        <f>VLOOKUP($C$15,'اطلاعات پایه'!$A$18:$C$30,3,FALSE)</f>
        <v>45736</v>
      </c>
      <c r="N2188" s="5">
        <f>ROUND((K2188*('اطلاعات پایه'!$B$12+1)+'اطلاعات پایه'!$B$13)/30*L2188,0)</f>
        <v>9316080</v>
      </c>
      <c r="O2188" s="5">
        <f>IF(AND(F2188&gt;0,M2188-F2188&gt;364),'اطلاعات پایه'!$B$10,0)*L2188+J2188</f>
        <v>0</v>
      </c>
      <c r="P2188" s="5">
        <f>IF(H2188="متاهل",'اطلاعات پایه'!$B$6,0)</f>
        <v>0</v>
      </c>
      <c r="Q2188" s="5">
        <f>I2188*'اطلاعات پایه'!$B$7</f>
        <v>0</v>
      </c>
      <c r="R2188" s="5">
        <f>ROUND('اطلاعات پایه'!$B$8/30*MIN(30,L2188),0)</f>
        <v>9000000</v>
      </c>
      <c r="S2188" s="5">
        <f>ROUND('اطلاعات پایه'!$B$9/30*MIN(30,L2188),0)</f>
        <v>22000000</v>
      </c>
      <c r="T2188" s="5">
        <f t="shared" si="267"/>
        <v>59284</v>
      </c>
      <c r="U2188" s="15"/>
      <c r="V2188" s="5">
        <f t="shared" si="265"/>
        <v>0</v>
      </c>
      <c r="X2188" s="9">
        <f t="shared" si="268"/>
        <v>40316080</v>
      </c>
      <c r="Y2188" s="9">
        <f>ROUND(0.07*MIN(7*L2188*'اطلاعات پایه'!$B$5,'محاسبه حقوق'!X2188),0)</f>
        <v>2822126</v>
      </c>
      <c r="Z2188" s="9">
        <f t="shared" si="269"/>
        <v>9272700</v>
      </c>
      <c r="AA2188" s="9">
        <f t="shared" si="270"/>
        <v>480702059.14285713</v>
      </c>
      <c r="AB2188" s="5">
        <f>IF(AA2188&lt;='اطلاعات پایه'!$B$35,'اطلاعات پایه'!$D$35,IF(AA2188&lt;='اطلاعات پایه'!$B$36,'اطلاعات پایه'!$E$35+(AA2188-'اطلاعات پایه'!$B$35)*'اطلاعات پایه'!$C$36,IF(AA2188&lt;='اطلاعات پایه'!$B$37,'اطلاعات پایه'!$E$36+(AA2188-'اطلاعات پایه'!$B$36)*'اطلاعات پایه'!$C$37,IF(AA2188&lt;='اطلاعات پایه'!$B$38,'اطلاعات پایه'!$E$37+(AA2188-'اطلاعات پایه'!$B$37)*'اطلاعات پایه'!$C$38,IF(AA2188&lt;='اطلاعات پایه'!$B$39,'اطلاعات پایه'!$E$38+(AA2188-'اطلاعات پایه'!$B$38)*'اطلاعات پایه'!$C$39,'اطلاعات پایه'!$E$39+(AA2188-'اطلاعات پایه'!$B$39)*'اطلاعات پایه'!$C$40)))))/365*L2188</f>
        <v>0</v>
      </c>
      <c r="AC2188" s="9">
        <f t="shared" si="271"/>
        <v>37493954</v>
      </c>
      <c r="AE2188" s="9">
        <f t="shared" si="266"/>
        <v>49588780</v>
      </c>
    </row>
    <row r="2189" spans="1:31" x14ac:dyDescent="0.25">
      <c r="A2189" s="13">
        <v>2169</v>
      </c>
      <c r="B2189" s="13"/>
      <c r="C2189" s="13"/>
      <c r="D2189" s="13"/>
      <c r="E2189" s="13"/>
      <c r="F2189" s="13"/>
      <c r="G2189" s="6" t="str">
        <f t="shared" si="264"/>
        <v/>
      </c>
      <c r="H2189" s="13"/>
      <c r="I2189" s="13"/>
      <c r="J2189" s="15"/>
      <c r="K2189" s="15"/>
      <c r="L2189" s="5">
        <f>VLOOKUP($C$15,'اطلاعات پایه'!$A$18:$B$30,2,FALSE)</f>
        <v>30</v>
      </c>
      <c r="M2189" s="6">
        <f>VLOOKUP($C$15,'اطلاعات پایه'!$A$18:$C$30,3,FALSE)</f>
        <v>45736</v>
      </c>
      <c r="N2189" s="5">
        <f>ROUND((K2189*('اطلاعات پایه'!$B$12+1)+'اطلاعات پایه'!$B$13)/30*L2189,0)</f>
        <v>9316080</v>
      </c>
      <c r="O2189" s="5">
        <f>IF(AND(F2189&gt;0,M2189-F2189&gt;364),'اطلاعات پایه'!$B$10,0)*L2189+J2189</f>
        <v>0</v>
      </c>
      <c r="P2189" s="5">
        <f>IF(H2189="متاهل",'اطلاعات پایه'!$B$6,0)</f>
        <v>0</v>
      </c>
      <c r="Q2189" s="5">
        <f>I2189*'اطلاعات پایه'!$B$7</f>
        <v>0</v>
      </c>
      <c r="R2189" s="5">
        <f>ROUND('اطلاعات پایه'!$B$8/30*MIN(30,L2189),0)</f>
        <v>9000000</v>
      </c>
      <c r="S2189" s="5">
        <f>ROUND('اطلاعات پایه'!$B$9/30*MIN(30,L2189),0)</f>
        <v>22000000</v>
      </c>
      <c r="T2189" s="5">
        <f t="shared" si="267"/>
        <v>59284</v>
      </c>
      <c r="U2189" s="15"/>
      <c r="V2189" s="5">
        <f t="shared" si="265"/>
        <v>0</v>
      </c>
      <c r="X2189" s="9">
        <f t="shared" si="268"/>
        <v>40316080</v>
      </c>
      <c r="Y2189" s="9">
        <f>ROUND(0.07*MIN(7*L2189*'اطلاعات پایه'!$B$5,'محاسبه حقوق'!X2189),0)</f>
        <v>2822126</v>
      </c>
      <c r="Z2189" s="9">
        <f t="shared" si="269"/>
        <v>9272700</v>
      </c>
      <c r="AA2189" s="9">
        <f t="shared" si="270"/>
        <v>480702059.14285713</v>
      </c>
      <c r="AB2189" s="5">
        <f>IF(AA2189&lt;='اطلاعات پایه'!$B$35,'اطلاعات پایه'!$D$35,IF(AA2189&lt;='اطلاعات پایه'!$B$36,'اطلاعات پایه'!$E$35+(AA2189-'اطلاعات پایه'!$B$35)*'اطلاعات پایه'!$C$36,IF(AA2189&lt;='اطلاعات پایه'!$B$37,'اطلاعات پایه'!$E$36+(AA2189-'اطلاعات پایه'!$B$36)*'اطلاعات پایه'!$C$37,IF(AA2189&lt;='اطلاعات پایه'!$B$38,'اطلاعات پایه'!$E$37+(AA2189-'اطلاعات پایه'!$B$37)*'اطلاعات پایه'!$C$38,IF(AA2189&lt;='اطلاعات پایه'!$B$39,'اطلاعات پایه'!$E$38+(AA2189-'اطلاعات پایه'!$B$38)*'اطلاعات پایه'!$C$39,'اطلاعات پایه'!$E$39+(AA2189-'اطلاعات پایه'!$B$39)*'اطلاعات پایه'!$C$40)))))/365*L2189</f>
        <v>0</v>
      </c>
      <c r="AC2189" s="9">
        <f t="shared" si="271"/>
        <v>37493954</v>
      </c>
      <c r="AE2189" s="9">
        <f t="shared" si="266"/>
        <v>49588780</v>
      </c>
    </row>
    <row r="2190" spans="1:31" x14ac:dyDescent="0.25">
      <c r="A2190" s="13">
        <v>2170</v>
      </c>
      <c r="B2190" s="13"/>
      <c r="C2190" s="13"/>
      <c r="D2190" s="13"/>
      <c r="E2190" s="13"/>
      <c r="F2190" s="13"/>
      <c r="G2190" s="6" t="str">
        <f t="shared" si="264"/>
        <v/>
      </c>
      <c r="H2190" s="13"/>
      <c r="I2190" s="13"/>
      <c r="J2190" s="15"/>
      <c r="K2190" s="15"/>
      <c r="L2190" s="5">
        <f>VLOOKUP($C$15,'اطلاعات پایه'!$A$18:$B$30,2,FALSE)</f>
        <v>30</v>
      </c>
      <c r="M2190" s="6">
        <f>VLOOKUP($C$15,'اطلاعات پایه'!$A$18:$C$30,3,FALSE)</f>
        <v>45736</v>
      </c>
      <c r="N2190" s="5">
        <f>ROUND((K2190*('اطلاعات پایه'!$B$12+1)+'اطلاعات پایه'!$B$13)/30*L2190,0)</f>
        <v>9316080</v>
      </c>
      <c r="O2190" s="5">
        <f>IF(AND(F2190&gt;0,M2190-F2190&gt;364),'اطلاعات پایه'!$B$10,0)*L2190+J2190</f>
        <v>0</v>
      </c>
      <c r="P2190" s="5">
        <f>IF(H2190="متاهل",'اطلاعات پایه'!$B$6,0)</f>
        <v>0</v>
      </c>
      <c r="Q2190" s="5">
        <f>I2190*'اطلاعات پایه'!$B$7</f>
        <v>0</v>
      </c>
      <c r="R2190" s="5">
        <f>ROUND('اطلاعات پایه'!$B$8/30*MIN(30,L2190),0)</f>
        <v>9000000</v>
      </c>
      <c r="S2190" s="5">
        <f>ROUND('اطلاعات پایه'!$B$9/30*MIN(30,L2190),0)</f>
        <v>22000000</v>
      </c>
      <c r="T2190" s="5">
        <f t="shared" si="267"/>
        <v>59284</v>
      </c>
      <c r="U2190" s="15"/>
      <c r="V2190" s="5">
        <f t="shared" si="265"/>
        <v>0</v>
      </c>
      <c r="X2190" s="9">
        <f t="shared" si="268"/>
        <v>40316080</v>
      </c>
      <c r="Y2190" s="9">
        <f>ROUND(0.07*MIN(7*L2190*'اطلاعات پایه'!$B$5,'محاسبه حقوق'!X2190),0)</f>
        <v>2822126</v>
      </c>
      <c r="Z2190" s="9">
        <f t="shared" si="269"/>
        <v>9272700</v>
      </c>
      <c r="AA2190" s="9">
        <f t="shared" si="270"/>
        <v>480702059.14285713</v>
      </c>
      <c r="AB2190" s="5">
        <f>IF(AA2190&lt;='اطلاعات پایه'!$B$35,'اطلاعات پایه'!$D$35,IF(AA2190&lt;='اطلاعات پایه'!$B$36,'اطلاعات پایه'!$E$35+(AA2190-'اطلاعات پایه'!$B$35)*'اطلاعات پایه'!$C$36,IF(AA2190&lt;='اطلاعات پایه'!$B$37,'اطلاعات پایه'!$E$36+(AA2190-'اطلاعات پایه'!$B$36)*'اطلاعات پایه'!$C$37,IF(AA2190&lt;='اطلاعات پایه'!$B$38,'اطلاعات پایه'!$E$37+(AA2190-'اطلاعات پایه'!$B$37)*'اطلاعات پایه'!$C$38,IF(AA2190&lt;='اطلاعات پایه'!$B$39,'اطلاعات پایه'!$E$38+(AA2190-'اطلاعات پایه'!$B$38)*'اطلاعات پایه'!$C$39,'اطلاعات پایه'!$E$39+(AA2190-'اطلاعات پایه'!$B$39)*'اطلاعات پایه'!$C$40)))))/365*L2190</f>
        <v>0</v>
      </c>
      <c r="AC2190" s="9">
        <f t="shared" si="271"/>
        <v>37493954</v>
      </c>
      <c r="AE2190" s="9">
        <f t="shared" si="266"/>
        <v>49588780</v>
      </c>
    </row>
    <row r="2191" spans="1:31" x14ac:dyDescent="0.25">
      <c r="A2191" s="13">
        <v>2171</v>
      </c>
      <c r="B2191" s="13"/>
      <c r="C2191" s="13"/>
      <c r="D2191" s="13"/>
      <c r="E2191" s="13"/>
      <c r="F2191" s="13"/>
      <c r="G2191" s="6" t="str">
        <f t="shared" si="264"/>
        <v/>
      </c>
      <c r="H2191" s="13"/>
      <c r="I2191" s="13"/>
      <c r="J2191" s="15"/>
      <c r="K2191" s="15"/>
      <c r="L2191" s="5">
        <f>VLOOKUP($C$15,'اطلاعات پایه'!$A$18:$B$30,2,FALSE)</f>
        <v>30</v>
      </c>
      <c r="M2191" s="6">
        <f>VLOOKUP($C$15,'اطلاعات پایه'!$A$18:$C$30,3,FALSE)</f>
        <v>45736</v>
      </c>
      <c r="N2191" s="5">
        <f>ROUND((K2191*('اطلاعات پایه'!$B$12+1)+'اطلاعات پایه'!$B$13)/30*L2191,0)</f>
        <v>9316080</v>
      </c>
      <c r="O2191" s="5">
        <f>IF(AND(F2191&gt;0,M2191-F2191&gt;364),'اطلاعات پایه'!$B$10,0)*L2191+J2191</f>
        <v>0</v>
      </c>
      <c r="P2191" s="5">
        <f>IF(H2191="متاهل",'اطلاعات پایه'!$B$6,0)</f>
        <v>0</v>
      </c>
      <c r="Q2191" s="5">
        <f>I2191*'اطلاعات پایه'!$B$7</f>
        <v>0</v>
      </c>
      <c r="R2191" s="5">
        <f>ROUND('اطلاعات پایه'!$B$8/30*MIN(30,L2191),0)</f>
        <v>9000000</v>
      </c>
      <c r="S2191" s="5">
        <f>ROUND('اطلاعات پایه'!$B$9/30*MIN(30,L2191),0)</f>
        <v>22000000</v>
      </c>
      <c r="T2191" s="5">
        <f t="shared" si="267"/>
        <v>59284</v>
      </c>
      <c r="U2191" s="15"/>
      <c r="V2191" s="5">
        <f t="shared" si="265"/>
        <v>0</v>
      </c>
      <c r="X2191" s="9">
        <f t="shared" si="268"/>
        <v>40316080</v>
      </c>
      <c r="Y2191" s="9">
        <f>ROUND(0.07*MIN(7*L2191*'اطلاعات پایه'!$B$5,'محاسبه حقوق'!X2191),0)</f>
        <v>2822126</v>
      </c>
      <c r="Z2191" s="9">
        <f t="shared" si="269"/>
        <v>9272700</v>
      </c>
      <c r="AA2191" s="9">
        <f t="shared" si="270"/>
        <v>480702059.14285713</v>
      </c>
      <c r="AB2191" s="5">
        <f>IF(AA2191&lt;='اطلاعات پایه'!$B$35,'اطلاعات پایه'!$D$35,IF(AA2191&lt;='اطلاعات پایه'!$B$36,'اطلاعات پایه'!$E$35+(AA2191-'اطلاعات پایه'!$B$35)*'اطلاعات پایه'!$C$36,IF(AA2191&lt;='اطلاعات پایه'!$B$37,'اطلاعات پایه'!$E$36+(AA2191-'اطلاعات پایه'!$B$36)*'اطلاعات پایه'!$C$37,IF(AA2191&lt;='اطلاعات پایه'!$B$38,'اطلاعات پایه'!$E$37+(AA2191-'اطلاعات پایه'!$B$37)*'اطلاعات پایه'!$C$38,IF(AA2191&lt;='اطلاعات پایه'!$B$39,'اطلاعات پایه'!$E$38+(AA2191-'اطلاعات پایه'!$B$38)*'اطلاعات پایه'!$C$39,'اطلاعات پایه'!$E$39+(AA2191-'اطلاعات پایه'!$B$39)*'اطلاعات پایه'!$C$40)))))/365*L2191</f>
        <v>0</v>
      </c>
      <c r="AC2191" s="9">
        <f t="shared" si="271"/>
        <v>37493954</v>
      </c>
      <c r="AE2191" s="9">
        <f t="shared" si="266"/>
        <v>49588780</v>
      </c>
    </row>
    <row r="2192" spans="1:31" x14ac:dyDescent="0.25">
      <c r="A2192" s="13">
        <v>2172</v>
      </c>
      <c r="B2192" s="13"/>
      <c r="C2192" s="13"/>
      <c r="D2192" s="13"/>
      <c r="E2192" s="13"/>
      <c r="F2192" s="13"/>
      <c r="G2192" s="6" t="str">
        <f t="shared" si="264"/>
        <v/>
      </c>
      <c r="H2192" s="13"/>
      <c r="I2192" s="13"/>
      <c r="J2192" s="15"/>
      <c r="K2192" s="15"/>
      <c r="L2192" s="5">
        <f>VLOOKUP($C$15,'اطلاعات پایه'!$A$18:$B$30,2,FALSE)</f>
        <v>30</v>
      </c>
      <c r="M2192" s="6">
        <f>VLOOKUP($C$15,'اطلاعات پایه'!$A$18:$C$30,3,FALSE)</f>
        <v>45736</v>
      </c>
      <c r="N2192" s="5">
        <f>ROUND((K2192*('اطلاعات پایه'!$B$12+1)+'اطلاعات پایه'!$B$13)/30*L2192,0)</f>
        <v>9316080</v>
      </c>
      <c r="O2192" s="5">
        <f>IF(AND(F2192&gt;0,M2192-F2192&gt;364),'اطلاعات پایه'!$B$10,0)*L2192+J2192</f>
        <v>0</v>
      </c>
      <c r="P2192" s="5">
        <f>IF(H2192="متاهل",'اطلاعات پایه'!$B$6,0)</f>
        <v>0</v>
      </c>
      <c r="Q2192" s="5">
        <f>I2192*'اطلاعات پایه'!$B$7</f>
        <v>0</v>
      </c>
      <c r="R2192" s="5">
        <f>ROUND('اطلاعات پایه'!$B$8/30*MIN(30,L2192),0)</f>
        <v>9000000</v>
      </c>
      <c r="S2192" s="5">
        <f>ROUND('اطلاعات پایه'!$B$9/30*MIN(30,L2192),0)</f>
        <v>22000000</v>
      </c>
      <c r="T2192" s="5">
        <f t="shared" si="267"/>
        <v>59284</v>
      </c>
      <c r="U2192" s="15"/>
      <c r="V2192" s="5">
        <f t="shared" si="265"/>
        <v>0</v>
      </c>
      <c r="X2192" s="9">
        <f t="shared" si="268"/>
        <v>40316080</v>
      </c>
      <c r="Y2192" s="9">
        <f>ROUND(0.07*MIN(7*L2192*'اطلاعات پایه'!$B$5,'محاسبه حقوق'!X2192),0)</f>
        <v>2822126</v>
      </c>
      <c r="Z2192" s="9">
        <f t="shared" si="269"/>
        <v>9272700</v>
      </c>
      <c r="AA2192" s="9">
        <f t="shared" si="270"/>
        <v>480702059.14285713</v>
      </c>
      <c r="AB2192" s="5">
        <f>IF(AA2192&lt;='اطلاعات پایه'!$B$35,'اطلاعات پایه'!$D$35,IF(AA2192&lt;='اطلاعات پایه'!$B$36,'اطلاعات پایه'!$E$35+(AA2192-'اطلاعات پایه'!$B$35)*'اطلاعات پایه'!$C$36,IF(AA2192&lt;='اطلاعات پایه'!$B$37,'اطلاعات پایه'!$E$36+(AA2192-'اطلاعات پایه'!$B$36)*'اطلاعات پایه'!$C$37,IF(AA2192&lt;='اطلاعات پایه'!$B$38,'اطلاعات پایه'!$E$37+(AA2192-'اطلاعات پایه'!$B$37)*'اطلاعات پایه'!$C$38,IF(AA2192&lt;='اطلاعات پایه'!$B$39,'اطلاعات پایه'!$E$38+(AA2192-'اطلاعات پایه'!$B$38)*'اطلاعات پایه'!$C$39,'اطلاعات پایه'!$E$39+(AA2192-'اطلاعات پایه'!$B$39)*'اطلاعات پایه'!$C$40)))))/365*L2192</f>
        <v>0</v>
      </c>
      <c r="AC2192" s="9">
        <f t="shared" si="271"/>
        <v>37493954</v>
      </c>
      <c r="AE2192" s="9">
        <f t="shared" si="266"/>
        <v>49588780</v>
      </c>
    </row>
    <row r="2193" spans="1:31" x14ac:dyDescent="0.25">
      <c r="A2193" s="13">
        <v>2173</v>
      </c>
      <c r="B2193" s="13"/>
      <c r="C2193" s="13"/>
      <c r="D2193" s="13"/>
      <c r="E2193" s="13"/>
      <c r="F2193" s="13"/>
      <c r="G2193" s="6" t="str">
        <f t="shared" si="264"/>
        <v/>
      </c>
      <c r="H2193" s="13"/>
      <c r="I2193" s="13"/>
      <c r="J2193" s="15"/>
      <c r="K2193" s="15"/>
      <c r="L2193" s="5">
        <f>VLOOKUP($C$15,'اطلاعات پایه'!$A$18:$B$30,2,FALSE)</f>
        <v>30</v>
      </c>
      <c r="M2193" s="6">
        <f>VLOOKUP($C$15,'اطلاعات پایه'!$A$18:$C$30,3,FALSE)</f>
        <v>45736</v>
      </c>
      <c r="N2193" s="5">
        <f>ROUND((K2193*('اطلاعات پایه'!$B$12+1)+'اطلاعات پایه'!$B$13)/30*L2193,0)</f>
        <v>9316080</v>
      </c>
      <c r="O2193" s="5">
        <f>IF(AND(F2193&gt;0,M2193-F2193&gt;364),'اطلاعات پایه'!$B$10,0)*L2193+J2193</f>
        <v>0</v>
      </c>
      <c r="P2193" s="5">
        <f>IF(H2193="متاهل",'اطلاعات پایه'!$B$6,0)</f>
        <v>0</v>
      </c>
      <c r="Q2193" s="5">
        <f>I2193*'اطلاعات پایه'!$B$7</f>
        <v>0</v>
      </c>
      <c r="R2193" s="5">
        <f>ROUND('اطلاعات پایه'!$B$8/30*MIN(30,L2193),0)</f>
        <v>9000000</v>
      </c>
      <c r="S2193" s="5">
        <f>ROUND('اطلاعات پایه'!$B$9/30*MIN(30,L2193),0)</f>
        <v>22000000</v>
      </c>
      <c r="T2193" s="5">
        <f t="shared" si="267"/>
        <v>59284</v>
      </c>
      <c r="U2193" s="15"/>
      <c r="V2193" s="5">
        <f t="shared" si="265"/>
        <v>0</v>
      </c>
      <c r="X2193" s="9">
        <f t="shared" si="268"/>
        <v>40316080</v>
      </c>
      <c r="Y2193" s="9">
        <f>ROUND(0.07*MIN(7*L2193*'اطلاعات پایه'!$B$5,'محاسبه حقوق'!X2193),0)</f>
        <v>2822126</v>
      </c>
      <c r="Z2193" s="9">
        <f t="shared" si="269"/>
        <v>9272700</v>
      </c>
      <c r="AA2193" s="9">
        <f t="shared" si="270"/>
        <v>480702059.14285713</v>
      </c>
      <c r="AB2193" s="5">
        <f>IF(AA2193&lt;='اطلاعات پایه'!$B$35,'اطلاعات پایه'!$D$35,IF(AA2193&lt;='اطلاعات پایه'!$B$36,'اطلاعات پایه'!$E$35+(AA2193-'اطلاعات پایه'!$B$35)*'اطلاعات پایه'!$C$36,IF(AA2193&lt;='اطلاعات پایه'!$B$37,'اطلاعات پایه'!$E$36+(AA2193-'اطلاعات پایه'!$B$36)*'اطلاعات پایه'!$C$37,IF(AA2193&lt;='اطلاعات پایه'!$B$38,'اطلاعات پایه'!$E$37+(AA2193-'اطلاعات پایه'!$B$37)*'اطلاعات پایه'!$C$38,IF(AA2193&lt;='اطلاعات پایه'!$B$39,'اطلاعات پایه'!$E$38+(AA2193-'اطلاعات پایه'!$B$38)*'اطلاعات پایه'!$C$39,'اطلاعات پایه'!$E$39+(AA2193-'اطلاعات پایه'!$B$39)*'اطلاعات پایه'!$C$40)))))/365*L2193</f>
        <v>0</v>
      </c>
      <c r="AC2193" s="9">
        <f t="shared" si="271"/>
        <v>37493954</v>
      </c>
      <c r="AE2193" s="9">
        <f t="shared" si="266"/>
        <v>49588780</v>
      </c>
    </row>
    <row r="2194" spans="1:31" x14ac:dyDescent="0.25">
      <c r="A2194" s="13">
        <v>2174</v>
      </c>
      <c r="B2194" s="13"/>
      <c r="C2194" s="13"/>
      <c r="D2194" s="13"/>
      <c r="E2194" s="13"/>
      <c r="F2194" s="13"/>
      <c r="G2194" s="6" t="str">
        <f t="shared" si="264"/>
        <v/>
      </c>
      <c r="H2194" s="13"/>
      <c r="I2194" s="13"/>
      <c r="J2194" s="15"/>
      <c r="K2194" s="15"/>
      <c r="L2194" s="5">
        <f>VLOOKUP($C$15,'اطلاعات پایه'!$A$18:$B$30,2,FALSE)</f>
        <v>30</v>
      </c>
      <c r="M2194" s="6">
        <f>VLOOKUP($C$15,'اطلاعات پایه'!$A$18:$C$30,3,FALSE)</f>
        <v>45736</v>
      </c>
      <c r="N2194" s="5">
        <f>ROUND((K2194*('اطلاعات پایه'!$B$12+1)+'اطلاعات پایه'!$B$13)/30*L2194,0)</f>
        <v>9316080</v>
      </c>
      <c r="O2194" s="5">
        <f>IF(AND(F2194&gt;0,M2194-F2194&gt;364),'اطلاعات پایه'!$B$10,0)*L2194+J2194</f>
        <v>0</v>
      </c>
      <c r="P2194" s="5">
        <f>IF(H2194="متاهل",'اطلاعات پایه'!$B$6,0)</f>
        <v>0</v>
      </c>
      <c r="Q2194" s="5">
        <f>I2194*'اطلاعات پایه'!$B$7</f>
        <v>0</v>
      </c>
      <c r="R2194" s="5">
        <f>ROUND('اطلاعات پایه'!$B$8/30*MIN(30,L2194),0)</f>
        <v>9000000</v>
      </c>
      <c r="S2194" s="5">
        <f>ROUND('اطلاعات پایه'!$B$9/30*MIN(30,L2194),0)</f>
        <v>22000000</v>
      </c>
      <c r="T2194" s="5">
        <f t="shared" si="267"/>
        <v>59284</v>
      </c>
      <c r="U2194" s="15"/>
      <c r="V2194" s="5">
        <f t="shared" si="265"/>
        <v>0</v>
      </c>
      <c r="X2194" s="9">
        <f t="shared" si="268"/>
        <v>40316080</v>
      </c>
      <c r="Y2194" s="9">
        <f>ROUND(0.07*MIN(7*L2194*'اطلاعات پایه'!$B$5,'محاسبه حقوق'!X2194),0)</f>
        <v>2822126</v>
      </c>
      <c r="Z2194" s="9">
        <f t="shared" si="269"/>
        <v>9272700</v>
      </c>
      <c r="AA2194" s="9">
        <f t="shared" si="270"/>
        <v>480702059.14285713</v>
      </c>
      <c r="AB2194" s="5">
        <f>IF(AA2194&lt;='اطلاعات پایه'!$B$35,'اطلاعات پایه'!$D$35,IF(AA2194&lt;='اطلاعات پایه'!$B$36,'اطلاعات پایه'!$E$35+(AA2194-'اطلاعات پایه'!$B$35)*'اطلاعات پایه'!$C$36,IF(AA2194&lt;='اطلاعات پایه'!$B$37,'اطلاعات پایه'!$E$36+(AA2194-'اطلاعات پایه'!$B$36)*'اطلاعات پایه'!$C$37,IF(AA2194&lt;='اطلاعات پایه'!$B$38,'اطلاعات پایه'!$E$37+(AA2194-'اطلاعات پایه'!$B$37)*'اطلاعات پایه'!$C$38,IF(AA2194&lt;='اطلاعات پایه'!$B$39,'اطلاعات پایه'!$E$38+(AA2194-'اطلاعات پایه'!$B$38)*'اطلاعات پایه'!$C$39,'اطلاعات پایه'!$E$39+(AA2194-'اطلاعات پایه'!$B$39)*'اطلاعات پایه'!$C$40)))))/365*L2194</f>
        <v>0</v>
      </c>
      <c r="AC2194" s="9">
        <f t="shared" si="271"/>
        <v>37493954</v>
      </c>
      <c r="AE2194" s="9">
        <f t="shared" si="266"/>
        <v>49588780</v>
      </c>
    </row>
    <row r="2195" spans="1:31" x14ac:dyDescent="0.25">
      <c r="A2195" s="13">
        <v>2175</v>
      </c>
      <c r="B2195" s="13"/>
      <c r="C2195" s="13"/>
      <c r="D2195" s="13"/>
      <c r="E2195" s="13"/>
      <c r="F2195" s="13"/>
      <c r="G2195" s="6" t="str">
        <f t="shared" si="264"/>
        <v/>
      </c>
      <c r="H2195" s="13"/>
      <c r="I2195" s="13"/>
      <c r="J2195" s="15"/>
      <c r="K2195" s="15"/>
      <c r="L2195" s="5">
        <f>VLOOKUP($C$15,'اطلاعات پایه'!$A$18:$B$30,2,FALSE)</f>
        <v>30</v>
      </c>
      <c r="M2195" s="6">
        <f>VLOOKUP($C$15,'اطلاعات پایه'!$A$18:$C$30,3,FALSE)</f>
        <v>45736</v>
      </c>
      <c r="N2195" s="5">
        <f>ROUND((K2195*('اطلاعات پایه'!$B$12+1)+'اطلاعات پایه'!$B$13)/30*L2195,0)</f>
        <v>9316080</v>
      </c>
      <c r="O2195" s="5">
        <f>IF(AND(F2195&gt;0,M2195-F2195&gt;364),'اطلاعات پایه'!$B$10,0)*L2195+J2195</f>
        <v>0</v>
      </c>
      <c r="P2195" s="5">
        <f>IF(H2195="متاهل",'اطلاعات پایه'!$B$6,0)</f>
        <v>0</v>
      </c>
      <c r="Q2195" s="5">
        <f>I2195*'اطلاعات پایه'!$B$7</f>
        <v>0</v>
      </c>
      <c r="R2195" s="5">
        <f>ROUND('اطلاعات پایه'!$B$8/30*MIN(30,L2195),0)</f>
        <v>9000000</v>
      </c>
      <c r="S2195" s="5">
        <f>ROUND('اطلاعات پایه'!$B$9/30*MIN(30,L2195),0)</f>
        <v>22000000</v>
      </c>
      <c r="T2195" s="5">
        <f t="shared" si="267"/>
        <v>59284</v>
      </c>
      <c r="U2195" s="15"/>
      <c r="V2195" s="5">
        <f t="shared" si="265"/>
        <v>0</v>
      </c>
      <c r="X2195" s="9">
        <f t="shared" si="268"/>
        <v>40316080</v>
      </c>
      <c r="Y2195" s="9">
        <f>ROUND(0.07*MIN(7*L2195*'اطلاعات پایه'!$B$5,'محاسبه حقوق'!X2195),0)</f>
        <v>2822126</v>
      </c>
      <c r="Z2195" s="9">
        <f t="shared" si="269"/>
        <v>9272700</v>
      </c>
      <c r="AA2195" s="9">
        <f t="shared" si="270"/>
        <v>480702059.14285713</v>
      </c>
      <c r="AB2195" s="5">
        <f>IF(AA2195&lt;='اطلاعات پایه'!$B$35,'اطلاعات پایه'!$D$35,IF(AA2195&lt;='اطلاعات پایه'!$B$36,'اطلاعات پایه'!$E$35+(AA2195-'اطلاعات پایه'!$B$35)*'اطلاعات پایه'!$C$36,IF(AA2195&lt;='اطلاعات پایه'!$B$37,'اطلاعات پایه'!$E$36+(AA2195-'اطلاعات پایه'!$B$36)*'اطلاعات پایه'!$C$37,IF(AA2195&lt;='اطلاعات پایه'!$B$38,'اطلاعات پایه'!$E$37+(AA2195-'اطلاعات پایه'!$B$37)*'اطلاعات پایه'!$C$38,IF(AA2195&lt;='اطلاعات پایه'!$B$39,'اطلاعات پایه'!$E$38+(AA2195-'اطلاعات پایه'!$B$38)*'اطلاعات پایه'!$C$39,'اطلاعات پایه'!$E$39+(AA2195-'اطلاعات پایه'!$B$39)*'اطلاعات پایه'!$C$40)))))/365*L2195</f>
        <v>0</v>
      </c>
      <c r="AC2195" s="9">
        <f t="shared" si="271"/>
        <v>37493954</v>
      </c>
      <c r="AE2195" s="9">
        <f t="shared" si="266"/>
        <v>49588780</v>
      </c>
    </row>
    <row r="2196" spans="1:31" x14ac:dyDescent="0.25">
      <c r="A2196" s="13">
        <v>2176</v>
      </c>
      <c r="B2196" s="13"/>
      <c r="C2196" s="13"/>
      <c r="D2196" s="13"/>
      <c r="E2196" s="13"/>
      <c r="F2196" s="13"/>
      <c r="G2196" s="6" t="str">
        <f t="shared" si="264"/>
        <v/>
      </c>
      <c r="H2196" s="13"/>
      <c r="I2196" s="13"/>
      <c r="J2196" s="15"/>
      <c r="K2196" s="15"/>
      <c r="L2196" s="5">
        <f>VLOOKUP($C$15,'اطلاعات پایه'!$A$18:$B$30,2,FALSE)</f>
        <v>30</v>
      </c>
      <c r="M2196" s="6">
        <f>VLOOKUP($C$15,'اطلاعات پایه'!$A$18:$C$30,3,FALSE)</f>
        <v>45736</v>
      </c>
      <c r="N2196" s="5">
        <f>ROUND((K2196*('اطلاعات پایه'!$B$12+1)+'اطلاعات پایه'!$B$13)/30*L2196,0)</f>
        <v>9316080</v>
      </c>
      <c r="O2196" s="5">
        <f>IF(AND(F2196&gt;0,M2196-F2196&gt;364),'اطلاعات پایه'!$B$10,0)*L2196+J2196</f>
        <v>0</v>
      </c>
      <c r="P2196" s="5">
        <f>IF(H2196="متاهل",'اطلاعات پایه'!$B$6,0)</f>
        <v>0</v>
      </c>
      <c r="Q2196" s="5">
        <f>I2196*'اطلاعات پایه'!$B$7</f>
        <v>0</v>
      </c>
      <c r="R2196" s="5">
        <f>ROUND('اطلاعات پایه'!$B$8/30*MIN(30,L2196),0)</f>
        <v>9000000</v>
      </c>
      <c r="S2196" s="5">
        <f>ROUND('اطلاعات پایه'!$B$9/30*MIN(30,L2196),0)</f>
        <v>22000000</v>
      </c>
      <c r="T2196" s="5">
        <f t="shared" si="267"/>
        <v>59284</v>
      </c>
      <c r="U2196" s="15"/>
      <c r="V2196" s="5">
        <f t="shared" si="265"/>
        <v>0</v>
      </c>
      <c r="X2196" s="9">
        <f t="shared" si="268"/>
        <v>40316080</v>
      </c>
      <c r="Y2196" s="9">
        <f>ROUND(0.07*MIN(7*L2196*'اطلاعات پایه'!$B$5,'محاسبه حقوق'!X2196),0)</f>
        <v>2822126</v>
      </c>
      <c r="Z2196" s="9">
        <f t="shared" si="269"/>
        <v>9272700</v>
      </c>
      <c r="AA2196" s="9">
        <f t="shared" si="270"/>
        <v>480702059.14285713</v>
      </c>
      <c r="AB2196" s="5">
        <f>IF(AA2196&lt;='اطلاعات پایه'!$B$35,'اطلاعات پایه'!$D$35,IF(AA2196&lt;='اطلاعات پایه'!$B$36,'اطلاعات پایه'!$E$35+(AA2196-'اطلاعات پایه'!$B$35)*'اطلاعات پایه'!$C$36,IF(AA2196&lt;='اطلاعات پایه'!$B$37,'اطلاعات پایه'!$E$36+(AA2196-'اطلاعات پایه'!$B$36)*'اطلاعات پایه'!$C$37,IF(AA2196&lt;='اطلاعات پایه'!$B$38,'اطلاعات پایه'!$E$37+(AA2196-'اطلاعات پایه'!$B$37)*'اطلاعات پایه'!$C$38,IF(AA2196&lt;='اطلاعات پایه'!$B$39,'اطلاعات پایه'!$E$38+(AA2196-'اطلاعات پایه'!$B$38)*'اطلاعات پایه'!$C$39,'اطلاعات پایه'!$E$39+(AA2196-'اطلاعات پایه'!$B$39)*'اطلاعات پایه'!$C$40)))))/365*L2196</f>
        <v>0</v>
      </c>
      <c r="AC2196" s="9">
        <f t="shared" si="271"/>
        <v>37493954</v>
      </c>
      <c r="AE2196" s="9">
        <f t="shared" si="266"/>
        <v>49588780</v>
      </c>
    </row>
    <row r="2197" spans="1:31" x14ac:dyDescent="0.25">
      <c r="A2197" s="13">
        <v>2177</v>
      </c>
      <c r="B2197" s="13"/>
      <c r="C2197" s="13"/>
      <c r="D2197" s="13"/>
      <c r="E2197" s="13"/>
      <c r="F2197" s="13"/>
      <c r="G2197" s="6" t="str">
        <f t="shared" si="264"/>
        <v/>
      </c>
      <c r="H2197" s="13"/>
      <c r="I2197" s="13"/>
      <c r="J2197" s="15"/>
      <c r="K2197" s="15"/>
      <c r="L2197" s="5">
        <f>VLOOKUP($C$15,'اطلاعات پایه'!$A$18:$B$30,2,FALSE)</f>
        <v>30</v>
      </c>
      <c r="M2197" s="6">
        <f>VLOOKUP($C$15,'اطلاعات پایه'!$A$18:$C$30,3,FALSE)</f>
        <v>45736</v>
      </c>
      <c r="N2197" s="5">
        <f>ROUND((K2197*('اطلاعات پایه'!$B$12+1)+'اطلاعات پایه'!$B$13)/30*L2197,0)</f>
        <v>9316080</v>
      </c>
      <c r="O2197" s="5">
        <f>IF(AND(F2197&gt;0,M2197-F2197&gt;364),'اطلاعات پایه'!$B$10,0)*L2197+J2197</f>
        <v>0</v>
      </c>
      <c r="P2197" s="5">
        <f>IF(H2197="متاهل",'اطلاعات پایه'!$B$6,0)</f>
        <v>0</v>
      </c>
      <c r="Q2197" s="5">
        <f>I2197*'اطلاعات پایه'!$B$7</f>
        <v>0</v>
      </c>
      <c r="R2197" s="5">
        <f>ROUND('اطلاعات پایه'!$B$8/30*MIN(30,L2197),0)</f>
        <v>9000000</v>
      </c>
      <c r="S2197" s="5">
        <f>ROUND('اطلاعات پایه'!$B$9/30*MIN(30,L2197),0)</f>
        <v>22000000</v>
      </c>
      <c r="T2197" s="5">
        <f t="shared" si="267"/>
        <v>59284</v>
      </c>
      <c r="U2197" s="15"/>
      <c r="V2197" s="5">
        <f t="shared" si="265"/>
        <v>0</v>
      </c>
      <c r="X2197" s="9">
        <f t="shared" si="268"/>
        <v>40316080</v>
      </c>
      <c r="Y2197" s="9">
        <f>ROUND(0.07*MIN(7*L2197*'اطلاعات پایه'!$B$5,'محاسبه حقوق'!X2197),0)</f>
        <v>2822126</v>
      </c>
      <c r="Z2197" s="9">
        <f t="shared" si="269"/>
        <v>9272700</v>
      </c>
      <c r="AA2197" s="9">
        <f t="shared" si="270"/>
        <v>480702059.14285713</v>
      </c>
      <c r="AB2197" s="5">
        <f>IF(AA2197&lt;='اطلاعات پایه'!$B$35,'اطلاعات پایه'!$D$35,IF(AA2197&lt;='اطلاعات پایه'!$B$36,'اطلاعات پایه'!$E$35+(AA2197-'اطلاعات پایه'!$B$35)*'اطلاعات پایه'!$C$36,IF(AA2197&lt;='اطلاعات پایه'!$B$37,'اطلاعات پایه'!$E$36+(AA2197-'اطلاعات پایه'!$B$36)*'اطلاعات پایه'!$C$37,IF(AA2197&lt;='اطلاعات پایه'!$B$38,'اطلاعات پایه'!$E$37+(AA2197-'اطلاعات پایه'!$B$37)*'اطلاعات پایه'!$C$38,IF(AA2197&lt;='اطلاعات پایه'!$B$39,'اطلاعات پایه'!$E$38+(AA2197-'اطلاعات پایه'!$B$38)*'اطلاعات پایه'!$C$39,'اطلاعات پایه'!$E$39+(AA2197-'اطلاعات پایه'!$B$39)*'اطلاعات پایه'!$C$40)))))/365*L2197</f>
        <v>0</v>
      </c>
      <c r="AC2197" s="9">
        <f t="shared" si="271"/>
        <v>37493954</v>
      </c>
      <c r="AE2197" s="9">
        <f t="shared" si="266"/>
        <v>49588780</v>
      </c>
    </row>
    <row r="2198" spans="1:31" x14ac:dyDescent="0.25">
      <c r="A2198" s="13">
        <v>2178</v>
      </c>
      <c r="B2198" s="13"/>
      <c r="C2198" s="13"/>
      <c r="D2198" s="13"/>
      <c r="E2198" s="13"/>
      <c r="F2198" s="13"/>
      <c r="G2198" s="6" t="str">
        <f t="shared" ref="G2198:G2261" si="272">IF(F2198=0,"",F2198)</f>
        <v/>
      </c>
      <c r="H2198" s="13"/>
      <c r="I2198" s="13"/>
      <c r="J2198" s="15"/>
      <c r="K2198" s="15"/>
      <c r="L2198" s="5">
        <f>VLOOKUP($C$15,'اطلاعات پایه'!$A$18:$B$30,2,FALSE)</f>
        <v>30</v>
      </c>
      <c r="M2198" s="6">
        <f>VLOOKUP($C$15,'اطلاعات پایه'!$A$18:$C$30,3,FALSE)</f>
        <v>45736</v>
      </c>
      <c r="N2198" s="5">
        <f>ROUND((K2198*('اطلاعات پایه'!$B$12+1)+'اطلاعات پایه'!$B$13)/30*L2198,0)</f>
        <v>9316080</v>
      </c>
      <c r="O2198" s="5">
        <f>IF(AND(F2198&gt;0,M2198-F2198&gt;364),'اطلاعات پایه'!$B$10,0)*L2198+J2198</f>
        <v>0</v>
      </c>
      <c r="P2198" s="5">
        <f>IF(H2198="متاهل",'اطلاعات پایه'!$B$6,0)</f>
        <v>0</v>
      </c>
      <c r="Q2198" s="5">
        <f>I2198*'اطلاعات پایه'!$B$7</f>
        <v>0</v>
      </c>
      <c r="R2198" s="5">
        <f>ROUND('اطلاعات پایه'!$B$8/30*MIN(30,L2198),0)</f>
        <v>9000000</v>
      </c>
      <c r="S2198" s="5">
        <f>ROUND('اطلاعات پایه'!$B$9/30*MIN(30,L2198),0)</f>
        <v>22000000</v>
      </c>
      <c r="T2198" s="5">
        <f t="shared" si="267"/>
        <v>59284</v>
      </c>
      <c r="U2198" s="15"/>
      <c r="V2198" s="5">
        <f t="shared" ref="V2198:V2261" si="273">U2198*T2198</f>
        <v>0</v>
      </c>
      <c r="X2198" s="9">
        <f t="shared" si="268"/>
        <v>40316080</v>
      </c>
      <c r="Y2198" s="9">
        <f>ROUND(0.07*MIN(7*L2198*'اطلاعات پایه'!$B$5,'محاسبه حقوق'!X2198),0)</f>
        <v>2822126</v>
      </c>
      <c r="Z2198" s="9">
        <f t="shared" si="269"/>
        <v>9272700</v>
      </c>
      <c r="AA2198" s="9">
        <f t="shared" si="270"/>
        <v>480702059.14285713</v>
      </c>
      <c r="AB2198" s="5">
        <f>IF(AA2198&lt;='اطلاعات پایه'!$B$35,'اطلاعات پایه'!$D$35,IF(AA2198&lt;='اطلاعات پایه'!$B$36,'اطلاعات پایه'!$E$35+(AA2198-'اطلاعات پایه'!$B$35)*'اطلاعات پایه'!$C$36,IF(AA2198&lt;='اطلاعات پایه'!$B$37,'اطلاعات پایه'!$E$36+(AA2198-'اطلاعات پایه'!$B$36)*'اطلاعات پایه'!$C$37,IF(AA2198&lt;='اطلاعات پایه'!$B$38,'اطلاعات پایه'!$E$37+(AA2198-'اطلاعات پایه'!$B$37)*'اطلاعات پایه'!$C$38,IF(AA2198&lt;='اطلاعات پایه'!$B$39,'اطلاعات پایه'!$E$38+(AA2198-'اطلاعات پایه'!$B$38)*'اطلاعات پایه'!$C$39,'اطلاعات پایه'!$E$39+(AA2198-'اطلاعات پایه'!$B$39)*'اطلاعات پایه'!$C$40)))))/365*L2198</f>
        <v>0</v>
      </c>
      <c r="AC2198" s="9">
        <f t="shared" si="271"/>
        <v>37493954</v>
      </c>
      <c r="AE2198" s="9">
        <f t="shared" ref="AE2198:AE2261" si="274">X2198+Z2198</f>
        <v>49588780</v>
      </c>
    </row>
    <row r="2199" spans="1:31" x14ac:dyDescent="0.25">
      <c r="A2199" s="13">
        <v>2179</v>
      </c>
      <c r="B2199" s="13"/>
      <c r="C2199" s="13"/>
      <c r="D2199" s="13"/>
      <c r="E2199" s="13"/>
      <c r="F2199" s="13"/>
      <c r="G2199" s="6" t="str">
        <f t="shared" si="272"/>
        <v/>
      </c>
      <c r="H2199" s="13"/>
      <c r="I2199" s="13"/>
      <c r="J2199" s="15"/>
      <c r="K2199" s="15"/>
      <c r="L2199" s="5">
        <f>VLOOKUP($C$15,'اطلاعات پایه'!$A$18:$B$30,2,FALSE)</f>
        <v>30</v>
      </c>
      <c r="M2199" s="6">
        <f>VLOOKUP($C$15,'اطلاعات پایه'!$A$18:$C$30,3,FALSE)</f>
        <v>45736</v>
      </c>
      <c r="N2199" s="5">
        <f>ROUND((K2199*('اطلاعات پایه'!$B$12+1)+'اطلاعات پایه'!$B$13)/30*L2199,0)</f>
        <v>9316080</v>
      </c>
      <c r="O2199" s="5">
        <f>IF(AND(F2199&gt;0,M2199-F2199&gt;364),'اطلاعات پایه'!$B$10,0)*L2199+J2199</f>
        <v>0</v>
      </c>
      <c r="P2199" s="5">
        <f>IF(H2199="متاهل",'اطلاعات پایه'!$B$6,0)</f>
        <v>0</v>
      </c>
      <c r="Q2199" s="5">
        <f>I2199*'اطلاعات پایه'!$B$7</f>
        <v>0</v>
      </c>
      <c r="R2199" s="5">
        <f>ROUND('اطلاعات پایه'!$B$8/30*MIN(30,L2199),0)</f>
        <v>9000000</v>
      </c>
      <c r="S2199" s="5">
        <f>ROUND('اطلاعات پایه'!$B$9/30*MIN(30,L2199),0)</f>
        <v>22000000</v>
      </c>
      <c r="T2199" s="5">
        <f t="shared" ref="T2199:T2262" si="275">ROUND((N2199+O2199)/L2199*30/220*1.4,0)</f>
        <v>59284</v>
      </c>
      <c r="U2199" s="15"/>
      <c r="V2199" s="5">
        <f t="shared" si="273"/>
        <v>0</v>
      </c>
      <c r="X2199" s="9">
        <f t="shared" ref="X2199:X2262" si="276">SUM(N2199:S2199,V2199:W2199)</f>
        <v>40316080</v>
      </c>
      <c r="Y2199" s="9">
        <f>ROUND(0.07*MIN(7*L2199*'اطلاعات پایه'!$B$5,'محاسبه حقوق'!X2199),0)</f>
        <v>2822126</v>
      </c>
      <c r="Z2199" s="9">
        <f t="shared" ref="Z2199:Z2262" si="277">ROUND(Y2199/7*23,0)</f>
        <v>9272700</v>
      </c>
      <c r="AA2199" s="9">
        <f t="shared" ref="AA2199:AA2262" si="278">(X2199-2/7*Y2199)/L2199*365</f>
        <v>480702059.14285713</v>
      </c>
      <c r="AB2199" s="5">
        <f>IF(AA2199&lt;='اطلاعات پایه'!$B$35,'اطلاعات پایه'!$D$35,IF(AA2199&lt;='اطلاعات پایه'!$B$36,'اطلاعات پایه'!$E$35+(AA2199-'اطلاعات پایه'!$B$35)*'اطلاعات پایه'!$C$36,IF(AA2199&lt;='اطلاعات پایه'!$B$37,'اطلاعات پایه'!$E$36+(AA2199-'اطلاعات پایه'!$B$36)*'اطلاعات پایه'!$C$37,IF(AA2199&lt;='اطلاعات پایه'!$B$38,'اطلاعات پایه'!$E$37+(AA2199-'اطلاعات پایه'!$B$37)*'اطلاعات پایه'!$C$38,IF(AA2199&lt;='اطلاعات پایه'!$B$39,'اطلاعات پایه'!$E$38+(AA2199-'اطلاعات پایه'!$B$38)*'اطلاعات پایه'!$C$39,'اطلاعات پایه'!$E$39+(AA2199-'اطلاعات پایه'!$B$39)*'اطلاعات پایه'!$C$40)))))/365*L2199</f>
        <v>0</v>
      </c>
      <c r="AC2199" s="9">
        <f t="shared" ref="AC2199:AC2262" si="279">X2199-Y2199-AB2199</f>
        <v>37493954</v>
      </c>
      <c r="AE2199" s="9">
        <f t="shared" si="274"/>
        <v>49588780</v>
      </c>
    </row>
    <row r="2200" spans="1:31" x14ac:dyDescent="0.25">
      <c r="A2200" s="13">
        <v>2180</v>
      </c>
      <c r="B2200" s="13"/>
      <c r="C2200" s="13"/>
      <c r="D2200" s="13"/>
      <c r="E2200" s="13"/>
      <c r="F2200" s="13"/>
      <c r="G2200" s="6" t="str">
        <f t="shared" si="272"/>
        <v/>
      </c>
      <c r="H2200" s="13"/>
      <c r="I2200" s="13"/>
      <c r="J2200" s="15"/>
      <c r="K2200" s="15"/>
      <c r="L2200" s="5">
        <f>VLOOKUP($C$15,'اطلاعات پایه'!$A$18:$B$30,2,FALSE)</f>
        <v>30</v>
      </c>
      <c r="M2200" s="6">
        <f>VLOOKUP($C$15,'اطلاعات پایه'!$A$18:$C$30,3,FALSE)</f>
        <v>45736</v>
      </c>
      <c r="N2200" s="5">
        <f>ROUND((K2200*('اطلاعات پایه'!$B$12+1)+'اطلاعات پایه'!$B$13)/30*L2200,0)</f>
        <v>9316080</v>
      </c>
      <c r="O2200" s="5">
        <f>IF(AND(F2200&gt;0,M2200-F2200&gt;364),'اطلاعات پایه'!$B$10,0)*L2200+J2200</f>
        <v>0</v>
      </c>
      <c r="P2200" s="5">
        <f>IF(H2200="متاهل",'اطلاعات پایه'!$B$6,0)</f>
        <v>0</v>
      </c>
      <c r="Q2200" s="5">
        <f>I2200*'اطلاعات پایه'!$B$7</f>
        <v>0</v>
      </c>
      <c r="R2200" s="5">
        <f>ROUND('اطلاعات پایه'!$B$8/30*MIN(30,L2200),0)</f>
        <v>9000000</v>
      </c>
      <c r="S2200" s="5">
        <f>ROUND('اطلاعات پایه'!$B$9/30*MIN(30,L2200),0)</f>
        <v>22000000</v>
      </c>
      <c r="T2200" s="5">
        <f t="shared" si="275"/>
        <v>59284</v>
      </c>
      <c r="U2200" s="15"/>
      <c r="V2200" s="5">
        <f t="shared" si="273"/>
        <v>0</v>
      </c>
      <c r="X2200" s="9">
        <f t="shared" si="276"/>
        <v>40316080</v>
      </c>
      <c r="Y2200" s="9">
        <f>ROUND(0.07*MIN(7*L2200*'اطلاعات پایه'!$B$5,'محاسبه حقوق'!X2200),0)</f>
        <v>2822126</v>
      </c>
      <c r="Z2200" s="9">
        <f t="shared" si="277"/>
        <v>9272700</v>
      </c>
      <c r="AA2200" s="9">
        <f t="shared" si="278"/>
        <v>480702059.14285713</v>
      </c>
      <c r="AB2200" s="5">
        <f>IF(AA2200&lt;='اطلاعات پایه'!$B$35,'اطلاعات پایه'!$D$35,IF(AA2200&lt;='اطلاعات پایه'!$B$36,'اطلاعات پایه'!$E$35+(AA2200-'اطلاعات پایه'!$B$35)*'اطلاعات پایه'!$C$36,IF(AA2200&lt;='اطلاعات پایه'!$B$37,'اطلاعات پایه'!$E$36+(AA2200-'اطلاعات پایه'!$B$36)*'اطلاعات پایه'!$C$37,IF(AA2200&lt;='اطلاعات پایه'!$B$38,'اطلاعات پایه'!$E$37+(AA2200-'اطلاعات پایه'!$B$37)*'اطلاعات پایه'!$C$38,IF(AA2200&lt;='اطلاعات پایه'!$B$39,'اطلاعات پایه'!$E$38+(AA2200-'اطلاعات پایه'!$B$38)*'اطلاعات پایه'!$C$39,'اطلاعات پایه'!$E$39+(AA2200-'اطلاعات پایه'!$B$39)*'اطلاعات پایه'!$C$40)))))/365*L2200</f>
        <v>0</v>
      </c>
      <c r="AC2200" s="9">
        <f t="shared" si="279"/>
        <v>37493954</v>
      </c>
      <c r="AE2200" s="9">
        <f t="shared" si="274"/>
        <v>49588780</v>
      </c>
    </row>
    <row r="2201" spans="1:31" x14ac:dyDescent="0.25">
      <c r="A2201" s="13">
        <v>2181</v>
      </c>
      <c r="B2201" s="13"/>
      <c r="C2201" s="13"/>
      <c r="D2201" s="13"/>
      <c r="E2201" s="13"/>
      <c r="F2201" s="13"/>
      <c r="G2201" s="6" t="str">
        <f t="shared" si="272"/>
        <v/>
      </c>
      <c r="H2201" s="13"/>
      <c r="I2201" s="13"/>
      <c r="J2201" s="15"/>
      <c r="K2201" s="15"/>
      <c r="L2201" s="5">
        <f>VLOOKUP($C$15,'اطلاعات پایه'!$A$18:$B$30,2,FALSE)</f>
        <v>30</v>
      </c>
      <c r="M2201" s="6">
        <f>VLOOKUP($C$15,'اطلاعات پایه'!$A$18:$C$30,3,FALSE)</f>
        <v>45736</v>
      </c>
      <c r="N2201" s="5">
        <f>ROUND((K2201*('اطلاعات پایه'!$B$12+1)+'اطلاعات پایه'!$B$13)/30*L2201,0)</f>
        <v>9316080</v>
      </c>
      <c r="O2201" s="5">
        <f>IF(AND(F2201&gt;0,M2201-F2201&gt;364),'اطلاعات پایه'!$B$10,0)*L2201+J2201</f>
        <v>0</v>
      </c>
      <c r="P2201" s="5">
        <f>IF(H2201="متاهل",'اطلاعات پایه'!$B$6,0)</f>
        <v>0</v>
      </c>
      <c r="Q2201" s="5">
        <f>I2201*'اطلاعات پایه'!$B$7</f>
        <v>0</v>
      </c>
      <c r="R2201" s="5">
        <f>ROUND('اطلاعات پایه'!$B$8/30*MIN(30,L2201),0)</f>
        <v>9000000</v>
      </c>
      <c r="S2201" s="5">
        <f>ROUND('اطلاعات پایه'!$B$9/30*MIN(30,L2201),0)</f>
        <v>22000000</v>
      </c>
      <c r="T2201" s="5">
        <f t="shared" si="275"/>
        <v>59284</v>
      </c>
      <c r="U2201" s="15"/>
      <c r="V2201" s="5">
        <f t="shared" si="273"/>
        <v>0</v>
      </c>
      <c r="X2201" s="9">
        <f t="shared" si="276"/>
        <v>40316080</v>
      </c>
      <c r="Y2201" s="9">
        <f>ROUND(0.07*MIN(7*L2201*'اطلاعات پایه'!$B$5,'محاسبه حقوق'!X2201),0)</f>
        <v>2822126</v>
      </c>
      <c r="Z2201" s="9">
        <f t="shared" si="277"/>
        <v>9272700</v>
      </c>
      <c r="AA2201" s="9">
        <f t="shared" si="278"/>
        <v>480702059.14285713</v>
      </c>
      <c r="AB2201" s="5">
        <f>IF(AA2201&lt;='اطلاعات پایه'!$B$35,'اطلاعات پایه'!$D$35,IF(AA2201&lt;='اطلاعات پایه'!$B$36,'اطلاعات پایه'!$E$35+(AA2201-'اطلاعات پایه'!$B$35)*'اطلاعات پایه'!$C$36,IF(AA2201&lt;='اطلاعات پایه'!$B$37,'اطلاعات پایه'!$E$36+(AA2201-'اطلاعات پایه'!$B$36)*'اطلاعات پایه'!$C$37,IF(AA2201&lt;='اطلاعات پایه'!$B$38,'اطلاعات پایه'!$E$37+(AA2201-'اطلاعات پایه'!$B$37)*'اطلاعات پایه'!$C$38,IF(AA2201&lt;='اطلاعات پایه'!$B$39,'اطلاعات پایه'!$E$38+(AA2201-'اطلاعات پایه'!$B$38)*'اطلاعات پایه'!$C$39,'اطلاعات پایه'!$E$39+(AA2201-'اطلاعات پایه'!$B$39)*'اطلاعات پایه'!$C$40)))))/365*L2201</f>
        <v>0</v>
      </c>
      <c r="AC2201" s="9">
        <f t="shared" si="279"/>
        <v>37493954</v>
      </c>
      <c r="AE2201" s="9">
        <f t="shared" si="274"/>
        <v>49588780</v>
      </c>
    </row>
    <row r="2202" spans="1:31" x14ac:dyDescent="0.25">
      <c r="A2202" s="13">
        <v>2182</v>
      </c>
      <c r="B2202" s="13"/>
      <c r="C2202" s="13"/>
      <c r="D2202" s="13"/>
      <c r="E2202" s="13"/>
      <c r="F2202" s="13"/>
      <c r="G2202" s="6" t="str">
        <f t="shared" si="272"/>
        <v/>
      </c>
      <c r="H2202" s="13"/>
      <c r="I2202" s="13"/>
      <c r="J2202" s="15"/>
      <c r="K2202" s="15"/>
      <c r="L2202" s="5">
        <f>VLOOKUP($C$15,'اطلاعات پایه'!$A$18:$B$30,2,FALSE)</f>
        <v>30</v>
      </c>
      <c r="M2202" s="6">
        <f>VLOOKUP($C$15,'اطلاعات پایه'!$A$18:$C$30,3,FALSE)</f>
        <v>45736</v>
      </c>
      <c r="N2202" s="5">
        <f>ROUND((K2202*('اطلاعات پایه'!$B$12+1)+'اطلاعات پایه'!$B$13)/30*L2202,0)</f>
        <v>9316080</v>
      </c>
      <c r="O2202" s="5">
        <f>IF(AND(F2202&gt;0,M2202-F2202&gt;364),'اطلاعات پایه'!$B$10,0)*L2202+J2202</f>
        <v>0</v>
      </c>
      <c r="P2202" s="5">
        <f>IF(H2202="متاهل",'اطلاعات پایه'!$B$6,0)</f>
        <v>0</v>
      </c>
      <c r="Q2202" s="5">
        <f>I2202*'اطلاعات پایه'!$B$7</f>
        <v>0</v>
      </c>
      <c r="R2202" s="5">
        <f>ROUND('اطلاعات پایه'!$B$8/30*MIN(30,L2202),0)</f>
        <v>9000000</v>
      </c>
      <c r="S2202" s="5">
        <f>ROUND('اطلاعات پایه'!$B$9/30*MIN(30,L2202),0)</f>
        <v>22000000</v>
      </c>
      <c r="T2202" s="5">
        <f t="shared" si="275"/>
        <v>59284</v>
      </c>
      <c r="U2202" s="15"/>
      <c r="V2202" s="5">
        <f t="shared" si="273"/>
        <v>0</v>
      </c>
      <c r="X2202" s="9">
        <f t="shared" si="276"/>
        <v>40316080</v>
      </c>
      <c r="Y2202" s="9">
        <f>ROUND(0.07*MIN(7*L2202*'اطلاعات پایه'!$B$5,'محاسبه حقوق'!X2202),0)</f>
        <v>2822126</v>
      </c>
      <c r="Z2202" s="9">
        <f t="shared" si="277"/>
        <v>9272700</v>
      </c>
      <c r="AA2202" s="9">
        <f t="shared" si="278"/>
        <v>480702059.14285713</v>
      </c>
      <c r="AB2202" s="5">
        <f>IF(AA2202&lt;='اطلاعات پایه'!$B$35,'اطلاعات پایه'!$D$35,IF(AA2202&lt;='اطلاعات پایه'!$B$36,'اطلاعات پایه'!$E$35+(AA2202-'اطلاعات پایه'!$B$35)*'اطلاعات پایه'!$C$36,IF(AA2202&lt;='اطلاعات پایه'!$B$37,'اطلاعات پایه'!$E$36+(AA2202-'اطلاعات پایه'!$B$36)*'اطلاعات پایه'!$C$37,IF(AA2202&lt;='اطلاعات پایه'!$B$38,'اطلاعات پایه'!$E$37+(AA2202-'اطلاعات پایه'!$B$37)*'اطلاعات پایه'!$C$38,IF(AA2202&lt;='اطلاعات پایه'!$B$39,'اطلاعات پایه'!$E$38+(AA2202-'اطلاعات پایه'!$B$38)*'اطلاعات پایه'!$C$39,'اطلاعات پایه'!$E$39+(AA2202-'اطلاعات پایه'!$B$39)*'اطلاعات پایه'!$C$40)))))/365*L2202</f>
        <v>0</v>
      </c>
      <c r="AC2202" s="9">
        <f t="shared" si="279"/>
        <v>37493954</v>
      </c>
      <c r="AE2202" s="9">
        <f t="shared" si="274"/>
        <v>49588780</v>
      </c>
    </row>
    <row r="2203" spans="1:31" x14ac:dyDescent="0.25">
      <c r="A2203" s="13">
        <v>2183</v>
      </c>
      <c r="B2203" s="13"/>
      <c r="C2203" s="13"/>
      <c r="D2203" s="13"/>
      <c r="E2203" s="13"/>
      <c r="F2203" s="13"/>
      <c r="G2203" s="6" t="str">
        <f t="shared" si="272"/>
        <v/>
      </c>
      <c r="H2203" s="13"/>
      <c r="I2203" s="13"/>
      <c r="J2203" s="15"/>
      <c r="K2203" s="15"/>
      <c r="L2203" s="5">
        <f>VLOOKUP($C$15,'اطلاعات پایه'!$A$18:$B$30,2,FALSE)</f>
        <v>30</v>
      </c>
      <c r="M2203" s="6">
        <f>VLOOKUP($C$15,'اطلاعات پایه'!$A$18:$C$30,3,FALSE)</f>
        <v>45736</v>
      </c>
      <c r="N2203" s="5">
        <f>ROUND((K2203*('اطلاعات پایه'!$B$12+1)+'اطلاعات پایه'!$B$13)/30*L2203,0)</f>
        <v>9316080</v>
      </c>
      <c r="O2203" s="5">
        <f>IF(AND(F2203&gt;0,M2203-F2203&gt;364),'اطلاعات پایه'!$B$10,0)*L2203+J2203</f>
        <v>0</v>
      </c>
      <c r="P2203" s="5">
        <f>IF(H2203="متاهل",'اطلاعات پایه'!$B$6,0)</f>
        <v>0</v>
      </c>
      <c r="Q2203" s="5">
        <f>I2203*'اطلاعات پایه'!$B$7</f>
        <v>0</v>
      </c>
      <c r="R2203" s="5">
        <f>ROUND('اطلاعات پایه'!$B$8/30*MIN(30,L2203),0)</f>
        <v>9000000</v>
      </c>
      <c r="S2203" s="5">
        <f>ROUND('اطلاعات پایه'!$B$9/30*MIN(30,L2203),0)</f>
        <v>22000000</v>
      </c>
      <c r="T2203" s="5">
        <f t="shared" si="275"/>
        <v>59284</v>
      </c>
      <c r="U2203" s="15"/>
      <c r="V2203" s="5">
        <f t="shared" si="273"/>
        <v>0</v>
      </c>
      <c r="X2203" s="9">
        <f t="shared" si="276"/>
        <v>40316080</v>
      </c>
      <c r="Y2203" s="9">
        <f>ROUND(0.07*MIN(7*L2203*'اطلاعات پایه'!$B$5,'محاسبه حقوق'!X2203),0)</f>
        <v>2822126</v>
      </c>
      <c r="Z2203" s="9">
        <f t="shared" si="277"/>
        <v>9272700</v>
      </c>
      <c r="AA2203" s="9">
        <f t="shared" si="278"/>
        <v>480702059.14285713</v>
      </c>
      <c r="AB2203" s="5">
        <f>IF(AA2203&lt;='اطلاعات پایه'!$B$35,'اطلاعات پایه'!$D$35,IF(AA2203&lt;='اطلاعات پایه'!$B$36,'اطلاعات پایه'!$E$35+(AA2203-'اطلاعات پایه'!$B$35)*'اطلاعات پایه'!$C$36,IF(AA2203&lt;='اطلاعات پایه'!$B$37,'اطلاعات پایه'!$E$36+(AA2203-'اطلاعات پایه'!$B$36)*'اطلاعات پایه'!$C$37,IF(AA2203&lt;='اطلاعات پایه'!$B$38,'اطلاعات پایه'!$E$37+(AA2203-'اطلاعات پایه'!$B$37)*'اطلاعات پایه'!$C$38,IF(AA2203&lt;='اطلاعات پایه'!$B$39,'اطلاعات پایه'!$E$38+(AA2203-'اطلاعات پایه'!$B$38)*'اطلاعات پایه'!$C$39,'اطلاعات پایه'!$E$39+(AA2203-'اطلاعات پایه'!$B$39)*'اطلاعات پایه'!$C$40)))))/365*L2203</f>
        <v>0</v>
      </c>
      <c r="AC2203" s="9">
        <f t="shared" si="279"/>
        <v>37493954</v>
      </c>
      <c r="AE2203" s="9">
        <f t="shared" si="274"/>
        <v>49588780</v>
      </c>
    </row>
    <row r="2204" spans="1:31" x14ac:dyDescent="0.25">
      <c r="A2204" s="13">
        <v>2184</v>
      </c>
      <c r="B2204" s="13"/>
      <c r="C2204" s="13"/>
      <c r="D2204" s="13"/>
      <c r="E2204" s="13"/>
      <c r="F2204" s="13"/>
      <c r="G2204" s="6" t="str">
        <f t="shared" si="272"/>
        <v/>
      </c>
      <c r="H2204" s="13"/>
      <c r="I2204" s="13"/>
      <c r="J2204" s="15"/>
      <c r="K2204" s="15"/>
      <c r="L2204" s="5">
        <f>VLOOKUP($C$15,'اطلاعات پایه'!$A$18:$B$30,2,FALSE)</f>
        <v>30</v>
      </c>
      <c r="M2204" s="6">
        <f>VLOOKUP($C$15,'اطلاعات پایه'!$A$18:$C$30,3,FALSE)</f>
        <v>45736</v>
      </c>
      <c r="N2204" s="5">
        <f>ROUND((K2204*('اطلاعات پایه'!$B$12+1)+'اطلاعات پایه'!$B$13)/30*L2204,0)</f>
        <v>9316080</v>
      </c>
      <c r="O2204" s="5">
        <f>IF(AND(F2204&gt;0,M2204-F2204&gt;364),'اطلاعات پایه'!$B$10,0)*L2204+J2204</f>
        <v>0</v>
      </c>
      <c r="P2204" s="5">
        <f>IF(H2204="متاهل",'اطلاعات پایه'!$B$6,0)</f>
        <v>0</v>
      </c>
      <c r="Q2204" s="5">
        <f>I2204*'اطلاعات پایه'!$B$7</f>
        <v>0</v>
      </c>
      <c r="R2204" s="5">
        <f>ROUND('اطلاعات پایه'!$B$8/30*MIN(30,L2204),0)</f>
        <v>9000000</v>
      </c>
      <c r="S2204" s="5">
        <f>ROUND('اطلاعات پایه'!$B$9/30*MIN(30,L2204),0)</f>
        <v>22000000</v>
      </c>
      <c r="T2204" s="5">
        <f t="shared" si="275"/>
        <v>59284</v>
      </c>
      <c r="U2204" s="15"/>
      <c r="V2204" s="5">
        <f t="shared" si="273"/>
        <v>0</v>
      </c>
      <c r="X2204" s="9">
        <f t="shared" si="276"/>
        <v>40316080</v>
      </c>
      <c r="Y2204" s="9">
        <f>ROUND(0.07*MIN(7*L2204*'اطلاعات پایه'!$B$5,'محاسبه حقوق'!X2204),0)</f>
        <v>2822126</v>
      </c>
      <c r="Z2204" s="9">
        <f t="shared" si="277"/>
        <v>9272700</v>
      </c>
      <c r="AA2204" s="9">
        <f t="shared" si="278"/>
        <v>480702059.14285713</v>
      </c>
      <c r="AB2204" s="5">
        <f>IF(AA2204&lt;='اطلاعات پایه'!$B$35,'اطلاعات پایه'!$D$35,IF(AA2204&lt;='اطلاعات پایه'!$B$36,'اطلاعات پایه'!$E$35+(AA2204-'اطلاعات پایه'!$B$35)*'اطلاعات پایه'!$C$36,IF(AA2204&lt;='اطلاعات پایه'!$B$37,'اطلاعات پایه'!$E$36+(AA2204-'اطلاعات پایه'!$B$36)*'اطلاعات پایه'!$C$37,IF(AA2204&lt;='اطلاعات پایه'!$B$38,'اطلاعات پایه'!$E$37+(AA2204-'اطلاعات پایه'!$B$37)*'اطلاعات پایه'!$C$38,IF(AA2204&lt;='اطلاعات پایه'!$B$39,'اطلاعات پایه'!$E$38+(AA2204-'اطلاعات پایه'!$B$38)*'اطلاعات پایه'!$C$39,'اطلاعات پایه'!$E$39+(AA2204-'اطلاعات پایه'!$B$39)*'اطلاعات پایه'!$C$40)))))/365*L2204</f>
        <v>0</v>
      </c>
      <c r="AC2204" s="9">
        <f t="shared" si="279"/>
        <v>37493954</v>
      </c>
      <c r="AE2204" s="9">
        <f t="shared" si="274"/>
        <v>49588780</v>
      </c>
    </row>
    <row r="2205" spans="1:31" x14ac:dyDescent="0.25">
      <c r="A2205" s="13">
        <v>2185</v>
      </c>
      <c r="B2205" s="13"/>
      <c r="C2205" s="13"/>
      <c r="D2205" s="13"/>
      <c r="E2205" s="13"/>
      <c r="F2205" s="13"/>
      <c r="G2205" s="6" t="str">
        <f t="shared" si="272"/>
        <v/>
      </c>
      <c r="H2205" s="13"/>
      <c r="I2205" s="13"/>
      <c r="J2205" s="15"/>
      <c r="K2205" s="15"/>
      <c r="L2205" s="5">
        <f>VLOOKUP($C$15,'اطلاعات پایه'!$A$18:$B$30,2,FALSE)</f>
        <v>30</v>
      </c>
      <c r="M2205" s="6">
        <f>VLOOKUP($C$15,'اطلاعات پایه'!$A$18:$C$30,3,FALSE)</f>
        <v>45736</v>
      </c>
      <c r="N2205" s="5">
        <f>ROUND((K2205*('اطلاعات پایه'!$B$12+1)+'اطلاعات پایه'!$B$13)/30*L2205,0)</f>
        <v>9316080</v>
      </c>
      <c r="O2205" s="5">
        <f>IF(AND(F2205&gt;0,M2205-F2205&gt;364),'اطلاعات پایه'!$B$10,0)*L2205+J2205</f>
        <v>0</v>
      </c>
      <c r="P2205" s="5">
        <f>IF(H2205="متاهل",'اطلاعات پایه'!$B$6,0)</f>
        <v>0</v>
      </c>
      <c r="Q2205" s="5">
        <f>I2205*'اطلاعات پایه'!$B$7</f>
        <v>0</v>
      </c>
      <c r="R2205" s="5">
        <f>ROUND('اطلاعات پایه'!$B$8/30*MIN(30,L2205),0)</f>
        <v>9000000</v>
      </c>
      <c r="S2205" s="5">
        <f>ROUND('اطلاعات پایه'!$B$9/30*MIN(30,L2205),0)</f>
        <v>22000000</v>
      </c>
      <c r="T2205" s="5">
        <f t="shared" si="275"/>
        <v>59284</v>
      </c>
      <c r="U2205" s="15"/>
      <c r="V2205" s="5">
        <f t="shared" si="273"/>
        <v>0</v>
      </c>
      <c r="X2205" s="9">
        <f t="shared" si="276"/>
        <v>40316080</v>
      </c>
      <c r="Y2205" s="9">
        <f>ROUND(0.07*MIN(7*L2205*'اطلاعات پایه'!$B$5,'محاسبه حقوق'!X2205),0)</f>
        <v>2822126</v>
      </c>
      <c r="Z2205" s="9">
        <f t="shared" si="277"/>
        <v>9272700</v>
      </c>
      <c r="AA2205" s="9">
        <f t="shared" si="278"/>
        <v>480702059.14285713</v>
      </c>
      <c r="AB2205" s="5">
        <f>IF(AA2205&lt;='اطلاعات پایه'!$B$35,'اطلاعات پایه'!$D$35,IF(AA2205&lt;='اطلاعات پایه'!$B$36,'اطلاعات پایه'!$E$35+(AA2205-'اطلاعات پایه'!$B$35)*'اطلاعات پایه'!$C$36,IF(AA2205&lt;='اطلاعات پایه'!$B$37,'اطلاعات پایه'!$E$36+(AA2205-'اطلاعات پایه'!$B$36)*'اطلاعات پایه'!$C$37,IF(AA2205&lt;='اطلاعات پایه'!$B$38,'اطلاعات پایه'!$E$37+(AA2205-'اطلاعات پایه'!$B$37)*'اطلاعات پایه'!$C$38,IF(AA2205&lt;='اطلاعات پایه'!$B$39,'اطلاعات پایه'!$E$38+(AA2205-'اطلاعات پایه'!$B$38)*'اطلاعات پایه'!$C$39,'اطلاعات پایه'!$E$39+(AA2205-'اطلاعات پایه'!$B$39)*'اطلاعات پایه'!$C$40)))))/365*L2205</f>
        <v>0</v>
      </c>
      <c r="AC2205" s="9">
        <f t="shared" si="279"/>
        <v>37493954</v>
      </c>
      <c r="AE2205" s="9">
        <f t="shared" si="274"/>
        <v>49588780</v>
      </c>
    </row>
    <row r="2206" spans="1:31" x14ac:dyDescent="0.25">
      <c r="A2206" s="13">
        <v>2186</v>
      </c>
      <c r="B2206" s="13"/>
      <c r="C2206" s="13"/>
      <c r="D2206" s="13"/>
      <c r="E2206" s="13"/>
      <c r="F2206" s="13"/>
      <c r="G2206" s="6" t="str">
        <f t="shared" si="272"/>
        <v/>
      </c>
      <c r="H2206" s="13"/>
      <c r="I2206" s="13"/>
      <c r="J2206" s="15"/>
      <c r="K2206" s="15"/>
      <c r="L2206" s="5">
        <f>VLOOKUP($C$15,'اطلاعات پایه'!$A$18:$B$30,2,FALSE)</f>
        <v>30</v>
      </c>
      <c r="M2206" s="6">
        <f>VLOOKUP($C$15,'اطلاعات پایه'!$A$18:$C$30,3,FALSE)</f>
        <v>45736</v>
      </c>
      <c r="N2206" s="5">
        <f>ROUND((K2206*('اطلاعات پایه'!$B$12+1)+'اطلاعات پایه'!$B$13)/30*L2206,0)</f>
        <v>9316080</v>
      </c>
      <c r="O2206" s="5">
        <f>IF(AND(F2206&gt;0,M2206-F2206&gt;364),'اطلاعات پایه'!$B$10,0)*L2206+J2206</f>
        <v>0</v>
      </c>
      <c r="P2206" s="5">
        <f>IF(H2206="متاهل",'اطلاعات پایه'!$B$6,0)</f>
        <v>0</v>
      </c>
      <c r="Q2206" s="5">
        <f>I2206*'اطلاعات پایه'!$B$7</f>
        <v>0</v>
      </c>
      <c r="R2206" s="5">
        <f>ROUND('اطلاعات پایه'!$B$8/30*MIN(30,L2206),0)</f>
        <v>9000000</v>
      </c>
      <c r="S2206" s="5">
        <f>ROUND('اطلاعات پایه'!$B$9/30*MIN(30,L2206),0)</f>
        <v>22000000</v>
      </c>
      <c r="T2206" s="5">
        <f t="shared" si="275"/>
        <v>59284</v>
      </c>
      <c r="U2206" s="15"/>
      <c r="V2206" s="5">
        <f t="shared" si="273"/>
        <v>0</v>
      </c>
      <c r="X2206" s="9">
        <f t="shared" si="276"/>
        <v>40316080</v>
      </c>
      <c r="Y2206" s="9">
        <f>ROUND(0.07*MIN(7*L2206*'اطلاعات پایه'!$B$5,'محاسبه حقوق'!X2206),0)</f>
        <v>2822126</v>
      </c>
      <c r="Z2206" s="9">
        <f t="shared" si="277"/>
        <v>9272700</v>
      </c>
      <c r="AA2206" s="9">
        <f t="shared" si="278"/>
        <v>480702059.14285713</v>
      </c>
      <c r="AB2206" s="5">
        <f>IF(AA2206&lt;='اطلاعات پایه'!$B$35,'اطلاعات پایه'!$D$35,IF(AA2206&lt;='اطلاعات پایه'!$B$36,'اطلاعات پایه'!$E$35+(AA2206-'اطلاعات پایه'!$B$35)*'اطلاعات پایه'!$C$36,IF(AA2206&lt;='اطلاعات پایه'!$B$37,'اطلاعات پایه'!$E$36+(AA2206-'اطلاعات پایه'!$B$36)*'اطلاعات پایه'!$C$37,IF(AA2206&lt;='اطلاعات پایه'!$B$38,'اطلاعات پایه'!$E$37+(AA2206-'اطلاعات پایه'!$B$37)*'اطلاعات پایه'!$C$38,IF(AA2206&lt;='اطلاعات پایه'!$B$39,'اطلاعات پایه'!$E$38+(AA2206-'اطلاعات پایه'!$B$38)*'اطلاعات پایه'!$C$39,'اطلاعات پایه'!$E$39+(AA2206-'اطلاعات پایه'!$B$39)*'اطلاعات پایه'!$C$40)))))/365*L2206</f>
        <v>0</v>
      </c>
      <c r="AC2206" s="9">
        <f t="shared" si="279"/>
        <v>37493954</v>
      </c>
      <c r="AE2206" s="9">
        <f t="shared" si="274"/>
        <v>49588780</v>
      </c>
    </row>
    <row r="2207" spans="1:31" x14ac:dyDescent="0.25">
      <c r="A2207" s="13">
        <v>2187</v>
      </c>
      <c r="B2207" s="13"/>
      <c r="C2207" s="13"/>
      <c r="D2207" s="13"/>
      <c r="E2207" s="13"/>
      <c r="F2207" s="13"/>
      <c r="G2207" s="6" t="str">
        <f t="shared" si="272"/>
        <v/>
      </c>
      <c r="H2207" s="13"/>
      <c r="I2207" s="13"/>
      <c r="J2207" s="15"/>
      <c r="K2207" s="15"/>
      <c r="L2207" s="5">
        <f>VLOOKUP($C$15,'اطلاعات پایه'!$A$18:$B$30,2,FALSE)</f>
        <v>30</v>
      </c>
      <c r="M2207" s="6">
        <f>VLOOKUP($C$15,'اطلاعات پایه'!$A$18:$C$30,3,FALSE)</f>
        <v>45736</v>
      </c>
      <c r="N2207" s="5">
        <f>ROUND((K2207*('اطلاعات پایه'!$B$12+1)+'اطلاعات پایه'!$B$13)/30*L2207,0)</f>
        <v>9316080</v>
      </c>
      <c r="O2207" s="5">
        <f>IF(AND(F2207&gt;0,M2207-F2207&gt;364),'اطلاعات پایه'!$B$10,0)*L2207+J2207</f>
        <v>0</v>
      </c>
      <c r="P2207" s="5">
        <f>IF(H2207="متاهل",'اطلاعات پایه'!$B$6,0)</f>
        <v>0</v>
      </c>
      <c r="Q2207" s="5">
        <f>I2207*'اطلاعات پایه'!$B$7</f>
        <v>0</v>
      </c>
      <c r="R2207" s="5">
        <f>ROUND('اطلاعات پایه'!$B$8/30*MIN(30,L2207),0)</f>
        <v>9000000</v>
      </c>
      <c r="S2207" s="5">
        <f>ROUND('اطلاعات پایه'!$B$9/30*MIN(30,L2207),0)</f>
        <v>22000000</v>
      </c>
      <c r="T2207" s="5">
        <f t="shared" si="275"/>
        <v>59284</v>
      </c>
      <c r="U2207" s="15"/>
      <c r="V2207" s="5">
        <f t="shared" si="273"/>
        <v>0</v>
      </c>
      <c r="X2207" s="9">
        <f t="shared" si="276"/>
        <v>40316080</v>
      </c>
      <c r="Y2207" s="9">
        <f>ROUND(0.07*MIN(7*L2207*'اطلاعات پایه'!$B$5,'محاسبه حقوق'!X2207),0)</f>
        <v>2822126</v>
      </c>
      <c r="Z2207" s="9">
        <f t="shared" si="277"/>
        <v>9272700</v>
      </c>
      <c r="AA2207" s="9">
        <f t="shared" si="278"/>
        <v>480702059.14285713</v>
      </c>
      <c r="AB2207" s="5">
        <f>IF(AA2207&lt;='اطلاعات پایه'!$B$35,'اطلاعات پایه'!$D$35,IF(AA2207&lt;='اطلاعات پایه'!$B$36,'اطلاعات پایه'!$E$35+(AA2207-'اطلاعات پایه'!$B$35)*'اطلاعات پایه'!$C$36,IF(AA2207&lt;='اطلاعات پایه'!$B$37,'اطلاعات پایه'!$E$36+(AA2207-'اطلاعات پایه'!$B$36)*'اطلاعات پایه'!$C$37,IF(AA2207&lt;='اطلاعات پایه'!$B$38,'اطلاعات پایه'!$E$37+(AA2207-'اطلاعات پایه'!$B$37)*'اطلاعات پایه'!$C$38,IF(AA2207&lt;='اطلاعات پایه'!$B$39,'اطلاعات پایه'!$E$38+(AA2207-'اطلاعات پایه'!$B$38)*'اطلاعات پایه'!$C$39,'اطلاعات پایه'!$E$39+(AA2207-'اطلاعات پایه'!$B$39)*'اطلاعات پایه'!$C$40)))))/365*L2207</f>
        <v>0</v>
      </c>
      <c r="AC2207" s="9">
        <f t="shared" si="279"/>
        <v>37493954</v>
      </c>
      <c r="AE2207" s="9">
        <f t="shared" si="274"/>
        <v>49588780</v>
      </c>
    </row>
    <row r="2208" spans="1:31" x14ac:dyDescent="0.25">
      <c r="A2208" s="13">
        <v>2188</v>
      </c>
      <c r="B2208" s="13"/>
      <c r="C2208" s="13"/>
      <c r="D2208" s="13"/>
      <c r="E2208" s="13"/>
      <c r="F2208" s="13"/>
      <c r="G2208" s="6" t="str">
        <f t="shared" si="272"/>
        <v/>
      </c>
      <c r="H2208" s="13"/>
      <c r="I2208" s="13"/>
      <c r="J2208" s="15"/>
      <c r="K2208" s="15"/>
      <c r="L2208" s="5">
        <f>VLOOKUP($C$15,'اطلاعات پایه'!$A$18:$B$30,2,FALSE)</f>
        <v>30</v>
      </c>
      <c r="M2208" s="6">
        <f>VLOOKUP($C$15,'اطلاعات پایه'!$A$18:$C$30,3,FALSE)</f>
        <v>45736</v>
      </c>
      <c r="N2208" s="5">
        <f>ROUND((K2208*('اطلاعات پایه'!$B$12+1)+'اطلاعات پایه'!$B$13)/30*L2208,0)</f>
        <v>9316080</v>
      </c>
      <c r="O2208" s="5">
        <f>IF(AND(F2208&gt;0,M2208-F2208&gt;364),'اطلاعات پایه'!$B$10,0)*L2208+J2208</f>
        <v>0</v>
      </c>
      <c r="P2208" s="5">
        <f>IF(H2208="متاهل",'اطلاعات پایه'!$B$6,0)</f>
        <v>0</v>
      </c>
      <c r="Q2208" s="5">
        <f>I2208*'اطلاعات پایه'!$B$7</f>
        <v>0</v>
      </c>
      <c r="R2208" s="5">
        <f>ROUND('اطلاعات پایه'!$B$8/30*MIN(30,L2208),0)</f>
        <v>9000000</v>
      </c>
      <c r="S2208" s="5">
        <f>ROUND('اطلاعات پایه'!$B$9/30*MIN(30,L2208),0)</f>
        <v>22000000</v>
      </c>
      <c r="T2208" s="5">
        <f t="shared" si="275"/>
        <v>59284</v>
      </c>
      <c r="U2208" s="15"/>
      <c r="V2208" s="5">
        <f t="shared" si="273"/>
        <v>0</v>
      </c>
      <c r="X2208" s="9">
        <f t="shared" si="276"/>
        <v>40316080</v>
      </c>
      <c r="Y2208" s="9">
        <f>ROUND(0.07*MIN(7*L2208*'اطلاعات پایه'!$B$5,'محاسبه حقوق'!X2208),0)</f>
        <v>2822126</v>
      </c>
      <c r="Z2208" s="9">
        <f t="shared" si="277"/>
        <v>9272700</v>
      </c>
      <c r="AA2208" s="9">
        <f t="shared" si="278"/>
        <v>480702059.14285713</v>
      </c>
      <c r="AB2208" s="5">
        <f>IF(AA2208&lt;='اطلاعات پایه'!$B$35,'اطلاعات پایه'!$D$35,IF(AA2208&lt;='اطلاعات پایه'!$B$36,'اطلاعات پایه'!$E$35+(AA2208-'اطلاعات پایه'!$B$35)*'اطلاعات پایه'!$C$36,IF(AA2208&lt;='اطلاعات پایه'!$B$37,'اطلاعات پایه'!$E$36+(AA2208-'اطلاعات پایه'!$B$36)*'اطلاعات پایه'!$C$37,IF(AA2208&lt;='اطلاعات پایه'!$B$38,'اطلاعات پایه'!$E$37+(AA2208-'اطلاعات پایه'!$B$37)*'اطلاعات پایه'!$C$38,IF(AA2208&lt;='اطلاعات پایه'!$B$39,'اطلاعات پایه'!$E$38+(AA2208-'اطلاعات پایه'!$B$38)*'اطلاعات پایه'!$C$39,'اطلاعات پایه'!$E$39+(AA2208-'اطلاعات پایه'!$B$39)*'اطلاعات پایه'!$C$40)))))/365*L2208</f>
        <v>0</v>
      </c>
      <c r="AC2208" s="9">
        <f t="shared" si="279"/>
        <v>37493954</v>
      </c>
      <c r="AE2208" s="9">
        <f t="shared" si="274"/>
        <v>49588780</v>
      </c>
    </row>
    <row r="2209" spans="1:31" x14ac:dyDescent="0.25">
      <c r="A2209" s="13">
        <v>2189</v>
      </c>
      <c r="B2209" s="13"/>
      <c r="C2209" s="13"/>
      <c r="D2209" s="13"/>
      <c r="E2209" s="13"/>
      <c r="F2209" s="13"/>
      <c r="G2209" s="6" t="str">
        <f t="shared" si="272"/>
        <v/>
      </c>
      <c r="H2209" s="13"/>
      <c r="I2209" s="13"/>
      <c r="J2209" s="15"/>
      <c r="K2209" s="15"/>
      <c r="L2209" s="5">
        <f>VLOOKUP($C$15,'اطلاعات پایه'!$A$18:$B$30,2,FALSE)</f>
        <v>30</v>
      </c>
      <c r="M2209" s="6">
        <f>VLOOKUP($C$15,'اطلاعات پایه'!$A$18:$C$30,3,FALSE)</f>
        <v>45736</v>
      </c>
      <c r="N2209" s="5">
        <f>ROUND((K2209*('اطلاعات پایه'!$B$12+1)+'اطلاعات پایه'!$B$13)/30*L2209,0)</f>
        <v>9316080</v>
      </c>
      <c r="O2209" s="5">
        <f>IF(AND(F2209&gt;0,M2209-F2209&gt;364),'اطلاعات پایه'!$B$10,0)*L2209+J2209</f>
        <v>0</v>
      </c>
      <c r="P2209" s="5">
        <f>IF(H2209="متاهل",'اطلاعات پایه'!$B$6,0)</f>
        <v>0</v>
      </c>
      <c r="Q2209" s="5">
        <f>I2209*'اطلاعات پایه'!$B$7</f>
        <v>0</v>
      </c>
      <c r="R2209" s="5">
        <f>ROUND('اطلاعات پایه'!$B$8/30*MIN(30,L2209),0)</f>
        <v>9000000</v>
      </c>
      <c r="S2209" s="5">
        <f>ROUND('اطلاعات پایه'!$B$9/30*MIN(30,L2209),0)</f>
        <v>22000000</v>
      </c>
      <c r="T2209" s="5">
        <f t="shared" si="275"/>
        <v>59284</v>
      </c>
      <c r="U2209" s="15"/>
      <c r="V2209" s="5">
        <f t="shared" si="273"/>
        <v>0</v>
      </c>
      <c r="X2209" s="9">
        <f t="shared" si="276"/>
        <v>40316080</v>
      </c>
      <c r="Y2209" s="9">
        <f>ROUND(0.07*MIN(7*L2209*'اطلاعات پایه'!$B$5,'محاسبه حقوق'!X2209),0)</f>
        <v>2822126</v>
      </c>
      <c r="Z2209" s="9">
        <f t="shared" si="277"/>
        <v>9272700</v>
      </c>
      <c r="AA2209" s="9">
        <f t="shared" si="278"/>
        <v>480702059.14285713</v>
      </c>
      <c r="AB2209" s="5">
        <f>IF(AA2209&lt;='اطلاعات پایه'!$B$35,'اطلاعات پایه'!$D$35,IF(AA2209&lt;='اطلاعات پایه'!$B$36,'اطلاعات پایه'!$E$35+(AA2209-'اطلاعات پایه'!$B$35)*'اطلاعات پایه'!$C$36,IF(AA2209&lt;='اطلاعات پایه'!$B$37,'اطلاعات پایه'!$E$36+(AA2209-'اطلاعات پایه'!$B$36)*'اطلاعات پایه'!$C$37,IF(AA2209&lt;='اطلاعات پایه'!$B$38,'اطلاعات پایه'!$E$37+(AA2209-'اطلاعات پایه'!$B$37)*'اطلاعات پایه'!$C$38,IF(AA2209&lt;='اطلاعات پایه'!$B$39,'اطلاعات پایه'!$E$38+(AA2209-'اطلاعات پایه'!$B$38)*'اطلاعات پایه'!$C$39,'اطلاعات پایه'!$E$39+(AA2209-'اطلاعات پایه'!$B$39)*'اطلاعات پایه'!$C$40)))))/365*L2209</f>
        <v>0</v>
      </c>
      <c r="AC2209" s="9">
        <f t="shared" si="279"/>
        <v>37493954</v>
      </c>
      <c r="AE2209" s="9">
        <f t="shared" si="274"/>
        <v>49588780</v>
      </c>
    </row>
    <row r="2210" spans="1:31" x14ac:dyDescent="0.25">
      <c r="A2210" s="13">
        <v>2190</v>
      </c>
      <c r="B2210" s="13"/>
      <c r="C2210" s="13"/>
      <c r="D2210" s="13"/>
      <c r="E2210" s="13"/>
      <c r="F2210" s="13"/>
      <c r="G2210" s="6" t="str">
        <f t="shared" si="272"/>
        <v/>
      </c>
      <c r="H2210" s="13"/>
      <c r="I2210" s="13"/>
      <c r="J2210" s="15"/>
      <c r="K2210" s="15"/>
      <c r="L2210" s="5">
        <f>VLOOKUP($C$15,'اطلاعات پایه'!$A$18:$B$30,2,FALSE)</f>
        <v>30</v>
      </c>
      <c r="M2210" s="6">
        <f>VLOOKUP($C$15,'اطلاعات پایه'!$A$18:$C$30,3,FALSE)</f>
        <v>45736</v>
      </c>
      <c r="N2210" s="5">
        <f>ROUND((K2210*('اطلاعات پایه'!$B$12+1)+'اطلاعات پایه'!$B$13)/30*L2210,0)</f>
        <v>9316080</v>
      </c>
      <c r="O2210" s="5">
        <f>IF(AND(F2210&gt;0,M2210-F2210&gt;364),'اطلاعات پایه'!$B$10,0)*L2210+J2210</f>
        <v>0</v>
      </c>
      <c r="P2210" s="5">
        <f>IF(H2210="متاهل",'اطلاعات پایه'!$B$6,0)</f>
        <v>0</v>
      </c>
      <c r="Q2210" s="5">
        <f>I2210*'اطلاعات پایه'!$B$7</f>
        <v>0</v>
      </c>
      <c r="R2210" s="5">
        <f>ROUND('اطلاعات پایه'!$B$8/30*MIN(30,L2210),0)</f>
        <v>9000000</v>
      </c>
      <c r="S2210" s="5">
        <f>ROUND('اطلاعات پایه'!$B$9/30*MIN(30,L2210),0)</f>
        <v>22000000</v>
      </c>
      <c r="T2210" s="5">
        <f t="shared" si="275"/>
        <v>59284</v>
      </c>
      <c r="U2210" s="15"/>
      <c r="V2210" s="5">
        <f t="shared" si="273"/>
        <v>0</v>
      </c>
      <c r="X2210" s="9">
        <f t="shared" si="276"/>
        <v>40316080</v>
      </c>
      <c r="Y2210" s="9">
        <f>ROUND(0.07*MIN(7*L2210*'اطلاعات پایه'!$B$5,'محاسبه حقوق'!X2210),0)</f>
        <v>2822126</v>
      </c>
      <c r="Z2210" s="9">
        <f t="shared" si="277"/>
        <v>9272700</v>
      </c>
      <c r="AA2210" s="9">
        <f t="shared" si="278"/>
        <v>480702059.14285713</v>
      </c>
      <c r="AB2210" s="5">
        <f>IF(AA2210&lt;='اطلاعات پایه'!$B$35,'اطلاعات پایه'!$D$35,IF(AA2210&lt;='اطلاعات پایه'!$B$36,'اطلاعات پایه'!$E$35+(AA2210-'اطلاعات پایه'!$B$35)*'اطلاعات پایه'!$C$36,IF(AA2210&lt;='اطلاعات پایه'!$B$37,'اطلاعات پایه'!$E$36+(AA2210-'اطلاعات پایه'!$B$36)*'اطلاعات پایه'!$C$37,IF(AA2210&lt;='اطلاعات پایه'!$B$38,'اطلاعات پایه'!$E$37+(AA2210-'اطلاعات پایه'!$B$37)*'اطلاعات پایه'!$C$38,IF(AA2210&lt;='اطلاعات پایه'!$B$39,'اطلاعات پایه'!$E$38+(AA2210-'اطلاعات پایه'!$B$38)*'اطلاعات پایه'!$C$39,'اطلاعات پایه'!$E$39+(AA2210-'اطلاعات پایه'!$B$39)*'اطلاعات پایه'!$C$40)))))/365*L2210</f>
        <v>0</v>
      </c>
      <c r="AC2210" s="9">
        <f t="shared" si="279"/>
        <v>37493954</v>
      </c>
      <c r="AE2210" s="9">
        <f t="shared" si="274"/>
        <v>49588780</v>
      </c>
    </row>
    <row r="2211" spans="1:31" x14ac:dyDescent="0.25">
      <c r="A2211" s="13">
        <v>2191</v>
      </c>
      <c r="B2211" s="13"/>
      <c r="C2211" s="13"/>
      <c r="D2211" s="13"/>
      <c r="E2211" s="13"/>
      <c r="F2211" s="13"/>
      <c r="G2211" s="6" t="str">
        <f t="shared" si="272"/>
        <v/>
      </c>
      <c r="H2211" s="13"/>
      <c r="I2211" s="13"/>
      <c r="J2211" s="15"/>
      <c r="K2211" s="15"/>
      <c r="L2211" s="5">
        <f>VLOOKUP($C$15,'اطلاعات پایه'!$A$18:$B$30,2,FALSE)</f>
        <v>30</v>
      </c>
      <c r="M2211" s="6">
        <f>VLOOKUP($C$15,'اطلاعات پایه'!$A$18:$C$30,3,FALSE)</f>
        <v>45736</v>
      </c>
      <c r="N2211" s="5">
        <f>ROUND((K2211*('اطلاعات پایه'!$B$12+1)+'اطلاعات پایه'!$B$13)/30*L2211,0)</f>
        <v>9316080</v>
      </c>
      <c r="O2211" s="5">
        <f>IF(AND(F2211&gt;0,M2211-F2211&gt;364),'اطلاعات پایه'!$B$10,0)*L2211+J2211</f>
        <v>0</v>
      </c>
      <c r="P2211" s="5">
        <f>IF(H2211="متاهل",'اطلاعات پایه'!$B$6,0)</f>
        <v>0</v>
      </c>
      <c r="Q2211" s="5">
        <f>I2211*'اطلاعات پایه'!$B$7</f>
        <v>0</v>
      </c>
      <c r="R2211" s="5">
        <f>ROUND('اطلاعات پایه'!$B$8/30*MIN(30,L2211),0)</f>
        <v>9000000</v>
      </c>
      <c r="S2211" s="5">
        <f>ROUND('اطلاعات پایه'!$B$9/30*MIN(30,L2211),0)</f>
        <v>22000000</v>
      </c>
      <c r="T2211" s="5">
        <f t="shared" si="275"/>
        <v>59284</v>
      </c>
      <c r="U2211" s="15"/>
      <c r="V2211" s="5">
        <f t="shared" si="273"/>
        <v>0</v>
      </c>
      <c r="X2211" s="9">
        <f t="shared" si="276"/>
        <v>40316080</v>
      </c>
      <c r="Y2211" s="9">
        <f>ROUND(0.07*MIN(7*L2211*'اطلاعات پایه'!$B$5,'محاسبه حقوق'!X2211),0)</f>
        <v>2822126</v>
      </c>
      <c r="Z2211" s="9">
        <f t="shared" si="277"/>
        <v>9272700</v>
      </c>
      <c r="AA2211" s="9">
        <f t="shared" si="278"/>
        <v>480702059.14285713</v>
      </c>
      <c r="AB2211" s="5">
        <f>IF(AA2211&lt;='اطلاعات پایه'!$B$35,'اطلاعات پایه'!$D$35,IF(AA2211&lt;='اطلاعات پایه'!$B$36,'اطلاعات پایه'!$E$35+(AA2211-'اطلاعات پایه'!$B$35)*'اطلاعات پایه'!$C$36,IF(AA2211&lt;='اطلاعات پایه'!$B$37,'اطلاعات پایه'!$E$36+(AA2211-'اطلاعات پایه'!$B$36)*'اطلاعات پایه'!$C$37,IF(AA2211&lt;='اطلاعات پایه'!$B$38,'اطلاعات پایه'!$E$37+(AA2211-'اطلاعات پایه'!$B$37)*'اطلاعات پایه'!$C$38,IF(AA2211&lt;='اطلاعات پایه'!$B$39,'اطلاعات پایه'!$E$38+(AA2211-'اطلاعات پایه'!$B$38)*'اطلاعات پایه'!$C$39,'اطلاعات پایه'!$E$39+(AA2211-'اطلاعات پایه'!$B$39)*'اطلاعات پایه'!$C$40)))))/365*L2211</f>
        <v>0</v>
      </c>
      <c r="AC2211" s="9">
        <f t="shared" si="279"/>
        <v>37493954</v>
      </c>
      <c r="AE2211" s="9">
        <f t="shared" si="274"/>
        <v>49588780</v>
      </c>
    </row>
    <row r="2212" spans="1:31" x14ac:dyDescent="0.25">
      <c r="A2212" s="13">
        <v>2192</v>
      </c>
      <c r="B2212" s="13"/>
      <c r="C2212" s="13"/>
      <c r="D2212" s="13"/>
      <c r="E2212" s="13"/>
      <c r="F2212" s="13"/>
      <c r="G2212" s="6" t="str">
        <f t="shared" si="272"/>
        <v/>
      </c>
      <c r="H2212" s="13"/>
      <c r="I2212" s="13"/>
      <c r="J2212" s="15"/>
      <c r="K2212" s="15"/>
      <c r="L2212" s="5">
        <f>VLOOKUP($C$15,'اطلاعات پایه'!$A$18:$B$30,2,FALSE)</f>
        <v>30</v>
      </c>
      <c r="M2212" s="6">
        <f>VLOOKUP($C$15,'اطلاعات پایه'!$A$18:$C$30,3,FALSE)</f>
        <v>45736</v>
      </c>
      <c r="N2212" s="5">
        <f>ROUND((K2212*('اطلاعات پایه'!$B$12+1)+'اطلاعات پایه'!$B$13)/30*L2212,0)</f>
        <v>9316080</v>
      </c>
      <c r="O2212" s="5">
        <f>IF(AND(F2212&gt;0,M2212-F2212&gt;364),'اطلاعات پایه'!$B$10,0)*L2212+J2212</f>
        <v>0</v>
      </c>
      <c r="P2212" s="5">
        <f>IF(H2212="متاهل",'اطلاعات پایه'!$B$6,0)</f>
        <v>0</v>
      </c>
      <c r="Q2212" s="5">
        <f>I2212*'اطلاعات پایه'!$B$7</f>
        <v>0</v>
      </c>
      <c r="R2212" s="5">
        <f>ROUND('اطلاعات پایه'!$B$8/30*MIN(30,L2212),0)</f>
        <v>9000000</v>
      </c>
      <c r="S2212" s="5">
        <f>ROUND('اطلاعات پایه'!$B$9/30*MIN(30,L2212),0)</f>
        <v>22000000</v>
      </c>
      <c r="T2212" s="5">
        <f t="shared" si="275"/>
        <v>59284</v>
      </c>
      <c r="U2212" s="15"/>
      <c r="V2212" s="5">
        <f t="shared" si="273"/>
        <v>0</v>
      </c>
      <c r="X2212" s="9">
        <f t="shared" si="276"/>
        <v>40316080</v>
      </c>
      <c r="Y2212" s="9">
        <f>ROUND(0.07*MIN(7*L2212*'اطلاعات پایه'!$B$5,'محاسبه حقوق'!X2212),0)</f>
        <v>2822126</v>
      </c>
      <c r="Z2212" s="9">
        <f t="shared" si="277"/>
        <v>9272700</v>
      </c>
      <c r="AA2212" s="9">
        <f t="shared" si="278"/>
        <v>480702059.14285713</v>
      </c>
      <c r="AB2212" s="5">
        <f>IF(AA2212&lt;='اطلاعات پایه'!$B$35,'اطلاعات پایه'!$D$35,IF(AA2212&lt;='اطلاعات پایه'!$B$36,'اطلاعات پایه'!$E$35+(AA2212-'اطلاعات پایه'!$B$35)*'اطلاعات پایه'!$C$36,IF(AA2212&lt;='اطلاعات پایه'!$B$37,'اطلاعات پایه'!$E$36+(AA2212-'اطلاعات پایه'!$B$36)*'اطلاعات پایه'!$C$37,IF(AA2212&lt;='اطلاعات پایه'!$B$38,'اطلاعات پایه'!$E$37+(AA2212-'اطلاعات پایه'!$B$37)*'اطلاعات پایه'!$C$38,IF(AA2212&lt;='اطلاعات پایه'!$B$39,'اطلاعات پایه'!$E$38+(AA2212-'اطلاعات پایه'!$B$38)*'اطلاعات پایه'!$C$39,'اطلاعات پایه'!$E$39+(AA2212-'اطلاعات پایه'!$B$39)*'اطلاعات پایه'!$C$40)))))/365*L2212</f>
        <v>0</v>
      </c>
      <c r="AC2212" s="9">
        <f t="shared" si="279"/>
        <v>37493954</v>
      </c>
      <c r="AE2212" s="9">
        <f t="shared" si="274"/>
        <v>49588780</v>
      </c>
    </row>
    <row r="2213" spans="1:31" x14ac:dyDescent="0.25">
      <c r="A2213" s="13">
        <v>2193</v>
      </c>
      <c r="B2213" s="13"/>
      <c r="C2213" s="13"/>
      <c r="D2213" s="13"/>
      <c r="E2213" s="13"/>
      <c r="F2213" s="13"/>
      <c r="G2213" s="6" t="str">
        <f t="shared" si="272"/>
        <v/>
      </c>
      <c r="H2213" s="13"/>
      <c r="I2213" s="13"/>
      <c r="J2213" s="15"/>
      <c r="K2213" s="15"/>
      <c r="L2213" s="5">
        <f>VLOOKUP($C$15,'اطلاعات پایه'!$A$18:$B$30,2,FALSE)</f>
        <v>30</v>
      </c>
      <c r="M2213" s="6">
        <f>VLOOKUP($C$15,'اطلاعات پایه'!$A$18:$C$30,3,FALSE)</f>
        <v>45736</v>
      </c>
      <c r="N2213" s="5">
        <f>ROUND((K2213*('اطلاعات پایه'!$B$12+1)+'اطلاعات پایه'!$B$13)/30*L2213,0)</f>
        <v>9316080</v>
      </c>
      <c r="O2213" s="5">
        <f>IF(AND(F2213&gt;0,M2213-F2213&gt;364),'اطلاعات پایه'!$B$10,0)*L2213+J2213</f>
        <v>0</v>
      </c>
      <c r="P2213" s="5">
        <f>IF(H2213="متاهل",'اطلاعات پایه'!$B$6,0)</f>
        <v>0</v>
      </c>
      <c r="Q2213" s="5">
        <f>I2213*'اطلاعات پایه'!$B$7</f>
        <v>0</v>
      </c>
      <c r="R2213" s="5">
        <f>ROUND('اطلاعات پایه'!$B$8/30*MIN(30,L2213),0)</f>
        <v>9000000</v>
      </c>
      <c r="S2213" s="5">
        <f>ROUND('اطلاعات پایه'!$B$9/30*MIN(30,L2213),0)</f>
        <v>22000000</v>
      </c>
      <c r="T2213" s="5">
        <f t="shared" si="275"/>
        <v>59284</v>
      </c>
      <c r="U2213" s="15"/>
      <c r="V2213" s="5">
        <f t="shared" si="273"/>
        <v>0</v>
      </c>
      <c r="X2213" s="9">
        <f t="shared" si="276"/>
        <v>40316080</v>
      </c>
      <c r="Y2213" s="9">
        <f>ROUND(0.07*MIN(7*L2213*'اطلاعات پایه'!$B$5,'محاسبه حقوق'!X2213),0)</f>
        <v>2822126</v>
      </c>
      <c r="Z2213" s="9">
        <f t="shared" si="277"/>
        <v>9272700</v>
      </c>
      <c r="AA2213" s="9">
        <f t="shared" si="278"/>
        <v>480702059.14285713</v>
      </c>
      <c r="AB2213" s="5">
        <f>IF(AA2213&lt;='اطلاعات پایه'!$B$35,'اطلاعات پایه'!$D$35,IF(AA2213&lt;='اطلاعات پایه'!$B$36,'اطلاعات پایه'!$E$35+(AA2213-'اطلاعات پایه'!$B$35)*'اطلاعات پایه'!$C$36,IF(AA2213&lt;='اطلاعات پایه'!$B$37,'اطلاعات پایه'!$E$36+(AA2213-'اطلاعات پایه'!$B$36)*'اطلاعات پایه'!$C$37,IF(AA2213&lt;='اطلاعات پایه'!$B$38,'اطلاعات پایه'!$E$37+(AA2213-'اطلاعات پایه'!$B$37)*'اطلاعات پایه'!$C$38,IF(AA2213&lt;='اطلاعات پایه'!$B$39,'اطلاعات پایه'!$E$38+(AA2213-'اطلاعات پایه'!$B$38)*'اطلاعات پایه'!$C$39,'اطلاعات پایه'!$E$39+(AA2213-'اطلاعات پایه'!$B$39)*'اطلاعات پایه'!$C$40)))))/365*L2213</f>
        <v>0</v>
      </c>
      <c r="AC2213" s="9">
        <f t="shared" si="279"/>
        <v>37493954</v>
      </c>
      <c r="AE2213" s="9">
        <f t="shared" si="274"/>
        <v>49588780</v>
      </c>
    </row>
    <row r="2214" spans="1:31" x14ac:dyDescent="0.25">
      <c r="A2214" s="13">
        <v>2194</v>
      </c>
      <c r="B2214" s="13"/>
      <c r="C2214" s="13"/>
      <c r="D2214" s="13"/>
      <c r="E2214" s="13"/>
      <c r="F2214" s="13"/>
      <c r="G2214" s="6" t="str">
        <f t="shared" si="272"/>
        <v/>
      </c>
      <c r="H2214" s="13"/>
      <c r="I2214" s="13"/>
      <c r="J2214" s="15"/>
      <c r="K2214" s="15"/>
      <c r="L2214" s="5">
        <f>VLOOKUP($C$15,'اطلاعات پایه'!$A$18:$B$30,2,FALSE)</f>
        <v>30</v>
      </c>
      <c r="M2214" s="6">
        <f>VLOOKUP($C$15,'اطلاعات پایه'!$A$18:$C$30,3,FALSE)</f>
        <v>45736</v>
      </c>
      <c r="N2214" s="5">
        <f>ROUND((K2214*('اطلاعات پایه'!$B$12+1)+'اطلاعات پایه'!$B$13)/30*L2214,0)</f>
        <v>9316080</v>
      </c>
      <c r="O2214" s="5">
        <f>IF(AND(F2214&gt;0,M2214-F2214&gt;364),'اطلاعات پایه'!$B$10,0)*L2214+J2214</f>
        <v>0</v>
      </c>
      <c r="P2214" s="5">
        <f>IF(H2214="متاهل",'اطلاعات پایه'!$B$6,0)</f>
        <v>0</v>
      </c>
      <c r="Q2214" s="5">
        <f>I2214*'اطلاعات پایه'!$B$7</f>
        <v>0</v>
      </c>
      <c r="R2214" s="5">
        <f>ROUND('اطلاعات پایه'!$B$8/30*MIN(30,L2214),0)</f>
        <v>9000000</v>
      </c>
      <c r="S2214" s="5">
        <f>ROUND('اطلاعات پایه'!$B$9/30*MIN(30,L2214),0)</f>
        <v>22000000</v>
      </c>
      <c r="T2214" s="5">
        <f t="shared" si="275"/>
        <v>59284</v>
      </c>
      <c r="U2214" s="15"/>
      <c r="V2214" s="5">
        <f t="shared" si="273"/>
        <v>0</v>
      </c>
      <c r="X2214" s="9">
        <f t="shared" si="276"/>
        <v>40316080</v>
      </c>
      <c r="Y2214" s="9">
        <f>ROUND(0.07*MIN(7*L2214*'اطلاعات پایه'!$B$5,'محاسبه حقوق'!X2214),0)</f>
        <v>2822126</v>
      </c>
      <c r="Z2214" s="9">
        <f t="shared" si="277"/>
        <v>9272700</v>
      </c>
      <c r="AA2214" s="9">
        <f t="shared" si="278"/>
        <v>480702059.14285713</v>
      </c>
      <c r="AB2214" s="5">
        <f>IF(AA2214&lt;='اطلاعات پایه'!$B$35,'اطلاعات پایه'!$D$35,IF(AA2214&lt;='اطلاعات پایه'!$B$36,'اطلاعات پایه'!$E$35+(AA2214-'اطلاعات پایه'!$B$35)*'اطلاعات پایه'!$C$36,IF(AA2214&lt;='اطلاعات پایه'!$B$37,'اطلاعات پایه'!$E$36+(AA2214-'اطلاعات پایه'!$B$36)*'اطلاعات پایه'!$C$37,IF(AA2214&lt;='اطلاعات پایه'!$B$38,'اطلاعات پایه'!$E$37+(AA2214-'اطلاعات پایه'!$B$37)*'اطلاعات پایه'!$C$38,IF(AA2214&lt;='اطلاعات پایه'!$B$39,'اطلاعات پایه'!$E$38+(AA2214-'اطلاعات پایه'!$B$38)*'اطلاعات پایه'!$C$39,'اطلاعات پایه'!$E$39+(AA2214-'اطلاعات پایه'!$B$39)*'اطلاعات پایه'!$C$40)))))/365*L2214</f>
        <v>0</v>
      </c>
      <c r="AC2214" s="9">
        <f t="shared" si="279"/>
        <v>37493954</v>
      </c>
      <c r="AE2214" s="9">
        <f t="shared" si="274"/>
        <v>49588780</v>
      </c>
    </row>
    <row r="2215" spans="1:31" x14ac:dyDescent="0.25">
      <c r="A2215" s="13">
        <v>2195</v>
      </c>
      <c r="B2215" s="13"/>
      <c r="C2215" s="13"/>
      <c r="D2215" s="13"/>
      <c r="E2215" s="13"/>
      <c r="F2215" s="13"/>
      <c r="G2215" s="6" t="str">
        <f t="shared" si="272"/>
        <v/>
      </c>
      <c r="H2215" s="13"/>
      <c r="I2215" s="13"/>
      <c r="J2215" s="15"/>
      <c r="K2215" s="15"/>
      <c r="L2215" s="5">
        <f>VLOOKUP($C$15,'اطلاعات پایه'!$A$18:$B$30,2,FALSE)</f>
        <v>30</v>
      </c>
      <c r="M2215" s="6">
        <f>VLOOKUP($C$15,'اطلاعات پایه'!$A$18:$C$30,3,FALSE)</f>
        <v>45736</v>
      </c>
      <c r="N2215" s="5">
        <f>ROUND((K2215*('اطلاعات پایه'!$B$12+1)+'اطلاعات پایه'!$B$13)/30*L2215,0)</f>
        <v>9316080</v>
      </c>
      <c r="O2215" s="5">
        <f>IF(AND(F2215&gt;0,M2215-F2215&gt;364),'اطلاعات پایه'!$B$10,0)*L2215+J2215</f>
        <v>0</v>
      </c>
      <c r="P2215" s="5">
        <f>IF(H2215="متاهل",'اطلاعات پایه'!$B$6,0)</f>
        <v>0</v>
      </c>
      <c r="Q2215" s="5">
        <f>I2215*'اطلاعات پایه'!$B$7</f>
        <v>0</v>
      </c>
      <c r="R2215" s="5">
        <f>ROUND('اطلاعات پایه'!$B$8/30*MIN(30,L2215),0)</f>
        <v>9000000</v>
      </c>
      <c r="S2215" s="5">
        <f>ROUND('اطلاعات پایه'!$B$9/30*MIN(30,L2215),0)</f>
        <v>22000000</v>
      </c>
      <c r="T2215" s="5">
        <f t="shared" si="275"/>
        <v>59284</v>
      </c>
      <c r="U2215" s="15"/>
      <c r="V2215" s="5">
        <f t="shared" si="273"/>
        <v>0</v>
      </c>
      <c r="X2215" s="9">
        <f t="shared" si="276"/>
        <v>40316080</v>
      </c>
      <c r="Y2215" s="9">
        <f>ROUND(0.07*MIN(7*L2215*'اطلاعات پایه'!$B$5,'محاسبه حقوق'!X2215),0)</f>
        <v>2822126</v>
      </c>
      <c r="Z2215" s="9">
        <f t="shared" si="277"/>
        <v>9272700</v>
      </c>
      <c r="AA2215" s="9">
        <f t="shared" si="278"/>
        <v>480702059.14285713</v>
      </c>
      <c r="AB2215" s="5">
        <f>IF(AA2215&lt;='اطلاعات پایه'!$B$35,'اطلاعات پایه'!$D$35,IF(AA2215&lt;='اطلاعات پایه'!$B$36,'اطلاعات پایه'!$E$35+(AA2215-'اطلاعات پایه'!$B$35)*'اطلاعات پایه'!$C$36,IF(AA2215&lt;='اطلاعات پایه'!$B$37,'اطلاعات پایه'!$E$36+(AA2215-'اطلاعات پایه'!$B$36)*'اطلاعات پایه'!$C$37,IF(AA2215&lt;='اطلاعات پایه'!$B$38,'اطلاعات پایه'!$E$37+(AA2215-'اطلاعات پایه'!$B$37)*'اطلاعات پایه'!$C$38,IF(AA2215&lt;='اطلاعات پایه'!$B$39,'اطلاعات پایه'!$E$38+(AA2215-'اطلاعات پایه'!$B$38)*'اطلاعات پایه'!$C$39,'اطلاعات پایه'!$E$39+(AA2215-'اطلاعات پایه'!$B$39)*'اطلاعات پایه'!$C$40)))))/365*L2215</f>
        <v>0</v>
      </c>
      <c r="AC2215" s="9">
        <f t="shared" si="279"/>
        <v>37493954</v>
      </c>
      <c r="AE2215" s="9">
        <f t="shared" si="274"/>
        <v>49588780</v>
      </c>
    </row>
    <row r="2216" spans="1:31" x14ac:dyDescent="0.25">
      <c r="A2216" s="13">
        <v>2196</v>
      </c>
      <c r="B2216" s="13"/>
      <c r="C2216" s="13"/>
      <c r="D2216" s="13"/>
      <c r="E2216" s="13"/>
      <c r="F2216" s="13"/>
      <c r="G2216" s="6" t="str">
        <f t="shared" si="272"/>
        <v/>
      </c>
      <c r="H2216" s="13"/>
      <c r="I2216" s="13"/>
      <c r="J2216" s="15"/>
      <c r="K2216" s="15"/>
      <c r="L2216" s="5">
        <f>VLOOKUP($C$15,'اطلاعات پایه'!$A$18:$B$30,2,FALSE)</f>
        <v>30</v>
      </c>
      <c r="M2216" s="6">
        <f>VLOOKUP($C$15,'اطلاعات پایه'!$A$18:$C$30,3,FALSE)</f>
        <v>45736</v>
      </c>
      <c r="N2216" s="5">
        <f>ROUND((K2216*('اطلاعات پایه'!$B$12+1)+'اطلاعات پایه'!$B$13)/30*L2216,0)</f>
        <v>9316080</v>
      </c>
      <c r="O2216" s="5">
        <f>IF(AND(F2216&gt;0,M2216-F2216&gt;364),'اطلاعات پایه'!$B$10,0)*L2216+J2216</f>
        <v>0</v>
      </c>
      <c r="P2216" s="5">
        <f>IF(H2216="متاهل",'اطلاعات پایه'!$B$6,0)</f>
        <v>0</v>
      </c>
      <c r="Q2216" s="5">
        <f>I2216*'اطلاعات پایه'!$B$7</f>
        <v>0</v>
      </c>
      <c r="R2216" s="5">
        <f>ROUND('اطلاعات پایه'!$B$8/30*MIN(30,L2216),0)</f>
        <v>9000000</v>
      </c>
      <c r="S2216" s="5">
        <f>ROUND('اطلاعات پایه'!$B$9/30*MIN(30,L2216),0)</f>
        <v>22000000</v>
      </c>
      <c r="T2216" s="5">
        <f t="shared" si="275"/>
        <v>59284</v>
      </c>
      <c r="U2216" s="15"/>
      <c r="V2216" s="5">
        <f t="shared" si="273"/>
        <v>0</v>
      </c>
      <c r="X2216" s="9">
        <f t="shared" si="276"/>
        <v>40316080</v>
      </c>
      <c r="Y2216" s="9">
        <f>ROUND(0.07*MIN(7*L2216*'اطلاعات پایه'!$B$5,'محاسبه حقوق'!X2216),0)</f>
        <v>2822126</v>
      </c>
      <c r="Z2216" s="9">
        <f t="shared" si="277"/>
        <v>9272700</v>
      </c>
      <c r="AA2216" s="9">
        <f t="shared" si="278"/>
        <v>480702059.14285713</v>
      </c>
      <c r="AB2216" s="5">
        <f>IF(AA2216&lt;='اطلاعات پایه'!$B$35,'اطلاعات پایه'!$D$35,IF(AA2216&lt;='اطلاعات پایه'!$B$36,'اطلاعات پایه'!$E$35+(AA2216-'اطلاعات پایه'!$B$35)*'اطلاعات پایه'!$C$36,IF(AA2216&lt;='اطلاعات پایه'!$B$37,'اطلاعات پایه'!$E$36+(AA2216-'اطلاعات پایه'!$B$36)*'اطلاعات پایه'!$C$37,IF(AA2216&lt;='اطلاعات پایه'!$B$38,'اطلاعات پایه'!$E$37+(AA2216-'اطلاعات پایه'!$B$37)*'اطلاعات پایه'!$C$38,IF(AA2216&lt;='اطلاعات پایه'!$B$39,'اطلاعات پایه'!$E$38+(AA2216-'اطلاعات پایه'!$B$38)*'اطلاعات پایه'!$C$39,'اطلاعات پایه'!$E$39+(AA2216-'اطلاعات پایه'!$B$39)*'اطلاعات پایه'!$C$40)))))/365*L2216</f>
        <v>0</v>
      </c>
      <c r="AC2216" s="9">
        <f t="shared" si="279"/>
        <v>37493954</v>
      </c>
      <c r="AE2216" s="9">
        <f t="shared" si="274"/>
        <v>49588780</v>
      </c>
    </row>
    <row r="2217" spans="1:31" x14ac:dyDescent="0.25">
      <c r="A2217" s="13">
        <v>2197</v>
      </c>
      <c r="B2217" s="13"/>
      <c r="C2217" s="13"/>
      <c r="D2217" s="13"/>
      <c r="E2217" s="13"/>
      <c r="F2217" s="13"/>
      <c r="G2217" s="6" t="str">
        <f t="shared" si="272"/>
        <v/>
      </c>
      <c r="H2217" s="13"/>
      <c r="I2217" s="13"/>
      <c r="J2217" s="15"/>
      <c r="K2217" s="15"/>
      <c r="L2217" s="5">
        <f>VLOOKUP($C$15,'اطلاعات پایه'!$A$18:$B$30,2,FALSE)</f>
        <v>30</v>
      </c>
      <c r="M2217" s="6">
        <f>VLOOKUP($C$15,'اطلاعات پایه'!$A$18:$C$30,3,FALSE)</f>
        <v>45736</v>
      </c>
      <c r="N2217" s="5">
        <f>ROUND((K2217*('اطلاعات پایه'!$B$12+1)+'اطلاعات پایه'!$B$13)/30*L2217,0)</f>
        <v>9316080</v>
      </c>
      <c r="O2217" s="5">
        <f>IF(AND(F2217&gt;0,M2217-F2217&gt;364),'اطلاعات پایه'!$B$10,0)*L2217+J2217</f>
        <v>0</v>
      </c>
      <c r="P2217" s="5">
        <f>IF(H2217="متاهل",'اطلاعات پایه'!$B$6,0)</f>
        <v>0</v>
      </c>
      <c r="Q2217" s="5">
        <f>I2217*'اطلاعات پایه'!$B$7</f>
        <v>0</v>
      </c>
      <c r="R2217" s="5">
        <f>ROUND('اطلاعات پایه'!$B$8/30*MIN(30,L2217),0)</f>
        <v>9000000</v>
      </c>
      <c r="S2217" s="5">
        <f>ROUND('اطلاعات پایه'!$B$9/30*MIN(30,L2217),0)</f>
        <v>22000000</v>
      </c>
      <c r="T2217" s="5">
        <f t="shared" si="275"/>
        <v>59284</v>
      </c>
      <c r="U2217" s="15"/>
      <c r="V2217" s="5">
        <f t="shared" si="273"/>
        <v>0</v>
      </c>
      <c r="X2217" s="9">
        <f t="shared" si="276"/>
        <v>40316080</v>
      </c>
      <c r="Y2217" s="9">
        <f>ROUND(0.07*MIN(7*L2217*'اطلاعات پایه'!$B$5,'محاسبه حقوق'!X2217),0)</f>
        <v>2822126</v>
      </c>
      <c r="Z2217" s="9">
        <f t="shared" si="277"/>
        <v>9272700</v>
      </c>
      <c r="AA2217" s="9">
        <f t="shared" si="278"/>
        <v>480702059.14285713</v>
      </c>
      <c r="AB2217" s="5">
        <f>IF(AA2217&lt;='اطلاعات پایه'!$B$35,'اطلاعات پایه'!$D$35,IF(AA2217&lt;='اطلاعات پایه'!$B$36,'اطلاعات پایه'!$E$35+(AA2217-'اطلاعات پایه'!$B$35)*'اطلاعات پایه'!$C$36,IF(AA2217&lt;='اطلاعات پایه'!$B$37,'اطلاعات پایه'!$E$36+(AA2217-'اطلاعات پایه'!$B$36)*'اطلاعات پایه'!$C$37,IF(AA2217&lt;='اطلاعات پایه'!$B$38,'اطلاعات پایه'!$E$37+(AA2217-'اطلاعات پایه'!$B$37)*'اطلاعات پایه'!$C$38,IF(AA2217&lt;='اطلاعات پایه'!$B$39,'اطلاعات پایه'!$E$38+(AA2217-'اطلاعات پایه'!$B$38)*'اطلاعات پایه'!$C$39,'اطلاعات پایه'!$E$39+(AA2217-'اطلاعات پایه'!$B$39)*'اطلاعات پایه'!$C$40)))))/365*L2217</f>
        <v>0</v>
      </c>
      <c r="AC2217" s="9">
        <f t="shared" si="279"/>
        <v>37493954</v>
      </c>
      <c r="AE2217" s="9">
        <f t="shared" si="274"/>
        <v>49588780</v>
      </c>
    </row>
    <row r="2218" spans="1:31" x14ac:dyDescent="0.25">
      <c r="A2218" s="13">
        <v>2198</v>
      </c>
      <c r="B2218" s="13"/>
      <c r="C2218" s="13"/>
      <c r="D2218" s="13"/>
      <c r="E2218" s="13"/>
      <c r="F2218" s="13"/>
      <c r="G2218" s="6" t="str">
        <f t="shared" si="272"/>
        <v/>
      </c>
      <c r="H2218" s="13"/>
      <c r="I2218" s="13"/>
      <c r="J2218" s="15"/>
      <c r="K2218" s="15"/>
      <c r="L2218" s="5">
        <f>VLOOKUP($C$15,'اطلاعات پایه'!$A$18:$B$30,2,FALSE)</f>
        <v>30</v>
      </c>
      <c r="M2218" s="6">
        <f>VLOOKUP($C$15,'اطلاعات پایه'!$A$18:$C$30,3,FALSE)</f>
        <v>45736</v>
      </c>
      <c r="N2218" s="5">
        <f>ROUND((K2218*('اطلاعات پایه'!$B$12+1)+'اطلاعات پایه'!$B$13)/30*L2218,0)</f>
        <v>9316080</v>
      </c>
      <c r="O2218" s="5">
        <f>IF(AND(F2218&gt;0,M2218-F2218&gt;364),'اطلاعات پایه'!$B$10,0)*L2218+J2218</f>
        <v>0</v>
      </c>
      <c r="P2218" s="5">
        <f>IF(H2218="متاهل",'اطلاعات پایه'!$B$6,0)</f>
        <v>0</v>
      </c>
      <c r="Q2218" s="5">
        <f>I2218*'اطلاعات پایه'!$B$7</f>
        <v>0</v>
      </c>
      <c r="R2218" s="5">
        <f>ROUND('اطلاعات پایه'!$B$8/30*MIN(30,L2218),0)</f>
        <v>9000000</v>
      </c>
      <c r="S2218" s="5">
        <f>ROUND('اطلاعات پایه'!$B$9/30*MIN(30,L2218),0)</f>
        <v>22000000</v>
      </c>
      <c r="T2218" s="5">
        <f t="shared" si="275"/>
        <v>59284</v>
      </c>
      <c r="U2218" s="15"/>
      <c r="V2218" s="5">
        <f t="shared" si="273"/>
        <v>0</v>
      </c>
      <c r="X2218" s="9">
        <f t="shared" si="276"/>
        <v>40316080</v>
      </c>
      <c r="Y2218" s="9">
        <f>ROUND(0.07*MIN(7*L2218*'اطلاعات پایه'!$B$5,'محاسبه حقوق'!X2218),0)</f>
        <v>2822126</v>
      </c>
      <c r="Z2218" s="9">
        <f t="shared" si="277"/>
        <v>9272700</v>
      </c>
      <c r="AA2218" s="9">
        <f t="shared" si="278"/>
        <v>480702059.14285713</v>
      </c>
      <c r="AB2218" s="5">
        <f>IF(AA2218&lt;='اطلاعات پایه'!$B$35,'اطلاعات پایه'!$D$35,IF(AA2218&lt;='اطلاعات پایه'!$B$36,'اطلاعات پایه'!$E$35+(AA2218-'اطلاعات پایه'!$B$35)*'اطلاعات پایه'!$C$36,IF(AA2218&lt;='اطلاعات پایه'!$B$37,'اطلاعات پایه'!$E$36+(AA2218-'اطلاعات پایه'!$B$36)*'اطلاعات پایه'!$C$37,IF(AA2218&lt;='اطلاعات پایه'!$B$38,'اطلاعات پایه'!$E$37+(AA2218-'اطلاعات پایه'!$B$37)*'اطلاعات پایه'!$C$38,IF(AA2218&lt;='اطلاعات پایه'!$B$39,'اطلاعات پایه'!$E$38+(AA2218-'اطلاعات پایه'!$B$38)*'اطلاعات پایه'!$C$39,'اطلاعات پایه'!$E$39+(AA2218-'اطلاعات پایه'!$B$39)*'اطلاعات پایه'!$C$40)))))/365*L2218</f>
        <v>0</v>
      </c>
      <c r="AC2218" s="9">
        <f t="shared" si="279"/>
        <v>37493954</v>
      </c>
      <c r="AE2218" s="9">
        <f t="shared" si="274"/>
        <v>49588780</v>
      </c>
    </row>
    <row r="2219" spans="1:31" x14ac:dyDescent="0.25">
      <c r="A2219" s="13">
        <v>2199</v>
      </c>
      <c r="B2219" s="13"/>
      <c r="C2219" s="13"/>
      <c r="D2219" s="13"/>
      <c r="E2219" s="13"/>
      <c r="F2219" s="13"/>
      <c r="G2219" s="6" t="str">
        <f t="shared" si="272"/>
        <v/>
      </c>
      <c r="H2219" s="13"/>
      <c r="I2219" s="13"/>
      <c r="J2219" s="15"/>
      <c r="K2219" s="15"/>
      <c r="L2219" s="5">
        <f>VLOOKUP($C$15,'اطلاعات پایه'!$A$18:$B$30,2,FALSE)</f>
        <v>30</v>
      </c>
      <c r="M2219" s="6">
        <f>VLOOKUP($C$15,'اطلاعات پایه'!$A$18:$C$30,3,FALSE)</f>
        <v>45736</v>
      </c>
      <c r="N2219" s="5">
        <f>ROUND((K2219*('اطلاعات پایه'!$B$12+1)+'اطلاعات پایه'!$B$13)/30*L2219,0)</f>
        <v>9316080</v>
      </c>
      <c r="O2219" s="5">
        <f>IF(AND(F2219&gt;0,M2219-F2219&gt;364),'اطلاعات پایه'!$B$10,0)*L2219+J2219</f>
        <v>0</v>
      </c>
      <c r="P2219" s="5">
        <f>IF(H2219="متاهل",'اطلاعات پایه'!$B$6,0)</f>
        <v>0</v>
      </c>
      <c r="Q2219" s="5">
        <f>I2219*'اطلاعات پایه'!$B$7</f>
        <v>0</v>
      </c>
      <c r="R2219" s="5">
        <f>ROUND('اطلاعات پایه'!$B$8/30*MIN(30,L2219),0)</f>
        <v>9000000</v>
      </c>
      <c r="S2219" s="5">
        <f>ROUND('اطلاعات پایه'!$B$9/30*MIN(30,L2219),0)</f>
        <v>22000000</v>
      </c>
      <c r="T2219" s="5">
        <f t="shared" si="275"/>
        <v>59284</v>
      </c>
      <c r="U2219" s="15"/>
      <c r="V2219" s="5">
        <f t="shared" si="273"/>
        <v>0</v>
      </c>
      <c r="X2219" s="9">
        <f t="shared" si="276"/>
        <v>40316080</v>
      </c>
      <c r="Y2219" s="9">
        <f>ROUND(0.07*MIN(7*L2219*'اطلاعات پایه'!$B$5,'محاسبه حقوق'!X2219),0)</f>
        <v>2822126</v>
      </c>
      <c r="Z2219" s="9">
        <f t="shared" si="277"/>
        <v>9272700</v>
      </c>
      <c r="AA2219" s="9">
        <f t="shared" si="278"/>
        <v>480702059.14285713</v>
      </c>
      <c r="AB2219" s="5">
        <f>IF(AA2219&lt;='اطلاعات پایه'!$B$35,'اطلاعات پایه'!$D$35,IF(AA2219&lt;='اطلاعات پایه'!$B$36,'اطلاعات پایه'!$E$35+(AA2219-'اطلاعات پایه'!$B$35)*'اطلاعات پایه'!$C$36,IF(AA2219&lt;='اطلاعات پایه'!$B$37,'اطلاعات پایه'!$E$36+(AA2219-'اطلاعات پایه'!$B$36)*'اطلاعات پایه'!$C$37,IF(AA2219&lt;='اطلاعات پایه'!$B$38,'اطلاعات پایه'!$E$37+(AA2219-'اطلاعات پایه'!$B$37)*'اطلاعات پایه'!$C$38,IF(AA2219&lt;='اطلاعات پایه'!$B$39,'اطلاعات پایه'!$E$38+(AA2219-'اطلاعات پایه'!$B$38)*'اطلاعات پایه'!$C$39,'اطلاعات پایه'!$E$39+(AA2219-'اطلاعات پایه'!$B$39)*'اطلاعات پایه'!$C$40)))))/365*L2219</f>
        <v>0</v>
      </c>
      <c r="AC2219" s="9">
        <f t="shared" si="279"/>
        <v>37493954</v>
      </c>
      <c r="AE2219" s="9">
        <f t="shared" si="274"/>
        <v>49588780</v>
      </c>
    </row>
    <row r="2220" spans="1:31" x14ac:dyDescent="0.25">
      <c r="A2220" s="13">
        <v>2200</v>
      </c>
      <c r="B2220" s="13"/>
      <c r="C2220" s="13"/>
      <c r="D2220" s="13"/>
      <c r="E2220" s="13"/>
      <c r="F2220" s="13"/>
      <c r="G2220" s="6" t="str">
        <f t="shared" si="272"/>
        <v/>
      </c>
      <c r="H2220" s="13"/>
      <c r="I2220" s="13"/>
      <c r="J2220" s="15"/>
      <c r="K2220" s="15"/>
      <c r="L2220" s="5">
        <f>VLOOKUP($C$15,'اطلاعات پایه'!$A$18:$B$30,2,FALSE)</f>
        <v>30</v>
      </c>
      <c r="M2220" s="6">
        <f>VLOOKUP($C$15,'اطلاعات پایه'!$A$18:$C$30,3,FALSE)</f>
        <v>45736</v>
      </c>
      <c r="N2220" s="5">
        <f>ROUND((K2220*('اطلاعات پایه'!$B$12+1)+'اطلاعات پایه'!$B$13)/30*L2220,0)</f>
        <v>9316080</v>
      </c>
      <c r="O2220" s="5">
        <f>IF(AND(F2220&gt;0,M2220-F2220&gt;364),'اطلاعات پایه'!$B$10,0)*L2220+J2220</f>
        <v>0</v>
      </c>
      <c r="P2220" s="5">
        <f>IF(H2220="متاهل",'اطلاعات پایه'!$B$6,0)</f>
        <v>0</v>
      </c>
      <c r="Q2220" s="5">
        <f>I2220*'اطلاعات پایه'!$B$7</f>
        <v>0</v>
      </c>
      <c r="R2220" s="5">
        <f>ROUND('اطلاعات پایه'!$B$8/30*MIN(30,L2220),0)</f>
        <v>9000000</v>
      </c>
      <c r="S2220" s="5">
        <f>ROUND('اطلاعات پایه'!$B$9/30*MIN(30,L2220),0)</f>
        <v>22000000</v>
      </c>
      <c r="T2220" s="5">
        <f t="shared" si="275"/>
        <v>59284</v>
      </c>
      <c r="U2220" s="15"/>
      <c r="V2220" s="5">
        <f t="shared" si="273"/>
        <v>0</v>
      </c>
      <c r="X2220" s="9">
        <f t="shared" si="276"/>
        <v>40316080</v>
      </c>
      <c r="Y2220" s="9">
        <f>ROUND(0.07*MIN(7*L2220*'اطلاعات پایه'!$B$5,'محاسبه حقوق'!X2220),0)</f>
        <v>2822126</v>
      </c>
      <c r="Z2220" s="9">
        <f t="shared" si="277"/>
        <v>9272700</v>
      </c>
      <c r="AA2220" s="9">
        <f t="shared" si="278"/>
        <v>480702059.14285713</v>
      </c>
      <c r="AB2220" s="5">
        <f>IF(AA2220&lt;='اطلاعات پایه'!$B$35,'اطلاعات پایه'!$D$35,IF(AA2220&lt;='اطلاعات پایه'!$B$36,'اطلاعات پایه'!$E$35+(AA2220-'اطلاعات پایه'!$B$35)*'اطلاعات پایه'!$C$36,IF(AA2220&lt;='اطلاعات پایه'!$B$37,'اطلاعات پایه'!$E$36+(AA2220-'اطلاعات پایه'!$B$36)*'اطلاعات پایه'!$C$37,IF(AA2220&lt;='اطلاعات پایه'!$B$38,'اطلاعات پایه'!$E$37+(AA2220-'اطلاعات پایه'!$B$37)*'اطلاعات پایه'!$C$38,IF(AA2220&lt;='اطلاعات پایه'!$B$39,'اطلاعات پایه'!$E$38+(AA2220-'اطلاعات پایه'!$B$38)*'اطلاعات پایه'!$C$39,'اطلاعات پایه'!$E$39+(AA2220-'اطلاعات پایه'!$B$39)*'اطلاعات پایه'!$C$40)))))/365*L2220</f>
        <v>0</v>
      </c>
      <c r="AC2220" s="9">
        <f t="shared" si="279"/>
        <v>37493954</v>
      </c>
      <c r="AE2220" s="9">
        <f t="shared" si="274"/>
        <v>49588780</v>
      </c>
    </row>
    <row r="2221" spans="1:31" x14ac:dyDescent="0.25">
      <c r="A2221" s="13">
        <v>2201</v>
      </c>
      <c r="B2221" s="13"/>
      <c r="C2221" s="13"/>
      <c r="D2221" s="13"/>
      <c r="E2221" s="13"/>
      <c r="F2221" s="13"/>
      <c r="G2221" s="6" t="str">
        <f t="shared" si="272"/>
        <v/>
      </c>
      <c r="H2221" s="13"/>
      <c r="I2221" s="13"/>
      <c r="J2221" s="15"/>
      <c r="K2221" s="15"/>
      <c r="L2221" s="5">
        <f>VLOOKUP($C$15,'اطلاعات پایه'!$A$18:$B$30,2,FALSE)</f>
        <v>30</v>
      </c>
      <c r="M2221" s="6">
        <f>VLOOKUP($C$15,'اطلاعات پایه'!$A$18:$C$30,3,FALSE)</f>
        <v>45736</v>
      </c>
      <c r="N2221" s="5">
        <f>ROUND((K2221*('اطلاعات پایه'!$B$12+1)+'اطلاعات پایه'!$B$13)/30*L2221,0)</f>
        <v>9316080</v>
      </c>
      <c r="O2221" s="5">
        <f>IF(AND(F2221&gt;0,M2221-F2221&gt;364),'اطلاعات پایه'!$B$10,0)*L2221+J2221</f>
        <v>0</v>
      </c>
      <c r="P2221" s="5">
        <f>IF(H2221="متاهل",'اطلاعات پایه'!$B$6,0)</f>
        <v>0</v>
      </c>
      <c r="Q2221" s="5">
        <f>I2221*'اطلاعات پایه'!$B$7</f>
        <v>0</v>
      </c>
      <c r="R2221" s="5">
        <f>ROUND('اطلاعات پایه'!$B$8/30*MIN(30,L2221),0)</f>
        <v>9000000</v>
      </c>
      <c r="S2221" s="5">
        <f>ROUND('اطلاعات پایه'!$B$9/30*MIN(30,L2221),0)</f>
        <v>22000000</v>
      </c>
      <c r="T2221" s="5">
        <f t="shared" si="275"/>
        <v>59284</v>
      </c>
      <c r="U2221" s="15"/>
      <c r="V2221" s="5">
        <f t="shared" si="273"/>
        <v>0</v>
      </c>
      <c r="X2221" s="9">
        <f t="shared" si="276"/>
        <v>40316080</v>
      </c>
      <c r="Y2221" s="9">
        <f>ROUND(0.07*MIN(7*L2221*'اطلاعات پایه'!$B$5,'محاسبه حقوق'!X2221),0)</f>
        <v>2822126</v>
      </c>
      <c r="Z2221" s="9">
        <f t="shared" si="277"/>
        <v>9272700</v>
      </c>
      <c r="AA2221" s="9">
        <f t="shared" si="278"/>
        <v>480702059.14285713</v>
      </c>
      <c r="AB2221" s="5">
        <f>IF(AA2221&lt;='اطلاعات پایه'!$B$35,'اطلاعات پایه'!$D$35,IF(AA2221&lt;='اطلاعات پایه'!$B$36,'اطلاعات پایه'!$E$35+(AA2221-'اطلاعات پایه'!$B$35)*'اطلاعات پایه'!$C$36,IF(AA2221&lt;='اطلاعات پایه'!$B$37,'اطلاعات پایه'!$E$36+(AA2221-'اطلاعات پایه'!$B$36)*'اطلاعات پایه'!$C$37,IF(AA2221&lt;='اطلاعات پایه'!$B$38,'اطلاعات پایه'!$E$37+(AA2221-'اطلاعات پایه'!$B$37)*'اطلاعات پایه'!$C$38,IF(AA2221&lt;='اطلاعات پایه'!$B$39,'اطلاعات پایه'!$E$38+(AA2221-'اطلاعات پایه'!$B$38)*'اطلاعات پایه'!$C$39,'اطلاعات پایه'!$E$39+(AA2221-'اطلاعات پایه'!$B$39)*'اطلاعات پایه'!$C$40)))))/365*L2221</f>
        <v>0</v>
      </c>
      <c r="AC2221" s="9">
        <f t="shared" si="279"/>
        <v>37493954</v>
      </c>
      <c r="AE2221" s="9">
        <f t="shared" si="274"/>
        <v>49588780</v>
      </c>
    </row>
    <row r="2222" spans="1:31" x14ac:dyDescent="0.25">
      <c r="A2222" s="13">
        <v>2202</v>
      </c>
      <c r="B2222" s="13"/>
      <c r="C2222" s="13"/>
      <c r="D2222" s="13"/>
      <c r="E2222" s="13"/>
      <c r="F2222" s="13"/>
      <c r="G2222" s="6" t="str">
        <f t="shared" si="272"/>
        <v/>
      </c>
      <c r="H2222" s="13"/>
      <c r="I2222" s="13"/>
      <c r="J2222" s="15"/>
      <c r="K2222" s="15"/>
      <c r="L2222" s="5">
        <f>VLOOKUP($C$15,'اطلاعات پایه'!$A$18:$B$30,2,FALSE)</f>
        <v>30</v>
      </c>
      <c r="M2222" s="6">
        <f>VLOOKUP($C$15,'اطلاعات پایه'!$A$18:$C$30,3,FALSE)</f>
        <v>45736</v>
      </c>
      <c r="N2222" s="5">
        <f>ROUND((K2222*('اطلاعات پایه'!$B$12+1)+'اطلاعات پایه'!$B$13)/30*L2222,0)</f>
        <v>9316080</v>
      </c>
      <c r="O2222" s="5">
        <f>IF(AND(F2222&gt;0,M2222-F2222&gt;364),'اطلاعات پایه'!$B$10,0)*L2222+J2222</f>
        <v>0</v>
      </c>
      <c r="P2222" s="5">
        <f>IF(H2222="متاهل",'اطلاعات پایه'!$B$6,0)</f>
        <v>0</v>
      </c>
      <c r="Q2222" s="5">
        <f>I2222*'اطلاعات پایه'!$B$7</f>
        <v>0</v>
      </c>
      <c r="R2222" s="5">
        <f>ROUND('اطلاعات پایه'!$B$8/30*MIN(30,L2222),0)</f>
        <v>9000000</v>
      </c>
      <c r="S2222" s="5">
        <f>ROUND('اطلاعات پایه'!$B$9/30*MIN(30,L2222),0)</f>
        <v>22000000</v>
      </c>
      <c r="T2222" s="5">
        <f t="shared" si="275"/>
        <v>59284</v>
      </c>
      <c r="U2222" s="15"/>
      <c r="V2222" s="5">
        <f t="shared" si="273"/>
        <v>0</v>
      </c>
      <c r="X2222" s="9">
        <f t="shared" si="276"/>
        <v>40316080</v>
      </c>
      <c r="Y2222" s="9">
        <f>ROUND(0.07*MIN(7*L2222*'اطلاعات پایه'!$B$5,'محاسبه حقوق'!X2222),0)</f>
        <v>2822126</v>
      </c>
      <c r="Z2222" s="9">
        <f t="shared" si="277"/>
        <v>9272700</v>
      </c>
      <c r="AA2222" s="9">
        <f t="shared" si="278"/>
        <v>480702059.14285713</v>
      </c>
      <c r="AB2222" s="5">
        <f>IF(AA2222&lt;='اطلاعات پایه'!$B$35,'اطلاعات پایه'!$D$35,IF(AA2222&lt;='اطلاعات پایه'!$B$36,'اطلاعات پایه'!$E$35+(AA2222-'اطلاعات پایه'!$B$35)*'اطلاعات پایه'!$C$36,IF(AA2222&lt;='اطلاعات پایه'!$B$37,'اطلاعات پایه'!$E$36+(AA2222-'اطلاعات پایه'!$B$36)*'اطلاعات پایه'!$C$37,IF(AA2222&lt;='اطلاعات پایه'!$B$38,'اطلاعات پایه'!$E$37+(AA2222-'اطلاعات پایه'!$B$37)*'اطلاعات پایه'!$C$38,IF(AA2222&lt;='اطلاعات پایه'!$B$39,'اطلاعات پایه'!$E$38+(AA2222-'اطلاعات پایه'!$B$38)*'اطلاعات پایه'!$C$39,'اطلاعات پایه'!$E$39+(AA2222-'اطلاعات پایه'!$B$39)*'اطلاعات پایه'!$C$40)))))/365*L2222</f>
        <v>0</v>
      </c>
      <c r="AC2222" s="9">
        <f t="shared" si="279"/>
        <v>37493954</v>
      </c>
      <c r="AE2222" s="9">
        <f t="shared" si="274"/>
        <v>49588780</v>
      </c>
    </row>
    <row r="2223" spans="1:31" x14ac:dyDescent="0.25">
      <c r="A2223" s="13">
        <v>2203</v>
      </c>
      <c r="B2223" s="13"/>
      <c r="C2223" s="13"/>
      <c r="D2223" s="13"/>
      <c r="E2223" s="13"/>
      <c r="F2223" s="13"/>
      <c r="G2223" s="6" t="str">
        <f t="shared" si="272"/>
        <v/>
      </c>
      <c r="H2223" s="13"/>
      <c r="I2223" s="13"/>
      <c r="J2223" s="15"/>
      <c r="K2223" s="15"/>
      <c r="L2223" s="5">
        <f>VLOOKUP($C$15,'اطلاعات پایه'!$A$18:$B$30,2,FALSE)</f>
        <v>30</v>
      </c>
      <c r="M2223" s="6">
        <f>VLOOKUP($C$15,'اطلاعات پایه'!$A$18:$C$30,3,FALSE)</f>
        <v>45736</v>
      </c>
      <c r="N2223" s="5">
        <f>ROUND((K2223*('اطلاعات پایه'!$B$12+1)+'اطلاعات پایه'!$B$13)/30*L2223,0)</f>
        <v>9316080</v>
      </c>
      <c r="O2223" s="5">
        <f>IF(AND(F2223&gt;0,M2223-F2223&gt;364),'اطلاعات پایه'!$B$10,0)*L2223+J2223</f>
        <v>0</v>
      </c>
      <c r="P2223" s="5">
        <f>IF(H2223="متاهل",'اطلاعات پایه'!$B$6,0)</f>
        <v>0</v>
      </c>
      <c r="Q2223" s="5">
        <f>I2223*'اطلاعات پایه'!$B$7</f>
        <v>0</v>
      </c>
      <c r="R2223" s="5">
        <f>ROUND('اطلاعات پایه'!$B$8/30*MIN(30,L2223),0)</f>
        <v>9000000</v>
      </c>
      <c r="S2223" s="5">
        <f>ROUND('اطلاعات پایه'!$B$9/30*MIN(30,L2223),0)</f>
        <v>22000000</v>
      </c>
      <c r="T2223" s="5">
        <f t="shared" si="275"/>
        <v>59284</v>
      </c>
      <c r="U2223" s="15"/>
      <c r="V2223" s="5">
        <f t="shared" si="273"/>
        <v>0</v>
      </c>
      <c r="X2223" s="9">
        <f t="shared" si="276"/>
        <v>40316080</v>
      </c>
      <c r="Y2223" s="9">
        <f>ROUND(0.07*MIN(7*L2223*'اطلاعات پایه'!$B$5,'محاسبه حقوق'!X2223),0)</f>
        <v>2822126</v>
      </c>
      <c r="Z2223" s="9">
        <f t="shared" si="277"/>
        <v>9272700</v>
      </c>
      <c r="AA2223" s="9">
        <f t="shared" si="278"/>
        <v>480702059.14285713</v>
      </c>
      <c r="AB2223" s="5">
        <f>IF(AA2223&lt;='اطلاعات پایه'!$B$35,'اطلاعات پایه'!$D$35,IF(AA2223&lt;='اطلاعات پایه'!$B$36,'اطلاعات پایه'!$E$35+(AA2223-'اطلاعات پایه'!$B$35)*'اطلاعات پایه'!$C$36,IF(AA2223&lt;='اطلاعات پایه'!$B$37,'اطلاعات پایه'!$E$36+(AA2223-'اطلاعات پایه'!$B$36)*'اطلاعات پایه'!$C$37,IF(AA2223&lt;='اطلاعات پایه'!$B$38,'اطلاعات پایه'!$E$37+(AA2223-'اطلاعات پایه'!$B$37)*'اطلاعات پایه'!$C$38,IF(AA2223&lt;='اطلاعات پایه'!$B$39,'اطلاعات پایه'!$E$38+(AA2223-'اطلاعات پایه'!$B$38)*'اطلاعات پایه'!$C$39,'اطلاعات پایه'!$E$39+(AA2223-'اطلاعات پایه'!$B$39)*'اطلاعات پایه'!$C$40)))))/365*L2223</f>
        <v>0</v>
      </c>
      <c r="AC2223" s="9">
        <f t="shared" si="279"/>
        <v>37493954</v>
      </c>
      <c r="AE2223" s="9">
        <f t="shared" si="274"/>
        <v>49588780</v>
      </c>
    </row>
    <row r="2224" spans="1:31" x14ac:dyDescent="0.25">
      <c r="A2224" s="13">
        <v>2204</v>
      </c>
      <c r="B2224" s="13"/>
      <c r="C2224" s="13"/>
      <c r="D2224" s="13"/>
      <c r="E2224" s="13"/>
      <c r="F2224" s="13"/>
      <c r="G2224" s="6" t="str">
        <f t="shared" si="272"/>
        <v/>
      </c>
      <c r="H2224" s="13"/>
      <c r="I2224" s="13"/>
      <c r="J2224" s="15"/>
      <c r="K2224" s="15"/>
      <c r="L2224" s="5">
        <f>VLOOKUP($C$15,'اطلاعات پایه'!$A$18:$B$30,2,FALSE)</f>
        <v>30</v>
      </c>
      <c r="M2224" s="6">
        <f>VLOOKUP($C$15,'اطلاعات پایه'!$A$18:$C$30,3,FALSE)</f>
        <v>45736</v>
      </c>
      <c r="N2224" s="5">
        <f>ROUND((K2224*('اطلاعات پایه'!$B$12+1)+'اطلاعات پایه'!$B$13)/30*L2224,0)</f>
        <v>9316080</v>
      </c>
      <c r="O2224" s="5">
        <f>IF(AND(F2224&gt;0,M2224-F2224&gt;364),'اطلاعات پایه'!$B$10,0)*L2224+J2224</f>
        <v>0</v>
      </c>
      <c r="P2224" s="5">
        <f>IF(H2224="متاهل",'اطلاعات پایه'!$B$6,0)</f>
        <v>0</v>
      </c>
      <c r="Q2224" s="5">
        <f>I2224*'اطلاعات پایه'!$B$7</f>
        <v>0</v>
      </c>
      <c r="R2224" s="5">
        <f>ROUND('اطلاعات پایه'!$B$8/30*MIN(30,L2224),0)</f>
        <v>9000000</v>
      </c>
      <c r="S2224" s="5">
        <f>ROUND('اطلاعات پایه'!$B$9/30*MIN(30,L2224),0)</f>
        <v>22000000</v>
      </c>
      <c r="T2224" s="5">
        <f t="shared" si="275"/>
        <v>59284</v>
      </c>
      <c r="U2224" s="15"/>
      <c r="V2224" s="5">
        <f t="shared" si="273"/>
        <v>0</v>
      </c>
      <c r="X2224" s="9">
        <f t="shared" si="276"/>
        <v>40316080</v>
      </c>
      <c r="Y2224" s="9">
        <f>ROUND(0.07*MIN(7*L2224*'اطلاعات پایه'!$B$5,'محاسبه حقوق'!X2224),0)</f>
        <v>2822126</v>
      </c>
      <c r="Z2224" s="9">
        <f t="shared" si="277"/>
        <v>9272700</v>
      </c>
      <c r="AA2224" s="9">
        <f t="shared" si="278"/>
        <v>480702059.14285713</v>
      </c>
      <c r="AB2224" s="5">
        <f>IF(AA2224&lt;='اطلاعات پایه'!$B$35,'اطلاعات پایه'!$D$35,IF(AA2224&lt;='اطلاعات پایه'!$B$36,'اطلاعات پایه'!$E$35+(AA2224-'اطلاعات پایه'!$B$35)*'اطلاعات پایه'!$C$36,IF(AA2224&lt;='اطلاعات پایه'!$B$37,'اطلاعات پایه'!$E$36+(AA2224-'اطلاعات پایه'!$B$36)*'اطلاعات پایه'!$C$37,IF(AA2224&lt;='اطلاعات پایه'!$B$38,'اطلاعات پایه'!$E$37+(AA2224-'اطلاعات پایه'!$B$37)*'اطلاعات پایه'!$C$38,IF(AA2224&lt;='اطلاعات پایه'!$B$39,'اطلاعات پایه'!$E$38+(AA2224-'اطلاعات پایه'!$B$38)*'اطلاعات پایه'!$C$39,'اطلاعات پایه'!$E$39+(AA2224-'اطلاعات پایه'!$B$39)*'اطلاعات پایه'!$C$40)))))/365*L2224</f>
        <v>0</v>
      </c>
      <c r="AC2224" s="9">
        <f t="shared" si="279"/>
        <v>37493954</v>
      </c>
      <c r="AE2224" s="9">
        <f t="shared" si="274"/>
        <v>49588780</v>
      </c>
    </row>
    <row r="2225" spans="1:31" x14ac:dyDescent="0.25">
      <c r="A2225" s="13">
        <v>2205</v>
      </c>
      <c r="B2225" s="13"/>
      <c r="C2225" s="13"/>
      <c r="D2225" s="13"/>
      <c r="E2225" s="13"/>
      <c r="F2225" s="13"/>
      <c r="G2225" s="6" t="str">
        <f t="shared" si="272"/>
        <v/>
      </c>
      <c r="H2225" s="13"/>
      <c r="I2225" s="13"/>
      <c r="J2225" s="15"/>
      <c r="K2225" s="15"/>
      <c r="L2225" s="5">
        <f>VLOOKUP($C$15,'اطلاعات پایه'!$A$18:$B$30,2,FALSE)</f>
        <v>30</v>
      </c>
      <c r="M2225" s="6">
        <f>VLOOKUP($C$15,'اطلاعات پایه'!$A$18:$C$30,3,FALSE)</f>
        <v>45736</v>
      </c>
      <c r="N2225" s="5">
        <f>ROUND((K2225*('اطلاعات پایه'!$B$12+1)+'اطلاعات پایه'!$B$13)/30*L2225,0)</f>
        <v>9316080</v>
      </c>
      <c r="O2225" s="5">
        <f>IF(AND(F2225&gt;0,M2225-F2225&gt;364),'اطلاعات پایه'!$B$10,0)*L2225+J2225</f>
        <v>0</v>
      </c>
      <c r="P2225" s="5">
        <f>IF(H2225="متاهل",'اطلاعات پایه'!$B$6,0)</f>
        <v>0</v>
      </c>
      <c r="Q2225" s="5">
        <f>I2225*'اطلاعات پایه'!$B$7</f>
        <v>0</v>
      </c>
      <c r="R2225" s="5">
        <f>ROUND('اطلاعات پایه'!$B$8/30*MIN(30,L2225),0)</f>
        <v>9000000</v>
      </c>
      <c r="S2225" s="5">
        <f>ROUND('اطلاعات پایه'!$B$9/30*MIN(30,L2225),0)</f>
        <v>22000000</v>
      </c>
      <c r="T2225" s="5">
        <f t="shared" si="275"/>
        <v>59284</v>
      </c>
      <c r="U2225" s="15"/>
      <c r="V2225" s="5">
        <f t="shared" si="273"/>
        <v>0</v>
      </c>
      <c r="X2225" s="9">
        <f t="shared" si="276"/>
        <v>40316080</v>
      </c>
      <c r="Y2225" s="9">
        <f>ROUND(0.07*MIN(7*L2225*'اطلاعات پایه'!$B$5,'محاسبه حقوق'!X2225),0)</f>
        <v>2822126</v>
      </c>
      <c r="Z2225" s="9">
        <f t="shared" si="277"/>
        <v>9272700</v>
      </c>
      <c r="AA2225" s="9">
        <f t="shared" si="278"/>
        <v>480702059.14285713</v>
      </c>
      <c r="AB2225" s="5">
        <f>IF(AA2225&lt;='اطلاعات پایه'!$B$35,'اطلاعات پایه'!$D$35,IF(AA2225&lt;='اطلاعات پایه'!$B$36,'اطلاعات پایه'!$E$35+(AA2225-'اطلاعات پایه'!$B$35)*'اطلاعات پایه'!$C$36,IF(AA2225&lt;='اطلاعات پایه'!$B$37,'اطلاعات پایه'!$E$36+(AA2225-'اطلاعات پایه'!$B$36)*'اطلاعات پایه'!$C$37,IF(AA2225&lt;='اطلاعات پایه'!$B$38,'اطلاعات پایه'!$E$37+(AA2225-'اطلاعات پایه'!$B$37)*'اطلاعات پایه'!$C$38,IF(AA2225&lt;='اطلاعات پایه'!$B$39,'اطلاعات پایه'!$E$38+(AA2225-'اطلاعات پایه'!$B$38)*'اطلاعات پایه'!$C$39,'اطلاعات پایه'!$E$39+(AA2225-'اطلاعات پایه'!$B$39)*'اطلاعات پایه'!$C$40)))))/365*L2225</f>
        <v>0</v>
      </c>
      <c r="AC2225" s="9">
        <f t="shared" si="279"/>
        <v>37493954</v>
      </c>
      <c r="AE2225" s="9">
        <f t="shared" si="274"/>
        <v>49588780</v>
      </c>
    </row>
    <row r="2226" spans="1:31" x14ac:dyDescent="0.25">
      <c r="A2226" s="13">
        <v>2206</v>
      </c>
      <c r="B2226" s="13"/>
      <c r="C2226" s="13"/>
      <c r="D2226" s="13"/>
      <c r="E2226" s="13"/>
      <c r="F2226" s="13"/>
      <c r="G2226" s="6" t="str">
        <f t="shared" si="272"/>
        <v/>
      </c>
      <c r="H2226" s="13"/>
      <c r="I2226" s="13"/>
      <c r="J2226" s="15"/>
      <c r="K2226" s="15"/>
      <c r="L2226" s="5">
        <f>VLOOKUP($C$15,'اطلاعات پایه'!$A$18:$B$30,2,FALSE)</f>
        <v>30</v>
      </c>
      <c r="M2226" s="6">
        <f>VLOOKUP($C$15,'اطلاعات پایه'!$A$18:$C$30,3,FALSE)</f>
        <v>45736</v>
      </c>
      <c r="N2226" s="5">
        <f>ROUND((K2226*('اطلاعات پایه'!$B$12+1)+'اطلاعات پایه'!$B$13)/30*L2226,0)</f>
        <v>9316080</v>
      </c>
      <c r="O2226" s="5">
        <f>IF(AND(F2226&gt;0,M2226-F2226&gt;364),'اطلاعات پایه'!$B$10,0)*L2226+J2226</f>
        <v>0</v>
      </c>
      <c r="P2226" s="5">
        <f>IF(H2226="متاهل",'اطلاعات پایه'!$B$6,0)</f>
        <v>0</v>
      </c>
      <c r="Q2226" s="5">
        <f>I2226*'اطلاعات پایه'!$B$7</f>
        <v>0</v>
      </c>
      <c r="R2226" s="5">
        <f>ROUND('اطلاعات پایه'!$B$8/30*MIN(30,L2226),0)</f>
        <v>9000000</v>
      </c>
      <c r="S2226" s="5">
        <f>ROUND('اطلاعات پایه'!$B$9/30*MIN(30,L2226),0)</f>
        <v>22000000</v>
      </c>
      <c r="T2226" s="5">
        <f t="shared" si="275"/>
        <v>59284</v>
      </c>
      <c r="U2226" s="15"/>
      <c r="V2226" s="5">
        <f t="shared" si="273"/>
        <v>0</v>
      </c>
      <c r="X2226" s="9">
        <f t="shared" si="276"/>
        <v>40316080</v>
      </c>
      <c r="Y2226" s="9">
        <f>ROUND(0.07*MIN(7*L2226*'اطلاعات پایه'!$B$5,'محاسبه حقوق'!X2226),0)</f>
        <v>2822126</v>
      </c>
      <c r="Z2226" s="9">
        <f t="shared" si="277"/>
        <v>9272700</v>
      </c>
      <c r="AA2226" s="9">
        <f t="shared" si="278"/>
        <v>480702059.14285713</v>
      </c>
      <c r="AB2226" s="5">
        <f>IF(AA2226&lt;='اطلاعات پایه'!$B$35,'اطلاعات پایه'!$D$35,IF(AA2226&lt;='اطلاعات پایه'!$B$36,'اطلاعات پایه'!$E$35+(AA2226-'اطلاعات پایه'!$B$35)*'اطلاعات پایه'!$C$36,IF(AA2226&lt;='اطلاعات پایه'!$B$37,'اطلاعات پایه'!$E$36+(AA2226-'اطلاعات پایه'!$B$36)*'اطلاعات پایه'!$C$37,IF(AA2226&lt;='اطلاعات پایه'!$B$38,'اطلاعات پایه'!$E$37+(AA2226-'اطلاعات پایه'!$B$37)*'اطلاعات پایه'!$C$38,IF(AA2226&lt;='اطلاعات پایه'!$B$39,'اطلاعات پایه'!$E$38+(AA2226-'اطلاعات پایه'!$B$38)*'اطلاعات پایه'!$C$39,'اطلاعات پایه'!$E$39+(AA2226-'اطلاعات پایه'!$B$39)*'اطلاعات پایه'!$C$40)))))/365*L2226</f>
        <v>0</v>
      </c>
      <c r="AC2226" s="9">
        <f t="shared" si="279"/>
        <v>37493954</v>
      </c>
      <c r="AE2226" s="9">
        <f t="shared" si="274"/>
        <v>49588780</v>
      </c>
    </row>
    <row r="2227" spans="1:31" x14ac:dyDescent="0.25">
      <c r="A2227" s="13">
        <v>2207</v>
      </c>
      <c r="B2227" s="13"/>
      <c r="C2227" s="13"/>
      <c r="D2227" s="13"/>
      <c r="E2227" s="13"/>
      <c r="F2227" s="13"/>
      <c r="G2227" s="6" t="str">
        <f t="shared" si="272"/>
        <v/>
      </c>
      <c r="H2227" s="13"/>
      <c r="I2227" s="13"/>
      <c r="J2227" s="15"/>
      <c r="K2227" s="15"/>
      <c r="L2227" s="5">
        <f>VLOOKUP($C$15,'اطلاعات پایه'!$A$18:$B$30,2,FALSE)</f>
        <v>30</v>
      </c>
      <c r="M2227" s="6">
        <f>VLOOKUP($C$15,'اطلاعات پایه'!$A$18:$C$30,3,FALSE)</f>
        <v>45736</v>
      </c>
      <c r="N2227" s="5">
        <f>ROUND((K2227*('اطلاعات پایه'!$B$12+1)+'اطلاعات پایه'!$B$13)/30*L2227,0)</f>
        <v>9316080</v>
      </c>
      <c r="O2227" s="5">
        <f>IF(AND(F2227&gt;0,M2227-F2227&gt;364),'اطلاعات پایه'!$B$10,0)*L2227+J2227</f>
        <v>0</v>
      </c>
      <c r="P2227" s="5">
        <f>IF(H2227="متاهل",'اطلاعات پایه'!$B$6,0)</f>
        <v>0</v>
      </c>
      <c r="Q2227" s="5">
        <f>I2227*'اطلاعات پایه'!$B$7</f>
        <v>0</v>
      </c>
      <c r="R2227" s="5">
        <f>ROUND('اطلاعات پایه'!$B$8/30*MIN(30,L2227),0)</f>
        <v>9000000</v>
      </c>
      <c r="S2227" s="5">
        <f>ROUND('اطلاعات پایه'!$B$9/30*MIN(30,L2227),0)</f>
        <v>22000000</v>
      </c>
      <c r="T2227" s="5">
        <f t="shared" si="275"/>
        <v>59284</v>
      </c>
      <c r="U2227" s="15"/>
      <c r="V2227" s="5">
        <f t="shared" si="273"/>
        <v>0</v>
      </c>
      <c r="X2227" s="9">
        <f t="shared" si="276"/>
        <v>40316080</v>
      </c>
      <c r="Y2227" s="9">
        <f>ROUND(0.07*MIN(7*L2227*'اطلاعات پایه'!$B$5,'محاسبه حقوق'!X2227),0)</f>
        <v>2822126</v>
      </c>
      <c r="Z2227" s="9">
        <f t="shared" si="277"/>
        <v>9272700</v>
      </c>
      <c r="AA2227" s="9">
        <f t="shared" si="278"/>
        <v>480702059.14285713</v>
      </c>
      <c r="AB2227" s="5">
        <f>IF(AA2227&lt;='اطلاعات پایه'!$B$35,'اطلاعات پایه'!$D$35,IF(AA2227&lt;='اطلاعات پایه'!$B$36,'اطلاعات پایه'!$E$35+(AA2227-'اطلاعات پایه'!$B$35)*'اطلاعات پایه'!$C$36,IF(AA2227&lt;='اطلاعات پایه'!$B$37,'اطلاعات پایه'!$E$36+(AA2227-'اطلاعات پایه'!$B$36)*'اطلاعات پایه'!$C$37,IF(AA2227&lt;='اطلاعات پایه'!$B$38,'اطلاعات پایه'!$E$37+(AA2227-'اطلاعات پایه'!$B$37)*'اطلاعات پایه'!$C$38,IF(AA2227&lt;='اطلاعات پایه'!$B$39,'اطلاعات پایه'!$E$38+(AA2227-'اطلاعات پایه'!$B$38)*'اطلاعات پایه'!$C$39,'اطلاعات پایه'!$E$39+(AA2227-'اطلاعات پایه'!$B$39)*'اطلاعات پایه'!$C$40)))))/365*L2227</f>
        <v>0</v>
      </c>
      <c r="AC2227" s="9">
        <f t="shared" si="279"/>
        <v>37493954</v>
      </c>
      <c r="AE2227" s="9">
        <f t="shared" si="274"/>
        <v>49588780</v>
      </c>
    </row>
    <row r="2228" spans="1:31" x14ac:dyDescent="0.25">
      <c r="A2228" s="13">
        <v>2208</v>
      </c>
      <c r="B2228" s="13"/>
      <c r="C2228" s="13"/>
      <c r="D2228" s="13"/>
      <c r="E2228" s="13"/>
      <c r="F2228" s="13"/>
      <c r="G2228" s="6" t="str">
        <f t="shared" si="272"/>
        <v/>
      </c>
      <c r="H2228" s="13"/>
      <c r="I2228" s="13"/>
      <c r="J2228" s="15"/>
      <c r="K2228" s="15"/>
      <c r="L2228" s="5">
        <f>VLOOKUP($C$15,'اطلاعات پایه'!$A$18:$B$30,2,FALSE)</f>
        <v>30</v>
      </c>
      <c r="M2228" s="6">
        <f>VLOOKUP($C$15,'اطلاعات پایه'!$A$18:$C$30,3,FALSE)</f>
        <v>45736</v>
      </c>
      <c r="N2228" s="5">
        <f>ROUND((K2228*('اطلاعات پایه'!$B$12+1)+'اطلاعات پایه'!$B$13)/30*L2228,0)</f>
        <v>9316080</v>
      </c>
      <c r="O2228" s="5">
        <f>IF(AND(F2228&gt;0,M2228-F2228&gt;364),'اطلاعات پایه'!$B$10,0)*L2228+J2228</f>
        <v>0</v>
      </c>
      <c r="P2228" s="5">
        <f>IF(H2228="متاهل",'اطلاعات پایه'!$B$6,0)</f>
        <v>0</v>
      </c>
      <c r="Q2228" s="5">
        <f>I2228*'اطلاعات پایه'!$B$7</f>
        <v>0</v>
      </c>
      <c r="R2228" s="5">
        <f>ROUND('اطلاعات پایه'!$B$8/30*MIN(30,L2228),0)</f>
        <v>9000000</v>
      </c>
      <c r="S2228" s="5">
        <f>ROUND('اطلاعات پایه'!$B$9/30*MIN(30,L2228),0)</f>
        <v>22000000</v>
      </c>
      <c r="T2228" s="5">
        <f t="shared" si="275"/>
        <v>59284</v>
      </c>
      <c r="U2228" s="15"/>
      <c r="V2228" s="5">
        <f t="shared" si="273"/>
        <v>0</v>
      </c>
      <c r="X2228" s="9">
        <f t="shared" si="276"/>
        <v>40316080</v>
      </c>
      <c r="Y2228" s="9">
        <f>ROUND(0.07*MIN(7*L2228*'اطلاعات پایه'!$B$5,'محاسبه حقوق'!X2228),0)</f>
        <v>2822126</v>
      </c>
      <c r="Z2228" s="9">
        <f t="shared" si="277"/>
        <v>9272700</v>
      </c>
      <c r="AA2228" s="9">
        <f t="shared" si="278"/>
        <v>480702059.14285713</v>
      </c>
      <c r="AB2228" s="5">
        <f>IF(AA2228&lt;='اطلاعات پایه'!$B$35,'اطلاعات پایه'!$D$35,IF(AA2228&lt;='اطلاعات پایه'!$B$36,'اطلاعات پایه'!$E$35+(AA2228-'اطلاعات پایه'!$B$35)*'اطلاعات پایه'!$C$36,IF(AA2228&lt;='اطلاعات پایه'!$B$37,'اطلاعات پایه'!$E$36+(AA2228-'اطلاعات پایه'!$B$36)*'اطلاعات پایه'!$C$37,IF(AA2228&lt;='اطلاعات پایه'!$B$38,'اطلاعات پایه'!$E$37+(AA2228-'اطلاعات پایه'!$B$37)*'اطلاعات پایه'!$C$38,IF(AA2228&lt;='اطلاعات پایه'!$B$39,'اطلاعات پایه'!$E$38+(AA2228-'اطلاعات پایه'!$B$38)*'اطلاعات پایه'!$C$39,'اطلاعات پایه'!$E$39+(AA2228-'اطلاعات پایه'!$B$39)*'اطلاعات پایه'!$C$40)))))/365*L2228</f>
        <v>0</v>
      </c>
      <c r="AC2228" s="9">
        <f t="shared" si="279"/>
        <v>37493954</v>
      </c>
      <c r="AE2228" s="9">
        <f t="shared" si="274"/>
        <v>49588780</v>
      </c>
    </row>
    <row r="2229" spans="1:31" x14ac:dyDescent="0.25">
      <c r="A2229" s="13">
        <v>2209</v>
      </c>
      <c r="B2229" s="13"/>
      <c r="C2229" s="13"/>
      <c r="D2229" s="13"/>
      <c r="E2229" s="13"/>
      <c r="F2229" s="13"/>
      <c r="G2229" s="6" t="str">
        <f t="shared" si="272"/>
        <v/>
      </c>
      <c r="H2229" s="13"/>
      <c r="I2229" s="13"/>
      <c r="J2229" s="15"/>
      <c r="K2229" s="15"/>
      <c r="L2229" s="5">
        <f>VLOOKUP($C$15,'اطلاعات پایه'!$A$18:$B$30,2,FALSE)</f>
        <v>30</v>
      </c>
      <c r="M2229" s="6">
        <f>VLOOKUP($C$15,'اطلاعات پایه'!$A$18:$C$30,3,FALSE)</f>
        <v>45736</v>
      </c>
      <c r="N2229" s="5">
        <f>ROUND((K2229*('اطلاعات پایه'!$B$12+1)+'اطلاعات پایه'!$B$13)/30*L2229,0)</f>
        <v>9316080</v>
      </c>
      <c r="O2229" s="5">
        <f>IF(AND(F2229&gt;0,M2229-F2229&gt;364),'اطلاعات پایه'!$B$10,0)*L2229+J2229</f>
        <v>0</v>
      </c>
      <c r="P2229" s="5">
        <f>IF(H2229="متاهل",'اطلاعات پایه'!$B$6,0)</f>
        <v>0</v>
      </c>
      <c r="Q2229" s="5">
        <f>I2229*'اطلاعات پایه'!$B$7</f>
        <v>0</v>
      </c>
      <c r="R2229" s="5">
        <f>ROUND('اطلاعات پایه'!$B$8/30*MIN(30,L2229),0)</f>
        <v>9000000</v>
      </c>
      <c r="S2229" s="5">
        <f>ROUND('اطلاعات پایه'!$B$9/30*MIN(30,L2229),0)</f>
        <v>22000000</v>
      </c>
      <c r="T2229" s="5">
        <f t="shared" si="275"/>
        <v>59284</v>
      </c>
      <c r="U2229" s="15"/>
      <c r="V2229" s="5">
        <f t="shared" si="273"/>
        <v>0</v>
      </c>
      <c r="X2229" s="9">
        <f t="shared" si="276"/>
        <v>40316080</v>
      </c>
      <c r="Y2229" s="9">
        <f>ROUND(0.07*MIN(7*L2229*'اطلاعات پایه'!$B$5,'محاسبه حقوق'!X2229),0)</f>
        <v>2822126</v>
      </c>
      <c r="Z2229" s="9">
        <f t="shared" si="277"/>
        <v>9272700</v>
      </c>
      <c r="AA2229" s="9">
        <f t="shared" si="278"/>
        <v>480702059.14285713</v>
      </c>
      <c r="AB2229" s="5">
        <f>IF(AA2229&lt;='اطلاعات پایه'!$B$35,'اطلاعات پایه'!$D$35,IF(AA2229&lt;='اطلاعات پایه'!$B$36,'اطلاعات پایه'!$E$35+(AA2229-'اطلاعات پایه'!$B$35)*'اطلاعات پایه'!$C$36,IF(AA2229&lt;='اطلاعات پایه'!$B$37,'اطلاعات پایه'!$E$36+(AA2229-'اطلاعات پایه'!$B$36)*'اطلاعات پایه'!$C$37,IF(AA2229&lt;='اطلاعات پایه'!$B$38,'اطلاعات پایه'!$E$37+(AA2229-'اطلاعات پایه'!$B$37)*'اطلاعات پایه'!$C$38,IF(AA2229&lt;='اطلاعات پایه'!$B$39,'اطلاعات پایه'!$E$38+(AA2229-'اطلاعات پایه'!$B$38)*'اطلاعات پایه'!$C$39,'اطلاعات پایه'!$E$39+(AA2229-'اطلاعات پایه'!$B$39)*'اطلاعات پایه'!$C$40)))))/365*L2229</f>
        <v>0</v>
      </c>
      <c r="AC2229" s="9">
        <f t="shared" si="279"/>
        <v>37493954</v>
      </c>
      <c r="AE2229" s="9">
        <f t="shared" si="274"/>
        <v>49588780</v>
      </c>
    </row>
    <row r="2230" spans="1:31" x14ac:dyDescent="0.25">
      <c r="A2230" s="13">
        <v>2210</v>
      </c>
      <c r="B2230" s="13"/>
      <c r="C2230" s="13"/>
      <c r="D2230" s="13"/>
      <c r="E2230" s="13"/>
      <c r="F2230" s="13"/>
      <c r="G2230" s="6" t="str">
        <f t="shared" si="272"/>
        <v/>
      </c>
      <c r="H2230" s="13"/>
      <c r="I2230" s="13"/>
      <c r="J2230" s="15"/>
      <c r="K2230" s="15"/>
      <c r="L2230" s="5">
        <f>VLOOKUP($C$15,'اطلاعات پایه'!$A$18:$B$30,2,FALSE)</f>
        <v>30</v>
      </c>
      <c r="M2230" s="6">
        <f>VLOOKUP($C$15,'اطلاعات پایه'!$A$18:$C$30,3,FALSE)</f>
        <v>45736</v>
      </c>
      <c r="N2230" s="5">
        <f>ROUND((K2230*('اطلاعات پایه'!$B$12+1)+'اطلاعات پایه'!$B$13)/30*L2230,0)</f>
        <v>9316080</v>
      </c>
      <c r="O2230" s="5">
        <f>IF(AND(F2230&gt;0,M2230-F2230&gt;364),'اطلاعات پایه'!$B$10,0)*L2230+J2230</f>
        <v>0</v>
      </c>
      <c r="P2230" s="5">
        <f>IF(H2230="متاهل",'اطلاعات پایه'!$B$6,0)</f>
        <v>0</v>
      </c>
      <c r="Q2230" s="5">
        <f>I2230*'اطلاعات پایه'!$B$7</f>
        <v>0</v>
      </c>
      <c r="R2230" s="5">
        <f>ROUND('اطلاعات پایه'!$B$8/30*MIN(30,L2230),0)</f>
        <v>9000000</v>
      </c>
      <c r="S2230" s="5">
        <f>ROUND('اطلاعات پایه'!$B$9/30*MIN(30,L2230),0)</f>
        <v>22000000</v>
      </c>
      <c r="T2230" s="5">
        <f t="shared" si="275"/>
        <v>59284</v>
      </c>
      <c r="U2230" s="15"/>
      <c r="V2230" s="5">
        <f t="shared" si="273"/>
        <v>0</v>
      </c>
      <c r="X2230" s="9">
        <f t="shared" si="276"/>
        <v>40316080</v>
      </c>
      <c r="Y2230" s="9">
        <f>ROUND(0.07*MIN(7*L2230*'اطلاعات پایه'!$B$5,'محاسبه حقوق'!X2230),0)</f>
        <v>2822126</v>
      </c>
      <c r="Z2230" s="9">
        <f t="shared" si="277"/>
        <v>9272700</v>
      </c>
      <c r="AA2230" s="9">
        <f t="shared" si="278"/>
        <v>480702059.14285713</v>
      </c>
      <c r="AB2230" s="5">
        <f>IF(AA2230&lt;='اطلاعات پایه'!$B$35,'اطلاعات پایه'!$D$35,IF(AA2230&lt;='اطلاعات پایه'!$B$36,'اطلاعات پایه'!$E$35+(AA2230-'اطلاعات پایه'!$B$35)*'اطلاعات پایه'!$C$36,IF(AA2230&lt;='اطلاعات پایه'!$B$37,'اطلاعات پایه'!$E$36+(AA2230-'اطلاعات پایه'!$B$36)*'اطلاعات پایه'!$C$37,IF(AA2230&lt;='اطلاعات پایه'!$B$38,'اطلاعات پایه'!$E$37+(AA2230-'اطلاعات پایه'!$B$37)*'اطلاعات پایه'!$C$38,IF(AA2230&lt;='اطلاعات پایه'!$B$39,'اطلاعات پایه'!$E$38+(AA2230-'اطلاعات پایه'!$B$38)*'اطلاعات پایه'!$C$39,'اطلاعات پایه'!$E$39+(AA2230-'اطلاعات پایه'!$B$39)*'اطلاعات پایه'!$C$40)))))/365*L2230</f>
        <v>0</v>
      </c>
      <c r="AC2230" s="9">
        <f t="shared" si="279"/>
        <v>37493954</v>
      </c>
      <c r="AE2230" s="9">
        <f t="shared" si="274"/>
        <v>49588780</v>
      </c>
    </row>
    <row r="2231" spans="1:31" x14ac:dyDescent="0.25">
      <c r="A2231" s="13">
        <v>2211</v>
      </c>
      <c r="B2231" s="13"/>
      <c r="C2231" s="13"/>
      <c r="D2231" s="13"/>
      <c r="E2231" s="13"/>
      <c r="F2231" s="13"/>
      <c r="G2231" s="6" t="str">
        <f t="shared" si="272"/>
        <v/>
      </c>
      <c r="H2231" s="13"/>
      <c r="I2231" s="13"/>
      <c r="J2231" s="15"/>
      <c r="K2231" s="15"/>
      <c r="L2231" s="5">
        <f>VLOOKUP($C$15,'اطلاعات پایه'!$A$18:$B$30,2,FALSE)</f>
        <v>30</v>
      </c>
      <c r="M2231" s="6">
        <f>VLOOKUP($C$15,'اطلاعات پایه'!$A$18:$C$30,3,FALSE)</f>
        <v>45736</v>
      </c>
      <c r="N2231" s="5">
        <f>ROUND((K2231*('اطلاعات پایه'!$B$12+1)+'اطلاعات پایه'!$B$13)/30*L2231,0)</f>
        <v>9316080</v>
      </c>
      <c r="O2231" s="5">
        <f>IF(AND(F2231&gt;0,M2231-F2231&gt;364),'اطلاعات پایه'!$B$10,0)*L2231+J2231</f>
        <v>0</v>
      </c>
      <c r="P2231" s="5">
        <f>IF(H2231="متاهل",'اطلاعات پایه'!$B$6,0)</f>
        <v>0</v>
      </c>
      <c r="Q2231" s="5">
        <f>I2231*'اطلاعات پایه'!$B$7</f>
        <v>0</v>
      </c>
      <c r="R2231" s="5">
        <f>ROUND('اطلاعات پایه'!$B$8/30*MIN(30,L2231),0)</f>
        <v>9000000</v>
      </c>
      <c r="S2231" s="5">
        <f>ROUND('اطلاعات پایه'!$B$9/30*MIN(30,L2231),0)</f>
        <v>22000000</v>
      </c>
      <c r="T2231" s="5">
        <f t="shared" si="275"/>
        <v>59284</v>
      </c>
      <c r="U2231" s="15"/>
      <c r="V2231" s="5">
        <f t="shared" si="273"/>
        <v>0</v>
      </c>
      <c r="X2231" s="9">
        <f t="shared" si="276"/>
        <v>40316080</v>
      </c>
      <c r="Y2231" s="9">
        <f>ROUND(0.07*MIN(7*L2231*'اطلاعات پایه'!$B$5,'محاسبه حقوق'!X2231),0)</f>
        <v>2822126</v>
      </c>
      <c r="Z2231" s="9">
        <f t="shared" si="277"/>
        <v>9272700</v>
      </c>
      <c r="AA2231" s="9">
        <f t="shared" si="278"/>
        <v>480702059.14285713</v>
      </c>
      <c r="AB2231" s="5">
        <f>IF(AA2231&lt;='اطلاعات پایه'!$B$35,'اطلاعات پایه'!$D$35,IF(AA2231&lt;='اطلاعات پایه'!$B$36,'اطلاعات پایه'!$E$35+(AA2231-'اطلاعات پایه'!$B$35)*'اطلاعات پایه'!$C$36,IF(AA2231&lt;='اطلاعات پایه'!$B$37,'اطلاعات پایه'!$E$36+(AA2231-'اطلاعات پایه'!$B$36)*'اطلاعات پایه'!$C$37,IF(AA2231&lt;='اطلاعات پایه'!$B$38,'اطلاعات پایه'!$E$37+(AA2231-'اطلاعات پایه'!$B$37)*'اطلاعات پایه'!$C$38,IF(AA2231&lt;='اطلاعات پایه'!$B$39,'اطلاعات پایه'!$E$38+(AA2231-'اطلاعات پایه'!$B$38)*'اطلاعات پایه'!$C$39,'اطلاعات پایه'!$E$39+(AA2231-'اطلاعات پایه'!$B$39)*'اطلاعات پایه'!$C$40)))))/365*L2231</f>
        <v>0</v>
      </c>
      <c r="AC2231" s="9">
        <f t="shared" si="279"/>
        <v>37493954</v>
      </c>
      <c r="AE2231" s="9">
        <f t="shared" si="274"/>
        <v>49588780</v>
      </c>
    </row>
    <row r="2232" spans="1:31" x14ac:dyDescent="0.25">
      <c r="A2232" s="13">
        <v>2212</v>
      </c>
      <c r="B2232" s="13"/>
      <c r="C2232" s="13"/>
      <c r="D2232" s="13"/>
      <c r="E2232" s="13"/>
      <c r="F2232" s="13"/>
      <c r="G2232" s="6" t="str">
        <f t="shared" si="272"/>
        <v/>
      </c>
      <c r="H2232" s="13"/>
      <c r="I2232" s="13"/>
      <c r="J2232" s="15"/>
      <c r="K2232" s="15"/>
      <c r="L2232" s="5">
        <f>VLOOKUP($C$15,'اطلاعات پایه'!$A$18:$B$30,2,FALSE)</f>
        <v>30</v>
      </c>
      <c r="M2232" s="6">
        <f>VLOOKUP($C$15,'اطلاعات پایه'!$A$18:$C$30,3,FALSE)</f>
        <v>45736</v>
      </c>
      <c r="N2232" s="5">
        <f>ROUND((K2232*('اطلاعات پایه'!$B$12+1)+'اطلاعات پایه'!$B$13)/30*L2232,0)</f>
        <v>9316080</v>
      </c>
      <c r="O2232" s="5">
        <f>IF(AND(F2232&gt;0,M2232-F2232&gt;364),'اطلاعات پایه'!$B$10,0)*L2232+J2232</f>
        <v>0</v>
      </c>
      <c r="P2232" s="5">
        <f>IF(H2232="متاهل",'اطلاعات پایه'!$B$6,0)</f>
        <v>0</v>
      </c>
      <c r="Q2232" s="5">
        <f>I2232*'اطلاعات پایه'!$B$7</f>
        <v>0</v>
      </c>
      <c r="R2232" s="5">
        <f>ROUND('اطلاعات پایه'!$B$8/30*MIN(30,L2232),0)</f>
        <v>9000000</v>
      </c>
      <c r="S2232" s="5">
        <f>ROUND('اطلاعات پایه'!$B$9/30*MIN(30,L2232),0)</f>
        <v>22000000</v>
      </c>
      <c r="T2232" s="5">
        <f t="shared" si="275"/>
        <v>59284</v>
      </c>
      <c r="U2232" s="15"/>
      <c r="V2232" s="5">
        <f t="shared" si="273"/>
        <v>0</v>
      </c>
      <c r="X2232" s="9">
        <f t="shared" si="276"/>
        <v>40316080</v>
      </c>
      <c r="Y2232" s="9">
        <f>ROUND(0.07*MIN(7*L2232*'اطلاعات پایه'!$B$5,'محاسبه حقوق'!X2232),0)</f>
        <v>2822126</v>
      </c>
      <c r="Z2232" s="9">
        <f t="shared" si="277"/>
        <v>9272700</v>
      </c>
      <c r="AA2232" s="9">
        <f t="shared" si="278"/>
        <v>480702059.14285713</v>
      </c>
      <c r="AB2232" s="5">
        <f>IF(AA2232&lt;='اطلاعات پایه'!$B$35,'اطلاعات پایه'!$D$35,IF(AA2232&lt;='اطلاعات پایه'!$B$36,'اطلاعات پایه'!$E$35+(AA2232-'اطلاعات پایه'!$B$35)*'اطلاعات پایه'!$C$36,IF(AA2232&lt;='اطلاعات پایه'!$B$37,'اطلاعات پایه'!$E$36+(AA2232-'اطلاعات پایه'!$B$36)*'اطلاعات پایه'!$C$37,IF(AA2232&lt;='اطلاعات پایه'!$B$38,'اطلاعات پایه'!$E$37+(AA2232-'اطلاعات پایه'!$B$37)*'اطلاعات پایه'!$C$38,IF(AA2232&lt;='اطلاعات پایه'!$B$39,'اطلاعات پایه'!$E$38+(AA2232-'اطلاعات پایه'!$B$38)*'اطلاعات پایه'!$C$39,'اطلاعات پایه'!$E$39+(AA2232-'اطلاعات پایه'!$B$39)*'اطلاعات پایه'!$C$40)))))/365*L2232</f>
        <v>0</v>
      </c>
      <c r="AC2232" s="9">
        <f t="shared" si="279"/>
        <v>37493954</v>
      </c>
      <c r="AE2232" s="9">
        <f t="shared" si="274"/>
        <v>49588780</v>
      </c>
    </row>
    <row r="2233" spans="1:31" x14ac:dyDescent="0.25">
      <c r="A2233" s="13">
        <v>2213</v>
      </c>
      <c r="B2233" s="13"/>
      <c r="C2233" s="13"/>
      <c r="D2233" s="13"/>
      <c r="E2233" s="13"/>
      <c r="F2233" s="13"/>
      <c r="G2233" s="6" t="str">
        <f t="shared" si="272"/>
        <v/>
      </c>
      <c r="H2233" s="13"/>
      <c r="I2233" s="13"/>
      <c r="J2233" s="15"/>
      <c r="K2233" s="15"/>
      <c r="L2233" s="5">
        <f>VLOOKUP($C$15,'اطلاعات پایه'!$A$18:$B$30,2,FALSE)</f>
        <v>30</v>
      </c>
      <c r="M2233" s="6">
        <f>VLOOKUP($C$15,'اطلاعات پایه'!$A$18:$C$30,3,FALSE)</f>
        <v>45736</v>
      </c>
      <c r="N2233" s="5">
        <f>ROUND((K2233*('اطلاعات پایه'!$B$12+1)+'اطلاعات پایه'!$B$13)/30*L2233,0)</f>
        <v>9316080</v>
      </c>
      <c r="O2233" s="5">
        <f>IF(AND(F2233&gt;0,M2233-F2233&gt;364),'اطلاعات پایه'!$B$10,0)*L2233+J2233</f>
        <v>0</v>
      </c>
      <c r="P2233" s="5">
        <f>IF(H2233="متاهل",'اطلاعات پایه'!$B$6,0)</f>
        <v>0</v>
      </c>
      <c r="Q2233" s="5">
        <f>I2233*'اطلاعات پایه'!$B$7</f>
        <v>0</v>
      </c>
      <c r="R2233" s="5">
        <f>ROUND('اطلاعات پایه'!$B$8/30*MIN(30,L2233),0)</f>
        <v>9000000</v>
      </c>
      <c r="S2233" s="5">
        <f>ROUND('اطلاعات پایه'!$B$9/30*MIN(30,L2233),0)</f>
        <v>22000000</v>
      </c>
      <c r="T2233" s="5">
        <f t="shared" si="275"/>
        <v>59284</v>
      </c>
      <c r="U2233" s="15"/>
      <c r="V2233" s="5">
        <f t="shared" si="273"/>
        <v>0</v>
      </c>
      <c r="X2233" s="9">
        <f t="shared" si="276"/>
        <v>40316080</v>
      </c>
      <c r="Y2233" s="9">
        <f>ROUND(0.07*MIN(7*L2233*'اطلاعات پایه'!$B$5,'محاسبه حقوق'!X2233),0)</f>
        <v>2822126</v>
      </c>
      <c r="Z2233" s="9">
        <f t="shared" si="277"/>
        <v>9272700</v>
      </c>
      <c r="AA2233" s="9">
        <f t="shared" si="278"/>
        <v>480702059.14285713</v>
      </c>
      <c r="AB2233" s="5">
        <f>IF(AA2233&lt;='اطلاعات پایه'!$B$35,'اطلاعات پایه'!$D$35,IF(AA2233&lt;='اطلاعات پایه'!$B$36,'اطلاعات پایه'!$E$35+(AA2233-'اطلاعات پایه'!$B$35)*'اطلاعات پایه'!$C$36,IF(AA2233&lt;='اطلاعات پایه'!$B$37,'اطلاعات پایه'!$E$36+(AA2233-'اطلاعات پایه'!$B$36)*'اطلاعات پایه'!$C$37,IF(AA2233&lt;='اطلاعات پایه'!$B$38,'اطلاعات پایه'!$E$37+(AA2233-'اطلاعات پایه'!$B$37)*'اطلاعات پایه'!$C$38,IF(AA2233&lt;='اطلاعات پایه'!$B$39,'اطلاعات پایه'!$E$38+(AA2233-'اطلاعات پایه'!$B$38)*'اطلاعات پایه'!$C$39,'اطلاعات پایه'!$E$39+(AA2233-'اطلاعات پایه'!$B$39)*'اطلاعات پایه'!$C$40)))))/365*L2233</f>
        <v>0</v>
      </c>
      <c r="AC2233" s="9">
        <f t="shared" si="279"/>
        <v>37493954</v>
      </c>
      <c r="AE2233" s="9">
        <f t="shared" si="274"/>
        <v>49588780</v>
      </c>
    </row>
    <row r="2234" spans="1:31" x14ac:dyDescent="0.25">
      <c r="A2234" s="13">
        <v>2214</v>
      </c>
      <c r="B2234" s="13"/>
      <c r="C2234" s="13"/>
      <c r="D2234" s="13"/>
      <c r="E2234" s="13"/>
      <c r="F2234" s="13"/>
      <c r="G2234" s="6" t="str">
        <f t="shared" si="272"/>
        <v/>
      </c>
      <c r="H2234" s="13"/>
      <c r="I2234" s="13"/>
      <c r="J2234" s="15"/>
      <c r="K2234" s="15"/>
      <c r="L2234" s="5">
        <f>VLOOKUP($C$15,'اطلاعات پایه'!$A$18:$B$30,2,FALSE)</f>
        <v>30</v>
      </c>
      <c r="M2234" s="6">
        <f>VLOOKUP($C$15,'اطلاعات پایه'!$A$18:$C$30,3,FALSE)</f>
        <v>45736</v>
      </c>
      <c r="N2234" s="5">
        <f>ROUND((K2234*('اطلاعات پایه'!$B$12+1)+'اطلاعات پایه'!$B$13)/30*L2234,0)</f>
        <v>9316080</v>
      </c>
      <c r="O2234" s="5">
        <f>IF(AND(F2234&gt;0,M2234-F2234&gt;364),'اطلاعات پایه'!$B$10,0)*L2234+J2234</f>
        <v>0</v>
      </c>
      <c r="P2234" s="5">
        <f>IF(H2234="متاهل",'اطلاعات پایه'!$B$6,0)</f>
        <v>0</v>
      </c>
      <c r="Q2234" s="5">
        <f>I2234*'اطلاعات پایه'!$B$7</f>
        <v>0</v>
      </c>
      <c r="R2234" s="5">
        <f>ROUND('اطلاعات پایه'!$B$8/30*MIN(30,L2234),0)</f>
        <v>9000000</v>
      </c>
      <c r="S2234" s="5">
        <f>ROUND('اطلاعات پایه'!$B$9/30*MIN(30,L2234),0)</f>
        <v>22000000</v>
      </c>
      <c r="T2234" s="5">
        <f t="shared" si="275"/>
        <v>59284</v>
      </c>
      <c r="U2234" s="15"/>
      <c r="V2234" s="5">
        <f t="shared" si="273"/>
        <v>0</v>
      </c>
      <c r="X2234" s="9">
        <f t="shared" si="276"/>
        <v>40316080</v>
      </c>
      <c r="Y2234" s="9">
        <f>ROUND(0.07*MIN(7*L2234*'اطلاعات پایه'!$B$5,'محاسبه حقوق'!X2234),0)</f>
        <v>2822126</v>
      </c>
      <c r="Z2234" s="9">
        <f t="shared" si="277"/>
        <v>9272700</v>
      </c>
      <c r="AA2234" s="9">
        <f t="shared" si="278"/>
        <v>480702059.14285713</v>
      </c>
      <c r="AB2234" s="5">
        <f>IF(AA2234&lt;='اطلاعات پایه'!$B$35,'اطلاعات پایه'!$D$35,IF(AA2234&lt;='اطلاعات پایه'!$B$36,'اطلاعات پایه'!$E$35+(AA2234-'اطلاعات پایه'!$B$35)*'اطلاعات پایه'!$C$36,IF(AA2234&lt;='اطلاعات پایه'!$B$37,'اطلاعات پایه'!$E$36+(AA2234-'اطلاعات پایه'!$B$36)*'اطلاعات پایه'!$C$37,IF(AA2234&lt;='اطلاعات پایه'!$B$38,'اطلاعات پایه'!$E$37+(AA2234-'اطلاعات پایه'!$B$37)*'اطلاعات پایه'!$C$38,IF(AA2234&lt;='اطلاعات پایه'!$B$39,'اطلاعات پایه'!$E$38+(AA2234-'اطلاعات پایه'!$B$38)*'اطلاعات پایه'!$C$39,'اطلاعات پایه'!$E$39+(AA2234-'اطلاعات پایه'!$B$39)*'اطلاعات پایه'!$C$40)))))/365*L2234</f>
        <v>0</v>
      </c>
      <c r="AC2234" s="9">
        <f t="shared" si="279"/>
        <v>37493954</v>
      </c>
      <c r="AE2234" s="9">
        <f t="shared" si="274"/>
        <v>49588780</v>
      </c>
    </row>
    <row r="2235" spans="1:31" x14ac:dyDescent="0.25">
      <c r="A2235" s="13">
        <v>2215</v>
      </c>
      <c r="B2235" s="13"/>
      <c r="C2235" s="13"/>
      <c r="D2235" s="13"/>
      <c r="E2235" s="13"/>
      <c r="F2235" s="13"/>
      <c r="G2235" s="6" t="str">
        <f t="shared" si="272"/>
        <v/>
      </c>
      <c r="H2235" s="13"/>
      <c r="I2235" s="13"/>
      <c r="J2235" s="15"/>
      <c r="K2235" s="15"/>
      <c r="L2235" s="5">
        <f>VLOOKUP($C$15,'اطلاعات پایه'!$A$18:$B$30,2,FALSE)</f>
        <v>30</v>
      </c>
      <c r="M2235" s="6">
        <f>VLOOKUP($C$15,'اطلاعات پایه'!$A$18:$C$30,3,FALSE)</f>
        <v>45736</v>
      </c>
      <c r="N2235" s="5">
        <f>ROUND((K2235*('اطلاعات پایه'!$B$12+1)+'اطلاعات پایه'!$B$13)/30*L2235,0)</f>
        <v>9316080</v>
      </c>
      <c r="O2235" s="5">
        <f>IF(AND(F2235&gt;0,M2235-F2235&gt;364),'اطلاعات پایه'!$B$10,0)*L2235+J2235</f>
        <v>0</v>
      </c>
      <c r="P2235" s="5">
        <f>IF(H2235="متاهل",'اطلاعات پایه'!$B$6,0)</f>
        <v>0</v>
      </c>
      <c r="Q2235" s="5">
        <f>I2235*'اطلاعات پایه'!$B$7</f>
        <v>0</v>
      </c>
      <c r="R2235" s="5">
        <f>ROUND('اطلاعات پایه'!$B$8/30*MIN(30,L2235),0)</f>
        <v>9000000</v>
      </c>
      <c r="S2235" s="5">
        <f>ROUND('اطلاعات پایه'!$B$9/30*MIN(30,L2235),0)</f>
        <v>22000000</v>
      </c>
      <c r="T2235" s="5">
        <f t="shared" si="275"/>
        <v>59284</v>
      </c>
      <c r="U2235" s="15"/>
      <c r="V2235" s="5">
        <f t="shared" si="273"/>
        <v>0</v>
      </c>
      <c r="X2235" s="9">
        <f t="shared" si="276"/>
        <v>40316080</v>
      </c>
      <c r="Y2235" s="9">
        <f>ROUND(0.07*MIN(7*L2235*'اطلاعات پایه'!$B$5,'محاسبه حقوق'!X2235),0)</f>
        <v>2822126</v>
      </c>
      <c r="Z2235" s="9">
        <f t="shared" si="277"/>
        <v>9272700</v>
      </c>
      <c r="AA2235" s="9">
        <f t="shared" si="278"/>
        <v>480702059.14285713</v>
      </c>
      <c r="AB2235" s="5">
        <f>IF(AA2235&lt;='اطلاعات پایه'!$B$35,'اطلاعات پایه'!$D$35,IF(AA2235&lt;='اطلاعات پایه'!$B$36,'اطلاعات پایه'!$E$35+(AA2235-'اطلاعات پایه'!$B$35)*'اطلاعات پایه'!$C$36,IF(AA2235&lt;='اطلاعات پایه'!$B$37,'اطلاعات پایه'!$E$36+(AA2235-'اطلاعات پایه'!$B$36)*'اطلاعات پایه'!$C$37,IF(AA2235&lt;='اطلاعات پایه'!$B$38,'اطلاعات پایه'!$E$37+(AA2235-'اطلاعات پایه'!$B$37)*'اطلاعات پایه'!$C$38,IF(AA2235&lt;='اطلاعات پایه'!$B$39,'اطلاعات پایه'!$E$38+(AA2235-'اطلاعات پایه'!$B$38)*'اطلاعات پایه'!$C$39,'اطلاعات پایه'!$E$39+(AA2235-'اطلاعات پایه'!$B$39)*'اطلاعات پایه'!$C$40)))))/365*L2235</f>
        <v>0</v>
      </c>
      <c r="AC2235" s="9">
        <f t="shared" si="279"/>
        <v>37493954</v>
      </c>
      <c r="AE2235" s="9">
        <f t="shared" si="274"/>
        <v>49588780</v>
      </c>
    </row>
    <row r="2236" spans="1:31" x14ac:dyDescent="0.25">
      <c r="A2236" s="13">
        <v>2216</v>
      </c>
      <c r="B2236" s="13"/>
      <c r="C2236" s="13"/>
      <c r="D2236" s="13"/>
      <c r="E2236" s="13"/>
      <c r="F2236" s="13"/>
      <c r="G2236" s="6" t="str">
        <f t="shared" si="272"/>
        <v/>
      </c>
      <c r="H2236" s="13"/>
      <c r="I2236" s="13"/>
      <c r="J2236" s="15"/>
      <c r="K2236" s="15"/>
      <c r="L2236" s="5">
        <f>VLOOKUP($C$15,'اطلاعات پایه'!$A$18:$B$30,2,FALSE)</f>
        <v>30</v>
      </c>
      <c r="M2236" s="6">
        <f>VLOOKUP($C$15,'اطلاعات پایه'!$A$18:$C$30,3,FALSE)</f>
        <v>45736</v>
      </c>
      <c r="N2236" s="5">
        <f>ROUND((K2236*('اطلاعات پایه'!$B$12+1)+'اطلاعات پایه'!$B$13)/30*L2236,0)</f>
        <v>9316080</v>
      </c>
      <c r="O2236" s="5">
        <f>IF(AND(F2236&gt;0,M2236-F2236&gt;364),'اطلاعات پایه'!$B$10,0)*L2236+J2236</f>
        <v>0</v>
      </c>
      <c r="P2236" s="5">
        <f>IF(H2236="متاهل",'اطلاعات پایه'!$B$6,0)</f>
        <v>0</v>
      </c>
      <c r="Q2236" s="5">
        <f>I2236*'اطلاعات پایه'!$B$7</f>
        <v>0</v>
      </c>
      <c r="R2236" s="5">
        <f>ROUND('اطلاعات پایه'!$B$8/30*MIN(30,L2236),0)</f>
        <v>9000000</v>
      </c>
      <c r="S2236" s="5">
        <f>ROUND('اطلاعات پایه'!$B$9/30*MIN(30,L2236),0)</f>
        <v>22000000</v>
      </c>
      <c r="T2236" s="5">
        <f t="shared" si="275"/>
        <v>59284</v>
      </c>
      <c r="U2236" s="15"/>
      <c r="V2236" s="5">
        <f t="shared" si="273"/>
        <v>0</v>
      </c>
      <c r="X2236" s="9">
        <f t="shared" si="276"/>
        <v>40316080</v>
      </c>
      <c r="Y2236" s="9">
        <f>ROUND(0.07*MIN(7*L2236*'اطلاعات پایه'!$B$5,'محاسبه حقوق'!X2236),0)</f>
        <v>2822126</v>
      </c>
      <c r="Z2236" s="9">
        <f t="shared" si="277"/>
        <v>9272700</v>
      </c>
      <c r="AA2236" s="9">
        <f t="shared" si="278"/>
        <v>480702059.14285713</v>
      </c>
      <c r="AB2236" s="5">
        <f>IF(AA2236&lt;='اطلاعات پایه'!$B$35,'اطلاعات پایه'!$D$35,IF(AA2236&lt;='اطلاعات پایه'!$B$36,'اطلاعات پایه'!$E$35+(AA2236-'اطلاعات پایه'!$B$35)*'اطلاعات پایه'!$C$36,IF(AA2236&lt;='اطلاعات پایه'!$B$37,'اطلاعات پایه'!$E$36+(AA2236-'اطلاعات پایه'!$B$36)*'اطلاعات پایه'!$C$37,IF(AA2236&lt;='اطلاعات پایه'!$B$38,'اطلاعات پایه'!$E$37+(AA2236-'اطلاعات پایه'!$B$37)*'اطلاعات پایه'!$C$38,IF(AA2236&lt;='اطلاعات پایه'!$B$39,'اطلاعات پایه'!$E$38+(AA2236-'اطلاعات پایه'!$B$38)*'اطلاعات پایه'!$C$39,'اطلاعات پایه'!$E$39+(AA2236-'اطلاعات پایه'!$B$39)*'اطلاعات پایه'!$C$40)))))/365*L2236</f>
        <v>0</v>
      </c>
      <c r="AC2236" s="9">
        <f t="shared" si="279"/>
        <v>37493954</v>
      </c>
      <c r="AE2236" s="9">
        <f t="shared" si="274"/>
        <v>49588780</v>
      </c>
    </row>
    <row r="2237" spans="1:31" x14ac:dyDescent="0.25">
      <c r="A2237" s="13">
        <v>2217</v>
      </c>
      <c r="B2237" s="13"/>
      <c r="C2237" s="13"/>
      <c r="D2237" s="13"/>
      <c r="E2237" s="13"/>
      <c r="F2237" s="13"/>
      <c r="G2237" s="6" t="str">
        <f t="shared" si="272"/>
        <v/>
      </c>
      <c r="H2237" s="13"/>
      <c r="I2237" s="13"/>
      <c r="J2237" s="15"/>
      <c r="K2237" s="15"/>
      <c r="L2237" s="5">
        <f>VLOOKUP($C$15,'اطلاعات پایه'!$A$18:$B$30,2,FALSE)</f>
        <v>30</v>
      </c>
      <c r="M2237" s="6">
        <f>VLOOKUP($C$15,'اطلاعات پایه'!$A$18:$C$30,3,FALSE)</f>
        <v>45736</v>
      </c>
      <c r="N2237" s="5">
        <f>ROUND((K2237*('اطلاعات پایه'!$B$12+1)+'اطلاعات پایه'!$B$13)/30*L2237,0)</f>
        <v>9316080</v>
      </c>
      <c r="O2237" s="5">
        <f>IF(AND(F2237&gt;0,M2237-F2237&gt;364),'اطلاعات پایه'!$B$10,0)*L2237+J2237</f>
        <v>0</v>
      </c>
      <c r="P2237" s="5">
        <f>IF(H2237="متاهل",'اطلاعات پایه'!$B$6,0)</f>
        <v>0</v>
      </c>
      <c r="Q2237" s="5">
        <f>I2237*'اطلاعات پایه'!$B$7</f>
        <v>0</v>
      </c>
      <c r="R2237" s="5">
        <f>ROUND('اطلاعات پایه'!$B$8/30*MIN(30,L2237),0)</f>
        <v>9000000</v>
      </c>
      <c r="S2237" s="5">
        <f>ROUND('اطلاعات پایه'!$B$9/30*MIN(30,L2237),0)</f>
        <v>22000000</v>
      </c>
      <c r="T2237" s="5">
        <f t="shared" si="275"/>
        <v>59284</v>
      </c>
      <c r="U2237" s="15"/>
      <c r="V2237" s="5">
        <f t="shared" si="273"/>
        <v>0</v>
      </c>
      <c r="X2237" s="9">
        <f t="shared" si="276"/>
        <v>40316080</v>
      </c>
      <c r="Y2237" s="9">
        <f>ROUND(0.07*MIN(7*L2237*'اطلاعات پایه'!$B$5,'محاسبه حقوق'!X2237),0)</f>
        <v>2822126</v>
      </c>
      <c r="Z2237" s="9">
        <f t="shared" si="277"/>
        <v>9272700</v>
      </c>
      <c r="AA2237" s="9">
        <f t="shared" si="278"/>
        <v>480702059.14285713</v>
      </c>
      <c r="AB2237" s="5">
        <f>IF(AA2237&lt;='اطلاعات پایه'!$B$35,'اطلاعات پایه'!$D$35,IF(AA2237&lt;='اطلاعات پایه'!$B$36,'اطلاعات پایه'!$E$35+(AA2237-'اطلاعات پایه'!$B$35)*'اطلاعات پایه'!$C$36,IF(AA2237&lt;='اطلاعات پایه'!$B$37,'اطلاعات پایه'!$E$36+(AA2237-'اطلاعات پایه'!$B$36)*'اطلاعات پایه'!$C$37,IF(AA2237&lt;='اطلاعات پایه'!$B$38,'اطلاعات پایه'!$E$37+(AA2237-'اطلاعات پایه'!$B$37)*'اطلاعات پایه'!$C$38,IF(AA2237&lt;='اطلاعات پایه'!$B$39,'اطلاعات پایه'!$E$38+(AA2237-'اطلاعات پایه'!$B$38)*'اطلاعات پایه'!$C$39,'اطلاعات پایه'!$E$39+(AA2237-'اطلاعات پایه'!$B$39)*'اطلاعات پایه'!$C$40)))))/365*L2237</f>
        <v>0</v>
      </c>
      <c r="AC2237" s="9">
        <f t="shared" si="279"/>
        <v>37493954</v>
      </c>
      <c r="AE2237" s="9">
        <f t="shared" si="274"/>
        <v>49588780</v>
      </c>
    </row>
    <row r="2238" spans="1:31" x14ac:dyDescent="0.25">
      <c r="A2238" s="13">
        <v>2218</v>
      </c>
      <c r="B2238" s="13"/>
      <c r="C2238" s="13"/>
      <c r="D2238" s="13"/>
      <c r="E2238" s="13"/>
      <c r="F2238" s="13"/>
      <c r="G2238" s="6" t="str">
        <f t="shared" si="272"/>
        <v/>
      </c>
      <c r="H2238" s="13"/>
      <c r="I2238" s="13"/>
      <c r="J2238" s="15"/>
      <c r="K2238" s="15"/>
      <c r="L2238" s="5">
        <f>VLOOKUP($C$15,'اطلاعات پایه'!$A$18:$B$30,2,FALSE)</f>
        <v>30</v>
      </c>
      <c r="M2238" s="6">
        <f>VLOOKUP($C$15,'اطلاعات پایه'!$A$18:$C$30,3,FALSE)</f>
        <v>45736</v>
      </c>
      <c r="N2238" s="5">
        <f>ROUND((K2238*('اطلاعات پایه'!$B$12+1)+'اطلاعات پایه'!$B$13)/30*L2238,0)</f>
        <v>9316080</v>
      </c>
      <c r="O2238" s="5">
        <f>IF(AND(F2238&gt;0,M2238-F2238&gt;364),'اطلاعات پایه'!$B$10,0)*L2238+J2238</f>
        <v>0</v>
      </c>
      <c r="P2238" s="5">
        <f>IF(H2238="متاهل",'اطلاعات پایه'!$B$6,0)</f>
        <v>0</v>
      </c>
      <c r="Q2238" s="5">
        <f>I2238*'اطلاعات پایه'!$B$7</f>
        <v>0</v>
      </c>
      <c r="R2238" s="5">
        <f>ROUND('اطلاعات پایه'!$B$8/30*MIN(30,L2238),0)</f>
        <v>9000000</v>
      </c>
      <c r="S2238" s="5">
        <f>ROUND('اطلاعات پایه'!$B$9/30*MIN(30,L2238),0)</f>
        <v>22000000</v>
      </c>
      <c r="T2238" s="5">
        <f t="shared" si="275"/>
        <v>59284</v>
      </c>
      <c r="U2238" s="15"/>
      <c r="V2238" s="5">
        <f t="shared" si="273"/>
        <v>0</v>
      </c>
      <c r="X2238" s="9">
        <f t="shared" si="276"/>
        <v>40316080</v>
      </c>
      <c r="Y2238" s="9">
        <f>ROUND(0.07*MIN(7*L2238*'اطلاعات پایه'!$B$5,'محاسبه حقوق'!X2238),0)</f>
        <v>2822126</v>
      </c>
      <c r="Z2238" s="9">
        <f t="shared" si="277"/>
        <v>9272700</v>
      </c>
      <c r="AA2238" s="9">
        <f t="shared" si="278"/>
        <v>480702059.14285713</v>
      </c>
      <c r="AB2238" s="5">
        <f>IF(AA2238&lt;='اطلاعات پایه'!$B$35,'اطلاعات پایه'!$D$35,IF(AA2238&lt;='اطلاعات پایه'!$B$36,'اطلاعات پایه'!$E$35+(AA2238-'اطلاعات پایه'!$B$35)*'اطلاعات پایه'!$C$36,IF(AA2238&lt;='اطلاعات پایه'!$B$37,'اطلاعات پایه'!$E$36+(AA2238-'اطلاعات پایه'!$B$36)*'اطلاعات پایه'!$C$37,IF(AA2238&lt;='اطلاعات پایه'!$B$38,'اطلاعات پایه'!$E$37+(AA2238-'اطلاعات پایه'!$B$37)*'اطلاعات پایه'!$C$38,IF(AA2238&lt;='اطلاعات پایه'!$B$39,'اطلاعات پایه'!$E$38+(AA2238-'اطلاعات پایه'!$B$38)*'اطلاعات پایه'!$C$39,'اطلاعات پایه'!$E$39+(AA2238-'اطلاعات پایه'!$B$39)*'اطلاعات پایه'!$C$40)))))/365*L2238</f>
        <v>0</v>
      </c>
      <c r="AC2238" s="9">
        <f t="shared" si="279"/>
        <v>37493954</v>
      </c>
      <c r="AE2238" s="9">
        <f t="shared" si="274"/>
        <v>49588780</v>
      </c>
    </row>
    <row r="2239" spans="1:31" x14ac:dyDescent="0.25">
      <c r="A2239" s="13">
        <v>2219</v>
      </c>
      <c r="B2239" s="13"/>
      <c r="C2239" s="13"/>
      <c r="D2239" s="13"/>
      <c r="E2239" s="13"/>
      <c r="F2239" s="13"/>
      <c r="G2239" s="6" t="str">
        <f t="shared" si="272"/>
        <v/>
      </c>
      <c r="H2239" s="13"/>
      <c r="I2239" s="13"/>
      <c r="J2239" s="15"/>
      <c r="K2239" s="15"/>
      <c r="L2239" s="5">
        <f>VLOOKUP($C$15,'اطلاعات پایه'!$A$18:$B$30,2,FALSE)</f>
        <v>30</v>
      </c>
      <c r="M2239" s="6">
        <f>VLOOKUP($C$15,'اطلاعات پایه'!$A$18:$C$30,3,FALSE)</f>
        <v>45736</v>
      </c>
      <c r="N2239" s="5">
        <f>ROUND((K2239*('اطلاعات پایه'!$B$12+1)+'اطلاعات پایه'!$B$13)/30*L2239,0)</f>
        <v>9316080</v>
      </c>
      <c r="O2239" s="5">
        <f>IF(AND(F2239&gt;0,M2239-F2239&gt;364),'اطلاعات پایه'!$B$10,0)*L2239+J2239</f>
        <v>0</v>
      </c>
      <c r="P2239" s="5">
        <f>IF(H2239="متاهل",'اطلاعات پایه'!$B$6,0)</f>
        <v>0</v>
      </c>
      <c r="Q2239" s="5">
        <f>I2239*'اطلاعات پایه'!$B$7</f>
        <v>0</v>
      </c>
      <c r="R2239" s="5">
        <f>ROUND('اطلاعات پایه'!$B$8/30*MIN(30,L2239),0)</f>
        <v>9000000</v>
      </c>
      <c r="S2239" s="5">
        <f>ROUND('اطلاعات پایه'!$B$9/30*MIN(30,L2239),0)</f>
        <v>22000000</v>
      </c>
      <c r="T2239" s="5">
        <f t="shared" si="275"/>
        <v>59284</v>
      </c>
      <c r="U2239" s="15"/>
      <c r="V2239" s="5">
        <f t="shared" si="273"/>
        <v>0</v>
      </c>
      <c r="X2239" s="9">
        <f t="shared" si="276"/>
        <v>40316080</v>
      </c>
      <c r="Y2239" s="9">
        <f>ROUND(0.07*MIN(7*L2239*'اطلاعات پایه'!$B$5,'محاسبه حقوق'!X2239),0)</f>
        <v>2822126</v>
      </c>
      <c r="Z2239" s="9">
        <f t="shared" si="277"/>
        <v>9272700</v>
      </c>
      <c r="AA2239" s="9">
        <f t="shared" si="278"/>
        <v>480702059.14285713</v>
      </c>
      <c r="AB2239" s="5">
        <f>IF(AA2239&lt;='اطلاعات پایه'!$B$35,'اطلاعات پایه'!$D$35,IF(AA2239&lt;='اطلاعات پایه'!$B$36,'اطلاعات پایه'!$E$35+(AA2239-'اطلاعات پایه'!$B$35)*'اطلاعات پایه'!$C$36,IF(AA2239&lt;='اطلاعات پایه'!$B$37,'اطلاعات پایه'!$E$36+(AA2239-'اطلاعات پایه'!$B$36)*'اطلاعات پایه'!$C$37,IF(AA2239&lt;='اطلاعات پایه'!$B$38,'اطلاعات پایه'!$E$37+(AA2239-'اطلاعات پایه'!$B$37)*'اطلاعات پایه'!$C$38,IF(AA2239&lt;='اطلاعات پایه'!$B$39,'اطلاعات پایه'!$E$38+(AA2239-'اطلاعات پایه'!$B$38)*'اطلاعات پایه'!$C$39,'اطلاعات پایه'!$E$39+(AA2239-'اطلاعات پایه'!$B$39)*'اطلاعات پایه'!$C$40)))))/365*L2239</f>
        <v>0</v>
      </c>
      <c r="AC2239" s="9">
        <f t="shared" si="279"/>
        <v>37493954</v>
      </c>
      <c r="AE2239" s="9">
        <f t="shared" si="274"/>
        <v>49588780</v>
      </c>
    </row>
    <row r="2240" spans="1:31" x14ac:dyDescent="0.25">
      <c r="A2240" s="13">
        <v>2220</v>
      </c>
      <c r="B2240" s="13"/>
      <c r="C2240" s="13"/>
      <c r="D2240" s="13"/>
      <c r="E2240" s="13"/>
      <c r="F2240" s="13"/>
      <c r="G2240" s="6" t="str">
        <f t="shared" si="272"/>
        <v/>
      </c>
      <c r="H2240" s="13"/>
      <c r="I2240" s="13"/>
      <c r="J2240" s="15"/>
      <c r="K2240" s="15"/>
      <c r="L2240" s="5">
        <f>VLOOKUP($C$15,'اطلاعات پایه'!$A$18:$B$30,2,FALSE)</f>
        <v>30</v>
      </c>
      <c r="M2240" s="6">
        <f>VLOOKUP($C$15,'اطلاعات پایه'!$A$18:$C$30,3,FALSE)</f>
        <v>45736</v>
      </c>
      <c r="N2240" s="5">
        <f>ROUND((K2240*('اطلاعات پایه'!$B$12+1)+'اطلاعات پایه'!$B$13)/30*L2240,0)</f>
        <v>9316080</v>
      </c>
      <c r="O2240" s="5">
        <f>IF(AND(F2240&gt;0,M2240-F2240&gt;364),'اطلاعات پایه'!$B$10,0)*L2240+J2240</f>
        <v>0</v>
      </c>
      <c r="P2240" s="5">
        <f>IF(H2240="متاهل",'اطلاعات پایه'!$B$6,0)</f>
        <v>0</v>
      </c>
      <c r="Q2240" s="5">
        <f>I2240*'اطلاعات پایه'!$B$7</f>
        <v>0</v>
      </c>
      <c r="R2240" s="5">
        <f>ROUND('اطلاعات پایه'!$B$8/30*MIN(30,L2240),0)</f>
        <v>9000000</v>
      </c>
      <c r="S2240" s="5">
        <f>ROUND('اطلاعات پایه'!$B$9/30*MIN(30,L2240),0)</f>
        <v>22000000</v>
      </c>
      <c r="T2240" s="5">
        <f t="shared" si="275"/>
        <v>59284</v>
      </c>
      <c r="U2240" s="15"/>
      <c r="V2240" s="5">
        <f t="shared" si="273"/>
        <v>0</v>
      </c>
      <c r="X2240" s="9">
        <f t="shared" si="276"/>
        <v>40316080</v>
      </c>
      <c r="Y2240" s="9">
        <f>ROUND(0.07*MIN(7*L2240*'اطلاعات پایه'!$B$5,'محاسبه حقوق'!X2240),0)</f>
        <v>2822126</v>
      </c>
      <c r="Z2240" s="9">
        <f t="shared" si="277"/>
        <v>9272700</v>
      </c>
      <c r="AA2240" s="9">
        <f t="shared" si="278"/>
        <v>480702059.14285713</v>
      </c>
      <c r="AB2240" s="5">
        <f>IF(AA2240&lt;='اطلاعات پایه'!$B$35,'اطلاعات پایه'!$D$35,IF(AA2240&lt;='اطلاعات پایه'!$B$36,'اطلاعات پایه'!$E$35+(AA2240-'اطلاعات پایه'!$B$35)*'اطلاعات پایه'!$C$36,IF(AA2240&lt;='اطلاعات پایه'!$B$37,'اطلاعات پایه'!$E$36+(AA2240-'اطلاعات پایه'!$B$36)*'اطلاعات پایه'!$C$37,IF(AA2240&lt;='اطلاعات پایه'!$B$38,'اطلاعات پایه'!$E$37+(AA2240-'اطلاعات پایه'!$B$37)*'اطلاعات پایه'!$C$38,IF(AA2240&lt;='اطلاعات پایه'!$B$39,'اطلاعات پایه'!$E$38+(AA2240-'اطلاعات پایه'!$B$38)*'اطلاعات پایه'!$C$39,'اطلاعات پایه'!$E$39+(AA2240-'اطلاعات پایه'!$B$39)*'اطلاعات پایه'!$C$40)))))/365*L2240</f>
        <v>0</v>
      </c>
      <c r="AC2240" s="9">
        <f t="shared" si="279"/>
        <v>37493954</v>
      </c>
      <c r="AE2240" s="9">
        <f t="shared" si="274"/>
        <v>49588780</v>
      </c>
    </row>
    <row r="2241" spans="1:31" x14ac:dyDescent="0.25">
      <c r="A2241" s="13">
        <v>2221</v>
      </c>
      <c r="B2241" s="13"/>
      <c r="C2241" s="13"/>
      <c r="D2241" s="13"/>
      <c r="E2241" s="13"/>
      <c r="F2241" s="13"/>
      <c r="G2241" s="6" t="str">
        <f t="shared" si="272"/>
        <v/>
      </c>
      <c r="H2241" s="13"/>
      <c r="I2241" s="13"/>
      <c r="J2241" s="15"/>
      <c r="K2241" s="15"/>
      <c r="L2241" s="5">
        <f>VLOOKUP($C$15,'اطلاعات پایه'!$A$18:$B$30,2,FALSE)</f>
        <v>30</v>
      </c>
      <c r="M2241" s="6">
        <f>VLOOKUP($C$15,'اطلاعات پایه'!$A$18:$C$30,3,FALSE)</f>
        <v>45736</v>
      </c>
      <c r="N2241" s="5">
        <f>ROUND((K2241*('اطلاعات پایه'!$B$12+1)+'اطلاعات پایه'!$B$13)/30*L2241,0)</f>
        <v>9316080</v>
      </c>
      <c r="O2241" s="5">
        <f>IF(AND(F2241&gt;0,M2241-F2241&gt;364),'اطلاعات پایه'!$B$10,0)*L2241+J2241</f>
        <v>0</v>
      </c>
      <c r="P2241" s="5">
        <f>IF(H2241="متاهل",'اطلاعات پایه'!$B$6,0)</f>
        <v>0</v>
      </c>
      <c r="Q2241" s="5">
        <f>I2241*'اطلاعات پایه'!$B$7</f>
        <v>0</v>
      </c>
      <c r="R2241" s="5">
        <f>ROUND('اطلاعات پایه'!$B$8/30*MIN(30,L2241),0)</f>
        <v>9000000</v>
      </c>
      <c r="S2241" s="5">
        <f>ROUND('اطلاعات پایه'!$B$9/30*MIN(30,L2241),0)</f>
        <v>22000000</v>
      </c>
      <c r="T2241" s="5">
        <f t="shared" si="275"/>
        <v>59284</v>
      </c>
      <c r="U2241" s="15"/>
      <c r="V2241" s="5">
        <f t="shared" si="273"/>
        <v>0</v>
      </c>
      <c r="X2241" s="9">
        <f t="shared" si="276"/>
        <v>40316080</v>
      </c>
      <c r="Y2241" s="9">
        <f>ROUND(0.07*MIN(7*L2241*'اطلاعات پایه'!$B$5,'محاسبه حقوق'!X2241),0)</f>
        <v>2822126</v>
      </c>
      <c r="Z2241" s="9">
        <f t="shared" si="277"/>
        <v>9272700</v>
      </c>
      <c r="AA2241" s="9">
        <f t="shared" si="278"/>
        <v>480702059.14285713</v>
      </c>
      <c r="AB2241" s="5">
        <f>IF(AA2241&lt;='اطلاعات پایه'!$B$35,'اطلاعات پایه'!$D$35,IF(AA2241&lt;='اطلاعات پایه'!$B$36,'اطلاعات پایه'!$E$35+(AA2241-'اطلاعات پایه'!$B$35)*'اطلاعات پایه'!$C$36,IF(AA2241&lt;='اطلاعات پایه'!$B$37,'اطلاعات پایه'!$E$36+(AA2241-'اطلاعات پایه'!$B$36)*'اطلاعات پایه'!$C$37,IF(AA2241&lt;='اطلاعات پایه'!$B$38,'اطلاعات پایه'!$E$37+(AA2241-'اطلاعات پایه'!$B$37)*'اطلاعات پایه'!$C$38,IF(AA2241&lt;='اطلاعات پایه'!$B$39,'اطلاعات پایه'!$E$38+(AA2241-'اطلاعات پایه'!$B$38)*'اطلاعات پایه'!$C$39,'اطلاعات پایه'!$E$39+(AA2241-'اطلاعات پایه'!$B$39)*'اطلاعات پایه'!$C$40)))))/365*L2241</f>
        <v>0</v>
      </c>
      <c r="AC2241" s="9">
        <f t="shared" si="279"/>
        <v>37493954</v>
      </c>
      <c r="AE2241" s="9">
        <f t="shared" si="274"/>
        <v>49588780</v>
      </c>
    </row>
    <row r="2242" spans="1:31" x14ac:dyDescent="0.25">
      <c r="A2242" s="13">
        <v>2222</v>
      </c>
      <c r="B2242" s="13"/>
      <c r="C2242" s="13"/>
      <c r="D2242" s="13"/>
      <c r="E2242" s="13"/>
      <c r="F2242" s="13"/>
      <c r="G2242" s="6" t="str">
        <f t="shared" si="272"/>
        <v/>
      </c>
      <c r="H2242" s="13"/>
      <c r="I2242" s="13"/>
      <c r="J2242" s="15"/>
      <c r="K2242" s="15"/>
      <c r="L2242" s="5">
        <f>VLOOKUP($C$15,'اطلاعات پایه'!$A$18:$B$30,2,FALSE)</f>
        <v>30</v>
      </c>
      <c r="M2242" s="6">
        <f>VLOOKUP($C$15,'اطلاعات پایه'!$A$18:$C$30,3,FALSE)</f>
        <v>45736</v>
      </c>
      <c r="N2242" s="5">
        <f>ROUND((K2242*('اطلاعات پایه'!$B$12+1)+'اطلاعات پایه'!$B$13)/30*L2242,0)</f>
        <v>9316080</v>
      </c>
      <c r="O2242" s="5">
        <f>IF(AND(F2242&gt;0,M2242-F2242&gt;364),'اطلاعات پایه'!$B$10,0)*L2242+J2242</f>
        <v>0</v>
      </c>
      <c r="P2242" s="5">
        <f>IF(H2242="متاهل",'اطلاعات پایه'!$B$6,0)</f>
        <v>0</v>
      </c>
      <c r="Q2242" s="5">
        <f>I2242*'اطلاعات پایه'!$B$7</f>
        <v>0</v>
      </c>
      <c r="R2242" s="5">
        <f>ROUND('اطلاعات پایه'!$B$8/30*MIN(30,L2242),0)</f>
        <v>9000000</v>
      </c>
      <c r="S2242" s="5">
        <f>ROUND('اطلاعات پایه'!$B$9/30*MIN(30,L2242),0)</f>
        <v>22000000</v>
      </c>
      <c r="T2242" s="5">
        <f t="shared" si="275"/>
        <v>59284</v>
      </c>
      <c r="U2242" s="15"/>
      <c r="V2242" s="5">
        <f t="shared" si="273"/>
        <v>0</v>
      </c>
      <c r="X2242" s="9">
        <f t="shared" si="276"/>
        <v>40316080</v>
      </c>
      <c r="Y2242" s="9">
        <f>ROUND(0.07*MIN(7*L2242*'اطلاعات پایه'!$B$5,'محاسبه حقوق'!X2242),0)</f>
        <v>2822126</v>
      </c>
      <c r="Z2242" s="9">
        <f t="shared" si="277"/>
        <v>9272700</v>
      </c>
      <c r="AA2242" s="9">
        <f t="shared" si="278"/>
        <v>480702059.14285713</v>
      </c>
      <c r="AB2242" s="5">
        <f>IF(AA2242&lt;='اطلاعات پایه'!$B$35,'اطلاعات پایه'!$D$35,IF(AA2242&lt;='اطلاعات پایه'!$B$36,'اطلاعات پایه'!$E$35+(AA2242-'اطلاعات پایه'!$B$35)*'اطلاعات پایه'!$C$36,IF(AA2242&lt;='اطلاعات پایه'!$B$37,'اطلاعات پایه'!$E$36+(AA2242-'اطلاعات پایه'!$B$36)*'اطلاعات پایه'!$C$37,IF(AA2242&lt;='اطلاعات پایه'!$B$38,'اطلاعات پایه'!$E$37+(AA2242-'اطلاعات پایه'!$B$37)*'اطلاعات پایه'!$C$38,IF(AA2242&lt;='اطلاعات پایه'!$B$39,'اطلاعات پایه'!$E$38+(AA2242-'اطلاعات پایه'!$B$38)*'اطلاعات پایه'!$C$39,'اطلاعات پایه'!$E$39+(AA2242-'اطلاعات پایه'!$B$39)*'اطلاعات پایه'!$C$40)))))/365*L2242</f>
        <v>0</v>
      </c>
      <c r="AC2242" s="9">
        <f t="shared" si="279"/>
        <v>37493954</v>
      </c>
      <c r="AE2242" s="9">
        <f t="shared" si="274"/>
        <v>49588780</v>
      </c>
    </row>
    <row r="2243" spans="1:31" x14ac:dyDescent="0.25">
      <c r="A2243" s="13">
        <v>2223</v>
      </c>
      <c r="B2243" s="13"/>
      <c r="C2243" s="13"/>
      <c r="D2243" s="13"/>
      <c r="E2243" s="13"/>
      <c r="F2243" s="13"/>
      <c r="G2243" s="6" t="str">
        <f t="shared" si="272"/>
        <v/>
      </c>
      <c r="H2243" s="13"/>
      <c r="I2243" s="13"/>
      <c r="J2243" s="15"/>
      <c r="K2243" s="15"/>
      <c r="L2243" s="5">
        <f>VLOOKUP($C$15,'اطلاعات پایه'!$A$18:$B$30,2,FALSE)</f>
        <v>30</v>
      </c>
      <c r="M2243" s="6">
        <f>VLOOKUP($C$15,'اطلاعات پایه'!$A$18:$C$30,3,FALSE)</f>
        <v>45736</v>
      </c>
      <c r="N2243" s="5">
        <f>ROUND((K2243*('اطلاعات پایه'!$B$12+1)+'اطلاعات پایه'!$B$13)/30*L2243,0)</f>
        <v>9316080</v>
      </c>
      <c r="O2243" s="5">
        <f>IF(AND(F2243&gt;0,M2243-F2243&gt;364),'اطلاعات پایه'!$B$10,0)*L2243+J2243</f>
        <v>0</v>
      </c>
      <c r="P2243" s="5">
        <f>IF(H2243="متاهل",'اطلاعات پایه'!$B$6,0)</f>
        <v>0</v>
      </c>
      <c r="Q2243" s="5">
        <f>I2243*'اطلاعات پایه'!$B$7</f>
        <v>0</v>
      </c>
      <c r="R2243" s="5">
        <f>ROUND('اطلاعات پایه'!$B$8/30*MIN(30,L2243),0)</f>
        <v>9000000</v>
      </c>
      <c r="S2243" s="5">
        <f>ROUND('اطلاعات پایه'!$B$9/30*MIN(30,L2243),0)</f>
        <v>22000000</v>
      </c>
      <c r="T2243" s="5">
        <f t="shared" si="275"/>
        <v>59284</v>
      </c>
      <c r="U2243" s="15"/>
      <c r="V2243" s="5">
        <f t="shared" si="273"/>
        <v>0</v>
      </c>
      <c r="X2243" s="9">
        <f t="shared" si="276"/>
        <v>40316080</v>
      </c>
      <c r="Y2243" s="9">
        <f>ROUND(0.07*MIN(7*L2243*'اطلاعات پایه'!$B$5,'محاسبه حقوق'!X2243),0)</f>
        <v>2822126</v>
      </c>
      <c r="Z2243" s="9">
        <f t="shared" si="277"/>
        <v>9272700</v>
      </c>
      <c r="AA2243" s="9">
        <f t="shared" si="278"/>
        <v>480702059.14285713</v>
      </c>
      <c r="AB2243" s="5">
        <f>IF(AA2243&lt;='اطلاعات پایه'!$B$35,'اطلاعات پایه'!$D$35,IF(AA2243&lt;='اطلاعات پایه'!$B$36,'اطلاعات پایه'!$E$35+(AA2243-'اطلاعات پایه'!$B$35)*'اطلاعات پایه'!$C$36,IF(AA2243&lt;='اطلاعات پایه'!$B$37,'اطلاعات پایه'!$E$36+(AA2243-'اطلاعات پایه'!$B$36)*'اطلاعات پایه'!$C$37,IF(AA2243&lt;='اطلاعات پایه'!$B$38,'اطلاعات پایه'!$E$37+(AA2243-'اطلاعات پایه'!$B$37)*'اطلاعات پایه'!$C$38,IF(AA2243&lt;='اطلاعات پایه'!$B$39,'اطلاعات پایه'!$E$38+(AA2243-'اطلاعات پایه'!$B$38)*'اطلاعات پایه'!$C$39,'اطلاعات پایه'!$E$39+(AA2243-'اطلاعات پایه'!$B$39)*'اطلاعات پایه'!$C$40)))))/365*L2243</f>
        <v>0</v>
      </c>
      <c r="AC2243" s="9">
        <f t="shared" si="279"/>
        <v>37493954</v>
      </c>
      <c r="AE2243" s="9">
        <f t="shared" si="274"/>
        <v>49588780</v>
      </c>
    </row>
    <row r="2244" spans="1:31" x14ac:dyDescent="0.25">
      <c r="A2244" s="13">
        <v>2224</v>
      </c>
      <c r="B2244" s="13"/>
      <c r="C2244" s="13"/>
      <c r="D2244" s="13"/>
      <c r="E2244" s="13"/>
      <c r="F2244" s="13"/>
      <c r="G2244" s="6" t="str">
        <f t="shared" si="272"/>
        <v/>
      </c>
      <c r="H2244" s="13"/>
      <c r="I2244" s="13"/>
      <c r="J2244" s="15"/>
      <c r="K2244" s="15"/>
      <c r="L2244" s="5">
        <f>VLOOKUP($C$15,'اطلاعات پایه'!$A$18:$B$30,2,FALSE)</f>
        <v>30</v>
      </c>
      <c r="M2244" s="6">
        <f>VLOOKUP($C$15,'اطلاعات پایه'!$A$18:$C$30,3,FALSE)</f>
        <v>45736</v>
      </c>
      <c r="N2244" s="5">
        <f>ROUND((K2244*('اطلاعات پایه'!$B$12+1)+'اطلاعات پایه'!$B$13)/30*L2244,0)</f>
        <v>9316080</v>
      </c>
      <c r="O2244" s="5">
        <f>IF(AND(F2244&gt;0,M2244-F2244&gt;364),'اطلاعات پایه'!$B$10,0)*L2244+J2244</f>
        <v>0</v>
      </c>
      <c r="P2244" s="5">
        <f>IF(H2244="متاهل",'اطلاعات پایه'!$B$6,0)</f>
        <v>0</v>
      </c>
      <c r="Q2244" s="5">
        <f>I2244*'اطلاعات پایه'!$B$7</f>
        <v>0</v>
      </c>
      <c r="R2244" s="5">
        <f>ROUND('اطلاعات پایه'!$B$8/30*MIN(30,L2244),0)</f>
        <v>9000000</v>
      </c>
      <c r="S2244" s="5">
        <f>ROUND('اطلاعات پایه'!$B$9/30*MIN(30,L2244),0)</f>
        <v>22000000</v>
      </c>
      <c r="T2244" s="5">
        <f t="shared" si="275"/>
        <v>59284</v>
      </c>
      <c r="U2244" s="15"/>
      <c r="V2244" s="5">
        <f t="shared" si="273"/>
        <v>0</v>
      </c>
      <c r="X2244" s="9">
        <f t="shared" si="276"/>
        <v>40316080</v>
      </c>
      <c r="Y2244" s="9">
        <f>ROUND(0.07*MIN(7*L2244*'اطلاعات پایه'!$B$5,'محاسبه حقوق'!X2244),0)</f>
        <v>2822126</v>
      </c>
      <c r="Z2244" s="9">
        <f t="shared" si="277"/>
        <v>9272700</v>
      </c>
      <c r="AA2244" s="9">
        <f t="shared" si="278"/>
        <v>480702059.14285713</v>
      </c>
      <c r="AB2244" s="5">
        <f>IF(AA2244&lt;='اطلاعات پایه'!$B$35,'اطلاعات پایه'!$D$35,IF(AA2244&lt;='اطلاعات پایه'!$B$36,'اطلاعات پایه'!$E$35+(AA2244-'اطلاعات پایه'!$B$35)*'اطلاعات پایه'!$C$36,IF(AA2244&lt;='اطلاعات پایه'!$B$37,'اطلاعات پایه'!$E$36+(AA2244-'اطلاعات پایه'!$B$36)*'اطلاعات پایه'!$C$37,IF(AA2244&lt;='اطلاعات پایه'!$B$38,'اطلاعات پایه'!$E$37+(AA2244-'اطلاعات پایه'!$B$37)*'اطلاعات پایه'!$C$38,IF(AA2244&lt;='اطلاعات پایه'!$B$39,'اطلاعات پایه'!$E$38+(AA2244-'اطلاعات پایه'!$B$38)*'اطلاعات پایه'!$C$39,'اطلاعات پایه'!$E$39+(AA2244-'اطلاعات پایه'!$B$39)*'اطلاعات پایه'!$C$40)))))/365*L2244</f>
        <v>0</v>
      </c>
      <c r="AC2244" s="9">
        <f t="shared" si="279"/>
        <v>37493954</v>
      </c>
      <c r="AE2244" s="9">
        <f t="shared" si="274"/>
        <v>49588780</v>
      </c>
    </row>
    <row r="2245" spans="1:31" x14ac:dyDescent="0.25">
      <c r="A2245" s="13">
        <v>2225</v>
      </c>
      <c r="B2245" s="13"/>
      <c r="C2245" s="13"/>
      <c r="D2245" s="13"/>
      <c r="E2245" s="13"/>
      <c r="F2245" s="13"/>
      <c r="G2245" s="6" t="str">
        <f t="shared" si="272"/>
        <v/>
      </c>
      <c r="H2245" s="13"/>
      <c r="I2245" s="13"/>
      <c r="J2245" s="15"/>
      <c r="K2245" s="15"/>
      <c r="L2245" s="5">
        <f>VLOOKUP($C$15,'اطلاعات پایه'!$A$18:$B$30,2,FALSE)</f>
        <v>30</v>
      </c>
      <c r="M2245" s="6">
        <f>VLOOKUP($C$15,'اطلاعات پایه'!$A$18:$C$30,3,FALSE)</f>
        <v>45736</v>
      </c>
      <c r="N2245" s="5">
        <f>ROUND((K2245*('اطلاعات پایه'!$B$12+1)+'اطلاعات پایه'!$B$13)/30*L2245,0)</f>
        <v>9316080</v>
      </c>
      <c r="O2245" s="5">
        <f>IF(AND(F2245&gt;0,M2245-F2245&gt;364),'اطلاعات پایه'!$B$10,0)*L2245+J2245</f>
        <v>0</v>
      </c>
      <c r="P2245" s="5">
        <f>IF(H2245="متاهل",'اطلاعات پایه'!$B$6,0)</f>
        <v>0</v>
      </c>
      <c r="Q2245" s="5">
        <f>I2245*'اطلاعات پایه'!$B$7</f>
        <v>0</v>
      </c>
      <c r="R2245" s="5">
        <f>ROUND('اطلاعات پایه'!$B$8/30*MIN(30,L2245),0)</f>
        <v>9000000</v>
      </c>
      <c r="S2245" s="5">
        <f>ROUND('اطلاعات پایه'!$B$9/30*MIN(30,L2245),0)</f>
        <v>22000000</v>
      </c>
      <c r="T2245" s="5">
        <f t="shared" si="275"/>
        <v>59284</v>
      </c>
      <c r="U2245" s="15"/>
      <c r="V2245" s="5">
        <f t="shared" si="273"/>
        <v>0</v>
      </c>
      <c r="X2245" s="9">
        <f t="shared" si="276"/>
        <v>40316080</v>
      </c>
      <c r="Y2245" s="9">
        <f>ROUND(0.07*MIN(7*L2245*'اطلاعات پایه'!$B$5,'محاسبه حقوق'!X2245),0)</f>
        <v>2822126</v>
      </c>
      <c r="Z2245" s="9">
        <f t="shared" si="277"/>
        <v>9272700</v>
      </c>
      <c r="AA2245" s="9">
        <f t="shared" si="278"/>
        <v>480702059.14285713</v>
      </c>
      <c r="AB2245" s="5">
        <f>IF(AA2245&lt;='اطلاعات پایه'!$B$35,'اطلاعات پایه'!$D$35,IF(AA2245&lt;='اطلاعات پایه'!$B$36,'اطلاعات پایه'!$E$35+(AA2245-'اطلاعات پایه'!$B$35)*'اطلاعات پایه'!$C$36,IF(AA2245&lt;='اطلاعات پایه'!$B$37,'اطلاعات پایه'!$E$36+(AA2245-'اطلاعات پایه'!$B$36)*'اطلاعات پایه'!$C$37,IF(AA2245&lt;='اطلاعات پایه'!$B$38,'اطلاعات پایه'!$E$37+(AA2245-'اطلاعات پایه'!$B$37)*'اطلاعات پایه'!$C$38,IF(AA2245&lt;='اطلاعات پایه'!$B$39,'اطلاعات پایه'!$E$38+(AA2245-'اطلاعات پایه'!$B$38)*'اطلاعات پایه'!$C$39,'اطلاعات پایه'!$E$39+(AA2245-'اطلاعات پایه'!$B$39)*'اطلاعات پایه'!$C$40)))))/365*L2245</f>
        <v>0</v>
      </c>
      <c r="AC2245" s="9">
        <f t="shared" si="279"/>
        <v>37493954</v>
      </c>
      <c r="AE2245" s="9">
        <f t="shared" si="274"/>
        <v>49588780</v>
      </c>
    </row>
    <row r="2246" spans="1:31" x14ac:dyDescent="0.25">
      <c r="A2246" s="13">
        <v>2226</v>
      </c>
      <c r="B2246" s="13"/>
      <c r="C2246" s="13"/>
      <c r="D2246" s="13"/>
      <c r="E2246" s="13"/>
      <c r="F2246" s="13"/>
      <c r="G2246" s="6" t="str">
        <f t="shared" si="272"/>
        <v/>
      </c>
      <c r="H2246" s="13"/>
      <c r="I2246" s="13"/>
      <c r="J2246" s="15"/>
      <c r="K2246" s="15"/>
      <c r="L2246" s="5">
        <f>VLOOKUP($C$15,'اطلاعات پایه'!$A$18:$B$30,2,FALSE)</f>
        <v>30</v>
      </c>
      <c r="M2246" s="6">
        <f>VLOOKUP($C$15,'اطلاعات پایه'!$A$18:$C$30,3,FALSE)</f>
        <v>45736</v>
      </c>
      <c r="N2246" s="5">
        <f>ROUND((K2246*('اطلاعات پایه'!$B$12+1)+'اطلاعات پایه'!$B$13)/30*L2246,0)</f>
        <v>9316080</v>
      </c>
      <c r="O2246" s="5">
        <f>IF(AND(F2246&gt;0,M2246-F2246&gt;364),'اطلاعات پایه'!$B$10,0)*L2246+J2246</f>
        <v>0</v>
      </c>
      <c r="P2246" s="5">
        <f>IF(H2246="متاهل",'اطلاعات پایه'!$B$6,0)</f>
        <v>0</v>
      </c>
      <c r="Q2246" s="5">
        <f>I2246*'اطلاعات پایه'!$B$7</f>
        <v>0</v>
      </c>
      <c r="R2246" s="5">
        <f>ROUND('اطلاعات پایه'!$B$8/30*MIN(30,L2246),0)</f>
        <v>9000000</v>
      </c>
      <c r="S2246" s="5">
        <f>ROUND('اطلاعات پایه'!$B$9/30*MIN(30,L2246),0)</f>
        <v>22000000</v>
      </c>
      <c r="T2246" s="5">
        <f t="shared" si="275"/>
        <v>59284</v>
      </c>
      <c r="U2246" s="15"/>
      <c r="V2246" s="5">
        <f t="shared" si="273"/>
        <v>0</v>
      </c>
      <c r="X2246" s="9">
        <f t="shared" si="276"/>
        <v>40316080</v>
      </c>
      <c r="Y2246" s="9">
        <f>ROUND(0.07*MIN(7*L2246*'اطلاعات پایه'!$B$5,'محاسبه حقوق'!X2246),0)</f>
        <v>2822126</v>
      </c>
      <c r="Z2246" s="9">
        <f t="shared" si="277"/>
        <v>9272700</v>
      </c>
      <c r="AA2246" s="9">
        <f t="shared" si="278"/>
        <v>480702059.14285713</v>
      </c>
      <c r="AB2246" s="5">
        <f>IF(AA2246&lt;='اطلاعات پایه'!$B$35,'اطلاعات پایه'!$D$35,IF(AA2246&lt;='اطلاعات پایه'!$B$36,'اطلاعات پایه'!$E$35+(AA2246-'اطلاعات پایه'!$B$35)*'اطلاعات پایه'!$C$36,IF(AA2246&lt;='اطلاعات پایه'!$B$37,'اطلاعات پایه'!$E$36+(AA2246-'اطلاعات پایه'!$B$36)*'اطلاعات پایه'!$C$37,IF(AA2246&lt;='اطلاعات پایه'!$B$38,'اطلاعات پایه'!$E$37+(AA2246-'اطلاعات پایه'!$B$37)*'اطلاعات پایه'!$C$38,IF(AA2246&lt;='اطلاعات پایه'!$B$39,'اطلاعات پایه'!$E$38+(AA2246-'اطلاعات پایه'!$B$38)*'اطلاعات پایه'!$C$39,'اطلاعات پایه'!$E$39+(AA2246-'اطلاعات پایه'!$B$39)*'اطلاعات پایه'!$C$40)))))/365*L2246</f>
        <v>0</v>
      </c>
      <c r="AC2246" s="9">
        <f t="shared" si="279"/>
        <v>37493954</v>
      </c>
      <c r="AE2246" s="9">
        <f t="shared" si="274"/>
        <v>49588780</v>
      </c>
    </row>
    <row r="2247" spans="1:31" x14ac:dyDescent="0.25">
      <c r="A2247" s="13">
        <v>2227</v>
      </c>
      <c r="B2247" s="13"/>
      <c r="C2247" s="13"/>
      <c r="D2247" s="13"/>
      <c r="E2247" s="13"/>
      <c r="F2247" s="13"/>
      <c r="G2247" s="6" t="str">
        <f t="shared" si="272"/>
        <v/>
      </c>
      <c r="H2247" s="13"/>
      <c r="I2247" s="13"/>
      <c r="J2247" s="15"/>
      <c r="K2247" s="15"/>
      <c r="L2247" s="5">
        <f>VLOOKUP($C$15,'اطلاعات پایه'!$A$18:$B$30,2,FALSE)</f>
        <v>30</v>
      </c>
      <c r="M2247" s="6">
        <f>VLOOKUP($C$15,'اطلاعات پایه'!$A$18:$C$30,3,FALSE)</f>
        <v>45736</v>
      </c>
      <c r="N2247" s="5">
        <f>ROUND((K2247*('اطلاعات پایه'!$B$12+1)+'اطلاعات پایه'!$B$13)/30*L2247,0)</f>
        <v>9316080</v>
      </c>
      <c r="O2247" s="5">
        <f>IF(AND(F2247&gt;0,M2247-F2247&gt;364),'اطلاعات پایه'!$B$10,0)*L2247+J2247</f>
        <v>0</v>
      </c>
      <c r="P2247" s="5">
        <f>IF(H2247="متاهل",'اطلاعات پایه'!$B$6,0)</f>
        <v>0</v>
      </c>
      <c r="Q2247" s="5">
        <f>I2247*'اطلاعات پایه'!$B$7</f>
        <v>0</v>
      </c>
      <c r="R2247" s="5">
        <f>ROUND('اطلاعات پایه'!$B$8/30*MIN(30,L2247),0)</f>
        <v>9000000</v>
      </c>
      <c r="S2247" s="5">
        <f>ROUND('اطلاعات پایه'!$B$9/30*MIN(30,L2247),0)</f>
        <v>22000000</v>
      </c>
      <c r="T2247" s="5">
        <f t="shared" si="275"/>
        <v>59284</v>
      </c>
      <c r="U2247" s="15"/>
      <c r="V2247" s="5">
        <f t="shared" si="273"/>
        <v>0</v>
      </c>
      <c r="X2247" s="9">
        <f t="shared" si="276"/>
        <v>40316080</v>
      </c>
      <c r="Y2247" s="9">
        <f>ROUND(0.07*MIN(7*L2247*'اطلاعات پایه'!$B$5,'محاسبه حقوق'!X2247),0)</f>
        <v>2822126</v>
      </c>
      <c r="Z2247" s="9">
        <f t="shared" si="277"/>
        <v>9272700</v>
      </c>
      <c r="AA2247" s="9">
        <f t="shared" si="278"/>
        <v>480702059.14285713</v>
      </c>
      <c r="AB2247" s="5">
        <f>IF(AA2247&lt;='اطلاعات پایه'!$B$35,'اطلاعات پایه'!$D$35,IF(AA2247&lt;='اطلاعات پایه'!$B$36,'اطلاعات پایه'!$E$35+(AA2247-'اطلاعات پایه'!$B$35)*'اطلاعات پایه'!$C$36,IF(AA2247&lt;='اطلاعات پایه'!$B$37,'اطلاعات پایه'!$E$36+(AA2247-'اطلاعات پایه'!$B$36)*'اطلاعات پایه'!$C$37,IF(AA2247&lt;='اطلاعات پایه'!$B$38,'اطلاعات پایه'!$E$37+(AA2247-'اطلاعات پایه'!$B$37)*'اطلاعات پایه'!$C$38,IF(AA2247&lt;='اطلاعات پایه'!$B$39,'اطلاعات پایه'!$E$38+(AA2247-'اطلاعات پایه'!$B$38)*'اطلاعات پایه'!$C$39,'اطلاعات پایه'!$E$39+(AA2247-'اطلاعات پایه'!$B$39)*'اطلاعات پایه'!$C$40)))))/365*L2247</f>
        <v>0</v>
      </c>
      <c r="AC2247" s="9">
        <f t="shared" si="279"/>
        <v>37493954</v>
      </c>
      <c r="AE2247" s="9">
        <f t="shared" si="274"/>
        <v>49588780</v>
      </c>
    </row>
    <row r="2248" spans="1:31" x14ac:dyDescent="0.25">
      <c r="A2248" s="13">
        <v>2228</v>
      </c>
      <c r="B2248" s="13"/>
      <c r="C2248" s="13"/>
      <c r="D2248" s="13"/>
      <c r="E2248" s="13"/>
      <c r="F2248" s="13"/>
      <c r="G2248" s="6" t="str">
        <f t="shared" si="272"/>
        <v/>
      </c>
      <c r="H2248" s="13"/>
      <c r="I2248" s="13"/>
      <c r="J2248" s="15"/>
      <c r="K2248" s="15"/>
      <c r="L2248" s="5">
        <f>VLOOKUP($C$15,'اطلاعات پایه'!$A$18:$B$30,2,FALSE)</f>
        <v>30</v>
      </c>
      <c r="M2248" s="6">
        <f>VLOOKUP($C$15,'اطلاعات پایه'!$A$18:$C$30,3,FALSE)</f>
        <v>45736</v>
      </c>
      <c r="N2248" s="5">
        <f>ROUND((K2248*('اطلاعات پایه'!$B$12+1)+'اطلاعات پایه'!$B$13)/30*L2248,0)</f>
        <v>9316080</v>
      </c>
      <c r="O2248" s="5">
        <f>IF(AND(F2248&gt;0,M2248-F2248&gt;364),'اطلاعات پایه'!$B$10,0)*L2248+J2248</f>
        <v>0</v>
      </c>
      <c r="P2248" s="5">
        <f>IF(H2248="متاهل",'اطلاعات پایه'!$B$6,0)</f>
        <v>0</v>
      </c>
      <c r="Q2248" s="5">
        <f>I2248*'اطلاعات پایه'!$B$7</f>
        <v>0</v>
      </c>
      <c r="R2248" s="5">
        <f>ROUND('اطلاعات پایه'!$B$8/30*MIN(30,L2248),0)</f>
        <v>9000000</v>
      </c>
      <c r="S2248" s="5">
        <f>ROUND('اطلاعات پایه'!$B$9/30*MIN(30,L2248),0)</f>
        <v>22000000</v>
      </c>
      <c r="T2248" s="5">
        <f t="shared" si="275"/>
        <v>59284</v>
      </c>
      <c r="U2248" s="15"/>
      <c r="V2248" s="5">
        <f t="shared" si="273"/>
        <v>0</v>
      </c>
      <c r="X2248" s="9">
        <f t="shared" si="276"/>
        <v>40316080</v>
      </c>
      <c r="Y2248" s="9">
        <f>ROUND(0.07*MIN(7*L2248*'اطلاعات پایه'!$B$5,'محاسبه حقوق'!X2248),0)</f>
        <v>2822126</v>
      </c>
      <c r="Z2248" s="9">
        <f t="shared" si="277"/>
        <v>9272700</v>
      </c>
      <c r="AA2248" s="9">
        <f t="shared" si="278"/>
        <v>480702059.14285713</v>
      </c>
      <c r="AB2248" s="5">
        <f>IF(AA2248&lt;='اطلاعات پایه'!$B$35,'اطلاعات پایه'!$D$35,IF(AA2248&lt;='اطلاعات پایه'!$B$36,'اطلاعات پایه'!$E$35+(AA2248-'اطلاعات پایه'!$B$35)*'اطلاعات پایه'!$C$36,IF(AA2248&lt;='اطلاعات پایه'!$B$37,'اطلاعات پایه'!$E$36+(AA2248-'اطلاعات پایه'!$B$36)*'اطلاعات پایه'!$C$37,IF(AA2248&lt;='اطلاعات پایه'!$B$38,'اطلاعات پایه'!$E$37+(AA2248-'اطلاعات پایه'!$B$37)*'اطلاعات پایه'!$C$38,IF(AA2248&lt;='اطلاعات پایه'!$B$39,'اطلاعات پایه'!$E$38+(AA2248-'اطلاعات پایه'!$B$38)*'اطلاعات پایه'!$C$39,'اطلاعات پایه'!$E$39+(AA2248-'اطلاعات پایه'!$B$39)*'اطلاعات پایه'!$C$40)))))/365*L2248</f>
        <v>0</v>
      </c>
      <c r="AC2248" s="9">
        <f t="shared" si="279"/>
        <v>37493954</v>
      </c>
      <c r="AE2248" s="9">
        <f t="shared" si="274"/>
        <v>49588780</v>
      </c>
    </row>
    <row r="2249" spans="1:31" x14ac:dyDescent="0.25">
      <c r="A2249" s="13">
        <v>2229</v>
      </c>
      <c r="B2249" s="13"/>
      <c r="C2249" s="13"/>
      <c r="D2249" s="13"/>
      <c r="E2249" s="13"/>
      <c r="F2249" s="13"/>
      <c r="G2249" s="6" t="str">
        <f t="shared" si="272"/>
        <v/>
      </c>
      <c r="H2249" s="13"/>
      <c r="I2249" s="13"/>
      <c r="J2249" s="15"/>
      <c r="K2249" s="15"/>
      <c r="L2249" s="5">
        <f>VLOOKUP($C$15,'اطلاعات پایه'!$A$18:$B$30,2,FALSE)</f>
        <v>30</v>
      </c>
      <c r="M2249" s="6">
        <f>VLOOKUP($C$15,'اطلاعات پایه'!$A$18:$C$30,3,FALSE)</f>
        <v>45736</v>
      </c>
      <c r="N2249" s="5">
        <f>ROUND((K2249*('اطلاعات پایه'!$B$12+1)+'اطلاعات پایه'!$B$13)/30*L2249,0)</f>
        <v>9316080</v>
      </c>
      <c r="O2249" s="5">
        <f>IF(AND(F2249&gt;0,M2249-F2249&gt;364),'اطلاعات پایه'!$B$10,0)*L2249+J2249</f>
        <v>0</v>
      </c>
      <c r="P2249" s="5">
        <f>IF(H2249="متاهل",'اطلاعات پایه'!$B$6,0)</f>
        <v>0</v>
      </c>
      <c r="Q2249" s="5">
        <f>I2249*'اطلاعات پایه'!$B$7</f>
        <v>0</v>
      </c>
      <c r="R2249" s="5">
        <f>ROUND('اطلاعات پایه'!$B$8/30*MIN(30,L2249),0)</f>
        <v>9000000</v>
      </c>
      <c r="S2249" s="5">
        <f>ROUND('اطلاعات پایه'!$B$9/30*MIN(30,L2249),0)</f>
        <v>22000000</v>
      </c>
      <c r="T2249" s="5">
        <f t="shared" si="275"/>
        <v>59284</v>
      </c>
      <c r="U2249" s="15"/>
      <c r="V2249" s="5">
        <f t="shared" si="273"/>
        <v>0</v>
      </c>
      <c r="X2249" s="9">
        <f t="shared" si="276"/>
        <v>40316080</v>
      </c>
      <c r="Y2249" s="9">
        <f>ROUND(0.07*MIN(7*L2249*'اطلاعات پایه'!$B$5,'محاسبه حقوق'!X2249),0)</f>
        <v>2822126</v>
      </c>
      <c r="Z2249" s="9">
        <f t="shared" si="277"/>
        <v>9272700</v>
      </c>
      <c r="AA2249" s="9">
        <f t="shared" si="278"/>
        <v>480702059.14285713</v>
      </c>
      <c r="AB2249" s="5">
        <f>IF(AA2249&lt;='اطلاعات پایه'!$B$35,'اطلاعات پایه'!$D$35,IF(AA2249&lt;='اطلاعات پایه'!$B$36,'اطلاعات پایه'!$E$35+(AA2249-'اطلاعات پایه'!$B$35)*'اطلاعات پایه'!$C$36,IF(AA2249&lt;='اطلاعات پایه'!$B$37,'اطلاعات پایه'!$E$36+(AA2249-'اطلاعات پایه'!$B$36)*'اطلاعات پایه'!$C$37,IF(AA2249&lt;='اطلاعات پایه'!$B$38,'اطلاعات پایه'!$E$37+(AA2249-'اطلاعات پایه'!$B$37)*'اطلاعات پایه'!$C$38,IF(AA2249&lt;='اطلاعات پایه'!$B$39,'اطلاعات پایه'!$E$38+(AA2249-'اطلاعات پایه'!$B$38)*'اطلاعات پایه'!$C$39,'اطلاعات پایه'!$E$39+(AA2249-'اطلاعات پایه'!$B$39)*'اطلاعات پایه'!$C$40)))))/365*L2249</f>
        <v>0</v>
      </c>
      <c r="AC2249" s="9">
        <f t="shared" si="279"/>
        <v>37493954</v>
      </c>
      <c r="AE2249" s="9">
        <f t="shared" si="274"/>
        <v>49588780</v>
      </c>
    </row>
    <row r="2250" spans="1:31" x14ac:dyDescent="0.25">
      <c r="A2250" s="13">
        <v>2230</v>
      </c>
      <c r="B2250" s="13"/>
      <c r="C2250" s="13"/>
      <c r="D2250" s="13"/>
      <c r="E2250" s="13"/>
      <c r="F2250" s="13"/>
      <c r="G2250" s="6" t="str">
        <f t="shared" si="272"/>
        <v/>
      </c>
      <c r="H2250" s="13"/>
      <c r="I2250" s="13"/>
      <c r="J2250" s="15"/>
      <c r="K2250" s="15"/>
      <c r="L2250" s="5">
        <f>VLOOKUP($C$15,'اطلاعات پایه'!$A$18:$B$30,2,FALSE)</f>
        <v>30</v>
      </c>
      <c r="M2250" s="6">
        <f>VLOOKUP($C$15,'اطلاعات پایه'!$A$18:$C$30,3,FALSE)</f>
        <v>45736</v>
      </c>
      <c r="N2250" s="5">
        <f>ROUND((K2250*('اطلاعات پایه'!$B$12+1)+'اطلاعات پایه'!$B$13)/30*L2250,0)</f>
        <v>9316080</v>
      </c>
      <c r="O2250" s="5">
        <f>IF(AND(F2250&gt;0,M2250-F2250&gt;364),'اطلاعات پایه'!$B$10,0)*L2250+J2250</f>
        <v>0</v>
      </c>
      <c r="P2250" s="5">
        <f>IF(H2250="متاهل",'اطلاعات پایه'!$B$6,0)</f>
        <v>0</v>
      </c>
      <c r="Q2250" s="5">
        <f>I2250*'اطلاعات پایه'!$B$7</f>
        <v>0</v>
      </c>
      <c r="R2250" s="5">
        <f>ROUND('اطلاعات پایه'!$B$8/30*MIN(30,L2250),0)</f>
        <v>9000000</v>
      </c>
      <c r="S2250" s="5">
        <f>ROUND('اطلاعات پایه'!$B$9/30*MIN(30,L2250),0)</f>
        <v>22000000</v>
      </c>
      <c r="T2250" s="5">
        <f t="shared" si="275"/>
        <v>59284</v>
      </c>
      <c r="U2250" s="15"/>
      <c r="V2250" s="5">
        <f t="shared" si="273"/>
        <v>0</v>
      </c>
      <c r="X2250" s="9">
        <f t="shared" si="276"/>
        <v>40316080</v>
      </c>
      <c r="Y2250" s="9">
        <f>ROUND(0.07*MIN(7*L2250*'اطلاعات پایه'!$B$5,'محاسبه حقوق'!X2250),0)</f>
        <v>2822126</v>
      </c>
      <c r="Z2250" s="9">
        <f t="shared" si="277"/>
        <v>9272700</v>
      </c>
      <c r="AA2250" s="9">
        <f t="shared" si="278"/>
        <v>480702059.14285713</v>
      </c>
      <c r="AB2250" s="5">
        <f>IF(AA2250&lt;='اطلاعات پایه'!$B$35,'اطلاعات پایه'!$D$35,IF(AA2250&lt;='اطلاعات پایه'!$B$36,'اطلاعات پایه'!$E$35+(AA2250-'اطلاعات پایه'!$B$35)*'اطلاعات پایه'!$C$36,IF(AA2250&lt;='اطلاعات پایه'!$B$37,'اطلاعات پایه'!$E$36+(AA2250-'اطلاعات پایه'!$B$36)*'اطلاعات پایه'!$C$37,IF(AA2250&lt;='اطلاعات پایه'!$B$38,'اطلاعات پایه'!$E$37+(AA2250-'اطلاعات پایه'!$B$37)*'اطلاعات پایه'!$C$38,IF(AA2250&lt;='اطلاعات پایه'!$B$39,'اطلاعات پایه'!$E$38+(AA2250-'اطلاعات پایه'!$B$38)*'اطلاعات پایه'!$C$39,'اطلاعات پایه'!$E$39+(AA2250-'اطلاعات پایه'!$B$39)*'اطلاعات پایه'!$C$40)))))/365*L2250</f>
        <v>0</v>
      </c>
      <c r="AC2250" s="9">
        <f t="shared" si="279"/>
        <v>37493954</v>
      </c>
      <c r="AE2250" s="9">
        <f t="shared" si="274"/>
        <v>49588780</v>
      </c>
    </row>
    <row r="2251" spans="1:31" x14ac:dyDescent="0.25">
      <c r="A2251" s="13">
        <v>2231</v>
      </c>
      <c r="B2251" s="13"/>
      <c r="C2251" s="13"/>
      <c r="D2251" s="13"/>
      <c r="E2251" s="13"/>
      <c r="F2251" s="13"/>
      <c r="G2251" s="6" t="str">
        <f t="shared" si="272"/>
        <v/>
      </c>
      <c r="H2251" s="13"/>
      <c r="I2251" s="13"/>
      <c r="J2251" s="15"/>
      <c r="K2251" s="15"/>
      <c r="L2251" s="5">
        <f>VLOOKUP($C$15,'اطلاعات پایه'!$A$18:$B$30,2,FALSE)</f>
        <v>30</v>
      </c>
      <c r="M2251" s="6">
        <f>VLOOKUP($C$15,'اطلاعات پایه'!$A$18:$C$30,3,FALSE)</f>
        <v>45736</v>
      </c>
      <c r="N2251" s="5">
        <f>ROUND((K2251*('اطلاعات پایه'!$B$12+1)+'اطلاعات پایه'!$B$13)/30*L2251,0)</f>
        <v>9316080</v>
      </c>
      <c r="O2251" s="5">
        <f>IF(AND(F2251&gt;0,M2251-F2251&gt;364),'اطلاعات پایه'!$B$10,0)*L2251+J2251</f>
        <v>0</v>
      </c>
      <c r="P2251" s="5">
        <f>IF(H2251="متاهل",'اطلاعات پایه'!$B$6,0)</f>
        <v>0</v>
      </c>
      <c r="Q2251" s="5">
        <f>I2251*'اطلاعات پایه'!$B$7</f>
        <v>0</v>
      </c>
      <c r="R2251" s="5">
        <f>ROUND('اطلاعات پایه'!$B$8/30*MIN(30,L2251),0)</f>
        <v>9000000</v>
      </c>
      <c r="S2251" s="5">
        <f>ROUND('اطلاعات پایه'!$B$9/30*MIN(30,L2251),0)</f>
        <v>22000000</v>
      </c>
      <c r="T2251" s="5">
        <f t="shared" si="275"/>
        <v>59284</v>
      </c>
      <c r="U2251" s="15"/>
      <c r="V2251" s="5">
        <f t="shared" si="273"/>
        <v>0</v>
      </c>
      <c r="X2251" s="9">
        <f t="shared" si="276"/>
        <v>40316080</v>
      </c>
      <c r="Y2251" s="9">
        <f>ROUND(0.07*MIN(7*L2251*'اطلاعات پایه'!$B$5,'محاسبه حقوق'!X2251),0)</f>
        <v>2822126</v>
      </c>
      <c r="Z2251" s="9">
        <f t="shared" si="277"/>
        <v>9272700</v>
      </c>
      <c r="AA2251" s="9">
        <f t="shared" si="278"/>
        <v>480702059.14285713</v>
      </c>
      <c r="AB2251" s="5">
        <f>IF(AA2251&lt;='اطلاعات پایه'!$B$35,'اطلاعات پایه'!$D$35,IF(AA2251&lt;='اطلاعات پایه'!$B$36,'اطلاعات پایه'!$E$35+(AA2251-'اطلاعات پایه'!$B$35)*'اطلاعات پایه'!$C$36,IF(AA2251&lt;='اطلاعات پایه'!$B$37,'اطلاعات پایه'!$E$36+(AA2251-'اطلاعات پایه'!$B$36)*'اطلاعات پایه'!$C$37,IF(AA2251&lt;='اطلاعات پایه'!$B$38,'اطلاعات پایه'!$E$37+(AA2251-'اطلاعات پایه'!$B$37)*'اطلاعات پایه'!$C$38,IF(AA2251&lt;='اطلاعات پایه'!$B$39,'اطلاعات پایه'!$E$38+(AA2251-'اطلاعات پایه'!$B$38)*'اطلاعات پایه'!$C$39,'اطلاعات پایه'!$E$39+(AA2251-'اطلاعات پایه'!$B$39)*'اطلاعات پایه'!$C$40)))))/365*L2251</f>
        <v>0</v>
      </c>
      <c r="AC2251" s="9">
        <f t="shared" si="279"/>
        <v>37493954</v>
      </c>
      <c r="AE2251" s="9">
        <f t="shared" si="274"/>
        <v>49588780</v>
      </c>
    </row>
    <row r="2252" spans="1:31" x14ac:dyDescent="0.25">
      <c r="A2252" s="13">
        <v>2232</v>
      </c>
      <c r="B2252" s="13"/>
      <c r="C2252" s="13"/>
      <c r="D2252" s="13"/>
      <c r="E2252" s="13"/>
      <c r="F2252" s="13"/>
      <c r="G2252" s="6" t="str">
        <f t="shared" si="272"/>
        <v/>
      </c>
      <c r="H2252" s="13"/>
      <c r="I2252" s="13"/>
      <c r="J2252" s="15"/>
      <c r="K2252" s="15"/>
      <c r="L2252" s="5">
        <f>VLOOKUP($C$15,'اطلاعات پایه'!$A$18:$B$30,2,FALSE)</f>
        <v>30</v>
      </c>
      <c r="M2252" s="6">
        <f>VLOOKUP($C$15,'اطلاعات پایه'!$A$18:$C$30,3,FALSE)</f>
        <v>45736</v>
      </c>
      <c r="N2252" s="5">
        <f>ROUND((K2252*('اطلاعات پایه'!$B$12+1)+'اطلاعات پایه'!$B$13)/30*L2252,0)</f>
        <v>9316080</v>
      </c>
      <c r="O2252" s="5">
        <f>IF(AND(F2252&gt;0,M2252-F2252&gt;364),'اطلاعات پایه'!$B$10,0)*L2252+J2252</f>
        <v>0</v>
      </c>
      <c r="P2252" s="5">
        <f>IF(H2252="متاهل",'اطلاعات پایه'!$B$6,0)</f>
        <v>0</v>
      </c>
      <c r="Q2252" s="5">
        <f>I2252*'اطلاعات پایه'!$B$7</f>
        <v>0</v>
      </c>
      <c r="R2252" s="5">
        <f>ROUND('اطلاعات پایه'!$B$8/30*MIN(30,L2252),0)</f>
        <v>9000000</v>
      </c>
      <c r="S2252" s="5">
        <f>ROUND('اطلاعات پایه'!$B$9/30*MIN(30,L2252),0)</f>
        <v>22000000</v>
      </c>
      <c r="T2252" s="5">
        <f t="shared" si="275"/>
        <v>59284</v>
      </c>
      <c r="U2252" s="15"/>
      <c r="V2252" s="5">
        <f t="shared" si="273"/>
        <v>0</v>
      </c>
      <c r="X2252" s="9">
        <f t="shared" si="276"/>
        <v>40316080</v>
      </c>
      <c r="Y2252" s="9">
        <f>ROUND(0.07*MIN(7*L2252*'اطلاعات پایه'!$B$5,'محاسبه حقوق'!X2252),0)</f>
        <v>2822126</v>
      </c>
      <c r="Z2252" s="9">
        <f t="shared" si="277"/>
        <v>9272700</v>
      </c>
      <c r="AA2252" s="9">
        <f t="shared" si="278"/>
        <v>480702059.14285713</v>
      </c>
      <c r="AB2252" s="5">
        <f>IF(AA2252&lt;='اطلاعات پایه'!$B$35,'اطلاعات پایه'!$D$35,IF(AA2252&lt;='اطلاعات پایه'!$B$36,'اطلاعات پایه'!$E$35+(AA2252-'اطلاعات پایه'!$B$35)*'اطلاعات پایه'!$C$36,IF(AA2252&lt;='اطلاعات پایه'!$B$37,'اطلاعات پایه'!$E$36+(AA2252-'اطلاعات پایه'!$B$36)*'اطلاعات پایه'!$C$37,IF(AA2252&lt;='اطلاعات پایه'!$B$38,'اطلاعات پایه'!$E$37+(AA2252-'اطلاعات پایه'!$B$37)*'اطلاعات پایه'!$C$38,IF(AA2252&lt;='اطلاعات پایه'!$B$39,'اطلاعات پایه'!$E$38+(AA2252-'اطلاعات پایه'!$B$38)*'اطلاعات پایه'!$C$39,'اطلاعات پایه'!$E$39+(AA2252-'اطلاعات پایه'!$B$39)*'اطلاعات پایه'!$C$40)))))/365*L2252</f>
        <v>0</v>
      </c>
      <c r="AC2252" s="9">
        <f t="shared" si="279"/>
        <v>37493954</v>
      </c>
      <c r="AE2252" s="9">
        <f t="shared" si="274"/>
        <v>49588780</v>
      </c>
    </row>
    <row r="2253" spans="1:31" x14ac:dyDescent="0.25">
      <c r="A2253" s="13">
        <v>2233</v>
      </c>
      <c r="B2253" s="13"/>
      <c r="C2253" s="13"/>
      <c r="D2253" s="13"/>
      <c r="E2253" s="13"/>
      <c r="F2253" s="13"/>
      <c r="G2253" s="6" t="str">
        <f t="shared" si="272"/>
        <v/>
      </c>
      <c r="H2253" s="13"/>
      <c r="I2253" s="13"/>
      <c r="J2253" s="15"/>
      <c r="K2253" s="15"/>
      <c r="L2253" s="5">
        <f>VLOOKUP($C$15,'اطلاعات پایه'!$A$18:$B$30,2,FALSE)</f>
        <v>30</v>
      </c>
      <c r="M2253" s="6">
        <f>VLOOKUP($C$15,'اطلاعات پایه'!$A$18:$C$30,3,FALSE)</f>
        <v>45736</v>
      </c>
      <c r="N2253" s="5">
        <f>ROUND((K2253*('اطلاعات پایه'!$B$12+1)+'اطلاعات پایه'!$B$13)/30*L2253,0)</f>
        <v>9316080</v>
      </c>
      <c r="O2253" s="5">
        <f>IF(AND(F2253&gt;0,M2253-F2253&gt;364),'اطلاعات پایه'!$B$10,0)*L2253+J2253</f>
        <v>0</v>
      </c>
      <c r="P2253" s="5">
        <f>IF(H2253="متاهل",'اطلاعات پایه'!$B$6,0)</f>
        <v>0</v>
      </c>
      <c r="Q2253" s="5">
        <f>I2253*'اطلاعات پایه'!$B$7</f>
        <v>0</v>
      </c>
      <c r="R2253" s="5">
        <f>ROUND('اطلاعات پایه'!$B$8/30*MIN(30,L2253),0)</f>
        <v>9000000</v>
      </c>
      <c r="S2253" s="5">
        <f>ROUND('اطلاعات پایه'!$B$9/30*MIN(30,L2253),0)</f>
        <v>22000000</v>
      </c>
      <c r="T2253" s="5">
        <f t="shared" si="275"/>
        <v>59284</v>
      </c>
      <c r="U2253" s="15"/>
      <c r="V2253" s="5">
        <f t="shared" si="273"/>
        <v>0</v>
      </c>
      <c r="X2253" s="9">
        <f t="shared" si="276"/>
        <v>40316080</v>
      </c>
      <c r="Y2253" s="9">
        <f>ROUND(0.07*MIN(7*L2253*'اطلاعات پایه'!$B$5,'محاسبه حقوق'!X2253),0)</f>
        <v>2822126</v>
      </c>
      <c r="Z2253" s="9">
        <f t="shared" si="277"/>
        <v>9272700</v>
      </c>
      <c r="AA2253" s="9">
        <f t="shared" si="278"/>
        <v>480702059.14285713</v>
      </c>
      <c r="AB2253" s="5">
        <f>IF(AA2253&lt;='اطلاعات پایه'!$B$35,'اطلاعات پایه'!$D$35,IF(AA2253&lt;='اطلاعات پایه'!$B$36,'اطلاعات پایه'!$E$35+(AA2253-'اطلاعات پایه'!$B$35)*'اطلاعات پایه'!$C$36,IF(AA2253&lt;='اطلاعات پایه'!$B$37,'اطلاعات پایه'!$E$36+(AA2253-'اطلاعات پایه'!$B$36)*'اطلاعات پایه'!$C$37,IF(AA2253&lt;='اطلاعات پایه'!$B$38,'اطلاعات پایه'!$E$37+(AA2253-'اطلاعات پایه'!$B$37)*'اطلاعات پایه'!$C$38,IF(AA2253&lt;='اطلاعات پایه'!$B$39,'اطلاعات پایه'!$E$38+(AA2253-'اطلاعات پایه'!$B$38)*'اطلاعات پایه'!$C$39,'اطلاعات پایه'!$E$39+(AA2253-'اطلاعات پایه'!$B$39)*'اطلاعات پایه'!$C$40)))))/365*L2253</f>
        <v>0</v>
      </c>
      <c r="AC2253" s="9">
        <f t="shared" si="279"/>
        <v>37493954</v>
      </c>
      <c r="AE2253" s="9">
        <f t="shared" si="274"/>
        <v>49588780</v>
      </c>
    </row>
    <row r="2254" spans="1:31" x14ac:dyDescent="0.25">
      <c r="A2254" s="13">
        <v>2234</v>
      </c>
      <c r="B2254" s="13"/>
      <c r="C2254" s="13"/>
      <c r="D2254" s="13"/>
      <c r="E2254" s="13"/>
      <c r="F2254" s="13"/>
      <c r="G2254" s="6" t="str">
        <f t="shared" si="272"/>
        <v/>
      </c>
      <c r="H2254" s="13"/>
      <c r="I2254" s="13"/>
      <c r="J2254" s="15"/>
      <c r="K2254" s="15"/>
      <c r="L2254" s="5">
        <f>VLOOKUP($C$15,'اطلاعات پایه'!$A$18:$B$30,2,FALSE)</f>
        <v>30</v>
      </c>
      <c r="M2254" s="6">
        <f>VLOOKUP($C$15,'اطلاعات پایه'!$A$18:$C$30,3,FALSE)</f>
        <v>45736</v>
      </c>
      <c r="N2254" s="5">
        <f>ROUND((K2254*('اطلاعات پایه'!$B$12+1)+'اطلاعات پایه'!$B$13)/30*L2254,0)</f>
        <v>9316080</v>
      </c>
      <c r="O2254" s="5">
        <f>IF(AND(F2254&gt;0,M2254-F2254&gt;364),'اطلاعات پایه'!$B$10,0)*L2254+J2254</f>
        <v>0</v>
      </c>
      <c r="P2254" s="5">
        <f>IF(H2254="متاهل",'اطلاعات پایه'!$B$6,0)</f>
        <v>0</v>
      </c>
      <c r="Q2254" s="5">
        <f>I2254*'اطلاعات پایه'!$B$7</f>
        <v>0</v>
      </c>
      <c r="R2254" s="5">
        <f>ROUND('اطلاعات پایه'!$B$8/30*MIN(30,L2254),0)</f>
        <v>9000000</v>
      </c>
      <c r="S2254" s="5">
        <f>ROUND('اطلاعات پایه'!$B$9/30*MIN(30,L2254),0)</f>
        <v>22000000</v>
      </c>
      <c r="T2254" s="5">
        <f t="shared" si="275"/>
        <v>59284</v>
      </c>
      <c r="U2254" s="15"/>
      <c r="V2254" s="5">
        <f t="shared" si="273"/>
        <v>0</v>
      </c>
      <c r="X2254" s="9">
        <f t="shared" si="276"/>
        <v>40316080</v>
      </c>
      <c r="Y2254" s="9">
        <f>ROUND(0.07*MIN(7*L2254*'اطلاعات پایه'!$B$5,'محاسبه حقوق'!X2254),0)</f>
        <v>2822126</v>
      </c>
      <c r="Z2254" s="9">
        <f t="shared" si="277"/>
        <v>9272700</v>
      </c>
      <c r="AA2254" s="9">
        <f t="shared" si="278"/>
        <v>480702059.14285713</v>
      </c>
      <c r="AB2254" s="5">
        <f>IF(AA2254&lt;='اطلاعات پایه'!$B$35,'اطلاعات پایه'!$D$35,IF(AA2254&lt;='اطلاعات پایه'!$B$36,'اطلاعات پایه'!$E$35+(AA2254-'اطلاعات پایه'!$B$35)*'اطلاعات پایه'!$C$36,IF(AA2254&lt;='اطلاعات پایه'!$B$37,'اطلاعات پایه'!$E$36+(AA2254-'اطلاعات پایه'!$B$36)*'اطلاعات پایه'!$C$37,IF(AA2254&lt;='اطلاعات پایه'!$B$38,'اطلاعات پایه'!$E$37+(AA2254-'اطلاعات پایه'!$B$37)*'اطلاعات پایه'!$C$38,IF(AA2254&lt;='اطلاعات پایه'!$B$39,'اطلاعات پایه'!$E$38+(AA2254-'اطلاعات پایه'!$B$38)*'اطلاعات پایه'!$C$39,'اطلاعات پایه'!$E$39+(AA2254-'اطلاعات پایه'!$B$39)*'اطلاعات پایه'!$C$40)))))/365*L2254</f>
        <v>0</v>
      </c>
      <c r="AC2254" s="9">
        <f t="shared" si="279"/>
        <v>37493954</v>
      </c>
      <c r="AE2254" s="9">
        <f t="shared" si="274"/>
        <v>49588780</v>
      </c>
    </row>
    <row r="2255" spans="1:31" x14ac:dyDescent="0.25">
      <c r="A2255" s="13">
        <v>2235</v>
      </c>
      <c r="B2255" s="13"/>
      <c r="C2255" s="13"/>
      <c r="D2255" s="13"/>
      <c r="E2255" s="13"/>
      <c r="F2255" s="13"/>
      <c r="G2255" s="6" t="str">
        <f t="shared" si="272"/>
        <v/>
      </c>
      <c r="H2255" s="13"/>
      <c r="I2255" s="13"/>
      <c r="J2255" s="15"/>
      <c r="K2255" s="15"/>
      <c r="L2255" s="5">
        <f>VLOOKUP($C$15,'اطلاعات پایه'!$A$18:$B$30,2,FALSE)</f>
        <v>30</v>
      </c>
      <c r="M2255" s="6">
        <f>VLOOKUP($C$15,'اطلاعات پایه'!$A$18:$C$30,3,FALSE)</f>
        <v>45736</v>
      </c>
      <c r="N2255" s="5">
        <f>ROUND((K2255*('اطلاعات پایه'!$B$12+1)+'اطلاعات پایه'!$B$13)/30*L2255,0)</f>
        <v>9316080</v>
      </c>
      <c r="O2255" s="5">
        <f>IF(AND(F2255&gt;0,M2255-F2255&gt;364),'اطلاعات پایه'!$B$10,0)*L2255+J2255</f>
        <v>0</v>
      </c>
      <c r="P2255" s="5">
        <f>IF(H2255="متاهل",'اطلاعات پایه'!$B$6,0)</f>
        <v>0</v>
      </c>
      <c r="Q2255" s="5">
        <f>I2255*'اطلاعات پایه'!$B$7</f>
        <v>0</v>
      </c>
      <c r="R2255" s="5">
        <f>ROUND('اطلاعات پایه'!$B$8/30*MIN(30,L2255),0)</f>
        <v>9000000</v>
      </c>
      <c r="S2255" s="5">
        <f>ROUND('اطلاعات پایه'!$B$9/30*MIN(30,L2255),0)</f>
        <v>22000000</v>
      </c>
      <c r="T2255" s="5">
        <f t="shared" si="275"/>
        <v>59284</v>
      </c>
      <c r="U2255" s="15"/>
      <c r="V2255" s="5">
        <f t="shared" si="273"/>
        <v>0</v>
      </c>
      <c r="X2255" s="9">
        <f t="shared" si="276"/>
        <v>40316080</v>
      </c>
      <c r="Y2255" s="9">
        <f>ROUND(0.07*MIN(7*L2255*'اطلاعات پایه'!$B$5,'محاسبه حقوق'!X2255),0)</f>
        <v>2822126</v>
      </c>
      <c r="Z2255" s="9">
        <f t="shared" si="277"/>
        <v>9272700</v>
      </c>
      <c r="AA2255" s="9">
        <f t="shared" si="278"/>
        <v>480702059.14285713</v>
      </c>
      <c r="AB2255" s="5">
        <f>IF(AA2255&lt;='اطلاعات پایه'!$B$35,'اطلاعات پایه'!$D$35,IF(AA2255&lt;='اطلاعات پایه'!$B$36,'اطلاعات پایه'!$E$35+(AA2255-'اطلاعات پایه'!$B$35)*'اطلاعات پایه'!$C$36,IF(AA2255&lt;='اطلاعات پایه'!$B$37,'اطلاعات پایه'!$E$36+(AA2255-'اطلاعات پایه'!$B$36)*'اطلاعات پایه'!$C$37,IF(AA2255&lt;='اطلاعات پایه'!$B$38,'اطلاعات پایه'!$E$37+(AA2255-'اطلاعات پایه'!$B$37)*'اطلاعات پایه'!$C$38,IF(AA2255&lt;='اطلاعات پایه'!$B$39,'اطلاعات پایه'!$E$38+(AA2255-'اطلاعات پایه'!$B$38)*'اطلاعات پایه'!$C$39,'اطلاعات پایه'!$E$39+(AA2255-'اطلاعات پایه'!$B$39)*'اطلاعات پایه'!$C$40)))))/365*L2255</f>
        <v>0</v>
      </c>
      <c r="AC2255" s="9">
        <f t="shared" si="279"/>
        <v>37493954</v>
      </c>
      <c r="AE2255" s="9">
        <f t="shared" si="274"/>
        <v>49588780</v>
      </c>
    </row>
    <row r="2256" spans="1:31" x14ac:dyDescent="0.25">
      <c r="A2256" s="13">
        <v>2236</v>
      </c>
      <c r="B2256" s="13"/>
      <c r="C2256" s="13"/>
      <c r="D2256" s="13"/>
      <c r="E2256" s="13"/>
      <c r="F2256" s="13"/>
      <c r="G2256" s="6" t="str">
        <f t="shared" si="272"/>
        <v/>
      </c>
      <c r="H2256" s="13"/>
      <c r="I2256" s="13"/>
      <c r="J2256" s="15"/>
      <c r="K2256" s="15"/>
      <c r="L2256" s="5">
        <f>VLOOKUP($C$15,'اطلاعات پایه'!$A$18:$B$30,2,FALSE)</f>
        <v>30</v>
      </c>
      <c r="M2256" s="6">
        <f>VLOOKUP($C$15,'اطلاعات پایه'!$A$18:$C$30,3,FALSE)</f>
        <v>45736</v>
      </c>
      <c r="N2256" s="5">
        <f>ROUND((K2256*('اطلاعات پایه'!$B$12+1)+'اطلاعات پایه'!$B$13)/30*L2256,0)</f>
        <v>9316080</v>
      </c>
      <c r="O2256" s="5">
        <f>IF(AND(F2256&gt;0,M2256-F2256&gt;364),'اطلاعات پایه'!$B$10,0)*L2256+J2256</f>
        <v>0</v>
      </c>
      <c r="P2256" s="5">
        <f>IF(H2256="متاهل",'اطلاعات پایه'!$B$6,0)</f>
        <v>0</v>
      </c>
      <c r="Q2256" s="5">
        <f>I2256*'اطلاعات پایه'!$B$7</f>
        <v>0</v>
      </c>
      <c r="R2256" s="5">
        <f>ROUND('اطلاعات پایه'!$B$8/30*MIN(30,L2256),0)</f>
        <v>9000000</v>
      </c>
      <c r="S2256" s="5">
        <f>ROUND('اطلاعات پایه'!$B$9/30*MIN(30,L2256),0)</f>
        <v>22000000</v>
      </c>
      <c r="T2256" s="5">
        <f t="shared" si="275"/>
        <v>59284</v>
      </c>
      <c r="U2256" s="15"/>
      <c r="V2256" s="5">
        <f t="shared" si="273"/>
        <v>0</v>
      </c>
      <c r="X2256" s="9">
        <f t="shared" si="276"/>
        <v>40316080</v>
      </c>
      <c r="Y2256" s="9">
        <f>ROUND(0.07*MIN(7*L2256*'اطلاعات پایه'!$B$5,'محاسبه حقوق'!X2256),0)</f>
        <v>2822126</v>
      </c>
      <c r="Z2256" s="9">
        <f t="shared" si="277"/>
        <v>9272700</v>
      </c>
      <c r="AA2256" s="9">
        <f t="shared" si="278"/>
        <v>480702059.14285713</v>
      </c>
      <c r="AB2256" s="5">
        <f>IF(AA2256&lt;='اطلاعات پایه'!$B$35,'اطلاعات پایه'!$D$35,IF(AA2256&lt;='اطلاعات پایه'!$B$36,'اطلاعات پایه'!$E$35+(AA2256-'اطلاعات پایه'!$B$35)*'اطلاعات پایه'!$C$36,IF(AA2256&lt;='اطلاعات پایه'!$B$37,'اطلاعات پایه'!$E$36+(AA2256-'اطلاعات پایه'!$B$36)*'اطلاعات پایه'!$C$37,IF(AA2256&lt;='اطلاعات پایه'!$B$38,'اطلاعات پایه'!$E$37+(AA2256-'اطلاعات پایه'!$B$37)*'اطلاعات پایه'!$C$38,IF(AA2256&lt;='اطلاعات پایه'!$B$39,'اطلاعات پایه'!$E$38+(AA2256-'اطلاعات پایه'!$B$38)*'اطلاعات پایه'!$C$39,'اطلاعات پایه'!$E$39+(AA2256-'اطلاعات پایه'!$B$39)*'اطلاعات پایه'!$C$40)))))/365*L2256</f>
        <v>0</v>
      </c>
      <c r="AC2256" s="9">
        <f t="shared" si="279"/>
        <v>37493954</v>
      </c>
      <c r="AE2256" s="9">
        <f t="shared" si="274"/>
        <v>49588780</v>
      </c>
    </row>
    <row r="2257" spans="1:31" x14ac:dyDescent="0.25">
      <c r="A2257" s="13">
        <v>2237</v>
      </c>
      <c r="B2257" s="13"/>
      <c r="C2257" s="13"/>
      <c r="D2257" s="13"/>
      <c r="E2257" s="13"/>
      <c r="F2257" s="13"/>
      <c r="G2257" s="6" t="str">
        <f t="shared" si="272"/>
        <v/>
      </c>
      <c r="H2257" s="13"/>
      <c r="I2257" s="13"/>
      <c r="J2257" s="15"/>
      <c r="K2257" s="15"/>
      <c r="L2257" s="5">
        <f>VLOOKUP($C$15,'اطلاعات پایه'!$A$18:$B$30,2,FALSE)</f>
        <v>30</v>
      </c>
      <c r="M2257" s="6">
        <f>VLOOKUP($C$15,'اطلاعات پایه'!$A$18:$C$30,3,FALSE)</f>
        <v>45736</v>
      </c>
      <c r="N2257" s="5">
        <f>ROUND((K2257*('اطلاعات پایه'!$B$12+1)+'اطلاعات پایه'!$B$13)/30*L2257,0)</f>
        <v>9316080</v>
      </c>
      <c r="O2257" s="5">
        <f>IF(AND(F2257&gt;0,M2257-F2257&gt;364),'اطلاعات پایه'!$B$10,0)*L2257+J2257</f>
        <v>0</v>
      </c>
      <c r="P2257" s="5">
        <f>IF(H2257="متاهل",'اطلاعات پایه'!$B$6,0)</f>
        <v>0</v>
      </c>
      <c r="Q2257" s="5">
        <f>I2257*'اطلاعات پایه'!$B$7</f>
        <v>0</v>
      </c>
      <c r="R2257" s="5">
        <f>ROUND('اطلاعات پایه'!$B$8/30*MIN(30,L2257),0)</f>
        <v>9000000</v>
      </c>
      <c r="S2257" s="5">
        <f>ROUND('اطلاعات پایه'!$B$9/30*MIN(30,L2257),0)</f>
        <v>22000000</v>
      </c>
      <c r="T2257" s="5">
        <f t="shared" si="275"/>
        <v>59284</v>
      </c>
      <c r="U2257" s="15"/>
      <c r="V2257" s="5">
        <f t="shared" si="273"/>
        <v>0</v>
      </c>
      <c r="X2257" s="9">
        <f t="shared" si="276"/>
        <v>40316080</v>
      </c>
      <c r="Y2257" s="9">
        <f>ROUND(0.07*MIN(7*L2257*'اطلاعات پایه'!$B$5,'محاسبه حقوق'!X2257),0)</f>
        <v>2822126</v>
      </c>
      <c r="Z2257" s="9">
        <f t="shared" si="277"/>
        <v>9272700</v>
      </c>
      <c r="AA2257" s="9">
        <f t="shared" si="278"/>
        <v>480702059.14285713</v>
      </c>
      <c r="AB2257" s="5">
        <f>IF(AA2257&lt;='اطلاعات پایه'!$B$35,'اطلاعات پایه'!$D$35,IF(AA2257&lt;='اطلاعات پایه'!$B$36,'اطلاعات پایه'!$E$35+(AA2257-'اطلاعات پایه'!$B$35)*'اطلاعات پایه'!$C$36,IF(AA2257&lt;='اطلاعات پایه'!$B$37,'اطلاعات پایه'!$E$36+(AA2257-'اطلاعات پایه'!$B$36)*'اطلاعات پایه'!$C$37,IF(AA2257&lt;='اطلاعات پایه'!$B$38,'اطلاعات پایه'!$E$37+(AA2257-'اطلاعات پایه'!$B$37)*'اطلاعات پایه'!$C$38,IF(AA2257&lt;='اطلاعات پایه'!$B$39,'اطلاعات پایه'!$E$38+(AA2257-'اطلاعات پایه'!$B$38)*'اطلاعات پایه'!$C$39,'اطلاعات پایه'!$E$39+(AA2257-'اطلاعات پایه'!$B$39)*'اطلاعات پایه'!$C$40)))))/365*L2257</f>
        <v>0</v>
      </c>
      <c r="AC2257" s="9">
        <f t="shared" si="279"/>
        <v>37493954</v>
      </c>
      <c r="AE2257" s="9">
        <f t="shared" si="274"/>
        <v>49588780</v>
      </c>
    </row>
    <row r="2258" spans="1:31" x14ac:dyDescent="0.25">
      <c r="A2258" s="13">
        <v>2238</v>
      </c>
      <c r="B2258" s="13"/>
      <c r="C2258" s="13"/>
      <c r="D2258" s="13"/>
      <c r="E2258" s="13"/>
      <c r="F2258" s="13"/>
      <c r="G2258" s="6" t="str">
        <f t="shared" si="272"/>
        <v/>
      </c>
      <c r="H2258" s="13"/>
      <c r="I2258" s="13"/>
      <c r="J2258" s="15"/>
      <c r="K2258" s="15"/>
      <c r="L2258" s="5">
        <f>VLOOKUP($C$15,'اطلاعات پایه'!$A$18:$B$30,2,FALSE)</f>
        <v>30</v>
      </c>
      <c r="M2258" s="6">
        <f>VLOOKUP($C$15,'اطلاعات پایه'!$A$18:$C$30,3,FALSE)</f>
        <v>45736</v>
      </c>
      <c r="N2258" s="5">
        <f>ROUND((K2258*('اطلاعات پایه'!$B$12+1)+'اطلاعات پایه'!$B$13)/30*L2258,0)</f>
        <v>9316080</v>
      </c>
      <c r="O2258" s="5">
        <f>IF(AND(F2258&gt;0,M2258-F2258&gt;364),'اطلاعات پایه'!$B$10,0)*L2258+J2258</f>
        <v>0</v>
      </c>
      <c r="P2258" s="5">
        <f>IF(H2258="متاهل",'اطلاعات پایه'!$B$6,0)</f>
        <v>0</v>
      </c>
      <c r="Q2258" s="5">
        <f>I2258*'اطلاعات پایه'!$B$7</f>
        <v>0</v>
      </c>
      <c r="R2258" s="5">
        <f>ROUND('اطلاعات پایه'!$B$8/30*MIN(30,L2258),0)</f>
        <v>9000000</v>
      </c>
      <c r="S2258" s="5">
        <f>ROUND('اطلاعات پایه'!$B$9/30*MIN(30,L2258),0)</f>
        <v>22000000</v>
      </c>
      <c r="T2258" s="5">
        <f t="shared" si="275"/>
        <v>59284</v>
      </c>
      <c r="U2258" s="15"/>
      <c r="V2258" s="5">
        <f t="shared" si="273"/>
        <v>0</v>
      </c>
      <c r="X2258" s="9">
        <f t="shared" si="276"/>
        <v>40316080</v>
      </c>
      <c r="Y2258" s="9">
        <f>ROUND(0.07*MIN(7*L2258*'اطلاعات پایه'!$B$5,'محاسبه حقوق'!X2258),0)</f>
        <v>2822126</v>
      </c>
      <c r="Z2258" s="9">
        <f t="shared" si="277"/>
        <v>9272700</v>
      </c>
      <c r="AA2258" s="9">
        <f t="shared" si="278"/>
        <v>480702059.14285713</v>
      </c>
      <c r="AB2258" s="5">
        <f>IF(AA2258&lt;='اطلاعات پایه'!$B$35,'اطلاعات پایه'!$D$35,IF(AA2258&lt;='اطلاعات پایه'!$B$36,'اطلاعات پایه'!$E$35+(AA2258-'اطلاعات پایه'!$B$35)*'اطلاعات پایه'!$C$36,IF(AA2258&lt;='اطلاعات پایه'!$B$37,'اطلاعات پایه'!$E$36+(AA2258-'اطلاعات پایه'!$B$36)*'اطلاعات پایه'!$C$37,IF(AA2258&lt;='اطلاعات پایه'!$B$38,'اطلاعات پایه'!$E$37+(AA2258-'اطلاعات پایه'!$B$37)*'اطلاعات پایه'!$C$38,IF(AA2258&lt;='اطلاعات پایه'!$B$39,'اطلاعات پایه'!$E$38+(AA2258-'اطلاعات پایه'!$B$38)*'اطلاعات پایه'!$C$39,'اطلاعات پایه'!$E$39+(AA2258-'اطلاعات پایه'!$B$39)*'اطلاعات پایه'!$C$40)))))/365*L2258</f>
        <v>0</v>
      </c>
      <c r="AC2258" s="9">
        <f t="shared" si="279"/>
        <v>37493954</v>
      </c>
      <c r="AE2258" s="9">
        <f t="shared" si="274"/>
        <v>49588780</v>
      </c>
    </row>
    <row r="2259" spans="1:31" x14ac:dyDescent="0.25">
      <c r="A2259" s="13">
        <v>2239</v>
      </c>
      <c r="B2259" s="13"/>
      <c r="C2259" s="13"/>
      <c r="D2259" s="13"/>
      <c r="E2259" s="13"/>
      <c r="F2259" s="13"/>
      <c r="G2259" s="6" t="str">
        <f t="shared" si="272"/>
        <v/>
      </c>
      <c r="H2259" s="13"/>
      <c r="I2259" s="13"/>
      <c r="J2259" s="15"/>
      <c r="K2259" s="15"/>
      <c r="L2259" s="5">
        <f>VLOOKUP($C$15,'اطلاعات پایه'!$A$18:$B$30,2,FALSE)</f>
        <v>30</v>
      </c>
      <c r="M2259" s="6">
        <f>VLOOKUP($C$15,'اطلاعات پایه'!$A$18:$C$30,3,FALSE)</f>
        <v>45736</v>
      </c>
      <c r="N2259" s="5">
        <f>ROUND((K2259*('اطلاعات پایه'!$B$12+1)+'اطلاعات پایه'!$B$13)/30*L2259,0)</f>
        <v>9316080</v>
      </c>
      <c r="O2259" s="5">
        <f>IF(AND(F2259&gt;0,M2259-F2259&gt;364),'اطلاعات پایه'!$B$10,0)*L2259+J2259</f>
        <v>0</v>
      </c>
      <c r="P2259" s="5">
        <f>IF(H2259="متاهل",'اطلاعات پایه'!$B$6,0)</f>
        <v>0</v>
      </c>
      <c r="Q2259" s="5">
        <f>I2259*'اطلاعات پایه'!$B$7</f>
        <v>0</v>
      </c>
      <c r="R2259" s="5">
        <f>ROUND('اطلاعات پایه'!$B$8/30*MIN(30,L2259),0)</f>
        <v>9000000</v>
      </c>
      <c r="S2259" s="5">
        <f>ROUND('اطلاعات پایه'!$B$9/30*MIN(30,L2259),0)</f>
        <v>22000000</v>
      </c>
      <c r="T2259" s="5">
        <f t="shared" si="275"/>
        <v>59284</v>
      </c>
      <c r="U2259" s="15"/>
      <c r="V2259" s="5">
        <f t="shared" si="273"/>
        <v>0</v>
      </c>
      <c r="X2259" s="9">
        <f t="shared" si="276"/>
        <v>40316080</v>
      </c>
      <c r="Y2259" s="9">
        <f>ROUND(0.07*MIN(7*L2259*'اطلاعات پایه'!$B$5,'محاسبه حقوق'!X2259),0)</f>
        <v>2822126</v>
      </c>
      <c r="Z2259" s="9">
        <f t="shared" si="277"/>
        <v>9272700</v>
      </c>
      <c r="AA2259" s="9">
        <f t="shared" si="278"/>
        <v>480702059.14285713</v>
      </c>
      <c r="AB2259" s="5">
        <f>IF(AA2259&lt;='اطلاعات پایه'!$B$35,'اطلاعات پایه'!$D$35,IF(AA2259&lt;='اطلاعات پایه'!$B$36,'اطلاعات پایه'!$E$35+(AA2259-'اطلاعات پایه'!$B$35)*'اطلاعات پایه'!$C$36,IF(AA2259&lt;='اطلاعات پایه'!$B$37,'اطلاعات پایه'!$E$36+(AA2259-'اطلاعات پایه'!$B$36)*'اطلاعات پایه'!$C$37,IF(AA2259&lt;='اطلاعات پایه'!$B$38,'اطلاعات پایه'!$E$37+(AA2259-'اطلاعات پایه'!$B$37)*'اطلاعات پایه'!$C$38,IF(AA2259&lt;='اطلاعات پایه'!$B$39,'اطلاعات پایه'!$E$38+(AA2259-'اطلاعات پایه'!$B$38)*'اطلاعات پایه'!$C$39,'اطلاعات پایه'!$E$39+(AA2259-'اطلاعات پایه'!$B$39)*'اطلاعات پایه'!$C$40)))))/365*L2259</f>
        <v>0</v>
      </c>
      <c r="AC2259" s="9">
        <f t="shared" si="279"/>
        <v>37493954</v>
      </c>
      <c r="AE2259" s="9">
        <f t="shared" si="274"/>
        <v>49588780</v>
      </c>
    </row>
    <row r="2260" spans="1:31" x14ac:dyDescent="0.25">
      <c r="A2260" s="13">
        <v>2240</v>
      </c>
      <c r="B2260" s="13"/>
      <c r="C2260" s="13"/>
      <c r="D2260" s="13"/>
      <c r="E2260" s="13"/>
      <c r="F2260" s="13"/>
      <c r="G2260" s="6" t="str">
        <f t="shared" si="272"/>
        <v/>
      </c>
      <c r="H2260" s="13"/>
      <c r="I2260" s="13"/>
      <c r="J2260" s="15"/>
      <c r="K2260" s="15"/>
      <c r="L2260" s="5">
        <f>VLOOKUP($C$15,'اطلاعات پایه'!$A$18:$B$30,2,FALSE)</f>
        <v>30</v>
      </c>
      <c r="M2260" s="6">
        <f>VLOOKUP($C$15,'اطلاعات پایه'!$A$18:$C$30,3,FALSE)</f>
        <v>45736</v>
      </c>
      <c r="N2260" s="5">
        <f>ROUND((K2260*('اطلاعات پایه'!$B$12+1)+'اطلاعات پایه'!$B$13)/30*L2260,0)</f>
        <v>9316080</v>
      </c>
      <c r="O2260" s="5">
        <f>IF(AND(F2260&gt;0,M2260-F2260&gt;364),'اطلاعات پایه'!$B$10,0)*L2260+J2260</f>
        <v>0</v>
      </c>
      <c r="P2260" s="5">
        <f>IF(H2260="متاهل",'اطلاعات پایه'!$B$6,0)</f>
        <v>0</v>
      </c>
      <c r="Q2260" s="5">
        <f>I2260*'اطلاعات پایه'!$B$7</f>
        <v>0</v>
      </c>
      <c r="R2260" s="5">
        <f>ROUND('اطلاعات پایه'!$B$8/30*MIN(30,L2260),0)</f>
        <v>9000000</v>
      </c>
      <c r="S2260" s="5">
        <f>ROUND('اطلاعات پایه'!$B$9/30*MIN(30,L2260),0)</f>
        <v>22000000</v>
      </c>
      <c r="T2260" s="5">
        <f t="shared" si="275"/>
        <v>59284</v>
      </c>
      <c r="U2260" s="15"/>
      <c r="V2260" s="5">
        <f t="shared" si="273"/>
        <v>0</v>
      </c>
      <c r="X2260" s="9">
        <f t="shared" si="276"/>
        <v>40316080</v>
      </c>
      <c r="Y2260" s="9">
        <f>ROUND(0.07*MIN(7*L2260*'اطلاعات پایه'!$B$5,'محاسبه حقوق'!X2260),0)</f>
        <v>2822126</v>
      </c>
      <c r="Z2260" s="9">
        <f t="shared" si="277"/>
        <v>9272700</v>
      </c>
      <c r="AA2260" s="9">
        <f t="shared" si="278"/>
        <v>480702059.14285713</v>
      </c>
      <c r="AB2260" s="5">
        <f>IF(AA2260&lt;='اطلاعات پایه'!$B$35,'اطلاعات پایه'!$D$35,IF(AA2260&lt;='اطلاعات پایه'!$B$36,'اطلاعات پایه'!$E$35+(AA2260-'اطلاعات پایه'!$B$35)*'اطلاعات پایه'!$C$36,IF(AA2260&lt;='اطلاعات پایه'!$B$37,'اطلاعات پایه'!$E$36+(AA2260-'اطلاعات پایه'!$B$36)*'اطلاعات پایه'!$C$37,IF(AA2260&lt;='اطلاعات پایه'!$B$38,'اطلاعات پایه'!$E$37+(AA2260-'اطلاعات پایه'!$B$37)*'اطلاعات پایه'!$C$38,IF(AA2260&lt;='اطلاعات پایه'!$B$39,'اطلاعات پایه'!$E$38+(AA2260-'اطلاعات پایه'!$B$38)*'اطلاعات پایه'!$C$39,'اطلاعات پایه'!$E$39+(AA2260-'اطلاعات پایه'!$B$39)*'اطلاعات پایه'!$C$40)))))/365*L2260</f>
        <v>0</v>
      </c>
      <c r="AC2260" s="9">
        <f t="shared" si="279"/>
        <v>37493954</v>
      </c>
      <c r="AE2260" s="9">
        <f t="shared" si="274"/>
        <v>49588780</v>
      </c>
    </row>
    <row r="2261" spans="1:31" x14ac:dyDescent="0.25">
      <c r="A2261" s="13">
        <v>2241</v>
      </c>
      <c r="B2261" s="13"/>
      <c r="C2261" s="13"/>
      <c r="D2261" s="13"/>
      <c r="E2261" s="13"/>
      <c r="F2261" s="13"/>
      <c r="G2261" s="6" t="str">
        <f t="shared" si="272"/>
        <v/>
      </c>
      <c r="H2261" s="13"/>
      <c r="I2261" s="13"/>
      <c r="J2261" s="15"/>
      <c r="K2261" s="15"/>
      <c r="L2261" s="5">
        <f>VLOOKUP($C$15,'اطلاعات پایه'!$A$18:$B$30,2,FALSE)</f>
        <v>30</v>
      </c>
      <c r="M2261" s="6">
        <f>VLOOKUP($C$15,'اطلاعات پایه'!$A$18:$C$30,3,FALSE)</f>
        <v>45736</v>
      </c>
      <c r="N2261" s="5">
        <f>ROUND((K2261*('اطلاعات پایه'!$B$12+1)+'اطلاعات پایه'!$B$13)/30*L2261,0)</f>
        <v>9316080</v>
      </c>
      <c r="O2261" s="5">
        <f>IF(AND(F2261&gt;0,M2261-F2261&gt;364),'اطلاعات پایه'!$B$10,0)*L2261+J2261</f>
        <v>0</v>
      </c>
      <c r="P2261" s="5">
        <f>IF(H2261="متاهل",'اطلاعات پایه'!$B$6,0)</f>
        <v>0</v>
      </c>
      <c r="Q2261" s="5">
        <f>I2261*'اطلاعات پایه'!$B$7</f>
        <v>0</v>
      </c>
      <c r="R2261" s="5">
        <f>ROUND('اطلاعات پایه'!$B$8/30*MIN(30,L2261),0)</f>
        <v>9000000</v>
      </c>
      <c r="S2261" s="5">
        <f>ROUND('اطلاعات پایه'!$B$9/30*MIN(30,L2261),0)</f>
        <v>22000000</v>
      </c>
      <c r="T2261" s="5">
        <f t="shared" si="275"/>
        <v>59284</v>
      </c>
      <c r="U2261" s="15"/>
      <c r="V2261" s="5">
        <f t="shared" si="273"/>
        <v>0</v>
      </c>
      <c r="X2261" s="9">
        <f t="shared" si="276"/>
        <v>40316080</v>
      </c>
      <c r="Y2261" s="9">
        <f>ROUND(0.07*MIN(7*L2261*'اطلاعات پایه'!$B$5,'محاسبه حقوق'!X2261),0)</f>
        <v>2822126</v>
      </c>
      <c r="Z2261" s="9">
        <f t="shared" si="277"/>
        <v>9272700</v>
      </c>
      <c r="AA2261" s="9">
        <f t="shared" si="278"/>
        <v>480702059.14285713</v>
      </c>
      <c r="AB2261" s="5">
        <f>IF(AA2261&lt;='اطلاعات پایه'!$B$35,'اطلاعات پایه'!$D$35,IF(AA2261&lt;='اطلاعات پایه'!$B$36,'اطلاعات پایه'!$E$35+(AA2261-'اطلاعات پایه'!$B$35)*'اطلاعات پایه'!$C$36,IF(AA2261&lt;='اطلاعات پایه'!$B$37,'اطلاعات پایه'!$E$36+(AA2261-'اطلاعات پایه'!$B$36)*'اطلاعات پایه'!$C$37,IF(AA2261&lt;='اطلاعات پایه'!$B$38,'اطلاعات پایه'!$E$37+(AA2261-'اطلاعات پایه'!$B$37)*'اطلاعات پایه'!$C$38,IF(AA2261&lt;='اطلاعات پایه'!$B$39,'اطلاعات پایه'!$E$38+(AA2261-'اطلاعات پایه'!$B$38)*'اطلاعات پایه'!$C$39,'اطلاعات پایه'!$E$39+(AA2261-'اطلاعات پایه'!$B$39)*'اطلاعات پایه'!$C$40)))))/365*L2261</f>
        <v>0</v>
      </c>
      <c r="AC2261" s="9">
        <f t="shared" si="279"/>
        <v>37493954</v>
      </c>
      <c r="AE2261" s="9">
        <f t="shared" si="274"/>
        <v>49588780</v>
      </c>
    </row>
    <row r="2262" spans="1:31" x14ac:dyDescent="0.25">
      <c r="A2262" s="13">
        <v>2242</v>
      </c>
      <c r="B2262" s="13"/>
      <c r="C2262" s="13"/>
      <c r="D2262" s="13"/>
      <c r="E2262" s="13"/>
      <c r="F2262" s="13"/>
      <c r="G2262" s="6" t="str">
        <f t="shared" ref="G2262:G2325" si="280">IF(F2262=0,"",F2262)</f>
        <v/>
      </c>
      <c r="H2262" s="13"/>
      <c r="I2262" s="13"/>
      <c r="J2262" s="15"/>
      <c r="K2262" s="15"/>
      <c r="L2262" s="5">
        <f>VLOOKUP($C$15,'اطلاعات پایه'!$A$18:$B$30,2,FALSE)</f>
        <v>30</v>
      </c>
      <c r="M2262" s="6">
        <f>VLOOKUP($C$15,'اطلاعات پایه'!$A$18:$C$30,3,FALSE)</f>
        <v>45736</v>
      </c>
      <c r="N2262" s="5">
        <f>ROUND((K2262*('اطلاعات پایه'!$B$12+1)+'اطلاعات پایه'!$B$13)/30*L2262,0)</f>
        <v>9316080</v>
      </c>
      <c r="O2262" s="5">
        <f>IF(AND(F2262&gt;0,M2262-F2262&gt;364),'اطلاعات پایه'!$B$10,0)*L2262+J2262</f>
        <v>0</v>
      </c>
      <c r="P2262" s="5">
        <f>IF(H2262="متاهل",'اطلاعات پایه'!$B$6,0)</f>
        <v>0</v>
      </c>
      <c r="Q2262" s="5">
        <f>I2262*'اطلاعات پایه'!$B$7</f>
        <v>0</v>
      </c>
      <c r="R2262" s="5">
        <f>ROUND('اطلاعات پایه'!$B$8/30*MIN(30,L2262),0)</f>
        <v>9000000</v>
      </c>
      <c r="S2262" s="5">
        <f>ROUND('اطلاعات پایه'!$B$9/30*MIN(30,L2262),0)</f>
        <v>22000000</v>
      </c>
      <c r="T2262" s="5">
        <f t="shared" si="275"/>
        <v>59284</v>
      </c>
      <c r="U2262" s="15"/>
      <c r="V2262" s="5">
        <f t="shared" ref="V2262:V2325" si="281">U2262*T2262</f>
        <v>0</v>
      </c>
      <c r="X2262" s="9">
        <f t="shared" si="276"/>
        <v>40316080</v>
      </c>
      <c r="Y2262" s="9">
        <f>ROUND(0.07*MIN(7*L2262*'اطلاعات پایه'!$B$5,'محاسبه حقوق'!X2262),0)</f>
        <v>2822126</v>
      </c>
      <c r="Z2262" s="9">
        <f t="shared" si="277"/>
        <v>9272700</v>
      </c>
      <c r="AA2262" s="9">
        <f t="shared" si="278"/>
        <v>480702059.14285713</v>
      </c>
      <c r="AB2262" s="5">
        <f>IF(AA2262&lt;='اطلاعات پایه'!$B$35,'اطلاعات پایه'!$D$35,IF(AA2262&lt;='اطلاعات پایه'!$B$36,'اطلاعات پایه'!$E$35+(AA2262-'اطلاعات پایه'!$B$35)*'اطلاعات پایه'!$C$36,IF(AA2262&lt;='اطلاعات پایه'!$B$37,'اطلاعات پایه'!$E$36+(AA2262-'اطلاعات پایه'!$B$36)*'اطلاعات پایه'!$C$37,IF(AA2262&lt;='اطلاعات پایه'!$B$38,'اطلاعات پایه'!$E$37+(AA2262-'اطلاعات پایه'!$B$37)*'اطلاعات پایه'!$C$38,IF(AA2262&lt;='اطلاعات پایه'!$B$39,'اطلاعات پایه'!$E$38+(AA2262-'اطلاعات پایه'!$B$38)*'اطلاعات پایه'!$C$39,'اطلاعات پایه'!$E$39+(AA2262-'اطلاعات پایه'!$B$39)*'اطلاعات پایه'!$C$40)))))/365*L2262</f>
        <v>0</v>
      </c>
      <c r="AC2262" s="9">
        <f t="shared" si="279"/>
        <v>37493954</v>
      </c>
      <c r="AE2262" s="9">
        <f t="shared" ref="AE2262:AE2325" si="282">X2262+Z2262</f>
        <v>49588780</v>
      </c>
    </row>
    <row r="2263" spans="1:31" x14ac:dyDescent="0.25">
      <c r="A2263" s="13">
        <v>2243</v>
      </c>
      <c r="B2263" s="13"/>
      <c r="C2263" s="13"/>
      <c r="D2263" s="13"/>
      <c r="E2263" s="13"/>
      <c r="F2263" s="13"/>
      <c r="G2263" s="6" t="str">
        <f t="shared" si="280"/>
        <v/>
      </c>
      <c r="H2263" s="13"/>
      <c r="I2263" s="13"/>
      <c r="J2263" s="15"/>
      <c r="K2263" s="15"/>
      <c r="L2263" s="5">
        <f>VLOOKUP($C$15,'اطلاعات پایه'!$A$18:$B$30,2,FALSE)</f>
        <v>30</v>
      </c>
      <c r="M2263" s="6">
        <f>VLOOKUP($C$15,'اطلاعات پایه'!$A$18:$C$30,3,FALSE)</f>
        <v>45736</v>
      </c>
      <c r="N2263" s="5">
        <f>ROUND((K2263*('اطلاعات پایه'!$B$12+1)+'اطلاعات پایه'!$B$13)/30*L2263,0)</f>
        <v>9316080</v>
      </c>
      <c r="O2263" s="5">
        <f>IF(AND(F2263&gt;0,M2263-F2263&gt;364),'اطلاعات پایه'!$B$10,0)*L2263+J2263</f>
        <v>0</v>
      </c>
      <c r="P2263" s="5">
        <f>IF(H2263="متاهل",'اطلاعات پایه'!$B$6,0)</f>
        <v>0</v>
      </c>
      <c r="Q2263" s="5">
        <f>I2263*'اطلاعات پایه'!$B$7</f>
        <v>0</v>
      </c>
      <c r="R2263" s="5">
        <f>ROUND('اطلاعات پایه'!$B$8/30*MIN(30,L2263),0)</f>
        <v>9000000</v>
      </c>
      <c r="S2263" s="5">
        <f>ROUND('اطلاعات پایه'!$B$9/30*MIN(30,L2263),0)</f>
        <v>22000000</v>
      </c>
      <c r="T2263" s="5">
        <f t="shared" ref="T2263:T2326" si="283">ROUND((N2263+O2263)/L2263*30/220*1.4,0)</f>
        <v>59284</v>
      </c>
      <c r="U2263" s="15"/>
      <c r="V2263" s="5">
        <f t="shared" si="281"/>
        <v>0</v>
      </c>
      <c r="X2263" s="9">
        <f t="shared" ref="X2263:X2326" si="284">SUM(N2263:S2263,V2263:W2263)</f>
        <v>40316080</v>
      </c>
      <c r="Y2263" s="9">
        <f>ROUND(0.07*MIN(7*L2263*'اطلاعات پایه'!$B$5,'محاسبه حقوق'!X2263),0)</f>
        <v>2822126</v>
      </c>
      <c r="Z2263" s="9">
        <f t="shared" ref="Z2263:Z2326" si="285">ROUND(Y2263/7*23,0)</f>
        <v>9272700</v>
      </c>
      <c r="AA2263" s="9">
        <f t="shared" ref="AA2263:AA2326" si="286">(X2263-2/7*Y2263)/L2263*365</f>
        <v>480702059.14285713</v>
      </c>
      <c r="AB2263" s="5">
        <f>IF(AA2263&lt;='اطلاعات پایه'!$B$35,'اطلاعات پایه'!$D$35,IF(AA2263&lt;='اطلاعات پایه'!$B$36,'اطلاعات پایه'!$E$35+(AA2263-'اطلاعات پایه'!$B$35)*'اطلاعات پایه'!$C$36,IF(AA2263&lt;='اطلاعات پایه'!$B$37,'اطلاعات پایه'!$E$36+(AA2263-'اطلاعات پایه'!$B$36)*'اطلاعات پایه'!$C$37,IF(AA2263&lt;='اطلاعات پایه'!$B$38,'اطلاعات پایه'!$E$37+(AA2263-'اطلاعات پایه'!$B$37)*'اطلاعات پایه'!$C$38,IF(AA2263&lt;='اطلاعات پایه'!$B$39,'اطلاعات پایه'!$E$38+(AA2263-'اطلاعات پایه'!$B$38)*'اطلاعات پایه'!$C$39,'اطلاعات پایه'!$E$39+(AA2263-'اطلاعات پایه'!$B$39)*'اطلاعات پایه'!$C$40)))))/365*L2263</f>
        <v>0</v>
      </c>
      <c r="AC2263" s="9">
        <f t="shared" ref="AC2263:AC2326" si="287">X2263-Y2263-AB2263</f>
        <v>37493954</v>
      </c>
      <c r="AE2263" s="9">
        <f t="shared" si="282"/>
        <v>49588780</v>
      </c>
    </row>
    <row r="2264" spans="1:31" x14ac:dyDescent="0.25">
      <c r="A2264" s="13">
        <v>2244</v>
      </c>
      <c r="B2264" s="13"/>
      <c r="C2264" s="13"/>
      <c r="D2264" s="13"/>
      <c r="E2264" s="13"/>
      <c r="F2264" s="13"/>
      <c r="G2264" s="6" t="str">
        <f t="shared" si="280"/>
        <v/>
      </c>
      <c r="H2264" s="13"/>
      <c r="I2264" s="13"/>
      <c r="J2264" s="15"/>
      <c r="K2264" s="15"/>
      <c r="L2264" s="5">
        <f>VLOOKUP($C$15,'اطلاعات پایه'!$A$18:$B$30,2,FALSE)</f>
        <v>30</v>
      </c>
      <c r="M2264" s="6">
        <f>VLOOKUP($C$15,'اطلاعات پایه'!$A$18:$C$30,3,FALSE)</f>
        <v>45736</v>
      </c>
      <c r="N2264" s="5">
        <f>ROUND((K2264*('اطلاعات پایه'!$B$12+1)+'اطلاعات پایه'!$B$13)/30*L2264,0)</f>
        <v>9316080</v>
      </c>
      <c r="O2264" s="5">
        <f>IF(AND(F2264&gt;0,M2264-F2264&gt;364),'اطلاعات پایه'!$B$10,0)*L2264+J2264</f>
        <v>0</v>
      </c>
      <c r="P2264" s="5">
        <f>IF(H2264="متاهل",'اطلاعات پایه'!$B$6,0)</f>
        <v>0</v>
      </c>
      <c r="Q2264" s="5">
        <f>I2264*'اطلاعات پایه'!$B$7</f>
        <v>0</v>
      </c>
      <c r="R2264" s="5">
        <f>ROUND('اطلاعات پایه'!$B$8/30*MIN(30,L2264),0)</f>
        <v>9000000</v>
      </c>
      <c r="S2264" s="5">
        <f>ROUND('اطلاعات پایه'!$B$9/30*MIN(30,L2264),0)</f>
        <v>22000000</v>
      </c>
      <c r="T2264" s="5">
        <f t="shared" si="283"/>
        <v>59284</v>
      </c>
      <c r="U2264" s="15"/>
      <c r="V2264" s="5">
        <f t="shared" si="281"/>
        <v>0</v>
      </c>
      <c r="X2264" s="9">
        <f t="shared" si="284"/>
        <v>40316080</v>
      </c>
      <c r="Y2264" s="9">
        <f>ROUND(0.07*MIN(7*L2264*'اطلاعات پایه'!$B$5,'محاسبه حقوق'!X2264),0)</f>
        <v>2822126</v>
      </c>
      <c r="Z2264" s="9">
        <f t="shared" si="285"/>
        <v>9272700</v>
      </c>
      <c r="AA2264" s="9">
        <f t="shared" si="286"/>
        <v>480702059.14285713</v>
      </c>
      <c r="AB2264" s="5">
        <f>IF(AA2264&lt;='اطلاعات پایه'!$B$35,'اطلاعات پایه'!$D$35,IF(AA2264&lt;='اطلاعات پایه'!$B$36,'اطلاعات پایه'!$E$35+(AA2264-'اطلاعات پایه'!$B$35)*'اطلاعات پایه'!$C$36,IF(AA2264&lt;='اطلاعات پایه'!$B$37,'اطلاعات پایه'!$E$36+(AA2264-'اطلاعات پایه'!$B$36)*'اطلاعات پایه'!$C$37,IF(AA2264&lt;='اطلاعات پایه'!$B$38,'اطلاعات پایه'!$E$37+(AA2264-'اطلاعات پایه'!$B$37)*'اطلاعات پایه'!$C$38,IF(AA2264&lt;='اطلاعات پایه'!$B$39,'اطلاعات پایه'!$E$38+(AA2264-'اطلاعات پایه'!$B$38)*'اطلاعات پایه'!$C$39,'اطلاعات پایه'!$E$39+(AA2264-'اطلاعات پایه'!$B$39)*'اطلاعات پایه'!$C$40)))))/365*L2264</f>
        <v>0</v>
      </c>
      <c r="AC2264" s="9">
        <f t="shared" si="287"/>
        <v>37493954</v>
      </c>
      <c r="AE2264" s="9">
        <f t="shared" si="282"/>
        <v>49588780</v>
      </c>
    </row>
    <row r="2265" spans="1:31" x14ac:dyDescent="0.25">
      <c r="A2265" s="13">
        <v>2245</v>
      </c>
      <c r="B2265" s="13"/>
      <c r="C2265" s="13"/>
      <c r="D2265" s="13"/>
      <c r="E2265" s="13"/>
      <c r="F2265" s="13"/>
      <c r="G2265" s="6" t="str">
        <f t="shared" si="280"/>
        <v/>
      </c>
      <c r="H2265" s="13"/>
      <c r="I2265" s="13"/>
      <c r="J2265" s="15"/>
      <c r="K2265" s="15"/>
      <c r="L2265" s="5">
        <f>VLOOKUP($C$15,'اطلاعات پایه'!$A$18:$B$30,2,FALSE)</f>
        <v>30</v>
      </c>
      <c r="M2265" s="6">
        <f>VLOOKUP($C$15,'اطلاعات پایه'!$A$18:$C$30,3,FALSE)</f>
        <v>45736</v>
      </c>
      <c r="N2265" s="5">
        <f>ROUND((K2265*('اطلاعات پایه'!$B$12+1)+'اطلاعات پایه'!$B$13)/30*L2265,0)</f>
        <v>9316080</v>
      </c>
      <c r="O2265" s="5">
        <f>IF(AND(F2265&gt;0,M2265-F2265&gt;364),'اطلاعات پایه'!$B$10,0)*L2265+J2265</f>
        <v>0</v>
      </c>
      <c r="P2265" s="5">
        <f>IF(H2265="متاهل",'اطلاعات پایه'!$B$6,0)</f>
        <v>0</v>
      </c>
      <c r="Q2265" s="5">
        <f>I2265*'اطلاعات پایه'!$B$7</f>
        <v>0</v>
      </c>
      <c r="R2265" s="5">
        <f>ROUND('اطلاعات پایه'!$B$8/30*MIN(30,L2265),0)</f>
        <v>9000000</v>
      </c>
      <c r="S2265" s="5">
        <f>ROUND('اطلاعات پایه'!$B$9/30*MIN(30,L2265),0)</f>
        <v>22000000</v>
      </c>
      <c r="T2265" s="5">
        <f t="shared" si="283"/>
        <v>59284</v>
      </c>
      <c r="U2265" s="15"/>
      <c r="V2265" s="5">
        <f t="shared" si="281"/>
        <v>0</v>
      </c>
      <c r="X2265" s="9">
        <f t="shared" si="284"/>
        <v>40316080</v>
      </c>
      <c r="Y2265" s="9">
        <f>ROUND(0.07*MIN(7*L2265*'اطلاعات پایه'!$B$5,'محاسبه حقوق'!X2265),0)</f>
        <v>2822126</v>
      </c>
      <c r="Z2265" s="9">
        <f t="shared" si="285"/>
        <v>9272700</v>
      </c>
      <c r="AA2265" s="9">
        <f t="shared" si="286"/>
        <v>480702059.14285713</v>
      </c>
      <c r="AB2265" s="5">
        <f>IF(AA2265&lt;='اطلاعات پایه'!$B$35,'اطلاعات پایه'!$D$35,IF(AA2265&lt;='اطلاعات پایه'!$B$36,'اطلاعات پایه'!$E$35+(AA2265-'اطلاعات پایه'!$B$35)*'اطلاعات پایه'!$C$36,IF(AA2265&lt;='اطلاعات پایه'!$B$37,'اطلاعات پایه'!$E$36+(AA2265-'اطلاعات پایه'!$B$36)*'اطلاعات پایه'!$C$37,IF(AA2265&lt;='اطلاعات پایه'!$B$38,'اطلاعات پایه'!$E$37+(AA2265-'اطلاعات پایه'!$B$37)*'اطلاعات پایه'!$C$38,IF(AA2265&lt;='اطلاعات پایه'!$B$39,'اطلاعات پایه'!$E$38+(AA2265-'اطلاعات پایه'!$B$38)*'اطلاعات پایه'!$C$39,'اطلاعات پایه'!$E$39+(AA2265-'اطلاعات پایه'!$B$39)*'اطلاعات پایه'!$C$40)))))/365*L2265</f>
        <v>0</v>
      </c>
      <c r="AC2265" s="9">
        <f t="shared" si="287"/>
        <v>37493954</v>
      </c>
      <c r="AE2265" s="9">
        <f t="shared" si="282"/>
        <v>49588780</v>
      </c>
    </row>
    <row r="2266" spans="1:31" x14ac:dyDescent="0.25">
      <c r="A2266" s="13">
        <v>2246</v>
      </c>
      <c r="B2266" s="13"/>
      <c r="C2266" s="13"/>
      <c r="D2266" s="13"/>
      <c r="E2266" s="13"/>
      <c r="F2266" s="13"/>
      <c r="G2266" s="6" t="str">
        <f t="shared" si="280"/>
        <v/>
      </c>
      <c r="H2266" s="13"/>
      <c r="I2266" s="13"/>
      <c r="J2266" s="15"/>
      <c r="K2266" s="15"/>
      <c r="L2266" s="5">
        <f>VLOOKUP($C$15,'اطلاعات پایه'!$A$18:$B$30,2,FALSE)</f>
        <v>30</v>
      </c>
      <c r="M2266" s="6">
        <f>VLOOKUP($C$15,'اطلاعات پایه'!$A$18:$C$30,3,FALSE)</f>
        <v>45736</v>
      </c>
      <c r="N2266" s="5">
        <f>ROUND((K2266*('اطلاعات پایه'!$B$12+1)+'اطلاعات پایه'!$B$13)/30*L2266,0)</f>
        <v>9316080</v>
      </c>
      <c r="O2266" s="5">
        <f>IF(AND(F2266&gt;0,M2266-F2266&gt;364),'اطلاعات پایه'!$B$10,0)*L2266+J2266</f>
        <v>0</v>
      </c>
      <c r="P2266" s="5">
        <f>IF(H2266="متاهل",'اطلاعات پایه'!$B$6,0)</f>
        <v>0</v>
      </c>
      <c r="Q2266" s="5">
        <f>I2266*'اطلاعات پایه'!$B$7</f>
        <v>0</v>
      </c>
      <c r="R2266" s="5">
        <f>ROUND('اطلاعات پایه'!$B$8/30*MIN(30,L2266),0)</f>
        <v>9000000</v>
      </c>
      <c r="S2266" s="5">
        <f>ROUND('اطلاعات پایه'!$B$9/30*MIN(30,L2266),0)</f>
        <v>22000000</v>
      </c>
      <c r="T2266" s="5">
        <f t="shared" si="283"/>
        <v>59284</v>
      </c>
      <c r="U2266" s="15"/>
      <c r="V2266" s="5">
        <f t="shared" si="281"/>
        <v>0</v>
      </c>
      <c r="X2266" s="9">
        <f t="shared" si="284"/>
        <v>40316080</v>
      </c>
      <c r="Y2266" s="9">
        <f>ROUND(0.07*MIN(7*L2266*'اطلاعات پایه'!$B$5,'محاسبه حقوق'!X2266),0)</f>
        <v>2822126</v>
      </c>
      <c r="Z2266" s="9">
        <f t="shared" si="285"/>
        <v>9272700</v>
      </c>
      <c r="AA2266" s="9">
        <f t="shared" si="286"/>
        <v>480702059.14285713</v>
      </c>
      <c r="AB2266" s="5">
        <f>IF(AA2266&lt;='اطلاعات پایه'!$B$35,'اطلاعات پایه'!$D$35,IF(AA2266&lt;='اطلاعات پایه'!$B$36,'اطلاعات پایه'!$E$35+(AA2266-'اطلاعات پایه'!$B$35)*'اطلاعات پایه'!$C$36,IF(AA2266&lt;='اطلاعات پایه'!$B$37,'اطلاعات پایه'!$E$36+(AA2266-'اطلاعات پایه'!$B$36)*'اطلاعات پایه'!$C$37,IF(AA2266&lt;='اطلاعات پایه'!$B$38,'اطلاعات پایه'!$E$37+(AA2266-'اطلاعات پایه'!$B$37)*'اطلاعات پایه'!$C$38,IF(AA2266&lt;='اطلاعات پایه'!$B$39,'اطلاعات پایه'!$E$38+(AA2266-'اطلاعات پایه'!$B$38)*'اطلاعات پایه'!$C$39,'اطلاعات پایه'!$E$39+(AA2266-'اطلاعات پایه'!$B$39)*'اطلاعات پایه'!$C$40)))))/365*L2266</f>
        <v>0</v>
      </c>
      <c r="AC2266" s="9">
        <f t="shared" si="287"/>
        <v>37493954</v>
      </c>
      <c r="AE2266" s="9">
        <f t="shared" si="282"/>
        <v>49588780</v>
      </c>
    </row>
    <row r="2267" spans="1:31" x14ac:dyDescent="0.25">
      <c r="A2267" s="13">
        <v>2247</v>
      </c>
      <c r="B2267" s="13"/>
      <c r="C2267" s="13"/>
      <c r="D2267" s="13"/>
      <c r="E2267" s="13"/>
      <c r="F2267" s="13"/>
      <c r="G2267" s="6" t="str">
        <f t="shared" si="280"/>
        <v/>
      </c>
      <c r="H2267" s="13"/>
      <c r="I2267" s="13"/>
      <c r="J2267" s="15"/>
      <c r="K2267" s="15"/>
      <c r="L2267" s="5">
        <f>VLOOKUP($C$15,'اطلاعات پایه'!$A$18:$B$30,2,FALSE)</f>
        <v>30</v>
      </c>
      <c r="M2267" s="6">
        <f>VLOOKUP($C$15,'اطلاعات پایه'!$A$18:$C$30,3,FALSE)</f>
        <v>45736</v>
      </c>
      <c r="N2267" s="5">
        <f>ROUND((K2267*('اطلاعات پایه'!$B$12+1)+'اطلاعات پایه'!$B$13)/30*L2267,0)</f>
        <v>9316080</v>
      </c>
      <c r="O2267" s="5">
        <f>IF(AND(F2267&gt;0,M2267-F2267&gt;364),'اطلاعات پایه'!$B$10,0)*L2267+J2267</f>
        <v>0</v>
      </c>
      <c r="P2267" s="5">
        <f>IF(H2267="متاهل",'اطلاعات پایه'!$B$6,0)</f>
        <v>0</v>
      </c>
      <c r="Q2267" s="5">
        <f>I2267*'اطلاعات پایه'!$B$7</f>
        <v>0</v>
      </c>
      <c r="R2267" s="5">
        <f>ROUND('اطلاعات پایه'!$B$8/30*MIN(30,L2267),0)</f>
        <v>9000000</v>
      </c>
      <c r="S2267" s="5">
        <f>ROUND('اطلاعات پایه'!$B$9/30*MIN(30,L2267),0)</f>
        <v>22000000</v>
      </c>
      <c r="T2267" s="5">
        <f t="shared" si="283"/>
        <v>59284</v>
      </c>
      <c r="U2267" s="15"/>
      <c r="V2267" s="5">
        <f t="shared" si="281"/>
        <v>0</v>
      </c>
      <c r="X2267" s="9">
        <f t="shared" si="284"/>
        <v>40316080</v>
      </c>
      <c r="Y2267" s="9">
        <f>ROUND(0.07*MIN(7*L2267*'اطلاعات پایه'!$B$5,'محاسبه حقوق'!X2267),0)</f>
        <v>2822126</v>
      </c>
      <c r="Z2267" s="9">
        <f t="shared" si="285"/>
        <v>9272700</v>
      </c>
      <c r="AA2267" s="9">
        <f t="shared" si="286"/>
        <v>480702059.14285713</v>
      </c>
      <c r="AB2267" s="5">
        <f>IF(AA2267&lt;='اطلاعات پایه'!$B$35,'اطلاعات پایه'!$D$35,IF(AA2267&lt;='اطلاعات پایه'!$B$36,'اطلاعات پایه'!$E$35+(AA2267-'اطلاعات پایه'!$B$35)*'اطلاعات پایه'!$C$36,IF(AA2267&lt;='اطلاعات پایه'!$B$37,'اطلاعات پایه'!$E$36+(AA2267-'اطلاعات پایه'!$B$36)*'اطلاعات پایه'!$C$37,IF(AA2267&lt;='اطلاعات پایه'!$B$38,'اطلاعات پایه'!$E$37+(AA2267-'اطلاعات پایه'!$B$37)*'اطلاعات پایه'!$C$38,IF(AA2267&lt;='اطلاعات پایه'!$B$39,'اطلاعات پایه'!$E$38+(AA2267-'اطلاعات پایه'!$B$38)*'اطلاعات پایه'!$C$39,'اطلاعات پایه'!$E$39+(AA2267-'اطلاعات پایه'!$B$39)*'اطلاعات پایه'!$C$40)))))/365*L2267</f>
        <v>0</v>
      </c>
      <c r="AC2267" s="9">
        <f t="shared" si="287"/>
        <v>37493954</v>
      </c>
      <c r="AE2267" s="9">
        <f t="shared" si="282"/>
        <v>49588780</v>
      </c>
    </row>
    <row r="2268" spans="1:31" x14ac:dyDescent="0.25">
      <c r="A2268" s="13">
        <v>2248</v>
      </c>
      <c r="B2268" s="13"/>
      <c r="C2268" s="13"/>
      <c r="D2268" s="13"/>
      <c r="E2268" s="13"/>
      <c r="F2268" s="13"/>
      <c r="G2268" s="6" t="str">
        <f t="shared" si="280"/>
        <v/>
      </c>
      <c r="H2268" s="13"/>
      <c r="I2268" s="13"/>
      <c r="J2268" s="15"/>
      <c r="K2268" s="15"/>
      <c r="L2268" s="5">
        <f>VLOOKUP($C$15,'اطلاعات پایه'!$A$18:$B$30,2,FALSE)</f>
        <v>30</v>
      </c>
      <c r="M2268" s="6">
        <f>VLOOKUP($C$15,'اطلاعات پایه'!$A$18:$C$30,3,FALSE)</f>
        <v>45736</v>
      </c>
      <c r="N2268" s="5">
        <f>ROUND((K2268*('اطلاعات پایه'!$B$12+1)+'اطلاعات پایه'!$B$13)/30*L2268,0)</f>
        <v>9316080</v>
      </c>
      <c r="O2268" s="5">
        <f>IF(AND(F2268&gt;0,M2268-F2268&gt;364),'اطلاعات پایه'!$B$10,0)*L2268+J2268</f>
        <v>0</v>
      </c>
      <c r="P2268" s="5">
        <f>IF(H2268="متاهل",'اطلاعات پایه'!$B$6,0)</f>
        <v>0</v>
      </c>
      <c r="Q2268" s="5">
        <f>I2268*'اطلاعات پایه'!$B$7</f>
        <v>0</v>
      </c>
      <c r="R2268" s="5">
        <f>ROUND('اطلاعات پایه'!$B$8/30*MIN(30,L2268),0)</f>
        <v>9000000</v>
      </c>
      <c r="S2268" s="5">
        <f>ROUND('اطلاعات پایه'!$B$9/30*MIN(30,L2268),0)</f>
        <v>22000000</v>
      </c>
      <c r="T2268" s="5">
        <f t="shared" si="283"/>
        <v>59284</v>
      </c>
      <c r="U2268" s="15"/>
      <c r="V2268" s="5">
        <f t="shared" si="281"/>
        <v>0</v>
      </c>
      <c r="X2268" s="9">
        <f t="shared" si="284"/>
        <v>40316080</v>
      </c>
      <c r="Y2268" s="9">
        <f>ROUND(0.07*MIN(7*L2268*'اطلاعات پایه'!$B$5,'محاسبه حقوق'!X2268),0)</f>
        <v>2822126</v>
      </c>
      <c r="Z2268" s="9">
        <f t="shared" si="285"/>
        <v>9272700</v>
      </c>
      <c r="AA2268" s="9">
        <f t="shared" si="286"/>
        <v>480702059.14285713</v>
      </c>
      <c r="AB2268" s="5">
        <f>IF(AA2268&lt;='اطلاعات پایه'!$B$35,'اطلاعات پایه'!$D$35,IF(AA2268&lt;='اطلاعات پایه'!$B$36,'اطلاعات پایه'!$E$35+(AA2268-'اطلاعات پایه'!$B$35)*'اطلاعات پایه'!$C$36,IF(AA2268&lt;='اطلاعات پایه'!$B$37,'اطلاعات پایه'!$E$36+(AA2268-'اطلاعات پایه'!$B$36)*'اطلاعات پایه'!$C$37,IF(AA2268&lt;='اطلاعات پایه'!$B$38,'اطلاعات پایه'!$E$37+(AA2268-'اطلاعات پایه'!$B$37)*'اطلاعات پایه'!$C$38,IF(AA2268&lt;='اطلاعات پایه'!$B$39,'اطلاعات پایه'!$E$38+(AA2268-'اطلاعات پایه'!$B$38)*'اطلاعات پایه'!$C$39,'اطلاعات پایه'!$E$39+(AA2268-'اطلاعات پایه'!$B$39)*'اطلاعات پایه'!$C$40)))))/365*L2268</f>
        <v>0</v>
      </c>
      <c r="AC2268" s="9">
        <f t="shared" si="287"/>
        <v>37493954</v>
      </c>
      <c r="AE2268" s="9">
        <f t="shared" si="282"/>
        <v>49588780</v>
      </c>
    </row>
    <row r="2269" spans="1:31" x14ac:dyDescent="0.25">
      <c r="A2269" s="13">
        <v>2249</v>
      </c>
      <c r="B2269" s="13"/>
      <c r="C2269" s="13"/>
      <c r="D2269" s="13"/>
      <c r="E2269" s="13"/>
      <c r="F2269" s="13"/>
      <c r="G2269" s="6" t="str">
        <f t="shared" si="280"/>
        <v/>
      </c>
      <c r="H2269" s="13"/>
      <c r="I2269" s="13"/>
      <c r="J2269" s="15"/>
      <c r="K2269" s="15"/>
      <c r="L2269" s="5">
        <f>VLOOKUP($C$15,'اطلاعات پایه'!$A$18:$B$30,2,FALSE)</f>
        <v>30</v>
      </c>
      <c r="M2269" s="6">
        <f>VLOOKUP($C$15,'اطلاعات پایه'!$A$18:$C$30,3,FALSE)</f>
        <v>45736</v>
      </c>
      <c r="N2269" s="5">
        <f>ROUND((K2269*('اطلاعات پایه'!$B$12+1)+'اطلاعات پایه'!$B$13)/30*L2269,0)</f>
        <v>9316080</v>
      </c>
      <c r="O2269" s="5">
        <f>IF(AND(F2269&gt;0,M2269-F2269&gt;364),'اطلاعات پایه'!$B$10,0)*L2269+J2269</f>
        <v>0</v>
      </c>
      <c r="P2269" s="5">
        <f>IF(H2269="متاهل",'اطلاعات پایه'!$B$6,0)</f>
        <v>0</v>
      </c>
      <c r="Q2269" s="5">
        <f>I2269*'اطلاعات پایه'!$B$7</f>
        <v>0</v>
      </c>
      <c r="R2269" s="5">
        <f>ROUND('اطلاعات پایه'!$B$8/30*MIN(30,L2269),0)</f>
        <v>9000000</v>
      </c>
      <c r="S2269" s="5">
        <f>ROUND('اطلاعات پایه'!$B$9/30*MIN(30,L2269),0)</f>
        <v>22000000</v>
      </c>
      <c r="T2269" s="5">
        <f t="shared" si="283"/>
        <v>59284</v>
      </c>
      <c r="U2269" s="15"/>
      <c r="V2269" s="5">
        <f t="shared" si="281"/>
        <v>0</v>
      </c>
      <c r="X2269" s="9">
        <f t="shared" si="284"/>
        <v>40316080</v>
      </c>
      <c r="Y2269" s="9">
        <f>ROUND(0.07*MIN(7*L2269*'اطلاعات پایه'!$B$5,'محاسبه حقوق'!X2269),0)</f>
        <v>2822126</v>
      </c>
      <c r="Z2269" s="9">
        <f t="shared" si="285"/>
        <v>9272700</v>
      </c>
      <c r="AA2269" s="9">
        <f t="shared" si="286"/>
        <v>480702059.14285713</v>
      </c>
      <c r="AB2269" s="5">
        <f>IF(AA2269&lt;='اطلاعات پایه'!$B$35,'اطلاعات پایه'!$D$35,IF(AA2269&lt;='اطلاعات پایه'!$B$36,'اطلاعات پایه'!$E$35+(AA2269-'اطلاعات پایه'!$B$35)*'اطلاعات پایه'!$C$36,IF(AA2269&lt;='اطلاعات پایه'!$B$37,'اطلاعات پایه'!$E$36+(AA2269-'اطلاعات پایه'!$B$36)*'اطلاعات پایه'!$C$37,IF(AA2269&lt;='اطلاعات پایه'!$B$38,'اطلاعات پایه'!$E$37+(AA2269-'اطلاعات پایه'!$B$37)*'اطلاعات پایه'!$C$38,IF(AA2269&lt;='اطلاعات پایه'!$B$39,'اطلاعات پایه'!$E$38+(AA2269-'اطلاعات پایه'!$B$38)*'اطلاعات پایه'!$C$39,'اطلاعات پایه'!$E$39+(AA2269-'اطلاعات پایه'!$B$39)*'اطلاعات پایه'!$C$40)))))/365*L2269</f>
        <v>0</v>
      </c>
      <c r="AC2269" s="9">
        <f t="shared" si="287"/>
        <v>37493954</v>
      </c>
      <c r="AE2269" s="9">
        <f t="shared" si="282"/>
        <v>49588780</v>
      </c>
    </row>
    <row r="2270" spans="1:31" x14ac:dyDescent="0.25">
      <c r="A2270" s="13">
        <v>2250</v>
      </c>
      <c r="B2270" s="13"/>
      <c r="C2270" s="13"/>
      <c r="D2270" s="13"/>
      <c r="E2270" s="13"/>
      <c r="F2270" s="13"/>
      <c r="G2270" s="6" t="str">
        <f t="shared" si="280"/>
        <v/>
      </c>
      <c r="H2270" s="13"/>
      <c r="I2270" s="13"/>
      <c r="J2270" s="15"/>
      <c r="K2270" s="15"/>
      <c r="L2270" s="5">
        <f>VLOOKUP($C$15,'اطلاعات پایه'!$A$18:$B$30,2,FALSE)</f>
        <v>30</v>
      </c>
      <c r="M2270" s="6">
        <f>VLOOKUP($C$15,'اطلاعات پایه'!$A$18:$C$30,3,FALSE)</f>
        <v>45736</v>
      </c>
      <c r="N2270" s="5">
        <f>ROUND((K2270*('اطلاعات پایه'!$B$12+1)+'اطلاعات پایه'!$B$13)/30*L2270,0)</f>
        <v>9316080</v>
      </c>
      <c r="O2270" s="5">
        <f>IF(AND(F2270&gt;0,M2270-F2270&gt;364),'اطلاعات پایه'!$B$10,0)*L2270+J2270</f>
        <v>0</v>
      </c>
      <c r="P2270" s="5">
        <f>IF(H2270="متاهل",'اطلاعات پایه'!$B$6,0)</f>
        <v>0</v>
      </c>
      <c r="Q2270" s="5">
        <f>I2270*'اطلاعات پایه'!$B$7</f>
        <v>0</v>
      </c>
      <c r="R2270" s="5">
        <f>ROUND('اطلاعات پایه'!$B$8/30*MIN(30,L2270),0)</f>
        <v>9000000</v>
      </c>
      <c r="S2270" s="5">
        <f>ROUND('اطلاعات پایه'!$B$9/30*MIN(30,L2270),0)</f>
        <v>22000000</v>
      </c>
      <c r="T2270" s="5">
        <f t="shared" si="283"/>
        <v>59284</v>
      </c>
      <c r="U2270" s="15"/>
      <c r="V2270" s="5">
        <f t="shared" si="281"/>
        <v>0</v>
      </c>
      <c r="X2270" s="9">
        <f t="shared" si="284"/>
        <v>40316080</v>
      </c>
      <c r="Y2270" s="9">
        <f>ROUND(0.07*MIN(7*L2270*'اطلاعات پایه'!$B$5,'محاسبه حقوق'!X2270),0)</f>
        <v>2822126</v>
      </c>
      <c r="Z2270" s="9">
        <f t="shared" si="285"/>
        <v>9272700</v>
      </c>
      <c r="AA2270" s="9">
        <f t="shared" si="286"/>
        <v>480702059.14285713</v>
      </c>
      <c r="AB2270" s="5">
        <f>IF(AA2270&lt;='اطلاعات پایه'!$B$35,'اطلاعات پایه'!$D$35,IF(AA2270&lt;='اطلاعات پایه'!$B$36,'اطلاعات پایه'!$E$35+(AA2270-'اطلاعات پایه'!$B$35)*'اطلاعات پایه'!$C$36,IF(AA2270&lt;='اطلاعات پایه'!$B$37,'اطلاعات پایه'!$E$36+(AA2270-'اطلاعات پایه'!$B$36)*'اطلاعات پایه'!$C$37,IF(AA2270&lt;='اطلاعات پایه'!$B$38,'اطلاعات پایه'!$E$37+(AA2270-'اطلاعات پایه'!$B$37)*'اطلاعات پایه'!$C$38,IF(AA2270&lt;='اطلاعات پایه'!$B$39,'اطلاعات پایه'!$E$38+(AA2270-'اطلاعات پایه'!$B$38)*'اطلاعات پایه'!$C$39,'اطلاعات پایه'!$E$39+(AA2270-'اطلاعات پایه'!$B$39)*'اطلاعات پایه'!$C$40)))))/365*L2270</f>
        <v>0</v>
      </c>
      <c r="AC2270" s="9">
        <f t="shared" si="287"/>
        <v>37493954</v>
      </c>
      <c r="AE2270" s="9">
        <f t="shared" si="282"/>
        <v>49588780</v>
      </c>
    </row>
    <row r="2271" spans="1:31" x14ac:dyDescent="0.25">
      <c r="A2271" s="13">
        <v>2251</v>
      </c>
      <c r="B2271" s="13"/>
      <c r="C2271" s="13"/>
      <c r="D2271" s="13"/>
      <c r="E2271" s="13"/>
      <c r="F2271" s="13"/>
      <c r="G2271" s="6" t="str">
        <f t="shared" si="280"/>
        <v/>
      </c>
      <c r="H2271" s="13"/>
      <c r="I2271" s="13"/>
      <c r="J2271" s="15"/>
      <c r="K2271" s="15"/>
      <c r="L2271" s="5">
        <f>VLOOKUP($C$15,'اطلاعات پایه'!$A$18:$B$30,2,FALSE)</f>
        <v>30</v>
      </c>
      <c r="M2271" s="6">
        <f>VLOOKUP($C$15,'اطلاعات پایه'!$A$18:$C$30,3,FALSE)</f>
        <v>45736</v>
      </c>
      <c r="N2271" s="5">
        <f>ROUND((K2271*('اطلاعات پایه'!$B$12+1)+'اطلاعات پایه'!$B$13)/30*L2271,0)</f>
        <v>9316080</v>
      </c>
      <c r="O2271" s="5">
        <f>IF(AND(F2271&gt;0,M2271-F2271&gt;364),'اطلاعات پایه'!$B$10,0)*L2271+J2271</f>
        <v>0</v>
      </c>
      <c r="P2271" s="5">
        <f>IF(H2271="متاهل",'اطلاعات پایه'!$B$6,0)</f>
        <v>0</v>
      </c>
      <c r="Q2271" s="5">
        <f>I2271*'اطلاعات پایه'!$B$7</f>
        <v>0</v>
      </c>
      <c r="R2271" s="5">
        <f>ROUND('اطلاعات پایه'!$B$8/30*MIN(30,L2271),0)</f>
        <v>9000000</v>
      </c>
      <c r="S2271" s="5">
        <f>ROUND('اطلاعات پایه'!$B$9/30*MIN(30,L2271),0)</f>
        <v>22000000</v>
      </c>
      <c r="T2271" s="5">
        <f t="shared" si="283"/>
        <v>59284</v>
      </c>
      <c r="U2271" s="15"/>
      <c r="V2271" s="5">
        <f t="shared" si="281"/>
        <v>0</v>
      </c>
      <c r="X2271" s="9">
        <f t="shared" si="284"/>
        <v>40316080</v>
      </c>
      <c r="Y2271" s="9">
        <f>ROUND(0.07*MIN(7*L2271*'اطلاعات پایه'!$B$5,'محاسبه حقوق'!X2271),0)</f>
        <v>2822126</v>
      </c>
      <c r="Z2271" s="9">
        <f t="shared" si="285"/>
        <v>9272700</v>
      </c>
      <c r="AA2271" s="9">
        <f t="shared" si="286"/>
        <v>480702059.14285713</v>
      </c>
      <c r="AB2271" s="5">
        <f>IF(AA2271&lt;='اطلاعات پایه'!$B$35,'اطلاعات پایه'!$D$35,IF(AA2271&lt;='اطلاعات پایه'!$B$36,'اطلاعات پایه'!$E$35+(AA2271-'اطلاعات پایه'!$B$35)*'اطلاعات پایه'!$C$36,IF(AA2271&lt;='اطلاعات پایه'!$B$37,'اطلاعات پایه'!$E$36+(AA2271-'اطلاعات پایه'!$B$36)*'اطلاعات پایه'!$C$37,IF(AA2271&lt;='اطلاعات پایه'!$B$38,'اطلاعات پایه'!$E$37+(AA2271-'اطلاعات پایه'!$B$37)*'اطلاعات پایه'!$C$38,IF(AA2271&lt;='اطلاعات پایه'!$B$39,'اطلاعات پایه'!$E$38+(AA2271-'اطلاعات پایه'!$B$38)*'اطلاعات پایه'!$C$39,'اطلاعات پایه'!$E$39+(AA2271-'اطلاعات پایه'!$B$39)*'اطلاعات پایه'!$C$40)))))/365*L2271</f>
        <v>0</v>
      </c>
      <c r="AC2271" s="9">
        <f t="shared" si="287"/>
        <v>37493954</v>
      </c>
      <c r="AE2271" s="9">
        <f t="shared" si="282"/>
        <v>49588780</v>
      </c>
    </row>
    <row r="2272" spans="1:31" x14ac:dyDescent="0.25">
      <c r="A2272" s="13">
        <v>2252</v>
      </c>
      <c r="B2272" s="13"/>
      <c r="C2272" s="13"/>
      <c r="D2272" s="13"/>
      <c r="E2272" s="13"/>
      <c r="F2272" s="13"/>
      <c r="G2272" s="6" t="str">
        <f t="shared" si="280"/>
        <v/>
      </c>
      <c r="H2272" s="13"/>
      <c r="I2272" s="13"/>
      <c r="J2272" s="15"/>
      <c r="K2272" s="15"/>
      <c r="L2272" s="5">
        <f>VLOOKUP($C$15,'اطلاعات پایه'!$A$18:$B$30,2,FALSE)</f>
        <v>30</v>
      </c>
      <c r="M2272" s="6">
        <f>VLOOKUP($C$15,'اطلاعات پایه'!$A$18:$C$30,3,FALSE)</f>
        <v>45736</v>
      </c>
      <c r="N2272" s="5">
        <f>ROUND((K2272*('اطلاعات پایه'!$B$12+1)+'اطلاعات پایه'!$B$13)/30*L2272,0)</f>
        <v>9316080</v>
      </c>
      <c r="O2272" s="5">
        <f>IF(AND(F2272&gt;0,M2272-F2272&gt;364),'اطلاعات پایه'!$B$10,0)*L2272+J2272</f>
        <v>0</v>
      </c>
      <c r="P2272" s="5">
        <f>IF(H2272="متاهل",'اطلاعات پایه'!$B$6,0)</f>
        <v>0</v>
      </c>
      <c r="Q2272" s="5">
        <f>I2272*'اطلاعات پایه'!$B$7</f>
        <v>0</v>
      </c>
      <c r="R2272" s="5">
        <f>ROUND('اطلاعات پایه'!$B$8/30*MIN(30,L2272),0)</f>
        <v>9000000</v>
      </c>
      <c r="S2272" s="5">
        <f>ROUND('اطلاعات پایه'!$B$9/30*MIN(30,L2272),0)</f>
        <v>22000000</v>
      </c>
      <c r="T2272" s="5">
        <f t="shared" si="283"/>
        <v>59284</v>
      </c>
      <c r="U2272" s="15"/>
      <c r="V2272" s="5">
        <f t="shared" si="281"/>
        <v>0</v>
      </c>
      <c r="X2272" s="9">
        <f t="shared" si="284"/>
        <v>40316080</v>
      </c>
      <c r="Y2272" s="9">
        <f>ROUND(0.07*MIN(7*L2272*'اطلاعات پایه'!$B$5,'محاسبه حقوق'!X2272),0)</f>
        <v>2822126</v>
      </c>
      <c r="Z2272" s="9">
        <f t="shared" si="285"/>
        <v>9272700</v>
      </c>
      <c r="AA2272" s="9">
        <f t="shared" si="286"/>
        <v>480702059.14285713</v>
      </c>
      <c r="AB2272" s="5">
        <f>IF(AA2272&lt;='اطلاعات پایه'!$B$35,'اطلاعات پایه'!$D$35,IF(AA2272&lt;='اطلاعات پایه'!$B$36,'اطلاعات پایه'!$E$35+(AA2272-'اطلاعات پایه'!$B$35)*'اطلاعات پایه'!$C$36,IF(AA2272&lt;='اطلاعات پایه'!$B$37,'اطلاعات پایه'!$E$36+(AA2272-'اطلاعات پایه'!$B$36)*'اطلاعات پایه'!$C$37,IF(AA2272&lt;='اطلاعات پایه'!$B$38,'اطلاعات پایه'!$E$37+(AA2272-'اطلاعات پایه'!$B$37)*'اطلاعات پایه'!$C$38,IF(AA2272&lt;='اطلاعات پایه'!$B$39,'اطلاعات پایه'!$E$38+(AA2272-'اطلاعات پایه'!$B$38)*'اطلاعات پایه'!$C$39,'اطلاعات پایه'!$E$39+(AA2272-'اطلاعات پایه'!$B$39)*'اطلاعات پایه'!$C$40)))))/365*L2272</f>
        <v>0</v>
      </c>
      <c r="AC2272" s="9">
        <f t="shared" si="287"/>
        <v>37493954</v>
      </c>
      <c r="AE2272" s="9">
        <f t="shared" si="282"/>
        <v>49588780</v>
      </c>
    </row>
    <row r="2273" spans="1:31" x14ac:dyDescent="0.25">
      <c r="A2273" s="13">
        <v>2253</v>
      </c>
      <c r="B2273" s="13"/>
      <c r="C2273" s="13"/>
      <c r="D2273" s="13"/>
      <c r="E2273" s="13"/>
      <c r="F2273" s="13"/>
      <c r="G2273" s="6" t="str">
        <f t="shared" si="280"/>
        <v/>
      </c>
      <c r="H2273" s="13"/>
      <c r="I2273" s="13"/>
      <c r="J2273" s="15"/>
      <c r="K2273" s="15"/>
      <c r="L2273" s="5">
        <f>VLOOKUP($C$15,'اطلاعات پایه'!$A$18:$B$30,2,FALSE)</f>
        <v>30</v>
      </c>
      <c r="M2273" s="6">
        <f>VLOOKUP($C$15,'اطلاعات پایه'!$A$18:$C$30,3,FALSE)</f>
        <v>45736</v>
      </c>
      <c r="N2273" s="5">
        <f>ROUND((K2273*('اطلاعات پایه'!$B$12+1)+'اطلاعات پایه'!$B$13)/30*L2273,0)</f>
        <v>9316080</v>
      </c>
      <c r="O2273" s="5">
        <f>IF(AND(F2273&gt;0,M2273-F2273&gt;364),'اطلاعات پایه'!$B$10,0)*L2273+J2273</f>
        <v>0</v>
      </c>
      <c r="P2273" s="5">
        <f>IF(H2273="متاهل",'اطلاعات پایه'!$B$6,0)</f>
        <v>0</v>
      </c>
      <c r="Q2273" s="5">
        <f>I2273*'اطلاعات پایه'!$B$7</f>
        <v>0</v>
      </c>
      <c r="R2273" s="5">
        <f>ROUND('اطلاعات پایه'!$B$8/30*MIN(30,L2273),0)</f>
        <v>9000000</v>
      </c>
      <c r="S2273" s="5">
        <f>ROUND('اطلاعات پایه'!$B$9/30*MIN(30,L2273),0)</f>
        <v>22000000</v>
      </c>
      <c r="T2273" s="5">
        <f t="shared" si="283"/>
        <v>59284</v>
      </c>
      <c r="U2273" s="15"/>
      <c r="V2273" s="5">
        <f t="shared" si="281"/>
        <v>0</v>
      </c>
      <c r="X2273" s="9">
        <f t="shared" si="284"/>
        <v>40316080</v>
      </c>
      <c r="Y2273" s="9">
        <f>ROUND(0.07*MIN(7*L2273*'اطلاعات پایه'!$B$5,'محاسبه حقوق'!X2273),0)</f>
        <v>2822126</v>
      </c>
      <c r="Z2273" s="9">
        <f t="shared" si="285"/>
        <v>9272700</v>
      </c>
      <c r="AA2273" s="9">
        <f t="shared" si="286"/>
        <v>480702059.14285713</v>
      </c>
      <c r="AB2273" s="5">
        <f>IF(AA2273&lt;='اطلاعات پایه'!$B$35,'اطلاعات پایه'!$D$35,IF(AA2273&lt;='اطلاعات پایه'!$B$36,'اطلاعات پایه'!$E$35+(AA2273-'اطلاعات پایه'!$B$35)*'اطلاعات پایه'!$C$36,IF(AA2273&lt;='اطلاعات پایه'!$B$37,'اطلاعات پایه'!$E$36+(AA2273-'اطلاعات پایه'!$B$36)*'اطلاعات پایه'!$C$37,IF(AA2273&lt;='اطلاعات پایه'!$B$38,'اطلاعات پایه'!$E$37+(AA2273-'اطلاعات پایه'!$B$37)*'اطلاعات پایه'!$C$38,IF(AA2273&lt;='اطلاعات پایه'!$B$39,'اطلاعات پایه'!$E$38+(AA2273-'اطلاعات پایه'!$B$38)*'اطلاعات پایه'!$C$39,'اطلاعات پایه'!$E$39+(AA2273-'اطلاعات پایه'!$B$39)*'اطلاعات پایه'!$C$40)))))/365*L2273</f>
        <v>0</v>
      </c>
      <c r="AC2273" s="9">
        <f t="shared" si="287"/>
        <v>37493954</v>
      </c>
      <c r="AE2273" s="9">
        <f t="shared" si="282"/>
        <v>49588780</v>
      </c>
    </row>
    <row r="2274" spans="1:31" x14ac:dyDescent="0.25">
      <c r="A2274" s="13">
        <v>2254</v>
      </c>
      <c r="B2274" s="13"/>
      <c r="C2274" s="13"/>
      <c r="D2274" s="13"/>
      <c r="E2274" s="13"/>
      <c r="F2274" s="13"/>
      <c r="G2274" s="6" t="str">
        <f t="shared" si="280"/>
        <v/>
      </c>
      <c r="H2274" s="13"/>
      <c r="I2274" s="13"/>
      <c r="J2274" s="15"/>
      <c r="K2274" s="15"/>
      <c r="L2274" s="5">
        <f>VLOOKUP($C$15,'اطلاعات پایه'!$A$18:$B$30,2,FALSE)</f>
        <v>30</v>
      </c>
      <c r="M2274" s="6">
        <f>VLOOKUP($C$15,'اطلاعات پایه'!$A$18:$C$30,3,FALSE)</f>
        <v>45736</v>
      </c>
      <c r="N2274" s="5">
        <f>ROUND((K2274*('اطلاعات پایه'!$B$12+1)+'اطلاعات پایه'!$B$13)/30*L2274,0)</f>
        <v>9316080</v>
      </c>
      <c r="O2274" s="5">
        <f>IF(AND(F2274&gt;0,M2274-F2274&gt;364),'اطلاعات پایه'!$B$10,0)*L2274+J2274</f>
        <v>0</v>
      </c>
      <c r="P2274" s="5">
        <f>IF(H2274="متاهل",'اطلاعات پایه'!$B$6,0)</f>
        <v>0</v>
      </c>
      <c r="Q2274" s="5">
        <f>I2274*'اطلاعات پایه'!$B$7</f>
        <v>0</v>
      </c>
      <c r="R2274" s="5">
        <f>ROUND('اطلاعات پایه'!$B$8/30*MIN(30,L2274),0)</f>
        <v>9000000</v>
      </c>
      <c r="S2274" s="5">
        <f>ROUND('اطلاعات پایه'!$B$9/30*MIN(30,L2274),0)</f>
        <v>22000000</v>
      </c>
      <c r="T2274" s="5">
        <f t="shared" si="283"/>
        <v>59284</v>
      </c>
      <c r="U2274" s="15"/>
      <c r="V2274" s="5">
        <f t="shared" si="281"/>
        <v>0</v>
      </c>
      <c r="X2274" s="9">
        <f t="shared" si="284"/>
        <v>40316080</v>
      </c>
      <c r="Y2274" s="9">
        <f>ROUND(0.07*MIN(7*L2274*'اطلاعات پایه'!$B$5,'محاسبه حقوق'!X2274),0)</f>
        <v>2822126</v>
      </c>
      <c r="Z2274" s="9">
        <f t="shared" si="285"/>
        <v>9272700</v>
      </c>
      <c r="AA2274" s="9">
        <f t="shared" si="286"/>
        <v>480702059.14285713</v>
      </c>
      <c r="AB2274" s="5">
        <f>IF(AA2274&lt;='اطلاعات پایه'!$B$35,'اطلاعات پایه'!$D$35,IF(AA2274&lt;='اطلاعات پایه'!$B$36,'اطلاعات پایه'!$E$35+(AA2274-'اطلاعات پایه'!$B$35)*'اطلاعات پایه'!$C$36,IF(AA2274&lt;='اطلاعات پایه'!$B$37,'اطلاعات پایه'!$E$36+(AA2274-'اطلاعات پایه'!$B$36)*'اطلاعات پایه'!$C$37,IF(AA2274&lt;='اطلاعات پایه'!$B$38,'اطلاعات پایه'!$E$37+(AA2274-'اطلاعات پایه'!$B$37)*'اطلاعات پایه'!$C$38,IF(AA2274&lt;='اطلاعات پایه'!$B$39,'اطلاعات پایه'!$E$38+(AA2274-'اطلاعات پایه'!$B$38)*'اطلاعات پایه'!$C$39,'اطلاعات پایه'!$E$39+(AA2274-'اطلاعات پایه'!$B$39)*'اطلاعات پایه'!$C$40)))))/365*L2274</f>
        <v>0</v>
      </c>
      <c r="AC2274" s="9">
        <f t="shared" si="287"/>
        <v>37493954</v>
      </c>
      <c r="AE2274" s="9">
        <f t="shared" si="282"/>
        <v>49588780</v>
      </c>
    </row>
    <row r="2275" spans="1:31" x14ac:dyDescent="0.25">
      <c r="A2275" s="13">
        <v>2255</v>
      </c>
      <c r="B2275" s="13"/>
      <c r="C2275" s="13"/>
      <c r="D2275" s="13"/>
      <c r="E2275" s="13"/>
      <c r="F2275" s="13"/>
      <c r="G2275" s="6" t="str">
        <f t="shared" si="280"/>
        <v/>
      </c>
      <c r="H2275" s="13"/>
      <c r="I2275" s="13"/>
      <c r="J2275" s="15"/>
      <c r="K2275" s="15"/>
      <c r="L2275" s="5">
        <f>VLOOKUP($C$15,'اطلاعات پایه'!$A$18:$B$30,2,FALSE)</f>
        <v>30</v>
      </c>
      <c r="M2275" s="6">
        <f>VLOOKUP($C$15,'اطلاعات پایه'!$A$18:$C$30,3,FALSE)</f>
        <v>45736</v>
      </c>
      <c r="N2275" s="5">
        <f>ROUND((K2275*('اطلاعات پایه'!$B$12+1)+'اطلاعات پایه'!$B$13)/30*L2275,0)</f>
        <v>9316080</v>
      </c>
      <c r="O2275" s="5">
        <f>IF(AND(F2275&gt;0,M2275-F2275&gt;364),'اطلاعات پایه'!$B$10,0)*L2275+J2275</f>
        <v>0</v>
      </c>
      <c r="P2275" s="5">
        <f>IF(H2275="متاهل",'اطلاعات پایه'!$B$6,0)</f>
        <v>0</v>
      </c>
      <c r="Q2275" s="5">
        <f>I2275*'اطلاعات پایه'!$B$7</f>
        <v>0</v>
      </c>
      <c r="R2275" s="5">
        <f>ROUND('اطلاعات پایه'!$B$8/30*MIN(30,L2275),0)</f>
        <v>9000000</v>
      </c>
      <c r="S2275" s="5">
        <f>ROUND('اطلاعات پایه'!$B$9/30*MIN(30,L2275),0)</f>
        <v>22000000</v>
      </c>
      <c r="T2275" s="5">
        <f t="shared" si="283"/>
        <v>59284</v>
      </c>
      <c r="U2275" s="15"/>
      <c r="V2275" s="5">
        <f t="shared" si="281"/>
        <v>0</v>
      </c>
      <c r="X2275" s="9">
        <f t="shared" si="284"/>
        <v>40316080</v>
      </c>
      <c r="Y2275" s="9">
        <f>ROUND(0.07*MIN(7*L2275*'اطلاعات پایه'!$B$5,'محاسبه حقوق'!X2275),0)</f>
        <v>2822126</v>
      </c>
      <c r="Z2275" s="9">
        <f t="shared" si="285"/>
        <v>9272700</v>
      </c>
      <c r="AA2275" s="9">
        <f t="shared" si="286"/>
        <v>480702059.14285713</v>
      </c>
      <c r="AB2275" s="5">
        <f>IF(AA2275&lt;='اطلاعات پایه'!$B$35,'اطلاعات پایه'!$D$35,IF(AA2275&lt;='اطلاعات پایه'!$B$36,'اطلاعات پایه'!$E$35+(AA2275-'اطلاعات پایه'!$B$35)*'اطلاعات پایه'!$C$36,IF(AA2275&lt;='اطلاعات پایه'!$B$37,'اطلاعات پایه'!$E$36+(AA2275-'اطلاعات پایه'!$B$36)*'اطلاعات پایه'!$C$37,IF(AA2275&lt;='اطلاعات پایه'!$B$38,'اطلاعات پایه'!$E$37+(AA2275-'اطلاعات پایه'!$B$37)*'اطلاعات پایه'!$C$38,IF(AA2275&lt;='اطلاعات پایه'!$B$39,'اطلاعات پایه'!$E$38+(AA2275-'اطلاعات پایه'!$B$38)*'اطلاعات پایه'!$C$39,'اطلاعات پایه'!$E$39+(AA2275-'اطلاعات پایه'!$B$39)*'اطلاعات پایه'!$C$40)))))/365*L2275</f>
        <v>0</v>
      </c>
      <c r="AC2275" s="9">
        <f t="shared" si="287"/>
        <v>37493954</v>
      </c>
      <c r="AE2275" s="9">
        <f t="shared" si="282"/>
        <v>49588780</v>
      </c>
    </row>
    <row r="2276" spans="1:31" x14ac:dyDescent="0.25">
      <c r="A2276" s="13">
        <v>2256</v>
      </c>
      <c r="B2276" s="13"/>
      <c r="C2276" s="13"/>
      <c r="D2276" s="13"/>
      <c r="E2276" s="13"/>
      <c r="F2276" s="13"/>
      <c r="G2276" s="6" t="str">
        <f t="shared" si="280"/>
        <v/>
      </c>
      <c r="H2276" s="13"/>
      <c r="I2276" s="13"/>
      <c r="J2276" s="15"/>
      <c r="K2276" s="15"/>
      <c r="L2276" s="5">
        <f>VLOOKUP($C$15,'اطلاعات پایه'!$A$18:$B$30,2,FALSE)</f>
        <v>30</v>
      </c>
      <c r="M2276" s="6">
        <f>VLOOKUP($C$15,'اطلاعات پایه'!$A$18:$C$30,3,FALSE)</f>
        <v>45736</v>
      </c>
      <c r="N2276" s="5">
        <f>ROUND((K2276*('اطلاعات پایه'!$B$12+1)+'اطلاعات پایه'!$B$13)/30*L2276,0)</f>
        <v>9316080</v>
      </c>
      <c r="O2276" s="5">
        <f>IF(AND(F2276&gt;0,M2276-F2276&gt;364),'اطلاعات پایه'!$B$10,0)*L2276+J2276</f>
        <v>0</v>
      </c>
      <c r="P2276" s="5">
        <f>IF(H2276="متاهل",'اطلاعات پایه'!$B$6,0)</f>
        <v>0</v>
      </c>
      <c r="Q2276" s="5">
        <f>I2276*'اطلاعات پایه'!$B$7</f>
        <v>0</v>
      </c>
      <c r="R2276" s="5">
        <f>ROUND('اطلاعات پایه'!$B$8/30*MIN(30,L2276),0)</f>
        <v>9000000</v>
      </c>
      <c r="S2276" s="5">
        <f>ROUND('اطلاعات پایه'!$B$9/30*MIN(30,L2276),0)</f>
        <v>22000000</v>
      </c>
      <c r="T2276" s="5">
        <f t="shared" si="283"/>
        <v>59284</v>
      </c>
      <c r="U2276" s="15"/>
      <c r="V2276" s="5">
        <f t="shared" si="281"/>
        <v>0</v>
      </c>
      <c r="X2276" s="9">
        <f t="shared" si="284"/>
        <v>40316080</v>
      </c>
      <c r="Y2276" s="9">
        <f>ROUND(0.07*MIN(7*L2276*'اطلاعات پایه'!$B$5,'محاسبه حقوق'!X2276),0)</f>
        <v>2822126</v>
      </c>
      <c r="Z2276" s="9">
        <f t="shared" si="285"/>
        <v>9272700</v>
      </c>
      <c r="AA2276" s="9">
        <f t="shared" si="286"/>
        <v>480702059.14285713</v>
      </c>
      <c r="AB2276" s="5">
        <f>IF(AA2276&lt;='اطلاعات پایه'!$B$35,'اطلاعات پایه'!$D$35,IF(AA2276&lt;='اطلاعات پایه'!$B$36,'اطلاعات پایه'!$E$35+(AA2276-'اطلاعات پایه'!$B$35)*'اطلاعات پایه'!$C$36,IF(AA2276&lt;='اطلاعات پایه'!$B$37,'اطلاعات پایه'!$E$36+(AA2276-'اطلاعات پایه'!$B$36)*'اطلاعات پایه'!$C$37,IF(AA2276&lt;='اطلاعات پایه'!$B$38,'اطلاعات پایه'!$E$37+(AA2276-'اطلاعات پایه'!$B$37)*'اطلاعات پایه'!$C$38,IF(AA2276&lt;='اطلاعات پایه'!$B$39,'اطلاعات پایه'!$E$38+(AA2276-'اطلاعات پایه'!$B$38)*'اطلاعات پایه'!$C$39,'اطلاعات پایه'!$E$39+(AA2276-'اطلاعات پایه'!$B$39)*'اطلاعات پایه'!$C$40)))))/365*L2276</f>
        <v>0</v>
      </c>
      <c r="AC2276" s="9">
        <f t="shared" si="287"/>
        <v>37493954</v>
      </c>
      <c r="AE2276" s="9">
        <f t="shared" si="282"/>
        <v>49588780</v>
      </c>
    </row>
    <row r="2277" spans="1:31" x14ac:dyDescent="0.25">
      <c r="A2277" s="13">
        <v>2257</v>
      </c>
      <c r="B2277" s="13"/>
      <c r="C2277" s="13"/>
      <c r="D2277" s="13"/>
      <c r="E2277" s="13"/>
      <c r="F2277" s="13"/>
      <c r="G2277" s="6" t="str">
        <f t="shared" si="280"/>
        <v/>
      </c>
      <c r="H2277" s="13"/>
      <c r="I2277" s="13"/>
      <c r="J2277" s="15"/>
      <c r="K2277" s="15"/>
      <c r="L2277" s="5">
        <f>VLOOKUP($C$15,'اطلاعات پایه'!$A$18:$B$30,2,FALSE)</f>
        <v>30</v>
      </c>
      <c r="M2277" s="6">
        <f>VLOOKUP($C$15,'اطلاعات پایه'!$A$18:$C$30,3,FALSE)</f>
        <v>45736</v>
      </c>
      <c r="N2277" s="5">
        <f>ROUND((K2277*('اطلاعات پایه'!$B$12+1)+'اطلاعات پایه'!$B$13)/30*L2277,0)</f>
        <v>9316080</v>
      </c>
      <c r="O2277" s="5">
        <f>IF(AND(F2277&gt;0,M2277-F2277&gt;364),'اطلاعات پایه'!$B$10,0)*L2277+J2277</f>
        <v>0</v>
      </c>
      <c r="P2277" s="5">
        <f>IF(H2277="متاهل",'اطلاعات پایه'!$B$6,0)</f>
        <v>0</v>
      </c>
      <c r="Q2277" s="5">
        <f>I2277*'اطلاعات پایه'!$B$7</f>
        <v>0</v>
      </c>
      <c r="R2277" s="5">
        <f>ROUND('اطلاعات پایه'!$B$8/30*MIN(30,L2277),0)</f>
        <v>9000000</v>
      </c>
      <c r="S2277" s="5">
        <f>ROUND('اطلاعات پایه'!$B$9/30*MIN(30,L2277),0)</f>
        <v>22000000</v>
      </c>
      <c r="T2277" s="5">
        <f t="shared" si="283"/>
        <v>59284</v>
      </c>
      <c r="U2277" s="15"/>
      <c r="V2277" s="5">
        <f t="shared" si="281"/>
        <v>0</v>
      </c>
      <c r="X2277" s="9">
        <f t="shared" si="284"/>
        <v>40316080</v>
      </c>
      <c r="Y2277" s="9">
        <f>ROUND(0.07*MIN(7*L2277*'اطلاعات پایه'!$B$5,'محاسبه حقوق'!X2277),0)</f>
        <v>2822126</v>
      </c>
      <c r="Z2277" s="9">
        <f t="shared" si="285"/>
        <v>9272700</v>
      </c>
      <c r="AA2277" s="9">
        <f t="shared" si="286"/>
        <v>480702059.14285713</v>
      </c>
      <c r="AB2277" s="5">
        <f>IF(AA2277&lt;='اطلاعات پایه'!$B$35,'اطلاعات پایه'!$D$35,IF(AA2277&lt;='اطلاعات پایه'!$B$36,'اطلاعات پایه'!$E$35+(AA2277-'اطلاعات پایه'!$B$35)*'اطلاعات پایه'!$C$36,IF(AA2277&lt;='اطلاعات پایه'!$B$37,'اطلاعات پایه'!$E$36+(AA2277-'اطلاعات پایه'!$B$36)*'اطلاعات پایه'!$C$37,IF(AA2277&lt;='اطلاعات پایه'!$B$38,'اطلاعات پایه'!$E$37+(AA2277-'اطلاعات پایه'!$B$37)*'اطلاعات پایه'!$C$38,IF(AA2277&lt;='اطلاعات پایه'!$B$39,'اطلاعات پایه'!$E$38+(AA2277-'اطلاعات پایه'!$B$38)*'اطلاعات پایه'!$C$39,'اطلاعات پایه'!$E$39+(AA2277-'اطلاعات پایه'!$B$39)*'اطلاعات پایه'!$C$40)))))/365*L2277</f>
        <v>0</v>
      </c>
      <c r="AC2277" s="9">
        <f t="shared" si="287"/>
        <v>37493954</v>
      </c>
      <c r="AE2277" s="9">
        <f t="shared" si="282"/>
        <v>49588780</v>
      </c>
    </row>
    <row r="2278" spans="1:31" x14ac:dyDescent="0.25">
      <c r="A2278" s="13">
        <v>2258</v>
      </c>
      <c r="B2278" s="13"/>
      <c r="C2278" s="13"/>
      <c r="D2278" s="13"/>
      <c r="E2278" s="13"/>
      <c r="F2278" s="13"/>
      <c r="G2278" s="6" t="str">
        <f t="shared" si="280"/>
        <v/>
      </c>
      <c r="H2278" s="13"/>
      <c r="I2278" s="13"/>
      <c r="J2278" s="15"/>
      <c r="K2278" s="15"/>
      <c r="L2278" s="5">
        <f>VLOOKUP($C$15,'اطلاعات پایه'!$A$18:$B$30,2,FALSE)</f>
        <v>30</v>
      </c>
      <c r="M2278" s="6">
        <f>VLOOKUP($C$15,'اطلاعات پایه'!$A$18:$C$30,3,FALSE)</f>
        <v>45736</v>
      </c>
      <c r="N2278" s="5">
        <f>ROUND((K2278*('اطلاعات پایه'!$B$12+1)+'اطلاعات پایه'!$B$13)/30*L2278,0)</f>
        <v>9316080</v>
      </c>
      <c r="O2278" s="5">
        <f>IF(AND(F2278&gt;0,M2278-F2278&gt;364),'اطلاعات پایه'!$B$10,0)*L2278+J2278</f>
        <v>0</v>
      </c>
      <c r="P2278" s="5">
        <f>IF(H2278="متاهل",'اطلاعات پایه'!$B$6,0)</f>
        <v>0</v>
      </c>
      <c r="Q2278" s="5">
        <f>I2278*'اطلاعات پایه'!$B$7</f>
        <v>0</v>
      </c>
      <c r="R2278" s="5">
        <f>ROUND('اطلاعات پایه'!$B$8/30*MIN(30,L2278),0)</f>
        <v>9000000</v>
      </c>
      <c r="S2278" s="5">
        <f>ROUND('اطلاعات پایه'!$B$9/30*MIN(30,L2278),0)</f>
        <v>22000000</v>
      </c>
      <c r="T2278" s="5">
        <f t="shared" si="283"/>
        <v>59284</v>
      </c>
      <c r="U2278" s="15"/>
      <c r="V2278" s="5">
        <f t="shared" si="281"/>
        <v>0</v>
      </c>
      <c r="X2278" s="9">
        <f t="shared" si="284"/>
        <v>40316080</v>
      </c>
      <c r="Y2278" s="9">
        <f>ROUND(0.07*MIN(7*L2278*'اطلاعات پایه'!$B$5,'محاسبه حقوق'!X2278),0)</f>
        <v>2822126</v>
      </c>
      <c r="Z2278" s="9">
        <f t="shared" si="285"/>
        <v>9272700</v>
      </c>
      <c r="AA2278" s="9">
        <f t="shared" si="286"/>
        <v>480702059.14285713</v>
      </c>
      <c r="AB2278" s="5">
        <f>IF(AA2278&lt;='اطلاعات پایه'!$B$35,'اطلاعات پایه'!$D$35,IF(AA2278&lt;='اطلاعات پایه'!$B$36,'اطلاعات پایه'!$E$35+(AA2278-'اطلاعات پایه'!$B$35)*'اطلاعات پایه'!$C$36,IF(AA2278&lt;='اطلاعات پایه'!$B$37,'اطلاعات پایه'!$E$36+(AA2278-'اطلاعات پایه'!$B$36)*'اطلاعات پایه'!$C$37,IF(AA2278&lt;='اطلاعات پایه'!$B$38,'اطلاعات پایه'!$E$37+(AA2278-'اطلاعات پایه'!$B$37)*'اطلاعات پایه'!$C$38,IF(AA2278&lt;='اطلاعات پایه'!$B$39,'اطلاعات پایه'!$E$38+(AA2278-'اطلاعات پایه'!$B$38)*'اطلاعات پایه'!$C$39,'اطلاعات پایه'!$E$39+(AA2278-'اطلاعات پایه'!$B$39)*'اطلاعات پایه'!$C$40)))))/365*L2278</f>
        <v>0</v>
      </c>
      <c r="AC2278" s="9">
        <f t="shared" si="287"/>
        <v>37493954</v>
      </c>
      <c r="AE2278" s="9">
        <f t="shared" si="282"/>
        <v>49588780</v>
      </c>
    </row>
    <row r="2279" spans="1:31" x14ac:dyDescent="0.25">
      <c r="A2279" s="13">
        <v>2259</v>
      </c>
      <c r="B2279" s="13"/>
      <c r="C2279" s="13"/>
      <c r="D2279" s="13"/>
      <c r="E2279" s="13"/>
      <c r="F2279" s="13"/>
      <c r="G2279" s="6" t="str">
        <f t="shared" si="280"/>
        <v/>
      </c>
      <c r="H2279" s="13"/>
      <c r="I2279" s="13"/>
      <c r="J2279" s="15"/>
      <c r="K2279" s="15"/>
      <c r="L2279" s="5">
        <f>VLOOKUP($C$15,'اطلاعات پایه'!$A$18:$B$30,2,FALSE)</f>
        <v>30</v>
      </c>
      <c r="M2279" s="6">
        <f>VLOOKUP($C$15,'اطلاعات پایه'!$A$18:$C$30,3,FALSE)</f>
        <v>45736</v>
      </c>
      <c r="N2279" s="5">
        <f>ROUND((K2279*('اطلاعات پایه'!$B$12+1)+'اطلاعات پایه'!$B$13)/30*L2279,0)</f>
        <v>9316080</v>
      </c>
      <c r="O2279" s="5">
        <f>IF(AND(F2279&gt;0,M2279-F2279&gt;364),'اطلاعات پایه'!$B$10,0)*L2279+J2279</f>
        <v>0</v>
      </c>
      <c r="P2279" s="5">
        <f>IF(H2279="متاهل",'اطلاعات پایه'!$B$6,0)</f>
        <v>0</v>
      </c>
      <c r="Q2279" s="5">
        <f>I2279*'اطلاعات پایه'!$B$7</f>
        <v>0</v>
      </c>
      <c r="R2279" s="5">
        <f>ROUND('اطلاعات پایه'!$B$8/30*MIN(30,L2279),0)</f>
        <v>9000000</v>
      </c>
      <c r="S2279" s="5">
        <f>ROUND('اطلاعات پایه'!$B$9/30*MIN(30,L2279),0)</f>
        <v>22000000</v>
      </c>
      <c r="T2279" s="5">
        <f t="shared" si="283"/>
        <v>59284</v>
      </c>
      <c r="U2279" s="15"/>
      <c r="V2279" s="5">
        <f t="shared" si="281"/>
        <v>0</v>
      </c>
      <c r="X2279" s="9">
        <f t="shared" si="284"/>
        <v>40316080</v>
      </c>
      <c r="Y2279" s="9">
        <f>ROUND(0.07*MIN(7*L2279*'اطلاعات پایه'!$B$5,'محاسبه حقوق'!X2279),0)</f>
        <v>2822126</v>
      </c>
      <c r="Z2279" s="9">
        <f t="shared" si="285"/>
        <v>9272700</v>
      </c>
      <c r="AA2279" s="9">
        <f t="shared" si="286"/>
        <v>480702059.14285713</v>
      </c>
      <c r="AB2279" s="5">
        <f>IF(AA2279&lt;='اطلاعات پایه'!$B$35,'اطلاعات پایه'!$D$35,IF(AA2279&lt;='اطلاعات پایه'!$B$36,'اطلاعات پایه'!$E$35+(AA2279-'اطلاعات پایه'!$B$35)*'اطلاعات پایه'!$C$36,IF(AA2279&lt;='اطلاعات پایه'!$B$37,'اطلاعات پایه'!$E$36+(AA2279-'اطلاعات پایه'!$B$36)*'اطلاعات پایه'!$C$37,IF(AA2279&lt;='اطلاعات پایه'!$B$38,'اطلاعات پایه'!$E$37+(AA2279-'اطلاعات پایه'!$B$37)*'اطلاعات پایه'!$C$38,IF(AA2279&lt;='اطلاعات پایه'!$B$39,'اطلاعات پایه'!$E$38+(AA2279-'اطلاعات پایه'!$B$38)*'اطلاعات پایه'!$C$39,'اطلاعات پایه'!$E$39+(AA2279-'اطلاعات پایه'!$B$39)*'اطلاعات پایه'!$C$40)))))/365*L2279</f>
        <v>0</v>
      </c>
      <c r="AC2279" s="9">
        <f t="shared" si="287"/>
        <v>37493954</v>
      </c>
      <c r="AE2279" s="9">
        <f t="shared" si="282"/>
        <v>49588780</v>
      </c>
    </row>
    <row r="2280" spans="1:31" x14ac:dyDescent="0.25">
      <c r="A2280" s="13">
        <v>2260</v>
      </c>
      <c r="B2280" s="13"/>
      <c r="C2280" s="13"/>
      <c r="D2280" s="13"/>
      <c r="E2280" s="13"/>
      <c r="F2280" s="13"/>
      <c r="G2280" s="6" t="str">
        <f t="shared" si="280"/>
        <v/>
      </c>
      <c r="H2280" s="13"/>
      <c r="I2280" s="13"/>
      <c r="J2280" s="15"/>
      <c r="K2280" s="15"/>
      <c r="L2280" s="5">
        <f>VLOOKUP($C$15,'اطلاعات پایه'!$A$18:$B$30,2,FALSE)</f>
        <v>30</v>
      </c>
      <c r="M2280" s="6">
        <f>VLOOKUP($C$15,'اطلاعات پایه'!$A$18:$C$30,3,FALSE)</f>
        <v>45736</v>
      </c>
      <c r="N2280" s="5">
        <f>ROUND((K2280*('اطلاعات پایه'!$B$12+1)+'اطلاعات پایه'!$B$13)/30*L2280,0)</f>
        <v>9316080</v>
      </c>
      <c r="O2280" s="5">
        <f>IF(AND(F2280&gt;0,M2280-F2280&gt;364),'اطلاعات پایه'!$B$10,0)*L2280+J2280</f>
        <v>0</v>
      </c>
      <c r="P2280" s="5">
        <f>IF(H2280="متاهل",'اطلاعات پایه'!$B$6,0)</f>
        <v>0</v>
      </c>
      <c r="Q2280" s="5">
        <f>I2280*'اطلاعات پایه'!$B$7</f>
        <v>0</v>
      </c>
      <c r="R2280" s="5">
        <f>ROUND('اطلاعات پایه'!$B$8/30*MIN(30,L2280),0)</f>
        <v>9000000</v>
      </c>
      <c r="S2280" s="5">
        <f>ROUND('اطلاعات پایه'!$B$9/30*MIN(30,L2280),0)</f>
        <v>22000000</v>
      </c>
      <c r="T2280" s="5">
        <f t="shared" si="283"/>
        <v>59284</v>
      </c>
      <c r="U2280" s="15"/>
      <c r="V2280" s="5">
        <f t="shared" si="281"/>
        <v>0</v>
      </c>
      <c r="X2280" s="9">
        <f t="shared" si="284"/>
        <v>40316080</v>
      </c>
      <c r="Y2280" s="9">
        <f>ROUND(0.07*MIN(7*L2280*'اطلاعات پایه'!$B$5,'محاسبه حقوق'!X2280),0)</f>
        <v>2822126</v>
      </c>
      <c r="Z2280" s="9">
        <f t="shared" si="285"/>
        <v>9272700</v>
      </c>
      <c r="AA2280" s="9">
        <f t="shared" si="286"/>
        <v>480702059.14285713</v>
      </c>
      <c r="AB2280" s="5">
        <f>IF(AA2280&lt;='اطلاعات پایه'!$B$35,'اطلاعات پایه'!$D$35,IF(AA2280&lt;='اطلاعات پایه'!$B$36,'اطلاعات پایه'!$E$35+(AA2280-'اطلاعات پایه'!$B$35)*'اطلاعات پایه'!$C$36,IF(AA2280&lt;='اطلاعات پایه'!$B$37,'اطلاعات پایه'!$E$36+(AA2280-'اطلاعات پایه'!$B$36)*'اطلاعات پایه'!$C$37,IF(AA2280&lt;='اطلاعات پایه'!$B$38,'اطلاعات پایه'!$E$37+(AA2280-'اطلاعات پایه'!$B$37)*'اطلاعات پایه'!$C$38,IF(AA2280&lt;='اطلاعات پایه'!$B$39,'اطلاعات پایه'!$E$38+(AA2280-'اطلاعات پایه'!$B$38)*'اطلاعات پایه'!$C$39,'اطلاعات پایه'!$E$39+(AA2280-'اطلاعات پایه'!$B$39)*'اطلاعات پایه'!$C$40)))))/365*L2280</f>
        <v>0</v>
      </c>
      <c r="AC2280" s="9">
        <f t="shared" si="287"/>
        <v>37493954</v>
      </c>
      <c r="AE2280" s="9">
        <f t="shared" si="282"/>
        <v>49588780</v>
      </c>
    </row>
    <row r="2281" spans="1:31" x14ac:dyDescent="0.25">
      <c r="A2281" s="13">
        <v>2261</v>
      </c>
      <c r="B2281" s="13"/>
      <c r="C2281" s="13"/>
      <c r="D2281" s="13"/>
      <c r="E2281" s="13"/>
      <c r="F2281" s="13"/>
      <c r="G2281" s="6" t="str">
        <f t="shared" si="280"/>
        <v/>
      </c>
      <c r="H2281" s="13"/>
      <c r="I2281" s="13"/>
      <c r="J2281" s="15"/>
      <c r="K2281" s="15"/>
      <c r="L2281" s="5">
        <f>VLOOKUP($C$15,'اطلاعات پایه'!$A$18:$B$30,2,FALSE)</f>
        <v>30</v>
      </c>
      <c r="M2281" s="6">
        <f>VLOOKUP($C$15,'اطلاعات پایه'!$A$18:$C$30,3,FALSE)</f>
        <v>45736</v>
      </c>
      <c r="N2281" s="5">
        <f>ROUND((K2281*('اطلاعات پایه'!$B$12+1)+'اطلاعات پایه'!$B$13)/30*L2281,0)</f>
        <v>9316080</v>
      </c>
      <c r="O2281" s="5">
        <f>IF(AND(F2281&gt;0,M2281-F2281&gt;364),'اطلاعات پایه'!$B$10,0)*L2281+J2281</f>
        <v>0</v>
      </c>
      <c r="P2281" s="5">
        <f>IF(H2281="متاهل",'اطلاعات پایه'!$B$6,0)</f>
        <v>0</v>
      </c>
      <c r="Q2281" s="5">
        <f>I2281*'اطلاعات پایه'!$B$7</f>
        <v>0</v>
      </c>
      <c r="R2281" s="5">
        <f>ROUND('اطلاعات پایه'!$B$8/30*MIN(30,L2281),0)</f>
        <v>9000000</v>
      </c>
      <c r="S2281" s="5">
        <f>ROUND('اطلاعات پایه'!$B$9/30*MIN(30,L2281),0)</f>
        <v>22000000</v>
      </c>
      <c r="T2281" s="5">
        <f t="shared" si="283"/>
        <v>59284</v>
      </c>
      <c r="U2281" s="15"/>
      <c r="V2281" s="5">
        <f t="shared" si="281"/>
        <v>0</v>
      </c>
      <c r="X2281" s="9">
        <f t="shared" si="284"/>
        <v>40316080</v>
      </c>
      <c r="Y2281" s="9">
        <f>ROUND(0.07*MIN(7*L2281*'اطلاعات پایه'!$B$5,'محاسبه حقوق'!X2281),0)</f>
        <v>2822126</v>
      </c>
      <c r="Z2281" s="9">
        <f t="shared" si="285"/>
        <v>9272700</v>
      </c>
      <c r="AA2281" s="9">
        <f t="shared" si="286"/>
        <v>480702059.14285713</v>
      </c>
      <c r="AB2281" s="5">
        <f>IF(AA2281&lt;='اطلاعات پایه'!$B$35,'اطلاعات پایه'!$D$35,IF(AA2281&lt;='اطلاعات پایه'!$B$36,'اطلاعات پایه'!$E$35+(AA2281-'اطلاعات پایه'!$B$35)*'اطلاعات پایه'!$C$36,IF(AA2281&lt;='اطلاعات پایه'!$B$37,'اطلاعات پایه'!$E$36+(AA2281-'اطلاعات پایه'!$B$36)*'اطلاعات پایه'!$C$37,IF(AA2281&lt;='اطلاعات پایه'!$B$38,'اطلاعات پایه'!$E$37+(AA2281-'اطلاعات پایه'!$B$37)*'اطلاعات پایه'!$C$38,IF(AA2281&lt;='اطلاعات پایه'!$B$39,'اطلاعات پایه'!$E$38+(AA2281-'اطلاعات پایه'!$B$38)*'اطلاعات پایه'!$C$39,'اطلاعات پایه'!$E$39+(AA2281-'اطلاعات پایه'!$B$39)*'اطلاعات پایه'!$C$40)))))/365*L2281</f>
        <v>0</v>
      </c>
      <c r="AC2281" s="9">
        <f t="shared" si="287"/>
        <v>37493954</v>
      </c>
      <c r="AE2281" s="9">
        <f t="shared" si="282"/>
        <v>49588780</v>
      </c>
    </row>
    <row r="2282" spans="1:31" x14ac:dyDescent="0.25">
      <c r="A2282" s="13">
        <v>2262</v>
      </c>
      <c r="B2282" s="13"/>
      <c r="C2282" s="13"/>
      <c r="D2282" s="13"/>
      <c r="E2282" s="13"/>
      <c r="F2282" s="13"/>
      <c r="G2282" s="6" t="str">
        <f t="shared" si="280"/>
        <v/>
      </c>
      <c r="H2282" s="13"/>
      <c r="I2282" s="13"/>
      <c r="J2282" s="15"/>
      <c r="K2282" s="15"/>
      <c r="L2282" s="5">
        <f>VLOOKUP($C$15,'اطلاعات پایه'!$A$18:$B$30,2,FALSE)</f>
        <v>30</v>
      </c>
      <c r="M2282" s="6">
        <f>VLOOKUP($C$15,'اطلاعات پایه'!$A$18:$C$30,3,FALSE)</f>
        <v>45736</v>
      </c>
      <c r="N2282" s="5">
        <f>ROUND((K2282*('اطلاعات پایه'!$B$12+1)+'اطلاعات پایه'!$B$13)/30*L2282,0)</f>
        <v>9316080</v>
      </c>
      <c r="O2282" s="5">
        <f>IF(AND(F2282&gt;0,M2282-F2282&gt;364),'اطلاعات پایه'!$B$10,0)*L2282+J2282</f>
        <v>0</v>
      </c>
      <c r="P2282" s="5">
        <f>IF(H2282="متاهل",'اطلاعات پایه'!$B$6,0)</f>
        <v>0</v>
      </c>
      <c r="Q2282" s="5">
        <f>I2282*'اطلاعات پایه'!$B$7</f>
        <v>0</v>
      </c>
      <c r="R2282" s="5">
        <f>ROUND('اطلاعات پایه'!$B$8/30*MIN(30,L2282),0)</f>
        <v>9000000</v>
      </c>
      <c r="S2282" s="5">
        <f>ROUND('اطلاعات پایه'!$B$9/30*MIN(30,L2282),0)</f>
        <v>22000000</v>
      </c>
      <c r="T2282" s="5">
        <f t="shared" si="283"/>
        <v>59284</v>
      </c>
      <c r="U2282" s="15"/>
      <c r="V2282" s="5">
        <f t="shared" si="281"/>
        <v>0</v>
      </c>
      <c r="X2282" s="9">
        <f t="shared" si="284"/>
        <v>40316080</v>
      </c>
      <c r="Y2282" s="9">
        <f>ROUND(0.07*MIN(7*L2282*'اطلاعات پایه'!$B$5,'محاسبه حقوق'!X2282),0)</f>
        <v>2822126</v>
      </c>
      <c r="Z2282" s="9">
        <f t="shared" si="285"/>
        <v>9272700</v>
      </c>
      <c r="AA2282" s="9">
        <f t="shared" si="286"/>
        <v>480702059.14285713</v>
      </c>
      <c r="AB2282" s="5">
        <f>IF(AA2282&lt;='اطلاعات پایه'!$B$35,'اطلاعات پایه'!$D$35,IF(AA2282&lt;='اطلاعات پایه'!$B$36,'اطلاعات پایه'!$E$35+(AA2282-'اطلاعات پایه'!$B$35)*'اطلاعات پایه'!$C$36,IF(AA2282&lt;='اطلاعات پایه'!$B$37,'اطلاعات پایه'!$E$36+(AA2282-'اطلاعات پایه'!$B$36)*'اطلاعات پایه'!$C$37,IF(AA2282&lt;='اطلاعات پایه'!$B$38,'اطلاعات پایه'!$E$37+(AA2282-'اطلاعات پایه'!$B$37)*'اطلاعات پایه'!$C$38,IF(AA2282&lt;='اطلاعات پایه'!$B$39,'اطلاعات پایه'!$E$38+(AA2282-'اطلاعات پایه'!$B$38)*'اطلاعات پایه'!$C$39,'اطلاعات پایه'!$E$39+(AA2282-'اطلاعات پایه'!$B$39)*'اطلاعات پایه'!$C$40)))))/365*L2282</f>
        <v>0</v>
      </c>
      <c r="AC2282" s="9">
        <f t="shared" si="287"/>
        <v>37493954</v>
      </c>
      <c r="AE2282" s="9">
        <f t="shared" si="282"/>
        <v>49588780</v>
      </c>
    </row>
    <row r="2283" spans="1:31" x14ac:dyDescent="0.25">
      <c r="A2283" s="13">
        <v>2263</v>
      </c>
      <c r="B2283" s="13"/>
      <c r="C2283" s="13"/>
      <c r="D2283" s="13"/>
      <c r="E2283" s="13"/>
      <c r="F2283" s="13"/>
      <c r="G2283" s="6" t="str">
        <f t="shared" si="280"/>
        <v/>
      </c>
      <c r="H2283" s="13"/>
      <c r="I2283" s="13"/>
      <c r="J2283" s="15"/>
      <c r="K2283" s="15"/>
      <c r="L2283" s="5">
        <f>VLOOKUP($C$15,'اطلاعات پایه'!$A$18:$B$30,2,FALSE)</f>
        <v>30</v>
      </c>
      <c r="M2283" s="6">
        <f>VLOOKUP($C$15,'اطلاعات پایه'!$A$18:$C$30,3,FALSE)</f>
        <v>45736</v>
      </c>
      <c r="N2283" s="5">
        <f>ROUND((K2283*('اطلاعات پایه'!$B$12+1)+'اطلاعات پایه'!$B$13)/30*L2283,0)</f>
        <v>9316080</v>
      </c>
      <c r="O2283" s="5">
        <f>IF(AND(F2283&gt;0,M2283-F2283&gt;364),'اطلاعات پایه'!$B$10,0)*L2283+J2283</f>
        <v>0</v>
      </c>
      <c r="P2283" s="5">
        <f>IF(H2283="متاهل",'اطلاعات پایه'!$B$6,0)</f>
        <v>0</v>
      </c>
      <c r="Q2283" s="5">
        <f>I2283*'اطلاعات پایه'!$B$7</f>
        <v>0</v>
      </c>
      <c r="R2283" s="5">
        <f>ROUND('اطلاعات پایه'!$B$8/30*MIN(30,L2283),0)</f>
        <v>9000000</v>
      </c>
      <c r="S2283" s="5">
        <f>ROUND('اطلاعات پایه'!$B$9/30*MIN(30,L2283),0)</f>
        <v>22000000</v>
      </c>
      <c r="T2283" s="5">
        <f t="shared" si="283"/>
        <v>59284</v>
      </c>
      <c r="U2283" s="15"/>
      <c r="V2283" s="5">
        <f t="shared" si="281"/>
        <v>0</v>
      </c>
      <c r="X2283" s="9">
        <f t="shared" si="284"/>
        <v>40316080</v>
      </c>
      <c r="Y2283" s="9">
        <f>ROUND(0.07*MIN(7*L2283*'اطلاعات پایه'!$B$5,'محاسبه حقوق'!X2283),0)</f>
        <v>2822126</v>
      </c>
      <c r="Z2283" s="9">
        <f t="shared" si="285"/>
        <v>9272700</v>
      </c>
      <c r="AA2283" s="9">
        <f t="shared" si="286"/>
        <v>480702059.14285713</v>
      </c>
      <c r="AB2283" s="5">
        <f>IF(AA2283&lt;='اطلاعات پایه'!$B$35,'اطلاعات پایه'!$D$35,IF(AA2283&lt;='اطلاعات پایه'!$B$36,'اطلاعات پایه'!$E$35+(AA2283-'اطلاعات پایه'!$B$35)*'اطلاعات پایه'!$C$36,IF(AA2283&lt;='اطلاعات پایه'!$B$37,'اطلاعات پایه'!$E$36+(AA2283-'اطلاعات پایه'!$B$36)*'اطلاعات پایه'!$C$37,IF(AA2283&lt;='اطلاعات پایه'!$B$38,'اطلاعات پایه'!$E$37+(AA2283-'اطلاعات پایه'!$B$37)*'اطلاعات پایه'!$C$38,IF(AA2283&lt;='اطلاعات پایه'!$B$39,'اطلاعات پایه'!$E$38+(AA2283-'اطلاعات پایه'!$B$38)*'اطلاعات پایه'!$C$39,'اطلاعات پایه'!$E$39+(AA2283-'اطلاعات پایه'!$B$39)*'اطلاعات پایه'!$C$40)))))/365*L2283</f>
        <v>0</v>
      </c>
      <c r="AC2283" s="9">
        <f t="shared" si="287"/>
        <v>37493954</v>
      </c>
      <c r="AE2283" s="9">
        <f t="shared" si="282"/>
        <v>49588780</v>
      </c>
    </row>
    <row r="2284" spans="1:31" x14ac:dyDescent="0.25">
      <c r="A2284" s="13">
        <v>2264</v>
      </c>
      <c r="B2284" s="13"/>
      <c r="C2284" s="13"/>
      <c r="D2284" s="13"/>
      <c r="E2284" s="13"/>
      <c r="F2284" s="13"/>
      <c r="G2284" s="6" t="str">
        <f t="shared" si="280"/>
        <v/>
      </c>
      <c r="H2284" s="13"/>
      <c r="I2284" s="13"/>
      <c r="J2284" s="15"/>
      <c r="K2284" s="15"/>
      <c r="L2284" s="5">
        <f>VLOOKUP($C$15,'اطلاعات پایه'!$A$18:$B$30,2,FALSE)</f>
        <v>30</v>
      </c>
      <c r="M2284" s="6">
        <f>VLOOKUP($C$15,'اطلاعات پایه'!$A$18:$C$30,3,FALSE)</f>
        <v>45736</v>
      </c>
      <c r="N2284" s="5">
        <f>ROUND((K2284*('اطلاعات پایه'!$B$12+1)+'اطلاعات پایه'!$B$13)/30*L2284,0)</f>
        <v>9316080</v>
      </c>
      <c r="O2284" s="5">
        <f>IF(AND(F2284&gt;0,M2284-F2284&gt;364),'اطلاعات پایه'!$B$10,0)*L2284+J2284</f>
        <v>0</v>
      </c>
      <c r="P2284" s="5">
        <f>IF(H2284="متاهل",'اطلاعات پایه'!$B$6,0)</f>
        <v>0</v>
      </c>
      <c r="Q2284" s="5">
        <f>I2284*'اطلاعات پایه'!$B$7</f>
        <v>0</v>
      </c>
      <c r="R2284" s="5">
        <f>ROUND('اطلاعات پایه'!$B$8/30*MIN(30,L2284),0)</f>
        <v>9000000</v>
      </c>
      <c r="S2284" s="5">
        <f>ROUND('اطلاعات پایه'!$B$9/30*MIN(30,L2284),0)</f>
        <v>22000000</v>
      </c>
      <c r="T2284" s="5">
        <f t="shared" si="283"/>
        <v>59284</v>
      </c>
      <c r="U2284" s="15"/>
      <c r="V2284" s="5">
        <f t="shared" si="281"/>
        <v>0</v>
      </c>
      <c r="X2284" s="9">
        <f t="shared" si="284"/>
        <v>40316080</v>
      </c>
      <c r="Y2284" s="9">
        <f>ROUND(0.07*MIN(7*L2284*'اطلاعات پایه'!$B$5,'محاسبه حقوق'!X2284),0)</f>
        <v>2822126</v>
      </c>
      <c r="Z2284" s="9">
        <f t="shared" si="285"/>
        <v>9272700</v>
      </c>
      <c r="AA2284" s="9">
        <f t="shared" si="286"/>
        <v>480702059.14285713</v>
      </c>
      <c r="AB2284" s="5">
        <f>IF(AA2284&lt;='اطلاعات پایه'!$B$35,'اطلاعات پایه'!$D$35,IF(AA2284&lt;='اطلاعات پایه'!$B$36,'اطلاعات پایه'!$E$35+(AA2284-'اطلاعات پایه'!$B$35)*'اطلاعات پایه'!$C$36,IF(AA2284&lt;='اطلاعات پایه'!$B$37,'اطلاعات پایه'!$E$36+(AA2284-'اطلاعات پایه'!$B$36)*'اطلاعات پایه'!$C$37,IF(AA2284&lt;='اطلاعات پایه'!$B$38,'اطلاعات پایه'!$E$37+(AA2284-'اطلاعات پایه'!$B$37)*'اطلاعات پایه'!$C$38,IF(AA2284&lt;='اطلاعات پایه'!$B$39,'اطلاعات پایه'!$E$38+(AA2284-'اطلاعات پایه'!$B$38)*'اطلاعات پایه'!$C$39,'اطلاعات پایه'!$E$39+(AA2284-'اطلاعات پایه'!$B$39)*'اطلاعات پایه'!$C$40)))))/365*L2284</f>
        <v>0</v>
      </c>
      <c r="AC2284" s="9">
        <f t="shared" si="287"/>
        <v>37493954</v>
      </c>
      <c r="AE2284" s="9">
        <f t="shared" si="282"/>
        <v>49588780</v>
      </c>
    </row>
    <row r="2285" spans="1:31" x14ac:dyDescent="0.25">
      <c r="A2285" s="13">
        <v>2265</v>
      </c>
      <c r="B2285" s="13"/>
      <c r="C2285" s="13"/>
      <c r="D2285" s="13"/>
      <c r="E2285" s="13"/>
      <c r="F2285" s="13"/>
      <c r="G2285" s="6" t="str">
        <f t="shared" si="280"/>
        <v/>
      </c>
      <c r="H2285" s="13"/>
      <c r="I2285" s="13"/>
      <c r="J2285" s="15"/>
      <c r="K2285" s="15"/>
      <c r="L2285" s="5">
        <f>VLOOKUP($C$15,'اطلاعات پایه'!$A$18:$B$30,2,FALSE)</f>
        <v>30</v>
      </c>
      <c r="M2285" s="6">
        <f>VLOOKUP($C$15,'اطلاعات پایه'!$A$18:$C$30,3,FALSE)</f>
        <v>45736</v>
      </c>
      <c r="N2285" s="5">
        <f>ROUND((K2285*('اطلاعات پایه'!$B$12+1)+'اطلاعات پایه'!$B$13)/30*L2285,0)</f>
        <v>9316080</v>
      </c>
      <c r="O2285" s="5">
        <f>IF(AND(F2285&gt;0,M2285-F2285&gt;364),'اطلاعات پایه'!$B$10,0)*L2285+J2285</f>
        <v>0</v>
      </c>
      <c r="P2285" s="5">
        <f>IF(H2285="متاهل",'اطلاعات پایه'!$B$6,0)</f>
        <v>0</v>
      </c>
      <c r="Q2285" s="5">
        <f>I2285*'اطلاعات پایه'!$B$7</f>
        <v>0</v>
      </c>
      <c r="R2285" s="5">
        <f>ROUND('اطلاعات پایه'!$B$8/30*MIN(30,L2285),0)</f>
        <v>9000000</v>
      </c>
      <c r="S2285" s="5">
        <f>ROUND('اطلاعات پایه'!$B$9/30*MIN(30,L2285),0)</f>
        <v>22000000</v>
      </c>
      <c r="T2285" s="5">
        <f t="shared" si="283"/>
        <v>59284</v>
      </c>
      <c r="U2285" s="15"/>
      <c r="V2285" s="5">
        <f t="shared" si="281"/>
        <v>0</v>
      </c>
      <c r="X2285" s="9">
        <f t="shared" si="284"/>
        <v>40316080</v>
      </c>
      <c r="Y2285" s="9">
        <f>ROUND(0.07*MIN(7*L2285*'اطلاعات پایه'!$B$5,'محاسبه حقوق'!X2285),0)</f>
        <v>2822126</v>
      </c>
      <c r="Z2285" s="9">
        <f t="shared" si="285"/>
        <v>9272700</v>
      </c>
      <c r="AA2285" s="9">
        <f t="shared" si="286"/>
        <v>480702059.14285713</v>
      </c>
      <c r="AB2285" s="5">
        <f>IF(AA2285&lt;='اطلاعات پایه'!$B$35,'اطلاعات پایه'!$D$35,IF(AA2285&lt;='اطلاعات پایه'!$B$36,'اطلاعات پایه'!$E$35+(AA2285-'اطلاعات پایه'!$B$35)*'اطلاعات پایه'!$C$36,IF(AA2285&lt;='اطلاعات پایه'!$B$37,'اطلاعات پایه'!$E$36+(AA2285-'اطلاعات پایه'!$B$36)*'اطلاعات پایه'!$C$37,IF(AA2285&lt;='اطلاعات پایه'!$B$38,'اطلاعات پایه'!$E$37+(AA2285-'اطلاعات پایه'!$B$37)*'اطلاعات پایه'!$C$38,IF(AA2285&lt;='اطلاعات پایه'!$B$39,'اطلاعات پایه'!$E$38+(AA2285-'اطلاعات پایه'!$B$38)*'اطلاعات پایه'!$C$39,'اطلاعات پایه'!$E$39+(AA2285-'اطلاعات پایه'!$B$39)*'اطلاعات پایه'!$C$40)))))/365*L2285</f>
        <v>0</v>
      </c>
      <c r="AC2285" s="9">
        <f t="shared" si="287"/>
        <v>37493954</v>
      </c>
      <c r="AE2285" s="9">
        <f t="shared" si="282"/>
        <v>49588780</v>
      </c>
    </row>
    <row r="2286" spans="1:31" x14ac:dyDescent="0.25">
      <c r="A2286" s="13">
        <v>2266</v>
      </c>
      <c r="B2286" s="13"/>
      <c r="C2286" s="13"/>
      <c r="D2286" s="13"/>
      <c r="E2286" s="13"/>
      <c r="F2286" s="13"/>
      <c r="G2286" s="6" t="str">
        <f t="shared" si="280"/>
        <v/>
      </c>
      <c r="H2286" s="13"/>
      <c r="I2286" s="13"/>
      <c r="J2286" s="15"/>
      <c r="K2286" s="15"/>
      <c r="L2286" s="5">
        <f>VLOOKUP($C$15,'اطلاعات پایه'!$A$18:$B$30,2,FALSE)</f>
        <v>30</v>
      </c>
      <c r="M2286" s="6">
        <f>VLOOKUP($C$15,'اطلاعات پایه'!$A$18:$C$30,3,FALSE)</f>
        <v>45736</v>
      </c>
      <c r="N2286" s="5">
        <f>ROUND((K2286*('اطلاعات پایه'!$B$12+1)+'اطلاعات پایه'!$B$13)/30*L2286,0)</f>
        <v>9316080</v>
      </c>
      <c r="O2286" s="5">
        <f>IF(AND(F2286&gt;0,M2286-F2286&gt;364),'اطلاعات پایه'!$B$10,0)*L2286+J2286</f>
        <v>0</v>
      </c>
      <c r="P2286" s="5">
        <f>IF(H2286="متاهل",'اطلاعات پایه'!$B$6,0)</f>
        <v>0</v>
      </c>
      <c r="Q2286" s="5">
        <f>I2286*'اطلاعات پایه'!$B$7</f>
        <v>0</v>
      </c>
      <c r="R2286" s="5">
        <f>ROUND('اطلاعات پایه'!$B$8/30*MIN(30,L2286),0)</f>
        <v>9000000</v>
      </c>
      <c r="S2286" s="5">
        <f>ROUND('اطلاعات پایه'!$B$9/30*MIN(30,L2286),0)</f>
        <v>22000000</v>
      </c>
      <c r="T2286" s="5">
        <f t="shared" si="283"/>
        <v>59284</v>
      </c>
      <c r="U2286" s="15"/>
      <c r="V2286" s="5">
        <f t="shared" si="281"/>
        <v>0</v>
      </c>
      <c r="X2286" s="9">
        <f t="shared" si="284"/>
        <v>40316080</v>
      </c>
      <c r="Y2286" s="9">
        <f>ROUND(0.07*MIN(7*L2286*'اطلاعات پایه'!$B$5,'محاسبه حقوق'!X2286),0)</f>
        <v>2822126</v>
      </c>
      <c r="Z2286" s="9">
        <f t="shared" si="285"/>
        <v>9272700</v>
      </c>
      <c r="AA2286" s="9">
        <f t="shared" si="286"/>
        <v>480702059.14285713</v>
      </c>
      <c r="AB2286" s="5">
        <f>IF(AA2286&lt;='اطلاعات پایه'!$B$35,'اطلاعات پایه'!$D$35,IF(AA2286&lt;='اطلاعات پایه'!$B$36,'اطلاعات پایه'!$E$35+(AA2286-'اطلاعات پایه'!$B$35)*'اطلاعات پایه'!$C$36,IF(AA2286&lt;='اطلاعات پایه'!$B$37,'اطلاعات پایه'!$E$36+(AA2286-'اطلاعات پایه'!$B$36)*'اطلاعات پایه'!$C$37,IF(AA2286&lt;='اطلاعات پایه'!$B$38,'اطلاعات پایه'!$E$37+(AA2286-'اطلاعات پایه'!$B$37)*'اطلاعات پایه'!$C$38,IF(AA2286&lt;='اطلاعات پایه'!$B$39,'اطلاعات پایه'!$E$38+(AA2286-'اطلاعات پایه'!$B$38)*'اطلاعات پایه'!$C$39,'اطلاعات پایه'!$E$39+(AA2286-'اطلاعات پایه'!$B$39)*'اطلاعات پایه'!$C$40)))))/365*L2286</f>
        <v>0</v>
      </c>
      <c r="AC2286" s="9">
        <f t="shared" si="287"/>
        <v>37493954</v>
      </c>
      <c r="AE2286" s="9">
        <f t="shared" si="282"/>
        <v>49588780</v>
      </c>
    </row>
    <row r="2287" spans="1:31" x14ac:dyDescent="0.25">
      <c r="A2287" s="13">
        <v>2267</v>
      </c>
      <c r="B2287" s="13"/>
      <c r="C2287" s="13"/>
      <c r="D2287" s="13"/>
      <c r="E2287" s="13"/>
      <c r="F2287" s="13"/>
      <c r="G2287" s="6" t="str">
        <f t="shared" si="280"/>
        <v/>
      </c>
      <c r="H2287" s="13"/>
      <c r="I2287" s="13"/>
      <c r="J2287" s="15"/>
      <c r="K2287" s="15"/>
      <c r="L2287" s="5">
        <f>VLOOKUP($C$15,'اطلاعات پایه'!$A$18:$B$30,2,FALSE)</f>
        <v>30</v>
      </c>
      <c r="M2287" s="6">
        <f>VLOOKUP($C$15,'اطلاعات پایه'!$A$18:$C$30,3,FALSE)</f>
        <v>45736</v>
      </c>
      <c r="N2287" s="5">
        <f>ROUND((K2287*('اطلاعات پایه'!$B$12+1)+'اطلاعات پایه'!$B$13)/30*L2287,0)</f>
        <v>9316080</v>
      </c>
      <c r="O2287" s="5">
        <f>IF(AND(F2287&gt;0,M2287-F2287&gt;364),'اطلاعات پایه'!$B$10,0)*L2287+J2287</f>
        <v>0</v>
      </c>
      <c r="P2287" s="5">
        <f>IF(H2287="متاهل",'اطلاعات پایه'!$B$6,0)</f>
        <v>0</v>
      </c>
      <c r="Q2287" s="5">
        <f>I2287*'اطلاعات پایه'!$B$7</f>
        <v>0</v>
      </c>
      <c r="R2287" s="5">
        <f>ROUND('اطلاعات پایه'!$B$8/30*MIN(30,L2287),0)</f>
        <v>9000000</v>
      </c>
      <c r="S2287" s="5">
        <f>ROUND('اطلاعات پایه'!$B$9/30*MIN(30,L2287),0)</f>
        <v>22000000</v>
      </c>
      <c r="T2287" s="5">
        <f t="shared" si="283"/>
        <v>59284</v>
      </c>
      <c r="U2287" s="15"/>
      <c r="V2287" s="5">
        <f t="shared" si="281"/>
        <v>0</v>
      </c>
      <c r="X2287" s="9">
        <f t="shared" si="284"/>
        <v>40316080</v>
      </c>
      <c r="Y2287" s="9">
        <f>ROUND(0.07*MIN(7*L2287*'اطلاعات پایه'!$B$5,'محاسبه حقوق'!X2287),0)</f>
        <v>2822126</v>
      </c>
      <c r="Z2287" s="9">
        <f t="shared" si="285"/>
        <v>9272700</v>
      </c>
      <c r="AA2287" s="9">
        <f t="shared" si="286"/>
        <v>480702059.14285713</v>
      </c>
      <c r="AB2287" s="5">
        <f>IF(AA2287&lt;='اطلاعات پایه'!$B$35,'اطلاعات پایه'!$D$35,IF(AA2287&lt;='اطلاعات پایه'!$B$36,'اطلاعات پایه'!$E$35+(AA2287-'اطلاعات پایه'!$B$35)*'اطلاعات پایه'!$C$36,IF(AA2287&lt;='اطلاعات پایه'!$B$37,'اطلاعات پایه'!$E$36+(AA2287-'اطلاعات پایه'!$B$36)*'اطلاعات پایه'!$C$37,IF(AA2287&lt;='اطلاعات پایه'!$B$38,'اطلاعات پایه'!$E$37+(AA2287-'اطلاعات پایه'!$B$37)*'اطلاعات پایه'!$C$38,IF(AA2287&lt;='اطلاعات پایه'!$B$39,'اطلاعات پایه'!$E$38+(AA2287-'اطلاعات پایه'!$B$38)*'اطلاعات پایه'!$C$39,'اطلاعات پایه'!$E$39+(AA2287-'اطلاعات پایه'!$B$39)*'اطلاعات پایه'!$C$40)))))/365*L2287</f>
        <v>0</v>
      </c>
      <c r="AC2287" s="9">
        <f t="shared" si="287"/>
        <v>37493954</v>
      </c>
      <c r="AE2287" s="9">
        <f t="shared" si="282"/>
        <v>49588780</v>
      </c>
    </row>
    <row r="2288" spans="1:31" x14ac:dyDescent="0.25">
      <c r="A2288" s="13">
        <v>2268</v>
      </c>
      <c r="B2288" s="13"/>
      <c r="C2288" s="13"/>
      <c r="D2288" s="13"/>
      <c r="E2288" s="13"/>
      <c r="F2288" s="13"/>
      <c r="G2288" s="6" t="str">
        <f t="shared" si="280"/>
        <v/>
      </c>
      <c r="H2288" s="13"/>
      <c r="I2288" s="13"/>
      <c r="J2288" s="15"/>
      <c r="K2288" s="15"/>
      <c r="L2288" s="5">
        <f>VLOOKUP($C$15,'اطلاعات پایه'!$A$18:$B$30,2,FALSE)</f>
        <v>30</v>
      </c>
      <c r="M2288" s="6">
        <f>VLOOKUP($C$15,'اطلاعات پایه'!$A$18:$C$30,3,FALSE)</f>
        <v>45736</v>
      </c>
      <c r="N2288" s="5">
        <f>ROUND((K2288*('اطلاعات پایه'!$B$12+1)+'اطلاعات پایه'!$B$13)/30*L2288,0)</f>
        <v>9316080</v>
      </c>
      <c r="O2288" s="5">
        <f>IF(AND(F2288&gt;0,M2288-F2288&gt;364),'اطلاعات پایه'!$B$10,0)*L2288+J2288</f>
        <v>0</v>
      </c>
      <c r="P2288" s="5">
        <f>IF(H2288="متاهل",'اطلاعات پایه'!$B$6,0)</f>
        <v>0</v>
      </c>
      <c r="Q2288" s="5">
        <f>I2288*'اطلاعات پایه'!$B$7</f>
        <v>0</v>
      </c>
      <c r="R2288" s="5">
        <f>ROUND('اطلاعات پایه'!$B$8/30*MIN(30,L2288),0)</f>
        <v>9000000</v>
      </c>
      <c r="S2288" s="5">
        <f>ROUND('اطلاعات پایه'!$B$9/30*MIN(30,L2288),0)</f>
        <v>22000000</v>
      </c>
      <c r="T2288" s="5">
        <f t="shared" si="283"/>
        <v>59284</v>
      </c>
      <c r="U2288" s="15"/>
      <c r="V2288" s="5">
        <f t="shared" si="281"/>
        <v>0</v>
      </c>
      <c r="X2288" s="9">
        <f t="shared" si="284"/>
        <v>40316080</v>
      </c>
      <c r="Y2288" s="9">
        <f>ROUND(0.07*MIN(7*L2288*'اطلاعات پایه'!$B$5,'محاسبه حقوق'!X2288),0)</f>
        <v>2822126</v>
      </c>
      <c r="Z2288" s="9">
        <f t="shared" si="285"/>
        <v>9272700</v>
      </c>
      <c r="AA2288" s="9">
        <f t="shared" si="286"/>
        <v>480702059.14285713</v>
      </c>
      <c r="AB2288" s="5">
        <f>IF(AA2288&lt;='اطلاعات پایه'!$B$35,'اطلاعات پایه'!$D$35,IF(AA2288&lt;='اطلاعات پایه'!$B$36,'اطلاعات پایه'!$E$35+(AA2288-'اطلاعات پایه'!$B$35)*'اطلاعات پایه'!$C$36,IF(AA2288&lt;='اطلاعات پایه'!$B$37,'اطلاعات پایه'!$E$36+(AA2288-'اطلاعات پایه'!$B$36)*'اطلاعات پایه'!$C$37,IF(AA2288&lt;='اطلاعات پایه'!$B$38,'اطلاعات پایه'!$E$37+(AA2288-'اطلاعات پایه'!$B$37)*'اطلاعات پایه'!$C$38,IF(AA2288&lt;='اطلاعات پایه'!$B$39,'اطلاعات پایه'!$E$38+(AA2288-'اطلاعات پایه'!$B$38)*'اطلاعات پایه'!$C$39,'اطلاعات پایه'!$E$39+(AA2288-'اطلاعات پایه'!$B$39)*'اطلاعات پایه'!$C$40)))))/365*L2288</f>
        <v>0</v>
      </c>
      <c r="AC2288" s="9">
        <f t="shared" si="287"/>
        <v>37493954</v>
      </c>
      <c r="AE2288" s="9">
        <f t="shared" si="282"/>
        <v>49588780</v>
      </c>
    </row>
    <row r="2289" spans="1:31" x14ac:dyDescent="0.25">
      <c r="A2289" s="13">
        <v>2269</v>
      </c>
      <c r="B2289" s="13"/>
      <c r="C2289" s="13"/>
      <c r="D2289" s="13"/>
      <c r="E2289" s="13"/>
      <c r="F2289" s="13"/>
      <c r="G2289" s="6" t="str">
        <f t="shared" si="280"/>
        <v/>
      </c>
      <c r="H2289" s="13"/>
      <c r="I2289" s="13"/>
      <c r="J2289" s="15"/>
      <c r="K2289" s="15"/>
      <c r="L2289" s="5">
        <f>VLOOKUP($C$15,'اطلاعات پایه'!$A$18:$B$30,2,FALSE)</f>
        <v>30</v>
      </c>
      <c r="M2289" s="6">
        <f>VLOOKUP($C$15,'اطلاعات پایه'!$A$18:$C$30,3,FALSE)</f>
        <v>45736</v>
      </c>
      <c r="N2289" s="5">
        <f>ROUND((K2289*('اطلاعات پایه'!$B$12+1)+'اطلاعات پایه'!$B$13)/30*L2289,0)</f>
        <v>9316080</v>
      </c>
      <c r="O2289" s="5">
        <f>IF(AND(F2289&gt;0,M2289-F2289&gt;364),'اطلاعات پایه'!$B$10,0)*L2289+J2289</f>
        <v>0</v>
      </c>
      <c r="P2289" s="5">
        <f>IF(H2289="متاهل",'اطلاعات پایه'!$B$6,0)</f>
        <v>0</v>
      </c>
      <c r="Q2289" s="5">
        <f>I2289*'اطلاعات پایه'!$B$7</f>
        <v>0</v>
      </c>
      <c r="R2289" s="5">
        <f>ROUND('اطلاعات پایه'!$B$8/30*MIN(30,L2289),0)</f>
        <v>9000000</v>
      </c>
      <c r="S2289" s="5">
        <f>ROUND('اطلاعات پایه'!$B$9/30*MIN(30,L2289),0)</f>
        <v>22000000</v>
      </c>
      <c r="T2289" s="5">
        <f t="shared" si="283"/>
        <v>59284</v>
      </c>
      <c r="U2289" s="15"/>
      <c r="V2289" s="5">
        <f t="shared" si="281"/>
        <v>0</v>
      </c>
      <c r="X2289" s="9">
        <f t="shared" si="284"/>
        <v>40316080</v>
      </c>
      <c r="Y2289" s="9">
        <f>ROUND(0.07*MIN(7*L2289*'اطلاعات پایه'!$B$5,'محاسبه حقوق'!X2289),0)</f>
        <v>2822126</v>
      </c>
      <c r="Z2289" s="9">
        <f t="shared" si="285"/>
        <v>9272700</v>
      </c>
      <c r="AA2289" s="9">
        <f t="shared" si="286"/>
        <v>480702059.14285713</v>
      </c>
      <c r="AB2289" s="5">
        <f>IF(AA2289&lt;='اطلاعات پایه'!$B$35,'اطلاعات پایه'!$D$35,IF(AA2289&lt;='اطلاعات پایه'!$B$36,'اطلاعات پایه'!$E$35+(AA2289-'اطلاعات پایه'!$B$35)*'اطلاعات پایه'!$C$36,IF(AA2289&lt;='اطلاعات پایه'!$B$37,'اطلاعات پایه'!$E$36+(AA2289-'اطلاعات پایه'!$B$36)*'اطلاعات پایه'!$C$37,IF(AA2289&lt;='اطلاعات پایه'!$B$38,'اطلاعات پایه'!$E$37+(AA2289-'اطلاعات پایه'!$B$37)*'اطلاعات پایه'!$C$38,IF(AA2289&lt;='اطلاعات پایه'!$B$39,'اطلاعات پایه'!$E$38+(AA2289-'اطلاعات پایه'!$B$38)*'اطلاعات پایه'!$C$39,'اطلاعات پایه'!$E$39+(AA2289-'اطلاعات پایه'!$B$39)*'اطلاعات پایه'!$C$40)))))/365*L2289</f>
        <v>0</v>
      </c>
      <c r="AC2289" s="9">
        <f t="shared" si="287"/>
        <v>37493954</v>
      </c>
      <c r="AE2289" s="9">
        <f t="shared" si="282"/>
        <v>49588780</v>
      </c>
    </row>
    <row r="2290" spans="1:31" x14ac:dyDescent="0.25">
      <c r="A2290" s="13">
        <v>2270</v>
      </c>
      <c r="B2290" s="13"/>
      <c r="C2290" s="13"/>
      <c r="D2290" s="13"/>
      <c r="E2290" s="13"/>
      <c r="F2290" s="13"/>
      <c r="G2290" s="6" t="str">
        <f t="shared" si="280"/>
        <v/>
      </c>
      <c r="H2290" s="13"/>
      <c r="I2290" s="13"/>
      <c r="J2290" s="15"/>
      <c r="K2290" s="15"/>
      <c r="L2290" s="5">
        <f>VLOOKUP($C$15,'اطلاعات پایه'!$A$18:$B$30,2,FALSE)</f>
        <v>30</v>
      </c>
      <c r="M2290" s="6">
        <f>VLOOKUP($C$15,'اطلاعات پایه'!$A$18:$C$30,3,FALSE)</f>
        <v>45736</v>
      </c>
      <c r="N2290" s="5">
        <f>ROUND((K2290*('اطلاعات پایه'!$B$12+1)+'اطلاعات پایه'!$B$13)/30*L2290,0)</f>
        <v>9316080</v>
      </c>
      <c r="O2290" s="5">
        <f>IF(AND(F2290&gt;0,M2290-F2290&gt;364),'اطلاعات پایه'!$B$10,0)*L2290+J2290</f>
        <v>0</v>
      </c>
      <c r="P2290" s="5">
        <f>IF(H2290="متاهل",'اطلاعات پایه'!$B$6,0)</f>
        <v>0</v>
      </c>
      <c r="Q2290" s="5">
        <f>I2290*'اطلاعات پایه'!$B$7</f>
        <v>0</v>
      </c>
      <c r="R2290" s="5">
        <f>ROUND('اطلاعات پایه'!$B$8/30*MIN(30,L2290),0)</f>
        <v>9000000</v>
      </c>
      <c r="S2290" s="5">
        <f>ROUND('اطلاعات پایه'!$B$9/30*MIN(30,L2290),0)</f>
        <v>22000000</v>
      </c>
      <c r="T2290" s="5">
        <f t="shared" si="283"/>
        <v>59284</v>
      </c>
      <c r="U2290" s="15"/>
      <c r="V2290" s="5">
        <f t="shared" si="281"/>
        <v>0</v>
      </c>
      <c r="X2290" s="9">
        <f t="shared" si="284"/>
        <v>40316080</v>
      </c>
      <c r="Y2290" s="9">
        <f>ROUND(0.07*MIN(7*L2290*'اطلاعات پایه'!$B$5,'محاسبه حقوق'!X2290),0)</f>
        <v>2822126</v>
      </c>
      <c r="Z2290" s="9">
        <f t="shared" si="285"/>
        <v>9272700</v>
      </c>
      <c r="AA2290" s="9">
        <f t="shared" si="286"/>
        <v>480702059.14285713</v>
      </c>
      <c r="AB2290" s="5">
        <f>IF(AA2290&lt;='اطلاعات پایه'!$B$35,'اطلاعات پایه'!$D$35,IF(AA2290&lt;='اطلاعات پایه'!$B$36,'اطلاعات پایه'!$E$35+(AA2290-'اطلاعات پایه'!$B$35)*'اطلاعات پایه'!$C$36,IF(AA2290&lt;='اطلاعات پایه'!$B$37,'اطلاعات پایه'!$E$36+(AA2290-'اطلاعات پایه'!$B$36)*'اطلاعات پایه'!$C$37,IF(AA2290&lt;='اطلاعات پایه'!$B$38,'اطلاعات پایه'!$E$37+(AA2290-'اطلاعات پایه'!$B$37)*'اطلاعات پایه'!$C$38,IF(AA2290&lt;='اطلاعات پایه'!$B$39,'اطلاعات پایه'!$E$38+(AA2290-'اطلاعات پایه'!$B$38)*'اطلاعات پایه'!$C$39,'اطلاعات پایه'!$E$39+(AA2290-'اطلاعات پایه'!$B$39)*'اطلاعات پایه'!$C$40)))))/365*L2290</f>
        <v>0</v>
      </c>
      <c r="AC2290" s="9">
        <f t="shared" si="287"/>
        <v>37493954</v>
      </c>
      <c r="AE2290" s="9">
        <f t="shared" si="282"/>
        <v>49588780</v>
      </c>
    </row>
    <row r="2291" spans="1:31" x14ac:dyDescent="0.25">
      <c r="A2291" s="13">
        <v>2271</v>
      </c>
      <c r="B2291" s="13"/>
      <c r="C2291" s="13"/>
      <c r="D2291" s="13"/>
      <c r="E2291" s="13"/>
      <c r="F2291" s="13"/>
      <c r="G2291" s="6" t="str">
        <f t="shared" si="280"/>
        <v/>
      </c>
      <c r="H2291" s="13"/>
      <c r="I2291" s="13"/>
      <c r="J2291" s="15"/>
      <c r="K2291" s="15"/>
      <c r="L2291" s="5">
        <f>VLOOKUP($C$15,'اطلاعات پایه'!$A$18:$B$30,2,FALSE)</f>
        <v>30</v>
      </c>
      <c r="M2291" s="6">
        <f>VLOOKUP($C$15,'اطلاعات پایه'!$A$18:$C$30,3,FALSE)</f>
        <v>45736</v>
      </c>
      <c r="N2291" s="5">
        <f>ROUND((K2291*('اطلاعات پایه'!$B$12+1)+'اطلاعات پایه'!$B$13)/30*L2291,0)</f>
        <v>9316080</v>
      </c>
      <c r="O2291" s="5">
        <f>IF(AND(F2291&gt;0,M2291-F2291&gt;364),'اطلاعات پایه'!$B$10,0)*L2291+J2291</f>
        <v>0</v>
      </c>
      <c r="P2291" s="5">
        <f>IF(H2291="متاهل",'اطلاعات پایه'!$B$6,0)</f>
        <v>0</v>
      </c>
      <c r="Q2291" s="5">
        <f>I2291*'اطلاعات پایه'!$B$7</f>
        <v>0</v>
      </c>
      <c r="R2291" s="5">
        <f>ROUND('اطلاعات پایه'!$B$8/30*MIN(30,L2291),0)</f>
        <v>9000000</v>
      </c>
      <c r="S2291" s="5">
        <f>ROUND('اطلاعات پایه'!$B$9/30*MIN(30,L2291),0)</f>
        <v>22000000</v>
      </c>
      <c r="T2291" s="5">
        <f t="shared" si="283"/>
        <v>59284</v>
      </c>
      <c r="U2291" s="15"/>
      <c r="V2291" s="5">
        <f t="shared" si="281"/>
        <v>0</v>
      </c>
      <c r="X2291" s="9">
        <f t="shared" si="284"/>
        <v>40316080</v>
      </c>
      <c r="Y2291" s="9">
        <f>ROUND(0.07*MIN(7*L2291*'اطلاعات پایه'!$B$5,'محاسبه حقوق'!X2291),0)</f>
        <v>2822126</v>
      </c>
      <c r="Z2291" s="9">
        <f t="shared" si="285"/>
        <v>9272700</v>
      </c>
      <c r="AA2291" s="9">
        <f t="shared" si="286"/>
        <v>480702059.14285713</v>
      </c>
      <c r="AB2291" s="5">
        <f>IF(AA2291&lt;='اطلاعات پایه'!$B$35,'اطلاعات پایه'!$D$35,IF(AA2291&lt;='اطلاعات پایه'!$B$36,'اطلاعات پایه'!$E$35+(AA2291-'اطلاعات پایه'!$B$35)*'اطلاعات پایه'!$C$36,IF(AA2291&lt;='اطلاعات پایه'!$B$37,'اطلاعات پایه'!$E$36+(AA2291-'اطلاعات پایه'!$B$36)*'اطلاعات پایه'!$C$37,IF(AA2291&lt;='اطلاعات پایه'!$B$38,'اطلاعات پایه'!$E$37+(AA2291-'اطلاعات پایه'!$B$37)*'اطلاعات پایه'!$C$38,IF(AA2291&lt;='اطلاعات پایه'!$B$39,'اطلاعات پایه'!$E$38+(AA2291-'اطلاعات پایه'!$B$38)*'اطلاعات پایه'!$C$39,'اطلاعات پایه'!$E$39+(AA2291-'اطلاعات پایه'!$B$39)*'اطلاعات پایه'!$C$40)))))/365*L2291</f>
        <v>0</v>
      </c>
      <c r="AC2291" s="9">
        <f t="shared" si="287"/>
        <v>37493954</v>
      </c>
      <c r="AE2291" s="9">
        <f t="shared" si="282"/>
        <v>49588780</v>
      </c>
    </row>
    <row r="2292" spans="1:31" x14ac:dyDescent="0.25">
      <c r="A2292" s="13">
        <v>2272</v>
      </c>
      <c r="B2292" s="13"/>
      <c r="C2292" s="13"/>
      <c r="D2292" s="13"/>
      <c r="E2292" s="13"/>
      <c r="F2292" s="13"/>
      <c r="G2292" s="6" t="str">
        <f t="shared" si="280"/>
        <v/>
      </c>
      <c r="H2292" s="13"/>
      <c r="I2292" s="13"/>
      <c r="J2292" s="15"/>
      <c r="K2292" s="15"/>
      <c r="L2292" s="5">
        <f>VLOOKUP($C$15,'اطلاعات پایه'!$A$18:$B$30,2,FALSE)</f>
        <v>30</v>
      </c>
      <c r="M2292" s="6">
        <f>VLOOKUP($C$15,'اطلاعات پایه'!$A$18:$C$30,3,FALSE)</f>
        <v>45736</v>
      </c>
      <c r="N2292" s="5">
        <f>ROUND((K2292*('اطلاعات پایه'!$B$12+1)+'اطلاعات پایه'!$B$13)/30*L2292,0)</f>
        <v>9316080</v>
      </c>
      <c r="O2292" s="5">
        <f>IF(AND(F2292&gt;0,M2292-F2292&gt;364),'اطلاعات پایه'!$B$10,0)*L2292+J2292</f>
        <v>0</v>
      </c>
      <c r="P2292" s="5">
        <f>IF(H2292="متاهل",'اطلاعات پایه'!$B$6,0)</f>
        <v>0</v>
      </c>
      <c r="Q2292" s="5">
        <f>I2292*'اطلاعات پایه'!$B$7</f>
        <v>0</v>
      </c>
      <c r="R2292" s="5">
        <f>ROUND('اطلاعات پایه'!$B$8/30*MIN(30,L2292),0)</f>
        <v>9000000</v>
      </c>
      <c r="S2292" s="5">
        <f>ROUND('اطلاعات پایه'!$B$9/30*MIN(30,L2292),0)</f>
        <v>22000000</v>
      </c>
      <c r="T2292" s="5">
        <f t="shared" si="283"/>
        <v>59284</v>
      </c>
      <c r="U2292" s="15"/>
      <c r="V2292" s="5">
        <f t="shared" si="281"/>
        <v>0</v>
      </c>
      <c r="X2292" s="9">
        <f t="shared" si="284"/>
        <v>40316080</v>
      </c>
      <c r="Y2292" s="9">
        <f>ROUND(0.07*MIN(7*L2292*'اطلاعات پایه'!$B$5,'محاسبه حقوق'!X2292),0)</f>
        <v>2822126</v>
      </c>
      <c r="Z2292" s="9">
        <f t="shared" si="285"/>
        <v>9272700</v>
      </c>
      <c r="AA2292" s="9">
        <f t="shared" si="286"/>
        <v>480702059.14285713</v>
      </c>
      <c r="AB2292" s="5">
        <f>IF(AA2292&lt;='اطلاعات پایه'!$B$35,'اطلاعات پایه'!$D$35,IF(AA2292&lt;='اطلاعات پایه'!$B$36,'اطلاعات پایه'!$E$35+(AA2292-'اطلاعات پایه'!$B$35)*'اطلاعات پایه'!$C$36,IF(AA2292&lt;='اطلاعات پایه'!$B$37,'اطلاعات پایه'!$E$36+(AA2292-'اطلاعات پایه'!$B$36)*'اطلاعات پایه'!$C$37,IF(AA2292&lt;='اطلاعات پایه'!$B$38,'اطلاعات پایه'!$E$37+(AA2292-'اطلاعات پایه'!$B$37)*'اطلاعات پایه'!$C$38,IF(AA2292&lt;='اطلاعات پایه'!$B$39,'اطلاعات پایه'!$E$38+(AA2292-'اطلاعات پایه'!$B$38)*'اطلاعات پایه'!$C$39,'اطلاعات پایه'!$E$39+(AA2292-'اطلاعات پایه'!$B$39)*'اطلاعات پایه'!$C$40)))))/365*L2292</f>
        <v>0</v>
      </c>
      <c r="AC2292" s="9">
        <f t="shared" si="287"/>
        <v>37493954</v>
      </c>
      <c r="AE2292" s="9">
        <f t="shared" si="282"/>
        <v>49588780</v>
      </c>
    </row>
    <row r="2293" spans="1:31" x14ac:dyDescent="0.25">
      <c r="A2293" s="13">
        <v>2273</v>
      </c>
      <c r="B2293" s="13"/>
      <c r="C2293" s="13"/>
      <c r="D2293" s="13"/>
      <c r="E2293" s="13"/>
      <c r="F2293" s="13"/>
      <c r="G2293" s="6" t="str">
        <f t="shared" si="280"/>
        <v/>
      </c>
      <c r="H2293" s="13"/>
      <c r="I2293" s="13"/>
      <c r="J2293" s="15"/>
      <c r="K2293" s="15"/>
      <c r="L2293" s="5">
        <f>VLOOKUP($C$15,'اطلاعات پایه'!$A$18:$B$30,2,FALSE)</f>
        <v>30</v>
      </c>
      <c r="M2293" s="6">
        <f>VLOOKUP($C$15,'اطلاعات پایه'!$A$18:$C$30,3,FALSE)</f>
        <v>45736</v>
      </c>
      <c r="N2293" s="5">
        <f>ROUND((K2293*('اطلاعات پایه'!$B$12+1)+'اطلاعات پایه'!$B$13)/30*L2293,0)</f>
        <v>9316080</v>
      </c>
      <c r="O2293" s="5">
        <f>IF(AND(F2293&gt;0,M2293-F2293&gt;364),'اطلاعات پایه'!$B$10,0)*L2293+J2293</f>
        <v>0</v>
      </c>
      <c r="P2293" s="5">
        <f>IF(H2293="متاهل",'اطلاعات پایه'!$B$6,0)</f>
        <v>0</v>
      </c>
      <c r="Q2293" s="5">
        <f>I2293*'اطلاعات پایه'!$B$7</f>
        <v>0</v>
      </c>
      <c r="R2293" s="5">
        <f>ROUND('اطلاعات پایه'!$B$8/30*MIN(30,L2293),0)</f>
        <v>9000000</v>
      </c>
      <c r="S2293" s="5">
        <f>ROUND('اطلاعات پایه'!$B$9/30*MIN(30,L2293),0)</f>
        <v>22000000</v>
      </c>
      <c r="T2293" s="5">
        <f t="shared" si="283"/>
        <v>59284</v>
      </c>
      <c r="U2293" s="15"/>
      <c r="V2293" s="5">
        <f t="shared" si="281"/>
        <v>0</v>
      </c>
      <c r="X2293" s="9">
        <f t="shared" si="284"/>
        <v>40316080</v>
      </c>
      <c r="Y2293" s="9">
        <f>ROUND(0.07*MIN(7*L2293*'اطلاعات پایه'!$B$5,'محاسبه حقوق'!X2293),0)</f>
        <v>2822126</v>
      </c>
      <c r="Z2293" s="9">
        <f t="shared" si="285"/>
        <v>9272700</v>
      </c>
      <c r="AA2293" s="9">
        <f t="shared" si="286"/>
        <v>480702059.14285713</v>
      </c>
      <c r="AB2293" s="5">
        <f>IF(AA2293&lt;='اطلاعات پایه'!$B$35,'اطلاعات پایه'!$D$35,IF(AA2293&lt;='اطلاعات پایه'!$B$36,'اطلاعات پایه'!$E$35+(AA2293-'اطلاعات پایه'!$B$35)*'اطلاعات پایه'!$C$36,IF(AA2293&lt;='اطلاعات پایه'!$B$37,'اطلاعات پایه'!$E$36+(AA2293-'اطلاعات پایه'!$B$36)*'اطلاعات پایه'!$C$37,IF(AA2293&lt;='اطلاعات پایه'!$B$38,'اطلاعات پایه'!$E$37+(AA2293-'اطلاعات پایه'!$B$37)*'اطلاعات پایه'!$C$38,IF(AA2293&lt;='اطلاعات پایه'!$B$39,'اطلاعات پایه'!$E$38+(AA2293-'اطلاعات پایه'!$B$38)*'اطلاعات پایه'!$C$39,'اطلاعات پایه'!$E$39+(AA2293-'اطلاعات پایه'!$B$39)*'اطلاعات پایه'!$C$40)))))/365*L2293</f>
        <v>0</v>
      </c>
      <c r="AC2293" s="9">
        <f t="shared" si="287"/>
        <v>37493954</v>
      </c>
      <c r="AE2293" s="9">
        <f t="shared" si="282"/>
        <v>49588780</v>
      </c>
    </row>
    <row r="2294" spans="1:31" x14ac:dyDescent="0.25">
      <c r="A2294" s="13">
        <v>2274</v>
      </c>
      <c r="B2294" s="13"/>
      <c r="C2294" s="13"/>
      <c r="D2294" s="13"/>
      <c r="E2294" s="13"/>
      <c r="F2294" s="13"/>
      <c r="G2294" s="6" t="str">
        <f t="shared" si="280"/>
        <v/>
      </c>
      <c r="H2294" s="13"/>
      <c r="I2294" s="13"/>
      <c r="J2294" s="15"/>
      <c r="K2294" s="15"/>
      <c r="L2294" s="5">
        <f>VLOOKUP($C$15,'اطلاعات پایه'!$A$18:$B$30,2,FALSE)</f>
        <v>30</v>
      </c>
      <c r="M2294" s="6">
        <f>VLOOKUP($C$15,'اطلاعات پایه'!$A$18:$C$30,3,FALSE)</f>
        <v>45736</v>
      </c>
      <c r="N2294" s="5">
        <f>ROUND((K2294*('اطلاعات پایه'!$B$12+1)+'اطلاعات پایه'!$B$13)/30*L2294,0)</f>
        <v>9316080</v>
      </c>
      <c r="O2294" s="5">
        <f>IF(AND(F2294&gt;0,M2294-F2294&gt;364),'اطلاعات پایه'!$B$10,0)*L2294+J2294</f>
        <v>0</v>
      </c>
      <c r="P2294" s="5">
        <f>IF(H2294="متاهل",'اطلاعات پایه'!$B$6,0)</f>
        <v>0</v>
      </c>
      <c r="Q2294" s="5">
        <f>I2294*'اطلاعات پایه'!$B$7</f>
        <v>0</v>
      </c>
      <c r="R2294" s="5">
        <f>ROUND('اطلاعات پایه'!$B$8/30*MIN(30,L2294),0)</f>
        <v>9000000</v>
      </c>
      <c r="S2294" s="5">
        <f>ROUND('اطلاعات پایه'!$B$9/30*MIN(30,L2294),0)</f>
        <v>22000000</v>
      </c>
      <c r="T2294" s="5">
        <f t="shared" si="283"/>
        <v>59284</v>
      </c>
      <c r="U2294" s="15"/>
      <c r="V2294" s="5">
        <f t="shared" si="281"/>
        <v>0</v>
      </c>
      <c r="X2294" s="9">
        <f t="shared" si="284"/>
        <v>40316080</v>
      </c>
      <c r="Y2294" s="9">
        <f>ROUND(0.07*MIN(7*L2294*'اطلاعات پایه'!$B$5,'محاسبه حقوق'!X2294),0)</f>
        <v>2822126</v>
      </c>
      <c r="Z2294" s="9">
        <f t="shared" si="285"/>
        <v>9272700</v>
      </c>
      <c r="AA2294" s="9">
        <f t="shared" si="286"/>
        <v>480702059.14285713</v>
      </c>
      <c r="AB2294" s="5">
        <f>IF(AA2294&lt;='اطلاعات پایه'!$B$35,'اطلاعات پایه'!$D$35,IF(AA2294&lt;='اطلاعات پایه'!$B$36,'اطلاعات پایه'!$E$35+(AA2294-'اطلاعات پایه'!$B$35)*'اطلاعات پایه'!$C$36,IF(AA2294&lt;='اطلاعات پایه'!$B$37,'اطلاعات پایه'!$E$36+(AA2294-'اطلاعات پایه'!$B$36)*'اطلاعات پایه'!$C$37,IF(AA2294&lt;='اطلاعات پایه'!$B$38,'اطلاعات پایه'!$E$37+(AA2294-'اطلاعات پایه'!$B$37)*'اطلاعات پایه'!$C$38,IF(AA2294&lt;='اطلاعات پایه'!$B$39,'اطلاعات پایه'!$E$38+(AA2294-'اطلاعات پایه'!$B$38)*'اطلاعات پایه'!$C$39,'اطلاعات پایه'!$E$39+(AA2294-'اطلاعات پایه'!$B$39)*'اطلاعات پایه'!$C$40)))))/365*L2294</f>
        <v>0</v>
      </c>
      <c r="AC2294" s="9">
        <f t="shared" si="287"/>
        <v>37493954</v>
      </c>
      <c r="AE2294" s="9">
        <f t="shared" si="282"/>
        <v>49588780</v>
      </c>
    </row>
    <row r="2295" spans="1:31" x14ac:dyDescent="0.25">
      <c r="A2295" s="13">
        <v>2275</v>
      </c>
      <c r="B2295" s="13"/>
      <c r="C2295" s="13"/>
      <c r="D2295" s="13"/>
      <c r="E2295" s="13"/>
      <c r="F2295" s="13"/>
      <c r="G2295" s="6" t="str">
        <f t="shared" si="280"/>
        <v/>
      </c>
      <c r="H2295" s="13"/>
      <c r="I2295" s="13"/>
      <c r="J2295" s="15"/>
      <c r="K2295" s="15"/>
      <c r="L2295" s="5">
        <f>VLOOKUP($C$15,'اطلاعات پایه'!$A$18:$B$30,2,FALSE)</f>
        <v>30</v>
      </c>
      <c r="M2295" s="6">
        <f>VLOOKUP($C$15,'اطلاعات پایه'!$A$18:$C$30,3,FALSE)</f>
        <v>45736</v>
      </c>
      <c r="N2295" s="5">
        <f>ROUND((K2295*('اطلاعات پایه'!$B$12+1)+'اطلاعات پایه'!$B$13)/30*L2295,0)</f>
        <v>9316080</v>
      </c>
      <c r="O2295" s="5">
        <f>IF(AND(F2295&gt;0,M2295-F2295&gt;364),'اطلاعات پایه'!$B$10,0)*L2295+J2295</f>
        <v>0</v>
      </c>
      <c r="P2295" s="5">
        <f>IF(H2295="متاهل",'اطلاعات پایه'!$B$6,0)</f>
        <v>0</v>
      </c>
      <c r="Q2295" s="5">
        <f>I2295*'اطلاعات پایه'!$B$7</f>
        <v>0</v>
      </c>
      <c r="R2295" s="5">
        <f>ROUND('اطلاعات پایه'!$B$8/30*MIN(30,L2295),0)</f>
        <v>9000000</v>
      </c>
      <c r="S2295" s="5">
        <f>ROUND('اطلاعات پایه'!$B$9/30*MIN(30,L2295),0)</f>
        <v>22000000</v>
      </c>
      <c r="T2295" s="5">
        <f t="shared" si="283"/>
        <v>59284</v>
      </c>
      <c r="U2295" s="15"/>
      <c r="V2295" s="5">
        <f t="shared" si="281"/>
        <v>0</v>
      </c>
      <c r="X2295" s="9">
        <f t="shared" si="284"/>
        <v>40316080</v>
      </c>
      <c r="Y2295" s="9">
        <f>ROUND(0.07*MIN(7*L2295*'اطلاعات پایه'!$B$5,'محاسبه حقوق'!X2295),0)</f>
        <v>2822126</v>
      </c>
      <c r="Z2295" s="9">
        <f t="shared" si="285"/>
        <v>9272700</v>
      </c>
      <c r="AA2295" s="9">
        <f t="shared" si="286"/>
        <v>480702059.14285713</v>
      </c>
      <c r="AB2295" s="5">
        <f>IF(AA2295&lt;='اطلاعات پایه'!$B$35,'اطلاعات پایه'!$D$35,IF(AA2295&lt;='اطلاعات پایه'!$B$36,'اطلاعات پایه'!$E$35+(AA2295-'اطلاعات پایه'!$B$35)*'اطلاعات پایه'!$C$36,IF(AA2295&lt;='اطلاعات پایه'!$B$37,'اطلاعات پایه'!$E$36+(AA2295-'اطلاعات پایه'!$B$36)*'اطلاعات پایه'!$C$37,IF(AA2295&lt;='اطلاعات پایه'!$B$38,'اطلاعات پایه'!$E$37+(AA2295-'اطلاعات پایه'!$B$37)*'اطلاعات پایه'!$C$38,IF(AA2295&lt;='اطلاعات پایه'!$B$39,'اطلاعات پایه'!$E$38+(AA2295-'اطلاعات پایه'!$B$38)*'اطلاعات پایه'!$C$39,'اطلاعات پایه'!$E$39+(AA2295-'اطلاعات پایه'!$B$39)*'اطلاعات پایه'!$C$40)))))/365*L2295</f>
        <v>0</v>
      </c>
      <c r="AC2295" s="9">
        <f t="shared" si="287"/>
        <v>37493954</v>
      </c>
      <c r="AE2295" s="9">
        <f t="shared" si="282"/>
        <v>49588780</v>
      </c>
    </row>
    <row r="2296" spans="1:31" x14ac:dyDescent="0.25">
      <c r="A2296" s="13">
        <v>2276</v>
      </c>
      <c r="B2296" s="13"/>
      <c r="C2296" s="13"/>
      <c r="D2296" s="13"/>
      <c r="E2296" s="13"/>
      <c r="F2296" s="13"/>
      <c r="G2296" s="6" t="str">
        <f t="shared" si="280"/>
        <v/>
      </c>
      <c r="H2296" s="13"/>
      <c r="I2296" s="13"/>
      <c r="J2296" s="15"/>
      <c r="K2296" s="15"/>
      <c r="L2296" s="5">
        <f>VLOOKUP($C$15,'اطلاعات پایه'!$A$18:$B$30,2,FALSE)</f>
        <v>30</v>
      </c>
      <c r="M2296" s="6">
        <f>VLOOKUP($C$15,'اطلاعات پایه'!$A$18:$C$30,3,FALSE)</f>
        <v>45736</v>
      </c>
      <c r="N2296" s="5">
        <f>ROUND((K2296*('اطلاعات پایه'!$B$12+1)+'اطلاعات پایه'!$B$13)/30*L2296,0)</f>
        <v>9316080</v>
      </c>
      <c r="O2296" s="5">
        <f>IF(AND(F2296&gt;0,M2296-F2296&gt;364),'اطلاعات پایه'!$B$10,0)*L2296+J2296</f>
        <v>0</v>
      </c>
      <c r="P2296" s="5">
        <f>IF(H2296="متاهل",'اطلاعات پایه'!$B$6,0)</f>
        <v>0</v>
      </c>
      <c r="Q2296" s="5">
        <f>I2296*'اطلاعات پایه'!$B$7</f>
        <v>0</v>
      </c>
      <c r="R2296" s="5">
        <f>ROUND('اطلاعات پایه'!$B$8/30*MIN(30,L2296),0)</f>
        <v>9000000</v>
      </c>
      <c r="S2296" s="5">
        <f>ROUND('اطلاعات پایه'!$B$9/30*MIN(30,L2296),0)</f>
        <v>22000000</v>
      </c>
      <c r="T2296" s="5">
        <f t="shared" si="283"/>
        <v>59284</v>
      </c>
      <c r="U2296" s="15"/>
      <c r="V2296" s="5">
        <f t="shared" si="281"/>
        <v>0</v>
      </c>
      <c r="X2296" s="9">
        <f t="shared" si="284"/>
        <v>40316080</v>
      </c>
      <c r="Y2296" s="9">
        <f>ROUND(0.07*MIN(7*L2296*'اطلاعات پایه'!$B$5,'محاسبه حقوق'!X2296),0)</f>
        <v>2822126</v>
      </c>
      <c r="Z2296" s="9">
        <f t="shared" si="285"/>
        <v>9272700</v>
      </c>
      <c r="AA2296" s="9">
        <f t="shared" si="286"/>
        <v>480702059.14285713</v>
      </c>
      <c r="AB2296" s="5">
        <f>IF(AA2296&lt;='اطلاعات پایه'!$B$35,'اطلاعات پایه'!$D$35,IF(AA2296&lt;='اطلاعات پایه'!$B$36,'اطلاعات پایه'!$E$35+(AA2296-'اطلاعات پایه'!$B$35)*'اطلاعات پایه'!$C$36,IF(AA2296&lt;='اطلاعات پایه'!$B$37,'اطلاعات پایه'!$E$36+(AA2296-'اطلاعات پایه'!$B$36)*'اطلاعات پایه'!$C$37,IF(AA2296&lt;='اطلاعات پایه'!$B$38,'اطلاعات پایه'!$E$37+(AA2296-'اطلاعات پایه'!$B$37)*'اطلاعات پایه'!$C$38,IF(AA2296&lt;='اطلاعات پایه'!$B$39,'اطلاعات پایه'!$E$38+(AA2296-'اطلاعات پایه'!$B$38)*'اطلاعات پایه'!$C$39,'اطلاعات پایه'!$E$39+(AA2296-'اطلاعات پایه'!$B$39)*'اطلاعات پایه'!$C$40)))))/365*L2296</f>
        <v>0</v>
      </c>
      <c r="AC2296" s="9">
        <f t="shared" si="287"/>
        <v>37493954</v>
      </c>
      <c r="AE2296" s="9">
        <f t="shared" si="282"/>
        <v>49588780</v>
      </c>
    </row>
    <row r="2297" spans="1:31" x14ac:dyDescent="0.25">
      <c r="A2297" s="13">
        <v>2277</v>
      </c>
      <c r="B2297" s="13"/>
      <c r="C2297" s="13"/>
      <c r="D2297" s="13"/>
      <c r="E2297" s="13"/>
      <c r="F2297" s="13"/>
      <c r="G2297" s="6" t="str">
        <f t="shared" si="280"/>
        <v/>
      </c>
      <c r="H2297" s="13"/>
      <c r="I2297" s="13"/>
      <c r="J2297" s="15"/>
      <c r="K2297" s="15"/>
      <c r="L2297" s="5">
        <f>VLOOKUP($C$15,'اطلاعات پایه'!$A$18:$B$30,2,FALSE)</f>
        <v>30</v>
      </c>
      <c r="M2297" s="6">
        <f>VLOOKUP($C$15,'اطلاعات پایه'!$A$18:$C$30,3,FALSE)</f>
        <v>45736</v>
      </c>
      <c r="N2297" s="5">
        <f>ROUND((K2297*('اطلاعات پایه'!$B$12+1)+'اطلاعات پایه'!$B$13)/30*L2297,0)</f>
        <v>9316080</v>
      </c>
      <c r="O2297" s="5">
        <f>IF(AND(F2297&gt;0,M2297-F2297&gt;364),'اطلاعات پایه'!$B$10,0)*L2297+J2297</f>
        <v>0</v>
      </c>
      <c r="P2297" s="5">
        <f>IF(H2297="متاهل",'اطلاعات پایه'!$B$6,0)</f>
        <v>0</v>
      </c>
      <c r="Q2297" s="5">
        <f>I2297*'اطلاعات پایه'!$B$7</f>
        <v>0</v>
      </c>
      <c r="R2297" s="5">
        <f>ROUND('اطلاعات پایه'!$B$8/30*MIN(30,L2297),0)</f>
        <v>9000000</v>
      </c>
      <c r="S2297" s="5">
        <f>ROUND('اطلاعات پایه'!$B$9/30*MIN(30,L2297),0)</f>
        <v>22000000</v>
      </c>
      <c r="T2297" s="5">
        <f t="shared" si="283"/>
        <v>59284</v>
      </c>
      <c r="U2297" s="15"/>
      <c r="V2297" s="5">
        <f t="shared" si="281"/>
        <v>0</v>
      </c>
      <c r="X2297" s="9">
        <f t="shared" si="284"/>
        <v>40316080</v>
      </c>
      <c r="Y2297" s="9">
        <f>ROUND(0.07*MIN(7*L2297*'اطلاعات پایه'!$B$5,'محاسبه حقوق'!X2297),0)</f>
        <v>2822126</v>
      </c>
      <c r="Z2297" s="9">
        <f t="shared" si="285"/>
        <v>9272700</v>
      </c>
      <c r="AA2297" s="9">
        <f t="shared" si="286"/>
        <v>480702059.14285713</v>
      </c>
      <c r="AB2297" s="5">
        <f>IF(AA2297&lt;='اطلاعات پایه'!$B$35,'اطلاعات پایه'!$D$35,IF(AA2297&lt;='اطلاعات پایه'!$B$36,'اطلاعات پایه'!$E$35+(AA2297-'اطلاعات پایه'!$B$35)*'اطلاعات پایه'!$C$36,IF(AA2297&lt;='اطلاعات پایه'!$B$37,'اطلاعات پایه'!$E$36+(AA2297-'اطلاعات پایه'!$B$36)*'اطلاعات پایه'!$C$37,IF(AA2297&lt;='اطلاعات پایه'!$B$38,'اطلاعات پایه'!$E$37+(AA2297-'اطلاعات پایه'!$B$37)*'اطلاعات پایه'!$C$38,IF(AA2297&lt;='اطلاعات پایه'!$B$39,'اطلاعات پایه'!$E$38+(AA2297-'اطلاعات پایه'!$B$38)*'اطلاعات پایه'!$C$39,'اطلاعات پایه'!$E$39+(AA2297-'اطلاعات پایه'!$B$39)*'اطلاعات پایه'!$C$40)))))/365*L2297</f>
        <v>0</v>
      </c>
      <c r="AC2297" s="9">
        <f t="shared" si="287"/>
        <v>37493954</v>
      </c>
      <c r="AE2297" s="9">
        <f t="shared" si="282"/>
        <v>49588780</v>
      </c>
    </row>
    <row r="2298" spans="1:31" x14ac:dyDescent="0.25">
      <c r="A2298" s="13">
        <v>2278</v>
      </c>
      <c r="B2298" s="13"/>
      <c r="C2298" s="13"/>
      <c r="D2298" s="13"/>
      <c r="E2298" s="13"/>
      <c r="F2298" s="13"/>
      <c r="G2298" s="6" t="str">
        <f t="shared" si="280"/>
        <v/>
      </c>
      <c r="H2298" s="13"/>
      <c r="I2298" s="13"/>
      <c r="J2298" s="15"/>
      <c r="K2298" s="15"/>
      <c r="L2298" s="5">
        <f>VLOOKUP($C$15,'اطلاعات پایه'!$A$18:$B$30,2,FALSE)</f>
        <v>30</v>
      </c>
      <c r="M2298" s="6">
        <f>VLOOKUP($C$15,'اطلاعات پایه'!$A$18:$C$30,3,FALSE)</f>
        <v>45736</v>
      </c>
      <c r="N2298" s="5">
        <f>ROUND((K2298*('اطلاعات پایه'!$B$12+1)+'اطلاعات پایه'!$B$13)/30*L2298,0)</f>
        <v>9316080</v>
      </c>
      <c r="O2298" s="5">
        <f>IF(AND(F2298&gt;0,M2298-F2298&gt;364),'اطلاعات پایه'!$B$10,0)*L2298+J2298</f>
        <v>0</v>
      </c>
      <c r="P2298" s="5">
        <f>IF(H2298="متاهل",'اطلاعات پایه'!$B$6,0)</f>
        <v>0</v>
      </c>
      <c r="Q2298" s="5">
        <f>I2298*'اطلاعات پایه'!$B$7</f>
        <v>0</v>
      </c>
      <c r="R2298" s="5">
        <f>ROUND('اطلاعات پایه'!$B$8/30*MIN(30,L2298),0)</f>
        <v>9000000</v>
      </c>
      <c r="S2298" s="5">
        <f>ROUND('اطلاعات پایه'!$B$9/30*MIN(30,L2298),0)</f>
        <v>22000000</v>
      </c>
      <c r="T2298" s="5">
        <f t="shared" si="283"/>
        <v>59284</v>
      </c>
      <c r="U2298" s="15"/>
      <c r="V2298" s="5">
        <f t="shared" si="281"/>
        <v>0</v>
      </c>
      <c r="X2298" s="9">
        <f t="shared" si="284"/>
        <v>40316080</v>
      </c>
      <c r="Y2298" s="9">
        <f>ROUND(0.07*MIN(7*L2298*'اطلاعات پایه'!$B$5,'محاسبه حقوق'!X2298),0)</f>
        <v>2822126</v>
      </c>
      <c r="Z2298" s="9">
        <f t="shared" si="285"/>
        <v>9272700</v>
      </c>
      <c r="AA2298" s="9">
        <f t="shared" si="286"/>
        <v>480702059.14285713</v>
      </c>
      <c r="AB2298" s="5">
        <f>IF(AA2298&lt;='اطلاعات پایه'!$B$35,'اطلاعات پایه'!$D$35,IF(AA2298&lt;='اطلاعات پایه'!$B$36,'اطلاعات پایه'!$E$35+(AA2298-'اطلاعات پایه'!$B$35)*'اطلاعات پایه'!$C$36,IF(AA2298&lt;='اطلاعات پایه'!$B$37,'اطلاعات پایه'!$E$36+(AA2298-'اطلاعات پایه'!$B$36)*'اطلاعات پایه'!$C$37,IF(AA2298&lt;='اطلاعات پایه'!$B$38,'اطلاعات پایه'!$E$37+(AA2298-'اطلاعات پایه'!$B$37)*'اطلاعات پایه'!$C$38,IF(AA2298&lt;='اطلاعات پایه'!$B$39,'اطلاعات پایه'!$E$38+(AA2298-'اطلاعات پایه'!$B$38)*'اطلاعات پایه'!$C$39,'اطلاعات پایه'!$E$39+(AA2298-'اطلاعات پایه'!$B$39)*'اطلاعات پایه'!$C$40)))))/365*L2298</f>
        <v>0</v>
      </c>
      <c r="AC2298" s="9">
        <f t="shared" si="287"/>
        <v>37493954</v>
      </c>
      <c r="AE2298" s="9">
        <f t="shared" si="282"/>
        <v>49588780</v>
      </c>
    </row>
    <row r="2299" spans="1:31" x14ac:dyDescent="0.25">
      <c r="A2299" s="13">
        <v>2279</v>
      </c>
      <c r="B2299" s="13"/>
      <c r="C2299" s="13"/>
      <c r="D2299" s="13"/>
      <c r="E2299" s="13"/>
      <c r="F2299" s="13"/>
      <c r="G2299" s="6" t="str">
        <f t="shared" si="280"/>
        <v/>
      </c>
      <c r="H2299" s="13"/>
      <c r="I2299" s="13"/>
      <c r="J2299" s="15"/>
      <c r="K2299" s="15"/>
      <c r="L2299" s="5">
        <f>VLOOKUP($C$15,'اطلاعات پایه'!$A$18:$B$30,2,FALSE)</f>
        <v>30</v>
      </c>
      <c r="M2299" s="6">
        <f>VLOOKUP($C$15,'اطلاعات پایه'!$A$18:$C$30,3,FALSE)</f>
        <v>45736</v>
      </c>
      <c r="N2299" s="5">
        <f>ROUND((K2299*('اطلاعات پایه'!$B$12+1)+'اطلاعات پایه'!$B$13)/30*L2299,0)</f>
        <v>9316080</v>
      </c>
      <c r="O2299" s="5">
        <f>IF(AND(F2299&gt;0,M2299-F2299&gt;364),'اطلاعات پایه'!$B$10,0)*L2299+J2299</f>
        <v>0</v>
      </c>
      <c r="P2299" s="5">
        <f>IF(H2299="متاهل",'اطلاعات پایه'!$B$6,0)</f>
        <v>0</v>
      </c>
      <c r="Q2299" s="5">
        <f>I2299*'اطلاعات پایه'!$B$7</f>
        <v>0</v>
      </c>
      <c r="R2299" s="5">
        <f>ROUND('اطلاعات پایه'!$B$8/30*MIN(30,L2299),0)</f>
        <v>9000000</v>
      </c>
      <c r="S2299" s="5">
        <f>ROUND('اطلاعات پایه'!$B$9/30*MIN(30,L2299),0)</f>
        <v>22000000</v>
      </c>
      <c r="T2299" s="5">
        <f t="shared" si="283"/>
        <v>59284</v>
      </c>
      <c r="U2299" s="15"/>
      <c r="V2299" s="5">
        <f t="shared" si="281"/>
        <v>0</v>
      </c>
      <c r="X2299" s="9">
        <f t="shared" si="284"/>
        <v>40316080</v>
      </c>
      <c r="Y2299" s="9">
        <f>ROUND(0.07*MIN(7*L2299*'اطلاعات پایه'!$B$5,'محاسبه حقوق'!X2299),0)</f>
        <v>2822126</v>
      </c>
      <c r="Z2299" s="9">
        <f t="shared" si="285"/>
        <v>9272700</v>
      </c>
      <c r="AA2299" s="9">
        <f t="shared" si="286"/>
        <v>480702059.14285713</v>
      </c>
      <c r="AB2299" s="5">
        <f>IF(AA2299&lt;='اطلاعات پایه'!$B$35,'اطلاعات پایه'!$D$35,IF(AA2299&lt;='اطلاعات پایه'!$B$36,'اطلاعات پایه'!$E$35+(AA2299-'اطلاعات پایه'!$B$35)*'اطلاعات پایه'!$C$36,IF(AA2299&lt;='اطلاعات پایه'!$B$37,'اطلاعات پایه'!$E$36+(AA2299-'اطلاعات پایه'!$B$36)*'اطلاعات پایه'!$C$37,IF(AA2299&lt;='اطلاعات پایه'!$B$38,'اطلاعات پایه'!$E$37+(AA2299-'اطلاعات پایه'!$B$37)*'اطلاعات پایه'!$C$38,IF(AA2299&lt;='اطلاعات پایه'!$B$39,'اطلاعات پایه'!$E$38+(AA2299-'اطلاعات پایه'!$B$38)*'اطلاعات پایه'!$C$39,'اطلاعات پایه'!$E$39+(AA2299-'اطلاعات پایه'!$B$39)*'اطلاعات پایه'!$C$40)))))/365*L2299</f>
        <v>0</v>
      </c>
      <c r="AC2299" s="9">
        <f t="shared" si="287"/>
        <v>37493954</v>
      </c>
      <c r="AE2299" s="9">
        <f t="shared" si="282"/>
        <v>49588780</v>
      </c>
    </row>
    <row r="2300" spans="1:31" x14ac:dyDescent="0.25">
      <c r="A2300" s="13">
        <v>2280</v>
      </c>
      <c r="B2300" s="13"/>
      <c r="C2300" s="13"/>
      <c r="D2300" s="13"/>
      <c r="E2300" s="13"/>
      <c r="F2300" s="13"/>
      <c r="G2300" s="6" t="str">
        <f t="shared" si="280"/>
        <v/>
      </c>
      <c r="H2300" s="13"/>
      <c r="I2300" s="13"/>
      <c r="J2300" s="15"/>
      <c r="K2300" s="15"/>
      <c r="L2300" s="5">
        <f>VLOOKUP($C$15,'اطلاعات پایه'!$A$18:$B$30,2,FALSE)</f>
        <v>30</v>
      </c>
      <c r="M2300" s="6">
        <f>VLOOKUP($C$15,'اطلاعات پایه'!$A$18:$C$30,3,FALSE)</f>
        <v>45736</v>
      </c>
      <c r="N2300" s="5">
        <f>ROUND((K2300*('اطلاعات پایه'!$B$12+1)+'اطلاعات پایه'!$B$13)/30*L2300,0)</f>
        <v>9316080</v>
      </c>
      <c r="O2300" s="5">
        <f>IF(AND(F2300&gt;0,M2300-F2300&gt;364),'اطلاعات پایه'!$B$10,0)*L2300+J2300</f>
        <v>0</v>
      </c>
      <c r="P2300" s="5">
        <f>IF(H2300="متاهل",'اطلاعات پایه'!$B$6,0)</f>
        <v>0</v>
      </c>
      <c r="Q2300" s="5">
        <f>I2300*'اطلاعات پایه'!$B$7</f>
        <v>0</v>
      </c>
      <c r="R2300" s="5">
        <f>ROUND('اطلاعات پایه'!$B$8/30*MIN(30,L2300),0)</f>
        <v>9000000</v>
      </c>
      <c r="S2300" s="5">
        <f>ROUND('اطلاعات پایه'!$B$9/30*MIN(30,L2300),0)</f>
        <v>22000000</v>
      </c>
      <c r="T2300" s="5">
        <f t="shared" si="283"/>
        <v>59284</v>
      </c>
      <c r="U2300" s="15"/>
      <c r="V2300" s="5">
        <f t="shared" si="281"/>
        <v>0</v>
      </c>
      <c r="X2300" s="9">
        <f t="shared" si="284"/>
        <v>40316080</v>
      </c>
      <c r="Y2300" s="9">
        <f>ROUND(0.07*MIN(7*L2300*'اطلاعات پایه'!$B$5,'محاسبه حقوق'!X2300),0)</f>
        <v>2822126</v>
      </c>
      <c r="Z2300" s="9">
        <f t="shared" si="285"/>
        <v>9272700</v>
      </c>
      <c r="AA2300" s="9">
        <f t="shared" si="286"/>
        <v>480702059.14285713</v>
      </c>
      <c r="AB2300" s="5">
        <f>IF(AA2300&lt;='اطلاعات پایه'!$B$35,'اطلاعات پایه'!$D$35,IF(AA2300&lt;='اطلاعات پایه'!$B$36,'اطلاعات پایه'!$E$35+(AA2300-'اطلاعات پایه'!$B$35)*'اطلاعات پایه'!$C$36,IF(AA2300&lt;='اطلاعات پایه'!$B$37,'اطلاعات پایه'!$E$36+(AA2300-'اطلاعات پایه'!$B$36)*'اطلاعات پایه'!$C$37,IF(AA2300&lt;='اطلاعات پایه'!$B$38,'اطلاعات پایه'!$E$37+(AA2300-'اطلاعات پایه'!$B$37)*'اطلاعات پایه'!$C$38,IF(AA2300&lt;='اطلاعات پایه'!$B$39,'اطلاعات پایه'!$E$38+(AA2300-'اطلاعات پایه'!$B$38)*'اطلاعات پایه'!$C$39,'اطلاعات پایه'!$E$39+(AA2300-'اطلاعات پایه'!$B$39)*'اطلاعات پایه'!$C$40)))))/365*L2300</f>
        <v>0</v>
      </c>
      <c r="AC2300" s="9">
        <f t="shared" si="287"/>
        <v>37493954</v>
      </c>
      <c r="AE2300" s="9">
        <f t="shared" si="282"/>
        <v>49588780</v>
      </c>
    </row>
    <row r="2301" spans="1:31" x14ac:dyDescent="0.25">
      <c r="A2301" s="13">
        <v>2281</v>
      </c>
      <c r="B2301" s="13"/>
      <c r="C2301" s="13"/>
      <c r="D2301" s="13"/>
      <c r="E2301" s="13"/>
      <c r="F2301" s="13"/>
      <c r="G2301" s="6" t="str">
        <f t="shared" si="280"/>
        <v/>
      </c>
      <c r="H2301" s="13"/>
      <c r="I2301" s="13"/>
      <c r="J2301" s="15"/>
      <c r="K2301" s="15"/>
      <c r="L2301" s="5">
        <f>VLOOKUP($C$15,'اطلاعات پایه'!$A$18:$B$30,2,FALSE)</f>
        <v>30</v>
      </c>
      <c r="M2301" s="6">
        <f>VLOOKUP($C$15,'اطلاعات پایه'!$A$18:$C$30,3,FALSE)</f>
        <v>45736</v>
      </c>
      <c r="N2301" s="5">
        <f>ROUND((K2301*('اطلاعات پایه'!$B$12+1)+'اطلاعات پایه'!$B$13)/30*L2301,0)</f>
        <v>9316080</v>
      </c>
      <c r="O2301" s="5">
        <f>IF(AND(F2301&gt;0,M2301-F2301&gt;364),'اطلاعات پایه'!$B$10,0)*L2301+J2301</f>
        <v>0</v>
      </c>
      <c r="P2301" s="5">
        <f>IF(H2301="متاهل",'اطلاعات پایه'!$B$6,0)</f>
        <v>0</v>
      </c>
      <c r="Q2301" s="5">
        <f>I2301*'اطلاعات پایه'!$B$7</f>
        <v>0</v>
      </c>
      <c r="R2301" s="5">
        <f>ROUND('اطلاعات پایه'!$B$8/30*MIN(30,L2301),0)</f>
        <v>9000000</v>
      </c>
      <c r="S2301" s="5">
        <f>ROUND('اطلاعات پایه'!$B$9/30*MIN(30,L2301),0)</f>
        <v>22000000</v>
      </c>
      <c r="T2301" s="5">
        <f t="shared" si="283"/>
        <v>59284</v>
      </c>
      <c r="U2301" s="15"/>
      <c r="V2301" s="5">
        <f t="shared" si="281"/>
        <v>0</v>
      </c>
      <c r="X2301" s="9">
        <f t="shared" si="284"/>
        <v>40316080</v>
      </c>
      <c r="Y2301" s="9">
        <f>ROUND(0.07*MIN(7*L2301*'اطلاعات پایه'!$B$5,'محاسبه حقوق'!X2301),0)</f>
        <v>2822126</v>
      </c>
      <c r="Z2301" s="9">
        <f t="shared" si="285"/>
        <v>9272700</v>
      </c>
      <c r="AA2301" s="9">
        <f t="shared" si="286"/>
        <v>480702059.14285713</v>
      </c>
      <c r="AB2301" s="5">
        <f>IF(AA2301&lt;='اطلاعات پایه'!$B$35,'اطلاعات پایه'!$D$35,IF(AA2301&lt;='اطلاعات پایه'!$B$36,'اطلاعات پایه'!$E$35+(AA2301-'اطلاعات پایه'!$B$35)*'اطلاعات پایه'!$C$36,IF(AA2301&lt;='اطلاعات پایه'!$B$37,'اطلاعات پایه'!$E$36+(AA2301-'اطلاعات پایه'!$B$36)*'اطلاعات پایه'!$C$37,IF(AA2301&lt;='اطلاعات پایه'!$B$38,'اطلاعات پایه'!$E$37+(AA2301-'اطلاعات پایه'!$B$37)*'اطلاعات پایه'!$C$38,IF(AA2301&lt;='اطلاعات پایه'!$B$39,'اطلاعات پایه'!$E$38+(AA2301-'اطلاعات پایه'!$B$38)*'اطلاعات پایه'!$C$39,'اطلاعات پایه'!$E$39+(AA2301-'اطلاعات پایه'!$B$39)*'اطلاعات پایه'!$C$40)))))/365*L2301</f>
        <v>0</v>
      </c>
      <c r="AC2301" s="9">
        <f t="shared" si="287"/>
        <v>37493954</v>
      </c>
      <c r="AE2301" s="9">
        <f t="shared" si="282"/>
        <v>49588780</v>
      </c>
    </row>
    <row r="2302" spans="1:31" x14ac:dyDescent="0.25">
      <c r="A2302" s="13">
        <v>2282</v>
      </c>
      <c r="B2302" s="13"/>
      <c r="C2302" s="13"/>
      <c r="D2302" s="13"/>
      <c r="E2302" s="13"/>
      <c r="F2302" s="13"/>
      <c r="G2302" s="6" t="str">
        <f t="shared" si="280"/>
        <v/>
      </c>
      <c r="H2302" s="13"/>
      <c r="I2302" s="13"/>
      <c r="J2302" s="15"/>
      <c r="K2302" s="15"/>
      <c r="L2302" s="5">
        <f>VLOOKUP($C$15,'اطلاعات پایه'!$A$18:$B$30,2,FALSE)</f>
        <v>30</v>
      </c>
      <c r="M2302" s="6">
        <f>VLOOKUP($C$15,'اطلاعات پایه'!$A$18:$C$30,3,FALSE)</f>
        <v>45736</v>
      </c>
      <c r="N2302" s="5">
        <f>ROUND((K2302*('اطلاعات پایه'!$B$12+1)+'اطلاعات پایه'!$B$13)/30*L2302,0)</f>
        <v>9316080</v>
      </c>
      <c r="O2302" s="5">
        <f>IF(AND(F2302&gt;0,M2302-F2302&gt;364),'اطلاعات پایه'!$B$10,0)*L2302+J2302</f>
        <v>0</v>
      </c>
      <c r="P2302" s="5">
        <f>IF(H2302="متاهل",'اطلاعات پایه'!$B$6,0)</f>
        <v>0</v>
      </c>
      <c r="Q2302" s="5">
        <f>I2302*'اطلاعات پایه'!$B$7</f>
        <v>0</v>
      </c>
      <c r="R2302" s="5">
        <f>ROUND('اطلاعات پایه'!$B$8/30*MIN(30,L2302),0)</f>
        <v>9000000</v>
      </c>
      <c r="S2302" s="5">
        <f>ROUND('اطلاعات پایه'!$B$9/30*MIN(30,L2302),0)</f>
        <v>22000000</v>
      </c>
      <c r="T2302" s="5">
        <f t="shared" si="283"/>
        <v>59284</v>
      </c>
      <c r="U2302" s="15"/>
      <c r="V2302" s="5">
        <f t="shared" si="281"/>
        <v>0</v>
      </c>
      <c r="X2302" s="9">
        <f t="shared" si="284"/>
        <v>40316080</v>
      </c>
      <c r="Y2302" s="9">
        <f>ROUND(0.07*MIN(7*L2302*'اطلاعات پایه'!$B$5,'محاسبه حقوق'!X2302),0)</f>
        <v>2822126</v>
      </c>
      <c r="Z2302" s="9">
        <f t="shared" si="285"/>
        <v>9272700</v>
      </c>
      <c r="AA2302" s="9">
        <f t="shared" si="286"/>
        <v>480702059.14285713</v>
      </c>
      <c r="AB2302" s="5">
        <f>IF(AA2302&lt;='اطلاعات پایه'!$B$35,'اطلاعات پایه'!$D$35,IF(AA2302&lt;='اطلاعات پایه'!$B$36,'اطلاعات پایه'!$E$35+(AA2302-'اطلاعات پایه'!$B$35)*'اطلاعات پایه'!$C$36,IF(AA2302&lt;='اطلاعات پایه'!$B$37,'اطلاعات پایه'!$E$36+(AA2302-'اطلاعات پایه'!$B$36)*'اطلاعات پایه'!$C$37,IF(AA2302&lt;='اطلاعات پایه'!$B$38,'اطلاعات پایه'!$E$37+(AA2302-'اطلاعات پایه'!$B$37)*'اطلاعات پایه'!$C$38,IF(AA2302&lt;='اطلاعات پایه'!$B$39,'اطلاعات پایه'!$E$38+(AA2302-'اطلاعات پایه'!$B$38)*'اطلاعات پایه'!$C$39,'اطلاعات پایه'!$E$39+(AA2302-'اطلاعات پایه'!$B$39)*'اطلاعات پایه'!$C$40)))))/365*L2302</f>
        <v>0</v>
      </c>
      <c r="AC2302" s="9">
        <f t="shared" si="287"/>
        <v>37493954</v>
      </c>
      <c r="AE2302" s="9">
        <f t="shared" si="282"/>
        <v>49588780</v>
      </c>
    </row>
    <row r="2303" spans="1:31" x14ac:dyDescent="0.25">
      <c r="A2303" s="13">
        <v>2283</v>
      </c>
      <c r="B2303" s="13"/>
      <c r="C2303" s="13"/>
      <c r="D2303" s="13"/>
      <c r="E2303" s="13"/>
      <c r="F2303" s="13"/>
      <c r="G2303" s="6" t="str">
        <f t="shared" si="280"/>
        <v/>
      </c>
      <c r="H2303" s="13"/>
      <c r="I2303" s="13"/>
      <c r="J2303" s="15"/>
      <c r="K2303" s="15"/>
      <c r="L2303" s="5">
        <f>VLOOKUP($C$15,'اطلاعات پایه'!$A$18:$B$30,2,FALSE)</f>
        <v>30</v>
      </c>
      <c r="M2303" s="6">
        <f>VLOOKUP($C$15,'اطلاعات پایه'!$A$18:$C$30,3,FALSE)</f>
        <v>45736</v>
      </c>
      <c r="N2303" s="5">
        <f>ROUND((K2303*('اطلاعات پایه'!$B$12+1)+'اطلاعات پایه'!$B$13)/30*L2303,0)</f>
        <v>9316080</v>
      </c>
      <c r="O2303" s="5">
        <f>IF(AND(F2303&gt;0,M2303-F2303&gt;364),'اطلاعات پایه'!$B$10,0)*L2303+J2303</f>
        <v>0</v>
      </c>
      <c r="P2303" s="5">
        <f>IF(H2303="متاهل",'اطلاعات پایه'!$B$6,0)</f>
        <v>0</v>
      </c>
      <c r="Q2303" s="5">
        <f>I2303*'اطلاعات پایه'!$B$7</f>
        <v>0</v>
      </c>
      <c r="R2303" s="5">
        <f>ROUND('اطلاعات پایه'!$B$8/30*MIN(30,L2303),0)</f>
        <v>9000000</v>
      </c>
      <c r="S2303" s="5">
        <f>ROUND('اطلاعات پایه'!$B$9/30*MIN(30,L2303),0)</f>
        <v>22000000</v>
      </c>
      <c r="T2303" s="5">
        <f t="shared" si="283"/>
        <v>59284</v>
      </c>
      <c r="U2303" s="15"/>
      <c r="V2303" s="5">
        <f t="shared" si="281"/>
        <v>0</v>
      </c>
      <c r="X2303" s="9">
        <f t="shared" si="284"/>
        <v>40316080</v>
      </c>
      <c r="Y2303" s="9">
        <f>ROUND(0.07*MIN(7*L2303*'اطلاعات پایه'!$B$5,'محاسبه حقوق'!X2303),0)</f>
        <v>2822126</v>
      </c>
      <c r="Z2303" s="9">
        <f t="shared" si="285"/>
        <v>9272700</v>
      </c>
      <c r="AA2303" s="9">
        <f t="shared" si="286"/>
        <v>480702059.14285713</v>
      </c>
      <c r="AB2303" s="5">
        <f>IF(AA2303&lt;='اطلاعات پایه'!$B$35,'اطلاعات پایه'!$D$35,IF(AA2303&lt;='اطلاعات پایه'!$B$36,'اطلاعات پایه'!$E$35+(AA2303-'اطلاعات پایه'!$B$35)*'اطلاعات پایه'!$C$36,IF(AA2303&lt;='اطلاعات پایه'!$B$37,'اطلاعات پایه'!$E$36+(AA2303-'اطلاعات پایه'!$B$36)*'اطلاعات پایه'!$C$37,IF(AA2303&lt;='اطلاعات پایه'!$B$38,'اطلاعات پایه'!$E$37+(AA2303-'اطلاعات پایه'!$B$37)*'اطلاعات پایه'!$C$38,IF(AA2303&lt;='اطلاعات پایه'!$B$39,'اطلاعات پایه'!$E$38+(AA2303-'اطلاعات پایه'!$B$38)*'اطلاعات پایه'!$C$39,'اطلاعات پایه'!$E$39+(AA2303-'اطلاعات پایه'!$B$39)*'اطلاعات پایه'!$C$40)))))/365*L2303</f>
        <v>0</v>
      </c>
      <c r="AC2303" s="9">
        <f t="shared" si="287"/>
        <v>37493954</v>
      </c>
      <c r="AE2303" s="9">
        <f t="shared" si="282"/>
        <v>49588780</v>
      </c>
    </row>
    <row r="2304" spans="1:31" x14ac:dyDescent="0.25">
      <c r="A2304" s="13">
        <v>2284</v>
      </c>
      <c r="B2304" s="13"/>
      <c r="C2304" s="13"/>
      <c r="D2304" s="13"/>
      <c r="E2304" s="13"/>
      <c r="F2304" s="13"/>
      <c r="G2304" s="6" t="str">
        <f t="shared" si="280"/>
        <v/>
      </c>
      <c r="H2304" s="13"/>
      <c r="I2304" s="13"/>
      <c r="J2304" s="15"/>
      <c r="K2304" s="15"/>
      <c r="L2304" s="5">
        <f>VLOOKUP($C$15,'اطلاعات پایه'!$A$18:$B$30,2,FALSE)</f>
        <v>30</v>
      </c>
      <c r="M2304" s="6">
        <f>VLOOKUP($C$15,'اطلاعات پایه'!$A$18:$C$30,3,FALSE)</f>
        <v>45736</v>
      </c>
      <c r="N2304" s="5">
        <f>ROUND((K2304*('اطلاعات پایه'!$B$12+1)+'اطلاعات پایه'!$B$13)/30*L2304,0)</f>
        <v>9316080</v>
      </c>
      <c r="O2304" s="5">
        <f>IF(AND(F2304&gt;0,M2304-F2304&gt;364),'اطلاعات پایه'!$B$10,0)*L2304+J2304</f>
        <v>0</v>
      </c>
      <c r="P2304" s="5">
        <f>IF(H2304="متاهل",'اطلاعات پایه'!$B$6,0)</f>
        <v>0</v>
      </c>
      <c r="Q2304" s="5">
        <f>I2304*'اطلاعات پایه'!$B$7</f>
        <v>0</v>
      </c>
      <c r="R2304" s="5">
        <f>ROUND('اطلاعات پایه'!$B$8/30*MIN(30,L2304),0)</f>
        <v>9000000</v>
      </c>
      <c r="S2304" s="5">
        <f>ROUND('اطلاعات پایه'!$B$9/30*MIN(30,L2304),0)</f>
        <v>22000000</v>
      </c>
      <c r="T2304" s="5">
        <f t="shared" si="283"/>
        <v>59284</v>
      </c>
      <c r="U2304" s="15"/>
      <c r="V2304" s="5">
        <f t="shared" si="281"/>
        <v>0</v>
      </c>
      <c r="X2304" s="9">
        <f t="shared" si="284"/>
        <v>40316080</v>
      </c>
      <c r="Y2304" s="9">
        <f>ROUND(0.07*MIN(7*L2304*'اطلاعات پایه'!$B$5,'محاسبه حقوق'!X2304),0)</f>
        <v>2822126</v>
      </c>
      <c r="Z2304" s="9">
        <f t="shared" si="285"/>
        <v>9272700</v>
      </c>
      <c r="AA2304" s="9">
        <f t="shared" si="286"/>
        <v>480702059.14285713</v>
      </c>
      <c r="AB2304" s="5">
        <f>IF(AA2304&lt;='اطلاعات پایه'!$B$35,'اطلاعات پایه'!$D$35,IF(AA2304&lt;='اطلاعات پایه'!$B$36,'اطلاعات پایه'!$E$35+(AA2304-'اطلاعات پایه'!$B$35)*'اطلاعات پایه'!$C$36,IF(AA2304&lt;='اطلاعات پایه'!$B$37,'اطلاعات پایه'!$E$36+(AA2304-'اطلاعات پایه'!$B$36)*'اطلاعات پایه'!$C$37,IF(AA2304&lt;='اطلاعات پایه'!$B$38,'اطلاعات پایه'!$E$37+(AA2304-'اطلاعات پایه'!$B$37)*'اطلاعات پایه'!$C$38,IF(AA2304&lt;='اطلاعات پایه'!$B$39,'اطلاعات پایه'!$E$38+(AA2304-'اطلاعات پایه'!$B$38)*'اطلاعات پایه'!$C$39,'اطلاعات پایه'!$E$39+(AA2304-'اطلاعات پایه'!$B$39)*'اطلاعات پایه'!$C$40)))))/365*L2304</f>
        <v>0</v>
      </c>
      <c r="AC2304" s="9">
        <f t="shared" si="287"/>
        <v>37493954</v>
      </c>
      <c r="AE2304" s="9">
        <f t="shared" si="282"/>
        <v>49588780</v>
      </c>
    </row>
    <row r="2305" spans="1:31" x14ac:dyDescent="0.25">
      <c r="A2305" s="13">
        <v>2285</v>
      </c>
      <c r="B2305" s="13"/>
      <c r="C2305" s="13"/>
      <c r="D2305" s="13"/>
      <c r="E2305" s="13"/>
      <c r="F2305" s="13"/>
      <c r="G2305" s="6" t="str">
        <f t="shared" si="280"/>
        <v/>
      </c>
      <c r="H2305" s="13"/>
      <c r="I2305" s="13"/>
      <c r="J2305" s="15"/>
      <c r="K2305" s="15"/>
      <c r="L2305" s="5">
        <f>VLOOKUP($C$15,'اطلاعات پایه'!$A$18:$B$30,2,FALSE)</f>
        <v>30</v>
      </c>
      <c r="M2305" s="6">
        <f>VLOOKUP($C$15,'اطلاعات پایه'!$A$18:$C$30,3,FALSE)</f>
        <v>45736</v>
      </c>
      <c r="N2305" s="5">
        <f>ROUND((K2305*('اطلاعات پایه'!$B$12+1)+'اطلاعات پایه'!$B$13)/30*L2305,0)</f>
        <v>9316080</v>
      </c>
      <c r="O2305" s="5">
        <f>IF(AND(F2305&gt;0,M2305-F2305&gt;364),'اطلاعات پایه'!$B$10,0)*L2305+J2305</f>
        <v>0</v>
      </c>
      <c r="P2305" s="5">
        <f>IF(H2305="متاهل",'اطلاعات پایه'!$B$6,0)</f>
        <v>0</v>
      </c>
      <c r="Q2305" s="5">
        <f>I2305*'اطلاعات پایه'!$B$7</f>
        <v>0</v>
      </c>
      <c r="R2305" s="5">
        <f>ROUND('اطلاعات پایه'!$B$8/30*MIN(30,L2305),0)</f>
        <v>9000000</v>
      </c>
      <c r="S2305" s="5">
        <f>ROUND('اطلاعات پایه'!$B$9/30*MIN(30,L2305),0)</f>
        <v>22000000</v>
      </c>
      <c r="T2305" s="5">
        <f t="shared" si="283"/>
        <v>59284</v>
      </c>
      <c r="U2305" s="15"/>
      <c r="V2305" s="5">
        <f t="shared" si="281"/>
        <v>0</v>
      </c>
      <c r="X2305" s="9">
        <f t="shared" si="284"/>
        <v>40316080</v>
      </c>
      <c r="Y2305" s="9">
        <f>ROUND(0.07*MIN(7*L2305*'اطلاعات پایه'!$B$5,'محاسبه حقوق'!X2305),0)</f>
        <v>2822126</v>
      </c>
      <c r="Z2305" s="9">
        <f t="shared" si="285"/>
        <v>9272700</v>
      </c>
      <c r="AA2305" s="9">
        <f t="shared" si="286"/>
        <v>480702059.14285713</v>
      </c>
      <c r="AB2305" s="5">
        <f>IF(AA2305&lt;='اطلاعات پایه'!$B$35,'اطلاعات پایه'!$D$35,IF(AA2305&lt;='اطلاعات پایه'!$B$36,'اطلاعات پایه'!$E$35+(AA2305-'اطلاعات پایه'!$B$35)*'اطلاعات پایه'!$C$36,IF(AA2305&lt;='اطلاعات پایه'!$B$37,'اطلاعات پایه'!$E$36+(AA2305-'اطلاعات پایه'!$B$36)*'اطلاعات پایه'!$C$37,IF(AA2305&lt;='اطلاعات پایه'!$B$38,'اطلاعات پایه'!$E$37+(AA2305-'اطلاعات پایه'!$B$37)*'اطلاعات پایه'!$C$38,IF(AA2305&lt;='اطلاعات پایه'!$B$39,'اطلاعات پایه'!$E$38+(AA2305-'اطلاعات پایه'!$B$38)*'اطلاعات پایه'!$C$39,'اطلاعات پایه'!$E$39+(AA2305-'اطلاعات پایه'!$B$39)*'اطلاعات پایه'!$C$40)))))/365*L2305</f>
        <v>0</v>
      </c>
      <c r="AC2305" s="9">
        <f t="shared" si="287"/>
        <v>37493954</v>
      </c>
      <c r="AE2305" s="9">
        <f t="shared" si="282"/>
        <v>49588780</v>
      </c>
    </row>
    <row r="2306" spans="1:31" x14ac:dyDescent="0.25">
      <c r="A2306" s="13">
        <v>2286</v>
      </c>
      <c r="B2306" s="13"/>
      <c r="C2306" s="13"/>
      <c r="D2306" s="13"/>
      <c r="E2306" s="13"/>
      <c r="F2306" s="13"/>
      <c r="G2306" s="6" t="str">
        <f t="shared" si="280"/>
        <v/>
      </c>
      <c r="H2306" s="13"/>
      <c r="I2306" s="13"/>
      <c r="J2306" s="15"/>
      <c r="K2306" s="15"/>
      <c r="L2306" s="5">
        <f>VLOOKUP($C$15,'اطلاعات پایه'!$A$18:$B$30,2,FALSE)</f>
        <v>30</v>
      </c>
      <c r="M2306" s="6">
        <f>VLOOKUP($C$15,'اطلاعات پایه'!$A$18:$C$30,3,FALSE)</f>
        <v>45736</v>
      </c>
      <c r="N2306" s="5">
        <f>ROUND((K2306*('اطلاعات پایه'!$B$12+1)+'اطلاعات پایه'!$B$13)/30*L2306,0)</f>
        <v>9316080</v>
      </c>
      <c r="O2306" s="5">
        <f>IF(AND(F2306&gt;0,M2306-F2306&gt;364),'اطلاعات پایه'!$B$10,0)*L2306+J2306</f>
        <v>0</v>
      </c>
      <c r="P2306" s="5">
        <f>IF(H2306="متاهل",'اطلاعات پایه'!$B$6,0)</f>
        <v>0</v>
      </c>
      <c r="Q2306" s="5">
        <f>I2306*'اطلاعات پایه'!$B$7</f>
        <v>0</v>
      </c>
      <c r="R2306" s="5">
        <f>ROUND('اطلاعات پایه'!$B$8/30*MIN(30,L2306),0)</f>
        <v>9000000</v>
      </c>
      <c r="S2306" s="5">
        <f>ROUND('اطلاعات پایه'!$B$9/30*MIN(30,L2306),0)</f>
        <v>22000000</v>
      </c>
      <c r="T2306" s="5">
        <f t="shared" si="283"/>
        <v>59284</v>
      </c>
      <c r="U2306" s="15"/>
      <c r="V2306" s="5">
        <f t="shared" si="281"/>
        <v>0</v>
      </c>
      <c r="X2306" s="9">
        <f t="shared" si="284"/>
        <v>40316080</v>
      </c>
      <c r="Y2306" s="9">
        <f>ROUND(0.07*MIN(7*L2306*'اطلاعات پایه'!$B$5,'محاسبه حقوق'!X2306),0)</f>
        <v>2822126</v>
      </c>
      <c r="Z2306" s="9">
        <f t="shared" si="285"/>
        <v>9272700</v>
      </c>
      <c r="AA2306" s="9">
        <f t="shared" si="286"/>
        <v>480702059.14285713</v>
      </c>
      <c r="AB2306" s="5">
        <f>IF(AA2306&lt;='اطلاعات پایه'!$B$35,'اطلاعات پایه'!$D$35,IF(AA2306&lt;='اطلاعات پایه'!$B$36,'اطلاعات پایه'!$E$35+(AA2306-'اطلاعات پایه'!$B$35)*'اطلاعات پایه'!$C$36,IF(AA2306&lt;='اطلاعات پایه'!$B$37,'اطلاعات پایه'!$E$36+(AA2306-'اطلاعات پایه'!$B$36)*'اطلاعات پایه'!$C$37,IF(AA2306&lt;='اطلاعات پایه'!$B$38,'اطلاعات پایه'!$E$37+(AA2306-'اطلاعات پایه'!$B$37)*'اطلاعات پایه'!$C$38,IF(AA2306&lt;='اطلاعات پایه'!$B$39,'اطلاعات پایه'!$E$38+(AA2306-'اطلاعات پایه'!$B$38)*'اطلاعات پایه'!$C$39,'اطلاعات پایه'!$E$39+(AA2306-'اطلاعات پایه'!$B$39)*'اطلاعات پایه'!$C$40)))))/365*L2306</f>
        <v>0</v>
      </c>
      <c r="AC2306" s="9">
        <f t="shared" si="287"/>
        <v>37493954</v>
      </c>
      <c r="AE2306" s="9">
        <f t="shared" si="282"/>
        <v>49588780</v>
      </c>
    </row>
    <row r="2307" spans="1:31" x14ac:dyDescent="0.25">
      <c r="A2307" s="13">
        <v>2287</v>
      </c>
      <c r="B2307" s="13"/>
      <c r="C2307" s="13"/>
      <c r="D2307" s="13"/>
      <c r="E2307" s="13"/>
      <c r="F2307" s="13"/>
      <c r="G2307" s="6" t="str">
        <f t="shared" si="280"/>
        <v/>
      </c>
      <c r="H2307" s="13"/>
      <c r="I2307" s="13"/>
      <c r="J2307" s="15"/>
      <c r="K2307" s="15"/>
      <c r="L2307" s="5">
        <f>VLOOKUP($C$15,'اطلاعات پایه'!$A$18:$B$30,2,FALSE)</f>
        <v>30</v>
      </c>
      <c r="M2307" s="6">
        <f>VLOOKUP($C$15,'اطلاعات پایه'!$A$18:$C$30,3,FALSE)</f>
        <v>45736</v>
      </c>
      <c r="N2307" s="5">
        <f>ROUND((K2307*('اطلاعات پایه'!$B$12+1)+'اطلاعات پایه'!$B$13)/30*L2307,0)</f>
        <v>9316080</v>
      </c>
      <c r="O2307" s="5">
        <f>IF(AND(F2307&gt;0,M2307-F2307&gt;364),'اطلاعات پایه'!$B$10,0)*L2307+J2307</f>
        <v>0</v>
      </c>
      <c r="P2307" s="5">
        <f>IF(H2307="متاهل",'اطلاعات پایه'!$B$6,0)</f>
        <v>0</v>
      </c>
      <c r="Q2307" s="5">
        <f>I2307*'اطلاعات پایه'!$B$7</f>
        <v>0</v>
      </c>
      <c r="R2307" s="5">
        <f>ROUND('اطلاعات پایه'!$B$8/30*MIN(30,L2307),0)</f>
        <v>9000000</v>
      </c>
      <c r="S2307" s="5">
        <f>ROUND('اطلاعات پایه'!$B$9/30*MIN(30,L2307),0)</f>
        <v>22000000</v>
      </c>
      <c r="T2307" s="5">
        <f t="shared" si="283"/>
        <v>59284</v>
      </c>
      <c r="U2307" s="15"/>
      <c r="V2307" s="5">
        <f t="shared" si="281"/>
        <v>0</v>
      </c>
      <c r="X2307" s="9">
        <f t="shared" si="284"/>
        <v>40316080</v>
      </c>
      <c r="Y2307" s="9">
        <f>ROUND(0.07*MIN(7*L2307*'اطلاعات پایه'!$B$5,'محاسبه حقوق'!X2307),0)</f>
        <v>2822126</v>
      </c>
      <c r="Z2307" s="9">
        <f t="shared" si="285"/>
        <v>9272700</v>
      </c>
      <c r="AA2307" s="9">
        <f t="shared" si="286"/>
        <v>480702059.14285713</v>
      </c>
      <c r="AB2307" s="5">
        <f>IF(AA2307&lt;='اطلاعات پایه'!$B$35,'اطلاعات پایه'!$D$35,IF(AA2307&lt;='اطلاعات پایه'!$B$36,'اطلاعات پایه'!$E$35+(AA2307-'اطلاعات پایه'!$B$35)*'اطلاعات پایه'!$C$36,IF(AA2307&lt;='اطلاعات پایه'!$B$37,'اطلاعات پایه'!$E$36+(AA2307-'اطلاعات پایه'!$B$36)*'اطلاعات پایه'!$C$37,IF(AA2307&lt;='اطلاعات پایه'!$B$38,'اطلاعات پایه'!$E$37+(AA2307-'اطلاعات پایه'!$B$37)*'اطلاعات پایه'!$C$38,IF(AA2307&lt;='اطلاعات پایه'!$B$39,'اطلاعات پایه'!$E$38+(AA2307-'اطلاعات پایه'!$B$38)*'اطلاعات پایه'!$C$39,'اطلاعات پایه'!$E$39+(AA2307-'اطلاعات پایه'!$B$39)*'اطلاعات پایه'!$C$40)))))/365*L2307</f>
        <v>0</v>
      </c>
      <c r="AC2307" s="9">
        <f t="shared" si="287"/>
        <v>37493954</v>
      </c>
      <c r="AE2307" s="9">
        <f t="shared" si="282"/>
        <v>49588780</v>
      </c>
    </row>
    <row r="2308" spans="1:31" x14ac:dyDescent="0.25">
      <c r="A2308" s="13">
        <v>2288</v>
      </c>
      <c r="B2308" s="13"/>
      <c r="C2308" s="13"/>
      <c r="D2308" s="13"/>
      <c r="E2308" s="13"/>
      <c r="F2308" s="13"/>
      <c r="G2308" s="6" t="str">
        <f t="shared" si="280"/>
        <v/>
      </c>
      <c r="H2308" s="13"/>
      <c r="I2308" s="13"/>
      <c r="J2308" s="15"/>
      <c r="K2308" s="15"/>
      <c r="L2308" s="5">
        <f>VLOOKUP($C$15,'اطلاعات پایه'!$A$18:$B$30,2,FALSE)</f>
        <v>30</v>
      </c>
      <c r="M2308" s="6">
        <f>VLOOKUP($C$15,'اطلاعات پایه'!$A$18:$C$30,3,FALSE)</f>
        <v>45736</v>
      </c>
      <c r="N2308" s="5">
        <f>ROUND((K2308*('اطلاعات پایه'!$B$12+1)+'اطلاعات پایه'!$B$13)/30*L2308,0)</f>
        <v>9316080</v>
      </c>
      <c r="O2308" s="5">
        <f>IF(AND(F2308&gt;0,M2308-F2308&gt;364),'اطلاعات پایه'!$B$10,0)*L2308+J2308</f>
        <v>0</v>
      </c>
      <c r="P2308" s="5">
        <f>IF(H2308="متاهل",'اطلاعات پایه'!$B$6,0)</f>
        <v>0</v>
      </c>
      <c r="Q2308" s="5">
        <f>I2308*'اطلاعات پایه'!$B$7</f>
        <v>0</v>
      </c>
      <c r="R2308" s="5">
        <f>ROUND('اطلاعات پایه'!$B$8/30*MIN(30,L2308),0)</f>
        <v>9000000</v>
      </c>
      <c r="S2308" s="5">
        <f>ROUND('اطلاعات پایه'!$B$9/30*MIN(30,L2308),0)</f>
        <v>22000000</v>
      </c>
      <c r="T2308" s="5">
        <f t="shared" si="283"/>
        <v>59284</v>
      </c>
      <c r="U2308" s="15"/>
      <c r="V2308" s="5">
        <f t="shared" si="281"/>
        <v>0</v>
      </c>
      <c r="X2308" s="9">
        <f t="shared" si="284"/>
        <v>40316080</v>
      </c>
      <c r="Y2308" s="9">
        <f>ROUND(0.07*MIN(7*L2308*'اطلاعات پایه'!$B$5,'محاسبه حقوق'!X2308),0)</f>
        <v>2822126</v>
      </c>
      <c r="Z2308" s="9">
        <f t="shared" si="285"/>
        <v>9272700</v>
      </c>
      <c r="AA2308" s="9">
        <f t="shared" si="286"/>
        <v>480702059.14285713</v>
      </c>
      <c r="AB2308" s="5">
        <f>IF(AA2308&lt;='اطلاعات پایه'!$B$35,'اطلاعات پایه'!$D$35,IF(AA2308&lt;='اطلاعات پایه'!$B$36,'اطلاعات پایه'!$E$35+(AA2308-'اطلاعات پایه'!$B$35)*'اطلاعات پایه'!$C$36,IF(AA2308&lt;='اطلاعات پایه'!$B$37,'اطلاعات پایه'!$E$36+(AA2308-'اطلاعات پایه'!$B$36)*'اطلاعات پایه'!$C$37,IF(AA2308&lt;='اطلاعات پایه'!$B$38,'اطلاعات پایه'!$E$37+(AA2308-'اطلاعات پایه'!$B$37)*'اطلاعات پایه'!$C$38,IF(AA2308&lt;='اطلاعات پایه'!$B$39,'اطلاعات پایه'!$E$38+(AA2308-'اطلاعات پایه'!$B$38)*'اطلاعات پایه'!$C$39,'اطلاعات پایه'!$E$39+(AA2308-'اطلاعات پایه'!$B$39)*'اطلاعات پایه'!$C$40)))))/365*L2308</f>
        <v>0</v>
      </c>
      <c r="AC2308" s="9">
        <f t="shared" si="287"/>
        <v>37493954</v>
      </c>
      <c r="AE2308" s="9">
        <f t="shared" si="282"/>
        <v>49588780</v>
      </c>
    </row>
    <row r="2309" spans="1:31" x14ac:dyDescent="0.25">
      <c r="A2309" s="13">
        <v>2289</v>
      </c>
      <c r="B2309" s="13"/>
      <c r="C2309" s="13"/>
      <c r="D2309" s="13"/>
      <c r="E2309" s="13"/>
      <c r="F2309" s="13"/>
      <c r="G2309" s="6" t="str">
        <f t="shared" si="280"/>
        <v/>
      </c>
      <c r="H2309" s="13"/>
      <c r="I2309" s="13"/>
      <c r="J2309" s="15"/>
      <c r="K2309" s="15"/>
      <c r="L2309" s="5">
        <f>VLOOKUP($C$15,'اطلاعات پایه'!$A$18:$B$30,2,FALSE)</f>
        <v>30</v>
      </c>
      <c r="M2309" s="6">
        <f>VLOOKUP($C$15,'اطلاعات پایه'!$A$18:$C$30,3,FALSE)</f>
        <v>45736</v>
      </c>
      <c r="N2309" s="5">
        <f>ROUND((K2309*('اطلاعات پایه'!$B$12+1)+'اطلاعات پایه'!$B$13)/30*L2309,0)</f>
        <v>9316080</v>
      </c>
      <c r="O2309" s="5">
        <f>IF(AND(F2309&gt;0,M2309-F2309&gt;364),'اطلاعات پایه'!$B$10,0)*L2309+J2309</f>
        <v>0</v>
      </c>
      <c r="P2309" s="5">
        <f>IF(H2309="متاهل",'اطلاعات پایه'!$B$6,0)</f>
        <v>0</v>
      </c>
      <c r="Q2309" s="5">
        <f>I2309*'اطلاعات پایه'!$B$7</f>
        <v>0</v>
      </c>
      <c r="R2309" s="5">
        <f>ROUND('اطلاعات پایه'!$B$8/30*MIN(30,L2309),0)</f>
        <v>9000000</v>
      </c>
      <c r="S2309" s="5">
        <f>ROUND('اطلاعات پایه'!$B$9/30*MIN(30,L2309),0)</f>
        <v>22000000</v>
      </c>
      <c r="T2309" s="5">
        <f t="shared" si="283"/>
        <v>59284</v>
      </c>
      <c r="U2309" s="15"/>
      <c r="V2309" s="5">
        <f t="shared" si="281"/>
        <v>0</v>
      </c>
      <c r="X2309" s="9">
        <f t="shared" si="284"/>
        <v>40316080</v>
      </c>
      <c r="Y2309" s="9">
        <f>ROUND(0.07*MIN(7*L2309*'اطلاعات پایه'!$B$5,'محاسبه حقوق'!X2309),0)</f>
        <v>2822126</v>
      </c>
      <c r="Z2309" s="9">
        <f t="shared" si="285"/>
        <v>9272700</v>
      </c>
      <c r="AA2309" s="9">
        <f t="shared" si="286"/>
        <v>480702059.14285713</v>
      </c>
      <c r="AB2309" s="5">
        <f>IF(AA2309&lt;='اطلاعات پایه'!$B$35,'اطلاعات پایه'!$D$35,IF(AA2309&lt;='اطلاعات پایه'!$B$36,'اطلاعات پایه'!$E$35+(AA2309-'اطلاعات پایه'!$B$35)*'اطلاعات پایه'!$C$36,IF(AA2309&lt;='اطلاعات پایه'!$B$37,'اطلاعات پایه'!$E$36+(AA2309-'اطلاعات پایه'!$B$36)*'اطلاعات پایه'!$C$37,IF(AA2309&lt;='اطلاعات پایه'!$B$38,'اطلاعات پایه'!$E$37+(AA2309-'اطلاعات پایه'!$B$37)*'اطلاعات پایه'!$C$38,IF(AA2309&lt;='اطلاعات پایه'!$B$39,'اطلاعات پایه'!$E$38+(AA2309-'اطلاعات پایه'!$B$38)*'اطلاعات پایه'!$C$39,'اطلاعات پایه'!$E$39+(AA2309-'اطلاعات پایه'!$B$39)*'اطلاعات پایه'!$C$40)))))/365*L2309</f>
        <v>0</v>
      </c>
      <c r="AC2309" s="9">
        <f t="shared" si="287"/>
        <v>37493954</v>
      </c>
      <c r="AE2309" s="9">
        <f t="shared" si="282"/>
        <v>49588780</v>
      </c>
    </row>
    <row r="2310" spans="1:31" x14ac:dyDescent="0.25">
      <c r="A2310" s="13">
        <v>2290</v>
      </c>
      <c r="B2310" s="13"/>
      <c r="C2310" s="13"/>
      <c r="D2310" s="13"/>
      <c r="E2310" s="13"/>
      <c r="F2310" s="13"/>
      <c r="G2310" s="6" t="str">
        <f t="shared" si="280"/>
        <v/>
      </c>
      <c r="H2310" s="13"/>
      <c r="I2310" s="13"/>
      <c r="J2310" s="15"/>
      <c r="K2310" s="15"/>
      <c r="L2310" s="5">
        <f>VLOOKUP($C$15,'اطلاعات پایه'!$A$18:$B$30,2,FALSE)</f>
        <v>30</v>
      </c>
      <c r="M2310" s="6">
        <f>VLOOKUP($C$15,'اطلاعات پایه'!$A$18:$C$30,3,FALSE)</f>
        <v>45736</v>
      </c>
      <c r="N2310" s="5">
        <f>ROUND((K2310*('اطلاعات پایه'!$B$12+1)+'اطلاعات پایه'!$B$13)/30*L2310,0)</f>
        <v>9316080</v>
      </c>
      <c r="O2310" s="5">
        <f>IF(AND(F2310&gt;0,M2310-F2310&gt;364),'اطلاعات پایه'!$B$10,0)*L2310+J2310</f>
        <v>0</v>
      </c>
      <c r="P2310" s="5">
        <f>IF(H2310="متاهل",'اطلاعات پایه'!$B$6,0)</f>
        <v>0</v>
      </c>
      <c r="Q2310" s="5">
        <f>I2310*'اطلاعات پایه'!$B$7</f>
        <v>0</v>
      </c>
      <c r="R2310" s="5">
        <f>ROUND('اطلاعات پایه'!$B$8/30*MIN(30,L2310),0)</f>
        <v>9000000</v>
      </c>
      <c r="S2310" s="5">
        <f>ROUND('اطلاعات پایه'!$B$9/30*MIN(30,L2310),0)</f>
        <v>22000000</v>
      </c>
      <c r="T2310" s="5">
        <f t="shared" si="283"/>
        <v>59284</v>
      </c>
      <c r="U2310" s="15"/>
      <c r="V2310" s="5">
        <f t="shared" si="281"/>
        <v>0</v>
      </c>
      <c r="X2310" s="9">
        <f t="shared" si="284"/>
        <v>40316080</v>
      </c>
      <c r="Y2310" s="9">
        <f>ROUND(0.07*MIN(7*L2310*'اطلاعات پایه'!$B$5,'محاسبه حقوق'!X2310),0)</f>
        <v>2822126</v>
      </c>
      <c r="Z2310" s="9">
        <f t="shared" si="285"/>
        <v>9272700</v>
      </c>
      <c r="AA2310" s="9">
        <f t="shared" si="286"/>
        <v>480702059.14285713</v>
      </c>
      <c r="AB2310" s="5">
        <f>IF(AA2310&lt;='اطلاعات پایه'!$B$35,'اطلاعات پایه'!$D$35,IF(AA2310&lt;='اطلاعات پایه'!$B$36,'اطلاعات پایه'!$E$35+(AA2310-'اطلاعات پایه'!$B$35)*'اطلاعات پایه'!$C$36,IF(AA2310&lt;='اطلاعات پایه'!$B$37,'اطلاعات پایه'!$E$36+(AA2310-'اطلاعات پایه'!$B$36)*'اطلاعات پایه'!$C$37,IF(AA2310&lt;='اطلاعات پایه'!$B$38,'اطلاعات پایه'!$E$37+(AA2310-'اطلاعات پایه'!$B$37)*'اطلاعات پایه'!$C$38,IF(AA2310&lt;='اطلاعات پایه'!$B$39,'اطلاعات پایه'!$E$38+(AA2310-'اطلاعات پایه'!$B$38)*'اطلاعات پایه'!$C$39,'اطلاعات پایه'!$E$39+(AA2310-'اطلاعات پایه'!$B$39)*'اطلاعات پایه'!$C$40)))))/365*L2310</f>
        <v>0</v>
      </c>
      <c r="AC2310" s="9">
        <f t="shared" si="287"/>
        <v>37493954</v>
      </c>
      <c r="AE2310" s="9">
        <f t="shared" si="282"/>
        <v>49588780</v>
      </c>
    </row>
    <row r="2311" spans="1:31" x14ac:dyDescent="0.25">
      <c r="A2311" s="13">
        <v>2291</v>
      </c>
      <c r="B2311" s="13"/>
      <c r="C2311" s="13"/>
      <c r="D2311" s="13"/>
      <c r="E2311" s="13"/>
      <c r="F2311" s="13"/>
      <c r="G2311" s="6" t="str">
        <f t="shared" si="280"/>
        <v/>
      </c>
      <c r="H2311" s="13"/>
      <c r="I2311" s="13"/>
      <c r="J2311" s="15"/>
      <c r="K2311" s="15"/>
      <c r="L2311" s="5">
        <f>VLOOKUP($C$15,'اطلاعات پایه'!$A$18:$B$30,2,FALSE)</f>
        <v>30</v>
      </c>
      <c r="M2311" s="6">
        <f>VLOOKUP($C$15,'اطلاعات پایه'!$A$18:$C$30,3,FALSE)</f>
        <v>45736</v>
      </c>
      <c r="N2311" s="5">
        <f>ROUND((K2311*('اطلاعات پایه'!$B$12+1)+'اطلاعات پایه'!$B$13)/30*L2311,0)</f>
        <v>9316080</v>
      </c>
      <c r="O2311" s="5">
        <f>IF(AND(F2311&gt;0,M2311-F2311&gt;364),'اطلاعات پایه'!$B$10,0)*L2311+J2311</f>
        <v>0</v>
      </c>
      <c r="P2311" s="5">
        <f>IF(H2311="متاهل",'اطلاعات پایه'!$B$6,0)</f>
        <v>0</v>
      </c>
      <c r="Q2311" s="5">
        <f>I2311*'اطلاعات پایه'!$B$7</f>
        <v>0</v>
      </c>
      <c r="R2311" s="5">
        <f>ROUND('اطلاعات پایه'!$B$8/30*MIN(30,L2311),0)</f>
        <v>9000000</v>
      </c>
      <c r="S2311" s="5">
        <f>ROUND('اطلاعات پایه'!$B$9/30*MIN(30,L2311),0)</f>
        <v>22000000</v>
      </c>
      <c r="T2311" s="5">
        <f t="shared" si="283"/>
        <v>59284</v>
      </c>
      <c r="U2311" s="15"/>
      <c r="V2311" s="5">
        <f t="shared" si="281"/>
        <v>0</v>
      </c>
      <c r="X2311" s="9">
        <f t="shared" si="284"/>
        <v>40316080</v>
      </c>
      <c r="Y2311" s="9">
        <f>ROUND(0.07*MIN(7*L2311*'اطلاعات پایه'!$B$5,'محاسبه حقوق'!X2311),0)</f>
        <v>2822126</v>
      </c>
      <c r="Z2311" s="9">
        <f t="shared" si="285"/>
        <v>9272700</v>
      </c>
      <c r="AA2311" s="9">
        <f t="shared" si="286"/>
        <v>480702059.14285713</v>
      </c>
      <c r="AB2311" s="5">
        <f>IF(AA2311&lt;='اطلاعات پایه'!$B$35,'اطلاعات پایه'!$D$35,IF(AA2311&lt;='اطلاعات پایه'!$B$36,'اطلاعات پایه'!$E$35+(AA2311-'اطلاعات پایه'!$B$35)*'اطلاعات پایه'!$C$36,IF(AA2311&lt;='اطلاعات پایه'!$B$37,'اطلاعات پایه'!$E$36+(AA2311-'اطلاعات پایه'!$B$36)*'اطلاعات پایه'!$C$37,IF(AA2311&lt;='اطلاعات پایه'!$B$38,'اطلاعات پایه'!$E$37+(AA2311-'اطلاعات پایه'!$B$37)*'اطلاعات پایه'!$C$38,IF(AA2311&lt;='اطلاعات پایه'!$B$39,'اطلاعات پایه'!$E$38+(AA2311-'اطلاعات پایه'!$B$38)*'اطلاعات پایه'!$C$39,'اطلاعات پایه'!$E$39+(AA2311-'اطلاعات پایه'!$B$39)*'اطلاعات پایه'!$C$40)))))/365*L2311</f>
        <v>0</v>
      </c>
      <c r="AC2311" s="9">
        <f t="shared" si="287"/>
        <v>37493954</v>
      </c>
      <c r="AE2311" s="9">
        <f t="shared" si="282"/>
        <v>49588780</v>
      </c>
    </row>
    <row r="2312" spans="1:31" x14ac:dyDescent="0.25">
      <c r="A2312" s="13">
        <v>2292</v>
      </c>
      <c r="B2312" s="13"/>
      <c r="C2312" s="13"/>
      <c r="D2312" s="13"/>
      <c r="E2312" s="13"/>
      <c r="F2312" s="13"/>
      <c r="G2312" s="6" t="str">
        <f t="shared" si="280"/>
        <v/>
      </c>
      <c r="H2312" s="13"/>
      <c r="I2312" s="13"/>
      <c r="J2312" s="15"/>
      <c r="K2312" s="15"/>
      <c r="L2312" s="5">
        <f>VLOOKUP($C$15,'اطلاعات پایه'!$A$18:$B$30,2,FALSE)</f>
        <v>30</v>
      </c>
      <c r="M2312" s="6">
        <f>VLOOKUP($C$15,'اطلاعات پایه'!$A$18:$C$30,3,FALSE)</f>
        <v>45736</v>
      </c>
      <c r="N2312" s="5">
        <f>ROUND((K2312*('اطلاعات پایه'!$B$12+1)+'اطلاعات پایه'!$B$13)/30*L2312,0)</f>
        <v>9316080</v>
      </c>
      <c r="O2312" s="5">
        <f>IF(AND(F2312&gt;0,M2312-F2312&gt;364),'اطلاعات پایه'!$B$10,0)*L2312+J2312</f>
        <v>0</v>
      </c>
      <c r="P2312" s="5">
        <f>IF(H2312="متاهل",'اطلاعات پایه'!$B$6,0)</f>
        <v>0</v>
      </c>
      <c r="Q2312" s="5">
        <f>I2312*'اطلاعات پایه'!$B$7</f>
        <v>0</v>
      </c>
      <c r="R2312" s="5">
        <f>ROUND('اطلاعات پایه'!$B$8/30*MIN(30,L2312),0)</f>
        <v>9000000</v>
      </c>
      <c r="S2312" s="5">
        <f>ROUND('اطلاعات پایه'!$B$9/30*MIN(30,L2312),0)</f>
        <v>22000000</v>
      </c>
      <c r="T2312" s="5">
        <f t="shared" si="283"/>
        <v>59284</v>
      </c>
      <c r="U2312" s="15"/>
      <c r="V2312" s="5">
        <f t="shared" si="281"/>
        <v>0</v>
      </c>
      <c r="X2312" s="9">
        <f t="shared" si="284"/>
        <v>40316080</v>
      </c>
      <c r="Y2312" s="9">
        <f>ROUND(0.07*MIN(7*L2312*'اطلاعات پایه'!$B$5,'محاسبه حقوق'!X2312),0)</f>
        <v>2822126</v>
      </c>
      <c r="Z2312" s="9">
        <f t="shared" si="285"/>
        <v>9272700</v>
      </c>
      <c r="AA2312" s="9">
        <f t="shared" si="286"/>
        <v>480702059.14285713</v>
      </c>
      <c r="AB2312" s="5">
        <f>IF(AA2312&lt;='اطلاعات پایه'!$B$35,'اطلاعات پایه'!$D$35,IF(AA2312&lt;='اطلاعات پایه'!$B$36,'اطلاعات پایه'!$E$35+(AA2312-'اطلاعات پایه'!$B$35)*'اطلاعات پایه'!$C$36,IF(AA2312&lt;='اطلاعات پایه'!$B$37,'اطلاعات پایه'!$E$36+(AA2312-'اطلاعات پایه'!$B$36)*'اطلاعات پایه'!$C$37,IF(AA2312&lt;='اطلاعات پایه'!$B$38,'اطلاعات پایه'!$E$37+(AA2312-'اطلاعات پایه'!$B$37)*'اطلاعات پایه'!$C$38,IF(AA2312&lt;='اطلاعات پایه'!$B$39,'اطلاعات پایه'!$E$38+(AA2312-'اطلاعات پایه'!$B$38)*'اطلاعات پایه'!$C$39,'اطلاعات پایه'!$E$39+(AA2312-'اطلاعات پایه'!$B$39)*'اطلاعات پایه'!$C$40)))))/365*L2312</f>
        <v>0</v>
      </c>
      <c r="AC2312" s="9">
        <f t="shared" si="287"/>
        <v>37493954</v>
      </c>
      <c r="AE2312" s="9">
        <f t="shared" si="282"/>
        <v>49588780</v>
      </c>
    </row>
    <row r="2313" spans="1:31" x14ac:dyDescent="0.25">
      <c r="A2313" s="13">
        <v>2293</v>
      </c>
      <c r="B2313" s="13"/>
      <c r="C2313" s="13"/>
      <c r="D2313" s="13"/>
      <c r="E2313" s="13"/>
      <c r="F2313" s="13"/>
      <c r="G2313" s="6" t="str">
        <f t="shared" si="280"/>
        <v/>
      </c>
      <c r="H2313" s="13"/>
      <c r="I2313" s="13"/>
      <c r="J2313" s="15"/>
      <c r="K2313" s="15"/>
      <c r="L2313" s="5">
        <f>VLOOKUP($C$15,'اطلاعات پایه'!$A$18:$B$30,2,FALSE)</f>
        <v>30</v>
      </c>
      <c r="M2313" s="6">
        <f>VLOOKUP($C$15,'اطلاعات پایه'!$A$18:$C$30,3,FALSE)</f>
        <v>45736</v>
      </c>
      <c r="N2313" s="5">
        <f>ROUND((K2313*('اطلاعات پایه'!$B$12+1)+'اطلاعات پایه'!$B$13)/30*L2313,0)</f>
        <v>9316080</v>
      </c>
      <c r="O2313" s="5">
        <f>IF(AND(F2313&gt;0,M2313-F2313&gt;364),'اطلاعات پایه'!$B$10,0)*L2313+J2313</f>
        <v>0</v>
      </c>
      <c r="P2313" s="5">
        <f>IF(H2313="متاهل",'اطلاعات پایه'!$B$6,0)</f>
        <v>0</v>
      </c>
      <c r="Q2313" s="5">
        <f>I2313*'اطلاعات پایه'!$B$7</f>
        <v>0</v>
      </c>
      <c r="R2313" s="5">
        <f>ROUND('اطلاعات پایه'!$B$8/30*MIN(30,L2313),0)</f>
        <v>9000000</v>
      </c>
      <c r="S2313" s="5">
        <f>ROUND('اطلاعات پایه'!$B$9/30*MIN(30,L2313),0)</f>
        <v>22000000</v>
      </c>
      <c r="T2313" s="5">
        <f t="shared" si="283"/>
        <v>59284</v>
      </c>
      <c r="U2313" s="15"/>
      <c r="V2313" s="5">
        <f t="shared" si="281"/>
        <v>0</v>
      </c>
      <c r="X2313" s="9">
        <f t="shared" si="284"/>
        <v>40316080</v>
      </c>
      <c r="Y2313" s="9">
        <f>ROUND(0.07*MIN(7*L2313*'اطلاعات پایه'!$B$5,'محاسبه حقوق'!X2313),0)</f>
        <v>2822126</v>
      </c>
      <c r="Z2313" s="9">
        <f t="shared" si="285"/>
        <v>9272700</v>
      </c>
      <c r="AA2313" s="9">
        <f t="shared" si="286"/>
        <v>480702059.14285713</v>
      </c>
      <c r="AB2313" s="5">
        <f>IF(AA2313&lt;='اطلاعات پایه'!$B$35,'اطلاعات پایه'!$D$35,IF(AA2313&lt;='اطلاعات پایه'!$B$36,'اطلاعات پایه'!$E$35+(AA2313-'اطلاعات پایه'!$B$35)*'اطلاعات پایه'!$C$36,IF(AA2313&lt;='اطلاعات پایه'!$B$37,'اطلاعات پایه'!$E$36+(AA2313-'اطلاعات پایه'!$B$36)*'اطلاعات پایه'!$C$37,IF(AA2313&lt;='اطلاعات پایه'!$B$38,'اطلاعات پایه'!$E$37+(AA2313-'اطلاعات پایه'!$B$37)*'اطلاعات پایه'!$C$38,IF(AA2313&lt;='اطلاعات پایه'!$B$39,'اطلاعات پایه'!$E$38+(AA2313-'اطلاعات پایه'!$B$38)*'اطلاعات پایه'!$C$39,'اطلاعات پایه'!$E$39+(AA2313-'اطلاعات پایه'!$B$39)*'اطلاعات پایه'!$C$40)))))/365*L2313</f>
        <v>0</v>
      </c>
      <c r="AC2313" s="9">
        <f t="shared" si="287"/>
        <v>37493954</v>
      </c>
      <c r="AE2313" s="9">
        <f t="shared" si="282"/>
        <v>49588780</v>
      </c>
    </row>
    <row r="2314" spans="1:31" x14ac:dyDescent="0.25">
      <c r="A2314" s="13">
        <v>2294</v>
      </c>
      <c r="B2314" s="13"/>
      <c r="C2314" s="13"/>
      <c r="D2314" s="13"/>
      <c r="E2314" s="13"/>
      <c r="F2314" s="13"/>
      <c r="G2314" s="6" t="str">
        <f t="shared" si="280"/>
        <v/>
      </c>
      <c r="H2314" s="13"/>
      <c r="I2314" s="13"/>
      <c r="J2314" s="15"/>
      <c r="K2314" s="15"/>
      <c r="L2314" s="5">
        <f>VLOOKUP($C$15,'اطلاعات پایه'!$A$18:$B$30,2,FALSE)</f>
        <v>30</v>
      </c>
      <c r="M2314" s="6">
        <f>VLOOKUP($C$15,'اطلاعات پایه'!$A$18:$C$30,3,FALSE)</f>
        <v>45736</v>
      </c>
      <c r="N2314" s="5">
        <f>ROUND((K2314*('اطلاعات پایه'!$B$12+1)+'اطلاعات پایه'!$B$13)/30*L2314,0)</f>
        <v>9316080</v>
      </c>
      <c r="O2314" s="5">
        <f>IF(AND(F2314&gt;0,M2314-F2314&gt;364),'اطلاعات پایه'!$B$10,0)*L2314+J2314</f>
        <v>0</v>
      </c>
      <c r="P2314" s="5">
        <f>IF(H2314="متاهل",'اطلاعات پایه'!$B$6,0)</f>
        <v>0</v>
      </c>
      <c r="Q2314" s="5">
        <f>I2314*'اطلاعات پایه'!$B$7</f>
        <v>0</v>
      </c>
      <c r="R2314" s="5">
        <f>ROUND('اطلاعات پایه'!$B$8/30*MIN(30,L2314),0)</f>
        <v>9000000</v>
      </c>
      <c r="S2314" s="5">
        <f>ROUND('اطلاعات پایه'!$B$9/30*MIN(30,L2314),0)</f>
        <v>22000000</v>
      </c>
      <c r="T2314" s="5">
        <f t="shared" si="283"/>
        <v>59284</v>
      </c>
      <c r="U2314" s="15"/>
      <c r="V2314" s="5">
        <f t="shared" si="281"/>
        <v>0</v>
      </c>
      <c r="X2314" s="9">
        <f t="shared" si="284"/>
        <v>40316080</v>
      </c>
      <c r="Y2314" s="9">
        <f>ROUND(0.07*MIN(7*L2314*'اطلاعات پایه'!$B$5,'محاسبه حقوق'!X2314),0)</f>
        <v>2822126</v>
      </c>
      <c r="Z2314" s="9">
        <f t="shared" si="285"/>
        <v>9272700</v>
      </c>
      <c r="AA2314" s="9">
        <f t="shared" si="286"/>
        <v>480702059.14285713</v>
      </c>
      <c r="AB2314" s="5">
        <f>IF(AA2314&lt;='اطلاعات پایه'!$B$35,'اطلاعات پایه'!$D$35,IF(AA2314&lt;='اطلاعات پایه'!$B$36,'اطلاعات پایه'!$E$35+(AA2314-'اطلاعات پایه'!$B$35)*'اطلاعات پایه'!$C$36,IF(AA2314&lt;='اطلاعات پایه'!$B$37,'اطلاعات پایه'!$E$36+(AA2314-'اطلاعات پایه'!$B$36)*'اطلاعات پایه'!$C$37,IF(AA2314&lt;='اطلاعات پایه'!$B$38,'اطلاعات پایه'!$E$37+(AA2314-'اطلاعات پایه'!$B$37)*'اطلاعات پایه'!$C$38,IF(AA2314&lt;='اطلاعات پایه'!$B$39,'اطلاعات پایه'!$E$38+(AA2314-'اطلاعات پایه'!$B$38)*'اطلاعات پایه'!$C$39,'اطلاعات پایه'!$E$39+(AA2314-'اطلاعات پایه'!$B$39)*'اطلاعات پایه'!$C$40)))))/365*L2314</f>
        <v>0</v>
      </c>
      <c r="AC2314" s="9">
        <f t="shared" si="287"/>
        <v>37493954</v>
      </c>
      <c r="AE2314" s="9">
        <f t="shared" si="282"/>
        <v>49588780</v>
      </c>
    </row>
    <row r="2315" spans="1:31" x14ac:dyDescent="0.25">
      <c r="A2315" s="13">
        <v>2295</v>
      </c>
      <c r="B2315" s="13"/>
      <c r="C2315" s="13"/>
      <c r="D2315" s="13"/>
      <c r="E2315" s="13"/>
      <c r="F2315" s="13"/>
      <c r="G2315" s="6" t="str">
        <f t="shared" si="280"/>
        <v/>
      </c>
      <c r="H2315" s="13"/>
      <c r="I2315" s="13"/>
      <c r="J2315" s="15"/>
      <c r="K2315" s="15"/>
      <c r="L2315" s="5">
        <f>VLOOKUP($C$15,'اطلاعات پایه'!$A$18:$B$30,2,FALSE)</f>
        <v>30</v>
      </c>
      <c r="M2315" s="6">
        <f>VLOOKUP($C$15,'اطلاعات پایه'!$A$18:$C$30,3,FALSE)</f>
        <v>45736</v>
      </c>
      <c r="N2315" s="5">
        <f>ROUND((K2315*('اطلاعات پایه'!$B$12+1)+'اطلاعات پایه'!$B$13)/30*L2315,0)</f>
        <v>9316080</v>
      </c>
      <c r="O2315" s="5">
        <f>IF(AND(F2315&gt;0,M2315-F2315&gt;364),'اطلاعات پایه'!$B$10,0)*L2315+J2315</f>
        <v>0</v>
      </c>
      <c r="P2315" s="5">
        <f>IF(H2315="متاهل",'اطلاعات پایه'!$B$6,0)</f>
        <v>0</v>
      </c>
      <c r="Q2315" s="5">
        <f>I2315*'اطلاعات پایه'!$B$7</f>
        <v>0</v>
      </c>
      <c r="R2315" s="5">
        <f>ROUND('اطلاعات پایه'!$B$8/30*MIN(30,L2315),0)</f>
        <v>9000000</v>
      </c>
      <c r="S2315" s="5">
        <f>ROUND('اطلاعات پایه'!$B$9/30*MIN(30,L2315),0)</f>
        <v>22000000</v>
      </c>
      <c r="T2315" s="5">
        <f t="shared" si="283"/>
        <v>59284</v>
      </c>
      <c r="U2315" s="15"/>
      <c r="V2315" s="5">
        <f t="shared" si="281"/>
        <v>0</v>
      </c>
      <c r="X2315" s="9">
        <f t="shared" si="284"/>
        <v>40316080</v>
      </c>
      <c r="Y2315" s="9">
        <f>ROUND(0.07*MIN(7*L2315*'اطلاعات پایه'!$B$5,'محاسبه حقوق'!X2315),0)</f>
        <v>2822126</v>
      </c>
      <c r="Z2315" s="9">
        <f t="shared" si="285"/>
        <v>9272700</v>
      </c>
      <c r="AA2315" s="9">
        <f t="shared" si="286"/>
        <v>480702059.14285713</v>
      </c>
      <c r="AB2315" s="5">
        <f>IF(AA2315&lt;='اطلاعات پایه'!$B$35,'اطلاعات پایه'!$D$35,IF(AA2315&lt;='اطلاعات پایه'!$B$36,'اطلاعات پایه'!$E$35+(AA2315-'اطلاعات پایه'!$B$35)*'اطلاعات پایه'!$C$36,IF(AA2315&lt;='اطلاعات پایه'!$B$37,'اطلاعات پایه'!$E$36+(AA2315-'اطلاعات پایه'!$B$36)*'اطلاعات پایه'!$C$37,IF(AA2315&lt;='اطلاعات پایه'!$B$38,'اطلاعات پایه'!$E$37+(AA2315-'اطلاعات پایه'!$B$37)*'اطلاعات پایه'!$C$38,IF(AA2315&lt;='اطلاعات پایه'!$B$39,'اطلاعات پایه'!$E$38+(AA2315-'اطلاعات پایه'!$B$38)*'اطلاعات پایه'!$C$39,'اطلاعات پایه'!$E$39+(AA2315-'اطلاعات پایه'!$B$39)*'اطلاعات پایه'!$C$40)))))/365*L2315</f>
        <v>0</v>
      </c>
      <c r="AC2315" s="9">
        <f t="shared" si="287"/>
        <v>37493954</v>
      </c>
      <c r="AE2315" s="9">
        <f t="shared" si="282"/>
        <v>49588780</v>
      </c>
    </row>
    <row r="2316" spans="1:31" x14ac:dyDescent="0.25">
      <c r="A2316" s="13">
        <v>2296</v>
      </c>
      <c r="B2316" s="13"/>
      <c r="C2316" s="13"/>
      <c r="D2316" s="13"/>
      <c r="E2316" s="13"/>
      <c r="F2316" s="13"/>
      <c r="G2316" s="6" t="str">
        <f t="shared" si="280"/>
        <v/>
      </c>
      <c r="H2316" s="13"/>
      <c r="I2316" s="13"/>
      <c r="J2316" s="15"/>
      <c r="K2316" s="15"/>
      <c r="L2316" s="5">
        <f>VLOOKUP($C$15,'اطلاعات پایه'!$A$18:$B$30,2,FALSE)</f>
        <v>30</v>
      </c>
      <c r="M2316" s="6">
        <f>VLOOKUP($C$15,'اطلاعات پایه'!$A$18:$C$30,3,FALSE)</f>
        <v>45736</v>
      </c>
      <c r="N2316" s="5">
        <f>ROUND((K2316*('اطلاعات پایه'!$B$12+1)+'اطلاعات پایه'!$B$13)/30*L2316,0)</f>
        <v>9316080</v>
      </c>
      <c r="O2316" s="5">
        <f>IF(AND(F2316&gt;0,M2316-F2316&gt;364),'اطلاعات پایه'!$B$10,0)*L2316+J2316</f>
        <v>0</v>
      </c>
      <c r="P2316" s="5">
        <f>IF(H2316="متاهل",'اطلاعات پایه'!$B$6,0)</f>
        <v>0</v>
      </c>
      <c r="Q2316" s="5">
        <f>I2316*'اطلاعات پایه'!$B$7</f>
        <v>0</v>
      </c>
      <c r="R2316" s="5">
        <f>ROUND('اطلاعات پایه'!$B$8/30*MIN(30,L2316),0)</f>
        <v>9000000</v>
      </c>
      <c r="S2316" s="5">
        <f>ROUND('اطلاعات پایه'!$B$9/30*MIN(30,L2316),0)</f>
        <v>22000000</v>
      </c>
      <c r="T2316" s="5">
        <f t="shared" si="283"/>
        <v>59284</v>
      </c>
      <c r="U2316" s="15"/>
      <c r="V2316" s="5">
        <f t="shared" si="281"/>
        <v>0</v>
      </c>
      <c r="X2316" s="9">
        <f t="shared" si="284"/>
        <v>40316080</v>
      </c>
      <c r="Y2316" s="9">
        <f>ROUND(0.07*MIN(7*L2316*'اطلاعات پایه'!$B$5,'محاسبه حقوق'!X2316),0)</f>
        <v>2822126</v>
      </c>
      <c r="Z2316" s="9">
        <f t="shared" si="285"/>
        <v>9272700</v>
      </c>
      <c r="AA2316" s="9">
        <f t="shared" si="286"/>
        <v>480702059.14285713</v>
      </c>
      <c r="AB2316" s="5">
        <f>IF(AA2316&lt;='اطلاعات پایه'!$B$35,'اطلاعات پایه'!$D$35,IF(AA2316&lt;='اطلاعات پایه'!$B$36,'اطلاعات پایه'!$E$35+(AA2316-'اطلاعات پایه'!$B$35)*'اطلاعات پایه'!$C$36,IF(AA2316&lt;='اطلاعات پایه'!$B$37,'اطلاعات پایه'!$E$36+(AA2316-'اطلاعات پایه'!$B$36)*'اطلاعات پایه'!$C$37,IF(AA2316&lt;='اطلاعات پایه'!$B$38,'اطلاعات پایه'!$E$37+(AA2316-'اطلاعات پایه'!$B$37)*'اطلاعات پایه'!$C$38,IF(AA2316&lt;='اطلاعات پایه'!$B$39,'اطلاعات پایه'!$E$38+(AA2316-'اطلاعات پایه'!$B$38)*'اطلاعات پایه'!$C$39,'اطلاعات پایه'!$E$39+(AA2316-'اطلاعات پایه'!$B$39)*'اطلاعات پایه'!$C$40)))))/365*L2316</f>
        <v>0</v>
      </c>
      <c r="AC2316" s="9">
        <f t="shared" si="287"/>
        <v>37493954</v>
      </c>
      <c r="AE2316" s="9">
        <f t="shared" si="282"/>
        <v>49588780</v>
      </c>
    </row>
    <row r="2317" spans="1:31" x14ac:dyDescent="0.25">
      <c r="A2317" s="13">
        <v>2297</v>
      </c>
      <c r="B2317" s="13"/>
      <c r="C2317" s="13"/>
      <c r="D2317" s="13"/>
      <c r="E2317" s="13"/>
      <c r="F2317" s="13"/>
      <c r="G2317" s="6" t="str">
        <f t="shared" si="280"/>
        <v/>
      </c>
      <c r="H2317" s="13"/>
      <c r="I2317" s="13"/>
      <c r="J2317" s="15"/>
      <c r="K2317" s="15"/>
      <c r="L2317" s="5">
        <f>VLOOKUP($C$15,'اطلاعات پایه'!$A$18:$B$30,2,FALSE)</f>
        <v>30</v>
      </c>
      <c r="M2317" s="6">
        <f>VLOOKUP($C$15,'اطلاعات پایه'!$A$18:$C$30,3,FALSE)</f>
        <v>45736</v>
      </c>
      <c r="N2317" s="5">
        <f>ROUND((K2317*('اطلاعات پایه'!$B$12+1)+'اطلاعات پایه'!$B$13)/30*L2317,0)</f>
        <v>9316080</v>
      </c>
      <c r="O2317" s="5">
        <f>IF(AND(F2317&gt;0,M2317-F2317&gt;364),'اطلاعات پایه'!$B$10,0)*L2317+J2317</f>
        <v>0</v>
      </c>
      <c r="P2317" s="5">
        <f>IF(H2317="متاهل",'اطلاعات پایه'!$B$6,0)</f>
        <v>0</v>
      </c>
      <c r="Q2317" s="5">
        <f>I2317*'اطلاعات پایه'!$B$7</f>
        <v>0</v>
      </c>
      <c r="R2317" s="5">
        <f>ROUND('اطلاعات پایه'!$B$8/30*MIN(30,L2317),0)</f>
        <v>9000000</v>
      </c>
      <c r="S2317" s="5">
        <f>ROUND('اطلاعات پایه'!$B$9/30*MIN(30,L2317),0)</f>
        <v>22000000</v>
      </c>
      <c r="T2317" s="5">
        <f t="shared" si="283"/>
        <v>59284</v>
      </c>
      <c r="U2317" s="15"/>
      <c r="V2317" s="5">
        <f t="shared" si="281"/>
        <v>0</v>
      </c>
      <c r="X2317" s="9">
        <f t="shared" si="284"/>
        <v>40316080</v>
      </c>
      <c r="Y2317" s="9">
        <f>ROUND(0.07*MIN(7*L2317*'اطلاعات پایه'!$B$5,'محاسبه حقوق'!X2317),0)</f>
        <v>2822126</v>
      </c>
      <c r="Z2317" s="9">
        <f t="shared" si="285"/>
        <v>9272700</v>
      </c>
      <c r="AA2317" s="9">
        <f t="shared" si="286"/>
        <v>480702059.14285713</v>
      </c>
      <c r="AB2317" s="5">
        <f>IF(AA2317&lt;='اطلاعات پایه'!$B$35,'اطلاعات پایه'!$D$35,IF(AA2317&lt;='اطلاعات پایه'!$B$36,'اطلاعات پایه'!$E$35+(AA2317-'اطلاعات پایه'!$B$35)*'اطلاعات پایه'!$C$36,IF(AA2317&lt;='اطلاعات پایه'!$B$37,'اطلاعات پایه'!$E$36+(AA2317-'اطلاعات پایه'!$B$36)*'اطلاعات پایه'!$C$37,IF(AA2317&lt;='اطلاعات پایه'!$B$38,'اطلاعات پایه'!$E$37+(AA2317-'اطلاعات پایه'!$B$37)*'اطلاعات پایه'!$C$38,IF(AA2317&lt;='اطلاعات پایه'!$B$39,'اطلاعات پایه'!$E$38+(AA2317-'اطلاعات پایه'!$B$38)*'اطلاعات پایه'!$C$39,'اطلاعات پایه'!$E$39+(AA2317-'اطلاعات پایه'!$B$39)*'اطلاعات پایه'!$C$40)))))/365*L2317</f>
        <v>0</v>
      </c>
      <c r="AC2317" s="9">
        <f t="shared" si="287"/>
        <v>37493954</v>
      </c>
      <c r="AE2317" s="9">
        <f t="shared" si="282"/>
        <v>49588780</v>
      </c>
    </row>
    <row r="2318" spans="1:31" x14ac:dyDescent="0.25">
      <c r="A2318" s="13">
        <v>2298</v>
      </c>
      <c r="B2318" s="13"/>
      <c r="C2318" s="13"/>
      <c r="D2318" s="13"/>
      <c r="E2318" s="13"/>
      <c r="F2318" s="13"/>
      <c r="G2318" s="6" t="str">
        <f t="shared" si="280"/>
        <v/>
      </c>
      <c r="H2318" s="13"/>
      <c r="I2318" s="13"/>
      <c r="J2318" s="15"/>
      <c r="K2318" s="15"/>
      <c r="L2318" s="5">
        <f>VLOOKUP($C$15,'اطلاعات پایه'!$A$18:$B$30,2,FALSE)</f>
        <v>30</v>
      </c>
      <c r="M2318" s="6">
        <f>VLOOKUP($C$15,'اطلاعات پایه'!$A$18:$C$30,3,FALSE)</f>
        <v>45736</v>
      </c>
      <c r="N2318" s="5">
        <f>ROUND((K2318*('اطلاعات پایه'!$B$12+1)+'اطلاعات پایه'!$B$13)/30*L2318,0)</f>
        <v>9316080</v>
      </c>
      <c r="O2318" s="5">
        <f>IF(AND(F2318&gt;0,M2318-F2318&gt;364),'اطلاعات پایه'!$B$10,0)*L2318+J2318</f>
        <v>0</v>
      </c>
      <c r="P2318" s="5">
        <f>IF(H2318="متاهل",'اطلاعات پایه'!$B$6,0)</f>
        <v>0</v>
      </c>
      <c r="Q2318" s="5">
        <f>I2318*'اطلاعات پایه'!$B$7</f>
        <v>0</v>
      </c>
      <c r="R2318" s="5">
        <f>ROUND('اطلاعات پایه'!$B$8/30*MIN(30,L2318),0)</f>
        <v>9000000</v>
      </c>
      <c r="S2318" s="5">
        <f>ROUND('اطلاعات پایه'!$B$9/30*MIN(30,L2318),0)</f>
        <v>22000000</v>
      </c>
      <c r="T2318" s="5">
        <f t="shared" si="283"/>
        <v>59284</v>
      </c>
      <c r="U2318" s="15"/>
      <c r="V2318" s="5">
        <f t="shared" si="281"/>
        <v>0</v>
      </c>
      <c r="X2318" s="9">
        <f t="shared" si="284"/>
        <v>40316080</v>
      </c>
      <c r="Y2318" s="9">
        <f>ROUND(0.07*MIN(7*L2318*'اطلاعات پایه'!$B$5,'محاسبه حقوق'!X2318),0)</f>
        <v>2822126</v>
      </c>
      <c r="Z2318" s="9">
        <f t="shared" si="285"/>
        <v>9272700</v>
      </c>
      <c r="AA2318" s="9">
        <f t="shared" si="286"/>
        <v>480702059.14285713</v>
      </c>
      <c r="AB2318" s="5">
        <f>IF(AA2318&lt;='اطلاعات پایه'!$B$35,'اطلاعات پایه'!$D$35,IF(AA2318&lt;='اطلاعات پایه'!$B$36,'اطلاعات پایه'!$E$35+(AA2318-'اطلاعات پایه'!$B$35)*'اطلاعات پایه'!$C$36,IF(AA2318&lt;='اطلاعات پایه'!$B$37,'اطلاعات پایه'!$E$36+(AA2318-'اطلاعات پایه'!$B$36)*'اطلاعات پایه'!$C$37,IF(AA2318&lt;='اطلاعات پایه'!$B$38,'اطلاعات پایه'!$E$37+(AA2318-'اطلاعات پایه'!$B$37)*'اطلاعات پایه'!$C$38,IF(AA2318&lt;='اطلاعات پایه'!$B$39,'اطلاعات پایه'!$E$38+(AA2318-'اطلاعات پایه'!$B$38)*'اطلاعات پایه'!$C$39,'اطلاعات پایه'!$E$39+(AA2318-'اطلاعات پایه'!$B$39)*'اطلاعات پایه'!$C$40)))))/365*L2318</f>
        <v>0</v>
      </c>
      <c r="AC2318" s="9">
        <f t="shared" si="287"/>
        <v>37493954</v>
      </c>
      <c r="AE2318" s="9">
        <f t="shared" si="282"/>
        <v>49588780</v>
      </c>
    </row>
    <row r="2319" spans="1:31" x14ac:dyDescent="0.25">
      <c r="A2319" s="13">
        <v>2299</v>
      </c>
      <c r="B2319" s="13"/>
      <c r="C2319" s="13"/>
      <c r="D2319" s="13"/>
      <c r="E2319" s="13"/>
      <c r="F2319" s="13"/>
      <c r="G2319" s="6" t="str">
        <f t="shared" si="280"/>
        <v/>
      </c>
      <c r="H2319" s="13"/>
      <c r="I2319" s="13"/>
      <c r="J2319" s="15"/>
      <c r="K2319" s="15"/>
      <c r="L2319" s="5">
        <f>VLOOKUP($C$15,'اطلاعات پایه'!$A$18:$B$30,2,FALSE)</f>
        <v>30</v>
      </c>
      <c r="M2319" s="6">
        <f>VLOOKUP($C$15,'اطلاعات پایه'!$A$18:$C$30,3,FALSE)</f>
        <v>45736</v>
      </c>
      <c r="N2319" s="5">
        <f>ROUND((K2319*('اطلاعات پایه'!$B$12+1)+'اطلاعات پایه'!$B$13)/30*L2319,0)</f>
        <v>9316080</v>
      </c>
      <c r="O2319" s="5">
        <f>IF(AND(F2319&gt;0,M2319-F2319&gt;364),'اطلاعات پایه'!$B$10,0)*L2319+J2319</f>
        <v>0</v>
      </c>
      <c r="P2319" s="5">
        <f>IF(H2319="متاهل",'اطلاعات پایه'!$B$6,0)</f>
        <v>0</v>
      </c>
      <c r="Q2319" s="5">
        <f>I2319*'اطلاعات پایه'!$B$7</f>
        <v>0</v>
      </c>
      <c r="R2319" s="5">
        <f>ROUND('اطلاعات پایه'!$B$8/30*MIN(30,L2319),0)</f>
        <v>9000000</v>
      </c>
      <c r="S2319" s="5">
        <f>ROUND('اطلاعات پایه'!$B$9/30*MIN(30,L2319),0)</f>
        <v>22000000</v>
      </c>
      <c r="T2319" s="5">
        <f t="shared" si="283"/>
        <v>59284</v>
      </c>
      <c r="U2319" s="15"/>
      <c r="V2319" s="5">
        <f t="shared" si="281"/>
        <v>0</v>
      </c>
      <c r="X2319" s="9">
        <f t="shared" si="284"/>
        <v>40316080</v>
      </c>
      <c r="Y2319" s="9">
        <f>ROUND(0.07*MIN(7*L2319*'اطلاعات پایه'!$B$5,'محاسبه حقوق'!X2319),0)</f>
        <v>2822126</v>
      </c>
      <c r="Z2319" s="9">
        <f t="shared" si="285"/>
        <v>9272700</v>
      </c>
      <c r="AA2319" s="9">
        <f t="shared" si="286"/>
        <v>480702059.14285713</v>
      </c>
      <c r="AB2319" s="5">
        <f>IF(AA2319&lt;='اطلاعات پایه'!$B$35,'اطلاعات پایه'!$D$35,IF(AA2319&lt;='اطلاعات پایه'!$B$36,'اطلاعات پایه'!$E$35+(AA2319-'اطلاعات پایه'!$B$35)*'اطلاعات پایه'!$C$36,IF(AA2319&lt;='اطلاعات پایه'!$B$37,'اطلاعات پایه'!$E$36+(AA2319-'اطلاعات پایه'!$B$36)*'اطلاعات پایه'!$C$37,IF(AA2319&lt;='اطلاعات پایه'!$B$38,'اطلاعات پایه'!$E$37+(AA2319-'اطلاعات پایه'!$B$37)*'اطلاعات پایه'!$C$38,IF(AA2319&lt;='اطلاعات پایه'!$B$39,'اطلاعات پایه'!$E$38+(AA2319-'اطلاعات پایه'!$B$38)*'اطلاعات پایه'!$C$39,'اطلاعات پایه'!$E$39+(AA2319-'اطلاعات پایه'!$B$39)*'اطلاعات پایه'!$C$40)))))/365*L2319</f>
        <v>0</v>
      </c>
      <c r="AC2319" s="9">
        <f t="shared" si="287"/>
        <v>37493954</v>
      </c>
      <c r="AE2319" s="9">
        <f t="shared" si="282"/>
        <v>49588780</v>
      </c>
    </row>
    <row r="2320" spans="1:31" x14ac:dyDescent="0.25">
      <c r="A2320" s="13">
        <v>2300</v>
      </c>
      <c r="B2320" s="13"/>
      <c r="C2320" s="13"/>
      <c r="D2320" s="13"/>
      <c r="E2320" s="13"/>
      <c r="F2320" s="13"/>
      <c r="G2320" s="6" t="str">
        <f t="shared" si="280"/>
        <v/>
      </c>
      <c r="H2320" s="13"/>
      <c r="I2320" s="13"/>
      <c r="J2320" s="15"/>
      <c r="K2320" s="15"/>
      <c r="L2320" s="5">
        <f>VLOOKUP($C$15,'اطلاعات پایه'!$A$18:$B$30,2,FALSE)</f>
        <v>30</v>
      </c>
      <c r="M2320" s="6">
        <f>VLOOKUP($C$15,'اطلاعات پایه'!$A$18:$C$30,3,FALSE)</f>
        <v>45736</v>
      </c>
      <c r="N2320" s="5">
        <f>ROUND((K2320*('اطلاعات پایه'!$B$12+1)+'اطلاعات پایه'!$B$13)/30*L2320,0)</f>
        <v>9316080</v>
      </c>
      <c r="O2320" s="5">
        <f>IF(AND(F2320&gt;0,M2320-F2320&gt;364),'اطلاعات پایه'!$B$10,0)*L2320+J2320</f>
        <v>0</v>
      </c>
      <c r="P2320" s="5">
        <f>IF(H2320="متاهل",'اطلاعات پایه'!$B$6,0)</f>
        <v>0</v>
      </c>
      <c r="Q2320" s="5">
        <f>I2320*'اطلاعات پایه'!$B$7</f>
        <v>0</v>
      </c>
      <c r="R2320" s="5">
        <f>ROUND('اطلاعات پایه'!$B$8/30*MIN(30,L2320),0)</f>
        <v>9000000</v>
      </c>
      <c r="S2320" s="5">
        <f>ROUND('اطلاعات پایه'!$B$9/30*MIN(30,L2320),0)</f>
        <v>22000000</v>
      </c>
      <c r="T2320" s="5">
        <f t="shared" si="283"/>
        <v>59284</v>
      </c>
      <c r="U2320" s="15"/>
      <c r="V2320" s="5">
        <f t="shared" si="281"/>
        <v>0</v>
      </c>
      <c r="X2320" s="9">
        <f t="shared" si="284"/>
        <v>40316080</v>
      </c>
      <c r="Y2320" s="9">
        <f>ROUND(0.07*MIN(7*L2320*'اطلاعات پایه'!$B$5,'محاسبه حقوق'!X2320),0)</f>
        <v>2822126</v>
      </c>
      <c r="Z2320" s="9">
        <f t="shared" si="285"/>
        <v>9272700</v>
      </c>
      <c r="AA2320" s="9">
        <f t="shared" si="286"/>
        <v>480702059.14285713</v>
      </c>
      <c r="AB2320" s="5">
        <f>IF(AA2320&lt;='اطلاعات پایه'!$B$35,'اطلاعات پایه'!$D$35,IF(AA2320&lt;='اطلاعات پایه'!$B$36,'اطلاعات پایه'!$E$35+(AA2320-'اطلاعات پایه'!$B$35)*'اطلاعات پایه'!$C$36,IF(AA2320&lt;='اطلاعات پایه'!$B$37,'اطلاعات پایه'!$E$36+(AA2320-'اطلاعات پایه'!$B$36)*'اطلاعات پایه'!$C$37,IF(AA2320&lt;='اطلاعات پایه'!$B$38,'اطلاعات پایه'!$E$37+(AA2320-'اطلاعات پایه'!$B$37)*'اطلاعات پایه'!$C$38,IF(AA2320&lt;='اطلاعات پایه'!$B$39,'اطلاعات پایه'!$E$38+(AA2320-'اطلاعات پایه'!$B$38)*'اطلاعات پایه'!$C$39,'اطلاعات پایه'!$E$39+(AA2320-'اطلاعات پایه'!$B$39)*'اطلاعات پایه'!$C$40)))))/365*L2320</f>
        <v>0</v>
      </c>
      <c r="AC2320" s="9">
        <f t="shared" si="287"/>
        <v>37493954</v>
      </c>
      <c r="AE2320" s="9">
        <f t="shared" si="282"/>
        <v>49588780</v>
      </c>
    </row>
    <row r="2321" spans="1:31" x14ac:dyDescent="0.25">
      <c r="A2321" s="13">
        <v>2301</v>
      </c>
      <c r="B2321" s="13"/>
      <c r="C2321" s="13"/>
      <c r="D2321" s="13"/>
      <c r="E2321" s="13"/>
      <c r="F2321" s="13"/>
      <c r="G2321" s="6" t="str">
        <f t="shared" si="280"/>
        <v/>
      </c>
      <c r="H2321" s="13"/>
      <c r="I2321" s="13"/>
      <c r="J2321" s="15"/>
      <c r="K2321" s="15"/>
      <c r="L2321" s="5">
        <f>VLOOKUP($C$15,'اطلاعات پایه'!$A$18:$B$30,2,FALSE)</f>
        <v>30</v>
      </c>
      <c r="M2321" s="6">
        <f>VLOOKUP($C$15,'اطلاعات پایه'!$A$18:$C$30,3,FALSE)</f>
        <v>45736</v>
      </c>
      <c r="N2321" s="5">
        <f>ROUND((K2321*('اطلاعات پایه'!$B$12+1)+'اطلاعات پایه'!$B$13)/30*L2321,0)</f>
        <v>9316080</v>
      </c>
      <c r="O2321" s="5">
        <f>IF(AND(F2321&gt;0,M2321-F2321&gt;364),'اطلاعات پایه'!$B$10,0)*L2321+J2321</f>
        <v>0</v>
      </c>
      <c r="P2321" s="5">
        <f>IF(H2321="متاهل",'اطلاعات پایه'!$B$6,0)</f>
        <v>0</v>
      </c>
      <c r="Q2321" s="5">
        <f>I2321*'اطلاعات پایه'!$B$7</f>
        <v>0</v>
      </c>
      <c r="R2321" s="5">
        <f>ROUND('اطلاعات پایه'!$B$8/30*MIN(30,L2321),0)</f>
        <v>9000000</v>
      </c>
      <c r="S2321" s="5">
        <f>ROUND('اطلاعات پایه'!$B$9/30*MIN(30,L2321),0)</f>
        <v>22000000</v>
      </c>
      <c r="T2321" s="5">
        <f t="shared" si="283"/>
        <v>59284</v>
      </c>
      <c r="U2321" s="15"/>
      <c r="V2321" s="5">
        <f t="shared" si="281"/>
        <v>0</v>
      </c>
      <c r="X2321" s="9">
        <f t="shared" si="284"/>
        <v>40316080</v>
      </c>
      <c r="Y2321" s="9">
        <f>ROUND(0.07*MIN(7*L2321*'اطلاعات پایه'!$B$5,'محاسبه حقوق'!X2321),0)</f>
        <v>2822126</v>
      </c>
      <c r="Z2321" s="9">
        <f t="shared" si="285"/>
        <v>9272700</v>
      </c>
      <c r="AA2321" s="9">
        <f t="shared" si="286"/>
        <v>480702059.14285713</v>
      </c>
      <c r="AB2321" s="5">
        <f>IF(AA2321&lt;='اطلاعات پایه'!$B$35,'اطلاعات پایه'!$D$35,IF(AA2321&lt;='اطلاعات پایه'!$B$36,'اطلاعات پایه'!$E$35+(AA2321-'اطلاعات پایه'!$B$35)*'اطلاعات پایه'!$C$36,IF(AA2321&lt;='اطلاعات پایه'!$B$37,'اطلاعات پایه'!$E$36+(AA2321-'اطلاعات پایه'!$B$36)*'اطلاعات پایه'!$C$37,IF(AA2321&lt;='اطلاعات پایه'!$B$38,'اطلاعات پایه'!$E$37+(AA2321-'اطلاعات پایه'!$B$37)*'اطلاعات پایه'!$C$38,IF(AA2321&lt;='اطلاعات پایه'!$B$39,'اطلاعات پایه'!$E$38+(AA2321-'اطلاعات پایه'!$B$38)*'اطلاعات پایه'!$C$39,'اطلاعات پایه'!$E$39+(AA2321-'اطلاعات پایه'!$B$39)*'اطلاعات پایه'!$C$40)))))/365*L2321</f>
        <v>0</v>
      </c>
      <c r="AC2321" s="9">
        <f t="shared" si="287"/>
        <v>37493954</v>
      </c>
      <c r="AE2321" s="9">
        <f t="shared" si="282"/>
        <v>49588780</v>
      </c>
    </row>
    <row r="2322" spans="1:31" x14ac:dyDescent="0.25">
      <c r="A2322" s="13">
        <v>2302</v>
      </c>
      <c r="B2322" s="13"/>
      <c r="C2322" s="13"/>
      <c r="D2322" s="13"/>
      <c r="E2322" s="13"/>
      <c r="F2322" s="13"/>
      <c r="G2322" s="6" t="str">
        <f t="shared" si="280"/>
        <v/>
      </c>
      <c r="H2322" s="13"/>
      <c r="I2322" s="13"/>
      <c r="J2322" s="15"/>
      <c r="K2322" s="15"/>
      <c r="L2322" s="5">
        <f>VLOOKUP($C$15,'اطلاعات پایه'!$A$18:$B$30,2,FALSE)</f>
        <v>30</v>
      </c>
      <c r="M2322" s="6">
        <f>VLOOKUP($C$15,'اطلاعات پایه'!$A$18:$C$30,3,FALSE)</f>
        <v>45736</v>
      </c>
      <c r="N2322" s="5">
        <f>ROUND((K2322*('اطلاعات پایه'!$B$12+1)+'اطلاعات پایه'!$B$13)/30*L2322,0)</f>
        <v>9316080</v>
      </c>
      <c r="O2322" s="5">
        <f>IF(AND(F2322&gt;0,M2322-F2322&gt;364),'اطلاعات پایه'!$B$10,0)*L2322+J2322</f>
        <v>0</v>
      </c>
      <c r="P2322" s="5">
        <f>IF(H2322="متاهل",'اطلاعات پایه'!$B$6,0)</f>
        <v>0</v>
      </c>
      <c r="Q2322" s="5">
        <f>I2322*'اطلاعات پایه'!$B$7</f>
        <v>0</v>
      </c>
      <c r="R2322" s="5">
        <f>ROUND('اطلاعات پایه'!$B$8/30*MIN(30,L2322),0)</f>
        <v>9000000</v>
      </c>
      <c r="S2322" s="5">
        <f>ROUND('اطلاعات پایه'!$B$9/30*MIN(30,L2322),0)</f>
        <v>22000000</v>
      </c>
      <c r="T2322" s="5">
        <f t="shared" si="283"/>
        <v>59284</v>
      </c>
      <c r="U2322" s="15"/>
      <c r="V2322" s="5">
        <f t="shared" si="281"/>
        <v>0</v>
      </c>
      <c r="X2322" s="9">
        <f t="shared" si="284"/>
        <v>40316080</v>
      </c>
      <c r="Y2322" s="9">
        <f>ROUND(0.07*MIN(7*L2322*'اطلاعات پایه'!$B$5,'محاسبه حقوق'!X2322),0)</f>
        <v>2822126</v>
      </c>
      <c r="Z2322" s="9">
        <f t="shared" si="285"/>
        <v>9272700</v>
      </c>
      <c r="AA2322" s="9">
        <f t="shared" si="286"/>
        <v>480702059.14285713</v>
      </c>
      <c r="AB2322" s="5">
        <f>IF(AA2322&lt;='اطلاعات پایه'!$B$35,'اطلاعات پایه'!$D$35,IF(AA2322&lt;='اطلاعات پایه'!$B$36,'اطلاعات پایه'!$E$35+(AA2322-'اطلاعات پایه'!$B$35)*'اطلاعات پایه'!$C$36,IF(AA2322&lt;='اطلاعات پایه'!$B$37,'اطلاعات پایه'!$E$36+(AA2322-'اطلاعات پایه'!$B$36)*'اطلاعات پایه'!$C$37,IF(AA2322&lt;='اطلاعات پایه'!$B$38,'اطلاعات پایه'!$E$37+(AA2322-'اطلاعات پایه'!$B$37)*'اطلاعات پایه'!$C$38,IF(AA2322&lt;='اطلاعات پایه'!$B$39,'اطلاعات پایه'!$E$38+(AA2322-'اطلاعات پایه'!$B$38)*'اطلاعات پایه'!$C$39,'اطلاعات پایه'!$E$39+(AA2322-'اطلاعات پایه'!$B$39)*'اطلاعات پایه'!$C$40)))))/365*L2322</f>
        <v>0</v>
      </c>
      <c r="AC2322" s="9">
        <f t="shared" si="287"/>
        <v>37493954</v>
      </c>
      <c r="AE2322" s="9">
        <f t="shared" si="282"/>
        <v>49588780</v>
      </c>
    </row>
    <row r="2323" spans="1:31" x14ac:dyDescent="0.25">
      <c r="A2323" s="13">
        <v>2303</v>
      </c>
      <c r="B2323" s="13"/>
      <c r="C2323" s="13"/>
      <c r="D2323" s="13"/>
      <c r="E2323" s="13"/>
      <c r="F2323" s="13"/>
      <c r="G2323" s="6" t="str">
        <f t="shared" si="280"/>
        <v/>
      </c>
      <c r="H2323" s="13"/>
      <c r="I2323" s="13"/>
      <c r="J2323" s="15"/>
      <c r="K2323" s="15"/>
      <c r="L2323" s="5">
        <f>VLOOKUP($C$15,'اطلاعات پایه'!$A$18:$B$30,2,FALSE)</f>
        <v>30</v>
      </c>
      <c r="M2323" s="6">
        <f>VLOOKUP($C$15,'اطلاعات پایه'!$A$18:$C$30,3,FALSE)</f>
        <v>45736</v>
      </c>
      <c r="N2323" s="5">
        <f>ROUND((K2323*('اطلاعات پایه'!$B$12+1)+'اطلاعات پایه'!$B$13)/30*L2323,0)</f>
        <v>9316080</v>
      </c>
      <c r="O2323" s="5">
        <f>IF(AND(F2323&gt;0,M2323-F2323&gt;364),'اطلاعات پایه'!$B$10,0)*L2323+J2323</f>
        <v>0</v>
      </c>
      <c r="P2323" s="5">
        <f>IF(H2323="متاهل",'اطلاعات پایه'!$B$6,0)</f>
        <v>0</v>
      </c>
      <c r="Q2323" s="5">
        <f>I2323*'اطلاعات پایه'!$B$7</f>
        <v>0</v>
      </c>
      <c r="R2323" s="5">
        <f>ROUND('اطلاعات پایه'!$B$8/30*MIN(30,L2323),0)</f>
        <v>9000000</v>
      </c>
      <c r="S2323" s="5">
        <f>ROUND('اطلاعات پایه'!$B$9/30*MIN(30,L2323),0)</f>
        <v>22000000</v>
      </c>
      <c r="T2323" s="5">
        <f t="shared" si="283"/>
        <v>59284</v>
      </c>
      <c r="U2323" s="15"/>
      <c r="V2323" s="5">
        <f t="shared" si="281"/>
        <v>0</v>
      </c>
      <c r="X2323" s="9">
        <f t="shared" si="284"/>
        <v>40316080</v>
      </c>
      <c r="Y2323" s="9">
        <f>ROUND(0.07*MIN(7*L2323*'اطلاعات پایه'!$B$5,'محاسبه حقوق'!X2323),0)</f>
        <v>2822126</v>
      </c>
      <c r="Z2323" s="9">
        <f t="shared" si="285"/>
        <v>9272700</v>
      </c>
      <c r="AA2323" s="9">
        <f t="shared" si="286"/>
        <v>480702059.14285713</v>
      </c>
      <c r="AB2323" s="5">
        <f>IF(AA2323&lt;='اطلاعات پایه'!$B$35,'اطلاعات پایه'!$D$35,IF(AA2323&lt;='اطلاعات پایه'!$B$36,'اطلاعات پایه'!$E$35+(AA2323-'اطلاعات پایه'!$B$35)*'اطلاعات پایه'!$C$36,IF(AA2323&lt;='اطلاعات پایه'!$B$37,'اطلاعات پایه'!$E$36+(AA2323-'اطلاعات پایه'!$B$36)*'اطلاعات پایه'!$C$37,IF(AA2323&lt;='اطلاعات پایه'!$B$38,'اطلاعات پایه'!$E$37+(AA2323-'اطلاعات پایه'!$B$37)*'اطلاعات پایه'!$C$38,IF(AA2323&lt;='اطلاعات پایه'!$B$39,'اطلاعات پایه'!$E$38+(AA2323-'اطلاعات پایه'!$B$38)*'اطلاعات پایه'!$C$39,'اطلاعات پایه'!$E$39+(AA2323-'اطلاعات پایه'!$B$39)*'اطلاعات پایه'!$C$40)))))/365*L2323</f>
        <v>0</v>
      </c>
      <c r="AC2323" s="9">
        <f t="shared" si="287"/>
        <v>37493954</v>
      </c>
      <c r="AE2323" s="9">
        <f t="shared" si="282"/>
        <v>49588780</v>
      </c>
    </row>
    <row r="2324" spans="1:31" x14ac:dyDescent="0.25">
      <c r="A2324" s="13">
        <v>2304</v>
      </c>
      <c r="B2324" s="13"/>
      <c r="C2324" s="13"/>
      <c r="D2324" s="13"/>
      <c r="E2324" s="13"/>
      <c r="F2324" s="13"/>
      <c r="G2324" s="6" t="str">
        <f t="shared" si="280"/>
        <v/>
      </c>
      <c r="H2324" s="13"/>
      <c r="I2324" s="13"/>
      <c r="J2324" s="15"/>
      <c r="K2324" s="15"/>
      <c r="L2324" s="5">
        <f>VLOOKUP($C$15,'اطلاعات پایه'!$A$18:$B$30,2,FALSE)</f>
        <v>30</v>
      </c>
      <c r="M2324" s="6">
        <f>VLOOKUP($C$15,'اطلاعات پایه'!$A$18:$C$30,3,FALSE)</f>
        <v>45736</v>
      </c>
      <c r="N2324" s="5">
        <f>ROUND((K2324*('اطلاعات پایه'!$B$12+1)+'اطلاعات پایه'!$B$13)/30*L2324,0)</f>
        <v>9316080</v>
      </c>
      <c r="O2324" s="5">
        <f>IF(AND(F2324&gt;0,M2324-F2324&gt;364),'اطلاعات پایه'!$B$10,0)*L2324+J2324</f>
        <v>0</v>
      </c>
      <c r="P2324" s="5">
        <f>IF(H2324="متاهل",'اطلاعات پایه'!$B$6,0)</f>
        <v>0</v>
      </c>
      <c r="Q2324" s="5">
        <f>I2324*'اطلاعات پایه'!$B$7</f>
        <v>0</v>
      </c>
      <c r="R2324" s="5">
        <f>ROUND('اطلاعات پایه'!$B$8/30*MIN(30,L2324),0)</f>
        <v>9000000</v>
      </c>
      <c r="S2324" s="5">
        <f>ROUND('اطلاعات پایه'!$B$9/30*MIN(30,L2324),0)</f>
        <v>22000000</v>
      </c>
      <c r="T2324" s="5">
        <f t="shared" si="283"/>
        <v>59284</v>
      </c>
      <c r="U2324" s="15"/>
      <c r="V2324" s="5">
        <f t="shared" si="281"/>
        <v>0</v>
      </c>
      <c r="X2324" s="9">
        <f t="shared" si="284"/>
        <v>40316080</v>
      </c>
      <c r="Y2324" s="9">
        <f>ROUND(0.07*MIN(7*L2324*'اطلاعات پایه'!$B$5,'محاسبه حقوق'!X2324),0)</f>
        <v>2822126</v>
      </c>
      <c r="Z2324" s="9">
        <f t="shared" si="285"/>
        <v>9272700</v>
      </c>
      <c r="AA2324" s="9">
        <f t="shared" si="286"/>
        <v>480702059.14285713</v>
      </c>
      <c r="AB2324" s="5">
        <f>IF(AA2324&lt;='اطلاعات پایه'!$B$35,'اطلاعات پایه'!$D$35,IF(AA2324&lt;='اطلاعات پایه'!$B$36,'اطلاعات پایه'!$E$35+(AA2324-'اطلاعات پایه'!$B$35)*'اطلاعات پایه'!$C$36,IF(AA2324&lt;='اطلاعات پایه'!$B$37,'اطلاعات پایه'!$E$36+(AA2324-'اطلاعات پایه'!$B$36)*'اطلاعات پایه'!$C$37,IF(AA2324&lt;='اطلاعات پایه'!$B$38,'اطلاعات پایه'!$E$37+(AA2324-'اطلاعات پایه'!$B$37)*'اطلاعات پایه'!$C$38,IF(AA2324&lt;='اطلاعات پایه'!$B$39,'اطلاعات پایه'!$E$38+(AA2324-'اطلاعات پایه'!$B$38)*'اطلاعات پایه'!$C$39,'اطلاعات پایه'!$E$39+(AA2324-'اطلاعات پایه'!$B$39)*'اطلاعات پایه'!$C$40)))))/365*L2324</f>
        <v>0</v>
      </c>
      <c r="AC2324" s="9">
        <f t="shared" si="287"/>
        <v>37493954</v>
      </c>
      <c r="AE2324" s="9">
        <f t="shared" si="282"/>
        <v>49588780</v>
      </c>
    </row>
    <row r="2325" spans="1:31" x14ac:dyDescent="0.25">
      <c r="A2325" s="13">
        <v>2305</v>
      </c>
      <c r="B2325" s="13"/>
      <c r="C2325" s="13"/>
      <c r="D2325" s="13"/>
      <c r="E2325" s="13"/>
      <c r="F2325" s="13"/>
      <c r="G2325" s="6" t="str">
        <f t="shared" si="280"/>
        <v/>
      </c>
      <c r="H2325" s="13"/>
      <c r="I2325" s="13"/>
      <c r="J2325" s="15"/>
      <c r="K2325" s="15"/>
      <c r="L2325" s="5">
        <f>VLOOKUP($C$15,'اطلاعات پایه'!$A$18:$B$30,2,FALSE)</f>
        <v>30</v>
      </c>
      <c r="M2325" s="6">
        <f>VLOOKUP($C$15,'اطلاعات پایه'!$A$18:$C$30,3,FALSE)</f>
        <v>45736</v>
      </c>
      <c r="N2325" s="5">
        <f>ROUND((K2325*('اطلاعات پایه'!$B$12+1)+'اطلاعات پایه'!$B$13)/30*L2325,0)</f>
        <v>9316080</v>
      </c>
      <c r="O2325" s="5">
        <f>IF(AND(F2325&gt;0,M2325-F2325&gt;364),'اطلاعات پایه'!$B$10,0)*L2325+J2325</f>
        <v>0</v>
      </c>
      <c r="P2325" s="5">
        <f>IF(H2325="متاهل",'اطلاعات پایه'!$B$6,0)</f>
        <v>0</v>
      </c>
      <c r="Q2325" s="5">
        <f>I2325*'اطلاعات پایه'!$B$7</f>
        <v>0</v>
      </c>
      <c r="R2325" s="5">
        <f>ROUND('اطلاعات پایه'!$B$8/30*MIN(30,L2325),0)</f>
        <v>9000000</v>
      </c>
      <c r="S2325" s="5">
        <f>ROUND('اطلاعات پایه'!$B$9/30*MIN(30,L2325),0)</f>
        <v>22000000</v>
      </c>
      <c r="T2325" s="5">
        <f t="shared" si="283"/>
        <v>59284</v>
      </c>
      <c r="U2325" s="15"/>
      <c r="V2325" s="5">
        <f t="shared" si="281"/>
        <v>0</v>
      </c>
      <c r="X2325" s="9">
        <f t="shared" si="284"/>
        <v>40316080</v>
      </c>
      <c r="Y2325" s="9">
        <f>ROUND(0.07*MIN(7*L2325*'اطلاعات پایه'!$B$5,'محاسبه حقوق'!X2325),0)</f>
        <v>2822126</v>
      </c>
      <c r="Z2325" s="9">
        <f t="shared" si="285"/>
        <v>9272700</v>
      </c>
      <c r="AA2325" s="9">
        <f t="shared" si="286"/>
        <v>480702059.14285713</v>
      </c>
      <c r="AB2325" s="5">
        <f>IF(AA2325&lt;='اطلاعات پایه'!$B$35,'اطلاعات پایه'!$D$35,IF(AA2325&lt;='اطلاعات پایه'!$B$36,'اطلاعات پایه'!$E$35+(AA2325-'اطلاعات پایه'!$B$35)*'اطلاعات پایه'!$C$36,IF(AA2325&lt;='اطلاعات پایه'!$B$37,'اطلاعات پایه'!$E$36+(AA2325-'اطلاعات پایه'!$B$36)*'اطلاعات پایه'!$C$37,IF(AA2325&lt;='اطلاعات پایه'!$B$38,'اطلاعات پایه'!$E$37+(AA2325-'اطلاعات پایه'!$B$37)*'اطلاعات پایه'!$C$38,IF(AA2325&lt;='اطلاعات پایه'!$B$39,'اطلاعات پایه'!$E$38+(AA2325-'اطلاعات پایه'!$B$38)*'اطلاعات پایه'!$C$39,'اطلاعات پایه'!$E$39+(AA2325-'اطلاعات پایه'!$B$39)*'اطلاعات پایه'!$C$40)))))/365*L2325</f>
        <v>0</v>
      </c>
      <c r="AC2325" s="9">
        <f t="shared" si="287"/>
        <v>37493954</v>
      </c>
      <c r="AE2325" s="9">
        <f t="shared" si="282"/>
        <v>49588780</v>
      </c>
    </row>
    <row r="2326" spans="1:31" x14ac:dyDescent="0.25">
      <c r="A2326" s="13">
        <v>2306</v>
      </c>
      <c r="B2326" s="13"/>
      <c r="C2326" s="13"/>
      <c r="D2326" s="13"/>
      <c r="E2326" s="13"/>
      <c r="F2326" s="13"/>
      <c r="G2326" s="6" t="str">
        <f t="shared" ref="G2326:G2389" si="288">IF(F2326=0,"",F2326)</f>
        <v/>
      </c>
      <c r="H2326" s="13"/>
      <c r="I2326" s="13"/>
      <c r="J2326" s="15"/>
      <c r="K2326" s="15"/>
      <c r="L2326" s="5">
        <f>VLOOKUP($C$15,'اطلاعات پایه'!$A$18:$B$30,2,FALSE)</f>
        <v>30</v>
      </c>
      <c r="M2326" s="6">
        <f>VLOOKUP($C$15,'اطلاعات پایه'!$A$18:$C$30,3,FALSE)</f>
        <v>45736</v>
      </c>
      <c r="N2326" s="5">
        <f>ROUND((K2326*('اطلاعات پایه'!$B$12+1)+'اطلاعات پایه'!$B$13)/30*L2326,0)</f>
        <v>9316080</v>
      </c>
      <c r="O2326" s="5">
        <f>IF(AND(F2326&gt;0,M2326-F2326&gt;364),'اطلاعات پایه'!$B$10,0)*L2326+J2326</f>
        <v>0</v>
      </c>
      <c r="P2326" s="5">
        <f>IF(H2326="متاهل",'اطلاعات پایه'!$B$6,0)</f>
        <v>0</v>
      </c>
      <c r="Q2326" s="5">
        <f>I2326*'اطلاعات پایه'!$B$7</f>
        <v>0</v>
      </c>
      <c r="R2326" s="5">
        <f>ROUND('اطلاعات پایه'!$B$8/30*MIN(30,L2326),0)</f>
        <v>9000000</v>
      </c>
      <c r="S2326" s="5">
        <f>ROUND('اطلاعات پایه'!$B$9/30*MIN(30,L2326),0)</f>
        <v>22000000</v>
      </c>
      <c r="T2326" s="5">
        <f t="shared" si="283"/>
        <v>59284</v>
      </c>
      <c r="U2326" s="15"/>
      <c r="V2326" s="5">
        <f t="shared" ref="V2326:V2389" si="289">U2326*T2326</f>
        <v>0</v>
      </c>
      <c r="X2326" s="9">
        <f t="shared" si="284"/>
        <v>40316080</v>
      </c>
      <c r="Y2326" s="9">
        <f>ROUND(0.07*MIN(7*L2326*'اطلاعات پایه'!$B$5,'محاسبه حقوق'!X2326),0)</f>
        <v>2822126</v>
      </c>
      <c r="Z2326" s="9">
        <f t="shared" si="285"/>
        <v>9272700</v>
      </c>
      <c r="AA2326" s="9">
        <f t="shared" si="286"/>
        <v>480702059.14285713</v>
      </c>
      <c r="AB2326" s="5">
        <f>IF(AA2326&lt;='اطلاعات پایه'!$B$35,'اطلاعات پایه'!$D$35,IF(AA2326&lt;='اطلاعات پایه'!$B$36,'اطلاعات پایه'!$E$35+(AA2326-'اطلاعات پایه'!$B$35)*'اطلاعات پایه'!$C$36,IF(AA2326&lt;='اطلاعات پایه'!$B$37,'اطلاعات پایه'!$E$36+(AA2326-'اطلاعات پایه'!$B$36)*'اطلاعات پایه'!$C$37,IF(AA2326&lt;='اطلاعات پایه'!$B$38,'اطلاعات پایه'!$E$37+(AA2326-'اطلاعات پایه'!$B$37)*'اطلاعات پایه'!$C$38,IF(AA2326&lt;='اطلاعات پایه'!$B$39,'اطلاعات پایه'!$E$38+(AA2326-'اطلاعات پایه'!$B$38)*'اطلاعات پایه'!$C$39,'اطلاعات پایه'!$E$39+(AA2326-'اطلاعات پایه'!$B$39)*'اطلاعات پایه'!$C$40)))))/365*L2326</f>
        <v>0</v>
      </c>
      <c r="AC2326" s="9">
        <f t="shared" si="287"/>
        <v>37493954</v>
      </c>
      <c r="AE2326" s="9">
        <f t="shared" ref="AE2326:AE2389" si="290">X2326+Z2326</f>
        <v>49588780</v>
      </c>
    </row>
    <row r="2327" spans="1:31" x14ac:dyDescent="0.25">
      <c r="A2327" s="13">
        <v>2307</v>
      </c>
      <c r="B2327" s="13"/>
      <c r="C2327" s="13"/>
      <c r="D2327" s="13"/>
      <c r="E2327" s="13"/>
      <c r="F2327" s="13"/>
      <c r="G2327" s="6" t="str">
        <f t="shared" si="288"/>
        <v/>
      </c>
      <c r="H2327" s="13"/>
      <c r="I2327" s="13"/>
      <c r="J2327" s="15"/>
      <c r="K2327" s="15"/>
      <c r="L2327" s="5">
        <f>VLOOKUP($C$15,'اطلاعات پایه'!$A$18:$B$30,2,FALSE)</f>
        <v>30</v>
      </c>
      <c r="M2327" s="6">
        <f>VLOOKUP($C$15,'اطلاعات پایه'!$A$18:$C$30,3,FALSE)</f>
        <v>45736</v>
      </c>
      <c r="N2327" s="5">
        <f>ROUND((K2327*('اطلاعات پایه'!$B$12+1)+'اطلاعات پایه'!$B$13)/30*L2327,0)</f>
        <v>9316080</v>
      </c>
      <c r="O2327" s="5">
        <f>IF(AND(F2327&gt;0,M2327-F2327&gt;364),'اطلاعات پایه'!$B$10,0)*L2327+J2327</f>
        <v>0</v>
      </c>
      <c r="P2327" s="5">
        <f>IF(H2327="متاهل",'اطلاعات پایه'!$B$6,0)</f>
        <v>0</v>
      </c>
      <c r="Q2327" s="5">
        <f>I2327*'اطلاعات پایه'!$B$7</f>
        <v>0</v>
      </c>
      <c r="R2327" s="5">
        <f>ROUND('اطلاعات پایه'!$B$8/30*MIN(30,L2327),0)</f>
        <v>9000000</v>
      </c>
      <c r="S2327" s="5">
        <f>ROUND('اطلاعات پایه'!$B$9/30*MIN(30,L2327),0)</f>
        <v>22000000</v>
      </c>
      <c r="T2327" s="5">
        <f t="shared" ref="T2327:T2390" si="291">ROUND((N2327+O2327)/L2327*30/220*1.4,0)</f>
        <v>59284</v>
      </c>
      <c r="U2327" s="15"/>
      <c r="V2327" s="5">
        <f t="shared" si="289"/>
        <v>0</v>
      </c>
      <c r="X2327" s="9">
        <f t="shared" ref="X2327:X2390" si="292">SUM(N2327:S2327,V2327:W2327)</f>
        <v>40316080</v>
      </c>
      <c r="Y2327" s="9">
        <f>ROUND(0.07*MIN(7*L2327*'اطلاعات پایه'!$B$5,'محاسبه حقوق'!X2327),0)</f>
        <v>2822126</v>
      </c>
      <c r="Z2327" s="9">
        <f t="shared" ref="Z2327:Z2390" si="293">ROUND(Y2327/7*23,0)</f>
        <v>9272700</v>
      </c>
      <c r="AA2327" s="9">
        <f t="shared" ref="AA2327:AA2390" si="294">(X2327-2/7*Y2327)/L2327*365</f>
        <v>480702059.14285713</v>
      </c>
      <c r="AB2327" s="5">
        <f>IF(AA2327&lt;='اطلاعات پایه'!$B$35,'اطلاعات پایه'!$D$35,IF(AA2327&lt;='اطلاعات پایه'!$B$36,'اطلاعات پایه'!$E$35+(AA2327-'اطلاعات پایه'!$B$35)*'اطلاعات پایه'!$C$36,IF(AA2327&lt;='اطلاعات پایه'!$B$37,'اطلاعات پایه'!$E$36+(AA2327-'اطلاعات پایه'!$B$36)*'اطلاعات پایه'!$C$37,IF(AA2327&lt;='اطلاعات پایه'!$B$38,'اطلاعات پایه'!$E$37+(AA2327-'اطلاعات پایه'!$B$37)*'اطلاعات پایه'!$C$38,IF(AA2327&lt;='اطلاعات پایه'!$B$39,'اطلاعات پایه'!$E$38+(AA2327-'اطلاعات پایه'!$B$38)*'اطلاعات پایه'!$C$39,'اطلاعات پایه'!$E$39+(AA2327-'اطلاعات پایه'!$B$39)*'اطلاعات پایه'!$C$40)))))/365*L2327</f>
        <v>0</v>
      </c>
      <c r="AC2327" s="9">
        <f t="shared" ref="AC2327:AC2390" si="295">X2327-Y2327-AB2327</f>
        <v>37493954</v>
      </c>
      <c r="AE2327" s="9">
        <f t="shared" si="290"/>
        <v>49588780</v>
      </c>
    </row>
    <row r="2328" spans="1:31" x14ac:dyDescent="0.25">
      <c r="A2328" s="13">
        <v>2308</v>
      </c>
      <c r="B2328" s="13"/>
      <c r="C2328" s="13"/>
      <c r="D2328" s="13"/>
      <c r="E2328" s="13"/>
      <c r="F2328" s="13"/>
      <c r="G2328" s="6" t="str">
        <f t="shared" si="288"/>
        <v/>
      </c>
      <c r="H2328" s="13"/>
      <c r="I2328" s="13"/>
      <c r="J2328" s="15"/>
      <c r="K2328" s="15"/>
      <c r="L2328" s="5">
        <f>VLOOKUP($C$15,'اطلاعات پایه'!$A$18:$B$30,2,FALSE)</f>
        <v>30</v>
      </c>
      <c r="M2328" s="6">
        <f>VLOOKUP($C$15,'اطلاعات پایه'!$A$18:$C$30,3,FALSE)</f>
        <v>45736</v>
      </c>
      <c r="N2328" s="5">
        <f>ROUND((K2328*('اطلاعات پایه'!$B$12+1)+'اطلاعات پایه'!$B$13)/30*L2328,0)</f>
        <v>9316080</v>
      </c>
      <c r="O2328" s="5">
        <f>IF(AND(F2328&gt;0,M2328-F2328&gt;364),'اطلاعات پایه'!$B$10,0)*L2328+J2328</f>
        <v>0</v>
      </c>
      <c r="P2328" s="5">
        <f>IF(H2328="متاهل",'اطلاعات پایه'!$B$6,0)</f>
        <v>0</v>
      </c>
      <c r="Q2328" s="5">
        <f>I2328*'اطلاعات پایه'!$B$7</f>
        <v>0</v>
      </c>
      <c r="R2328" s="5">
        <f>ROUND('اطلاعات پایه'!$B$8/30*MIN(30,L2328),0)</f>
        <v>9000000</v>
      </c>
      <c r="S2328" s="5">
        <f>ROUND('اطلاعات پایه'!$B$9/30*MIN(30,L2328),0)</f>
        <v>22000000</v>
      </c>
      <c r="T2328" s="5">
        <f t="shared" si="291"/>
        <v>59284</v>
      </c>
      <c r="U2328" s="15"/>
      <c r="V2328" s="5">
        <f t="shared" si="289"/>
        <v>0</v>
      </c>
      <c r="X2328" s="9">
        <f t="shared" si="292"/>
        <v>40316080</v>
      </c>
      <c r="Y2328" s="9">
        <f>ROUND(0.07*MIN(7*L2328*'اطلاعات پایه'!$B$5,'محاسبه حقوق'!X2328),0)</f>
        <v>2822126</v>
      </c>
      <c r="Z2328" s="9">
        <f t="shared" si="293"/>
        <v>9272700</v>
      </c>
      <c r="AA2328" s="9">
        <f t="shared" si="294"/>
        <v>480702059.14285713</v>
      </c>
      <c r="AB2328" s="5">
        <f>IF(AA2328&lt;='اطلاعات پایه'!$B$35,'اطلاعات پایه'!$D$35,IF(AA2328&lt;='اطلاعات پایه'!$B$36,'اطلاعات پایه'!$E$35+(AA2328-'اطلاعات پایه'!$B$35)*'اطلاعات پایه'!$C$36,IF(AA2328&lt;='اطلاعات پایه'!$B$37,'اطلاعات پایه'!$E$36+(AA2328-'اطلاعات پایه'!$B$36)*'اطلاعات پایه'!$C$37,IF(AA2328&lt;='اطلاعات پایه'!$B$38,'اطلاعات پایه'!$E$37+(AA2328-'اطلاعات پایه'!$B$37)*'اطلاعات پایه'!$C$38,IF(AA2328&lt;='اطلاعات پایه'!$B$39,'اطلاعات پایه'!$E$38+(AA2328-'اطلاعات پایه'!$B$38)*'اطلاعات پایه'!$C$39,'اطلاعات پایه'!$E$39+(AA2328-'اطلاعات پایه'!$B$39)*'اطلاعات پایه'!$C$40)))))/365*L2328</f>
        <v>0</v>
      </c>
      <c r="AC2328" s="9">
        <f t="shared" si="295"/>
        <v>37493954</v>
      </c>
      <c r="AE2328" s="9">
        <f t="shared" si="290"/>
        <v>49588780</v>
      </c>
    </row>
    <row r="2329" spans="1:31" x14ac:dyDescent="0.25">
      <c r="A2329" s="13">
        <v>2309</v>
      </c>
      <c r="B2329" s="13"/>
      <c r="C2329" s="13"/>
      <c r="D2329" s="13"/>
      <c r="E2329" s="13"/>
      <c r="F2329" s="13"/>
      <c r="G2329" s="6" t="str">
        <f t="shared" si="288"/>
        <v/>
      </c>
      <c r="H2329" s="13"/>
      <c r="I2329" s="13"/>
      <c r="J2329" s="15"/>
      <c r="K2329" s="15"/>
      <c r="L2329" s="5">
        <f>VLOOKUP($C$15,'اطلاعات پایه'!$A$18:$B$30,2,FALSE)</f>
        <v>30</v>
      </c>
      <c r="M2329" s="6">
        <f>VLOOKUP($C$15,'اطلاعات پایه'!$A$18:$C$30,3,FALSE)</f>
        <v>45736</v>
      </c>
      <c r="N2329" s="5">
        <f>ROUND((K2329*('اطلاعات پایه'!$B$12+1)+'اطلاعات پایه'!$B$13)/30*L2329,0)</f>
        <v>9316080</v>
      </c>
      <c r="O2329" s="5">
        <f>IF(AND(F2329&gt;0,M2329-F2329&gt;364),'اطلاعات پایه'!$B$10,0)*L2329+J2329</f>
        <v>0</v>
      </c>
      <c r="P2329" s="5">
        <f>IF(H2329="متاهل",'اطلاعات پایه'!$B$6,0)</f>
        <v>0</v>
      </c>
      <c r="Q2329" s="5">
        <f>I2329*'اطلاعات پایه'!$B$7</f>
        <v>0</v>
      </c>
      <c r="R2329" s="5">
        <f>ROUND('اطلاعات پایه'!$B$8/30*MIN(30,L2329),0)</f>
        <v>9000000</v>
      </c>
      <c r="S2329" s="5">
        <f>ROUND('اطلاعات پایه'!$B$9/30*MIN(30,L2329),0)</f>
        <v>22000000</v>
      </c>
      <c r="T2329" s="5">
        <f t="shared" si="291"/>
        <v>59284</v>
      </c>
      <c r="U2329" s="15"/>
      <c r="V2329" s="5">
        <f t="shared" si="289"/>
        <v>0</v>
      </c>
      <c r="X2329" s="9">
        <f t="shared" si="292"/>
        <v>40316080</v>
      </c>
      <c r="Y2329" s="9">
        <f>ROUND(0.07*MIN(7*L2329*'اطلاعات پایه'!$B$5,'محاسبه حقوق'!X2329),0)</f>
        <v>2822126</v>
      </c>
      <c r="Z2329" s="9">
        <f t="shared" si="293"/>
        <v>9272700</v>
      </c>
      <c r="AA2329" s="9">
        <f t="shared" si="294"/>
        <v>480702059.14285713</v>
      </c>
      <c r="AB2329" s="5">
        <f>IF(AA2329&lt;='اطلاعات پایه'!$B$35,'اطلاعات پایه'!$D$35,IF(AA2329&lt;='اطلاعات پایه'!$B$36,'اطلاعات پایه'!$E$35+(AA2329-'اطلاعات پایه'!$B$35)*'اطلاعات پایه'!$C$36,IF(AA2329&lt;='اطلاعات پایه'!$B$37,'اطلاعات پایه'!$E$36+(AA2329-'اطلاعات پایه'!$B$36)*'اطلاعات پایه'!$C$37,IF(AA2329&lt;='اطلاعات پایه'!$B$38,'اطلاعات پایه'!$E$37+(AA2329-'اطلاعات پایه'!$B$37)*'اطلاعات پایه'!$C$38,IF(AA2329&lt;='اطلاعات پایه'!$B$39,'اطلاعات پایه'!$E$38+(AA2329-'اطلاعات پایه'!$B$38)*'اطلاعات پایه'!$C$39,'اطلاعات پایه'!$E$39+(AA2329-'اطلاعات پایه'!$B$39)*'اطلاعات پایه'!$C$40)))))/365*L2329</f>
        <v>0</v>
      </c>
      <c r="AC2329" s="9">
        <f t="shared" si="295"/>
        <v>37493954</v>
      </c>
      <c r="AE2329" s="9">
        <f t="shared" si="290"/>
        <v>49588780</v>
      </c>
    </row>
    <row r="2330" spans="1:31" x14ac:dyDescent="0.25">
      <c r="A2330" s="13">
        <v>2310</v>
      </c>
      <c r="B2330" s="13"/>
      <c r="C2330" s="13"/>
      <c r="D2330" s="13"/>
      <c r="E2330" s="13"/>
      <c r="F2330" s="13"/>
      <c r="G2330" s="6" t="str">
        <f t="shared" si="288"/>
        <v/>
      </c>
      <c r="H2330" s="13"/>
      <c r="I2330" s="13"/>
      <c r="J2330" s="15"/>
      <c r="K2330" s="15"/>
      <c r="L2330" s="5">
        <f>VLOOKUP($C$15,'اطلاعات پایه'!$A$18:$B$30,2,FALSE)</f>
        <v>30</v>
      </c>
      <c r="M2330" s="6">
        <f>VLOOKUP($C$15,'اطلاعات پایه'!$A$18:$C$30,3,FALSE)</f>
        <v>45736</v>
      </c>
      <c r="N2330" s="5">
        <f>ROUND((K2330*('اطلاعات پایه'!$B$12+1)+'اطلاعات پایه'!$B$13)/30*L2330,0)</f>
        <v>9316080</v>
      </c>
      <c r="O2330" s="5">
        <f>IF(AND(F2330&gt;0,M2330-F2330&gt;364),'اطلاعات پایه'!$B$10,0)*L2330+J2330</f>
        <v>0</v>
      </c>
      <c r="P2330" s="5">
        <f>IF(H2330="متاهل",'اطلاعات پایه'!$B$6,0)</f>
        <v>0</v>
      </c>
      <c r="Q2330" s="5">
        <f>I2330*'اطلاعات پایه'!$B$7</f>
        <v>0</v>
      </c>
      <c r="R2330" s="5">
        <f>ROUND('اطلاعات پایه'!$B$8/30*MIN(30,L2330),0)</f>
        <v>9000000</v>
      </c>
      <c r="S2330" s="5">
        <f>ROUND('اطلاعات پایه'!$B$9/30*MIN(30,L2330),0)</f>
        <v>22000000</v>
      </c>
      <c r="T2330" s="5">
        <f t="shared" si="291"/>
        <v>59284</v>
      </c>
      <c r="U2330" s="15"/>
      <c r="V2330" s="5">
        <f t="shared" si="289"/>
        <v>0</v>
      </c>
      <c r="X2330" s="9">
        <f t="shared" si="292"/>
        <v>40316080</v>
      </c>
      <c r="Y2330" s="9">
        <f>ROUND(0.07*MIN(7*L2330*'اطلاعات پایه'!$B$5,'محاسبه حقوق'!X2330),0)</f>
        <v>2822126</v>
      </c>
      <c r="Z2330" s="9">
        <f t="shared" si="293"/>
        <v>9272700</v>
      </c>
      <c r="AA2330" s="9">
        <f t="shared" si="294"/>
        <v>480702059.14285713</v>
      </c>
      <c r="AB2330" s="5">
        <f>IF(AA2330&lt;='اطلاعات پایه'!$B$35,'اطلاعات پایه'!$D$35,IF(AA2330&lt;='اطلاعات پایه'!$B$36,'اطلاعات پایه'!$E$35+(AA2330-'اطلاعات پایه'!$B$35)*'اطلاعات پایه'!$C$36,IF(AA2330&lt;='اطلاعات پایه'!$B$37,'اطلاعات پایه'!$E$36+(AA2330-'اطلاعات پایه'!$B$36)*'اطلاعات پایه'!$C$37,IF(AA2330&lt;='اطلاعات پایه'!$B$38,'اطلاعات پایه'!$E$37+(AA2330-'اطلاعات پایه'!$B$37)*'اطلاعات پایه'!$C$38,IF(AA2330&lt;='اطلاعات پایه'!$B$39,'اطلاعات پایه'!$E$38+(AA2330-'اطلاعات پایه'!$B$38)*'اطلاعات پایه'!$C$39,'اطلاعات پایه'!$E$39+(AA2330-'اطلاعات پایه'!$B$39)*'اطلاعات پایه'!$C$40)))))/365*L2330</f>
        <v>0</v>
      </c>
      <c r="AC2330" s="9">
        <f t="shared" si="295"/>
        <v>37493954</v>
      </c>
      <c r="AE2330" s="9">
        <f t="shared" si="290"/>
        <v>49588780</v>
      </c>
    </row>
    <row r="2331" spans="1:31" x14ac:dyDescent="0.25">
      <c r="A2331" s="13">
        <v>2311</v>
      </c>
      <c r="B2331" s="13"/>
      <c r="C2331" s="13"/>
      <c r="D2331" s="13"/>
      <c r="E2331" s="13"/>
      <c r="F2331" s="13"/>
      <c r="G2331" s="6" t="str">
        <f t="shared" si="288"/>
        <v/>
      </c>
      <c r="H2331" s="13"/>
      <c r="I2331" s="13"/>
      <c r="J2331" s="15"/>
      <c r="K2331" s="15"/>
      <c r="L2331" s="5">
        <f>VLOOKUP($C$15,'اطلاعات پایه'!$A$18:$B$30,2,FALSE)</f>
        <v>30</v>
      </c>
      <c r="M2331" s="6">
        <f>VLOOKUP($C$15,'اطلاعات پایه'!$A$18:$C$30,3,FALSE)</f>
        <v>45736</v>
      </c>
      <c r="N2331" s="5">
        <f>ROUND((K2331*('اطلاعات پایه'!$B$12+1)+'اطلاعات پایه'!$B$13)/30*L2331,0)</f>
        <v>9316080</v>
      </c>
      <c r="O2331" s="5">
        <f>IF(AND(F2331&gt;0,M2331-F2331&gt;364),'اطلاعات پایه'!$B$10,0)*L2331+J2331</f>
        <v>0</v>
      </c>
      <c r="P2331" s="5">
        <f>IF(H2331="متاهل",'اطلاعات پایه'!$B$6,0)</f>
        <v>0</v>
      </c>
      <c r="Q2331" s="5">
        <f>I2331*'اطلاعات پایه'!$B$7</f>
        <v>0</v>
      </c>
      <c r="R2331" s="5">
        <f>ROUND('اطلاعات پایه'!$B$8/30*MIN(30,L2331),0)</f>
        <v>9000000</v>
      </c>
      <c r="S2331" s="5">
        <f>ROUND('اطلاعات پایه'!$B$9/30*MIN(30,L2331),0)</f>
        <v>22000000</v>
      </c>
      <c r="T2331" s="5">
        <f t="shared" si="291"/>
        <v>59284</v>
      </c>
      <c r="U2331" s="15"/>
      <c r="V2331" s="5">
        <f t="shared" si="289"/>
        <v>0</v>
      </c>
      <c r="X2331" s="9">
        <f t="shared" si="292"/>
        <v>40316080</v>
      </c>
      <c r="Y2331" s="9">
        <f>ROUND(0.07*MIN(7*L2331*'اطلاعات پایه'!$B$5,'محاسبه حقوق'!X2331),0)</f>
        <v>2822126</v>
      </c>
      <c r="Z2331" s="9">
        <f t="shared" si="293"/>
        <v>9272700</v>
      </c>
      <c r="AA2331" s="9">
        <f t="shared" si="294"/>
        <v>480702059.14285713</v>
      </c>
      <c r="AB2331" s="5">
        <f>IF(AA2331&lt;='اطلاعات پایه'!$B$35,'اطلاعات پایه'!$D$35,IF(AA2331&lt;='اطلاعات پایه'!$B$36,'اطلاعات پایه'!$E$35+(AA2331-'اطلاعات پایه'!$B$35)*'اطلاعات پایه'!$C$36,IF(AA2331&lt;='اطلاعات پایه'!$B$37,'اطلاعات پایه'!$E$36+(AA2331-'اطلاعات پایه'!$B$36)*'اطلاعات پایه'!$C$37,IF(AA2331&lt;='اطلاعات پایه'!$B$38,'اطلاعات پایه'!$E$37+(AA2331-'اطلاعات پایه'!$B$37)*'اطلاعات پایه'!$C$38,IF(AA2331&lt;='اطلاعات پایه'!$B$39,'اطلاعات پایه'!$E$38+(AA2331-'اطلاعات پایه'!$B$38)*'اطلاعات پایه'!$C$39,'اطلاعات پایه'!$E$39+(AA2331-'اطلاعات پایه'!$B$39)*'اطلاعات پایه'!$C$40)))))/365*L2331</f>
        <v>0</v>
      </c>
      <c r="AC2331" s="9">
        <f t="shared" si="295"/>
        <v>37493954</v>
      </c>
      <c r="AE2331" s="9">
        <f t="shared" si="290"/>
        <v>49588780</v>
      </c>
    </row>
    <row r="2332" spans="1:31" x14ac:dyDescent="0.25">
      <c r="A2332" s="13">
        <v>2312</v>
      </c>
      <c r="B2332" s="13"/>
      <c r="C2332" s="13"/>
      <c r="D2332" s="13"/>
      <c r="E2332" s="13"/>
      <c r="F2332" s="13"/>
      <c r="G2332" s="6" t="str">
        <f t="shared" si="288"/>
        <v/>
      </c>
      <c r="H2332" s="13"/>
      <c r="I2332" s="13"/>
      <c r="J2332" s="15"/>
      <c r="K2332" s="15"/>
      <c r="L2332" s="5">
        <f>VLOOKUP($C$15,'اطلاعات پایه'!$A$18:$B$30,2,FALSE)</f>
        <v>30</v>
      </c>
      <c r="M2332" s="6">
        <f>VLOOKUP($C$15,'اطلاعات پایه'!$A$18:$C$30,3,FALSE)</f>
        <v>45736</v>
      </c>
      <c r="N2332" s="5">
        <f>ROUND((K2332*('اطلاعات پایه'!$B$12+1)+'اطلاعات پایه'!$B$13)/30*L2332,0)</f>
        <v>9316080</v>
      </c>
      <c r="O2332" s="5">
        <f>IF(AND(F2332&gt;0,M2332-F2332&gt;364),'اطلاعات پایه'!$B$10,0)*L2332+J2332</f>
        <v>0</v>
      </c>
      <c r="P2332" s="5">
        <f>IF(H2332="متاهل",'اطلاعات پایه'!$B$6,0)</f>
        <v>0</v>
      </c>
      <c r="Q2332" s="5">
        <f>I2332*'اطلاعات پایه'!$B$7</f>
        <v>0</v>
      </c>
      <c r="R2332" s="5">
        <f>ROUND('اطلاعات پایه'!$B$8/30*MIN(30,L2332),0)</f>
        <v>9000000</v>
      </c>
      <c r="S2332" s="5">
        <f>ROUND('اطلاعات پایه'!$B$9/30*MIN(30,L2332),0)</f>
        <v>22000000</v>
      </c>
      <c r="T2332" s="5">
        <f t="shared" si="291"/>
        <v>59284</v>
      </c>
      <c r="U2332" s="15"/>
      <c r="V2332" s="5">
        <f t="shared" si="289"/>
        <v>0</v>
      </c>
      <c r="X2332" s="9">
        <f t="shared" si="292"/>
        <v>40316080</v>
      </c>
      <c r="Y2332" s="9">
        <f>ROUND(0.07*MIN(7*L2332*'اطلاعات پایه'!$B$5,'محاسبه حقوق'!X2332),0)</f>
        <v>2822126</v>
      </c>
      <c r="Z2332" s="9">
        <f t="shared" si="293"/>
        <v>9272700</v>
      </c>
      <c r="AA2332" s="9">
        <f t="shared" si="294"/>
        <v>480702059.14285713</v>
      </c>
      <c r="AB2332" s="5">
        <f>IF(AA2332&lt;='اطلاعات پایه'!$B$35,'اطلاعات پایه'!$D$35,IF(AA2332&lt;='اطلاعات پایه'!$B$36,'اطلاعات پایه'!$E$35+(AA2332-'اطلاعات پایه'!$B$35)*'اطلاعات پایه'!$C$36,IF(AA2332&lt;='اطلاعات پایه'!$B$37,'اطلاعات پایه'!$E$36+(AA2332-'اطلاعات پایه'!$B$36)*'اطلاعات پایه'!$C$37,IF(AA2332&lt;='اطلاعات پایه'!$B$38,'اطلاعات پایه'!$E$37+(AA2332-'اطلاعات پایه'!$B$37)*'اطلاعات پایه'!$C$38,IF(AA2332&lt;='اطلاعات پایه'!$B$39,'اطلاعات پایه'!$E$38+(AA2332-'اطلاعات پایه'!$B$38)*'اطلاعات پایه'!$C$39,'اطلاعات پایه'!$E$39+(AA2332-'اطلاعات پایه'!$B$39)*'اطلاعات پایه'!$C$40)))))/365*L2332</f>
        <v>0</v>
      </c>
      <c r="AC2332" s="9">
        <f t="shared" si="295"/>
        <v>37493954</v>
      </c>
      <c r="AE2332" s="9">
        <f t="shared" si="290"/>
        <v>49588780</v>
      </c>
    </row>
    <row r="2333" spans="1:31" x14ac:dyDescent="0.25">
      <c r="A2333" s="13">
        <v>2313</v>
      </c>
      <c r="B2333" s="13"/>
      <c r="C2333" s="13"/>
      <c r="D2333" s="13"/>
      <c r="E2333" s="13"/>
      <c r="F2333" s="13"/>
      <c r="G2333" s="6" t="str">
        <f t="shared" si="288"/>
        <v/>
      </c>
      <c r="H2333" s="13"/>
      <c r="I2333" s="13"/>
      <c r="J2333" s="15"/>
      <c r="K2333" s="15"/>
      <c r="L2333" s="5">
        <f>VLOOKUP($C$15,'اطلاعات پایه'!$A$18:$B$30,2,FALSE)</f>
        <v>30</v>
      </c>
      <c r="M2333" s="6">
        <f>VLOOKUP($C$15,'اطلاعات پایه'!$A$18:$C$30,3,FALSE)</f>
        <v>45736</v>
      </c>
      <c r="N2333" s="5">
        <f>ROUND((K2333*('اطلاعات پایه'!$B$12+1)+'اطلاعات پایه'!$B$13)/30*L2333,0)</f>
        <v>9316080</v>
      </c>
      <c r="O2333" s="5">
        <f>IF(AND(F2333&gt;0,M2333-F2333&gt;364),'اطلاعات پایه'!$B$10,0)*L2333+J2333</f>
        <v>0</v>
      </c>
      <c r="P2333" s="5">
        <f>IF(H2333="متاهل",'اطلاعات پایه'!$B$6,0)</f>
        <v>0</v>
      </c>
      <c r="Q2333" s="5">
        <f>I2333*'اطلاعات پایه'!$B$7</f>
        <v>0</v>
      </c>
      <c r="R2333" s="5">
        <f>ROUND('اطلاعات پایه'!$B$8/30*MIN(30,L2333),0)</f>
        <v>9000000</v>
      </c>
      <c r="S2333" s="5">
        <f>ROUND('اطلاعات پایه'!$B$9/30*MIN(30,L2333),0)</f>
        <v>22000000</v>
      </c>
      <c r="T2333" s="5">
        <f t="shared" si="291"/>
        <v>59284</v>
      </c>
      <c r="U2333" s="15"/>
      <c r="V2333" s="5">
        <f t="shared" si="289"/>
        <v>0</v>
      </c>
      <c r="X2333" s="9">
        <f t="shared" si="292"/>
        <v>40316080</v>
      </c>
      <c r="Y2333" s="9">
        <f>ROUND(0.07*MIN(7*L2333*'اطلاعات پایه'!$B$5,'محاسبه حقوق'!X2333),0)</f>
        <v>2822126</v>
      </c>
      <c r="Z2333" s="9">
        <f t="shared" si="293"/>
        <v>9272700</v>
      </c>
      <c r="AA2333" s="9">
        <f t="shared" si="294"/>
        <v>480702059.14285713</v>
      </c>
      <c r="AB2333" s="5">
        <f>IF(AA2333&lt;='اطلاعات پایه'!$B$35,'اطلاعات پایه'!$D$35,IF(AA2333&lt;='اطلاعات پایه'!$B$36,'اطلاعات پایه'!$E$35+(AA2333-'اطلاعات پایه'!$B$35)*'اطلاعات پایه'!$C$36,IF(AA2333&lt;='اطلاعات پایه'!$B$37,'اطلاعات پایه'!$E$36+(AA2333-'اطلاعات پایه'!$B$36)*'اطلاعات پایه'!$C$37,IF(AA2333&lt;='اطلاعات پایه'!$B$38,'اطلاعات پایه'!$E$37+(AA2333-'اطلاعات پایه'!$B$37)*'اطلاعات پایه'!$C$38,IF(AA2333&lt;='اطلاعات پایه'!$B$39,'اطلاعات پایه'!$E$38+(AA2333-'اطلاعات پایه'!$B$38)*'اطلاعات پایه'!$C$39,'اطلاعات پایه'!$E$39+(AA2333-'اطلاعات پایه'!$B$39)*'اطلاعات پایه'!$C$40)))))/365*L2333</f>
        <v>0</v>
      </c>
      <c r="AC2333" s="9">
        <f t="shared" si="295"/>
        <v>37493954</v>
      </c>
      <c r="AE2333" s="9">
        <f t="shared" si="290"/>
        <v>49588780</v>
      </c>
    </row>
    <row r="2334" spans="1:31" x14ac:dyDescent="0.25">
      <c r="A2334" s="13">
        <v>2314</v>
      </c>
      <c r="B2334" s="13"/>
      <c r="C2334" s="13"/>
      <c r="D2334" s="13"/>
      <c r="E2334" s="13"/>
      <c r="F2334" s="13"/>
      <c r="G2334" s="6" t="str">
        <f t="shared" si="288"/>
        <v/>
      </c>
      <c r="H2334" s="13"/>
      <c r="I2334" s="13"/>
      <c r="J2334" s="15"/>
      <c r="K2334" s="15"/>
      <c r="L2334" s="5">
        <f>VLOOKUP($C$15,'اطلاعات پایه'!$A$18:$B$30,2,FALSE)</f>
        <v>30</v>
      </c>
      <c r="M2334" s="6">
        <f>VLOOKUP($C$15,'اطلاعات پایه'!$A$18:$C$30,3,FALSE)</f>
        <v>45736</v>
      </c>
      <c r="N2334" s="5">
        <f>ROUND((K2334*('اطلاعات پایه'!$B$12+1)+'اطلاعات پایه'!$B$13)/30*L2334,0)</f>
        <v>9316080</v>
      </c>
      <c r="O2334" s="5">
        <f>IF(AND(F2334&gt;0,M2334-F2334&gt;364),'اطلاعات پایه'!$B$10,0)*L2334+J2334</f>
        <v>0</v>
      </c>
      <c r="P2334" s="5">
        <f>IF(H2334="متاهل",'اطلاعات پایه'!$B$6,0)</f>
        <v>0</v>
      </c>
      <c r="Q2334" s="5">
        <f>I2334*'اطلاعات پایه'!$B$7</f>
        <v>0</v>
      </c>
      <c r="R2334" s="5">
        <f>ROUND('اطلاعات پایه'!$B$8/30*MIN(30,L2334),0)</f>
        <v>9000000</v>
      </c>
      <c r="S2334" s="5">
        <f>ROUND('اطلاعات پایه'!$B$9/30*MIN(30,L2334),0)</f>
        <v>22000000</v>
      </c>
      <c r="T2334" s="5">
        <f t="shared" si="291"/>
        <v>59284</v>
      </c>
      <c r="U2334" s="15"/>
      <c r="V2334" s="5">
        <f t="shared" si="289"/>
        <v>0</v>
      </c>
      <c r="X2334" s="9">
        <f t="shared" si="292"/>
        <v>40316080</v>
      </c>
      <c r="Y2334" s="9">
        <f>ROUND(0.07*MIN(7*L2334*'اطلاعات پایه'!$B$5,'محاسبه حقوق'!X2334),0)</f>
        <v>2822126</v>
      </c>
      <c r="Z2334" s="9">
        <f t="shared" si="293"/>
        <v>9272700</v>
      </c>
      <c r="AA2334" s="9">
        <f t="shared" si="294"/>
        <v>480702059.14285713</v>
      </c>
      <c r="AB2334" s="5">
        <f>IF(AA2334&lt;='اطلاعات پایه'!$B$35,'اطلاعات پایه'!$D$35,IF(AA2334&lt;='اطلاعات پایه'!$B$36,'اطلاعات پایه'!$E$35+(AA2334-'اطلاعات پایه'!$B$35)*'اطلاعات پایه'!$C$36,IF(AA2334&lt;='اطلاعات پایه'!$B$37,'اطلاعات پایه'!$E$36+(AA2334-'اطلاعات پایه'!$B$36)*'اطلاعات پایه'!$C$37,IF(AA2334&lt;='اطلاعات پایه'!$B$38,'اطلاعات پایه'!$E$37+(AA2334-'اطلاعات پایه'!$B$37)*'اطلاعات پایه'!$C$38,IF(AA2334&lt;='اطلاعات پایه'!$B$39,'اطلاعات پایه'!$E$38+(AA2334-'اطلاعات پایه'!$B$38)*'اطلاعات پایه'!$C$39,'اطلاعات پایه'!$E$39+(AA2334-'اطلاعات پایه'!$B$39)*'اطلاعات پایه'!$C$40)))))/365*L2334</f>
        <v>0</v>
      </c>
      <c r="AC2334" s="9">
        <f t="shared" si="295"/>
        <v>37493954</v>
      </c>
      <c r="AE2334" s="9">
        <f t="shared" si="290"/>
        <v>49588780</v>
      </c>
    </row>
    <row r="2335" spans="1:31" x14ac:dyDescent="0.25">
      <c r="A2335" s="13">
        <v>2315</v>
      </c>
      <c r="B2335" s="13"/>
      <c r="C2335" s="13"/>
      <c r="D2335" s="13"/>
      <c r="E2335" s="13"/>
      <c r="F2335" s="13"/>
      <c r="G2335" s="6" t="str">
        <f t="shared" si="288"/>
        <v/>
      </c>
      <c r="H2335" s="13"/>
      <c r="I2335" s="13"/>
      <c r="J2335" s="15"/>
      <c r="K2335" s="15"/>
      <c r="L2335" s="5">
        <f>VLOOKUP($C$15,'اطلاعات پایه'!$A$18:$B$30,2,FALSE)</f>
        <v>30</v>
      </c>
      <c r="M2335" s="6">
        <f>VLOOKUP($C$15,'اطلاعات پایه'!$A$18:$C$30,3,FALSE)</f>
        <v>45736</v>
      </c>
      <c r="N2335" s="5">
        <f>ROUND((K2335*('اطلاعات پایه'!$B$12+1)+'اطلاعات پایه'!$B$13)/30*L2335,0)</f>
        <v>9316080</v>
      </c>
      <c r="O2335" s="5">
        <f>IF(AND(F2335&gt;0,M2335-F2335&gt;364),'اطلاعات پایه'!$B$10,0)*L2335+J2335</f>
        <v>0</v>
      </c>
      <c r="P2335" s="5">
        <f>IF(H2335="متاهل",'اطلاعات پایه'!$B$6,0)</f>
        <v>0</v>
      </c>
      <c r="Q2335" s="5">
        <f>I2335*'اطلاعات پایه'!$B$7</f>
        <v>0</v>
      </c>
      <c r="R2335" s="5">
        <f>ROUND('اطلاعات پایه'!$B$8/30*MIN(30,L2335),0)</f>
        <v>9000000</v>
      </c>
      <c r="S2335" s="5">
        <f>ROUND('اطلاعات پایه'!$B$9/30*MIN(30,L2335),0)</f>
        <v>22000000</v>
      </c>
      <c r="T2335" s="5">
        <f t="shared" si="291"/>
        <v>59284</v>
      </c>
      <c r="U2335" s="15"/>
      <c r="V2335" s="5">
        <f t="shared" si="289"/>
        <v>0</v>
      </c>
      <c r="X2335" s="9">
        <f t="shared" si="292"/>
        <v>40316080</v>
      </c>
      <c r="Y2335" s="9">
        <f>ROUND(0.07*MIN(7*L2335*'اطلاعات پایه'!$B$5,'محاسبه حقوق'!X2335),0)</f>
        <v>2822126</v>
      </c>
      <c r="Z2335" s="9">
        <f t="shared" si="293"/>
        <v>9272700</v>
      </c>
      <c r="AA2335" s="9">
        <f t="shared" si="294"/>
        <v>480702059.14285713</v>
      </c>
      <c r="AB2335" s="5">
        <f>IF(AA2335&lt;='اطلاعات پایه'!$B$35,'اطلاعات پایه'!$D$35,IF(AA2335&lt;='اطلاعات پایه'!$B$36,'اطلاعات پایه'!$E$35+(AA2335-'اطلاعات پایه'!$B$35)*'اطلاعات پایه'!$C$36,IF(AA2335&lt;='اطلاعات پایه'!$B$37,'اطلاعات پایه'!$E$36+(AA2335-'اطلاعات پایه'!$B$36)*'اطلاعات پایه'!$C$37,IF(AA2335&lt;='اطلاعات پایه'!$B$38,'اطلاعات پایه'!$E$37+(AA2335-'اطلاعات پایه'!$B$37)*'اطلاعات پایه'!$C$38,IF(AA2335&lt;='اطلاعات پایه'!$B$39,'اطلاعات پایه'!$E$38+(AA2335-'اطلاعات پایه'!$B$38)*'اطلاعات پایه'!$C$39,'اطلاعات پایه'!$E$39+(AA2335-'اطلاعات پایه'!$B$39)*'اطلاعات پایه'!$C$40)))))/365*L2335</f>
        <v>0</v>
      </c>
      <c r="AC2335" s="9">
        <f t="shared" si="295"/>
        <v>37493954</v>
      </c>
      <c r="AE2335" s="9">
        <f t="shared" si="290"/>
        <v>49588780</v>
      </c>
    </row>
    <row r="2336" spans="1:31" x14ac:dyDescent="0.25">
      <c r="A2336" s="13">
        <v>2316</v>
      </c>
      <c r="B2336" s="13"/>
      <c r="C2336" s="13"/>
      <c r="D2336" s="13"/>
      <c r="E2336" s="13"/>
      <c r="F2336" s="13"/>
      <c r="G2336" s="6" t="str">
        <f t="shared" si="288"/>
        <v/>
      </c>
      <c r="H2336" s="13"/>
      <c r="I2336" s="13"/>
      <c r="J2336" s="15"/>
      <c r="K2336" s="15"/>
      <c r="L2336" s="5">
        <f>VLOOKUP($C$15,'اطلاعات پایه'!$A$18:$B$30,2,FALSE)</f>
        <v>30</v>
      </c>
      <c r="M2336" s="6">
        <f>VLOOKUP($C$15,'اطلاعات پایه'!$A$18:$C$30,3,FALSE)</f>
        <v>45736</v>
      </c>
      <c r="N2336" s="5">
        <f>ROUND((K2336*('اطلاعات پایه'!$B$12+1)+'اطلاعات پایه'!$B$13)/30*L2336,0)</f>
        <v>9316080</v>
      </c>
      <c r="O2336" s="5">
        <f>IF(AND(F2336&gt;0,M2336-F2336&gt;364),'اطلاعات پایه'!$B$10,0)*L2336+J2336</f>
        <v>0</v>
      </c>
      <c r="P2336" s="5">
        <f>IF(H2336="متاهل",'اطلاعات پایه'!$B$6,0)</f>
        <v>0</v>
      </c>
      <c r="Q2336" s="5">
        <f>I2336*'اطلاعات پایه'!$B$7</f>
        <v>0</v>
      </c>
      <c r="R2336" s="5">
        <f>ROUND('اطلاعات پایه'!$B$8/30*MIN(30,L2336),0)</f>
        <v>9000000</v>
      </c>
      <c r="S2336" s="5">
        <f>ROUND('اطلاعات پایه'!$B$9/30*MIN(30,L2336),0)</f>
        <v>22000000</v>
      </c>
      <c r="T2336" s="5">
        <f t="shared" si="291"/>
        <v>59284</v>
      </c>
      <c r="U2336" s="15"/>
      <c r="V2336" s="5">
        <f t="shared" si="289"/>
        <v>0</v>
      </c>
      <c r="X2336" s="9">
        <f t="shared" si="292"/>
        <v>40316080</v>
      </c>
      <c r="Y2336" s="9">
        <f>ROUND(0.07*MIN(7*L2336*'اطلاعات پایه'!$B$5,'محاسبه حقوق'!X2336),0)</f>
        <v>2822126</v>
      </c>
      <c r="Z2336" s="9">
        <f t="shared" si="293"/>
        <v>9272700</v>
      </c>
      <c r="AA2336" s="9">
        <f t="shared" si="294"/>
        <v>480702059.14285713</v>
      </c>
      <c r="AB2336" s="5">
        <f>IF(AA2336&lt;='اطلاعات پایه'!$B$35,'اطلاعات پایه'!$D$35,IF(AA2336&lt;='اطلاعات پایه'!$B$36,'اطلاعات پایه'!$E$35+(AA2336-'اطلاعات پایه'!$B$35)*'اطلاعات پایه'!$C$36,IF(AA2336&lt;='اطلاعات پایه'!$B$37,'اطلاعات پایه'!$E$36+(AA2336-'اطلاعات پایه'!$B$36)*'اطلاعات پایه'!$C$37,IF(AA2336&lt;='اطلاعات پایه'!$B$38,'اطلاعات پایه'!$E$37+(AA2336-'اطلاعات پایه'!$B$37)*'اطلاعات پایه'!$C$38,IF(AA2336&lt;='اطلاعات پایه'!$B$39,'اطلاعات پایه'!$E$38+(AA2336-'اطلاعات پایه'!$B$38)*'اطلاعات پایه'!$C$39,'اطلاعات پایه'!$E$39+(AA2336-'اطلاعات پایه'!$B$39)*'اطلاعات پایه'!$C$40)))))/365*L2336</f>
        <v>0</v>
      </c>
      <c r="AC2336" s="9">
        <f t="shared" si="295"/>
        <v>37493954</v>
      </c>
      <c r="AE2336" s="9">
        <f t="shared" si="290"/>
        <v>49588780</v>
      </c>
    </row>
    <row r="2337" spans="1:31" x14ac:dyDescent="0.25">
      <c r="A2337" s="13">
        <v>2317</v>
      </c>
      <c r="B2337" s="13"/>
      <c r="C2337" s="13"/>
      <c r="D2337" s="13"/>
      <c r="E2337" s="13"/>
      <c r="F2337" s="13"/>
      <c r="G2337" s="6" t="str">
        <f t="shared" si="288"/>
        <v/>
      </c>
      <c r="H2337" s="13"/>
      <c r="I2337" s="13"/>
      <c r="J2337" s="15"/>
      <c r="K2337" s="15"/>
      <c r="L2337" s="5">
        <f>VLOOKUP($C$15,'اطلاعات پایه'!$A$18:$B$30,2,FALSE)</f>
        <v>30</v>
      </c>
      <c r="M2337" s="6">
        <f>VLOOKUP($C$15,'اطلاعات پایه'!$A$18:$C$30,3,FALSE)</f>
        <v>45736</v>
      </c>
      <c r="N2337" s="5">
        <f>ROUND((K2337*('اطلاعات پایه'!$B$12+1)+'اطلاعات پایه'!$B$13)/30*L2337,0)</f>
        <v>9316080</v>
      </c>
      <c r="O2337" s="5">
        <f>IF(AND(F2337&gt;0,M2337-F2337&gt;364),'اطلاعات پایه'!$B$10,0)*L2337+J2337</f>
        <v>0</v>
      </c>
      <c r="P2337" s="5">
        <f>IF(H2337="متاهل",'اطلاعات پایه'!$B$6,0)</f>
        <v>0</v>
      </c>
      <c r="Q2337" s="5">
        <f>I2337*'اطلاعات پایه'!$B$7</f>
        <v>0</v>
      </c>
      <c r="R2337" s="5">
        <f>ROUND('اطلاعات پایه'!$B$8/30*MIN(30,L2337),0)</f>
        <v>9000000</v>
      </c>
      <c r="S2337" s="5">
        <f>ROUND('اطلاعات پایه'!$B$9/30*MIN(30,L2337),0)</f>
        <v>22000000</v>
      </c>
      <c r="T2337" s="5">
        <f t="shared" si="291"/>
        <v>59284</v>
      </c>
      <c r="U2337" s="15"/>
      <c r="V2337" s="5">
        <f t="shared" si="289"/>
        <v>0</v>
      </c>
      <c r="X2337" s="9">
        <f t="shared" si="292"/>
        <v>40316080</v>
      </c>
      <c r="Y2337" s="9">
        <f>ROUND(0.07*MIN(7*L2337*'اطلاعات پایه'!$B$5,'محاسبه حقوق'!X2337),0)</f>
        <v>2822126</v>
      </c>
      <c r="Z2337" s="9">
        <f t="shared" si="293"/>
        <v>9272700</v>
      </c>
      <c r="AA2337" s="9">
        <f t="shared" si="294"/>
        <v>480702059.14285713</v>
      </c>
      <c r="AB2337" s="5">
        <f>IF(AA2337&lt;='اطلاعات پایه'!$B$35,'اطلاعات پایه'!$D$35,IF(AA2337&lt;='اطلاعات پایه'!$B$36,'اطلاعات پایه'!$E$35+(AA2337-'اطلاعات پایه'!$B$35)*'اطلاعات پایه'!$C$36,IF(AA2337&lt;='اطلاعات پایه'!$B$37,'اطلاعات پایه'!$E$36+(AA2337-'اطلاعات پایه'!$B$36)*'اطلاعات پایه'!$C$37,IF(AA2337&lt;='اطلاعات پایه'!$B$38,'اطلاعات پایه'!$E$37+(AA2337-'اطلاعات پایه'!$B$37)*'اطلاعات پایه'!$C$38,IF(AA2337&lt;='اطلاعات پایه'!$B$39,'اطلاعات پایه'!$E$38+(AA2337-'اطلاعات پایه'!$B$38)*'اطلاعات پایه'!$C$39,'اطلاعات پایه'!$E$39+(AA2337-'اطلاعات پایه'!$B$39)*'اطلاعات پایه'!$C$40)))))/365*L2337</f>
        <v>0</v>
      </c>
      <c r="AC2337" s="9">
        <f t="shared" si="295"/>
        <v>37493954</v>
      </c>
      <c r="AE2337" s="9">
        <f t="shared" si="290"/>
        <v>49588780</v>
      </c>
    </row>
    <row r="2338" spans="1:31" x14ac:dyDescent="0.25">
      <c r="A2338" s="13">
        <v>2318</v>
      </c>
      <c r="B2338" s="13"/>
      <c r="C2338" s="13"/>
      <c r="D2338" s="13"/>
      <c r="E2338" s="13"/>
      <c r="F2338" s="13"/>
      <c r="G2338" s="6" t="str">
        <f t="shared" si="288"/>
        <v/>
      </c>
      <c r="H2338" s="13"/>
      <c r="I2338" s="13"/>
      <c r="J2338" s="15"/>
      <c r="K2338" s="15"/>
      <c r="L2338" s="5">
        <f>VLOOKUP($C$15,'اطلاعات پایه'!$A$18:$B$30,2,FALSE)</f>
        <v>30</v>
      </c>
      <c r="M2338" s="6">
        <f>VLOOKUP($C$15,'اطلاعات پایه'!$A$18:$C$30,3,FALSE)</f>
        <v>45736</v>
      </c>
      <c r="N2338" s="5">
        <f>ROUND((K2338*('اطلاعات پایه'!$B$12+1)+'اطلاعات پایه'!$B$13)/30*L2338,0)</f>
        <v>9316080</v>
      </c>
      <c r="O2338" s="5">
        <f>IF(AND(F2338&gt;0,M2338-F2338&gt;364),'اطلاعات پایه'!$B$10,0)*L2338+J2338</f>
        <v>0</v>
      </c>
      <c r="P2338" s="5">
        <f>IF(H2338="متاهل",'اطلاعات پایه'!$B$6,0)</f>
        <v>0</v>
      </c>
      <c r="Q2338" s="5">
        <f>I2338*'اطلاعات پایه'!$B$7</f>
        <v>0</v>
      </c>
      <c r="R2338" s="5">
        <f>ROUND('اطلاعات پایه'!$B$8/30*MIN(30,L2338),0)</f>
        <v>9000000</v>
      </c>
      <c r="S2338" s="5">
        <f>ROUND('اطلاعات پایه'!$B$9/30*MIN(30,L2338),0)</f>
        <v>22000000</v>
      </c>
      <c r="T2338" s="5">
        <f t="shared" si="291"/>
        <v>59284</v>
      </c>
      <c r="U2338" s="15"/>
      <c r="V2338" s="5">
        <f t="shared" si="289"/>
        <v>0</v>
      </c>
      <c r="X2338" s="9">
        <f t="shared" si="292"/>
        <v>40316080</v>
      </c>
      <c r="Y2338" s="9">
        <f>ROUND(0.07*MIN(7*L2338*'اطلاعات پایه'!$B$5,'محاسبه حقوق'!X2338),0)</f>
        <v>2822126</v>
      </c>
      <c r="Z2338" s="9">
        <f t="shared" si="293"/>
        <v>9272700</v>
      </c>
      <c r="AA2338" s="9">
        <f t="shared" si="294"/>
        <v>480702059.14285713</v>
      </c>
      <c r="AB2338" s="5">
        <f>IF(AA2338&lt;='اطلاعات پایه'!$B$35,'اطلاعات پایه'!$D$35,IF(AA2338&lt;='اطلاعات پایه'!$B$36,'اطلاعات پایه'!$E$35+(AA2338-'اطلاعات پایه'!$B$35)*'اطلاعات پایه'!$C$36,IF(AA2338&lt;='اطلاعات پایه'!$B$37,'اطلاعات پایه'!$E$36+(AA2338-'اطلاعات پایه'!$B$36)*'اطلاعات پایه'!$C$37,IF(AA2338&lt;='اطلاعات پایه'!$B$38,'اطلاعات پایه'!$E$37+(AA2338-'اطلاعات پایه'!$B$37)*'اطلاعات پایه'!$C$38,IF(AA2338&lt;='اطلاعات پایه'!$B$39,'اطلاعات پایه'!$E$38+(AA2338-'اطلاعات پایه'!$B$38)*'اطلاعات پایه'!$C$39,'اطلاعات پایه'!$E$39+(AA2338-'اطلاعات پایه'!$B$39)*'اطلاعات پایه'!$C$40)))))/365*L2338</f>
        <v>0</v>
      </c>
      <c r="AC2338" s="9">
        <f t="shared" si="295"/>
        <v>37493954</v>
      </c>
      <c r="AE2338" s="9">
        <f t="shared" si="290"/>
        <v>49588780</v>
      </c>
    </row>
    <row r="2339" spans="1:31" x14ac:dyDescent="0.25">
      <c r="A2339" s="13">
        <v>2319</v>
      </c>
      <c r="B2339" s="13"/>
      <c r="C2339" s="13"/>
      <c r="D2339" s="13"/>
      <c r="E2339" s="13"/>
      <c r="F2339" s="13"/>
      <c r="G2339" s="6" t="str">
        <f t="shared" si="288"/>
        <v/>
      </c>
      <c r="H2339" s="13"/>
      <c r="I2339" s="13"/>
      <c r="J2339" s="15"/>
      <c r="K2339" s="15"/>
      <c r="L2339" s="5">
        <f>VLOOKUP($C$15,'اطلاعات پایه'!$A$18:$B$30,2,FALSE)</f>
        <v>30</v>
      </c>
      <c r="M2339" s="6">
        <f>VLOOKUP($C$15,'اطلاعات پایه'!$A$18:$C$30,3,FALSE)</f>
        <v>45736</v>
      </c>
      <c r="N2339" s="5">
        <f>ROUND((K2339*('اطلاعات پایه'!$B$12+1)+'اطلاعات پایه'!$B$13)/30*L2339,0)</f>
        <v>9316080</v>
      </c>
      <c r="O2339" s="5">
        <f>IF(AND(F2339&gt;0,M2339-F2339&gt;364),'اطلاعات پایه'!$B$10,0)*L2339+J2339</f>
        <v>0</v>
      </c>
      <c r="P2339" s="5">
        <f>IF(H2339="متاهل",'اطلاعات پایه'!$B$6,0)</f>
        <v>0</v>
      </c>
      <c r="Q2339" s="5">
        <f>I2339*'اطلاعات پایه'!$B$7</f>
        <v>0</v>
      </c>
      <c r="R2339" s="5">
        <f>ROUND('اطلاعات پایه'!$B$8/30*MIN(30,L2339),0)</f>
        <v>9000000</v>
      </c>
      <c r="S2339" s="5">
        <f>ROUND('اطلاعات پایه'!$B$9/30*MIN(30,L2339),0)</f>
        <v>22000000</v>
      </c>
      <c r="T2339" s="5">
        <f t="shared" si="291"/>
        <v>59284</v>
      </c>
      <c r="U2339" s="15"/>
      <c r="V2339" s="5">
        <f t="shared" si="289"/>
        <v>0</v>
      </c>
      <c r="X2339" s="9">
        <f t="shared" si="292"/>
        <v>40316080</v>
      </c>
      <c r="Y2339" s="9">
        <f>ROUND(0.07*MIN(7*L2339*'اطلاعات پایه'!$B$5,'محاسبه حقوق'!X2339),0)</f>
        <v>2822126</v>
      </c>
      <c r="Z2339" s="9">
        <f t="shared" si="293"/>
        <v>9272700</v>
      </c>
      <c r="AA2339" s="9">
        <f t="shared" si="294"/>
        <v>480702059.14285713</v>
      </c>
      <c r="AB2339" s="5">
        <f>IF(AA2339&lt;='اطلاعات پایه'!$B$35,'اطلاعات پایه'!$D$35,IF(AA2339&lt;='اطلاعات پایه'!$B$36,'اطلاعات پایه'!$E$35+(AA2339-'اطلاعات پایه'!$B$35)*'اطلاعات پایه'!$C$36,IF(AA2339&lt;='اطلاعات پایه'!$B$37,'اطلاعات پایه'!$E$36+(AA2339-'اطلاعات پایه'!$B$36)*'اطلاعات پایه'!$C$37,IF(AA2339&lt;='اطلاعات پایه'!$B$38,'اطلاعات پایه'!$E$37+(AA2339-'اطلاعات پایه'!$B$37)*'اطلاعات پایه'!$C$38,IF(AA2339&lt;='اطلاعات پایه'!$B$39,'اطلاعات پایه'!$E$38+(AA2339-'اطلاعات پایه'!$B$38)*'اطلاعات پایه'!$C$39,'اطلاعات پایه'!$E$39+(AA2339-'اطلاعات پایه'!$B$39)*'اطلاعات پایه'!$C$40)))))/365*L2339</f>
        <v>0</v>
      </c>
      <c r="AC2339" s="9">
        <f t="shared" si="295"/>
        <v>37493954</v>
      </c>
      <c r="AE2339" s="9">
        <f t="shared" si="290"/>
        <v>49588780</v>
      </c>
    </row>
    <row r="2340" spans="1:31" x14ac:dyDescent="0.25">
      <c r="A2340" s="13">
        <v>2320</v>
      </c>
      <c r="B2340" s="13"/>
      <c r="C2340" s="13"/>
      <c r="D2340" s="13"/>
      <c r="E2340" s="13"/>
      <c r="F2340" s="13"/>
      <c r="G2340" s="6" t="str">
        <f t="shared" si="288"/>
        <v/>
      </c>
      <c r="H2340" s="13"/>
      <c r="I2340" s="13"/>
      <c r="J2340" s="15"/>
      <c r="K2340" s="15"/>
      <c r="L2340" s="5">
        <f>VLOOKUP($C$15,'اطلاعات پایه'!$A$18:$B$30,2,FALSE)</f>
        <v>30</v>
      </c>
      <c r="M2340" s="6">
        <f>VLOOKUP($C$15,'اطلاعات پایه'!$A$18:$C$30,3,FALSE)</f>
        <v>45736</v>
      </c>
      <c r="N2340" s="5">
        <f>ROUND((K2340*('اطلاعات پایه'!$B$12+1)+'اطلاعات پایه'!$B$13)/30*L2340,0)</f>
        <v>9316080</v>
      </c>
      <c r="O2340" s="5">
        <f>IF(AND(F2340&gt;0,M2340-F2340&gt;364),'اطلاعات پایه'!$B$10,0)*L2340+J2340</f>
        <v>0</v>
      </c>
      <c r="P2340" s="5">
        <f>IF(H2340="متاهل",'اطلاعات پایه'!$B$6,0)</f>
        <v>0</v>
      </c>
      <c r="Q2340" s="5">
        <f>I2340*'اطلاعات پایه'!$B$7</f>
        <v>0</v>
      </c>
      <c r="R2340" s="5">
        <f>ROUND('اطلاعات پایه'!$B$8/30*MIN(30,L2340),0)</f>
        <v>9000000</v>
      </c>
      <c r="S2340" s="5">
        <f>ROUND('اطلاعات پایه'!$B$9/30*MIN(30,L2340),0)</f>
        <v>22000000</v>
      </c>
      <c r="T2340" s="5">
        <f t="shared" si="291"/>
        <v>59284</v>
      </c>
      <c r="U2340" s="15"/>
      <c r="V2340" s="5">
        <f t="shared" si="289"/>
        <v>0</v>
      </c>
      <c r="X2340" s="9">
        <f t="shared" si="292"/>
        <v>40316080</v>
      </c>
      <c r="Y2340" s="9">
        <f>ROUND(0.07*MIN(7*L2340*'اطلاعات پایه'!$B$5,'محاسبه حقوق'!X2340),0)</f>
        <v>2822126</v>
      </c>
      <c r="Z2340" s="9">
        <f t="shared" si="293"/>
        <v>9272700</v>
      </c>
      <c r="AA2340" s="9">
        <f t="shared" si="294"/>
        <v>480702059.14285713</v>
      </c>
      <c r="AB2340" s="5">
        <f>IF(AA2340&lt;='اطلاعات پایه'!$B$35,'اطلاعات پایه'!$D$35,IF(AA2340&lt;='اطلاعات پایه'!$B$36,'اطلاعات پایه'!$E$35+(AA2340-'اطلاعات پایه'!$B$35)*'اطلاعات پایه'!$C$36,IF(AA2340&lt;='اطلاعات پایه'!$B$37,'اطلاعات پایه'!$E$36+(AA2340-'اطلاعات پایه'!$B$36)*'اطلاعات پایه'!$C$37,IF(AA2340&lt;='اطلاعات پایه'!$B$38,'اطلاعات پایه'!$E$37+(AA2340-'اطلاعات پایه'!$B$37)*'اطلاعات پایه'!$C$38,IF(AA2340&lt;='اطلاعات پایه'!$B$39,'اطلاعات پایه'!$E$38+(AA2340-'اطلاعات پایه'!$B$38)*'اطلاعات پایه'!$C$39,'اطلاعات پایه'!$E$39+(AA2340-'اطلاعات پایه'!$B$39)*'اطلاعات پایه'!$C$40)))))/365*L2340</f>
        <v>0</v>
      </c>
      <c r="AC2340" s="9">
        <f t="shared" si="295"/>
        <v>37493954</v>
      </c>
      <c r="AE2340" s="9">
        <f t="shared" si="290"/>
        <v>49588780</v>
      </c>
    </row>
    <row r="2341" spans="1:31" x14ac:dyDescent="0.25">
      <c r="A2341" s="13">
        <v>2321</v>
      </c>
      <c r="B2341" s="13"/>
      <c r="C2341" s="13"/>
      <c r="D2341" s="13"/>
      <c r="E2341" s="13"/>
      <c r="F2341" s="13"/>
      <c r="G2341" s="6" t="str">
        <f t="shared" si="288"/>
        <v/>
      </c>
      <c r="H2341" s="13"/>
      <c r="I2341" s="13"/>
      <c r="J2341" s="15"/>
      <c r="K2341" s="15"/>
      <c r="L2341" s="5">
        <f>VLOOKUP($C$15,'اطلاعات پایه'!$A$18:$B$30,2,FALSE)</f>
        <v>30</v>
      </c>
      <c r="M2341" s="6">
        <f>VLOOKUP($C$15,'اطلاعات پایه'!$A$18:$C$30,3,FALSE)</f>
        <v>45736</v>
      </c>
      <c r="N2341" s="5">
        <f>ROUND((K2341*('اطلاعات پایه'!$B$12+1)+'اطلاعات پایه'!$B$13)/30*L2341,0)</f>
        <v>9316080</v>
      </c>
      <c r="O2341" s="5">
        <f>IF(AND(F2341&gt;0,M2341-F2341&gt;364),'اطلاعات پایه'!$B$10,0)*L2341+J2341</f>
        <v>0</v>
      </c>
      <c r="P2341" s="5">
        <f>IF(H2341="متاهل",'اطلاعات پایه'!$B$6,0)</f>
        <v>0</v>
      </c>
      <c r="Q2341" s="5">
        <f>I2341*'اطلاعات پایه'!$B$7</f>
        <v>0</v>
      </c>
      <c r="R2341" s="5">
        <f>ROUND('اطلاعات پایه'!$B$8/30*MIN(30,L2341),0)</f>
        <v>9000000</v>
      </c>
      <c r="S2341" s="5">
        <f>ROUND('اطلاعات پایه'!$B$9/30*MIN(30,L2341),0)</f>
        <v>22000000</v>
      </c>
      <c r="T2341" s="5">
        <f t="shared" si="291"/>
        <v>59284</v>
      </c>
      <c r="U2341" s="15"/>
      <c r="V2341" s="5">
        <f t="shared" si="289"/>
        <v>0</v>
      </c>
      <c r="X2341" s="9">
        <f t="shared" si="292"/>
        <v>40316080</v>
      </c>
      <c r="Y2341" s="9">
        <f>ROUND(0.07*MIN(7*L2341*'اطلاعات پایه'!$B$5,'محاسبه حقوق'!X2341),0)</f>
        <v>2822126</v>
      </c>
      <c r="Z2341" s="9">
        <f t="shared" si="293"/>
        <v>9272700</v>
      </c>
      <c r="AA2341" s="9">
        <f t="shared" si="294"/>
        <v>480702059.14285713</v>
      </c>
      <c r="AB2341" s="5">
        <f>IF(AA2341&lt;='اطلاعات پایه'!$B$35,'اطلاعات پایه'!$D$35,IF(AA2341&lt;='اطلاعات پایه'!$B$36,'اطلاعات پایه'!$E$35+(AA2341-'اطلاعات پایه'!$B$35)*'اطلاعات پایه'!$C$36,IF(AA2341&lt;='اطلاعات پایه'!$B$37,'اطلاعات پایه'!$E$36+(AA2341-'اطلاعات پایه'!$B$36)*'اطلاعات پایه'!$C$37,IF(AA2341&lt;='اطلاعات پایه'!$B$38,'اطلاعات پایه'!$E$37+(AA2341-'اطلاعات پایه'!$B$37)*'اطلاعات پایه'!$C$38,IF(AA2341&lt;='اطلاعات پایه'!$B$39,'اطلاعات پایه'!$E$38+(AA2341-'اطلاعات پایه'!$B$38)*'اطلاعات پایه'!$C$39,'اطلاعات پایه'!$E$39+(AA2341-'اطلاعات پایه'!$B$39)*'اطلاعات پایه'!$C$40)))))/365*L2341</f>
        <v>0</v>
      </c>
      <c r="AC2341" s="9">
        <f t="shared" si="295"/>
        <v>37493954</v>
      </c>
      <c r="AE2341" s="9">
        <f t="shared" si="290"/>
        <v>49588780</v>
      </c>
    </row>
    <row r="2342" spans="1:31" x14ac:dyDescent="0.25">
      <c r="A2342" s="13">
        <v>2322</v>
      </c>
      <c r="B2342" s="13"/>
      <c r="C2342" s="13"/>
      <c r="D2342" s="13"/>
      <c r="E2342" s="13"/>
      <c r="F2342" s="13"/>
      <c r="G2342" s="6" t="str">
        <f t="shared" si="288"/>
        <v/>
      </c>
      <c r="H2342" s="13"/>
      <c r="I2342" s="13"/>
      <c r="J2342" s="15"/>
      <c r="K2342" s="15"/>
      <c r="L2342" s="5">
        <f>VLOOKUP($C$15,'اطلاعات پایه'!$A$18:$B$30,2,FALSE)</f>
        <v>30</v>
      </c>
      <c r="M2342" s="6">
        <f>VLOOKUP($C$15,'اطلاعات پایه'!$A$18:$C$30,3,FALSE)</f>
        <v>45736</v>
      </c>
      <c r="N2342" s="5">
        <f>ROUND((K2342*('اطلاعات پایه'!$B$12+1)+'اطلاعات پایه'!$B$13)/30*L2342,0)</f>
        <v>9316080</v>
      </c>
      <c r="O2342" s="5">
        <f>IF(AND(F2342&gt;0,M2342-F2342&gt;364),'اطلاعات پایه'!$B$10,0)*L2342+J2342</f>
        <v>0</v>
      </c>
      <c r="P2342" s="5">
        <f>IF(H2342="متاهل",'اطلاعات پایه'!$B$6,0)</f>
        <v>0</v>
      </c>
      <c r="Q2342" s="5">
        <f>I2342*'اطلاعات پایه'!$B$7</f>
        <v>0</v>
      </c>
      <c r="R2342" s="5">
        <f>ROUND('اطلاعات پایه'!$B$8/30*MIN(30,L2342),0)</f>
        <v>9000000</v>
      </c>
      <c r="S2342" s="5">
        <f>ROUND('اطلاعات پایه'!$B$9/30*MIN(30,L2342),0)</f>
        <v>22000000</v>
      </c>
      <c r="T2342" s="5">
        <f t="shared" si="291"/>
        <v>59284</v>
      </c>
      <c r="U2342" s="15"/>
      <c r="V2342" s="5">
        <f t="shared" si="289"/>
        <v>0</v>
      </c>
      <c r="X2342" s="9">
        <f t="shared" si="292"/>
        <v>40316080</v>
      </c>
      <c r="Y2342" s="9">
        <f>ROUND(0.07*MIN(7*L2342*'اطلاعات پایه'!$B$5,'محاسبه حقوق'!X2342),0)</f>
        <v>2822126</v>
      </c>
      <c r="Z2342" s="9">
        <f t="shared" si="293"/>
        <v>9272700</v>
      </c>
      <c r="AA2342" s="9">
        <f t="shared" si="294"/>
        <v>480702059.14285713</v>
      </c>
      <c r="AB2342" s="5">
        <f>IF(AA2342&lt;='اطلاعات پایه'!$B$35,'اطلاعات پایه'!$D$35,IF(AA2342&lt;='اطلاعات پایه'!$B$36,'اطلاعات پایه'!$E$35+(AA2342-'اطلاعات پایه'!$B$35)*'اطلاعات پایه'!$C$36,IF(AA2342&lt;='اطلاعات پایه'!$B$37,'اطلاعات پایه'!$E$36+(AA2342-'اطلاعات پایه'!$B$36)*'اطلاعات پایه'!$C$37,IF(AA2342&lt;='اطلاعات پایه'!$B$38,'اطلاعات پایه'!$E$37+(AA2342-'اطلاعات پایه'!$B$37)*'اطلاعات پایه'!$C$38,IF(AA2342&lt;='اطلاعات پایه'!$B$39,'اطلاعات پایه'!$E$38+(AA2342-'اطلاعات پایه'!$B$38)*'اطلاعات پایه'!$C$39,'اطلاعات پایه'!$E$39+(AA2342-'اطلاعات پایه'!$B$39)*'اطلاعات پایه'!$C$40)))))/365*L2342</f>
        <v>0</v>
      </c>
      <c r="AC2342" s="9">
        <f t="shared" si="295"/>
        <v>37493954</v>
      </c>
      <c r="AE2342" s="9">
        <f t="shared" si="290"/>
        <v>49588780</v>
      </c>
    </row>
    <row r="2343" spans="1:31" x14ac:dyDescent="0.25">
      <c r="A2343" s="13">
        <v>2323</v>
      </c>
      <c r="B2343" s="13"/>
      <c r="C2343" s="13"/>
      <c r="D2343" s="13"/>
      <c r="E2343" s="13"/>
      <c r="F2343" s="13"/>
      <c r="G2343" s="6" t="str">
        <f t="shared" si="288"/>
        <v/>
      </c>
      <c r="H2343" s="13"/>
      <c r="I2343" s="13"/>
      <c r="J2343" s="15"/>
      <c r="K2343" s="15"/>
      <c r="L2343" s="5">
        <f>VLOOKUP($C$15,'اطلاعات پایه'!$A$18:$B$30,2,FALSE)</f>
        <v>30</v>
      </c>
      <c r="M2343" s="6">
        <f>VLOOKUP($C$15,'اطلاعات پایه'!$A$18:$C$30,3,FALSE)</f>
        <v>45736</v>
      </c>
      <c r="N2343" s="5">
        <f>ROUND((K2343*('اطلاعات پایه'!$B$12+1)+'اطلاعات پایه'!$B$13)/30*L2343,0)</f>
        <v>9316080</v>
      </c>
      <c r="O2343" s="5">
        <f>IF(AND(F2343&gt;0,M2343-F2343&gt;364),'اطلاعات پایه'!$B$10,0)*L2343+J2343</f>
        <v>0</v>
      </c>
      <c r="P2343" s="5">
        <f>IF(H2343="متاهل",'اطلاعات پایه'!$B$6,0)</f>
        <v>0</v>
      </c>
      <c r="Q2343" s="5">
        <f>I2343*'اطلاعات پایه'!$B$7</f>
        <v>0</v>
      </c>
      <c r="R2343" s="5">
        <f>ROUND('اطلاعات پایه'!$B$8/30*MIN(30,L2343),0)</f>
        <v>9000000</v>
      </c>
      <c r="S2343" s="5">
        <f>ROUND('اطلاعات پایه'!$B$9/30*MIN(30,L2343),0)</f>
        <v>22000000</v>
      </c>
      <c r="T2343" s="5">
        <f t="shared" si="291"/>
        <v>59284</v>
      </c>
      <c r="U2343" s="15"/>
      <c r="V2343" s="5">
        <f t="shared" si="289"/>
        <v>0</v>
      </c>
      <c r="X2343" s="9">
        <f t="shared" si="292"/>
        <v>40316080</v>
      </c>
      <c r="Y2343" s="9">
        <f>ROUND(0.07*MIN(7*L2343*'اطلاعات پایه'!$B$5,'محاسبه حقوق'!X2343),0)</f>
        <v>2822126</v>
      </c>
      <c r="Z2343" s="9">
        <f t="shared" si="293"/>
        <v>9272700</v>
      </c>
      <c r="AA2343" s="9">
        <f t="shared" si="294"/>
        <v>480702059.14285713</v>
      </c>
      <c r="AB2343" s="5">
        <f>IF(AA2343&lt;='اطلاعات پایه'!$B$35,'اطلاعات پایه'!$D$35,IF(AA2343&lt;='اطلاعات پایه'!$B$36,'اطلاعات پایه'!$E$35+(AA2343-'اطلاعات پایه'!$B$35)*'اطلاعات پایه'!$C$36,IF(AA2343&lt;='اطلاعات پایه'!$B$37,'اطلاعات پایه'!$E$36+(AA2343-'اطلاعات پایه'!$B$36)*'اطلاعات پایه'!$C$37,IF(AA2343&lt;='اطلاعات پایه'!$B$38,'اطلاعات پایه'!$E$37+(AA2343-'اطلاعات پایه'!$B$37)*'اطلاعات پایه'!$C$38,IF(AA2343&lt;='اطلاعات پایه'!$B$39,'اطلاعات پایه'!$E$38+(AA2343-'اطلاعات پایه'!$B$38)*'اطلاعات پایه'!$C$39,'اطلاعات پایه'!$E$39+(AA2343-'اطلاعات پایه'!$B$39)*'اطلاعات پایه'!$C$40)))))/365*L2343</f>
        <v>0</v>
      </c>
      <c r="AC2343" s="9">
        <f t="shared" si="295"/>
        <v>37493954</v>
      </c>
      <c r="AE2343" s="9">
        <f t="shared" si="290"/>
        <v>49588780</v>
      </c>
    </row>
    <row r="2344" spans="1:31" x14ac:dyDescent="0.25">
      <c r="A2344" s="13">
        <v>2324</v>
      </c>
      <c r="B2344" s="13"/>
      <c r="C2344" s="13"/>
      <c r="D2344" s="13"/>
      <c r="E2344" s="13"/>
      <c r="F2344" s="13"/>
      <c r="G2344" s="6" t="str">
        <f t="shared" si="288"/>
        <v/>
      </c>
      <c r="H2344" s="13"/>
      <c r="I2344" s="13"/>
      <c r="J2344" s="15"/>
      <c r="K2344" s="15"/>
      <c r="L2344" s="5">
        <f>VLOOKUP($C$15,'اطلاعات پایه'!$A$18:$B$30,2,FALSE)</f>
        <v>30</v>
      </c>
      <c r="M2344" s="6">
        <f>VLOOKUP($C$15,'اطلاعات پایه'!$A$18:$C$30,3,FALSE)</f>
        <v>45736</v>
      </c>
      <c r="N2344" s="5">
        <f>ROUND((K2344*('اطلاعات پایه'!$B$12+1)+'اطلاعات پایه'!$B$13)/30*L2344,0)</f>
        <v>9316080</v>
      </c>
      <c r="O2344" s="5">
        <f>IF(AND(F2344&gt;0,M2344-F2344&gt;364),'اطلاعات پایه'!$B$10,0)*L2344+J2344</f>
        <v>0</v>
      </c>
      <c r="P2344" s="5">
        <f>IF(H2344="متاهل",'اطلاعات پایه'!$B$6,0)</f>
        <v>0</v>
      </c>
      <c r="Q2344" s="5">
        <f>I2344*'اطلاعات پایه'!$B$7</f>
        <v>0</v>
      </c>
      <c r="R2344" s="5">
        <f>ROUND('اطلاعات پایه'!$B$8/30*MIN(30,L2344),0)</f>
        <v>9000000</v>
      </c>
      <c r="S2344" s="5">
        <f>ROUND('اطلاعات پایه'!$B$9/30*MIN(30,L2344),0)</f>
        <v>22000000</v>
      </c>
      <c r="T2344" s="5">
        <f t="shared" si="291"/>
        <v>59284</v>
      </c>
      <c r="U2344" s="15"/>
      <c r="V2344" s="5">
        <f t="shared" si="289"/>
        <v>0</v>
      </c>
      <c r="X2344" s="9">
        <f t="shared" si="292"/>
        <v>40316080</v>
      </c>
      <c r="Y2344" s="9">
        <f>ROUND(0.07*MIN(7*L2344*'اطلاعات پایه'!$B$5,'محاسبه حقوق'!X2344),0)</f>
        <v>2822126</v>
      </c>
      <c r="Z2344" s="9">
        <f t="shared" si="293"/>
        <v>9272700</v>
      </c>
      <c r="AA2344" s="9">
        <f t="shared" si="294"/>
        <v>480702059.14285713</v>
      </c>
      <c r="AB2344" s="5">
        <f>IF(AA2344&lt;='اطلاعات پایه'!$B$35,'اطلاعات پایه'!$D$35,IF(AA2344&lt;='اطلاعات پایه'!$B$36,'اطلاعات پایه'!$E$35+(AA2344-'اطلاعات پایه'!$B$35)*'اطلاعات پایه'!$C$36,IF(AA2344&lt;='اطلاعات پایه'!$B$37,'اطلاعات پایه'!$E$36+(AA2344-'اطلاعات پایه'!$B$36)*'اطلاعات پایه'!$C$37,IF(AA2344&lt;='اطلاعات پایه'!$B$38,'اطلاعات پایه'!$E$37+(AA2344-'اطلاعات پایه'!$B$37)*'اطلاعات پایه'!$C$38,IF(AA2344&lt;='اطلاعات پایه'!$B$39,'اطلاعات پایه'!$E$38+(AA2344-'اطلاعات پایه'!$B$38)*'اطلاعات پایه'!$C$39,'اطلاعات پایه'!$E$39+(AA2344-'اطلاعات پایه'!$B$39)*'اطلاعات پایه'!$C$40)))))/365*L2344</f>
        <v>0</v>
      </c>
      <c r="AC2344" s="9">
        <f t="shared" si="295"/>
        <v>37493954</v>
      </c>
      <c r="AE2344" s="9">
        <f t="shared" si="290"/>
        <v>49588780</v>
      </c>
    </row>
    <row r="2345" spans="1:31" x14ac:dyDescent="0.25">
      <c r="A2345" s="13">
        <v>2325</v>
      </c>
      <c r="B2345" s="13"/>
      <c r="C2345" s="13"/>
      <c r="D2345" s="13"/>
      <c r="E2345" s="13"/>
      <c r="F2345" s="13"/>
      <c r="G2345" s="6" t="str">
        <f t="shared" si="288"/>
        <v/>
      </c>
      <c r="H2345" s="13"/>
      <c r="I2345" s="13"/>
      <c r="J2345" s="15"/>
      <c r="K2345" s="15"/>
      <c r="L2345" s="5">
        <f>VLOOKUP($C$15,'اطلاعات پایه'!$A$18:$B$30,2,FALSE)</f>
        <v>30</v>
      </c>
      <c r="M2345" s="6">
        <f>VLOOKUP($C$15,'اطلاعات پایه'!$A$18:$C$30,3,FALSE)</f>
        <v>45736</v>
      </c>
      <c r="N2345" s="5">
        <f>ROUND((K2345*('اطلاعات پایه'!$B$12+1)+'اطلاعات پایه'!$B$13)/30*L2345,0)</f>
        <v>9316080</v>
      </c>
      <c r="O2345" s="5">
        <f>IF(AND(F2345&gt;0,M2345-F2345&gt;364),'اطلاعات پایه'!$B$10,0)*L2345+J2345</f>
        <v>0</v>
      </c>
      <c r="P2345" s="5">
        <f>IF(H2345="متاهل",'اطلاعات پایه'!$B$6,0)</f>
        <v>0</v>
      </c>
      <c r="Q2345" s="5">
        <f>I2345*'اطلاعات پایه'!$B$7</f>
        <v>0</v>
      </c>
      <c r="R2345" s="5">
        <f>ROUND('اطلاعات پایه'!$B$8/30*MIN(30,L2345),0)</f>
        <v>9000000</v>
      </c>
      <c r="S2345" s="5">
        <f>ROUND('اطلاعات پایه'!$B$9/30*MIN(30,L2345),0)</f>
        <v>22000000</v>
      </c>
      <c r="T2345" s="5">
        <f t="shared" si="291"/>
        <v>59284</v>
      </c>
      <c r="U2345" s="15"/>
      <c r="V2345" s="5">
        <f t="shared" si="289"/>
        <v>0</v>
      </c>
      <c r="X2345" s="9">
        <f t="shared" si="292"/>
        <v>40316080</v>
      </c>
      <c r="Y2345" s="9">
        <f>ROUND(0.07*MIN(7*L2345*'اطلاعات پایه'!$B$5,'محاسبه حقوق'!X2345),0)</f>
        <v>2822126</v>
      </c>
      <c r="Z2345" s="9">
        <f t="shared" si="293"/>
        <v>9272700</v>
      </c>
      <c r="AA2345" s="9">
        <f t="shared" si="294"/>
        <v>480702059.14285713</v>
      </c>
      <c r="AB2345" s="5">
        <f>IF(AA2345&lt;='اطلاعات پایه'!$B$35,'اطلاعات پایه'!$D$35,IF(AA2345&lt;='اطلاعات پایه'!$B$36,'اطلاعات پایه'!$E$35+(AA2345-'اطلاعات پایه'!$B$35)*'اطلاعات پایه'!$C$36,IF(AA2345&lt;='اطلاعات پایه'!$B$37,'اطلاعات پایه'!$E$36+(AA2345-'اطلاعات پایه'!$B$36)*'اطلاعات پایه'!$C$37,IF(AA2345&lt;='اطلاعات پایه'!$B$38,'اطلاعات پایه'!$E$37+(AA2345-'اطلاعات پایه'!$B$37)*'اطلاعات پایه'!$C$38,IF(AA2345&lt;='اطلاعات پایه'!$B$39,'اطلاعات پایه'!$E$38+(AA2345-'اطلاعات پایه'!$B$38)*'اطلاعات پایه'!$C$39,'اطلاعات پایه'!$E$39+(AA2345-'اطلاعات پایه'!$B$39)*'اطلاعات پایه'!$C$40)))))/365*L2345</f>
        <v>0</v>
      </c>
      <c r="AC2345" s="9">
        <f t="shared" si="295"/>
        <v>37493954</v>
      </c>
      <c r="AE2345" s="9">
        <f t="shared" si="290"/>
        <v>49588780</v>
      </c>
    </row>
    <row r="2346" spans="1:31" x14ac:dyDescent="0.25">
      <c r="A2346" s="13">
        <v>2326</v>
      </c>
      <c r="B2346" s="13"/>
      <c r="C2346" s="13"/>
      <c r="D2346" s="13"/>
      <c r="E2346" s="13"/>
      <c r="F2346" s="13"/>
      <c r="G2346" s="6" t="str">
        <f t="shared" si="288"/>
        <v/>
      </c>
      <c r="H2346" s="13"/>
      <c r="I2346" s="13"/>
      <c r="J2346" s="15"/>
      <c r="K2346" s="15"/>
      <c r="L2346" s="5">
        <f>VLOOKUP($C$15,'اطلاعات پایه'!$A$18:$B$30,2,FALSE)</f>
        <v>30</v>
      </c>
      <c r="M2346" s="6">
        <f>VLOOKUP($C$15,'اطلاعات پایه'!$A$18:$C$30,3,FALSE)</f>
        <v>45736</v>
      </c>
      <c r="N2346" s="5">
        <f>ROUND((K2346*('اطلاعات پایه'!$B$12+1)+'اطلاعات پایه'!$B$13)/30*L2346,0)</f>
        <v>9316080</v>
      </c>
      <c r="O2346" s="5">
        <f>IF(AND(F2346&gt;0,M2346-F2346&gt;364),'اطلاعات پایه'!$B$10,0)*L2346+J2346</f>
        <v>0</v>
      </c>
      <c r="P2346" s="5">
        <f>IF(H2346="متاهل",'اطلاعات پایه'!$B$6,0)</f>
        <v>0</v>
      </c>
      <c r="Q2346" s="5">
        <f>I2346*'اطلاعات پایه'!$B$7</f>
        <v>0</v>
      </c>
      <c r="R2346" s="5">
        <f>ROUND('اطلاعات پایه'!$B$8/30*MIN(30,L2346),0)</f>
        <v>9000000</v>
      </c>
      <c r="S2346" s="5">
        <f>ROUND('اطلاعات پایه'!$B$9/30*MIN(30,L2346),0)</f>
        <v>22000000</v>
      </c>
      <c r="T2346" s="5">
        <f t="shared" si="291"/>
        <v>59284</v>
      </c>
      <c r="U2346" s="15"/>
      <c r="V2346" s="5">
        <f t="shared" si="289"/>
        <v>0</v>
      </c>
      <c r="X2346" s="9">
        <f t="shared" si="292"/>
        <v>40316080</v>
      </c>
      <c r="Y2346" s="9">
        <f>ROUND(0.07*MIN(7*L2346*'اطلاعات پایه'!$B$5,'محاسبه حقوق'!X2346),0)</f>
        <v>2822126</v>
      </c>
      <c r="Z2346" s="9">
        <f t="shared" si="293"/>
        <v>9272700</v>
      </c>
      <c r="AA2346" s="9">
        <f t="shared" si="294"/>
        <v>480702059.14285713</v>
      </c>
      <c r="AB2346" s="5">
        <f>IF(AA2346&lt;='اطلاعات پایه'!$B$35,'اطلاعات پایه'!$D$35,IF(AA2346&lt;='اطلاعات پایه'!$B$36,'اطلاعات پایه'!$E$35+(AA2346-'اطلاعات پایه'!$B$35)*'اطلاعات پایه'!$C$36,IF(AA2346&lt;='اطلاعات پایه'!$B$37,'اطلاعات پایه'!$E$36+(AA2346-'اطلاعات پایه'!$B$36)*'اطلاعات پایه'!$C$37,IF(AA2346&lt;='اطلاعات پایه'!$B$38,'اطلاعات پایه'!$E$37+(AA2346-'اطلاعات پایه'!$B$37)*'اطلاعات پایه'!$C$38,IF(AA2346&lt;='اطلاعات پایه'!$B$39,'اطلاعات پایه'!$E$38+(AA2346-'اطلاعات پایه'!$B$38)*'اطلاعات پایه'!$C$39,'اطلاعات پایه'!$E$39+(AA2346-'اطلاعات پایه'!$B$39)*'اطلاعات پایه'!$C$40)))))/365*L2346</f>
        <v>0</v>
      </c>
      <c r="AC2346" s="9">
        <f t="shared" si="295"/>
        <v>37493954</v>
      </c>
      <c r="AE2346" s="9">
        <f t="shared" si="290"/>
        <v>49588780</v>
      </c>
    </row>
    <row r="2347" spans="1:31" x14ac:dyDescent="0.25">
      <c r="A2347" s="13">
        <v>2327</v>
      </c>
      <c r="B2347" s="13"/>
      <c r="C2347" s="13"/>
      <c r="D2347" s="13"/>
      <c r="E2347" s="13"/>
      <c r="F2347" s="13"/>
      <c r="G2347" s="6" t="str">
        <f t="shared" si="288"/>
        <v/>
      </c>
      <c r="H2347" s="13"/>
      <c r="I2347" s="13"/>
      <c r="J2347" s="15"/>
      <c r="K2347" s="15"/>
      <c r="L2347" s="5">
        <f>VLOOKUP($C$15,'اطلاعات پایه'!$A$18:$B$30,2,FALSE)</f>
        <v>30</v>
      </c>
      <c r="M2347" s="6">
        <f>VLOOKUP($C$15,'اطلاعات پایه'!$A$18:$C$30,3,FALSE)</f>
        <v>45736</v>
      </c>
      <c r="N2347" s="5">
        <f>ROUND((K2347*('اطلاعات پایه'!$B$12+1)+'اطلاعات پایه'!$B$13)/30*L2347,0)</f>
        <v>9316080</v>
      </c>
      <c r="O2347" s="5">
        <f>IF(AND(F2347&gt;0,M2347-F2347&gt;364),'اطلاعات پایه'!$B$10,0)*L2347+J2347</f>
        <v>0</v>
      </c>
      <c r="P2347" s="5">
        <f>IF(H2347="متاهل",'اطلاعات پایه'!$B$6,0)</f>
        <v>0</v>
      </c>
      <c r="Q2347" s="5">
        <f>I2347*'اطلاعات پایه'!$B$7</f>
        <v>0</v>
      </c>
      <c r="R2347" s="5">
        <f>ROUND('اطلاعات پایه'!$B$8/30*MIN(30,L2347),0)</f>
        <v>9000000</v>
      </c>
      <c r="S2347" s="5">
        <f>ROUND('اطلاعات پایه'!$B$9/30*MIN(30,L2347),0)</f>
        <v>22000000</v>
      </c>
      <c r="T2347" s="5">
        <f t="shared" si="291"/>
        <v>59284</v>
      </c>
      <c r="U2347" s="15"/>
      <c r="V2347" s="5">
        <f t="shared" si="289"/>
        <v>0</v>
      </c>
      <c r="X2347" s="9">
        <f t="shared" si="292"/>
        <v>40316080</v>
      </c>
      <c r="Y2347" s="9">
        <f>ROUND(0.07*MIN(7*L2347*'اطلاعات پایه'!$B$5,'محاسبه حقوق'!X2347),0)</f>
        <v>2822126</v>
      </c>
      <c r="Z2347" s="9">
        <f t="shared" si="293"/>
        <v>9272700</v>
      </c>
      <c r="AA2347" s="9">
        <f t="shared" si="294"/>
        <v>480702059.14285713</v>
      </c>
      <c r="AB2347" s="5">
        <f>IF(AA2347&lt;='اطلاعات پایه'!$B$35,'اطلاعات پایه'!$D$35,IF(AA2347&lt;='اطلاعات پایه'!$B$36,'اطلاعات پایه'!$E$35+(AA2347-'اطلاعات پایه'!$B$35)*'اطلاعات پایه'!$C$36,IF(AA2347&lt;='اطلاعات پایه'!$B$37,'اطلاعات پایه'!$E$36+(AA2347-'اطلاعات پایه'!$B$36)*'اطلاعات پایه'!$C$37,IF(AA2347&lt;='اطلاعات پایه'!$B$38,'اطلاعات پایه'!$E$37+(AA2347-'اطلاعات پایه'!$B$37)*'اطلاعات پایه'!$C$38,IF(AA2347&lt;='اطلاعات پایه'!$B$39,'اطلاعات پایه'!$E$38+(AA2347-'اطلاعات پایه'!$B$38)*'اطلاعات پایه'!$C$39,'اطلاعات پایه'!$E$39+(AA2347-'اطلاعات پایه'!$B$39)*'اطلاعات پایه'!$C$40)))))/365*L2347</f>
        <v>0</v>
      </c>
      <c r="AC2347" s="9">
        <f t="shared" si="295"/>
        <v>37493954</v>
      </c>
      <c r="AE2347" s="9">
        <f t="shared" si="290"/>
        <v>49588780</v>
      </c>
    </row>
    <row r="2348" spans="1:31" x14ac:dyDescent="0.25">
      <c r="A2348" s="13">
        <v>2328</v>
      </c>
      <c r="B2348" s="13"/>
      <c r="C2348" s="13"/>
      <c r="D2348" s="13"/>
      <c r="E2348" s="13"/>
      <c r="F2348" s="13"/>
      <c r="G2348" s="6" t="str">
        <f t="shared" si="288"/>
        <v/>
      </c>
      <c r="H2348" s="13"/>
      <c r="I2348" s="13"/>
      <c r="J2348" s="15"/>
      <c r="K2348" s="15"/>
      <c r="L2348" s="5">
        <f>VLOOKUP($C$15,'اطلاعات پایه'!$A$18:$B$30,2,FALSE)</f>
        <v>30</v>
      </c>
      <c r="M2348" s="6">
        <f>VLOOKUP($C$15,'اطلاعات پایه'!$A$18:$C$30,3,FALSE)</f>
        <v>45736</v>
      </c>
      <c r="N2348" s="5">
        <f>ROUND((K2348*('اطلاعات پایه'!$B$12+1)+'اطلاعات پایه'!$B$13)/30*L2348,0)</f>
        <v>9316080</v>
      </c>
      <c r="O2348" s="5">
        <f>IF(AND(F2348&gt;0,M2348-F2348&gt;364),'اطلاعات پایه'!$B$10,0)*L2348+J2348</f>
        <v>0</v>
      </c>
      <c r="P2348" s="5">
        <f>IF(H2348="متاهل",'اطلاعات پایه'!$B$6,0)</f>
        <v>0</v>
      </c>
      <c r="Q2348" s="5">
        <f>I2348*'اطلاعات پایه'!$B$7</f>
        <v>0</v>
      </c>
      <c r="R2348" s="5">
        <f>ROUND('اطلاعات پایه'!$B$8/30*MIN(30,L2348),0)</f>
        <v>9000000</v>
      </c>
      <c r="S2348" s="5">
        <f>ROUND('اطلاعات پایه'!$B$9/30*MIN(30,L2348),0)</f>
        <v>22000000</v>
      </c>
      <c r="T2348" s="5">
        <f t="shared" si="291"/>
        <v>59284</v>
      </c>
      <c r="U2348" s="15"/>
      <c r="V2348" s="5">
        <f t="shared" si="289"/>
        <v>0</v>
      </c>
      <c r="X2348" s="9">
        <f t="shared" si="292"/>
        <v>40316080</v>
      </c>
      <c r="Y2348" s="9">
        <f>ROUND(0.07*MIN(7*L2348*'اطلاعات پایه'!$B$5,'محاسبه حقوق'!X2348),0)</f>
        <v>2822126</v>
      </c>
      <c r="Z2348" s="9">
        <f t="shared" si="293"/>
        <v>9272700</v>
      </c>
      <c r="AA2348" s="9">
        <f t="shared" si="294"/>
        <v>480702059.14285713</v>
      </c>
      <c r="AB2348" s="5">
        <f>IF(AA2348&lt;='اطلاعات پایه'!$B$35,'اطلاعات پایه'!$D$35,IF(AA2348&lt;='اطلاعات پایه'!$B$36,'اطلاعات پایه'!$E$35+(AA2348-'اطلاعات پایه'!$B$35)*'اطلاعات پایه'!$C$36,IF(AA2348&lt;='اطلاعات پایه'!$B$37,'اطلاعات پایه'!$E$36+(AA2348-'اطلاعات پایه'!$B$36)*'اطلاعات پایه'!$C$37,IF(AA2348&lt;='اطلاعات پایه'!$B$38,'اطلاعات پایه'!$E$37+(AA2348-'اطلاعات پایه'!$B$37)*'اطلاعات پایه'!$C$38,IF(AA2348&lt;='اطلاعات پایه'!$B$39,'اطلاعات پایه'!$E$38+(AA2348-'اطلاعات پایه'!$B$38)*'اطلاعات پایه'!$C$39,'اطلاعات پایه'!$E$39+(AA2348-'اطلاعات پایه'!$B$39)*'اطلاعات پایه'!$C$40)))))/365*L2348</f>
        <v>0</v>
      </c>
      <c r="AC2348" s="9">
        <f t="shared" si="295"/>
        <v>37493954</v>
      </c>
      <c r="AE2348" s="9">
        <f t="shared" si="290"/>
        <v>49588780</v>
      </c>
    </row>
    <row r="2349" spans="1:31" x14ac:dyDescent="0.25">
      <c r="A2349" s="13">
        <v>2329</v>
      </c>
      <c r="B2349" s="13"/>
      <c r="C2349" s="13"/>
      <c r="D2349" s="13"/>
      <c r="E2349" s="13"/>
      <c r="F2349" s="13"/>
      <c r="G2349" s="6" t="str">
        <f t="shared" si="288"/>
        <v/>
      </c>
      <c r="H2349" s="13"/>
      <c r="I2349" s="13"/>
      <c r="J2349" s="15"/>
      <c r="K2349" s="15"/>
      <c r="L2349" s="5">
        <f>VLOOKUP($C$15,'اطلاعات پایه'!$A$18:$B$30,2,FALSE)</f>
        <v>30</v>
      </c>
      <c r="M2349" s="6">
        <f>VLOOKUP($C$15,'اطلاعات پایه'!$A$18:$C$30,3,FALSE)</f>
        <v>45736</v>
      </c>
      <c r="N2349" s="5">
        <f>ROUND((K2349*('اطلاعات پایه'!$B$12+1)+'اطلاعات پایه'!$B$13)/30*L2349,0)</f>
        <v>9316080</v>
      </c>
      <c r="O2349" s="5">
        <f>IF(AND(F2349&gt;0,M2349-F2349&gt;364),'اطلاعات پایه'!$B$10,0)*L2349+J2349</f>
        <v>0</v>
      </c>
      <c r="P2349" s="5">
        <f>IF(H2349="متاهل",'اطلاعات پایه'!$B$6,0)</f>
        <v>0</v>
      </c>
      <c r="Q2349" s="5">
        <f>I2349*'اطلاعات پایه'!$B$7</f>
        <v>0</v>
      </c>
      <c r="R2349" s="5">
        <f>ROUND('اطلاعات پایه'!$B$8/30*MIN(30,L2349),0)</f>
        <v>9000000</v>
      </c>
      <c r="S2349" s="5">
        <f>ROUND('اطلاعات پایه'!$B$9/30*MIN(30,L2349),0)</f>
        <v>22000000</v>
      </c>
      <c r="T2349" s="5">
        <f t="shared" si="291"/>
        <v>59284</v>
      </c>
      <c r="U2349" s="15"/>
      <c r="V2349" s="5">
        <f t="shared" si="289"/>
        <v>0</v>
      </c>
      <c r="X2349" s="9">
        <f t="shared" si="292"/>
        <v>40316080</v>
      </c>
      <c r="Y2349" s="9">
        <f>ROUND(0.07*MIN(7*L2349*'اطلاعات پایه'!$B$5,'محاسبه حقوق'!X2349),0)</f>
        <v>2822126</v>
      </c>
      <c r="Z2349" s="9">
        <f t="shared" si="293"/>
        <v>9272700</v>
      </c>
      <c r="AA2349" s="9">
        <f t="shared" si="294"/>
        <v>480702059.14285713</v>
      </c>
      <c r="AB2349" s="5">
        <f>IF(AA2349&lt;='اطلاعات پایه'!$B$35,'اطلاعات پایه'!$D$35,IF(AA2349&lt;='اطلاعات پایه'!$B$36,'اطلاعات پایه'!$E$35+(AA2349-'اطلاعات پایه'!$B$35)*'اطلاعات پایه'!$C$36,IF(AA2349&lt;='اطلاعات پایه'!$B$37,'اطلاعات پایه'!$E$36+(AA2349-'اطلاعات پایه'!$B$36)*'اطلاعات پایه'!$C$37,IF(AA2349&lt;='اطلاعات پایه'!$B$38,'اطلاعات پایه'!$E$37+(AA2349-'اطلاعات پایه'!$B$37)*'اطلاعات پایه'!$C$38,IF(AA2349&lt;='اطلاعات پایه'!$B$39,'اطلاعات پایه'!$E$38+(AA2349-'اطلاعات پایه'!$B$38)*'اطلاعات پایه'!$C$39,'اطلاعات پایه'!$E$39+(AA2349-'اطلاعات پایه'!$B$39)*'اطلاعات پایه'!$C$40)))))/365*L2349</f>
        <v>0</v>
      </c>
      <c r="AC2349" s="9">
        <f t="shared" si="295"/>
        <v>37493954</v>
      </c>
      <c r="AE2349" s="9">
        <f t="shared" si="290"/>
        <v>49588780</v>
      </c>
    </row>
    <row r="2350" spans="1:31" x14ac:dyDescent="0.25">
      <c r="A2350" s="13">
        <v>2330</v>
      </c>
      <c r="B2350" s="13"/>
      <c r="C2350" s="13"/>
      <c r="D2350" s="13"/>
      <c r="E2350" s="13"/>
      <c r="F2350" s="13"/>
      <c r="G2350" s="6" t="str">
        <f t="shared" si="288"/>
        <v/>
      </c>
      <c r="H2350" s="13"/>
      <c r="I2350" s="13"/>
      <c r="J2350" s="15"/>
      <c r="K2350" s="15"/>
      <c r="L2350" s="5">
        <f>VLOOKUP($C$15,'اطلاعات پایه'!$A$18:$B$30,2,FALSE)</f>
        <v>30</v>
      </c>
      <c r="M2350" s="6">
        <f>VLOOKUP($C$15,'اطلاعات پایه'!$A$18:$C$30,3,FALSE)</f>
        <v>45736</v>
      </c>
      <c r="N2350" s="5">
        <f>ROUND((K2350*('اطلاعات پایه'!$B$12+1)+'اطلاعات پایه'!$B$13)/30*L2350,0)</f>
        <v>9316080</v>
      </c>
      <c r="O2350" s="5">
        <f>IF(AND(F2350&gt;0,M2350-F2350&gt;364),'اطلاعات پایه'!$B$10,0)*L2350+J2350</f>
        <v>0</v>
      </c>
      <c r="P2350" s="5">
        <f>IF(H2350="متاهل",'اطلاعات پایه'!$B$6,0)</f>
        <v>0</v>
      </c>
      <c r="Q2350" s="5">
        <f>I2350*'اطلاعات پایه'!$B$7</f>
        <v>0</v>
      </c>
      <c r="R2350" s="5">
        <f>ROUND('اطلاعات پایه'!$B$8/30*MIN(30,L2350),0)</f>
        <v>9000000</v>
      </c>
      <c r="S2350" s="5">
        <f>ROUND('اطلاعات پایه'!$B$9/30*MIN(30,L2350),0)</f>
        <v>22000000</v>
      </c>
      <c r="T2350" s="5">
        <f t="shared" si="291"/>
        <v>59284</v>
      </c>
      <c r="U2350" s="15"/>
      <c r="V2350" s="5">
        <f t="shared" si="289"/>
        <v>0</v>
      </c>
      <c r="X2350" s="9">
        <f t="shared" si="292"/>
        <v>40316080</v>
      </c>
      <c r="Y2350" s="9">
        <f>ROUND(0.07*MIN(7*L2350*'اطلاعات پایه'!$B$5,'محاسبه حقوق'!X2350),0)</f>
        <v>2822126</v>
      </c>
      <c r="Z2350" s="9">
        <f t="shared" si="293"/>
        <v>9272700</v>
      </c>
      <c r="AA2350" s="9">
        <f t="shared" si="294"/>
        <v>480702059.14285713</v>
      </c>
      <c r="AB2350" s="5">
        <f>IF(AA2350&lt;='اطلاعات پایه'!$B$35,'اطلاعات پایه'!$D$35,IF(AA2350&lt;='اطلاعات پایه'!$B$36,'اطلاعات پایه'!$E$35+(AA2350-'اطلاعات پایه'!$B$35)*'اطلاعات پایه'!$C$36,IF(AA2350&lt;='اطلاعات پایه'!$B$37,'اطلاعات پایه'!$E$36+(AA2350-'اطلاعات پایه'!$B$36)*'اطلاعات پایه'!$C$37,IF(AA2350&lt;='اطلاعات پایه'!$B$38,'اطلاعات پایه'!$E$37+(AA2350-'اطلاعات پایه'!$B$37)*'اطلاعات پایه'!$C$38,IF(AA2350&lt;='اطلاعات پایه'!$B$39,'اطلاعات پایه'!$E$38+(AA2350-'اطلاعات پایه'!$B$38)*'اطلاعات پایه'!$C$39,'اطلاعات پایه'!$E$39+(AA2350-'اطلاعات پایه'!$B$39)*'اطلاعات پایه'!$C$40)))))/365*L2350</f>
        <v>0</v>
      </c>
      <c r="AC2350" s="9">
        <f t="shared" si="295"/>
        <v>37493954</v>
      </c>
      <c r="AE2350" s="9">
        <f t="shared" si="290"/>
        <v>49588780</v>
      </c>
    </row>
    <row r="2351" spans="1:31" x14ac:dyDescent="0.25">
      <c r="A2351" s="13">
        <v>2331</v>
      </c>
      <c r="B2351" s="13"/>
      <c r="C2351" s="13"/>
      <c r="D2351" s="13"/>
      <c r="E2351" s="13"/>
      <c r="F2351" s="13"/>
      <c r="G2351" s="6" t="str">
        <f t="shared" si="288"/>
        <v/>
      </c>
      <c r="H2351" s="13"/>
      <c r="I2351" s="13"/>
      <c r="J2351" s="15"/>
      <c r="K2351" s="15"/>
      <c r="L2351" s="5">
        <f>VLOOKUP($C$15,'اطلاعات پایه'!$A$18:$B$30,2,FALSE)</f>
        <v>30</v>
      </c>
      <c r="M2351" s="6">
        <f>VLOOKUP($C$15,'اطلاعات پایه'!$A$18:$C$30,3,FALSE)</f>
        <v>45736</v>
      </c>
      <c r="N2351" s="5">
        <f>ROUND((K2351*('اطلاعات پایه'!$B$12+1)+'اطلاعات پایه'!$B$13)/30*L2351,0)</f>
        <v>9316080</v>
      </c>
      <c r="O2351" s="5">
        <f>IF(AND(F2351&gt;0,M2351-F2351&gt;364),'اطلاعات پایه'!$B$10,0)*L2351+J2351</f>
        <v>0</v>
      </c>
      <c r="P2351" s="5">
        <f>IF(H2351="متاهل",'اطلاعات پایه'!$B$6,0)</f>
        <v>0</v>
      </c>
      <c r="Q2351" s="5">
        <f>I2351*'اطلاعات پایه'!$B$7</f>
        <v>0</v>
      </c>
      <c r="R2351" s="5">
        <f>ROUND('اطلاعات پایه'!$B$8/30*MIN(30,L2351),0)</f>
        <v>9000000</v>
      </c>
      <c r="S2351" s="5">
        <f>ROUND('اطلاعات پایه'!$B$9/30*MIN(30,L2351),0)</f>
        <v>22000000</v>
      </c>
      <c r="T2351" s="5">
        <f t="shared" si="291"/>
        <v>59284</v>
      </c>
      <c r="U2351" s="15"/>
      <c r="V2351" s="5">
        <f t="shared" si="289"/>
        <v>0</v>
      </c>
      <c r="X2351" s="9">
        <f t="shared" si="292"/>
        <v>40316080</v>
      </c>
      <c r="Y2351" s="9">
        <f>ROUND(0.07*MIN(7*L2351*'اطلاعات پایه'!$B$5,'محاسبه حقوق'!X2351),0)</f>
        <v>2822126</v>
      </c>
      <c r="Z2351" s="9">
        <f t="shared" si="293"/>
        <v>9272700</v>
      </c>
      <c r="AA2351" s="9">
        <f t="shared" si="294"/>
        <v>480702059.14285713</v>
      </c>
      <c r="AB2351" s="5">
        <f>IF(AA2351&lt;='اطلاعات پایه'!$B$35,'اطلاعات پایه'!$D$35,IF(AA2351&lt;='اطلاعات پایه'!$B$36,'اطلاعات پایه'!$E$35+(AA2351-'اطلاعات پایه'!$B$35)*'اطلاعات پایه'!$C$36,IF(AA2351&lt;='اطلاعات پایه'!$B$37,'اطلاعات پایه'!$E$36+(AA2351-'اطلاعات پایه'!$B$36)*'اطلاعات پایه'!$C$37,IF(AA2351&lt;='اطلاعات پایه'!$B$38,'اطلاعات پایه'!$E$37+(AA2351-'اطلاعات پایه'!$B$37)*'اطلاعات پایه'!$C$38,IF(AA2351&lt;='اطلاعات پایه'!$B$39,'اطلاعات پایه'!$E$38+(AA2351-'اطلاعات پایه'!$B$38)*'اطلاعات پایه'!$C$39,'اطلاعات پایه'!$E$39+(AA2351-'اطلاعات پایه'!$B$39)*'اطلاعات پایه'!$C$40)))))/365*L2351</f>
        <v>0</v>
      </c>
      <c r="AC2351" s="9">
        <f t="shared" si="295"/>
        <v>37493954</v>
      </c>
      <c r="AE2351" s="9">
        <f t="shared" si="290"/>
        <v>49588780</v>
      </c>
    </row>
    <row r="2352" spans="1:31" x14ac:dyDescent="0.25">
      <c r="A2352" s="13">
        <v>2332</v>
      </c>
      <c r="B2352" s="13"/>
      <c r="C2352" s="13"/>
      <c r="D2352" s="13"/>
      <c r="E2352" s="13"/>
      <c r="F2352" s="13"/>
      <c r="G2352" s="6" t="str">
        <f t="shared" si="288"/>
        <v/>
      </c>
      <c r="H2352" s="13"/>
      <c r="I2352" s="13"/>
      <c r="J2352" s="15"/>
      <c r="K2352" s="15"/>
      <c r="L2352" s="5">
        <f>VLOOKUP($C$15,'اطلاعات پایه'!$A$18:$B$30,2,FALSE)</f>
        <v>30</v>
      </c>
      <c r="M2352" s="6">
        <f>VLOOKUP($C$15,'اطلاعات پایه'!$A$18:$C$30,3,FALSE)</f>
        <v>45736</v>
      </c>
      <c r="N2352" s="5">
        <f>ROUND((K2352*('اطلاعات پایه'!$B$12+1)+'اطلاعات پایه'!$B$13)/30*L2352,0)</f>
        <v>9316080</v>
      </c>
      <c r="O2352" s="5">
        <f>IF(AND(F2352&gt;0,M2352-F2352&gt;364),'اطلاعات پایه'!$B$10,0)*L2352+J2352</f>
        <v>0</v>
      </c>
      <c r="P2352" s="5">
        <f>IF(H2352="متاهل",'اطلاعات پایه'!$B$6,0)</f>
        <v>0</v>
      </c>
      <c r="Q2352" s="5">
        <f>I2352*'اطلاعات پایه'!$B$7</f>
        <v>0</v>
      </c>
      <c r="R2352" s="5">
        <f>ROUND('اطلاعات پایه'!$B$8/30*MIN(30,L2352),0)</f>
        <v>9000000</v>
      </c>
      <c r="S2352" s="5">
        <f>ROUND('اطلاعات پایه'!$B$9/30*MIN(30,L2352),0)</f>
        <v>22000000</v>
      </c>
      <c r="T2352" s="5">
        <f t="shared" si="291"/>
        <v>59284</v>
      </c>
      <c r="U2352" s="15"/>
      <c r="V2352" s="5">
        <f t="shared" si="289"/>
        <v>0</v>
      </c>
      <c r="X2352" s="9">
        <f t="shared" si="292"/>
        <v>40316080</v>
      </c>
      <c r="Y2352" s="9">
        <f>ROUND(0.07*MIN(7*L2352*'اطلاعات پایه'!$B$5,'محاسبه حقوق'!X2352),0)</f>
        <v>2822126</v>
      </c>
      <c r="Z2352" s="9">
        <f t="shared" si="293"/>
        <v>9272700</v>
      </c>
      <c r="AA2352" s="9">
        <f t="shared" si="294"/>
        <v>480702059.14285713</v>
      </c>
      <c r="AB2352" s="5">
        <f>IF(AA2352&lt;='اطلاعات پایه'!$B$35,'اطلاعات پایه'!$D$35,IF(AA2352&lt;='اطلاعات پایه'!$B$36,'اطلاعات پایه'!$E$35+(AA2352-'اطلاعات پایه'!$B$35)*'اطلاعات پایه'!$C$36,IF(AA2352&lt;='اطلاعات پایه'!$B$37,'اطلاعات پایه'!$E$36+(AA2352-'اطلاعات پایه'!$B$36)*'اطلاعات پایه'!$C$37,IF(AA2352&lt;='اطلاعات پایه'!$B$38,'اطلاعات پایه'!$E$37+(AA2352-'اطلاعات پایه'!$B$37)*'اطلاعات پایه'!$C$38,IF(AA2352&lt;='اطلاعات پایه'!$B$39,'اطلاعات پایه'!$E$38+(AA2352-'اطلاعات پایه'!$B$38)*'اطلاعات پایه'!$C$39,'اطلاعات پایه'!$E$39+(AA2352-'اطلاعات پایه'!$B$39)*'اطلاعات پایه'!$C$40)))))/365*L2352</f>
        <v>0</v>
      </c>
      <c r="AC2352" s="9">
        <f t="shared" si="295"/>
        <v>37493954</v>
      </c>
      <c r="AE2352" s="9">
        <f t="shared" si="290"/>
        <v>49588780</v>
      </c>
    </row>
    <row r="2353" spans="1:31" x14ac:dyDescent="0.25">
      <c r="A2353" s="13">
        <v>2333</v>
      </c>
      <c r="B2353" s="13"/>
      <c r="C2353" s="13"/>
      <c r="D2353" s="13"/>
      <c r="E2353" s="13"/>
      <c r="F2353" s="13"/>
      <c r="G2353" s="6" t="str">
        <f t="shared" si="288"/>
        <v/>
      </c>
      <c r="H2353" s="13"/>
      <c r="I2353" s="13"/>
      <c r="J2353" s="15"/>
      <c r="K2353" s="15"/>
      <c r="L2353" s="5">
        <f>VLOOKUP($C$15,'اطلاعات پایه'!$A$18:$B$30,2,FALSE)</f>
        <v>30</v>
      </c>
      <c r="M2353" s="6">
        <f>VLOOKUP($C$15,'اطلاعات پایه'!$A$18:$C$30,3,FALSE)</f>
        <v>45736</v>
      </c>
      <c r="N2353" s="5">
        <f>ROUND((K2353*('اطلاعات پایه'!$B$12+1)+'اطلاعات پایه'!$B$13)/30*L2353,0)</f>
        <v>9316080</v>
      </c>
      <c r="O2353" s="5">
        <f>IF(AND(F2353&gt;0,M2353-F2353&gt;364),'اطلاعات پایه'!$B$10,0)*L2353+J2353</f>
        <v>0</v>
      </c>
      <c r="P2353" s="5">
        <f>IF(H2353="متاهل",'اطلاعات پایه'!$B$6,0)</f>
        <v>0</v>
      </c>
      <c r="Q2353" s="5">
        <f>I2353*'اطلاعات پایه'!$B$7</f>
        <v>0</v>
      </c>
      <c r="R2353" s="5">
        <f>ROUND('اطلاعات پایه'!$B$8/30*MIN(30,L2353),0)</f>
        <v>9000000</v>
      </c>
      <c r="S2353" s="5">
        <f>ROUND('اطلاعات پایه'!$B$9/30*MIN(30,L2353),0)</f>
        <v>22000000</v>
      </c>
      <c r="T2353" s="5">
        <f t="shared" si="291"/>
        <v>59284</v>
      </c>
      <c r="U2353" s="15"/>
      <c r="V2353" s="5">
        <f t="shared" si="289"/>
        <v>0</v>
      </c>
      <c r="X2353" s="9">
        <f t="shared" si="292"/>
        <v>40316080</v>
      </c>
      <c r="Y2353" s="9">
        <f>ROUND(0.07*MIN(7*L2353*'اطلاعات پایه'!$B$5,'محاسبه حقوق'!X2353),0)</f>
        <v>2822126</v>
      </c>
      <c r="Z2353" s="9">
        <f t="shared" si="293"/>
        <v>9272700</v>
      </c>
      <c r="AA2353" s="9">
        <f t="shared" si="294"/>
        <v>480702059.14285713</v>
      </c>
      <c r="AB2353" s="5">
        <f>IF(AA2353&lt;='اطلاعات پایه'!$B$35,'اطلاعات پایه'!$D$35,IF(AA2353&lt;='اطلاعات پایه'!$B$36,'اطلاعات پایه'!$E$35+(AA2353-'اطلاعات پایه'!$B$35)*'اطلاعات پایه'!$C$36,IF(AA2353&lt;='اطلاعات پایه'!$B$37,'اطلاعات پایه'!$E$36+(AA2353-'اطلاعات پایه'!$B$36)*'اطلاعات پایه'!$C$37,IF(AA2353&lt;='اطلاعات پایه'!$B$38,'اطلاعات پایه'!$E$37+(AA2353-'اطلاعات پایه'!$B$37)*'اطلاعات پایه'!$C$38,IF(AA2353&lt;='اطلاعات پایه'!$B$39,'اطلاعات پایه'!$E$38+(AA2353-'اطلاعات پایه'!$B$38)*'اطلاعات پایه'!$C$39,'اطلاعات پایه'!$E$39+(AA2353-'اطلاعات پایه'!$B$39)*'اطلاعات پایه'!$C$40)))))/365*L2353</f>
        <v>0</v>
      </c>
      <c r="AC2353" s="9">
        <f t="shared" si="295"/>
        <v>37493954</v>
      </c>
      <c r="AE2353" s="9">
        <f t="shared" si="290"/>
        <v>49588780</v>
      </c>
    </row>
    <row r="2354" spans="1:31" x14ac:dyDescent="0.25">
      <c r="A2354" s="13">
        <v>2334</v>
      </c>
      <c r="B2354" s="13"/>
      <c r="C2354" s="13"/>
      <c r="D2354" s="13"/>
      <c r="E2354" s="13"/>
      <c r="F2354" s="13"/>
      <c r="G2354" s="6" t="str">
        <f t="shared" si="288"/>
        <v/>
      </c>
      <c r="H2354" s="13"/>
      <c r="I2354" s="13"/>
      <c r="J2354" s="15"/>
      <c r="K2354" s="15"/>
      <c r="L2354" s="5">
        <f>VLOOKUP($C$15,'اطلاعات پایه'!$A$18:$B$30,2,FALSE)</f>
        <v>30</v>
      </c>
      <c r="M2354" s="6">
        <f>VLOOKUP($C$15,'اطلاعات پایه'!$A$18:$C$30,3,FALSE)</f>
        <v>45736</v>
      </c>
      <c r="N2354" s="5">
        <f>ROUND((K2354*('اطلاعات پایه'!$B$12+1)+'اطلاعات پایه'!$B$13)/30*L2354,0)</f>
        <v>9316080</v>
      </c>
      <c r="O2354" s="5">
        <f>IF(AND(F2354&gt;0,M2354-F2354&gt;364),'اطلاعات پایه'!$B$10,0)*L2354+J2354</f>
        <v>0</v>
      </c>
      <c r="P2354" s="5">
        <f>IF(H2354="متاهل",'اطلاعات پایه'!$B$6,0)</f>
        <v>0</v>
      </c>
      <c r="Q2354" s="5">
        <f>I2354*'اطلاعات پایه'!$B$7</f>
        <v>0</v>
      </c>
      <c r="R2354" s="5">
        <f>ROUND('اطلاعات پایه'!$B$8/30*MIN(30,L2354),0)</f>
        <v>9000000</v>
      </c>
      <c r="S2354" s="5">
        <f>ROUND('اطلاعات پایه'!$B$9/30*MIN(30,L2354),0)</f>
        <v>22000000</v>
      </c>
      <c r="T2354" s="5">
        <f t="shared" si="291"/>
        <v>59284</v>
      </c>
      <c r="U2354" s="15"/>
      <c r="V2354" s="5">
        <f t="shared" si="289"/>
        <v>0</v>
      </c>
      <c r="X2354" s="9">
        <f t="shared" si="292"/>
        <v>40316080</v>
      </c>
      <c r="Y2354" s="9">
        <f>ROUND(0.07*MIN(7*L2354*'اطلاعات پایه'!$B$5,'محاسبه حقوق'!X2354),0)</f>
        <v>2822126</v>
      </c>
      <c r="Z2354" s="9">
        <f t="shared" si="293"/>
        <v>9272700</v>
      </c>
      <c r="AA2354" s="9">
        <f t="shared" si="294"/>
        <v>480702059.14285713</v>
      </c>
      <c r="AB2354" s="5">
        <f>IF(AA2354&lt;='اطلاعات پایه'!$B$35,'اطلاعات پایه'!$D$35,IF(AA2354&lt;='اطلاعات پایه'!$B$36,'اطلاعات پایه'!$E$35+(AA2354-'اطلاعات پایه'!$B$35)*'اطلاعات پایه'!$C$36,IF(AA2354&lt;='اطلاعات پایه'!$B$37,'اطلاعات پایه'!$E$36+(AA2354-'اطلاعات پایه'!$B$36)*'اطلاعات پایه'!$C$37,IF(AA2354&lt;='اطلاعات پایه'!$B$38,'اطلاعات پایه'!$E$37+(AA2354-'اطلاعات پایه'!$B$37)*'اطلاعات پایه'!$C$38,IF(AA2354&lt;='اطلاعات پایه'!$B$39,'اطلاعات پایه'!$E$38+(AA2354-'اطلاعات پایه'!$B$38)*'اطلاعات پایه'!$C$39,'اطلاعات پایه'!$E$39+(AA2354-'اطلاعات پایه'!$B$39)*'اطلاعات پایه'!$C$40)))))/365*L2354</f>
        <v>0</v>
      </c>
      <c r="AC2354" s="9">
        <f t="shared" si="295"/>
        <v>37493954</v>
      </c>
      <c r="AE2354" s="9">
        <f t="shared" si="290"/>
        <v>49588780</v>
      </c>
    </row>
    <row r="2355" spans="1:31" x14ac:dyDescent="0.25">
      <c r="A2355" s="13">
        <v>2335</v>
      </c>
      <c r="B2355" s="13"/>
      <c r="C2355" s="13"/>
      <c r="D2355" s="13"/>
      <c r="E2355" s="13"/>
      <c r="F2355" s="13"/>
      <c r="G2355" s="6" t="str">
        <f t="shared" si="288"/>
        <v/>
      </c>
      <c r="H2355" s="13"/>
      <c r="I2355" s="13"/>
      <c r="J2355" s="15"/>
      <c r="K2355" s="15"/>
      <c r="L2355" s="5">
        <f>VLOOKUP($C$15,'اطلاعات پایه'!$A$18:$B$30,2,FALSE)</f>
        <v>30</v>
      </c>
      <c r="M2355" s="6">
        <f>VLOOKUP($C$15,'اطلاعات پایه'!$A$18:$C$30,3,FALSE)</f>
        <v>45736</v>
      </c>
      <c r="N2355" s="5">
        <f>ROUND((K2355*('اطلاعات پایه'!$B$12+1)+'اطلاعات پایه'!$B$13)/30*L2355,0)</f>
        <v>9316080</v>
      </c>
      <c r="O2355" s="5">
        <f>IF(AND(F2355&gt;0,M2355-F2355&gt;364),'اطلاعات پایه'!$B$10,0)*L2355+J2355</f>
        <v>0</v>
      </c>
      <c r="P2355" s="5">
        <f>IF(H2355="متاهل",'اطلاعات پایه'!$B$6,0)</f>
        <v>0</v>
      </c>
      <c r="Q2355" s="5">
        <f>I2355*'اطلاعات پایه'!$B$7</f>
        <v>0</v>
      </c>
      <c r="R2355" s="5">
        <f>ROUND('اطلاعات پایه'!$B$8/30*MIN(30,L2355),0)</f>
        <v>9000000</v>
      </c>
      <c r="S2355" s="5">
        <f>ROUND('اطلاعات پایه'!$B$9/30*MIN(30,L2355),0)</f>
        <v>22000000</v>
      </c>
      <c r="T2355" s="5">
        <f t="shared" si="291"/>
        <v>59284</v>
      </c>
      <c r="U2355" s="15"/>
      <c r="V2355" s="5">
        <f t="shared" si="289"/>
        <v>0</v>
      </c>
      <c r="X2355" s="9">
        <f t="shared" si="292"/>
        <v>40316080</v>
      </c>
      <c r="Y2355" s="9">
        <f>ROUND(0.07*MIN(7*L2355*'اطلاعات پایه'!$B$5,'محاسبه حقوق'!X2355),0)</f>
        <v>2822126</v>
      </c>
      <c r="Z2355" s="9">
        <f t="shared" si="293"/>
        <v>9272700</v>
      </c>
      <c r="AA2355" s="9">
        <f t="shared" si="294"/>
        <v>480702059.14285713</v>
      </c>
      <c r="AB2355" s="5">
        <f>IF(AA2355&lt;='اطلاعات پایه'!$B$35,'اطلاعات پایه'!$D$35,IF(AA2355&lt;='اطلاعات پایه'!$B$36,'اطلاعات پایه'!$E$35+(AA2355-'اطلاعات پایه'!$B$35)*'اطلاعات پایه'!$C$36,IF(AA2355&lt;='اطلاعات پایه'!$B$37,'اطلاعات پایه'!$E$36+(AA2355-'اطلاعات پایه'!$B$36)*'اطلاعات پایه'!$C$37,IF(AA2355&lt;='اطلاعات پایه'!$B$38,'اطلاعات پایه'!$E$37+(AA2355-'اطلاعات پایه'!$B$37)*'اطلاعات پایه'!$C$38,IF(AA2355&lt;='اطلاعات پایه'!$B$39,'اطلاعات پایه'!$E$38+(AA2355-'اطلاعات پایه'!$B$38)*'اطلاعات پایه'!$C$39,'اطلاعات پایه'!$E$39+(AA2355-'اطلاعات پایه'!$B$39)*'اطلاعات پایه'!$C$40)))))/365*L2355</f>
        <v>0</v>
      </c>
      <c r="AC2355" s="9">
        <f t="shared" si="295"/>
        <v>37493954</v>
      </c>
      <c r="AE2355" s="9">
        <f t="shared" si="290"/>
        <v>49588780</v>
      </c>
    </row>
    <row r="2356" spans="1:31" x14ac:dyDescent="0.25">
      <c r="A2356" s="13">
        <v>2336</v>
      </c>
      <c r="B2356" s="13"/>
      <c r="C2356" s="13"/>
      <c r="D2356" s="13"/>
      <c r="E2356" s="13"/>
      <c r="F2356" s="13"/>
      <c r="G2356" s="6" t="str">
        <f t="shared" si="288"/>
        <v/>
      </c>
      <c r="H2356" s="13"/>
      <c r="I2356" s="13"/>
      <c r="J2356" s="15"/>
      <c r="K2356" s="15"/>
      <c r="L2356" s="5">
        <f>VLOOKUP($C$15,'اطلاعات پایه'!$A$18:$B$30,2,FALSE)</f>
        <v>30</v>
      </c>
      <c r="M2356" s="6">
        <f>VLOOKUP($C$15,'اطلاعات پایه'!$A$18:$C$30,3,FALSE)</f>
        <v>45736</v>
      </c>
      <c r="N2356" s="5">
        <f>ROUND((K2356*('اطلاعات پایه'!$B$12+1)+'اطلاعات پایه'!$B$13)/30*L2356,0)</f>
        <v>9316080</v>
      </c>
      <c r="O2356" s="5">
        <f>IF(AND(F2356&gt;0,M2356-F2356&gt;364),'اطلاعات پایه'!$B$10,0)*L2356+J2356</f>
        <v>0</v>
      </c>
      <c r="P2356" s="5">
        <f>IF(H2356="متاهل",'اطلاعات پایه'!$B$6,0)</f>
        <v>0</v>
      </c>
      <c r="Q2356" s="5">
        <f>I2356*'اطلاعات پایه'!$B$7</f>
        <v>0</v>
      </c>
      <c r="R2356" s="5">
        <f>ROUND('اطلاعات پایه'!$B$8/30*MIN(30,L2356),0)</f>
        <v>9000000</v>
      </c>
      <c r="S2356" s="5">
        <f>ROUND('اطلاعات پایه'!$B$9/30*MIN(30,L2356),0)</f>
        <v>22000000</v>
      </c>
      <c r="T2356" s="5">
        <f t="shared" si="291"/>
        <v>59284</v>
      </c>
      <c r="U2356" s="15"/>
      <c r="V2356" s="5">
        <f t="shared" si="289"/>
        <v>0</v>
      </c>
      <c r="X2356" s="9">
        <f t="shared" si="292"/>
        <v>40316080</v>
      </c>
      <c r="Y2356" s="9">
        <f>ROUND(0.07*MIN(7*L2356*'اطلاعات پایه'!$B$5,'محاسبه حقوق'!X2356),0)</f>
        <v>2822126</v>
      </c>
      <c r="Z2356" s="9">
        <f t="shared" si="293"/>
        <v>9272700</v>
      </c>
      <c r="AA2356" s="9">
        <f t="shared" si="294"/>
        <v>480702059.14285713</v>
      </c>
      <c r="AB2356" s="5">
        <f>IF(AA2356&lt;='اطلاعات پایه'!$B$35,'اطلاعات پایه'!$D$35,IF(AA2356&lt;='اطلاعات پایه'!$B$36,'اطلاعات پایه'!$E$35+(AA2356-'اطلاعات پایه'!$B$35)*'اطلاعات پایه'!$C$36,IF(AA2356&lt;='اطلاعات پایه'!$B$37,'اطلاعات پایه'!$E$36+(AA2356-'اطلاعات پایه'!$B$36)*'اطلاعات پایه'!$C$37,IF(AA2356&lt;='اطلاعات پایه'!$B$38,'اطلاعات پایه'!$E$37+(AA2356-'اطلاعات پایه'!$B$37)*'اطلاعات پایه'!$C$38,IF(AA2356&lt;='اطلاعات پایه'!$B$39,'اطلاعات پایه'!$E$38+(AA2356-'اطلاعات پایه'!$B$38)*'اطلاعات پایه'!$C$39,'اطلاعات پایه'!$E$39+(AA2356-'اطلاعات پایه'!$B$39)*'اطلاعات پایه'!$C$40)))))/365*L2356</f>
        <v>0</v>
      </c>
      <c r="AC2356" s="9">
        <f t="shared" si="295"/>
        <v>37493954</v>
      </c>
      <c r="AE2356" s="9">
        <f t="shared" si="290"/>
        <v>49588780</v>
      </c>
    </row>
    <row r="2357" spans="1:31" x14ac:dyDescent="0.25">
      <c r="A2357" s="13">
        <v>2337</v>
      </c>
      <c r="B2357" s="13"/>
      <c r="C2357" s="13"/>
      <c r="D2357" s="13"/>
      <c r="E2357" s="13"/>
      <c r="F2357" s="13"/>
      <c r="G2357" s="6" t="str">
        <f t="shared" si="288"/>
        <v/>
      </c>
      <c r="H2357" s="13"/>
      <c r="I2357" s="13"/>
      <c r="J2357" s="15"/>
      <c r="K2357" s="15"/>
      <c r="L2357" s="5">
        <f>VLOOKUP($C$15,'اطلاعات پایه'!$A$18:$B$30,2,FALSE)</f>
        <v>30</v>
      </c>
      <c r="M2357" s="6">
        <f>VLOOKUP($C$15,'اطلاعات پایه'!$A$18:$C$30,3,FALSE)</f>
        <v>45736</v>
      </c>
      <c r="N2357" s="5">
        <f>ROUND((K2357*('اطلاعات پایه'!$B$12+1)+'اطلاعات پایه'!$B$13)/30*L2357,0)</f>
        <v>9316080</v>
      </c>
      <c r="O2357" s="5">
        <f>IF(AND(F2357&gt;0,M2357-F2357&gt;364),'اطلاعات پایه'!$B$10,0)*L2357+J2357</f>
        <v>0</v>
      </c>
      <c r="P2357" s="5">
        <f>IF(H2357="متاهل",'اطلاعات پایه'!$B$6,0)</f>
        <v>0</v>
      </c>
      <c r="Q2357" s="5">
        <f>I2357*'اطلاعات پایه'!$B$7</f>
        <v>0</v>
      </c>
      <c r="R2357" s="5">
        <f>ROUND('اطلاعات پایه'!$B$8/30*MIN(30,L2357),0)</f>
        <v>9000000</v>
      </c>
      <c r="S2357" s="5">
        <f>ROUND('اطلاعات پایه'!$B$9/30*MIN(30,L2357),0)</f>
        <v>22000000</v>
      </c>
      <c r="T2357" s="5">
        <f t="shared" si="291"/>
        <v>59284</v>
      </c>
      <c r="U2357" s="15"/>
      <c r="V2357" s="5">
        <f t="shared" si="289"/>
        <v>0</v>
      </c>
      <c r="X2357" s="9">
        <f t="shared" si="292"/>
        <v>40316080</v>
      </c>
      <c r="Y2357" s="9">
        <f>ROUND(0.07*MIN(7*L2357*'اطلاعات پایه'!$B$5,'محاسبه حقوق'!X2357),0)</f>
        <v>2822126</v>
      </c>
      <c r="Z2357" s="9">
        <f t="shared" si="293"/>
        <v>9272700</v>
      </c>
      <c r="AA2357" s="9">
        <f t="shared" si="294"/>
        <v>480702059.14285713</v>
      </c>
      <c r="AB2357" s="5">
        <f>IF(AA2357&lt;='اطلاعات پایه'!$B$35,'اطلاعات پایه'!$D$35,IF(AA2357&lt;='اطلاعات پایه'!$B$36,'اطلاعات پایه'!$E$35+(AA2357-'اطلاعات پایه'!$B$35)*'اطلاعات پایه'!$C$36,IF(AA2357&lt;='اطلاعات پایه'!$B$37,'اطلاعات پایه'!$E$36+(AA2357-'اطلاعات پایه'!$B$36)*'اطلاعات پایه'!$C$37,IF(AA2357&lt;='اطلاعات پایه'!$B$38,'اطلاعات پایه'!$E$37+(AA2357-'اطلاعات پایه'!$B$37)*'اطلاعات پایه'!$C$38,IF(AA2357&lt;='اطلاعات پایه'!$B$39,'اطلاعات پایه'!$E$38+(AA2357-'اطلاعات پایه'!$B$38)*'اطلاعات پایه'!$C$39,'اطلاعات پایه'!$E$39+(AA2357-'اطلاعات پایه'!$B$39)*'اطلاعات پایه'!$C$40)))))/365*L2357</f>
        <v>0</v>
      </c>
      <c r="AC2357" s="9">
        <f t="shared" si="295"/>
        <v>37493954</v>
      </c>
      <c r="AE2357" s="9">
        <f t="shared" si="290"/>
        <v>49588780</v>
      </c>
    </row>
    <row r="2358" spans="1:31" x14ac:dyDescent="0.25">
      <c r="A2358" s="13">
        <v>2338</v>
      </c>
      <c r="B2358" s="13"/>
      <c r="C2358" s="13"/>
      <c r="D2358" s="13"/>
      <c r="E2358" s="13"/>
      <c r="F2358" s="13"/>
      <c r="G2358" s="6" t="str">
        <f t="shared" si="288"/>
        <v/>
      </c>
      <c r="H2358" s="13"/>
      <c r="I2358" s="13"/>
      <c r="J2358" s="15"/>
      <c r="K2358" s="15"/>
      <c r="L2358" s="5">
        <f>VLOOKUP($C$15,'اطلاعات پایه'!$A$18:$B$30,2,FALSE)</f>
        <v>30</v>
      </c>
      <c r="M2358" s="6">
        <f>VLOOKUP($C$15,'اطلاعات پایه'!$A$18:$C$30,3,FALSE)</f>
        <v>45736</v>
      </c>
      <c r="N2358" s="5">
        <f>ROUND((K2358*('اطلاعات پایه'!$B$12+1)+'اطلاعات پایه'!$B$13)/30*L2358,0)</f>
        <v>9316080</v>
      </c>
      <c r="O2358" s="5">
        <f>IF(AND(F2358&gt;0,M2358-F2358&gt;364),'اطلاعات پایه'!$B$10,0)*L2358+J2358</f>
        <v>0</v>
      </c>
      <c r="P2358" s="5">
        <f>IF(H2358="متاهل",'اطلاعات پایه'!$B$6,0)</f>
        <v>0</v>
      </c>
      <c r="Q2358" s="5">
        <f>I2358*'اطلاعات پایه'!$B$7</f>
        <v>0</v>
      </c>
      <c r="R2358" s="5">
        <f>ROUND('اطلاعات پایه'!$B$8/30*MIN(30,L2358),0)</f>
        <v>9000000</v>
      </c>
      <c r="S2358" s="5">
        <f>ROUND('اطلاعات پایه'!$B$9/30*MIN(30,L2358),0)</f>
        <v>22000000</v>
      </c>
      <c r="T2358" s="5">
        <f t="shared" si="291"/>
        <v>59284</v>
      </c>
      <c r="U2358" s="15"/>
      <c r="V2358" s="5">
        <f t="shared" si="289"/>
        <v>0</v>
      </c>
      <c r="X2358" s="9">
        <f t="shared" si="292"/>
        <v>40316080</v>
      </c>
      <c r="Y2358" s="9">
        <f>ROUND(0.07*MIN(7*L2358*'اطلاعات پایه'!$B$5,'محاسبه حقوق'!X2358),0)</f>
        <v>2822126</v>
      </c>
      <c r="Z2358" s="9">
        <f t="shared" si="293"/>
        <v>9272700</v>
      </c>
      <c r="AA2358" s="9">
        <f t="shared" si="294"/>
        <v>480702059.14285713</v>
      </c>
      <c r="AB2358" s="5">
        <f>IF(AA2358&lt;='اطلاعات پایه'!$B$35,'اطلاعات پایه'!$D$35,IF(AA2358&lt;='اطلاعات پایه'!$B$36,'اطلاعات پایه'!$E$35+(AA2358-'اطلاعات پایه'!$B$35)*'اطلاعات پایه'!$C$36,IF(AA2358&lt;='اطلاعات پایه'!$B$37,'اطلاعات پایه'!$E$36+(AA2358-'اطلاعات پایه'!$B$36)*'اطلاعات پایه'!$C$37,IF(AA2358&lt;='اطلاعات پایه'!$B$38,'اطلاعات پایه'!$E$37+(AA2358-'اطلاعات پایه'!$B$37)*'اطلاعات پایه'!$C$38,IF(AA2358&lt;='اطلاعات پایه'!$B$39,'اطلاعات پایه'!$E$38+(AA2358-'اطلاعات پایه'!$B$38)*'اطلاعات پایه'!$C$39,'اطلاعات پایه'!$E$39+(AA2358-'اطلاعات پایه'!$B$39)*'اطلاعات پایه'!$C$40)))))/365*L2358</f>
        <v>0</v>
      </c>
      <c r="AC2358" s="9">
        <f t="shared" si="295"/>
        <v>37493954</v>
      </c>
      <c r="AE2358" s="9">
        <f t="shared" si="290"/>
        <v>49588780</v>
      </c>
    </row>
    <row r="2359" spans="1:31" x14ac:dyDescent="0.25">
      <c r="A2359" s="13">
        <v>2339</v>
      </c>
      <c r="B2359" s="13"/>
      <c r="C2359" s="13"/>
      <c r="D2359" s="13"/>
      <c r="E2359" s="13"/>
      <c r="F2359" s="13"/>
      <c r="G2359" s="6" t="str">
        <f t="shared" si="288"/>
        <v/>
      </c>
      <c r="H2359" s="13"/>
      <c r="I2359" s="13"/>
      <c r="J2359" s="15"/>
      <c r="K2359" s="15"/>
      <c r="L2359" s="5">
        <f>VLOOKUP($C$15,'اطلاعات پایه'!$A$18:$B$30,2,FALSE)</f>
        <v>30</v>
      </c>
      <c r="M2359" s="6">
        <f>VLOOKUP($C$15,'اطلاعات پایه'!$A$18:$C$30,3,FALSE)</f>
        <v>45736</v>
      </c>
      <c r="N2359" s="5">
        <f>ROUND((K2359*('اطلاعات پایه'!$B$12+1)+'اطلاعات پایه'!$B$13)/30*L2359,0)</f>
        <v>9316080</v>
      </c>
      <c r="O2359" s="5">
        <f>IF(AND(F2359&gt;0,M2359-F2359&gt;364),'اطلاعات پایه'!$B$10,0)*L2359+J2359</f>
        <v>0</v>
      </c>
      <c r="P2359" s="5">
        <f>IF(H2359="متاهل",'اطلاعات پایه'!$B$6,0)</f>
        <v>0</v>
      </c>
      <c r="Q2359" s="5">
        <f>I2359*'اطلاعات پایه'!$B$7</f>
        <v>0</v>
      </c>
      <c r="R2359" s="5">
        <f>ROUND('اطلاعات پایه'!$B$8/30*MIN(30,L2359),0)</f>
        <v>9000000</v>
      </c>
      <c r="S2359" s="5">
        <f>ROUND('اطلاعات پایه'!$B$9/30*MIN(30,L2359),0)</f>
        <v>22000000</v>
      </c>
      <c r="T2359" s="5">
        <f t="shared" si="291"/>
        <v>59284</v>
      </c>
      <c r="U2359" s="15"/>
      <c r="V2359" s="5">
        <f t="shared" si="289"/>
        <v>0</v>
      </c>
      <c r="X2359" s="9">
        <f t="shared" si="292"/>
        <v>40316080</v>
      </c>
      <c r="Y2359" s="9">
        <f>ROUND(0.07*MIN(7*L2359*'اطلاعات پایه'!$B$5,'محاسبه حقوق'!X2359),0)</f>
        <v>2822126</v>
      </c>
      <c r="Z2359" s="9">
        <f t="shared" si="293"/>
        <v>9272700</v>
      </c>
      <c r="AA2359" s="9">
        <f t="shared" si="294"/>
        <v>480702059.14285713</v>
      </c>
      <c r="AB2359" s="5">
        <f>IF(AA2359&lt;='اطلاعات پایه'!$B$35,'اطلاعات پایه'!$D$35,IF(AA2359&lt;='اطلاعات پایه'!$B$36,'اطلاعات پایه'!$E$35+(AA2359-'اطلاعات پایه'!$B$35)*'اطلاعات پایه'!$C$36,IF(AA2359&lt;='اطلاعات پایه'!$B$37,'اطلاعات پایه'!$E$36+(AA2359-'اطلاعات پایه'!$B$36)*'اطلاعات پایه'!$C$37,IF(AA2359&lt;='اطلاعات پایه'!$B$38,'اطلاعات پایه'!$E$37+(AA2359-'اطلاعات پایه'!$B$37)*'اطلاعات پایه'!$C$38,IF(AA2359&lt;='اطلاعات پایه'!$B$39,'اطلاعات پایه'!$E$38+(AA2359-'اطلاعات پایه'!$B$38)*'اطلاعات پایه'!$C$39,'اطلاعات پایه'!$E$39+(AA2359-'اطلاعات پایه'!$B$39)*'اطلاعات پایه'!$C$40)))))/365*L2359</f>
        <v>0</v>
      </c>
      <c r="AC2359" s="9">
        <f t="shared" si="295"/>
        <v>37493954</v>
      </c>
      <c r="AE2359" s="9">
        <f t="shared" si="290"/>
        <v>49588780</v>
      </c>
    </row>
    <row r="2360" spans="1:31" x14ac:dyDescent="0.25">
      <c r="A2360" s="13">
        <v>2340</v>
      </c>
      <c r="B2360" s="13"/>
      <c r="C2360" s="13"/>
      <c r="D2360" s="13"/>
      <c r="E2360" s="13"/>
      <c r="F2360" s="13"/>
      <c r="G2360" s="6" t="str">
        <f t="shared" si="288"/>
        <v/>
      </c>
      <c r="H2360" s="13"/>
      <c r="I2360" s="13"/>
      <c r="J2360" s="15"/>
      <c r="K2360" s="15"/>
      <c r="L2360" s="5">
        <f>VLOOKUP($C$15,'اطلاعات پایه'!$A$18:$B$30,2,FALSE)</f>
        <v>30</v>
      </c>
      <c r="M2360" s="6">
        <f>VLOOKUP($C$15,'اطلاعات پایه'!$A$18:$C$30,3,FALSE)</f>
        <v>45736</v>
      </c>
      <c r="N2360" s="5">
        <f>ROUND((K2360*('اطلاعات پایه'!$B$12+1)+'اطلاعات پایه'!$B$13)/30*L2360,0)</f>
        <v>9316080</v>
      </c>
      <c r="O2360" s="5">
        <f>IF(AND(F2360&gt;0,M2360-F2360&gt;364),'اطلاعات پایه'!$B$10,0)*L2360+J2360</f>
        <v>0</v>
      </c>
      <c r="P2360" s="5">
        <f>IF(H2360="متاهل",'اطلاعات پایه'!$B$6,0)</f>
        <v>0</v>
      </c>
      <c r="Q2360" s="5">
        <f>I2360*'اطلاعات پایه'!$B$7</f>
        <v>0</v>
      </c>
      <c r="R2360" s="5">
        <f>ROUND('اطلاعات پایه'!$B$8/30*MIN(30,L2360),0)</f>
        <v>9000000</v>
      </c>
      <c r="S2360" s="5">
        <f>ROUND('اطلاعات پایه'!$B$9/30*MIN(30,L2360),0)</f>
        <v>22000000</v>
      </c>
      <c r="T2360" s="5">
        <f t="shared" si="291"/>
        <v>59284</v>
      </c>
      <c r="U2360" s="15"/>
      <c r="V2360" s="5">
        <f t="shared" si="289"/>
        <v>0</v>
      </c>
      <c r="X2360" s="9">
        <f t="shared" si="292"/>
        <v>40316080</v>
      </c>
      <c r="Y2360" s="9">
        <f>ROUND(0.07*MIN(7*L2360*'اطلاعات پایه'!$B$5,'محاسبه حقوق'!X2360),0)</f>
        <v>2822126</v>
      </c>
      <c r="Z2360" s="9">
        <f t="shared" si="293"/>
        <v>9272700</v>
      </c>
      <c r="AA2360" s="9">
        <f t="shared" si="294"/>
        <v>480702059.14285713</v>
      </c>
      <c r="AB2360" s="5">
        <f>IF(AA2360&lt;='اطلاعات پایه'!$B$35,'اطلاعات پایه'!$D$35,IF(AA2360&lt;='اطلاعات پایه'!$B$36,'اطلاعات پایه'!$E$35+(AA2360-'اطلاعات پایه'!$B$35)*'اطلاعات پایه'!$C$36,IF(AA2360&lt;='اطلاعات پایه'!$B$37,'اطلاعات پایه'!$E$36+(AA2360-'اطلاعات پایه'!$B$36)*'اطلاعات پایه'!$C$37,IF(AA2360&lt;='اطلاعات پایه'!$B$38,'اطلاعات پایه'!$E$37+(AA2360-'اطلاعات پایه'!$B$37)*'اطلاعات پایه'!$C$38,IF(AA2360&lt;='اطلاعات پایه'!$B$39,'اطلاعات پایه'!$E$38+(AA2360-'اطلاعات پایه'!$B$38)*'اطلاعات پایه'!$C$39,'اطلاعات پایه'!$E$39+(AA2360-'اطلاعات پایه'!$B$39)*'اطلاعات پایه'!$C$40)))))/365*L2360</f>
        <v>0</v>
      </c>
      <c r="AC2360" s="9">
        <f t="shared" si="295"/>
        <v>37493954</v>
      </c>
      <c r="AE2360" s="9">
        <f t="shared" si="290"/>
        <v>49588780</v>
      </c>
    </row>
    <row r="2361" spans="1:31" x14ac:dyDescent="0.25">
      <c r="A2361" s="13">
        <v>2341</v>
      </c>
      <c r="B2361" s="13"/>
      <c r="C2361" s="13"/>
      <c r="D2361" s="13"/>
      <c r="E2361" s="13"/>
      <c r="F2361" s="13"/>
      <c r="G2361" s="6" t="str">
        <f t="shared" si="288"/>
        <v/>
      </c>
      <c r="H2361" s="13"/>
      <c r="I2361" s="13"/>
      <c r="J2361" s="15"/>
      <c r="K2361" s="15"/>
      <c r="L2361" s="5">
        <f>VLOOKUP($C$15,'اطلاعات پایه'!$A$18:$B$30,2,FALSE)</f>
        <v>30</v>
      </c>
      <c r="M2361" s="6">
        <f>VLOOKUP($C$15,'اطلاعات پایه'!$A$18:$C$30,3,FALSE)</f>
        <v>45736</v>
      </c>
      <c r="N2361" s="5">
        <f>ROUND((K2361*('اطلاعات پایه'!$B$12+1)+'اطلاعات پایه'!$B$13)/30*L2361,0)</f>
        <v>9316080</v>
      </c>
      <c r="O2361" s="5">
        <f>IF(AND(F2361&gt;0,M2361-F2361&gt;364),'اطلاعات پایه'!$B$10,0)*L2361+J2361</f>
        <v>0</v>
      </c>
      <c r="P2361" s="5">
        <f>IF(H2361="متاهل",'اطلاعات پایه'!$B$6,0)</f>
        <v>0</v>
      </c>
      <c r="Q2361" s="5">
        <f>I2361*'اطلاعات پایه'!$B$7</f>
        <v>0</v>
      </c>
      <c r="R2361" s="5">
        <f>ROUND('اطلاعات پایه'!$B$8/30*MIN(30,L2361),0)</f>
        <v>9000000</v>
      </c>
      <c r="S2361" s="5">
        <f>ROUND('اطلاعات پایه'!$B$9/30*MIN(30,L2361),0)</f>
        <v>22000000</v>
      </c>
      <c r="T2361" s="5">
        <f t="shared" si="291"/>
        <v>59284</v>
      </c>
      <c r="U2361" s="15"/>
      <c r="V2361" s="5">
        <f t="shared" si="289"/>
        <v>0</v>
      </c>
      <c r="X2361" s="9">
        <f t="shared" si="292"/>
        <v>40316080</v>
      </c>
      <c r="Y2361" s="9">
        <f>ROUND(0.07*MIN(7*L2361*'اطلاعات پایه'!$B$5,'محاسبه حقوق'!X2361),0)</f>
        <v>2822126</v>
      </c>
      <c r="Z2361" s="9">
        <f t="shared" si="293"/>
        <v>9272700</v>
      </c>
      <c r="AA2361" s="9">
        <f t="shared" si="294"/>
        <v>480702059.14285713</v>
      </c>
      <c r="AB2361" s="5">
        <f>IF(AA2361&lt;='اطلاعات پایه'!$B$35,'اطلاعات پایه'!$D$35,IF(AA2361&lt;='اطلاعات پایه'!$B$36,'اطلاعات پایه'!$E$35+(AA2361-'اطلاعات پایه'!$B$35)*'اطلاعات پایه'!$C$36,IF(AA2361&lt;='اطلاعات پایه'!$B$37,'اطلاعات پایه'!$E$36+(AA2361-'اطلاعات پایه'!$B$36)*'اطلاعات پایه'!$C$37,IF(AA2361&lt;='اطلاعات پایه'!$B$38,'اطلاعات پایه'!$E$37+(AA2361-'اطلاعات پایه'!$B$37)*'اطلاعات پایه'!$C$38,IF(AA2361&lt;='اطلاعات پایه'!$B$39,'اطلاعات پایه'!$E$38+(AA2361-'اطلاعات پایه'!$B$38)*'اطلاعات پایه'!$C$39,'اطلاعات پایه'!$E$39+(AA2361-'اطلاعات پایه'!$B$39)*'اطلاعات پایه'!$C$40)))))/365*L2361</f>
        <v>0</v>
      </c>
      <c r="AC2361" s="9">
        <f t="shared" si="295"/>
        <v>37493954</v>
      </c>
      <c r="AE2361" s="9">
        <f t="shared" si="290"/>
        <v>49588780</v>
      </c>
    </row>
    <row r="2362" spans="1:31" x14ac:dyDescent="0.25">
      <c r="A2362" s="13">
        <v>2342</v>
      </c>
      <c r="B2362" s="13"/>
      <c r="C2362" s="13"/>
      <c r="D2362" s="13"/>
      <c r="E2362" s="13"/>
      <c r="F2362" s="13"/>
      <c r="G2362" s="6" t="str">
        <f t="shared" si="288"/>
        <v/>
      </c>
      <c r="H2362" s="13"/>
      <c r="I2362" s="13"/>
      <c r="J2362" s="15"/>
      <c r="K2362" s="15"/>
      <c r="L2362" s="5">
        <f>VLOOKUP($C$15,'اطلاعات پایه'!$A$18:$B$30,2,FALSE)</f>
        <v>30</v>
      </c>
      <c r="M2362" s="6">
        <f>VLOOKUP($C$15,'اطلاعات پایه'!$A$18:$C$30,3,FALSE)</f>
        <v>45736</v>
      </c>
      <c r="N2362" s="5">
        <f>ROUND((K2362*('اطلاعات پایه'!$B$12+1)+'اطلاعات پایه'!$B$13)/30*L2362,0)</f>
        <v>9316080</v>
      </c>
      <c r="O2362" s="5">
        <f>IF(AND(F2362&gt;0,M2362-F2362&gt;364),'اطلاعات پایه'!$B$10,0)*L2362+J2362</f>
        <v>0</v>
      </c>
      <c r="P2362" s="5">
        <f>IF(H2362="متاهل",'اطلاعات پایه'!$B$6,0)</f>
        <v>0</v>
      </c>
      <c r="Q2362" s="5">
        <f>I2362*'اطلاعات پایه'!$B$7</f>
        <v>0</v>
      </c>
      <c r="R2362" s="5">
        <f>ROUND('اطلاعات پایه'!$B$8/30*MIN(30,L2362),0)</f>
        <v>9000000</v>
      </c>
      <c r="S2362" s="5">
        <f>ROUND('اطلاعات پایه'!$B$9/30*MIN(30,L2362),0)</f>
        <v>22000000</v>
      </c>
      <c r="T2362" s="5">
        <f t="shared" si="291"/>
        <v>59284</v>
      </c>
      <c r="U2362" s="15"/>
      <c r="V2362" s="5">
        <f t="shared" si="289"/>
        <v>0</v>
      </c>
      <c r="X2362" s="9">
        <f t="shared" si="292"/>
        <v>40316080</v>
      </c>
      <c r="Y2362" s="9">
        <f>ROUND(0.07*MIN(7*L2362*'اطلاعات پایه'!$B$5,'محاسبه حقوق'!X2362),0)</f>
        <v>2822126</v>
      </c>
      <c r="Z2362" s="9">
        <f t="shared" si="293"/>
        <v>9272700</v>
      </c>
      <c r="AA2362" s="9">
        <f t="shared" si="294"/>
        <v>480702059.14285713</v>
      </c>
      <c r="AB2362" s="5">
        <f>IF(AA2362&lt;='اطلاعات پایه'!$B$35,'اطلاعات پایه'!$D$35,IF(AA2362&lt;='اطلاعات پایه'!$B$36,'اطلاعات پایه'!$E$35+(AA2362-'اطلاعات پایه'!$B$35)*'اطلاعات پایه'!$C$36,IF(AA2362&lt;='اطلاعات پایه'!$B$37,'اطلاعات پایه'!$E$36+(AA2362-'اطلاعات پایه'!$B$36)*'اطلاعات پایه'!$C$37,IF(AA2362&lt;='اطلاعات پایه'!$B$38,'اطلاعات پایه'!$E$37+(AA2362-'اطلاعات پایه'!$B$37)*'اطلاعات پایه'!$C$38,IF(AA2362&lt;='اطلاعات پایه'!$B$39,'اطلاعات پایه'!$E$38+(AA2362-'اطلاعات پایه'!$B$38)*'اطلاعات پایه'!$C$39,'اطلاعات پایه'!$E$39+(AA2362-'اطلاعات پایه'!$B$39)*'اطلاعات پایه'!$C$40)))))/365*L2362</f>
        <v>0</v>
      </c>
      <c r="AC2362" s="9">
        <f t="shared" si="295"/>
        <v>37493954</v>
      </c>
      <c r="AE2362" s="9">
        <f t="shared" si="290"/>
        <v>49588780</v>
      </c>
    </row>
    <row r="2363" spans="1:31" x14ac:dyDescent="0.25">
      <c r="A2363" s="13">
        <v>2343</v>
      </c>
      <c r="B2363" s="13"/>
      <c r="C2363" s="13"/>
      <c r="D2363" s="13"/>
      <c r="E2363" s="13"/>
      <c r="F2363" s="13"/>
      <c r="G2363" s="6" t="str">
        <f t="shared" si="288"/>
        <v/>
      </c>
      <c r="H2363" s="13"/>
      <c r="I2363" s="13"/>
      <c r="J2363" s="15"/>
      <c r="K2363" s="15"/>
      <c r="L2363" s="5">
        <f>VLOOKUP($C$15,'اطلاعات پایه'!$A$18:$B$30,2,FALSE)</f>
        <v>30</v>
      </c>
      <c r="M2363" s="6">
        <f>VLOOKUP($C$15,'اطلاعات پایه'!$A$18:$C$30,3,FALSE)</f>
        <v>45736</v>
      </c>
      <c r="N2363" s="5">
        <f>ROUND((K2363*('اطلاعات پایه'!$B$12+1)+'اطلاعات پایه'!$B$13)/30*L2363,0)</f>
        <v>9316080</v>
      </c>
      <c r="O2363" s="5">
        <f>IF(AND(F2363&gt;0,M2363-F2363&gt;364),'اطلاعات پایه'!$B$10,0)*L2363+J2363</f>
        <v>0</v>
      </c>
      <c r="P2363" s="5">
        <f>IF(H2363="متاهل",'اطلاعات پایه'!$B$6,0)</f>
        <v>0</v>
      </c>
      <c r="Q2363" s="5">
        <f>I2363*'اطلاعات پایه'!$B$7</f>
        <v>0</v>
      </c>
      <c r="R2363" s="5">
        <f>ROUND('اطلاعات پایه'!$B$8/30*MIN(30,L2363),0)</f>
        <v>9000000</v>
      </c>
      <c r="S2363" s="5">
        <f>ROUND('اطلاعات پایه'!$B$9/30*MIN(30,L2363),0)</f>
        <v>22000000</v>
      </c>
      <c r="T2363" s="5">
        <f t="shared" si="291"/>
        <v>59284</v>
      </c>
      <c r="U2363" s="15"/>
      <c r="V2363" s="5">
        <f t="shared" si="289"/>
        <v>0</v>
      </c>
      <c r="X2363" s="9">
        <f t="shared" si="292"/>
        <v>40316080</v>
      </c>
      <c r="Y2363" s="9">
        <f>ROUND(0.07*MIN(7*L2363*'اطلاعات پایه'!$B$5,'محاسبه حقوق'!X2363),0)</f>
        <v>2822126</v>
      </c>
      <c r="Z2363" s="9">
        <f t="shared" si="293"/>
        <v>9272700</v>
      </c>
      <c r="AA2363" s="9">
        <f t="shared" si="294"/>
        <v>480702059.14285713</v>
      </c>
      <c r="AB2363" s="5">
        <f>IF(AA2363&lt;='اطلاعات پایه'!$B$35,'اطلاعات پایه'!$D$35,IF(AA2363&lt;='اطلاعات پایه'!$B$36,'اطلاعات پایه'!$E$35+(AA2363-'اطلاعات پایه'!$B$35)*'اطلاعات پایه'!$C$36,IF(AA2363&lt;='اطلاعات پایه'!$B$37,'اطلاعات پایه'!$E$36+(AA2363-'اطلاعات پایه'!$B$36)*'اطلاعات پایه'!$C$37,IF(AA2363&lt;='اطلاعات پایه'!$B$38,'اطلاعات پایه'!$E$37+(AA2363-'اطلاعات پایه'!$B$37)*'اطلاعات پایه'!$C$38,IF(AA2363&lt;='اطلاعات پایه'!$B$39,'اطلاعات پایه'!$E$38+(AA2363-'اطلاعات پایه'!$B$38)*'اطلاعات پایه'!$C$39,'اطلاعات پایه'!$E$39+(AA2363-'اطلاعات پایه'!$B$39)*'اطلاعات پایه'!$C$40)))))/365*L2363</f>
        <v>0</v>
      </c>
      <c r="AC2363" s="9">
        <f t="shared" si="295"/>
        <v>37493954</v>
      </c>
      <c r="AE2363" s="9">
        <f t="shared" si="290"/>
        <v>49588780</v>
      </c>
    </row>
    <row r="2364" spans="1:31" x14ac:dyDescent="0.25">
      <c r="A2364" s="13">
        <v>2344</v>
      </c>
      <c r="B2364" s="13"/>
      <c r="C2364" s="13"/>
      <c r="D2364" s="13"/>
      <c r="E2364" s="13"/>
      <c r="F2364" s="13"/>
      <c r="G2364" s="6" t="str">
        <f t="shared" si="288"/>
        <v/>
      </c>
      <c r="H2364" s="13"/>
      <c r="I2364" s="13"/>
      <c r="J2364" s="15"/>
      <c r="K2364" s="15"/>
      <c r="L2364" s="5">
        <f>VLOOKUP($C$15,'اطلاعات پایه'!$A$18:$B$30,2,FALSE)</f>
        <v>30</v>
      </c>
      <c r="M2364" s="6">
        <f>VLOOKUP($C$15,'اطلاعات پایه'!$A$18:$C$30,3,FALSE)</f>
        <v>45736</v>
      </c>
      <c r="N2364" s="5">
        <f>ROUND((K2364*('اطلاعات پایه'!$B$12+1)+'اطلاعات پایه'!$B$13)/30*L2364,0)</f>
        <v>9316080</v>
      </c>
      <c r="O2364" s="5">
        <f>IF(AND(F2364&gt;0,M2364-F2364&gt;364),'اطلاعات پایه'!$B$10,0)*L2364+J2364</f>
        <v>0</v>
      </c>
      <c r="P2364" s="5">
        <f>IF(H2364="متاهل",'اطلاعات پایه'!$B$6,0)</f>
        <v>0</v>
      </c>
      <c r="Q2364" s="5">
        <f>I2364*'اطلاعات پایه'!$B$7</f>
        <v>0</v>
      </c>
      <c r="R2364" s="5">
        <f>ROUND('اطلاعات پایه'!$B$8/30*MIN(30,L2364),0)</f>
        <v>9000000</v>
      </c>
      <c r="S2364" s="5">
        <f>ROUND('اطلاعات پایه'!$B$9/30*MIN(30,L2364),0)</f>
        <v>22000000</v>
      </c>
      <c r="T2364" s="5">
        <f t="shared" si="291"/>
        <v>59284</v>
      </c>
      <c r="U2364" s="15"/>
      <c r="V2364" s="5">
        <f t="shared" si="289"/>
        <v>0</v>
      </c>
      <c r="X2364" s="9">
        <f t="shared" si="292"/>
        <v>40316080</v>
      </c>
      <c r="Y2364" s="9">
        <f>ROUND(0.07*MIN(7*L2364*'اطلاعات پایه'!$B$5,'محاسبه حقوق'!X2364),0)</f>
        <v>2822126</v>
      </c>
      <c r="Z2364" s="9">
        <f t="shared" si="293"/>
        <v>9272700</v>
      </c>
      <c r="AA2364" s="9">
        <f t="shared" si="294"/>
        <v>480702059.14285713</v>
      </c>
      <c r="AB2364" s="5">
        <f>IF(AA2364&lt;='اطلاعات پایه'!$B$35,'اطلاعات پایه'!$D$35,IF(AA2364&lt;='اطلاعات پایه'!$B$36,'اطلاعات پایه'!$E$35+(AA2364-'اطلاعات پایه'!$B$35)*'اطلاعات پایه'!$C$36,IF(AA2364&lt;='اطلاعات پایه'!$B$37,'اطلاعات پایه'!$E$36+(AA2364-'اطلاعات پایه'!$B$36)*'اطلاعات پایه'!$C$37,IF(AA2364&lt;='اطلاعات پایه'!$B$38,'اطلاعات پایه'!$E$37+(AA2364-'اطلاعات پایه'!$B$37)*'اطلاعات پایه'!$C$38,IF(AA2364&lt;='اطلاعات پایه'!$B$39,'اطلاعات پایه'!$E$38+(AA2364-'اطلاعات پایه'!$B$38)*'اطلاعات پایه'!$C$39,'اطلاعات پایه'!$E$39+(AA2364-'اطلاعات پایه'!$B$39)*'اطلاعات پایه'!$C$40)))))/365*L2364</f>
        <v>0</v>
      </c>
      <c r="AC2364" s="9">
        <f t="shared" si="295"/>
        <v>37493954</v>
      </c>
      <c r="AE2364" s="9">
        <f t="shared" si="290"/>
        <v>49588780</v>
      </c>
    </row>
    <row r="2365" spans="1:31" x14ac:dyDescent="0.25">
      <c r="A2365" s="13">
        <v>2345</v>
      </c>
      <c r="B2365" s="13"/>
      <c r="C2365" s="13"/>
      <c r="D2365" s="13"/>
      <c r="E2365" s="13"/>
      <c r="F2365" s="13"/>
      <c r="G2365" s="6" t="str">
        <f t="shared" si="288"/>
        <v/>
      </c>
      <c r="H2365" s="13"/>
      <c r="I2365" s="13"/>
      <c r="J2365" s="15"/>
      <c r="K2365" s="15"/>
      <c r="L2365" s="5">
        <f>VLOOKUP($C$15,'اطلاعات پایه'!$A$18:$B$30,2,FALSE)</f>
        <v>30</v>
      </c>
      <c r="M2365" s="6">
        <f>VLOOKUP($C$15,'اطلاعات پایه'!$A$18:$C$30,3,FALSE)</f>
        <v>45736</v>
      </c>
      <c r="N2365" s="5">
        <f>ROUND((K2365*('اطلاعات پایه'!$B$12+1)+'اطلاعات پایه'!$B$13)/30*L2365,0)</f>
        <v>9316080</v>
      </c>
      <c r="O2365" s="5">
        <f>IF(AND(F2365&gt;0,M2365-F2365&gt;364),'اطلاعات پایه'!$B$10,0)*L2365+J2365</f>
        <v>0</v>
      </c>
      <c r="P2365" s="5">
        <f>IF(H2365="متاهل",'اطلاعات پایه'!$B$6,0)</f>
        <v>0</v>
      </c>
      <c r="Q2365" s="5">
        <f>I2365*'اطلاعات پایه'!$B$7</f>
        <v>0</v>
      </c>
      <c r="R2365" s="5">
        <f>ROUND('اطلاعات پایه'!$B$8/30*MIN(30,L2365),0)</f>
        <v>9000000</v>
      </c>
      <c r="S2365" s="5">
        <f>ROUND('اطلاعات پایه'!$B$9/30*MIN(30,L2365),0)</f>
        <v>22000000</v>
      </c>
      <c r="T2365" s="5">
        <f t="shared" si="291"/>
        <v>59284</v>
      </c>
      <c r="U2365" s="15"/>
      <c r="V2365" s="5">
        <f t="shared" si="289"/>
        <v>0</v>
      </c>
      <c r="X2365" s="9">
        <f t="shared" si="292"/>
        <v>40316080</v>
      </c>
      <c r="Y2365" s="9">
        <f>ROUND(0.07*MIN(7*L2365*'اطلاعات پایه'!$B$5,'محاسبه حقوق'!X2365),0)</f>
        <v>2822126</v>
      </c>
      <c r="Z2365" s="9">
        <f t="shared" si="293"/>
        <v>9272700</v>
      </c>
      <c r="AA2365" s="9">
        <f t="shared" si="294"/>
        <v>480702059.14285713</v>
      </c>
      <c r="AB2365" s="5">
        <f>IF(AA2365&lt;='اطلاعات پایه'!$B$35,'اطلاعات پایه'!$D$35,IF(AA2365&lt;='اطلاعات پایه'!$B$36,'اطلاعات پایه'!$E$35+(AA2365-'اطلاعات پایه'!$B$35)*'اطلاعات پایه'!$C$36,IF(AA2365&lt;='اطلاعات پایه'!$B$37,'اطلاعات پایه'!$E$36+(AA2365-'اطلاعات پایه'!$B$36)*'اطلاعات پایه'!$C$37,IF(AA2365&lt;='اطلاعات پایه'!$B$38,'اطلاعات پایه'!$E$37+(AA2365-'اطلاعات پایه'!$B$37)*'اطلاعات پایه'!$C$38,IF(AA2365&lt;='اطلاعات پایه'!$B$39,'اطلاعات پایه'!$E$38+(AA2365-'اطلاعات پایه'!$B$38)*'اطلاعات پایه'!$C$39,'اطلاعات پایه'!$E$39+(AA2365-'اطلاعات پایه'!$B$39)*'اطلاعات پایه'!$C$40)))))/365*L2365</f>
        <v>0</v>
      </c>
      <c r="AC2365" s="9">
        <f t="shared" si="295"/>
        <v>37493954</v>
      </c>
      <c r="AE2365" s="9">
        <f t="shared" si="290"/>
        <v>49588780</v>
      </c>
    </row>
    <row r="2366" spans="1:31" x14ac:dyDescent="0.25">
      <c r="A2366" s="13">
        <v>2346</v>
      </c>
      <c r="B2366" s="13"/>
      <c r="C2366" s="13"/>
      <c r="D2366" s="13"/>
      <c r="E2366" s="13"/>
      <c r="F2366" s="13"/>
      <c r="G2366" s="6" t="str">
        <f t="shared" si="288"/>
        <v/>
      </c>
      <c r="H2366" s="13"/>
      <c r="I2366" s="13"/>
      <c r="J2366" s="15"/>
      <c r="K2366" s="15"/>
      <c r="L2366" s="5">
        <f>VLOOKUP($C$15,'اطلاعات پایه'!$A$18:$B$30,2,FALSE)</f>
        <v>30</v>
      </c>
      <c r="M2366" s="6">
        <f>VLOOKUP($C$15,'اطلاعات پایه'!$A$18:$C$30,3,FALSE)</f>
        <v>45736</v>
      </c>
      <c r="N2366" s="5">
        <f>ROUND((K2366*('اطلاعات پایه'!$B$12+1)+'اطلاعات پایه'!$B$13)/30*L2366,0)</f>
        <v>9316080</v>
      </c>
      <c r="O2366" s="5">
        <f>IF(AND(F2366&gt;0,M2366-F2366&gt;364),'اطلاعات پایه'!$B$10,0)*L2366+J2366</f>
        <v>0</v>
      </c>
      <c r="P2366" s="5">
        <f>IF(H2366="متاهل",'اطلاعات پایه'!$B$6,0)</f>
        <v>0</v>
      </c>
      <c r="Q2366" s="5">
        <f>I2366*'اطلاعات پایه'!$B$7</f>
        <v>0</v>
      </c>
      <c r="R2366" s="5">
        <f>ROUND('اطلاعات پایه'!$B$8/30*MIN(30,L2366),0)</f>
        <v>9000000</v>
      </c>
      <c r="S2366" s="5">
        <f>ROUND('اطلاعات پایه'!$B$9/30*MIN(30,L2366),0)</f>
        <v>22000000</v>
      </c>
      <c r="T2366" s="5">
        <f t="shared" si="291"/>
        <v>59284</v>
      </c>
      <c r="U2366" s="15"/>
      <c r="V2366" s="5">
        <f t="shared" si="289"/>
        <v>0</v>
      </c>
      <c r="X2366" s="9">
        <f t="shared" si="292"/>
        <v>40316080</v>
      </c>
      <c r="Y2366" s="9">
        <f>ROUND(0.07*MIN(7*L2366*'اطلاعات پایه'!$B$5,'محاسبه حقوق'!X2366),0)</f>
        <v>2822126</v>
      </c>
      <c r="Z2366" s="9">
        <f t="shared" si="293"/>
        <v>9272700</v>
      </c>
      <c r="AA2366" s="9">
        <f t="shared" si="294"/>
        <v>480702059.14285713</v>
      </c>
      <c r="AB2366" s="5">
        <f>IF(AA2366&lt;='اطلاعات پایه'!$B$35,'اطلاعات پایه'!$D$35,IF(AA2366&lt;='اطلاعات پایه'!$B$36,'اطلاعات پایه'!$E$35+(AA2366-'اطلاعات پایه'!$B$35)*'اطلاعات پایه'!$C$36,IF(AA2366&lt;='اطلاعات پایه'!$B$37,'اطلاعات پایه'!$E$36+(AA2366-'اطلاعات پایه'!$B$36)*'اطلاعات پایه'!$C$37,IF(AA2366&lt;='اطلاعات پایه'!$B$38,'اطلاعات پایه'!$E$37+(AA2366-'اطلاعات پایه'!$B$37)*'اطلاعات پایه'!$C$38,IF(AA2366&lt;='اطلاعات پایه'!$B$39,'اطلاعات پایه'!$E$38+(AA2366-'اطلاعات پایه'!$B$38)*'اطلاعات پایه'!$C$39,'اطلاعات پایه'!$E$39+(AA2366-'اطلاعات پایه'!$B$39)*'اطلاعات پایه'!$C$40)))))/365*L2366</f>
        <v>0</v>
      </c>
      <c r="AC2366" s="9">
        <f t="shared" si="295"/>
        <v>37493954</v>
      </c>
      <c r="AE2366" s="9">
        <f t="shared" si="290"/>
        <v>49588780</v>
      </c>
    </row>
    <row r="2367" spans="1:31" x14ac:dyDescent="0.25">
      <c r="A2367" s="13">
        <v>2347</v>
      </c>
      <c r="B2367" s="13"/>
      <c r="C2367" s="13"/>
      <c r="D2367" s="13"/>
      <c r="E2367" s="13"/>
      <c r="F2367" s="13"/>
      <c r="G2367" s="6" t="str">
        <f t="shared" si="288"/>
        <v/>
      </c>
      <c r="H2367" s="13"/>
      <c r="I2367" s="13"/>
      <c r="J2367" s="15"/>
      <c r="K2367" s="15"/>
      <c r="L2367" s="5">
        <f>VLOOKUP($C$15,'اطلاعات پایه'!$A$18:$B$30,2,FALSE)</f>
        <v>30</v>
      </c>
      <c r="M2367" s="6">
        <f>VLOOKUP($C$15,'اطلاعات پایه'!$A$18:$C$30,3,FALSE)</f>
        <v>45736</v>
      </c>
      <c r="N2367" s="5">
        <f>ROUND((K2367*('اطلاعات پایه'!$B$12+1)+'اطلاعات پایه'!$B$13)/30*L2367,0)</f>
        <v>9316080</v>
      </c>
      <c r="O2367" s="5">
        <f>IF(AND(F2367&gt;0,M2367-F2367&gt;364),'اطلاعات پایه'!$B$10,0)*L2367+J2367</f>
        <v>0</v>
      </c>
      <c r="P2367" s="5">
        <f>IF(H2367="متاهل",'اطلاعات پایه'!$B$6,0)</f>
        <v>0</v>
      </c>
      <c r="Q2367" s="5">
        <f>I2367*'اطلاعات پایه'!$B$7</f>
        <v>0</v>
      </c>
      <c r="R2367" s="5">
        <f>ROUND('اطلاعات پایه'!$B$8/30*MIN(30,L2367),0)</f>
        <v>9000000</v>
      </c>
      <c r="S2367" s="5">
        <f>ROUND('اطلاعات پایه'!$B$9/30*MIN(30,L2367),0)</f>
        <v>22000000</v>
      </c>
      <c r="T2367" s="5">
        <f t="shared" si="291"/>
        <v>59284</v>
      </c>
      <c r="U2367" s="15"/>
      <c r="V2367" s="5">
        <f t="shared" si="289"/>
        <v>0</v>
      </c>
      <c r="X2367" s="9">
        <f t="shared" si="292"/>
        <v>40316080</v>
      </c>
      <c r="Y2367" s="9">
        <f>ROUND(0.07*MIN(7*L2367*'اطلاعات پایه'!$B$5,'محاسبه حقوق'!X2367),0)</f>
        <v>2822126</v>
      </c>
      <c r="Z2367" s="9">
        <f t="shared" si="293"/>
        <v>9272700</v>
      </c>
      <c r="AA2367" s="9">
        <f t="shared" si="294"/>
        <v>480702059.14285713</v>
      </c>
      <c r="AB2367" s="5">
        <f>IF(AA2367&lt;='اطلاعات پایه'!$B$35,'اطلاعات پایه'!$D$35,IF(AA2367&lt;='اطلاعات پایه'!$B$36,'اطلاعات پایه'!$E$35+(AA2367-'اطلاعات پایه'!$B$35)*'اطلاعات پایه'!$C$36,IF(AA2367&lt;='اطلاعات پایه'!$B$37,'اطلاعات پایه'!$E$36+(AA2367-'اطلاعات پایه'!$B$36)*'اطلاعات پایه'!$C$37,IF(AA2367&lt;='اطلاعات پایه'!$B$38,'اطلاعات پایه'!$E$37+(AA2367-'اطلاعات پایه'!$B$37)*'اطلاعات پایه'!$C$38,IF(AA2367&lt;='اطلاعات پایه'!$B$39,'اطلاعات پایه'!$E$38+(AA2367-'اطلاعات پایه'!$B$38)*'اطلاعات پایه'!$C$39,'اطلاعات پایه'!$E$39+(AA2367-'اطلاعات پایه'!$B$39)*'اطلاعات پایه'!$C$40)))))/365*L2367</f>
        <v>0</v>
      </c>
      <c r="AC2367" s="9">
        <f t="shared" si="295"/>
        <v>37493954</v>
      </c>
      <c r="AE2367" s="9">
        <f t="shared" si="290"/>
        <v>49588780</v>
      </c>
    </row>
    <row r="2368" spans="1:31" x14ac:dyDescent="0.25">
      <c r="A2368" s="13">
        <v>2348</v>
      </c>
      <c r="B2368" s="13"/>
      <c r="C2368" s="13"/>
      <c r="D2368" s="13"/>
      <c r="E2368" s="13"/>
      <c r="F2368" s="13"/>
      <c r="G2368" s="6" t="str">
        <f t="shared" si="288"/>
        <v/>
      </c>
      <c r="H2368" s="13"/>
      <c r="I2368" s="13"/>
      <c r="J2368" s="15"/>
      <c r="K2368" s="15"/>
      <c r="L2368" s="5">
        <f>VLOOKUP($C$15,'اطلاعات پایه'!$A$18:$B$30,2,FALSE)</f>
        <v>30</v>
      </c>
      <c r="M2368" s="6">
        <f>VLOOKUP($C$15,'اطلاعات پایه'!$A$18:$C$30,3,FALSE)</f>
        <v>45736</v>
      </c>
      <c r="N2368" s="5">
        <f>ROUND((K2368*('اطلاعات پایه'!$B$12+1)+'اطلاعات پایه'!$B$13)/30*L2368,0)</f>
        <v>9316080</v>
      </c>
      <c r="O2368" s="5">
        <f>IF(AND(F2368&gt;0,M2368-F2368&gt;364),'اطلاعات پایه'!$B$10,0)*L2368+J2368</f>
        <v>0</v>
      </c>
      <c r="P2368" s="5">
        <f>IF(H2368="متاهل",'اطلاعات پایه'!$B$6,0)</f>
        <v>0</v>
      </c>
      <c r="Q2368" s="5">
        <f>I2368*'اطلاعات پایه'!$B$7</f>
        <v>0</v>
      </c>
      <c r="R2368" s="5">
        <f>ROUND('اطلاعات پایه'!$B$8/30*MIN(30,L2368),0)</f>
        <v>9000000</v>
      </c>
      <c r="S2368" s="5">
        <f>ROUND('اطلاعات پایه'!$B$9/30*MIN(30,L2368),0)</f>
        <v>22000000</v>
      </c>
      <c r="T2368" s="5">
        <f t="shared" si="291"/>
        <v>59284</v>
      </c>
      <c r="U2368" s="15"/>
      <c r="V2368" s="5">
        <f t="shared" si="289"/>
        <v>0</v>
      </c>
      <c r="X2368" s="9">
        <f t="shared" si="292"/>
        <v>40316080</v>
      </c>
      <c r="Y2368" s="9">
        <f>ROUND(0.07*MIN(7*L2368*'اطلاعات پایه'!$B$5,'محاسبه حقوق'!X2368),0)</f>
        <v>2822126</v>
      </c>
      <c r="Z2368" s="9">
        <f t="shared" si="293"/>
        <v>9272700</v>
      </c>
      <c r="AA2368" s="9">
        <f t="shared" si="294"/>
        <v>480702059.14285713</v>
      </c>
      <c r="AB2368" s="5">
        <f>IF(AA2368&lt;='اطلاعات پایه'!$B$35,'اطلاعات پایه'!$D$35,IF(AA2368&lt;='اطلاعات پایه'!$B$36,'اطلاعات پایه'!$E$35+(AA2368-'اطلاعات پایه'!$B$35)*'اطلاعات پایه'!$C$36,IF(AA2368&lt;='اطلاعات پایه'!$B$37,'اطلاعات پایه'!$E$36+(AA2368-'اطلاعات پایه'!$B$36)*'اطلاعات پایه'!$C$37,IF(AA2368&lt;='اطلاعات پایه'!$B$38,'اطلاعات پایه'!$E$37+(AA2368-'اطلاعات پایه'!$B$37)*'اطلاعات پایه'!$C$38,IF(AA2368&lt;='اطلاعات پایه'!$B$39,'اطلاعات پایه'!$E$38+(AA2368-'اطلاعات پایه'!$B$38)*'اطلاعات پایه'!$C$39,'اطلاعات پایه'!$E$39+(AA2368-'اطلاعات پایه'!$B$39)*'اطلاعات پایه'!$C$40)))))/365*L2368</f>
        <v>0</v>
      </c>
      <c r="AC2368" s="9">
        <f t="shared" si="295"/>
        <v>37493954</v>
      </c>
      <c r="AE2368" s="9">
        <f t="shared" si="290"/>
        <v>49588780</v>
      </c>
    </row>
    <row r="2369" spans="1:31" x14ac:dyDescent="0.25">
      <c r="A2369" s="13">
        <v>2349</v>
      </c>
      <c r="B2369" s="13"/>
      <c r="C2369" s="13"/>
      <c r="D2369" s="13"/>
      <c r="E2369" s="13"/>
      <c r="F2369" s="13"/>
      <c r="G2369" s="6" t="str">
        <f t="shared" si="288"/>
        <v/>
      </c>
      <c r="H2369" s="13"/>
      <c r="I2369" s="13"/>
      <c r="J2369" s="15"/>
      <c r="K2369" s="15"/>
      <c r="L2369" s="5">
        <f>VLOOKUP($C$15,'اطلاعات پایه'!$A$18:$B$30,2,FALSE)</f>
        <v>30</v>
      </c>
      <c r="M2369" s="6">
        <f>VLOOKUP($C$15,'اطلاعات پایه'!$A$18:$C$30,3,FALSE)</f>
        <v>45736</v>
      </c>
      <c r="N2369" s="5">
        <f>ROUND((K2369*('اطلاعات پایه'!$B$12+1)+'اطلاعات پایه'!$B$13)/30*L2369,0)</f>
        <v>9316080</v>
      </c>
      <c r="O2369" s="5">
        <f>IF(AND(F2369&gt;0,M2369-F2369&gt;364),'اطلاعات پایه'!$B$10,0)*L2369+J2369</f>
        <v>0</v>
      </c>
      <c r="P2369" s="5">
        <f>IF(H2369="متاهل",'اطلاعات پایه'!$B$6,0)</f>
        <v>0</v>
      </c>
      <c r="Q2369" s="5">
        <f>I2369*'اطلاعات پایه'!$B$7</f>
        <v>0</v>
      </c>
      <c r="R2369" s="5">
        <f>ROUND('اطلاعات پایه'!$B$8/30*MIN(30,L2369),0)</f>
        <v>9000000</v>
      </c>
      <c r="S2369" s="5">
        <f>ROUND('اطلاعات پایه'!$B$9/30*MIN(30,L2369),0)</f>
        <v>22000000</v>
      </c>
      <c r="T2369" s="5">
        <f t="shared" si="291"/>
        <v>59284</v>
      </c>
      <c r="U2369" s="15"/>
      <c r="V2369" s="5">
        <f t="shared" si="289"/>
        <v>0</v>
      </c>
      <c r="X2369" s="9">
        <f t="shared" si="292"/>
        <v>40316080</v>
      </c>
      <c r="Y2369" s="9">
        <f>ROUND(0.07*MIN(7*L2369*'اطلاعات پایه'!$B$5,'محاسبه حقوق'!X2369),0)</f>
        <v>2822126</v>
      </c>
      <c r="Z2369" s="9">
        <f t="shared" si="293"/>
        <v>9272700</v>
      </c>
      <c r="AA2369" s="9">
        <f t="shared" si="294"/>
        <v>480702059.14285713</v>
      </c>
      <c r="AB2369" s="5">
        <f>IF(AA2369&lt;='اطلاعات پایه'!$B$35,'اطلاعات پایه'!$D$35,IF(AA2369&lt;='اطلاعات پایه'!$B$36,'اطلاعات پایه'!$E$35+(AA2369-'اطلاعات پایه'!$B$35)*'اطلاعات پایه'!$C$36,IF(AA2369&lt;='اطلاعات پایه'!$B$37,'اطلاعات پایه'!$E$36+(AA2369-'اطلاعات پایه'!$B$36)*'اطلاعات پایه'!$C$37,IF(AA2369&lt;='اطلاعات پایه'!$B$38,'اطلاعات پایه'!$E$37+(AA2369-'اطلاعات پایه'!$B$37)*'اطلاعات پایه'!$C$38,IF(AA2369&lt;='اطلاعات پایه'!$B$39,'اطلاعات پایه'!$E$38+(AA2369-'اطلاعات پایه'!$B$38)*'اطلاعات پایه'!$C$39,'اطلاعات پایه'!$E$39+(AA2369-'اطلاعات پایه'!$B$39)*'اطلاعات پایه'!$C$40)))))/365*L2369</f>
        <v>0</v>
      </c>
      <c r="AC2369" s="9">
        <f t="shared" si="295"/>
        <v>37493954</v>
      </c>
      <c r="AE2369" s="9">
        <f t="shared" si="290"/>
        <v>49588780</v>
      </c>
    </row>
    <row r="2370" spans="1:31" x14ac:dyDescent="0.25">
      <c r="A2370" s="13">
        <v>2350</v>
      </c>
      <c r="B2370" s="13"/>
      <c r="C2370" s="13"/>
      <c r="D2370" s="13"/>
      <c r="E2370" s="13"/>
      <c r="F2370" s="13"/>
      <c r="G2370" s="6" t="str">
        <f t="shared" si="288"/>
        <v/>
      </c>
      <c r="H2370" s="13"/>
      <c r="I2370" s="13"/>
      <c r="J2370" s="15"/>
      <c r="K2370" s="15"/>
      <c r="L2370" s="5">
        <f>VLOOKUP($C$15,'اطلاعات پایه'!$A$18:$B$30,2,FALSE)</f>
        <v>30</v>
      </c>
      <c r="M2370" s="6">
        <f>VLOOKUP($C$15,'اطلاعات پایه'!$A$18:$C$30,3,FALSE)</f>
        <v>45736</v>
      </c>
      <c r="N2370" s="5">
        <f>ROUND((K2370*('اطلاعات پایه'!$B$12+1)+'اطلاعات پایه'!$B$13)/30*L2370,0)</f>
        <v>9316080</v>
      </c>
      <c r="O2370" s="5">
        <f>IF(AND(F2370&gt;0,M2370-F2370&gt;364),'اطلاعات پایه'!$B$10,0)*L2370+J2370</f>
        <v>0</v>
      </c>
      <c r="P2370" s="5">
        <f>IF(H2370="متاهل",'اطلاعات پایه'!$B$6,0)</f>
        <v>0</v>
      </c>
      <c r="Q2370" s="5">
        <f>I2370*'اطلاعات پایه'!$B$7</f>
        <v>0</v>
      </c>
      <c r="R2370" s="5">
        <f>ROUND('اطلاعات پایه'!$B$8/30*MIN(30,L2370),0)</f>
        <v>9000000</v>
      </c>
      <c r="S2370" s="5">
        <f>ROUND('اطلاعات پایه'!$B$9/30*MIN(30,L2370),0)</f>
        <v>22000000</v>
      </c>
      <c r="T2370" s="5">
        <f t="shared" si="291"/>
        <v>59284</v>
      </c>
      <c r="U2370" s="15"/>
      <c r="V2370" s="5">
        <f t="shared" si="289"/>
        <v>0</v>
      </c>
      <c r="X2370" s="9">
        <f t="shared" si="292"/>
        <v>40316080</v>
      </c>
      <c r="Y2370" s="9">
        <f>ROUND(0.07*MIN(7*L2370*'اطلاعات پایه'!$B$5,'محاسبه حقوق'!X2370),0)</f>
        <v>2822126</v>
      </c>
      <c r="Z2370" s="9">
        <f t="shared" si="293"/>
        <v>9272700</v>
      </c>
      <c r="AA2370" s="9">
        <f t="shared" si="294"/>
        <v>480702059.14285713</v>
      </c>
      <c r="AB2370" s="5">
        <f>IF(AA2370&lt;='اطلاعات پایه'!$B$35,'اطلاعات پایه'!$D$35,IF(AA2370&lt;='اطلاعات پایه'!$B$36,'اطلاعات پایه'!$E$35+(AA2370-'اطلاعات پایه'!$B$35)*'اطلاعات پایه'!$C$36,IF(AA2370&lt;='اطلاعات پایه'!$B$37,'اطلاعات پایه'!$E$36+(AA2370-'اطلاعات پایه'!$B$36)*'اطلاعات پایه'!$C$37,IF(AA2370&lt;='اطلاعات پایه'!$B$38,'اطلاعات پایه'!$E$37+(AA2370-'اطلاعات پایه'!$B$37)*'اطلاعات پایه'!$C$38,IF(AA2370&lt;='اطلاعات پایه'!$B$39,'اطلاعات پایه'!$E$38+(AA2370-'اطلاعات پایه'!$B$38)*'اطلاعات پایه'!$C$39,'اطلاعات پایه'!$E$39+(AA2370-'اطلاعات پایه'!$B$39)*'اطلاعات پایه'!$C$40)))))/365*L2370</f>
        <v>0</v>
      </c>
      <c r="AC2370" s="9">
        <f t="shared" si="295"/>
        <v>37493954</v>
      </c>
      <c r="AE2370" s="9">
        <f t="shared" si="290"/>
        <v>49588780</v>
      </c>
    </row>
    <row r="2371" spans="1:31" x14ac:dyDescent="0.25">
      <c r="A2371" s="13">
        <v>2351</v>
      </c>
      <c r="B2371" s="13"/>
      <c r="C2371" s="13"/>
      <c r="D2371" s="13"/>
      <c r="E2371" s="13"/>
      <c r="F2371" s="13"/>
      <c r="G2371" s="6" t="str">
        <f t="shared" si="288"/>
        <v/>
      </c>
      <c r="H2371" s="13"/>
      <c r="I2371" s="13"/>
      <c r="J2371" s="15"/>
      <c r="K2371" s="15"/>
      <c r="L2371" s="5">
        <f>VLOOKUP($C$15,'اطلاعات پایه'!$A$18:$B$30,2,FALSE)</f>
        <v>30</v>
      </c>
      <c r="M2371" s="6">
        <f>VLOOKUP($C$15,'اطلاعات پایه'!$A$18:$C$30,3,FALSE)</f>
        <v>45736</v>
      </c>
      <c r="N2371" s="5">
        <f>ROUND((K2371*('اطلاعات پایه'!$B$12+1)+'اطلاعات پایه'!$B$13)/30*L2371,0)</f>
        <v>9316080</v>
      </c>
      <c r="O2371" s="5">
        <f>IF(AND(F2371&gt;0,M2371-F2371&gt;364),'اطلاعات پایه'!$B$10,0)*L2371+J2371</f>
        <v>0</v>
      </c>
      <c r="P2371" s="5">
        <f>IF(H2371="متاهل",'اطلاعات پایه'!$B$6,0)</f>
        <v>0</v>
      </c>
      <c r="Q2371" s="5">
        <f>I2371*'اطلاعات پایه'!$B$7</f>
        <v>0</v>
      </c>
      <c r="R2371" s="5">
        <f>ROUND('اطلاعات پایه'!$B$8/30*MIN(30,L2371),0)</f>
        <v>9000000</v>
      </c>
      <c r="S2371" s="5">
        <f>ROUND('اطلاعات پایه'!$B$9/30*MIN(30,L2371),0)</f>
        <v>22000000</v>
      </c>
      <c r="T2371" s="5">
        <f t="shared" si="291"/>
        <v>59284</v>
      </c>
      <c r="U2371" s="15"/>
      <c r="V2371" s="5">
        <f t="shared" si="289"/>
        <v>0</v>
      </c>
      <c r="X2371" s="9">
        <f t="shared" si="292"/>
        <v>40316080</v>
      </c>
      <c r="Y2371" s="9">
        <f>ROUND(0.07*MIN(7*L2371*'اطلاعات پایه'!$B$5,'محاسبه حقوق'!X2371),0)</f>
        <v>2822126</v>
      </c>
      <c r="Z2371" s="9">
        <f t="shared" si="293"/>
        <v>9272700</v>
      </c>
      <c r="AA2371" s="9">
        <f t="shared" si="294"/>
        <v>480702059.14285713</v>
      </c>
      <c r="AB2371" s="5">
        <f>IF(AA2371&lt;='اطلاعات پایه'!$B$35,'اطلاعات پایه'!$D$35,IF(AA2371&lt;='اطلاعات پایه'!$B$36,'اطلاعات پایه'!$E$35+(AA2371-'اطلاعات پایه'!$B$35)*'اطلاعات پایه'!$C$36,IF(AA2371&lt;='اطلاعات پایه'!$B$37,'اطلاعات پایه'!$E$36+(AA2371-'اطلاعات پایه'!$B$36)*'اطلاعات پایه'!$C$37,IF(AA2371&lt;='اطلاعات پایه'!$B$38,'اطلاعات پایه'!$E$37+(AA2371-'اطلاعات پایه'!$B$37)*'اطلاعات پایه'!$C$38,IF(AA2371&lt;='اطلاعات پایه'!$B$39,'اطلاعات پایه'!$E$38+(AA2371-'اطلاعات پایه'!$B$38)*'اطلاعات پایه'!$C$39,'اطلاعات پایه'!$E$39+(AA2371-'اطلاعات پایه'!$B$39)*'اطلاعات پایه'!$C$40)))))/365*L2371</f>
        <v>0</v>
      </c>
      <c r="AC2371" s="9">
        <f t="shared" si="295"/>
        <v>37493954</v>
      </c>
      <c r="AE2371" s="9">
        <f t="shared" si="290"/>
        <v>49588780</v>
      </c>
    </row>
    <row r="2372" spans="1:31" x14ac:dyDescent="0.25">
      <c r="A2372" s="13">
        <v>2352</v>
      </c>
      <c r="B2372" s="13"/>
      <c r="C2372" s="13"/>
      <c r="D2372" s="13"/>
      <c r="E2372" s="13"/>
      <c r="F2372" s="13"/>
      <c r="G2372" s="6" t="str">
        <f t="shared" si="288"/>
        <v/>
      </c>
      <c r="H2372" s="13"/>
      <c r="I2372" s="13"/>
      <c r="J2372" s="15"/>
      <c r="K2372" s="15"/>
      <c r="L2372" s="5">
        <f>VLOOKUP($C$15,'اطلاعات پایه'!$A$18:$B$30,2,FALSE)</f>
        <v>30</v>
      </c>
      <c r="M2372" s="6">
        <f>VLOOKUP($C$15,'اطلاعات پایه'!$A$18:$C$30,3,FALSE)</f>
        <v>45736</v>
      </c>
      <c r="N2372" s="5">
        <f>ROUND((K2372*('اطلاعات پایه'!$B$12+1)+'اطلاعات پایه'!$B$13)/30*L2372,0)</f>
        <v>9316080</v>
      </c>
      <c r="O2372" s="5">
        <f>IF(AND(F2372&gt;0,M2372-F2372&gt;364),'اطلاعات پایه'!$B$10,0)*L2372+J2372</f>
        <v>0</v>
      </c>
      <c r="P2372" s="5">
        <f>IF(H2372="متاهل",'اطلاعات پایه'!$B$6,0)</f>
        <v>0</v>
      </c>
      <c r="Q2372" s="5">
        <f>I2372*'اطلاعات پایه'!$B$7</f>
        <v>0</v>
      </c>
      <c r="R2372" s="5">
        <f>ROUND('اطلاعات پایه'!$B$8/30*MIN(30,L2372),0)</f>
        <v>9000000</v>
      </c>
      <c r="S2372" s="5">
        <f>ROUND('اطلاعات پایه'!$B$9/30*MIN(30,L2372),0)</f>
        <v>22000000</v>
      </c>
      <c r="T2372" s="5">
        <f t="shared" si="291"/>
        <v>59284</v>
      </c>
      <c r="U2372" s="15"/>
      <c r="V2372" s="5">
        <f t="shared" si="289"/>
        <v>0</v>
      </c>
      <c r="X2372" s="9">
        <f t="shared" si="292"/>
        <v>40316080</v>
      </c>
      <c r="Y2372" s="9">
        <f>ROUND(0.07*MIN(7*L2372*'اطلاعات پایه'!$B$5,'محاسبه حقوق'!X2372),0)</f>
        <v>2822126</v>
      </c>
      <c r="Z2372" s="9">
        <f t="shared" si="293"/>
        <v>9272700</v>
      </c>
      <c r="AA2372" s="9">
        <f t="shared" si="294"/>
        <v>480702059.14285713</v>
      </c>
      <c r="AB2372" s="5">
        <f>IF(AA2372&lt;='اطلاعات پایه'!$B$35,'اطلاعات پایه'!$D$35,IF(AA2372&lt;='اطلاعات پایه'!$B$36,'اطلاعات پایه'!$E$35+(AA2372-'اطلاعات پایه'!$B$35)*'اطلاعات پایه'!$C$36,IF(AA2372&lt;='اطلاعات پایه'!$B$37,'اطلاعات پایه'!$E$36+(AA2372-'اطلاعات پایه'!$B$36)*'اطلاعات پایه'!$C$37,IF(AA2372&lt;='اطلاعات پایه'!$B$38,'اطلاعات پایه'!$E$37+(AA2372-'اطلاعات پایه'!$B$37)*'اطلاعات پایه'!$C$38,IF(AA2372&lt;='اطلاعات پایه'!$B$39,'اطلاعات پایه'!$E$38+(AA2372-'اطلاعات پایه'!$B$38)*'اطلاعات پایه'!$C$39,'اطلاعات پایه'!$E$39+(AA2372-'اطلاعات پایه'!$B$39)*'اطلاعات پایه'!$C$40)))))/365*L2372</f>
        <v>0</v>
      </c>
      <c r="AC2372" s="9">
        <f t="shared" si="295"/>
        <v>37493954</v>
      </c>
      <c r="AE2372" s="9">
        <f t="shared" si="290"/>
        <v>49588780</v>
      </c>
    </row>
    <row r="2373" spans="1:31" x14ac:dyDescent="0.25">
      <c r="A2373" s="13">
        <v>2353</v>
      </c>
      <c r="B2373" s="13"/>
      <c r="C2373" s="13"/>
      <c r="D2373" s="13"/>
      <c r="E2373" s="13"/>
      <c r="F2373" s="13"/>
      <c r="G2373" s="6" t="str">
        <f t="shared" si="288"/>
        <v/>
      </c>
      <c r="H2373" s="13"/>
      <c r="I2373" s="13"/>
      <c r="J2373" s="15"/>
      <c r="K2373" s="15"/>
      <c r="L2373" s="5">
        <f>VLOOKUP($C$15,'اطلاعات پایه'!$A$18:$B$30,2,FALSE)</f>
        <v>30</v>
      </c>
      <c r="M2373" s="6">
        <f>VLOOKUP($C$15,'اطلاعات پایه'!$A$18:$C$30,3,FALSE)</f>
        <v>45736</v>
      </c>
      <c r="N2373" s="5">
        <f>ROUND((K2373*('اطلاعات پایه'!$B$12+1)+'اطلاعات پایه'!$B$13)/30*L2373,0)</f>
        <v>9316080</v>
      </c>
      <c r="O2373" s="5">
        <f>IF(AND(F2373&gt;0,M2373-F2373&gt;364),'اطلاعات پایه'!$B$10,0)*L2373+J2373</f>
        <v>0</v>
      </c>
      <c r="P2373" s="5">
        <f>IF(H2373="متاهل",'اطلاعات پایه'!$B$6,0)</f>
        <v>0</v>
      </c>
      <c r="Q2373" s="5">
        <f>I2373*'اطلاعات پایه'!$B$7</f>
        <v>0</v>
      </c>
      <c r="R2373" s="5">
        <f>ROUND('اطلاعات پایه'!$B$8/30*MIN(30,L2373),0)</f>
        <v>9000000</v>
      </c>
      <c r="S2373" s="5">
        <f>ROUND('اطلاعات پایه'!$B$9/30*MIN(30,L2373),0)</f>
        <v>22000000</v>
      </c>
      <c r="T2373" s="5">
        <f t="shared" si="291"/>
        <v>59284</v>
      </c>
      <c r="U2373" s="15"/>
      <c r="V2373" s="5">
        <f t="shared" si="289"/>
        <v>0</v>
      </c>
      <c r="X2373" s="9">
        <f t="shared" si="292"/>
        <v>40316080</v>
      </c>
      <c r="Y2373" s="9">
        <f>ROUND(0.07*MIN(7*L2373*'اطلاعات پایه'!$B$5,'محاسبه حقوق'!X2373),0)</f>
        <v>2822126</v>
      </c>
      <c r="Z2373" s="9">
        <f t="shared" si="293"/>
        <v>9272700</v>
      </c>
      <c r="AA2373" s="9">
        <f t="shared" si="294"/>
        <v>480702059.14285713</v>
      </c>
      <c r="AB2373" s="5">
        <f>IF(AA2373&lt;='اطلاعات پایه'!$B$35,'اطلاعات پایه'!$D$35,IF(AA2373&lt;='اطلاعات پایه'!$B$36,'اطلاعات پایه'!$E$35+(AA2373-'اطلاعات پایه'!$B$35)*'اطلاعات پایه'!$C$36,IF(AA2373&lt;='اطلاعات پایه'!$B$37,'اطلاعات پایه'!$E$36+(AA2373-'اطلاعات پایه'!$B$36)*'اطلاعات پایه'!$C$37,IF(AA2373&lt;='اطلاعات پایه'!$B$38,'اطلاعات پایه'!$E$37+(AA2373-'اطلاعات پایه'!$B$37)*'اطلاعات پایه'!$C$38,IF(AA2373&lt;='اطلاعات پایه'!$B$39,'اطلاعات پایه'!$E$38+(AA2373-'اطلاعات پایه'!$B$38)*'اطلاعات پایه'!$C$39,'اطلاعات پایه'!$E$39+(AA2373-'اطلاعات پایه'!$B$39)*'اطلاعات پایه'!$C$40)))))/365*L2373</f>
        <v>0</v>
      </c>
      <c r="AC2373" s="9">
        <f t="shared" si="295"/>
        <v>37493954</v>
      </c>
      <c r="AE2373" s="9">
        <f t="shared" si="290"/>
        <v>49588780</v>
      </c>
    </row>
    <row r="2374" spans="1:31" x14ac:dyDescent="0.25">
      <c r="A2374" s="13">
        <v>2354</v>
      </c>
      <c r="B2374" s="13"/>
      <c r="C2374" s="13"/>
      <c r="D2374" s="13"/>
      <c r="E2374" s="13"/>
      <c r="F2374" s="13"/>
      <c r="G2374" s="6" t="str">
        <f t="shared" si="288"/>
        <v/>
      </c>
      <c r="H2374" s="13"/>
      <c r="I2374" s="13"/>
      <c r="J2374" s="15"/>
      <c r="K2374" s="15"/>
      <c r="L2374" s="5">
        <f>VLOOKUP($C$15,'اطلاعات پایه'!$A$18:$B$30,2,FALSE)</f>
        <v>30</v>
      </c>
      <c r="M2374" s="6">
        <f>VLOOKUP($C$15,'اطلاعات پایه'!$A$18:$C$30,3,FALSE)</f>
        <v>45736</v>
      </c>
      <c r="N2374" s="5">
        <f>ROUND((K2374*('اطلاعات پایه'!$B$12+1)+'اطلاعات پایه'!$B$13)/30*L2374,0)</f>
        <v>9316080</v>
      </c>
      <c r="O2374" s="5">
        <f>IF(AND(F2374&gt;0,M2374-F2374&gt;364),'اطلاعات پایه'!$B$10,0)*L2374+J2374</f>
        <v>0</v>
      </c>
      <c r="P2374" s="5">
        <f>IF(H2374="متاهل",'اطلاعات پایه'!$B$6,0)</f>
        <v>0</v>
      </c>
      <c r="Q2374" s="5">
        <f>I2374*'اطلاعات پایه'!$B$7</f>
        <v>0</v>
      </c>
      <c r="R2374" s="5">
        <f>ROUND('اطلاعات پایه'!$B$8/30*MIN(30,L2374),0)</f>
        <v>9000000</v>
      </c>
      <c r="S2374" s="5">
        <f>ROUND('اطلاعات پایه'!$B$9/30*MIN(30,L2374),0)</f>
        <v>22000000</v>
      </c>
      <c r="T2374" s="5">
        <f t="shared" si="291"/>
        <v>59284</v>
      </c>
      <c r="U2374" s="15"/>
      <c r="V2374" s="5">
        <f t="shared" si="289"/>
        <v>0</v>
      </c>
      <c r="X2374" s="9">
        <f t="shared" si="292"/>
        <v>40316080</v>
      </c>
      <c r="Y2374" s="9">
        <f>ROUND(0.07*MIN(7*L2374*'اطلاعات پایه'!$B$5,'محاسبه حقوق'!X2374),0)</f>
        <v>2822126</v>
      </c>
      <c r="Z2374" s="9">
        <f t="shared" si="293"/>
        <v>9272700</v>
      </c>
      <c r="AA2374" s="9">
        <f t="shared" si="294"/>
        <v>480702059.14285713</v>
      </c>
      <c r="AB2374" s="5">
        <f>IF(AA2374&lt;='اطلاعات پایه'!$B$35,'اطلاعات پایه'!$D$35,IF(AA2374&lt;='اطلاعات پایه'!$B$36,'اطلاعات پایه'!$E$35+(AA2374-'اطلاعات پایه'!$B$35)*'اطلاعات پایه'!$C$36,IF(AA2374&lt;='اطلاعات پایه'!$B$37,'اطلاعات پایه'!$E$36+(AA2374-'اطلاعات پایه'!$B$36)*'اطلاعات پایه'!$C$37,IF(AA2374&lt;='اطلاعات پایه'!$B$38,'اطلاعات پایه'!$E$37+(AA2374-'اطلاعات پایه'!$B$37)*'اطلاعات پایه'!$C$38,IF(AA2374&lt;='اطلاعات پایه'!$B$39,'اطلاعات پایه'!$E$38+(AA2374-'اطلاعات پایه'!$B$38)*'اطلاعات پایه'!$C$39,'اطلاعات پایه'!$E$39+(AA2374-'اطلاعات پایه'!$B$39)*'اطلاعات پایه'!$C$40)))))/365*L2374</f>
        <v>0</v>
      </c>
      <c r="AC2374" s="9">
        <f t="shared" si="295"/>
        <v>37493954</v>
      </c>
      <c r="AE2374" s="9">
        <f t="shared" si="290"/>
        <v>49588780</v>
      </c>
    </row>
    <row r="2375" spans="1:31" x14ac:dyDescent="0.25">
      <c r="A2375" s="13">
        <v>2355</v>
      </c>
      <c r="B2375" s="13"/>
      <c r="C2375" s="13"/>
      <c r="D2375" s="13"/>
      <c r="E2375" s="13"/>
      <c r="F2375" s="13"/>
      <c r="G2375" s="6" t="str">
        <f t="shared" si="288"/>
        <v/>
      </c>
      <c r="H2375" s="13"/>
      <c r="I2375" s="13"/>
      <c r="J2375" s="15"/>
      <c r="K2375" s="15"/>
      <c r="L2375" s="5">
        <f>VLOOKUP($C$15,'اطلاعات پایه'!$A$18:$B$30,2,FALSE)</f>
        <v>30</v>
      </c>
      <c r="M2375" s="6">
        <f>VLOOKUP($C$15,'اطلاعات پایه'!$A$18:$C$30,3,FALSE)</f>
        <v>45736</v>
      </c>
      <c r="N2375" s="5">
        <f>ROUND((K2375*('اطلاعات پایه'!$B$12+1)+'اطلاعات پایه'!$B$13)/30*L2375,0)</f>
        <v>9316080</v>
      </c>
      <c r="O2375" s="5">
        <f>IF(AND(F2375&gt;0,M2375-F2375&gt;364),'اطلاعات پایه'!$B$10,0)*L2375+J2375</f>
        <v>0</v>
      </c>
      <c r="P2375" s="5">
        <f>IF(H2375="متاهل",'اطلاعات پایه'!$B$6,0)</f>
        <v>0</v>
      </c>
      <c r="Q2375" s="5">
        <f>I2375*'اطلاعات پایه'!$B$7</f>
        <v>0</v>
      </c>
      <c r="R2375" s="5">
        <f>ROUND('اطلاعات پایه'!$B$8/30*MIN(30,L2375),0)</f>
        <v>9000000</v>
      </c>
      <c r="S2375" s="5">
        <f>ROUND('اطلاعات پایه'!$B$9/30*MIN(30,L2375),0)</f>
        <v>22000000</v>
      </c>
      <c r="T2375" s="5">
        <f t="shared" si="291"/>
        <v>59284</v>
      </c>
      <c r="U2375" s="15"/>
      <c r="V2375" s="5">
        <f t="shared" si="289"/>
        <v>0</v>
      </c>
      <c r="X2375" s="9">
        <f t="shared" si="292"/>
        <v>40316080</v>
      </c>
      <c r="Y2375" s="9">
        <f>ROUND(0.07*MIN(7*L2375*'اطلاعات پایه'!$B$5,'محاسبه حقوق'!X2375),0)</f>
        <v>2822126</v>
      </c>
      <c r="Z2375" s="9">
        <f t="shared" si="293"/>
        <v>9272700</v>
      </c>
      <c r="AA2375" s="9">
        <f t="shared" si="294"/>
        <v>480702059.14285713</v>
      </c>
      <c r="AB2375" s="5">
        <f>IF(AA2375&lt;='اطلاعات پایه'!$B$35,'اطلاعات پایه'!$D$35,IF(AA2375&lt;='اطلاعات پایه'!$B$36,'اطلاعات پایه'!$E$35+(AA2375-'اطلاعات پایه'!$B$35)*'اطلاعات پایه'!$C$36,IF(AA2375&lt;='اطلاعات پایه'!$B$37,'اطلاعات پایه'!$E$36+(AA2375-'اطلاعات پایه'!$B$36)*'اطلاعات پایه'!$C$37,IF(AA2375&lt;='اطلاعات پایه'!$B$38,'اطلاعات پایه'!$E$37+(AA2375-'اطلاعات پایه'!$B$37)*'اطلاعات پایه'!$C$38,IF(AA2375&lt;='اطلاعات پایه'!$B$39,'اطلاعات پایه'!$E$38+(AA2375-'اطلاعات پایه'!$B$38)*'اطلاعات پایه'!$C$39,'اطلاعات پایه'!$E$39+(AA2375-'اطلاعات پایه'!$B$39)*'اطلاعات پایه'!$C$40)))))/365*L2375</f>
        <v>0</v>
      </c>
      <c r="AC2375" s="9">
        <f t="shared" si="295"/>
        <v>37493954</v>
      </c>
      <c r="AE2375" s="9">
        <f t="shared" si="290"/>
        <v>49588780</v>
      </c>
    </row>
    <row r="2376" spans="1:31" x14ac:dyDescent="0.25">
      <c r="A2376" s="13">
        <v>2356</v>
      </c>
      <c r="B2376" s="13"/>
      <c r="C2376" s="13"/>
      <c r="D2376" s="13"/>
      <c r="E2376" s="13"/>
      <c r="F2376" s="13"/>
      <c r="G2376" s="6" t="str">
        <f t="shared" si="288"/>
        <v/>
      </c>
      <c r="H2376" s="13"/>
      <c r="I2376" s="13"/>
      <c r="J2376" s="15"/>
      <c r="K2376" s="15"/>
      <c r="L2376" s="5">
        <f>VLOOKUP($C$15,'اطلاعات پایه'!$A$18:$B$30,2,FALSE)</f>
        <v>30</v>
      </c>
      <c r="M2376" s="6">
        <f>VLOOKUP($C$15,'اطلاعات پایه'!$A$18:$C$30,3,FALSE)</f>
        <v>45736</v>
      </c>
      <c r="N2376" s="5">
        <f>ROUND((K2376*('اطلاعات پایه'!$B$12+1)+'اطلاعات پایه'!$B$13)/30*L2376,0)</f>
        <v>9316080</v>
      </c>
      <c r="O2376" s="5">
        <f>IF(AND(F2376&gt;0,M2376-F2376&gt;364),'اطلاعات پایه'!$B$10,0)*L2376+J2376</f>
        <v>0</v>
      </c>
      <c r="P2376" s="5">
        <f>IF(H2376="متاهل",'اطلاعات پایه'!$B$6,0)</f>
        <v>0</v>
      </c>
      <c r="Q2376" s="5">
        <f>I2376*'اطلاعات پایه'!$B$7</f>
        <v>0</v>
      </c>
      <c r="R2376" s="5">
        <f>ROUND('اطلاعات پایه'!$B$8/30*MIN(30,L2376),0)</f>
        <v>9000000</v>
      </c>
      <c r="S2376" s="5">
        <f>ROUND('اطلاعات پایه'!$B$9/30*MIN(30,L2376),0)</f>
        <v>22000000</v>
      </c>
      <c r="T2376" s="5">
        <f t="shared" si="291"/>
        <v>59284</v>
      </c>
      <c r="U2376" s="15"/>
      <c r="V2376" s="5">
        <f t="shared" si="289"/>
        <v>0</v>
      </c>
      <c r="X2376" s="9">
        <f t="shared" si="292"/>
        <v>40316080</v>
      </c>
      <c r="Y2376" s="9">
        <f>ROUND(0.07*MIN(7*L2376*'اطلاعات پایه'!$B$5,'محاسبه حقوق'!X2376),0)</f>
        <v>2822126</v>
      </c>
      <c r="Z2376" s="9">
        <f t="shared" si="293"/>
        <v>9272700</v>
      </c>
      <c r="AA2376" s="9">
        <f t="shared" si="294"/>
        <v>480702059.14285713</v>
      </c>
      <c r="AB2376" s="5">
        <f>IF(AA2376&lt;='اطلاعات پایه'!$B$35,'اطلاعات پایه'!$D$35,IF(AA2376&lt;='اطلاعات پایه'!$B$36,'اطلاعات پایه'!$E$35+(AA2376-'اطلاعات پایه'!$B$35)*'اطلاعات پایه'!$C$36,IF(AA2376&lt;='اطلاعات پایه'!$B$37,'اطلاعات پایه'!$E$36+(AA2376-'اطلاعات پایه'!$B$36)*'اطلاعات پایه'!$C$37,IF(AA2376&lt;='اطلاعات پایه'!$B$38,'اطلاعات پایه'!$E$37+(AA2376-'اطلاعات پایه'!$B$37)*'اطلاعات پایه'!$C$38,IF(AA2376&lt;='اطلاعات پایه'!$B$39,'اطلاعات پایه'!$E$38+(AA2376-'اطلاعات پایه'!$B$38)*'اطلاعات پایه'!$C$39,'اطلاعات پایه'!$E$39+(AA2376-'اطلاعات پایه'!$B$39)*'اطلاعات پایه'!$C$40)))))/365*L2376</f>
        <v>0</v>
      </c>
      <c r="AC2376" s="9">
        <f t="shared" si="295"/>
        <v>37493954</v>
      </c>
      <c r="AE2376" s="9">
        <f t="shared" si="290"/>
        <v>49588780</v>
      </c>
    </row>
    <row r="2377" spans="1:31" x14ac:dyDescent="0.25">
      <c r="A2377" s="13">
        <v>2357</v>
      </c>
      <c r="B2377" s="13"/>
      <c r="C2377" s="13"/>
      <c r="D2377" s="13"/>
      <c r="E2377" s="13"/>
      <c r="F2377" s="13"/>
      <c r="G2377" s="6" t="str">
        <f t="shared" si="288"/>
        <v/>
      </c>
      <c r="H2377" s="13"/>
      <c r="I2377" s="13"/>
      <c r="J2377" s="15"/>
      <c r="K2377" s="15"/>
      <c r="L2377" s="5">
        <f>VLOOKUP($C$15,'اطلاعات پایه'!$A$18:$B$30,2,FALSE)</f>
        <v>30</v>
      </c>
      <c r="M2377" s="6">
        <f>VLOOKUP($C$15,'اطلاعات پایه'!$A$18:$C$30,3,FALSE)</f>
        <v>45736</v>
      </c>
      <c r="N2377" s="5">
        <f>ROUND((K2377*('اطلاعات پایه'!$B$12+1)+'اطلاعات پایه'!$B$13)/30*L2377,0)</f>
        <v>9316080</v>
      </c>
      <c r="O2377" s="5">
        <f>IF(AND(F2377&gt;0,M2377-F2377&gt;364),'اطلاعات پایه'!$B$10,0)*L2377+J2377</f>
        <v>0</v>
      </c>
      <c r="P2377" s="5">
        <f>IF(H2377="متاهل",'اطلاعات پایه'!$B$6,0)</f>
        <v>0</v>
      </c>
      <c r="Q2377" s="5">
        <f>I2377*'اطلاعات پایه'!$B$7</f>
        <v>0</v>
      </c>
      <c r="R2377" s="5">
        <f>ROUND('اطلاعات پایه'!$B$8/30*MIN(30,L2377),0)</f>
        <v>9000000</v>
      </c>
      <c r="S2377" s="5">
        <f>ROUND('اطلاعات پایه'!$B$9/30*MIN(30,L2377),0)</f>
        <v>22000000</v>
      </c>
      <c r="T2377" s="5">
        <f t="shared" si="291"/>
        <v>59284</v>
      </c>
      <c r="U2377" s="15"/>
      <c r="V2377" s="5">
        <f t="shared" si="289"/>
        <v>0</v>
      </c>
      <c r="X2377" s="9">
        <f t="shared" si="292"/>
        <v>40316080</v>
      </c>
      <c r="Y2377" s="9">
        <f>ROUND(0.07*MIN(7*L2377*'اطلاعات پایه'!$B$5,'محاسبه حقوق'!X2377),0)</f>
        <v>2822126</v>
      </c>
      <c r="Z2377" s="9">
        <f t="shared" si="293"/>
        <v>9272700</v>
      </c>
      <c r="AA2377" s="9">
        <f t="shared" si="294"/>
        <v>480702059.14285713</v>
      </c>
      <c r="AB2377" s="5">
        <f>IF(AA2377&lt;='اطلاعات پایه'!$B$35,'اطلاعات پایه'!$D$35,IF(AA2377&lt;='اطلاعات پایه'!$B$36,'اطلاعات پایه'!$E$35+(AA2377-'اطلاعات پایه'!$B$35)*'اطلاعات پایه'!$C$36,IF(AA2377&lt;='اطلاعات پایه'!$B$37,'اطلاعات پایه'!$E$36+(AA2377-'اطلاعات پایه'!$B$36)*'اطلاعات پایه'!$C$37,IF(AA2377&lt;='اطلاعات پایه'!$B$38,'اطلاعات پایه'!$E$37+(AA2377-'اطلاعات پایه'!$B$37)*'اطلاعات پایه'!$C$38,IF(AA2377&lt;='اطلاعات پایه'!$B$39,'اطلاعات پایه'!$E$38+(AA2377-'اطلاعات پایه'!$B$38)*'اطلاعات پایه'!$C$39,'اطلاعات پایه'!$E$39+(AA2377-'اطلاعات پایه'!$B$39)*'اطلاعات پایه'!$C$40)))))/365*L2377</f>
        <v>0</v>
      </c>
      <c r="AC2377" s="9">
        <f t="shared" si="295"/>
        <v>37493954</v>
      </c>
      <c r="AE2377" s="9">
        <f t="shared" si="290"/>
        <v>49588780</v>
      </c>
    </row>
    <row r="2378" spans="1:31" x14ac:dyDescent="0.25">
      <c r="A2378" s="13">
        <v>2358</v>
      </c>
      <c r="B2378" s="13"/>
      <c r="C2378" s="13"/>
      <c r="D2378" s="13"/>
      <c r="E2378" s="13"/>
      <c r="F2378" s="13"/>
      <c r="G2378" s="6" t="str">
        <f t="shared" si="288"/>
        <v/>
      </c>
      <c r="H2378" s="13"/>
      <c r="I2378" s="13"/>
      <c r="J2378" s="15"/>
      <c r="K2378" s="15"/>
      <c r="L2378" s="5">
        <f>VLOOKUP($C$15,'اطلاعات پایه'!$A$18:$B$30,2,FALSE)</f>
        <v>30</v>
      </c>
      <c r="M2378" s="6">
        <f>VLOOKUP($C$15,'اطلاعات پایه'!$A$18:$C$30,3,FALSE)</f>
        <v>45736</v>
      </c>
      <c r="N2378" s="5">
        <f>ROUND((K2378*('اطلاعات پایه'!$B$12+1)+'اطلاعات پایه'!$B$13)/30*L2378,0)</f>
        <v>9316080</v>
      </c>
      <c r="O2378" s="5">
        <f>IF(AND(F2378&gt;0,M2378-F2378&gt;364),'اطلاعات پایه'!$B$10,0)*L2378+J2378</f>
        <v>0</v>
      </c>
      <c r="P2378" s="5">
        <f>IF(H2378="متاهل",'اطلاعات پایه'!$B$6,0)</f>
        <v>0</v>
      </c>
      <c r="Q2378" s="5">
        <f>I2378*'اطلاعات پایه'!$B$7</f>
        <v>0</v>
      </c>
      <c r="R2378" s="5">
        <f>ROUND('اطلاعات پایه'!$B$8/30*MIN(30,L2378),0)</f>
        <v>9000000</v>
      </c>
      <c r="S2378" s="5">
        <f>ROUND('اطلاعات پایه'!$B$9/30*MIN(30,L2378),0)</f>
        <v>22000000</v>
      </c>
      <c r="T2378" s="5">
        <f t="shared" si="291"/>
        <v>59284</v>
      </c>
      <c r="U2378" s="15"/>
      <c r="V2378" s="5">
        <f t="shared" si="289"/>
        <v>0</v>
      </c>
      <c r="X2378" s="9">
        <f t="shared" si="292"/>
        <v>40316080</v>
      </c>
      <c r="Y2378" s="9">
        <f>ROUND(0.07*MIN(7*L2378*'اطلاعات پایه'!$B$5,'محاسبه حقوق'!X2378),0)</f>
        <v>2822126</v>
      </c>
      <c r="Z2378" s="9">
        <f t="shared" si="293"/>
        <v>9272700</v>
      </c>
      <c r="AA2378" s="9">
        <f t="shared" si="294"/>
        <v>480702059.14285713</v>
      </c>
      <c r="AB2378" s="5">
        <f>IF(AA2378&lt;='اطلاعات پایه'!$B$35,'اطلاعات پایه'!$D$35,IF(AA2378&lt;='اطلاعات پایه'!$B$36,'اطلاعات پایه'!$E$35+(AA2378-'اطلاعات پایه'!$B$35)*'اطلاعات پایه'!$C$36,IF(AA2378&lt;='اطلاعات پایه'!$B$37,'اطلاعات پایه'!$E$36+(AA2378-'اطلاعات پایه'!$B$36)*'اطلاعات پایه'!$C$37,IF(AA2378&lt;='اطلاعات پایه'!$B$38,'اطلاعات پایه'!$E$37+(AA2378-'اطلاعات پایه'!$B$37)*'اطلاعات پایه'!$C$38,IF(AA2378&lt;='اطلاعات پایه'!$B$39,'اطلاعات پایه'!$E$38+(AA2378-'اطلاعات پایه'!$B$38)*'اطلاعات پایه'!$C$39,'اطلاعات پایه'!$E$39+(AA2378-'اطلاعات پایه'!$B$39)*'اطلاعات پایه'!$C$40)))))/365*L2378</f>
        <v>0</v>
      </c>
      <c r="AC2378" s="9">
        <f t="shared" si="295"/>
        <v>37493954</v>
      </c>
      <c r="AE2378" s="9">
        <f t="shared" si="290"/>
        <v>49588780</v>
      </c>
    </row>
    <row r="2379" spans="1:31" x14ac:dyDescent="0.25">
      <c r="A2379" s="13">
        <v>2359</v>
      </c>
      <c r="B2379" s="13"/>
      <c r="C2379" s="13"/>
      <c r="D2379" s="13"/>
      <c r="E2379" s="13"/>
      <c r="F2379" s="13"/>
      <c r="G2379" s="6" t="str">
        <f t="shared" si="288"/>
        <v/>
      </c>
      <c r="H2379" s="13"/>
      <c r="I2379" s="13"/>
      <c r="J2379" s="15"/>
      <c r="K2379" s="15"/>
      <c r="L2379" s="5">
        <f>VLOOKUP($C$15,'اطلاعات پایه'!$A$18:$B$30,2,FALSE)</f>
        <v>30</v>
      </c>
      <c r="M2379" s="6">
        <f>VLOOKUP($C$15,'اطلاعات پایه'!$A$18:$C$30,3,FALSE)</f>
        <v>45736</v>
      </c>
      <c r="N2379" s="5">
        <f>ROUND((K2379*('اطلاعات پایه'!$B$12+1)+'اطلاعات پایه'!$B$13)/30*L2379,0)</f>
        <v>9316080</v>
      </c>
      <c r="O2379" s="5">
        <f>IF(AND(F2379&gt;0,M2379-F2379&gt;364),'اطلاعات پایه'!$B$10,0)*L2379+J2379</f>
        <v>0</v>
      </c>
      <c r="P2379" s="5">
        <f>IF(H2379="متاهل",'اطلاعات پایه'!$B$6,0)</f>
        <v>0</v>
      </c>
      <c r="Q2379" s="5">
        <f>I2379*'اطلاعات پایه'!$B$7</f>
        <v>0</v>
      </c>
      <c r="R2379" s="5">
        <f>ROUND('اطلاعات پایه'!$B$8/30*MIN(30,L2379),0)</f>
        <v>9000000</v>
      </c>
      <c r="S2379" s="5">
        <f>ROUND('اطلاعات پایه'!$B$9/30*MIN(30,L2379),0)</f>
        <v>22000000</v>
      </c>
      <c r="T2379" s="5">
        <f t="shared" si="291"/>
        <v>59284</v>
      </c>
      <c r="U2379" s="15"/>
      <c r="V2379" s="5">
        <f t="shared" si="289"/>
        <v>0</v>
      </c>
      <c r="X2379" s="9">
        <f t="shared" si="292"/>
        <v>40316080</v>
      </c>
      <c r="Y2379" s="9">
        <f>ROUND(0.07*MIN(7*L2379*'اطلاعات پایه'!$B$5,'محاسبه حقوق'!X2379),0)</f>
        <v>2822126</v>
      </c>
      <c r="Z2379" s="9">
        <f t="shared" si="293"/>
        <v>9272700</v>
      </c>
      <c r="AA2379" s="9">
        <f t="shared" si="294"/>
        <v>480702059.14285713</v>
      </c>
      <c r="AB2379" s="5">
        <f>IF(AA2379&lt;='اطلاعات پایه'!$B$35,'اطلاعات پایه'!$D$35,IF(AA2379&lt;='اطلاعات پایه'!$B$36,'اطلاعات پایه'!$E$35+(AA2379-'اطلاعات پایه'!$B$35)*'اطلاعات پایه'!$C$36,IF(AA2379&lt;='اطلاعات پایه'!$B$37,'اطلاعات پایه'!$E$36+(AA2379-'اطلاعات پایه'!$B$36)*'اطلاعات پایه'!$C$37,IF(AA2379&lt;='اطلاعات پایه'!$B$38,'اطلاعات پایه'!$E$37+(AA2379-'اطلاعات پایه'!$B$37)*'اطلاعات پایه'!$C$38,IF(AA2379&lt;='اطلاعات پایه'!$B$39,'اطلاعات پایه'!$E$38+(AA2379-'اطلاعات پایه'!$B$38)*'اطلاعات پایه'!$C$39,'اطلاعات پایه'!$E$39+(AA2379-'اطلاعات پایه'!$B$39)*'اطلاعات پایه'!$C$40)))))/365*L2379</f>
        <v>0</v>
      </c>
      <c r="AC2379" s="9">
        <f t="shared" si="295"/>
        <v>37493954</v>
      </c>
      <c r="AE2379" s="9">
        <f t="shared" si="290"/>
        <v>49588780</v>
      </c>
    </row>
    <row r="2380" spans="1:31" x14ac:dyDescent="0.25">
      <c r="A2380" s="13">
        <v>2360</v>
      </c>
      <c r="B2380" s="13"/>
      <c r="C2380" s="13"/>
      <c r="D2380" s="13"/>
      <c r="E2380" s="13"/>
      <c r="F2380" s="13"/>
      <c r="G2380" s="6" t="str">
        <f t="shared" si="288"/>
        <v/>
      </c>
      <c r="H2380" s="13"/>
      <c r="I2380" s="13"/>
      <c r="J2380" s="15"/>
      <c r="K2380" s="15"/>
      <c r="L2380" s="5">
        <f>VLOOKUP($C$15,'اطلاعات پایه'!$A$18:$B$30,2,FALSE)</f>
        <v>30</v>
      </c>
      <c r="M2380" s="6">
        <f>VLOOKUP($C$15,'اطلاعات پایه'!$A$18:$C$30,3,FALSE)</f>
        <v>45736</v>
      </c>
      <c r="N2380" s="5">
        <f>ROUND((K2380*('اطلاعات پایه'!$B$12+1)+'اطلاعات پایه'!$B$13)/30*L2380,0)</f>
        <v>9316080</v>
      </c>
      <c r="O2380" s="5">
        <f>IF(AND(F2380&gt;0,M2380-F2380&gt;364),'اطلاعات پایه'!$B$10,0)*L2380+J2380</f>
        <v>0</v>
      </c>
      <c r="P2380" s="5">
        <f>IF(H2380="متاهل",'اطلاعات پایه'!$B$6,0)</f>
        <v>0</v>
      </c>
      <c r="Q2380" s="5">
        <f>I2380*'اطلاعات پایه'!$B$7</f>
        <v>0</v>
      </c>
      <c r="R2380" s="5">
        <f>ROUND('اطلاعات پایه'!$B$8/30*MIN(30,L2380),0)</f>
        <v>9000000</v>
      </c>
      <c r="S2380" s="5">
        <f>ROUND('اطلاعات پایه'!$B$9/30*MIN(30,L2380),0)</f>
        <v>22000000</v>
      </c>
      <c r="T2380" s="5">
        <f t="shared" si="291"/>
        <v>59284</v>
      </c>
      <c r="U2380" s="15"/>
      <c r="V2380" s="5">
        <f t="shared" si="289"/>
        <v>0</v>
      </c>
      <c r="X2380" s="9">
        <f t="shared" si="292"/>
        <v>40316080</v>
      </c>
      <c r="Y2380" s="9">
        <f>ROUND(0.07*MIN(7*L2380*'اطلاعات پایه'!$B$5,'محاسبه حقوق'!X2380),0)</f>
        <v>2822126</v>
      </c>
      <c r="Z2380" s="9">
        <f t="shared" si="293"/>
        <v>9272700</v>
      </c>
      <c r="AA2380" s="9">
        <f t="shared" si="294"/>
        <v>480702059.14285713</v>
      </c>
      <c r="AB2380" s="5">
        <f>IF(AA2380&lt;='اطلاعات پایه'!$B$35,'اطلاعات پایه'!$D$35,IF(AA2380&lt;='اطلاعات پایه'!$B$36,'اطلاعات پایه'!$E$35+(AA2380-'اطلاعات پایه'!$B$35)*'اطلاعات پایه'!$C$36,IF(AA2380&lt;='اطلاعات پایه'!$B$37,'اطلاعات پایه'!$E$36+(AA2380-'اطلاعات پایه'!$B$36)*'اطلاعات پایه'!$C$37,IF(AA2380&lt;='اطلاعات پایه'!$B$38,'اطلاعات پایه'!$E$37+(AA2380-'اطلاعات پایه'!$B$37)*'اطلاعات پایه'!$C$38,IF(AA2380&lt;='اطلاعات پایه'!$B$39,'اطلاعات پایه'!$E$38+(AA2380-'اطلاعات پایه'!$B$38)*'اطلاعات پایه'!$C$39,'اطلاعات پایه'!$E$39+(AA2380-'اطلاعات پایه'!$B$39)*'اطلاعات پایه'!$C$40)))))/365*L2380</f>
        <v>0</v>
      </c>
      <c r="AC2380" s="9">
        <f t="shared" si="295"/>
        <v>37493954</v>
      </c>
      <c r="AE2380" s="9">
        <f t="shared" si="290"/>
        <v>49588780</v>
      </c>
    </row>
    <row r="2381" spans="1:31" x14ac:dyDescent="0.25">
      <c r="A2381" s="13">
        <v>2361</v>
      </c>
      <c r="B2381" s="13"/>
      <c r="C2381" s="13"/>
      <c r="D2381" s="13"/>
      <c r="E2381" s="13"/>
      <c r="F2381" s="13"/>
      <c r="G2381" s="6" t="str">
        <f t="shared" si="288"/>
        <v/>
      </c>
      <c r="H2381" s="13"/>
      <c r="I2381" s="13"/>
      <c r="J2381" s="15"/>
      <c r="K2381" s="15"/>
      <c r="L2381" s="5">
        <f>VLOOKUP($C$15,'اطلاعات پایه'!$A$18:$B$30,2,FALSE)</f>
        <v>30</v>
      </c>
      <c r="M2381" s="6">
        <f>VLOOKUP($C$15,'اطلاعات پایه'!$A$18:$C$30,3,FALSE)</f>
        <v>45736</v>
      </c>
      <c r="N2381" s="5">
        <f>ROUND((K2381*('اطلاعات پایه'!$B$12+1)+'اطلاعات پایه'!$B$13)/30*L2381,0)</f>
        <v>9316080</v>
      </c>
      <c r="O2381" s="5">
        <f>IF(AND(F2381&gt;0,M2381-F2381&gt;364),'اطلاعات پایه'!$B$10,0)*L2381+J2381</f>
        <v>0</v>
      </c>
      <c r="P2381" s="5">
        <f>IF(H2381="متاهل",'اطلاعات پایه'!$B$6,0)</f>
        <v>0</v>
      </c>
      <c r="Q2381" s="5">
        <f>I2381*'اطلاعات پایه'!$B$7</f>
        <v>0</v>
      </c>
      <c r="R2381" s="5">
        <f>ROUND('اطلاعات پایه'!$B$8/30*MIN(30,L2381),0)</f>
        <v>9000000</v>
      </c>
      <c r="S2381" s="5">
        <f>ROUND('اطلاعات پایه'!$B$9/30*MIN(30,L2381),0)</f>
        <v>22000000</v>
      </c>
      <c r="T2381" s="5">
        <f t="shared" si="291"/>
        <v>59284</v>
      </c>
      <c r="U2381" s="15"/>
      <c r="V2381" s="5">
        <f t="shared" si="289"/>
        <v>0</v>
      </c>
      <c r="X2381" s="9">
        <f t="shared" si="292"/>
        <v>40316080</v>
      </c>
      <c r="Y2381" s="9">
        <f>ROUND(0.07*MIN(7*L2381*'اطلاعات پایه'!$B$5,'محاسبه حقوق'!X2381),0)</f>
        <v>2822126</v>
      </c>
      <c r="Z2381" s="9">
        <f t="shared" si="293"/>
        <v>9272700</v>
      </c>
      <c r="AA2381" s="9">
        <f t="shared" si="294"/>
        <v>480702059.14285713</v>
      </c>
      <c r="AB2381" s="5">
        <f>IF(AA2381&lt;='اطلاعات پایه'!$B$35,'اطلاعات پایه'!$D$35,IF(AA2381&lt;='اطلاعات پایه'!$B$36,'اطلاعات پایه'!$E$35+(AA2381-'اطلاعات پایه'!$B$35)*'اطلاعات پایه'!$C$36,IF(AA2381&lt;='اطلاعات پایه'!$B$37,'اطلاعات پایه'!$E$36+(AA2381-'اطلاعات پایه'!$B$36)*'اطلاعات پایه'!$C$37,IF(AA2381&lt;='اطلاعات پایه'!$B$38,'اطلاعات پایه'!$E$37+(AA2381-'اطلاعات پایه'!$B$37)*'اطلاعات پایه'!$C$38,IF(AA2381&lt;='اطلاعات پایه'!$B$39,'اطلاعات پایه'!$E$38+(AA2381-'اطلاعات پایه'!$B$38)*'اطلاعات پایه'!$C$39,'اطلاعات پایه'!$E$39+(AA2381-'اطلاعات پایه'!$B$39)*'اطلاعات پایه'!$C$40)))))/365*L2381</f>
        <v>0</v>
      </c>
      <c r="AC2381" s="9">
        <f t="shared" si="295"/>
        <v>37493954</v>
      </c>
      <c r="AE2381" s="9">
        <f t="shared" si="290"/>
        <v>49588780</v>
      </c>
    </row>
    <row r="2382" spans="1:31" x14ac:dyDescent="0.25">
      <c r="A2382" s="13">
        <v>2362</v>
      </c>
      <c r="B2382" s="13"/>
      <c r="C2382" s="13"/>
      <c r="D2382" s="13"/>
      <c r="E2382" s="13"/>
      <c r="F2382" s="13"/>
      <c r="G2382" s="6" t="str">
        <f t="shared" si="288"/>
        <v/>
      </c>
      <c r="H2382" s="13"/>
      <c r="I2382" s="13"/>
      <c r="J2382" s="15"/>
      <c r="K2382" s="15"/>
      <c r="L2382" s="5">
        <f>VLOOKUP($C$15,'اطلاعات پایه'!$A$18:$B$30,2,FALSE)</f>
        <v>30</v>
      </c>
      <c r="M2382" s="6">
        <f>VLOOKUP($C$15,'اطلاعات پایه'!$A$18:$C$30,3,FALSE)</f>
        <v>45736</v>
      </c>
      <c r="N2382" s="5">
        <f>ROUND((K2382*('اطلاعات پایه'!$B$12+1)+'اطلاعات پایه'!$B$13)/30*L2382,0)</f>
        <v>9316080</v>
      </c>
      <c r="O2382" s="5">
        <f>IF(AND(F2382&gt;0,M2382-F2382&gt;364),'اطلاعات پایه'!$B$10,0)*L2382+J2382</f>
        <v>0</v>
      </c>
      <c r="P2382" s="5">
        <f>IF(H2382="متاهل",'اطلاعات پایه'!$B$6,0)</f>
        <v>0</v>
      </c>
      <c r="Q2382" s="5">
        <f>I2382*'اطلاعات پایه'!$B$7</f>
        <v>0</v>
      </c>
      <c r="R2382" s="5">
        <f>ROUND('اطلاعات پایه'!$B$8/30*MIN(30,L2382),0)</f>
        <v>9000000</v>
      </c>
      <c r="S2382" s="5">
        <f>ROUND('اطلاعات پایه'!$B$9/30*MIN(30,L2382),0)</f>
        <v>22000000</v>
      </c>
      <c r="T2382" s="5">
        <f t="shared" si="291"/>
        <v>59284</v>
      </c>
      <c r="U2382" s="15"/>
      <c r="V2382" s="5">
        <f t="shared" si="289"/>
        <v>0</v>
      </c>
      <c r="X2382" s="9">
        <f t="shared" si="292"/>
        <v>40316080</v>
      </c>
      <c r="Y2382" s="9">
        <f>ROUND(0.07*MIN(7*L2382*'اطلاعات پایه'!$B$5,'محاسبه حقوق'!X2382),0)</f>
        <v>2822126</v>
      </c>
      <c r="Z2382" s="9">
        <f t="shared" si="293"/>
        <v>9272700</v>
      </c>
      <c r="AA2382" s="9">
        <f t="shared" si="294"/>
        <v>480702059.14285713</v>
      </c>
      <c r="AB2382" s="5">
        <f>IF(AA2382&lt;='اطلاعات پایه'!$B$35,'اطلاعات پایه'!$D$35,IF(AA2382&lt;='اطلاعات پایه'!$B$36,'اطلاعات پایه'!$E$35+(AA2382-'اطلاعات پایه'!$B$35)*'اطلاعات پایه'!$C$36,IF(AA2382&lt;='اطلاعات پایه'!$B$37,'اطلاعات پایه'!$E$36+(AA2382-'اطلاعات پایه'!$B$36)*'اطلاعات پایه'!$C$37,IF(AA2382&lt;='اطلاعات پایه'!$B$38,'اطلاعات پایه'!$E$37+(AA2382-'اطلاعات پایه'!$B$37)*'اطلاعات پایه'!$C$38,IF(AA2382&lt;='اطلاعات پایه'!$B$39,'اطلاعات پایه'!$E$38+(AA2382-'اطلاعات پایه'!$B$38)*'اطلاعات پایه'!$C$39,'اطلاعات پایه'!$E$39+(AA2382-'اطلاعات پایه'!$B$39)*'اطلاعات پایه'!$C$40)))))/365*L2382</f>
        <v>0</v>
      </c>
      <c r="AC2382" s="9">
        <f t="shared" si="295"/>
        <v>37493954</v>
      </c>
      <c r="AE2382" s="9">
        <f t="shared" si="290"/>
        <v>49588780</v>
      </c>
    </row>
    <row r="2383" spans="1:31" x14ac:dyDescent="0.25">
      <c r="A2383" s="13">
        <v>2363</v>
      </c>
      <c r="B2383" s="13"/>
      <c r="C2383" s="13"/>
      <c r="D2383" s="13"/>
      <c r="E2383" s="13"/>
      <c r="F2383" s="13"/>
      <c r="G2383" s="6" t="str">
        <f t="shared" si="288"/>
        <v/>
      </c>
      <c r="H2383" s="13"/>
      <c r="I2383" s="13"/>
      <c r="J2383" s="15"/>
      <c r="K2383" s="15"/>
      <c r="L2383" s="5">
        <f>VLOOKUP($C$15,'اطلاعات پایه'!$A$18:$B$30,2,FALSE)</f>
        <v>30</v>
      </c>
      <c r="M2383" s="6">
        <f>VLOOKUP($C$15,'اطلاعات پایه'!$A$18:$C$30,3,FALSE)</f>
        <v>45736</v>
      </c>
      <c r="N2383" s="5">
        <f>ROUND((K2383*('اطلاعات پایه'!$B$12+1)+'اطلاعات پایه'!$B$13)/30*L2383,0)</f>
        <v>9316080</v>
      </c>
      <c r="O2383" s="5">
        <f>IF(AND(F2383&gt;0,M2383-F2383&gt;364),'اطلاعات پایه'!$B$10,0)*L2383+J2383</f>
        <v>0</v>
      </c>
      <c r="P2383" s="5">
        <f>IF(H2383="متاهل",'اطلاعات پایه'!$B$6,0)</f>
        <v>0</v>
      </c>
      <c r="Q2383" s="5">
        <f>I2383*'اطلاعات پایه'!$B$7</f>
        <v>0</v>
      </c>
      <c r="R2383" s="5">
        <f>ROUND('اطلاعات پایه'!$B$8/30*MIN(30,L2383),0)</f>
        <v>9000000</v>
      </c>
      <c r="S2383" s="5">
        <f>ROUND('اطلاعات پایه'!$B$9/30*MIN(30,L2383),0)</f>
        <v>22000000</v>
      </c>
      <c r="T2383" s="5">
        <f t="shared" si="291"/>
        <v>59284</v>
      </c>
      <c r="U2383" s="15"/>
      <c r="V2383" s="5">
        <f t="shared" si="289"/>
        <v>0</v>
      </c>
      <c r="X2383" s="9">
        <f t="shared" si="292"/>
        <v>40316080</v>
      </c>
      <c r="Y2383" s="9">
        <f>ROUND(0.07*MIN(7*L2383*'اطلاعات پایه'!$B$5,'محاسبه حقوق'!X2383),0)</f>
        <v>2822126</v>
      </c>
      <c r="Z2383" s="9">
        <f t="shared" si="293"/>
        <v>9272700</v>
      </c>
      <c r="AA2383" s="9">
        <f t="shared" si="294"/>
        <v>480702059.14285713</v>
      </c>
      <c r="AB2383" s="5">
        <f>IF(AA2383&lt;='اطلاعات پایه'!$B$35,'اطلاعات پایه'!$D$35,IF(AA2383&lt;='اطلاعات پایه'!$B$36,'اطلاعات پایه'!$E$35+(AA2383-'اطلاعات پایه'!$B$35)*'اطلاعات پایه'!$C$36,IF(AA2383&lt;='اطلاعات پایه'!$B$37,'اطلاعات پایه'!$E$36+(AA2383-'اطلاعات پایه'!$B$36)*'اطلاعات پایه'!$C$37,IF(AA2383&lt;='اطلاعات پایه'!$B$38,'اطلاعات پایه'!$E$37+(AA2383-'اطلاعات پایه'!$B$37)*'اطلاعات پایه'!$C$38,IF(AA2383&lt;='اطلاعات پایه'!$B$39,'اطلاعات پایه'!$E$38+(AA2383-'اطلاعات پایه'!$B$38)*'اطلاعات پایه'!$C$39,'اطلاعات پایه'!$E$39+(AA2383-'اطلاعات پایه'!$B$39)*'اطلاعات پایه'!$C$40)))))/365*L2383</f>
        <v>0</v>
      </c>
      <c r="AC2383" s="9">
        <f t="shared" si="295"/>
        <v>37493954</v>
      </c>
      <c r="AE2383" s="9">
        <f t="shared" si="290"/>
        <v>49588780</v>
      </c>
    </row>
    <row r="2384" spans="1:31" x14ac:dyDescent="0.25">
      <c r="A2384" s="13">
        <v>2364</v>
      </c>
      <c r="B2384" s="13"/>
      <c r="C2384" s="13"/>
      <c r="D2384" s="13"/>
      <c r="E2384" s="13"/>
      <c r="F2384" s="13"/>
      <c r="G2384" s="6" t="str">
        <f t="shared" si="288"/>
        <v/>
      </c>
      <c r="H2384" s="13"/>
      <c r="I2384" s="13"/>
      <c r="J2384" s="15"/>
      <c r="K2384" s="15"/>
      <c r="L2384" s="5">
        <f>VLOOKUP($C$15,'اطلاعات پایه'!$A$18:$B$30,2,FALSE)</f>
        <v>30</v>
      </c>
      <c r="M2384" s="6">
        <f>VLOOKUP($C$15,'اطلاعات پایه'!$A$18:$C$30,3,FALSE)</f>
        <v>45736</v>
      </c>
      <c r="N2384" s="5">
        <f>ROUND((K2384*('اطلاعات پایه'!$B$12+1)+'اطلاعات پایه'!$B$13)/30*L2384,0)</f>
        <v>9316080</v>
      </c>
      <c r="O2384" s="5">
        <f>IF(AND(F2384&gt;0,M2384-F2384&gt;364),'اطلاعات پایه'!$B$10,0)*L2384+J2384</f>
        <v>0</v>
      </c>
      <c r="P2384" s="5">
        <f>IF(H2384="متاهل",'اطلاعات پایه'!$B$6,0)</f>
        <v>0</v>
      </c>
      <c r="Q2384" s="5">
        <f>I2384*'اطلاعات پایه'!$B$7</f>
        <v>0</v>
      </c>
      <c r="R2384" s="5">
        <f>ROUND('اطلاعات پایه'!$B$8/30*MIN(30,L2384),0)</f>
        <v>9000000</v>
      </c>
      <c r="S2384" s="5">
        <f>ROUND('اطلاعات پایه'!$B$9/30*MIN(30,L2384),0)</f>
        <v>22000000</v>
      </c>
      <c r="T2384" s="5">
        <f t="shared" si="291"/>
        <v>59284</v>
      </c>
      <c r="U2384" s="15"/>
      <c r="V2384" s="5">
        <f t="shared" si="289"/>
        <v>0</v>
      </c>
      <c r="X2384" s="9">
        <f t="shared" si="292"/>
        <v>40316080</v>
      </c>
      <c r="Y2384" s="9">
        <f>ROUND(0.07*MIN(7*L2384*'اطلاعات پایه'!$B$5,'محاسبه حقوق'!X2384),0)</f>
        <v>2822126</v>
      </c>
      <c r="Z2384" s="9">
        <f t="shared" si="293"/>
        <v>9272700</v>
      </c>
      <c r="AA2384" s="9">
        <f t="shared" si="294"/>
        <v>480702059.14285713</v>
      </c>
      <c r="AB2384" s="5">
        <f>IF(AA2384&lt;='اطلاعات پایه'!$B$35,'اطلاعات پایه'!$D$35,IF(AA2384&lt;='اطلاعات پایه'!$B$36,'اطلاعات پایه'!$E$35+(AA2384-'اطلاعات پایه'!$B$35)*'اطلاعات پایه'!$C$36,IF(AA2384&lt;='اطلاعات پایه'!$B$37,'اطلاعات پایه'!$E$36+(AA2384-'اطلاعات پایه'!$B$36)*'اطلاعات پایه'!$C$37,IF(AA2384&lt;='اطلاعات پایه'!$B$38,'اطلاعات پایه'!$E$37+(AA2384-'اطلاعات پایه'!$B$37)*'اطلاعات پایه'!$C$38,IF(AA2384&lt;='اطلاعات پایه'!$B$39,'اطلاعات پایه'!$E$38+(AA2384-'اطلاعات پایه'!$B$38)*'اطلاعات پایه'!$C$39,'اطلاعات پایه'!$E$39+(AA2384-'اطلاعات پایه'!$B$39)*'اطلاعات پایه'!$C$40)))))/365*L2384</f>
        <v>0</v>
      </c>
      <c r="AC2384" s="9">
        <f t="shared" si="295"/>
        <v>37493954</v>
      </c>
      <c r="AE2384" s="9">
        <f t="shared" si="290"/>
        <v>49588780</v>
      </c>
    </row>
    <row r="2385" spans="1:31" x14ac:dyDescent="0.25">
      <c r="A2385" s="13">
        <v>2365</v>
      </c>
      <c r="B2385" s="13"/>
      <c r="C2385" s="13"/>
      <c r="D2385" s="13"/>
      <c r="E2385" s="13"/>
      <c r="F2385" s="13"/>
      <c r="G2385" s="6" t="str">
        <f t="shared" si="288"/>
        <v/>
      </c>
      <c r="H2385" s="13"/>
      <c r="I2385" s="13"/>
      <c r="J2385" s="15"/>
      <c r="K2385" s="15"/>
      <c r="L2385" s="5">
        <f>VLOOKUP($C$15,'اطلاعات پایه'!$A$18:$B$30,2,FALSE)</f>
        <v>30</v>
      </c>
      <c r="M2385" s="6">
        <f>VLOOKUP($C$15,'اطلاعات پایه'!$A$18:$C$30,3,FALSE)</f>
        <v>45736</v>
      </c>
      <c r="N2385" s="5">
        <f>ROUND((K2385*('اطلاعات پایه'!$B$12+1)+'اطلاعات پایه'!$B$13)/30*L2385,0)</f>
        <v>9316080</v>
      </c>
      <c r="O2385" s="5">
        <f>IF(AND(F2385&gt;0,M2385-F2385&gt;364),'اطلاعات پایه'!$B$10,0)*L2385+J2385</f>
        <v>0</v>
      </c>
      <c r="P2385" s="5">
        <f>IF(H2385="متاهل",'اطلاعات پایه'!$B$6,0)</f>
        <v>0</v>
      </c>
      <c r="Q2385" s="5">
        <f>I2385*'اطلاعات پایه'!$B$7</f>
        <v>0</v>
      </c>
      <c r="R2385" s="5">
        <f>ROUND('اطلاعات پایه'!$B$8/30*MIN(30,L2385),0)</f>
        <v>9000000</v>
      </c>
      <c r="S2385" s="5">
        <f>ROUND('اطلاعات پایه'!$B$9/30*MIN(30,L2385),0)</f>
        <v>22000000</v>
      </c>
      <c r="T2385" s="5">
        <f t="shared" si="291"/>
        <v>59284</v>
      </c>
      <c r="U2385" s="15"/>
      <c r="V2385" s="5">
        <f t="shared" si="289"/>
        <v>0</v>
      </c>
      <c r="X2385" s="9">
        <f t="shared" si="292"/>
        <v>40316080</v>
      </c>
      <c r="Y2385" s="9">
        <f>ROUND(0.07*MIN(7*L2385*'اطلاعات پایه'!$B$5,'محاسبه حقوق'!X2385),0)</f>
        <v>2822126</v>
      </c>
      <c r="Z2385" s="9">
        <f t="shared" si="293"/>
        <v>9272700</v>
      </c>
      <c r="AA2385" s="9">
        <f t="shared" si="294"/>
        <v>480702059.14285713</v>
      </c>
      <c r="AB2385" s="5">
        <f>IF(AA2385&lt;='اطلاعات پایه'!$B$35,'اطلاعات پایه'!$D$35,IF(AA2385&lt;='اطلاعات پایه'!$B$36,'اطلاعات پایه'!$E$35+(AA2385-'اطلاعات پایه'!$B$35)*'اطلاعات پایه'!$C$36,IF(AA2385&lt;='اطلاعات پایه'!$B$37,'اطلاعات پایه'!$E$36+(AA2385-'اطلاعات پایه'!$B$36)*'اطلاعات پایه'!$C$37,IF(AA2385&lt;='اطلاعات پایه'!$B$38,'اطلاعات پایه'!$E$37+(AA2385-'اطلاعات پایه'!$B$37)*'اطلاعات پایه'!$C$38,IF(AA2385&lt;='اطلاعات پایه'!$B$39,'اطلاعات پایه'!$E$38+(AA2385-'اطلاعات پایه'!$B$38)*'اطلاعات پایه'!$C$39,'اطلاعات پایه'!$E$39+(AA2385-'اطلاعات پایه'!$B$39)*'اطلاعات پایه'!$C$40)))))/365*L2385</f>
        <v>0</v>
      </c>
      <c r="AC2385" s="9">
        <f t="shared" si="295"/>
        <v>37493954</v>
      </c>
      <c r="AE2385" s="9">
        <f t="shared" si="290"/>
        <v>49588780</v>
      </c>
    </row>
    <row r="2386" spans="1:31" x14ac:dyDescent="0.25">
      <c r="A2386" s="13">
        <v>2366</v>
      </c>
      <c r="B2386" s="13"/>
      <c r="C2386" s="13"/>
      <c r="D2386" s="13"/>
      <c r="E2386" s="13"/>
      <c r="F2386" s="13"/>
      <c r="G2386" s="6" t="str">
        <f t="shared" si="288"/>
        <v/>
      </c>
      <c r="H2386" s="13"/>
      <c r="I2386" s="13"/>
      <c r="J2386" s="15"/>
      <c r="K2386" s="15"/>
      <c r="L2386" s="5">
        <f>VLOOKUP($C$15,'اطلاعات پایه'!$A$18:$B$30,2,FALSE)</f>
        <v>30</v>
      </c>
      <c r="M2386" s="6">
        <f>VLOOKUP($C$15,'اطلاعات پایه'!$A$18:$C$30,3,FALSE)</f>
        <v>45736</v>
      </c>
      <c r="N2386" s="5">
        <f>ROUND((K2386*('اطلاعات پایه'!$B$12+1)+'اطلاعات پایه'!$B$13)/30*L2386,0)</f>
        <v>9316080</v>
      </c>
      <c r="O2386" s="5">
        <f>IF(AND(F2386&gt;0,M2386-F2386&gt;364),'اطلاعات پایه'!$B$10,0)*L2386+J2386</f>
        <v>0</v>
      </c>
      <c r="P2386" s="5">
        <f>IF(H2386="متاهل",'اطلاعات پایه'!$B$6,0)</f>
        <v>0</v>
      </c>
      <c r="Q2386" s="5">
        <f>I2386*'اطلاعات پایه'!$B$7</f>
        <v>0</v>
      </c>
      <c r="R2386" s="5">
        <f>ROUND('اطلاعات پایه'!$B$8/30*MIN(30,L2386),0)</f>
        <v>9000000</v>
      </c>
      <c r="S2386" s="5">
        <f>ROUND('اطلاعات پایه'!$B$9/30*MIN(30,L2386),0)</f>
        <v>22000000</v>
      </c>
      <c r="T2386" s="5">
        <f t="shared" si="291"/>
        <v>59284</v>
      </c>
      <c r="U2386" s="15"/>
      <c r="V2386" s="5">
        <f t="shared" si="289"/>
        <v>0</v>
      </c>
      <c r="X2386" s="9">
        <f t="shared" si="292"/>
        <v>40316080</v>
      </c>
      <c r="Y2386" s="9">
        <f>ROUND(0.07*MIN(7*L2386*'اطلاعات پایه'!$B$5,'محاسبه حقوق'!X2386),0)</f>
        <v>2822126</v>
      </c>
      <c r="Z2386" s="9">
        <f t="shared" si="293"/>
        <v>9272700</v>
      </c>
      <c r="AA2386" s="9">
        <f t="shared" si="294"/>
        <v>480702059.14285713</v>
      </c>
      <c r="AB2386" s="5">
        <f>IF(AA2386&lt;='اطلاعات پایه'!$B$35,'اطلاعات پایه'!$D$35,IF(AA2386&lt;='اطلاعات پایه'!$B$36,'اطلاعات پایه'!$E$35+(AA2386-'اطلاعات پایه'!$B$35)*'اطلاعات پایه'!$C$36,IF(AA2386&lt;='اطلاعات پایه'!$B$37,'اطلاعات پایه'!$E$36+(AA2386-'اطلاعات پایه'!$B$36)*'اطلاعات پایه'!$C$37,IF(AA2386&lt;='اطلاعات پایه'!$B$38,'اطلاعات پایه'!$E$37+(AA2386-'اطلاعات پایه'!$B$37)*'اطلاعات پایه'!$C$38,IF(AA2386&lt;='اطلاعات پایه'!$B$39,'اطلاعات پایه'!$E$38+(AA2386-'اطلاعات پایه'!$B$38)*'اطلاعات پایه'!$C$39,'اطلاعات پایه'!$E$39+(AA2386-'اطلاعات پایه'!$B$39)*'اطلاعات پایه'!$C$40)))))/365*L2386</f>
        <v>0</v>
      </c>
      <c r="AC2386" s="9">
        <f t="shared" si="295"/>
        <v>37493954</v>
      </c>
      <c r="AE2386" s="9">
        <f t="shared" si="290"/>
        <v>49588780</v>
      </c>
    </row>
    <row r="2387" spans="1:31" x14ac:dyDescent="0.25">
      <c r="A2387" s="13">
        <v>2367</v>
      </c>
      <c r="B2387" s="13"/>
      <c r="C2387" s="13"/>
      <c r="D2387" s="13"/>
      <c r="E2387" s="13"/>
      <c r="F2387" s="13"/>
      <c r="G2387" s="6" t="str">
        <f t="shared" si="288"/>
        <v/>
      </c>
      <c r="H2387" s="13"/>
      <c r="I2387" s="13"/>
      <c r="J2387" s="15"/>
      <c r="K2387" s="15"/>
      <c r="L2387" s="5">
        <f>VLOOKUP($C$15,'اطلاعات پایه'!$A$18:$B$30,2,FALSE)</f>
        <v>30</v>
      </c>
      <c r="M2387" s="6">
        <f>VLOOKUP($C$15,'اطلاعات پایه'!$A$18:$C$30,3,FALSE)</f>
        <v>45736</v>
      </c>
      <c r="N2387" s="5">
        <f>ROUND((K2387*('اطلاعات پایه'!$B$12+1)+'اطلاعات پایه'!$B$13)/30*L2387,0)</f>
        <v>9316080</v>
      </c>
      <c r="O2387" s="5">
        <f>IF(AND(F2387&gt;0,M2387-F2387&gt;364),'اطلاعات پایه'!$B$10,0)*L2387+J2387</f>
        <v>0</v>
      </c>
      <c r="P2387" s="5">
        <f>IF(H2387="متاهل",'اطلاعات پایه'!$B$6,0)</f>
        <v>0</v>
      </c>
      <c r="Q2387" s="5">
        <f>I2387*'اطلاعات پایه'!$B$7</f>
        <v>0</v>
      </c>
      <c r="R2387" s="5">
        <f>ROUND('اطلاعات پایه'!$B$8/30*MIN(30,L2387),0)</f>
        <v>9000000</v>
      </c>
      <c r="S2387" s="5">
        <f>ROUND('اطلاعات پایه'!$B$9/30*MIN(30,L2387),0)</f>
        <v>22000000</v>
      </c>
      <c r="T2387" s="5">
        <f t="shared" si="291"/>
        <v>59284</v>
      </c>
      <c r="U2387" s="15"/>
      <c r="V2387" s="5">
        <f t="shared" si="289"/>
        <v>0</v>
      </c>
      <c r="X2387" s="9">
        <f t="shared" si="292"/>
        <v>40316080</v>
      </c>
      <c r="Y2387" s="9">
        <f>ROUND(0.07*MIN(7*L2387*'اطلاعات پایه'!$B$5,'محاسبه حقوق'!X2387),0)</f>
        <v>2822126</v>
      </c>
      <c r="Z2387" s="9">
        <f t="shared" si="293"/>
        <v>9272700</v>
      </c>
      <c r="AA2387" s="9">
        <f t="shared" si="294"/>
        <v>480702059.14285713</v>
      </c>
      <c r="AB2387" s="5">
        <f>IF(AA2387&lt;='اطلاعات پایه'!$B$35,'اطلاعات پایه'!$D$35,IF(AA2387&lt;='اطلاعات پایه'!$B$36,'اطلاعات پایه'!$E$35+(AA2387-'اطلاعات پایه'!$B$35)*'اطلاعات پایه'!$C$36,IF(AA2387&lt;='اطلاعات پایه'!$B$37,'اطلاعات پایه'!$E$36+(AA2387-'اطلاعات پایه'!$B$36)*'اطلاعات پایه'!$C$37,IF(AA2387&lt;='اطلاعات پایه'!$B$38,'اطلاعات پایه'!$E$37+(AA2387-'اطلاعات پایه'!$B$37)*'اطلاعات پایه'!$C$38,IF(AA2387&lt;='اطلاعات پایه'!$B$39,'اطلاعات پایه'!$E$38+(AA2387-'اطلاعات پایه'!$B$38)*'اطلاعات پایه'!$C$39,'اطلاعات پایه'!$E$39+(AA2387-'اطلاعات پایه'!$B$39)*'اطلاعات پایه'!$C$40)))))/365*L2387</f>
        <v>0</v>
      </c>
      <c r="AC2387" s="9">
        <f t="shared" si="295"/>
        <v>37493954</v>
      </c>
      <c r="AE2387" s="9">
        <f t="shared" si="290"/>
        <v>49588780</v>
      </c>
    </row>
    <row r="2388" spans="1:31" x14ac:dyDescent="0.25">
      <c r="A2388" s="13">
        <v>2368</v>
      </c>
      <c r="B2388" s="13"/>
      <c r="C2388" s="13"/>
      <c r="D2388" s="13"/>
      <c r="E2388" s="13"/>
      <c r="F2388" s="13"/>
      <c r="G2388" s="6" t="str">
        <f t="shared" si="288"/>
        <v/>
      </c>
      <c r="H2388" s="13"/>
      <c r="I2388" s="13"/>
      <c r="J2388" s="15"/>
      <c r="K2388" s="15"/>
      <c r="L2388" s="5">
        <f>VLOOKUP($C$15,'اطلاعات پایه'!$A$18:$B$30,2,FALSE)</f>
        <v>30</v>
      </c>
      <c r="M2388" s="6">
        <f>VLOOKUP($C$15,'اطلاعات پایه'!$A$18:$C$30,3,FALSE)</f>
        <v>45736</v>
      </c>
      <c r="N2388" s="5">
        <f>ROUND((K2388*('اطلاعات پایه'!$B$12+1)+'اطلاعات پایه'!$B$13)/30*L2388,0)</f>
        <v>9316080</v>
      </c>
      <c r="O2388" s="5">
        <f>IF(AND(F2388&gt;0,M2388-F2388&gt;364),'اطلاعات پایه'!$B$10,0)*L2388+J2388</f>
        <v>0</v>
      </c>
      <c r="P2388" s="5">
        <f>IF(H2388="متاهل",'اطلاعات پایه'!$B$6,0)</f>
        <v>0</v>
      </c>
      <c r="Q2388" s="5">
        <f>I2388*'اطلاعات پایه'!$B$7</f>
        <v>0</v>
      </c>
      <c r="R2388" s="5">
        <f>ROUND('اطلاعات پایه'!$B$8/30*MIN(30,L2388),0)</f>
        <v>9000000</v>
      </c>
      <c r="S2388" s="5">
        <f>ROUND('اطلاعات پایه'!$B$9/30*MIN(30,L2388),0)</f>
        <v>22000000</v>
      </c>
      <c r="T2388" s="5">
        <f t="shared" si="291"/>
        <v>59284</v>
      </c>
      <c r="U2388" s="15"/>
      <c r="V2388" s="5">
        <f t="shared" si="289"/>
        <v>0</v>
      </c>
      <c r="X2388" s="9">
        <f t="shared" si="292"/>
        <v>40316080</v>
      </c>
      <c r="Y2388" s="9">
        <f>ROUND(0.07*MIN(7*L2388*'اطلاعات پایه'!$B$5,'محاسبه حقوق'!X2388),0)</f>
        <v>2822126</v>
      </c>
      <c r="Z2388" s="9">
        <f t="shared" si="293"/>
        <v>9272700</v>
      </c>
      <c r="AA2388" s="9">
        <f t="shared" si="294"/>
        <v>480702059.14285713</v>
      </c>
      <c r="AB2388" s="5">
        <f>IF(AA2388&lt;='اطلاعات پایه'!$B$35,'اطلاعات پایه'!$D$35,IF(AA2388&lt;='اطلاعات پایه'!$B$36,'اطلاعات پایه'!$E$35+(AA2388-'اطلاعات پایه'!$B$35)*'اطلاعات پایه'!$C$36,IF(AA2388&lt;='اطلاعات پایه'!$B$37,'اطلاعات پایه'!$E$36+(AA2388-'اطلاعات پایه'!$B$36)*'اطلاعات پایه'!$C$37,IF(AA2388&lt;='اطلاعات پایه'!$B$38,'اطلاعات پایه'!$E$37+(AA2388-'اطلاعات پایه'!$B$37)*'اطلاعات پایه'!$C$38,IF(AA2388&lt;='اطلاعات پایه'!$B$39,'اطلاعات پایه'!$E$38+(AA2388-'اطلاعات پایه'!$B$38)*'اطلاعات پایه'!$C$39,'اطلاعات پایه'!$E$39+(AA2388-'اطلاعات پایه'!$B$39)*'اطلاعات پایه'!$C$40)))))/365*L2388</f>
        <v>0</v>
      </c>
      <c r="AC2388" s="9">
        <f t="shared" si="295"/>
        <v>37493954</v>
      </c>
      <c r="AE2388" s="9">
        <f t="shared" si="290"/>
        <v>49588780</v>
      </c>
    </row>
    <row r="2389" spans="1:31" x14ac:dyDescent="0.25">
      <c r="A2389" s="13">
        <v>2369</v>
      </c>
      <c r="B2389" s="13"/>
      <c r="C2389" s="13"/>
      <c r="D2389" s="13"/>
      <c r="E2389" s="13"/>
      <c r="F2389" s="13"/>
      <c r="G2389" s="6" t="str">
        <f t="shared" si="288"/>
        <v/>
      </c>
      <c r="H2389" s="13"/>
      <c r="I2389" s="13"/>
      <c r="J2389" s="15"/>
      <c r="K2389" s="15"/>
      <c r="L2389" s="5">
        <f>VLOOKUP($C$15,'اطلاعات پایه'!$A$18:$B$30,2,FALSE)</f>
        <v>30</v>
      </c>
      <c r="M2389" s="6">
        <f>VLOOKUP($C$15,'اطلاعات پایه'!$A$18:$C$30,3,FALSE)</f>
        <v>45736</v>
      </c>
      <c r="N2389" s="5">
        <f>ROUND((K2389*('اطلاعات پایه'!$B$12+1)+'اطلاعات پایه'!$B$13)/30*L2389,0)</f>
        <v>9316080</v>
      </c>
      <c r="O2389" s="5">
        <f>IF(AND(F2389&gt;0,M2389-F2389&gt;364),'اطلاعات پایه'!$B$10,0)*L2389+J2389</f>
        <v>0</v>
      </c>
      <c r="P2389" s="5">
        <f>IF(H2389="متاهل",'اطلاعات پایه'!$B$6,0)</f>
        <v>0</v>
      </c>
      <c r="Q2389" s="5">
        <f>I2389*'اطلاعات پایه'!$B$7</f>
        <v>0</v>
      </c>
      <c r="R2389" s="5">
        <f>ROUND('اطلاعات پایه'!$B$8/30*MIN(30,L2389),0)</f>
        <v>9000000</v>
      </c>
      <c r="S2389" s="5">
        <f>ROUND('اطلاعات پایه'!$B$9/30*MIN(30,L2389),0)</f>
        <v>22000000</v>
      </c>
      <c r="T2389" s="5">
        <f t="shared" si="291"/>
        <v>59284</v>
      </c>
      <c r="U2389" s="15"/>
      <c r="V2389" s="5">
        <f t="shared" si="289"/>
        <v>0</v>
      </c>
      <c r="X2389" s="9">
        <f t="shared" si="292"/>
        <v>40316080</v>
      </c>
      <c r="Y2389" s="9">
        <f>ROUND(0.07*MIN(7*L2389*'اطلاعات پایه'!$B$5,'محاسبه حقوق'!X2389),0)</f>
        <v>2822126</v>
      </c>
      <c r="Z2389" s="9">
        <f t="shared" si="293"/>
        <v>9272700</v>
      </c>
      <c r="AA2389" s="9">
        <f t="shared" si="294"/>
        <v>480702059.14285713</v>
      </c>
      <c r="AB2389" s="5">
        <f>IF(AA2389&lt;='اطلاعات پایه'!$B$35,'اطلاعات پایه'!$D$35,IF(AA2389&lt;='اطلاعات پایه'!$B$36,'اطلاعات پایه'!$E$35+(AA2389-'اطلاعات پایه'!$B$35)*'اطلاعات پایه'!$C$36,IF(AA2389&lt;='اطلاعات پایه'!$B$37,'اطلاعات پایه'!$E$36+(AA2389-'اطلاعات پایه'!$B$36)*'اطلاعات پایه'!$C$37,IF(AA2389&lt;='اطلاعات پایه'!$B$38,'اطلاعات پایه'!$E$37+(AA2389-'اطلاعات پایه'!$B$37)*'اطلاعات پایه'!$C$38,IF(AA2389&lt;='اطلاعات پایه'!$B$39,'اطلاعات پایه'!$E$38+(AA2389-'اطلاعات پایه'!$B$38)*'اطلاعات پایه'!$C$39,'اطلاعات پایه'!$E$39+(AA2389-'اطلاعات پایه'!$B$39)*'اطلاعات پایه'!$C$40)))))/365*L2389</f>
        <v>0</v>
      </c>
      <c r="AC2389" s="9">
        <f t="shared" si="295"/>
        <v>37493954</v>
      </c>
      <c r="AE2389" s="9">
        <f t="shared" si="290"/>
        <v>49588780</v>
      </c>
    </row>
    <row r="2390" spans="1:31" x14ac:dyDescent="0.25">
      <c r="A2390" s="13">
        <v>2370</v>
      </c>
      <c r="B2390" s="13"/>
      <c r="C2390" s="13"/>
      <c r="D2390" s="13"/>
      <c r="E2390" s="13"/>
      <c r="F2390" s="13"/>
      <c r="G2390" s="6" t="str">
        <f t="shared" ref="G2390:G2453" si="296">IF(F2390=0,"",F2390)</f>
        <v/>
      </c>
      <c r="H2390" s="13"/>
      <c r="I2390" s="13"/>
      <c r="J2390" s="15"/>
      <c r="K2390" s="15"/>
      <c r="L2390" s="5">
        <f>VLOOKUP($C$15,'اطلاعات پایه'!$A$18:$B$30,2,FALSE)</f>
        <v>30</v>
      </c>
      <c r="M2390" s="6">
        <f>VLOOKUP($C$15,'اطلاعات پایه'!$A$18:$C$30,3,FALSE)</f>
        <v>45736</v>
      </c>
      <c r="N2390" s="5">
        <f>ROUND((K2390*('اطلاعات پایه'!$B$12+1)+'اطلاعات پایه'!$B$13)/30*L2390,0)</f>
        <v>9316080</v>
      </c>
      <c r="O2390" s="5">
        <f>IF(AND(F2390&gt;0,M2390-F2390&gt;364),'اطلاعات پایه'!$B$10,0)*L2390+J2390</f>
        <v>0</v>
      </c>
      <c r="P2390" s="5">
        <f>IF(H2390="متاهل",'اطلاعات پایه'!$B$6,0)</f>
        <v>0</v>
      </c>
      <c r="Q2390" s="5">
        <f>I2390*'اطلاعات پایه'!$B$7</f>
        <v>0</v>
      </c>
      <c r="R2390" s="5">
        <f>ROUND('اطلاعات پایه'!$B$8/30*MIN(30,L2390),0)</f>
        <v>9000000</v>
      </c>
      <c r="S2390" s="5">
        <f>ROUND('اطلاعات پایه'!$B$9/30*MIN(30,L2390),0)</f>
        <v>22000000</v>
      </c>
      <c r="T2390" s="5">
        <f t="shared" si="291"/>
        <v>59284</v>
      </c>
      <c r="U2390" s="15"/>
      <c r="V2390" s="5">
        <f t="shared" ref="V2390:V2453" si="297">U2390*T2390</f>
        <v>0</v>
      </c>
      <c r="X2390" s="9">
        <f t="shared" si="292"/>
        <v>40316080</v>
      </c>
      <c r="Y2390" s="9">
        <f>ROUND(0.07*MIN(7*L2390*'اطلاعات پایه'!$B$5,'محاسبه حقوق'!X2390),0)</f>
        <v>2822126</v>
      </c>
      <c r="Z2390" s="9">
        <f t="shared" si="293"/>
        <v>9272700</v>
      </c>
      <c r="AA2390" s="9">
        <f t="shared" si="294"/>
        <v>480702059.14285713</v>
      </c>
      <c r="AB2390" s="5">
        <f>IF(AA2390&lt;='اطلاعات پایه'!$B$35,'اطلاعات پایه'!$D$35,IF(AA2390&lt;='اطلاعات پایه'!$B$36,'اطلاعات پایه'!$E$35+(AA2390-'اطلاعات پایه'!$B$35)*'اطلاعات پایه'!$C$36,IF(AA2390&lt;='اطلاعات پایه'!$B$37,'اطلاعات پایه'!$E$36+(AA2390-'اطلاعات پایه'!$B$36)*'اطلاعات پایه'!$C$37,IF(AA2390&lt;='اطلاعات پایه'!$B$38,'اطلاعات پایه'!$E$37+(AA2390-'اطلاعات پایه'!$B$37)*'اطلاعات پایه'!$C$38,IF(AA2390&lt;='اطلاعات پایه'!$B$39,'اطلاعات پایه'!$E$38+(AA2390-'اطلاعات پایه'!$B$38)*'اطلاعات پایه'!$C$39,'اطلاعات پایه'!$E$39+(AA2390-'اطلاعات پایه'!$B$39)*'اطلاعات پایه'!$C$40)))))/365*L2390</f>
        <v>0</v>
      </c>
      <c r="AC2390" s="9">
        <f t="shared" si="295"/>
        <v>37493954</v>
      </c>
      <c r="AE2390" s="9">
        <f t="shared" ref="AE2390:AE2453" si="298">X2390+Z2390</f>
        <v>49588780</v>
      </c>
    </row>
    <row r="2391" spans="1:31" x14ac:dyDescent="0.25">
      <c r="A2391" s="13">
        <v>2371</v>
      </c>
      <c r="B2391" s="13"/>
      <c r="C2391" s="13"/>
      <c r="D2391" s="13"/>
      <c r="E2391" s="13"/>
      <c r="F2391" s="13"/>
      <c r="G2391" s="6" t="str">
        <f t="shared" si="296"/>
        <v/>
      </c>
      <c r="H2391" s="13"/>
      <c r="I2391" s="13"/>
      <c r="J2391" s="15"/>
      <c r="K2391" s="15"/>
      <c r="L2391" s="5">
        <f>VLOOKUP($C$15,'اطلاعات پایه'!$A$18:$B$30,2,FALSE)</f>
        <v>30</v>
      </c>
      <c r="M2391" s="6">
        <f>VLOOKUP($C$15,'اطلاعات پایه'!$A$18:$C$30,3,FALSE)</f>
        <v>45736</v>
      </c>
      <c r="N2391" s="5">
        <f>ROUND((K2391*('اطلاعات پایه'!$B$12+1)+'اطلاعات پایه'!$B$13)/30*L2391,0)</f>
        <v>9316080</v>
      </c>
      <c r="O2391" s="5">
        <f>IF(AND(F2391&gt;0,M2391-F2391&gt;364),'اطلاعات پایه'!$B$10,0)*L2391+J2391</f>
        <v>0</v>
      </c>
      <c r="P2391" s="5">
        <f>IF(H2391="متاهل",'اطلاعات پایه'!$B$6,0)</f>
        <v>0</v>
      </c>
      <c r="Q2391" s="5">
        <f>I2391*'اطلاعات پایه'!$B$7</f>
        <v>0</v>
      </c>
      <c r="R2391" s="5">
        <f>ROUND('اطلاعات پایه'!$B$8/30*MIN(30,L2391),0)</f>
        <v>9000000</v>
      </c>
      <c r="S2391" s="5">
        <f>ROUND('اطلاعات پایه'!$B$9/30*MIN(30,L2391),0)</f>
        <v>22000000</v>
      </c>
      <c r="T2391" s="5">
        <f t="shared" ref="T2391:T2454" si="299">ROUND((N2391+O2391)/L2391*30/220*1.4,0)</f>
        <v>59284</v>
      </c>
      <c r="U2391" s="15"/>
      <c r="V2391" s="5">
        <f t="shared" si="297"/>
        <v>0</v>
      </c>
      <c r="X2391" s="9">
        <f t="shared" ref="X2391:X2454" si="300">SUM(N2391:S2391,V2391:W2391)</f>
        <v>40316080</v>
      </c>
      <c r="Y2391" s="9">
        <f>ROUND(0.07*MIN(7*L2391*'اطلاعات پایه'!$B$5,'محاسبه حقوق'!X2391),0)</f>
        <v>2822126</v>
      </c>
      <c r="Z2391" s="9">
        <f t="shared" ref="Z2391:Z2454" si="301">ROUND(Y2391/7*23,0)</f>
        <v>9272700</v>
      </c>
      <c r="AA2391" s="9">
        <f t="shared" ref="AA2391:AA2454" si="302">(X2391-2/7*Y2391)/L2391*365</f>
        <v>480702059.14285713</v>
      </c>
      <c r="AB2391" s="5">
        <f>IF(AA2391&lt;='اطلاعات پایه'!$B$35,'اطلاعات پایه'!$D$35,IF(AA2391&lt;='اطلاعات پایه'!$B$36,'اطلاعات پایه'!$E$35+(AA2391-'اطلاعات پایه'!$B$35)*'اطلاعات پایه'!$C$36,IF(AA2391&lt;='اطلاعات پایه'!$B$37,'اطلاعات پایه'!$E$36+(AA2391-'اطلاعات پایه'!$B$36)*'اطلاعات پایه'!$C$37,IF(AA2391&lt;='اطلاعات پایه'!$B$38,'اطلاعات پایه'!$E$37+(AA2391-'اطلاعات پایه'!$B$37)*'اطلاعات پایه'!$C$38,IF(AA2391&lt;='اطلاعات پایه'!$B$39,'اطلاعات پایه'!$E$38+(AA2391-'اطلاعات پایه'!$B$38)*'اطلاعات پایه'!$C$39,'اطلاعات پایه'!$E$39+(AA2391-'اطلاعات پایه'!$B$39)*'اطلاعات پایه'!$C$40)))))/365*L2391</f>
        <v>0</v>
      </c>
      <c r="AC2391" s="9">
        <f t="shared" ref="AC2391:AC2454" si="303">X2391-Y2391-AB2391</f>
        <v>37493954</v>
      </c>
      <c r="AE2391" s="9">
        <f t="shared" si="298"/>
        <v>49588780</v>
      </c>
    </row>
    <row r="2392" spans="1:31" x14ac:dyDescent="0.25">
      <c r="A2392" s="13">
        <v>2372</v>
      </c>
      <c r="B2392" s="13"/>
      <c r="C2392" s="13"/>
      <c r="D2392" s="13"/>
      <c r="E2392" s="13"/>
      <c r="F2392" s="13"/>
      <c r="G2392" s="6" t="str">
        <f t="shared" si="296"/>
        <v/>
      </c>
      <c r="H2392" s="13"/>
      <c r="I2392" s="13"/>
      <c r="J2392" s="15"/>
      <c r="K2392" s="15"/>
      <c r="L2392" s="5">
        <f>VLOOKUP($C$15,'اطلاعات پایه'!$A$18:$B$30,2,FALSE)</f>
        <v>30</v>
      </c>
      <c r="M2392" s="6">
        <f>VLOOKUP($C$15,'اطلاعات پایه'!$A$18:$C$30,3,FALSE)</f>
        <v>45736</v>
      </c>
      <c r="N2392" s="5">
        <f>ROUND((K2392*('اطلاعات پایه'!$B$12+1)+'اطلاعات پایه'!$B$13)/30*L2392,0)</f>
        <v>9316080</v>
      </c>
      <c r="O2392" s="5">
        <f>IF(AND(F2392&gt;0,M2392-F2392&gt;364),'اطلاعات پایه'!$B$10,0)*L2392+J2392</f>
        <v>0</v>
      </c>
      <c r="P2392" s="5">
        <f>IF(H2392="متاهل",'اطلاعات پایه'!$B$6,0)</f>
        <v>0</v>
      </c>
      <c r="Q2392" s="5">
        <f>I2392*'اطلاعات پایه'!$B$7</f>
        <v>0</v>
      </c>
      <c r="R2392" s="5">
        <f>ROUND('اطلاعات پایه'!$B$8/30*MIN(30,L2392),0)</f>
        <v>9000000</v>
      </c>
      <c r="S2392" s="5">
        <f>ROUND('اطلاعات پایه'!$B$9/30*MIN(30,L2392),0)</f>
        <v>22000000</v>
      </c>
      <c r="T2392" s="5">
        <f t="shared" si="299"/>
        <v>59284</v>
      </c>
      <c r="U2392" s="15"/>
      <c r="V2392" s="5">
        <f t="shared" si="297"/>
        <v>0</v>
      </c>
      <c r="X2392" s="9">
        <f t="shared" si="300"/>
        <v>40316080</v>
      </c>
      <c r="Y2392" s="9">
        <f>ROUND(0.07*MIN(7*L2392*'اطلاعات پایه'!$B$5,'محاسبه حقوق'!X2392),0)</f>
        <v>2822126</v>
      </c>
      <c r="Z2392" s="9">
        <f t="shared" si="301"/>
        <v>9272700</v>
      </c>
      <c r="AA2392" s="9">
        <f t="shared" si="302"/>
        <v>480702059.14285713</v>
      </c>
      <c r="AB2392" s="5">
        <f>IF(AA2392&lt;='اطلاعات پایه'!$B$35,'اطلاعات پایه'!$D$35,IF(AA2392&lt;='اطلاعات پایه'!$B$36,'اطلاعات پایه'!$E$35+(AA2392-'اطلاعات پایه'!$B$35)*'اطلاعات پایه'!$C$36,IF(AA2392&lt;='اطلاعات پایه'!$B$37,'اطلاعات پایه'!$E$36+(AA2392-'اطلاعات پایه'!$B$36)*'اطلاعات پایه'!$C$37,IF(AA2392&lt;='اطلاعات پایه'!$B$38,'اطلاعات پایه'!$E$37+(AA2392-'اطلاعات پایه'!$B$37)*'اطلاعات پایه'!$C$38,IF(AA2392&lt;='اطلاعات پایه'!$B$39,'اطلاعات پایه'!$E$38+(AA2392-'اطلاعات پایه'!$B$38)*'اطلاعات پایه'!$C$39,'اطلاعات پایه'!$E$39+(AA2392-'اطلاعات پایه'!$B$39)*'اطلاعات پایه'!$C$40)))))/365*L2392</f>
        <v>0</v>
      </c>
      <c r="AC2392" s="9">
        <f t="shared" si="303"/>
        <v>37493954</v>
      </c>
      <c r="AE2392" s="9">
        <f t="shared" si="298"/>
        <v>49588780</v>
      </c>
    </row>
    <row r="2393" spans="1:31" x14ac:dyDescent="0.25">
      <c r="A2393" s="13">
        <v>2373</v>
      </c>
      <c r="B2393" s="13"/>
      <c r="C2393" s="13"/>
      <c r="D2393" s="13"/>
      <c r="E2393" s="13"/>
      <c r="F2393" s="13"/>
      <c r="G2393" s="6" t="str">
        <f t="shared" si="296"/>
        <v/>
      </c>
      <c r="H2393" s="13"/>
      <c r="I2393" s="13"/>
      <c r="J2393" s="15"/>
      <c r="K2393" s="15"/>
      <c r="L2393" s="5">
        <f>VLOOKUP($C$15,'اطلاعات پایه'!$A$18:$B$30,2,FALSE)</f>
        <v>30</v>
      </c>
      <c r="M2393" s="6">
        <f>VLOOKUP($C$15,'اطلاعات پایه'!$A$18:$C$30,3,FALSE)</f>
        <v>45736</v>
      </c>
      <c r="N2393" s="5">
        <f>ROUND((K2393*('اطلاعات پایه'!$B$12+1)+'اطلاعات پایه'!$B$13)/30*L2393,0)</f>
        <v>9316080</v>
      </c>
      <c r="O2393" s="5">
        <f>IF(AND(F2393&gt;0,M2393-F2393&gt;364),'اطلاعات پایه'!$B$10,0)*L2393+J2393</f>
        <v>0</v>
      </c>
      <c r="P2393" s="5">
        <f>IF(H2393="متاهل",'اطلاعات پایه'!$B$6,0)</f>
        <v>0</v>
      </c>
      <c r="Q2393" s="5">
        <f>I2393*'اطلاعات پایه'!$B$7</f>
        <v>0</v>
      </c>
      <c r="R2393" s="5">
        <f>ROUND('اطلاعات پایه'!$B$8/30*MIN(30,L2393),0)</f>
        <v>9000000</v>
      </c>
      <c r="S2393" s="5">
        <f>ROUND('اطلاعات پایه'!$B$9/30*MIN(30,L2393),0)</f>
        <v>22000000</v>
      </c>
      <c r="T2393" s="5">
        <f t="shared" si="299"/>
        <v>59284</v>
      </c>
      <c r="U2393" s="15"/>
      <c r="V2393" s="5">
        <f t="shared" si="297"/>
        <v>0</v>
      </c>
      <c r="X2393" s="9">
        <f t="shared" si="300"/>
        <v>40316080</v>
      </c>
      <c r="Y2393" s="9">
        <f>ROUND(0.07*MIN(7*L2393*'اطلاعات پایه'!$B$5,'محاسبه حقوق'!X2393),0)</f>
        <v>2822126</v>
      </c>
      <c r="Z2393" s="9">
        <f t="shared" si="301"/>
        <v>9272700</v>
      </c>
      <c r="AA2393" s="9">
        <f t="shared" si="302"/>
        <v>480702059.14285713</v>
      </c>
      <c r="AB2393" s="5">
        <f>IF(AA2393&lt;='اطلاعات پایه'!$B$35,'اطلاعات پایه'!$D$35,IF(AA2393&lt;='اطلاعات پایه'!$B$36,'اطلاعات پایه'!$E$35+(AA2393-'اطلاعات پایه'!$B$35)*'اطلاعات پایه'!$C$36,IF(AA2393&lt;='اطلاعات پایه'!$B$37,'اطلاعات پایه'!$E$36+(AA2393-'اطلاعات پایه'!$B$36)*'اطلاعات پایه'!$C$37,IF(AA2393&lt;='اطلاعات پایه'!$B$38,'اطلاعات پایه'!$E$37+(AA2393-'اطلاعات پایه'!$B$37)*'اطلاعات پایه'!$C$38,IF(AA2393&lt;='اطلاعات پایه'!$B$39,'اطلاعات پایه'!$E$38+(AA2393-'اطلاعات پایه'!$B$38)*'اطلاعات پایه'!$C$39,'اطلاعات پایه'!$E$39+(AA2393-'اطلاعات پایه'!$B$39)*'اطلاعات پایه'!$C$40)))))/365*L2393</f>
        <v>0</v>
      </c>
      <c r="AC2393" s="9">
        <f t="shared" si="303"/>
        <v>37493954</v>
      </c>
      <c r="AE2393" s="9">
        <f t="shared" si="298"/>
        <v>49588780</v>
      </c>
    </row>
    <row r="2394" spans="1:31" x14ac:dyDescent="0.25">
      <c r="A2394" s="13">
        <v>2374</v>
      </c>
      <c r="B2394" s="13"/>
      <c r="C2394" s="13"/>
      <c r="D2394" s="13"/>
      <c r="E2394" s="13"/>
      <c r="F2394" s="13"/>
      <c r="G2394" s="6" t="str">
        <f t="shared" si="296"/>
        <v/>
      </c>
      <c r="H2394" s="13"/>
      <c r="I2394" s="13"/>
      <c r="J2394" s="15"/>
      <c r="K2394" s="15"/>
      <c r="L2394" s="5">
        <f>VLOOKUP($C$15,'اطلاعات پایه'!$A$18:$B$30,2,FALSE)</f>
        <v>30</v>
      </c>
      <c r="M2394" s="6">
        <f>VLOOKUP($C$15,'اطلاعات پایه'!$A$18:$C$30,3,FALSE)</f>
        <v>45736</v>
      </c>
      <c r="N2394" s="5">
        <f>ROUND((K2394*('اطلاعات پایه'!$B$12+1)+'اطلاعات پایه'!$B$13)/30*L2394,0)</f>
        <v>9316080</v>
      </c>
      <c r="O2394" s="5">
        <f>IF(AND(F2394&gt;0,M2394-F2394&gt;364),'اطلاعات پایه'!$B$10,0)*L2394+J2394</f>
        <v>0</v>
      </c>
      <c r="P2394" s="5">
        <f>IF(H2394="متاهل",'اطلاعات پایه'!$B$6,0)</f>
        <v>0</v>
      </c>
      <c r="Q2394" s="5">
        <f>I2394*'اطلاعات پایه'!$B$7</f>
        <v>0</v>
      </c>
      <c r="R2394" s="5">
        <f>ROUND('اطلاعات پایه'!$B$8/30*MIN(30,L2394),0)</f>
        <v>9000000</v>
      </c>
      <c r="S2394" s="5">
        <f>ROUND('اطلاعات پایه'!$B$9/30*MIN(30,L2394),0)</f>
        <v>22000000</v>
      </c>
      <c r="T2394" s="5">
        <f t="shared" si="299"/>
        <v>59284</v>
      </c>
      <c r="U2394" s="15"/>
      <c r="V2394" s="5">
        <f t="shared" si="297"/>
        <v>0</v>
      </c>
      <c r="X2394" s="9">
        <f t="shared" si="300"/>
        <v>40316080</v>
      </c>
      <c r="Y2394" s="9">
        <f>ROUND(0.07*MIN(7*L2394*'اطلاعات پایه'!$B$5,'محاسبه حقوق'!X2394),0)</f>
        <v>2822126</v>
      </c>
      <c r="Z2394" s="9">
        <f t="shared" si="301"/>
        <v>9272700</v>
      </c>
      <c r="AA2394" s="9">
        <f t="shared" si="302"/>
        <v>480702059.14285713</v>
      </c>
      <c r="AB2394" s="5">
        <f>IF(AA2394&lt;='اطلاعات پایه'!$B$35,'اطلاعات پایه'!$D$35,IF(AA2394&lt;='اطلاعات پایه'!$B$36,'اطلاعات پایه'!$E$35+(AA2394-'اطلاعات پایه'!$B$35)*'اطلاعات پایه'!$C$36,IF(AA2394&lt;='اطلاعات پایه'!$B$37,'اطلاعات پایه'!$E$36+(AA2394-'اطلاعات پایه'!$B$36)*'اطلاعات پایه'!$C$37,IF(AA2394&lt;='اطلاعات پایه'!$B$38,'اطلاعات پایه'!$E$37+(AA2394-'اطلاعات پایه'!$B$37)*'اطلاعات پایه'!$C$38,IF(AA2394&lt;='اطلاعات پایه'!$B$39,'اطلاعات پایه'!$E$38+(AA2394-'اطلاعات پایه'!$B$38)*'اطلاعات پایه'!$C$39,'اطلاعات پایه'!$E$39+(AA2394-'اطلاعات پایه'!$B$39)*'اطلاعات پایه'!$C$40)))))/365*L2394</f>
        <v>0</v>
      </c>
      <c r="AC2394" s="9">
        <f t="shared" si="303"/>
        <v>37493954</v>
      </c>
      <c r="AE2394" s="9">
        <f t="shared" si="298"/>
        <v>49588780</v>
      </c>
    </row>
    <row r="2395" spans="1:31" x14ac:dyDescent="0.25">
      <c r="A2395" s="13">
        <v>2375</v>
      </c>
      <c r="B2395" s="13"/>
      <c r="C2395" s="13"/>
      <c r="D2395" s="13"/>
      <c r="E2395" s="13"/>
      <c r="F2395" s="13"/>
      <c r="G2395" s="6" t="str">
        <f t="shared" si="296"/>
        <v/>
      </c>
      <c r="H2395" s="13"/>
      <c r="I2395" s="13"/>
      <c r="J2395" s="15"/>
      <c r="K2395" s="15"/>
      <c r="L2395" s="5">
        <f>VLOOKUP($C$15,'اطلاعات پایه'!$A$18:$B$30,2,FALSE)</f>
        <v>30</v>
      </c>
      <c r="M2395" s="6">
        <f>VLOOKUP($C$15,'اطلاعات پایه'!$A$18:$C$30,3,FALSE)</f>
        <v>45736</v>
      </c>
      <c r="N2395" s="5">
        <f>ROUND((K2395*('اطلاعات پایه'!$B$12+1)+'اطلاعات پایه'!$B$13)/30*L2395,0)</f>
        <v>9316080</v>
      </c>
      <c r="O2395" s="5">
        <f>IF(AND(F2395&gt;0,M2395-F2395&gt;364),'اطلاعات پایه'!$B$10,0)*L2395+J2395</f>
        <v>0</v>
      </c>
      <c r="P2395" s="5">
        <f>IF(H2395="متاهل",'اطلاعات پایه'!$B$6,0)</f>
        <v>0</v>
      </c>
      <c r="Q2395" s="5">
        <f>I2395*'اطلاعات پایه'!$B$7</f>
        <v>0</v>
      </c>
      <c r="R2395" s="5">
        <f>ROUND('اطلاعات پایه'!$B$8/30*MIN(30,L2395),0)</f>
        <v>9000000</v>
      </c>
      <c r="S2395" s="5">
        <f>ROUND('اطلاعات پایه'!$B$9/30*MIN(30,L2395),0)</f>
        <v>22000000</v>
      </c>
      <c r="T2395" s="5">
        <f t="shared" si="299"/>
        <v>59284</v>
      </c>
      <c r="U2395" s="15"/>
      <c r="V2395" s="5">
        <f t="shared" si="297"/>
        <v>0</v>
      </c>
      <c r="X2395" s="9">
        <f t="shared" si="300"/>
        <v>40316080</v>
      </c>
      <c r="Y2395" s="9">
        <f>ROUND(0.07*MIN(7*L2395*'اطلاعات پایه'!$B$5,'محاسبه حقوق'!X2395),0)</f>
        <v>2822126</v>
      </c>
      <c r="Z2395" s="9">
        <f t="shared" si="301"/>
        <v>9272700</v>
      </c>
      <c r="AA2395" s="9">
        <f t="shared" si="302"/>
        <v>480702059.14285713</v>
      </c>
      <c r="AB2395" s="5">
        <f>IF(AA2395&lt;='اطلاعات پایه'!$B$35,'اطلاعات پایه'!$D$35,IF(AA2395&lt;='اطلاعات پایه'!$B$36,'اطلاعات پایه'!$E$35+(AA2395-'اطلاعات پایه'!$B$35)*'اطلاعات پایه'!$C$36,IF(AA2395&lt;='اطلاعات پایه'!$B$37,'اطلاعات پایه'!$E$36+(AA2395-'اطلاعات پایه'!$B$36)*'اطلاعات پایه'!$C$37,IF(AA2395&lt;='اطلاعات پایه'!$B$38,'اطلاعات پایه'!$E$37+(AA2395-'اطلاعات پایه'!$B$37)*'اطلاعات پایه'!$C$38,IF(AA2395&lt;='اطلاعات پایه'!$B$39,'اطلاعات پایه'!$E$38+(AA2395-'اطلاعات پایه'!$B$38)*'اطلاعات پایه'!$C$39,'اطلاعات پایه'!$E$39+(AA2395-'اطلاعات پایه'!$B$39)*'اطلاعات پایه'!$C$40)))))/365*L2395</f>
        <v>0</v>
      </c>
      <c r="AC2395" s="9">
        <f t="shared" si="303"/>
        <v>37493954</v>
      </c>
      <c r="AE2395" s="9">
        <f t="shared" si="298"/>
        <v>49588780</v>
      </c>
    </row>
    <row r="2396" spans="1:31" x14ac:dyDescent="0.25">
      <c r="A2396" s="13">
        <v>2376</v>
      </c>
      <c r="B2396" s="13"/>
      <c r="C2396" s="13"/>
      <c r="D2396" s="13"/>
      <c r="E2396" s="13"/>
      <c r="F2396" s="13"/>
      <c r="G2396" s="6" t="str">
        <f t="shared" si="296"/>
        <v/>
      </c>
      <c r="H2396" s="13"/>
      <c r="I2396" s="13"/>
      <c r="J2396" s="15"/>
      <c r="K2396" s="15"/>
      <c r="L2396" s="5">
        <f>VLOOKUP($C$15,'اطلاعات پایه'!$A$18:$B$30,2,FALSE)</f>
        <v>30</v>
      </c>
      <c r="M2396" s="6">
        <f>VLOOKUP($C$15,'اطلاعات پایه'!$A$18:$C$30,3,FALSE)</f>
        <v>45736</v>
      </c>
      <c r="N2396" s="5">
        <f>ROUND((K2396*('اطلاعات پایه'!$B$12+1)+'اطلاعات پایه'!$B$13)/30*L2396,0)</f>
        <v>9316080</v>
      </c>
      <c r="O2396" s="5">
        <f>IF(AND(F2396&gt;0,M2396-F2396&gt;364),'اطلاعات پایه'!$B$10,0)*L2396+J2396</f>
        <v>0</v>
      </c>
      <c r="P2396" s="5">
        <f>IF(H2396="متاهل",'اطلاعات پایه'!$B$6,0)</f>
        <v>0</v>
      </c>
      <c r="Q2396" s="5">
        <f>I2396*'اطلاعات پایه'!$B$7</f>
        <v>0</v>
      </c>
      <c r="R2396" s="5">
        <f>ROUND('اطلاعات پایه'!$B$8/30*MIN(30,L2396),0)</f>
        <v>9000000</v>
      </c>
      <c r="S2396" s="5">
        <f>ROUND('اطلاعات پایه'!$B$9/30*MIN(30,L2396),0)</f>
        <v>22000000</v>
      </c>
      <c r="T2396" s="5">
        <f t="shared" si="299"/>
        <v>59284</v>
      </c>
      <c r="U2396" s="15"/>
      <c r="V2396" s="5">
        <f t="shared" si="297"/>
        <v>0</v>
      </c>
      <c r="X2396" s="9">
        <f t="shared" si="300"/>
        <v>40316080</v>
      </c>
      <c r="Y2396" s="9">
        <f>ROUND(0.07*MIN(7*L2396*'اطلاعات پایه'!$B$5,'محاسبه حقوق'!X2396),0)</f>
        <v>2822126</v>
      </c>
      <c r="Z2396" s="9">
        <f t="shared" si="301"/>
        <v>9272700</v>
      </c>
      <c r="AA2396" s="9">
        <f t="shared" si="302"/>
        <v>480702059.14285713</v>
      </c>
      <c r="AB2396" s="5">
        <f>IF(AA2396&lt;='اطلاعات پایه'!$B$35,'اطلاعات پایه'!$D$35,IF(AA2396&lt;='اطلاعات پایه'!$B$36,'اطلاعات پایه'!$E$35+(AA2396-'اطلاعات پایه'!$B$35)*'اطلاعات پایه'!$C$36,IF(AA2396&lt;='اطلاعات پایه'!$B$37,'اطلاعات پایه'!$E$36+(AA2396-'اطلاعات پایه'!$B$36)*'اطلاعات پایه'!$C$37,IF(AA2396&lt;='اطلاعات پایه'!$B$38,'اطلاعات پایه'!$E$37+(AA2396-'اطلاعات پایه'!$B$37)*'اطلاعات پایه'!$C$38,IF(AA2396&lt;='اطلاعات پایه'!$B$39,'اطلاعات پایه'!$E$38+(AA2396-'اطلاعات پایه'!$B$38)*'اطلاعات پایه'!$C$39,'اطلاعات پایه'!$E$39+(AA2396-'اطلاعات پایه'!$B$39)*'اطلاعات پایه'!$C$40)))))/365*L2396</f>
        <v>0</v>
      </c>
      <c r="AC2396" s="9">
        <f t="shared" si="303"/>
        <v>37493954</v>
      </c>
      <c r="AE2396" s="9">
        <f t="shared" si="298"/>
        <v>49588780</v>
      </c>
    </row>
    <row r="2397" spans="1:31" x14ac:dyDescent="0.25">
      <c r="A2397" s="13">
        <v>2377</v>
      </c>
      <c r="B2397" s="13"/>
      <c r="C2397" s="13"/>
      <c r="D2397" s="13"/>
      <c r="E2397" s="13"/>
      <c r="F2397" s="13"/>
      <c r="G2397" s="6" t="str">
        <f t="shared" si="296"/>
        <v/>
      </c>
      <c r="H2397" s="13"/>
      <c r="I2397" s="13"/>
      <c r="J2397" s="15"/>
      <c r="K2397" s="15"/>
      <c r="L2397" s="5">
        <f>VLOOKUP($C$15,'اطلاعات پایه'!$A$18:$B$30,2,FALSE)</f>
        <v>30</v>
      </c>
      <c r="M2397" s="6">
        <f>VLOOKUP($C$15,'اطلاعات پایه'!$A$18:$C$30,3,FALSE)</f>
        <v>45736</v>
      </c>
      <c r="N2397" s="5">
        <f>ROUND((K2397*('اطلاعات پایه'!$B$12+1)+'اطلاعات پایه'!$B$13)/30*L2397,0)</f>
        <v>9316080</v>
      </c>
      <c r="O2397" s="5">
        <f>IF(AND(F2397&gt;0,M2397-F2397&gt;364),'اطلاعات پایه'!$B$10,0)*L2397+J2397</f>
        <v>0</v>
      </c>
      <c r="P2397" s="5">
        <f>IF(H2397="متاهل",'اطلاعات پایه'!$B$6,0)</f>
        <v>0</v>
      </c>
      <c r="Q2397" s="5">
        <f>I2397*'اطلاعات پایه'!$B$7</f>
        <v>0</v>
      </c>
      <c r="R2397" s="5">
        <f>ROUND('اطلاعات پایه'!$B$8/30*MIN(30,L2397),0)</f>
        <v>9000000</v>
      </c>
      <c r="S2397" s="5">
        <f>ROUND('اطلاعات پایه'!$B$9/30*MIN(30,L2397),0)</f>
        <v>22000000</v>
      </c>
      <c r="T2397" s="5">
        <f t="shared" si="299"/>
        <v>59284</v>
      </c>
      <c r="U2397" s="15"/>
      <c r="V2397" s="5">
        <f t="shared" si="297"/>
        <v>0</v>
      </c>
      <c r="X2397" s="9">
        <f t="shared" si="300"/>
        <v>40316080</v>
      </c>
      <c r="Y2397" s="9">
        <f>ROUND(0.07*MIN(7*L2397*'اطلاعات پایه'!$B$5,'محاسبه حقوق'!X2397),0)</f>
        <v>2822126</v>
      </c>
      <c r="Z2397" s="9">
        <f t="shared" si="301"/>
        <v>9272700</v>
      </c>
      <c r="AA2397" s="9">
        <f t="shared" si="302"/>
        <v>480702059.14285713</v>
      </c>
      <c r="AB2397" s="5">
        <f>IF(AA2397&lt;='اطلاعات پایه'!$B$35,'اطلاعات پایه'!$D$35,IF(AA2397&lt;='اطلاعات پایه'!$B$36,'اطلاعات پایه'!$E$35+(AA2397-'اطلاعات پایه'!$B$35)*'اطلاعات پایه'!$C$36,IF(AA2397&lt;='اطلاعات پایه'!$B$37,'اطلاعات پایه'!$E$36+(AA2397-'اطلاعات پایه'!$B$36)*'اطلاعات پایه'!$C$37,IF(AA2397&lt;='اطلاعات پایه'!$B$38,'اطلاعات پایه'!$E$37+(AA2397-'اطلاعات پایه'!$B$37)*'اطلاعات پایه'!$C$38,IF(AA2397&lt;='اطلاعات پایه'!$B$39,'اطلاعات پایه'!$E$38+(AA2397-'اطلاعات پایه'!$B$38)*'اطلاعات پایه'!$C$39,'اطلاعات پایه'!$E$39+(AA2397-'اطلاعات پایه'!$B$39)*'اطلاعات پایه'!$C$40)))))/365*L2397</f>
        <v>0</v>
      </c>
      <c r="AC2397" s="9">
        <f t="shared" si="303"/>
        <v>37493954</v>
      </c>
      <c r="AE2397" s="9">
        <f t="shared" si="298"/>
        <v>49588780</v>
      </c>
    </row>
    <row r="2398" spans="1:31" x14ac:dyDescent="0.25">
      <c r="A2398" s="13">
        <v>2378</v>
      </c>
      <c r="B2398" s="13"/>
      <c r="C2398" s="13"/>
      <c r="D2398" s="13"/>
      <c r="E2398" s="13"/>
      <c r="F2398" s="13"/>
      <c r="G2398" s="6" t="str">
        <f t="shared" si="296"/>
        <v/>
      </c>
      <c r="H2398" s="13"/>
      <c r="I2398" s="13"/>
      <c r="J2398" s="15"/>
      <c r="K2398" s="15"/>
      <c r="L2398" s="5">
        <f>VLOOKUP($C$15,'اطلاعات پایه'!$A$18:$B$30,2,FALSE)</f>
        <v>30</v>
      </c>
      <c r="M2398" s="6">
        <f>VLOOKUP($C$15,'اطلاعات پایه'!$A$18:$C$30,3,FALSE)</f>
        <v>45736</v>
      </c>
      <c r="N2398" s="5">
        <f>ROUND((K2398*('اطلاعات پایه'!$B$12+1)+'اطلاعات پایه'!$B$13)/30*L2398,0)</f>
        <v>9316080</v>
      </c>
      <c r="O2398" s="5">
        <f>IF(AND(F2398&gt;0,M2398-F2398&gt;364),'اطلاعات پایه'!$B$10,0)*L2398+J2398</f>
        <v>0</v>
      </c>
      <c r="P2398" s="5">
        <f>IF(H2398="متاهل",'اطلاعات پایه'!$B$6,0)</f>
        <v>0</v>
      </c>
      <c r="Q2398" s="5">
        <f>I2398*'اطلاعات پایه'!$B$7</f>
        <v>0</v>
      </c>
      <c r="R2398" s="5">
        <f>ROUND('اطلاعات پایه'!$B$8/30*MIN(30,L2398),0)</f>
        <v>9000000</v>
      </c>
      <c r="S2398" s="5">
        <f>ROUND('اطلاعات پایه'!$B$9/30*MIN(30,L2398),0)</f>
        <v>22000000</v>
      </c>
      <c r="T2398" s="5">
        <f t="shared" si="299"/>
        <v>59284</v>
      </c>
      <c r="U2398" s="15"/>
      <c r="V2398" s="5">
        <f t="shared" si="297"/>
        <v>0</v>
      </c>
      <c r="X2398" s="9">
        <f t="shared" si="300"/>
        <v>40316080</v>
      </c>
      <c r="Y2398" s="9">
        <f>ROUND(0.07*MIN(7*L2398*'اطلاعات پایه'!$B$5,'محاسبه حقوق'!X2398),0)</f>
        <v>2822126</v>
      </c>
      <c r="Z2398" s="9">
        <f t="shared" si="301"/>
        <v>9272700</v>
      </c>
      <c r="AA2398" s="9">
        <f t="shared" si="302"/>
        <v>480702059.14285713</v>
      </c>
      <c r="AB2398" s="5">
        <f>IF(AA2398&lt;='اطلاعات پایه'!$B$35,'اطلاعات پایه'!$D$35,IF(AA2398&lt;='اطلاعات پایه'!$B$36,'اطلاعات پایه'!$E$35+(AA2398-'اطلاعات پایه'!$B$35)*'اطلاعات پایه'!$C$36,IF(AA2398&lt;='اطلاعات پایه'!$B$37,'اطلاعات پایه'!$E$36+(AA2398-'اطلاعات پایه'!$B$36)*'اطلاعات پایه'!$C$37,IF(AA2398&lt;='اطلاعات پایه'!$B$38,'اطلاعات پایه'!$E$37+(AA2398-'اطلاعات پایه'!$B$37)*'اطلاعات پایه'!$C$38,IF(AA2398&lt;='اطلاعات پایه'!$B$39,'اطلاعات پایه'!$E$38+(AA2398-'اطلاعات پایه'!$B$38)*'اطلاعات پایه'!$C$39,'اطلاعات پایه'!$E$39+(AA2398-'اطلاعات پایه'!$B$39)*'اطلاعات پایه'!$C$40)))))/365*L2398</f>
        <v>0</v>
      </c>
      <c r="AC2398" s="9">
        <f t="shared" si="303"/>
        <v>37493954</v>
      </c>
      <c r="AE2398" s="9">
        <f t="shared" si="298"/>
        <v>49588780</v>
      </c>
    </row>
    <row r="2399" spans="1:31" x14ac:dyDescent="0.25">
      <c r="A2399" s="13">
        <v>2379</v>
      </c>
      <c r="B2399" s="13"/>
      <c r="C2399" s="13"/>
      <c r="D2399" s="13"/>
      <c r="E2399" s="13"/>
      <c r="F2399" s="13"/>
      <c r="G2399" s="6" t="str">
        <f t="shared" si="296"/>
        <v/>
      </c>
      <c r="H2399" s="13"/>
      <c r="I2399" s="13"/>
      <c r="J2399" s="15"/>
      <c r="K2399" s="15"/>
      <c r="L2399" s="5">
        <f>VLOOKUP($C$15,'اطلاعات پایه'!$A$18:$B$30,2,FALSE)</f>
        <v>30</v>
      </c>
      <c r="M2399" s="6">
        <f>VLOOKUP($C$15,'اطلاعات پایه'!$A$18:$C$30,3,FALSE)</f>
        <v>45736</v>
      </c>
      <c r="N2399" s="5">
        <f>ROUND((K2399*('اطلاعات پایه'!$B$12+1)+'اطلاعات پایه'!$B$13)/30*L2399,0)</f>
        <v>9316080</v>
      </c>
      <c r="O2399" s="5">
        <f>IF(AND(F2399&gt;0,M2399-F2399&gt;364),'اطلاعات پایه'!$B$10,0)*L2399+J2399</f>
        <v>0</v>
      </c>
      <c r="P2399" s="5">
        <f>IF(H2399="متاهل",'اطلاعات پایه'!$B$6,0)</f>
        <v>0</v>
      </c>
      <c r="Q2399" s="5">
        <f>I2399*'اطلاعات پایه'!$B$7</f>
        <v>0</v>
      </c>
      <c r="R2399" s="5">
        <f>ROUND('اطلاعات پایه'!$B$8/30*MIN(30,L2399),0)</f>
        <v>9000000</v>
      </c>
      <c r="S2399" s="5">
        <f>ROUND('اطلاعات پایه'!$B$9/30*MIN(30,L2399),0)</f>
        <v>22000000</v>
      </c>
      <c r="T2399" s="5">
        <f t="shared" si="299"/>
        <v>59284</v>
      </c>
      <c r="U2399" s="15"/>
      <c r="V2399" s="5">
        <f t="shared" si="297"/>
        <v>0</v>
      </c>
      <c r="X2399" s="9">
        <f t="shared" si="300"/>
        <v>40316080</v>
      </c>
      <c r="Y2399" s="9">
        <f>ROUND(0.07*MIN(7*L2399*'اطلاعات پایه'!$B$5,'محاسبه حقوق'!X2399),0)</f>
        <v>2822126</v>
      </c>
      <c r="Z2399" s="9">
        <f t="shared" si="301"/>
        <v>9272700</v>
      </c>
      <c r="AA2399" s="9">
        <f t="shared" si="302"/>
        <v>480702059.14285713</v>
      </c>
      <c r="AB2399" s="5">
        <f>IF(AA2399&lt;='اطلاعات پایه'!$B$35,'اطلاعات پایه'!$D$35,IF(AA2399&lt;='اطلاعات پایه'!$B$36,'اطلاعات پایه'!$E$35+(AA2399-'اطلاعات پایه'!$B$35)*'اطلاعات پایه'!$C$36,IF(AA2399&lt;='اطلاعات پایه'!$B$37,'اطلاعات پایه'!$E$36+(AA2399-'اطلاعات پایه'!$B$36)*'اطلاعات پایه'!$C$37,IF(AA2399&lt;='اطلاعات پایه'!$B$38,'اطلاعات پایه'!$E$37+(AA2399-'اطلاعات پایه'!$B$37)*'اطلاعات پایه'!$C$38,IF(AA2399&lt;='اطلاعات پایه'!$B$39,'اطلاعات پایه'!$E$38+(AA2399-'اطلاعات پایه'!$B$38)*'اطلاعات پایه'!$C$39,'اطلاعات پایه'!$E$39+(AA2399-'اطلاعات پایه'!$B$39)*'اطلاعات پایه'!$C$40)))))/365*L2399</f>
        <v>0</v>
      </c>
      <c r="AC2399" s="9">
        <f t="shared" si="303"/>
        <v>37493954</v>
      </c>
      <c r="AE2399" s="9">
        <f t="shared" si="298"/>
        <v>49588780</v>
      </c>
    </row>
    <row r="2400" spans="1:31" x14ac:dyDescent="0.25">
      <c r="A2400" s="13">
        <v>2380</v>
      </c>
      <c r="B2400" s="13"/>
      <c r="C2400" s="13"/>
      <c r="D2400" s="13"/>
      <c r="E2400" s="13"/>
      <c r="F2400" s="13"/>
      <c r="G2400" s="6" t="str">
        <f t="shared" si="296"/>
        <v/>
      </c>
      <c r="H2400" s="13"/>
      <c r="I2400" s="13"/>
      <c r="J2400" s="15"/>
      <c r="K2400" s="15"/>
      <c r="L2400" s="5">
        <f>VLOOKUP($C$15,'اطلاعات پایه'!$A$18:$B$30,2,FALSE)</f>
        <v>30</v>
      </c>
      <c r="M2400" s="6">
        <f>VLOOKUP($C$15,'اطلاعات پایه'!$A$18:$C$30,3,FALSE)</f>
        <v>45736</v>
      </c>
      <c r="N2400" s="5">
        <f>ROUND((K2400*('اطلاعات پایه'!$B$12+1)+'اطلاعات پایه'!$B$13)/30*L2400,0)</f>
        <v>9316080</v>
      </c>
      <c r="O2400" s="5">
        <f>IF(AND(F2400&gt;0,M2400-F2400&gt;364),'اطلاعات پایه'!$B$10,0)*L2400+J2400</f>
        <v>0</v>
      </c>
      <c r="P2400" s="5">
        <f>IF(H2400="متاهل",'اطلاعات پایه'!$B$6,0)</f>
        <v>0</v>
      </c>
      <c r="Q2400" s="5">
        <f>I2400*'اطلاعات پایه'!$B$7</f>
        <v>0</v>
      </c>
      <c r="R2400" s="5">
        <f>ROUND('اطلاعات پایه'!$B$8/30*MIN(30,L2400),0)</f>
        <v>9000000</v>
      </c>
      <c r="S2400" s="5">
        <f>ROUND('اطلاعات پایه'!$B$9/30*MIN(30,L2400),0)</f>
        <v>22000000</v>
      </c>
      <c r="T2400" s="5">
        <f t="shared" si="299"/>
        <v>59284</v>
      </c>
      <c r="U2400" s="15"/>
      <c r="V2400" s="5">
        <f t="shared" si="297"/>
        <v>0</v>
      </c>
      <c r="X2400" s="9">
        <f t="shared" si="300"/>
        <v>40316080</v>
      </c>
      <c r="Y2400" s="9">
        <f>ROUND(0.07*MIN(7*L2400*'اطلاعات پایه'!$B$5,'محاسبه حقوق'!X2400),0)</f>
        <v>2822126</v>
      </c>
      <c r="Z2400" s="9">
        <f t="shared" si="301"/>
        <v>9272700</v>
      </c>
      <c r="AA2400" s="9">
        <f t="shared" si="302"/>
        <v>480702059.14285713</v>
      </c>
      <c r="AB2400" s="5">
        <f>IF(AA2400&lt;='اطلاعات پایه'!$B$35,'اطلاعات پایه'!$D$35,IF(AA2400&lt;='اطلاعات پایه'!$B$36,'اطلاعات پایه'!$E$35+(AA2400-'اطلاعات پایه'!$B$35)*'اطلاعات پایه'!$C$36,IF(AA2400&lt;='اطلاعات پایه'!$B$37,'اطلاعات پایه'!$E$36+(AA2400-'اطلاعات پایه'!$B$36)*'اطلاعات پایه'!$C$37,IF(AA2400&lt;='اطلاعات پایه'!$B$38,'اطلاعات پایه'!$E$37+(AA2400-'اطلاعات پایه'!$B$37)*'اطلاعات پایه'!$C$38,IF(AA2400&lt;='اطلاعات پایه'!$B$39,'اطلاعات پایه'!$E$38+(AA2400-'اطلاعات پایه'!$B$38)*'اطلاعات پایه'!$C$39,'اطلاعات پایه'!$E$39+(AA2400-'اطلاعات پایه'!$B$39)*'اطلاعات پایه'!$C$40)))))/365*L2400</f>
        <v>0</v>
      </c>
      <c r="AC2400" s="9">
        <f t="shared" si="303"/>
        <v>37493954</v>
      </c>
      <c r="AE2400" s="9">
        <f t="shared" si="298"/>
        <v>49588780</v>
      </c>
    </row>
    <row r="2401" spans="1:31" x14ac:dyDescent="0.25">
      <c r="A2401" s="13">
        <v>2381</v>
      </c>
      <c r="B2401" s="13"/>
      <c r="C2401" s="13"/>
      <c r="D2401" s="13"/>
      <c r="E2401" s="13"/>
      <c r="F2401" s="13"/>
      <c r="G2401" s="6" t="str">
        <f t="shared" si="296"/>
        <v/>
      </c>
      <c r="H2401" s="13"/>
      <c r="I2401" s="13"/>
      <c r="J2401" s="15"/>
      <c r="K2401" s="15"/>
      <c r="L2401" s="5">
        <f>VLOOKUP($C$15,'اطلاعات پایه'!$A$18:$B$30,2,FALSE)</f>
        <v>30</v>
      </c>
      <c r="M2401" s="6">
        <f>VLOOKUP($C$15,'اطلاعات پایه'!$A$18:$C$30,3,FALSE)</f>
        <v>45736</v>
      </c>
      <c r="N2401" s="5">
        <f>ROUND((K2401*('اطلاعات پایه'!$B$12+1)+'اطلاعات پایه'!$B$13)/30*L2401,0)</f>
        <v>9316080</v>
      </c>
      <c r="O2401" s="5">
        <f>IF(AND(F2401&gt;0,M2401-F2401&gt;364),'اطلاعات پایه'!$B$10,0)*L2401+J2401</f>
        <v>0</v>
      </c>
      <c r="P2401" s="5">
        <f>IF(H2401="متاهل",'اطلاعات پایه'!$B$6,0)</f>
        <v>0</v>
      </c>
      <c r="Q2401" s="5">
        <f>I2401*'اطلاعات پایه'!$B$7</f>
        <v>0</v>
      </c>
      <c r="R2401" s="5">
        <f>ROUND('اطلاعات پایه'!$B$8/30*MIN(30,L2401),0)</f>
        <v>9000000</v>
      </c>
      <c r="S2401" s="5">
        <f>ROUND('اطلاعات پایه'!$B$9/30*MIN(30,L2401),0)</f>
        <v>22000000</v>
      </c>
      <c r="T2401" s="5">
        <f t="shared" si="299"/>
        <v>59284</v>
      </c>
      <c r="U2401" s="15"/>
      <c r="V2401" s="5">
        <f t="shared" si="297"/>
        <v>0</v>
      </c>
      <c r="X2401" s="9">
        <f t="shared" si="300"/>
        <v>40316080</v>
      </c>
      <c r="Y2401" s="9">
        <f>ROUND(0.07*MIN(7*L2401*'اطلاعات پایه'!$B$5,'محاسبه حقوق'!X2401),0)</f>
        <v>2822126</v>
      </c>
      <c r="Z2401" s="9">
        <f t="shared" si="301"/>
        <v>9272700</v>
      </c>
      <c r="AA2401" s="9">
        <f t="shared" si="302"/>
        <v>480702059.14285713</v>
      </c>
      <c r="AB2401" s="5">
        <f>IF(AA2401&lt;='اطلاعات پایه'!$B$35,'اطلاعات پایه'!$D$35,IF(AA2401&lt;='اطلاعات پایه'!$B$36,'اطلاعات پایه'!$E$35+(AA2401-'اطلاعات پایه'!$B$35)*'اطلاعات پایه'!$C$36,IF(AA2401&lt;='اطلاعات پایه'!$B$37,'اطلاعات پایه'!$E$36+(AA2401-'اطلاعات پایه'!$B$36)*'اطلاعات پایه'!$C$37,IF(AA2401&lt;='اطلاعات پایه'!$B$38,'اطلاعات پایه'!$E$37+(AA2401-'اطلاعات پایه'!$B$37)*'اطلاعات پایه'!$C$38,IF(AA2401&lt;='اطلاعات پایه'!$B$39,'اطلاعات پایه'!$E$38+(AA2401-'اطلاعات پایه'!$B$38)*'اطلاعات پایه'!$C$39,'اطلاعات پایه'!$E$39+(AA2401-'اطلاعات پایه'!$B$39)*'اطلاعات پایه'!$C$40)))))/365*L2401</f>
        <v>0</v>
      </c>
      <c r="AC2401" s="9">
        <f t="shared" si="303"/>
        <v>37493954</v>
      </c>
      <c r="AE2401" s="9">
        <f t="shared" si="298"/>
        <v>49588780</v>
      </c>
    </row>
    <row r="2402" spans="1:31" x14ac:dyDescent="0.25">
      <c r="A2402" s="13">
        <v>2382</v>
      </c>
      <c r="B2402" s="13"/>
      <c r="C2402" s="13"/>
      <c r="D2402" s="13"/>
      <c r="E2402" s="13"/>
      <c r="F2402" s="13"/>
      <c r="G2402" s="6" t="str">
        <f t="shared" si="296"/>
        <v/>
      </c>
      <c r="H2402" s="13"/>
      <c r="I2402" s="13"/>
      <c r="J2402" s="15"/>
      <c r="K2402" s="15"/>
      <c r="L2402" s="5">
        <f>VLOOKUP($C$15,'اطلاعات پایه'!$A$18:$B$30,2,FALSE)</f>
        <v>30</v>
      </c>
      <c r="M2402" s="6">
        <f>VLOOKUP($C$15,'اطلاعات پایه'!$A$18:$C$30,3,FALSE)</f>
        <v>45736</v>
      </c>
      <c r="N2402" s="5">
        <f>ROUND((K2402*('اطلاعات پایه'!$B$12+1)+'اطلاعات پایه'!$B$13)/30*L2402,0)</f>
        <v>9316080</v>
      </c>
      <c r="O2402" s="5">
        <f>IF(AND(F2402&gt;0,M2402-F2402&gt;364),'اطلاعات پایه'!$B$10,0)*L2402+J2402</f>
        <v>0</v>
      </c>
      <c r="P2402" s="5">
        <f>IF(H2402="متاهل",'اطلاعات پایه'!$B$6,0)</f>
        <v>0</v>
      </c>
      <c r="Q2402" s="5">
        <f>I2402*'اطلاعات پایه'!$B$7</f>
        <v>0</v>
      </c>
      <c r="R2402" s="5">
        <f>ROUND('اطلاعات پایه'!$B$8/30*MIN(30,L2402),0)</f>
        <v>9000000</v>
      </c>
      <c r="S2402" s="5">
        <f>ROUND('اطلاعات پایه'!$B$9/30*MIN(30,L2402),0)</f>
        <v>22000000</v>
      </c>
      <c r="T2402" s="5">
        <f t="shared" si="299"/>
        <v>59284</v>
      </c>
      <c r="U2402" s="15"/>
      <c r="V2402" s="5">
        <f t="shared" si="297"/>
        <v>0</v>
      </c>
      <c r="X2402" s="9">
        <f t="shared" si="300"/>
        <v>40316080</v>
      </c>
      <c r="Y2402" s="9">
        <f>ROUND(0.07*MIN(7*L2402*'اطلاعات پایه'!$B$5,'محاسبه حقوق'!X2402),0)</f>
        <v>2822126</v>
      </c>
      <c r="Z2402" s="9">
        <f t="shared" si="301"/>
        <v>9272700</v>
      </c>
      <c r="AA2402" s="9">
        <f t="shared" si="302"/>
        <v>480702059.14285713</v>
      </c>
      <c r="AB2402" s="5">
        <f>IF(AA2402&lt;='اطلاعات پایه'!$B$35,'اطلاعات پایه'!$D$35,IF(AA2402&lt;='اطلاعات پایه'!$B$36,'اطلاعات پایه'!$E$35+(AA2402-'اطلاعات پایه'!$B$35)*'اطلاعات پایه'!$C$36,IF(AA2402&lt;='اطلاعات پایه'!$B$37,'اطلاعات پایه'!$E$36+(AA2402-'اطلاعات پایه'!$B$36)*'اطلاعات پایه'!$C$37,IF(AA2402&lt;='اطلاعات پایه'!$B$38,'اطلاعات پایه'!$E$37+(AA2402-'اطلاعات پایه'!$B$37)*'اطلاعات پایه'!$C$38,IF(AA2402&lt;='اطلاعات پایه'!$B$39,'اطلاعات پایه'!$E$38+(AA2402-'اطلاعات پایه'!$B$38)*'اطلاعات پایه'!$C$39,'اطلاعات پایه'!$E$39+(AA2402-'اطلاعات پایه'!$B$39)*'اطلاعات پایه'!$C$40)))))/365*L2402</f>
        <v>0</v>
      </c>
      <c r="AC2402" s="9">
        <f t="shared" si="303"/>
        <v>37493954</v>
      </c>
      <c r="AE2402" s="9">
        <f t="shared" si="298"/>
        <v>49588780</v>
      </c>
    </row>
    <row r="2403" spans="1:31" x14ac:dyDescent="0.25">
      <c r="A2403" s="13">
        <v>2383</v>
      </c>
      <c r="B2403" s="13"/>
      <c r="C2403" s="13"/>
      <c r="D2403" s="13"/>
      <c r="E2403" s="13"/>
      <c r="F2403" s="13"/>
      <c r="G2403" s="6" t="str">
        <f t="shared" si="296"/>
        <v/>
      </c>
      <c r="H2403" s="13"/>
      <c r="I2403" s="13"/>
      <c r="J2403" s="15"/>
      <c r="K2403" s="15"/>
      <c r="L2403" s="5">
        <f>VLOOKUP($C$15,'اطلاعات پایه'!$A$18:$B$30,2,FALSE)</f>
        <v>30</v>
      </c>
      <c r="M2403" s="6">
        <f>VLOOKUP($C$15,'اطلاعات پایه'!$A$18:$C$30,3,FALSE)</f>
        <v>45736</v>
      </c>
      <c r="N2403" s="5">
        <f>ROUND((K2403*('اطلاعات پایه'!$B$12+1)+'اطلاعات پایه'!$B$13)/30*L2403,0)</f>
        <v>9316080</v>
      </c>
      <c r="O2403" s="5">
        <f>IF(AND(F2403&gt;0,M2403-F2403&gt;364),'اطلاعات پایه'!$B$10,0)*L2403+J2403</f>
        <v>0</v>
      </c>
      <c r="P2403" s="5">
        <f>IF(H2403="متاهل",'اطلاعات پایه'!$B$6,0)</f>
        <v>0</v>
      </c>
      <c r="Q2403" s="5">
        <f>I2403*'اطلاعات پایه'!$B$7</f>
        <v>0</v>
      </c>
      <c r="R2403" s="5">
        <f>ROUND('اطلاعات پایه'!$B$8/30*MIN(30,L2403),0)</f>
        <v>9000000</v>
      </c>
      <c r="S2403" s="5">
        <f>ROUND('اطلاعات پایه'!$B$9/30*MIN(30,L2403),0)</f>
        <v>22000000</v>
      </c>
      <c r="T2403" s="5">
        <f t="shared" si="299"/>
        <v>59284</v>
      </c>
      <c r="U2403" s="15"/>
      <c r="V2403" s="5">
        <f t="shared" si="297"/>
        <v>0</v>
      </c>
      <c r="X2403" s="9">
        <f t="shared" si="300"/>
        <v>40316080</v>
      </c>
      <c r="Y2403" s="9">
        <f>ROUND(0.07*MIN(7*L2403*'اطلاعات پایه'!$B$5,'محاسبه حقوق'!X2403),0)</f>
        <v>2822126</v>
      </c>
      <c r="Z2403" s="9">
        <f t="shared" si="301"/>
        <v>9272700</v>
      </c>
      <c r="AA2403" s="9">
        <f t="shared" si="302"/>
        <v>480702059.14285713</v>
      </c>
      <c r="AB2403" s="5">
        <f>IF(AA2403&lt;='اطلاعات پایه'!$B$35,'اطلاعات پایه'!$D$35,IF(AA2403&lt;='اطلاعات پایه'!$B$36,'اطلاعات پایه'!$E$35+(AA2403-'اطلاعات پایه'!$B$35)*'اطلاعات پایه'!$C$36,IF(AA2403&lt;='اطلاعات پایه'!$B$37,'اطلاعات پایه'!$E$36+(AA2403-'اطلاعات پایه'!$B$36)*'اطلاعات پایه'!$C$37,IF(AA2403&lt;='اطلاعات پایه'!$B$38,'اطلاعات پایه'!$E$37+(AA2403-'اطلاعات پایه'!$B$37)*'اطلاعات پایه'!$C$38,IF(AA2403&lt;='اطلاعات پایه'!$B$39,'اطلاعات پایه'!$E$38+(AA2403-'اطلاعات پایه'!$B$38)*'اطلاعات پایه'!$C$39,'اطلاعات پایه'!$E$39+(AA2403-'اطلاعات پایه'!$B$39)*'اطلاعات پایه'!$C$40)))))/365*L2403</f>
        <v>0</v>
      </c>
      <c r="AC2403" s="9">
        <f t="shared" si="303"/>
        <v>37493954</v>
      </c>
      <c r="AE2403" s="9">
        <f t="shared" si="298"/>
        <v>49588780</v>
      </c>
    </row>
    <row r="2404" spans="1:31" x14ac:dyDescent="0.25">
      <c r="A2404" s="13">
        <v>2384</v>
      </c>
      <c r="B2404" s="13"/>
      <c r="C2404" s="13"/>
      <c r="D2404" s="13"/>
      <c r="E2404" s="13"/>
      <c r="F2404" s="13"/>
      <c r="G2404" s="6" t="str">
        <f t="shared" si="296"/>
        <v/>
      </c>
      <c r="H2404" s="13"/>
      <c r="I2404" s="13"/>
      <c r="J2404" s="15"/>
      <c r="K2404" s="15"/>
      <c r="L2404" s="5">
        <f>VLOOKUP($C$15,'اطلاعات پایه'!$A$18:$B$30,2,FALSE)</f>
        <v>30</v>
      </c>
      <c r="M2404" s="6">
        <f>VLOOKUP($C$15,'اطلاعات پایه'!$A$18:$C$30,3,FALSE)</f>
        <v>45736</v>
      </c>
      <c r="N2404" s="5">
        <f>ROUND((K2404*('اطلاعات پایه'!$B$12+1)+'اطلاعات پایه'!$B$13)/30*L2404,0)</f>
        <v>9316080</v>
      </c>
      <c r="O2404" s="5">
        <f>IF(AND(F2404&gt;0,M2404-F2404&gt;364),'اطلاعات پایه'!$B$10,0)*L2404+J2404</f>
        <v>0</v>
      </c>
      <c r="P2404" s="5">
        <f>IF(H2404="متاهل",'اطلاعات پایه'!$B$6,0)</f>
        <v>0</v>
      </c>
      <c r="Q2404" s="5">
        <f>I2404*'اطلاعات پایه'!$B$7</f>
        <v>0</v>
      </c>
      <c r="R2404" s="5">
        <f>ROUND('اطلاعات پایه'!$B$8/30*MIN(30,L2404),0)</f>
        <v>9000000</v>
      </c>
      <c r="S2404" s="5">
        <f>ROUND('اطلاعات پایه'!$B$9/30*MIN(30,L2404),0)</f>
        <v>22000000</v>
      </c>
      <c r="T2404" s="5">
        <f t="shared" si="299"/>
        <v>59284</v>
      </c>
      <c r="U2404" s="15"/>
      <c r="V2404" s="5">
        <f t="shared" si="297"/>
        <v>0</v>
      </c>
      <c r="X2404" s="9">
        <f t="shared" si="300"/>
        <v>40316080</v>
      </c>
      <c r="Y2404" s="9">
        <f>ROUND(0.07*MIN(7*L2404*'اطلاعات پایه'!$B$5,'محاسبه حقوق'!X2404),0)</f>
        <v>2822126</v>
      </c>
      <c r="Z2404" s="9">
        <f t="shared" si="301"/>
        <v>9272700</v>
      </c>
      <c r="AA2404" s="9">
        <f t="shared" si="302"/>
        <v>480702059.14285713</v>
      </c>
      <c r="AB2404" s="5">
        <f>IF(AA2404&lt;='اطلاعات پایه'!$B$35,'اطلاعات پایه'!$D$35,IF(AA2404&lt;='اطلاعات پایه'!$B$36,'اطلاعات پایه'!$E$35+(AA2404-'اطلاعات پایه'!$B$35)*'اطلاعات پایه'!$C$36,IF(AA2404&lt;='اطلاعات پایه'!$B$37,'اطلاعات پایه'!$E$36+(AA2404-'اطلاعات پایه'!$B$36)*'اطلاعات پایه'!$C$37,IF(AA2404&lt;='اطلاعات پایه'!$B$38,'اطلاعات پایه'!$E$37+(AA2404-'اطلاعات پایه'!$B$37)*'اطلاعات پایه'!$C$38,IF(AA2404&lt;='اطلاعات پایه'!$B$39,'اطلاعات پایه'!$E$38+(AA2404-'اطلاعات پایه'!$B$38)*'اطلاعات پایه'!$C$39,'اطلاعات پایه'!$E$39+(AA2404-'اطلاعات پایه'!$B$39)*'اطلاعات پایه'!$C$40)))))/365*L2404</f>
        <v>0</v>
      </c>
      <c r="AC2404" s="9">
        <f t="shared" si="303"/>
        <v>37493954</v>
      </c>
      <c r="AE2404" s="9">
        <f t="shared" si="298"/>
        <v>49588780</v>
      </c>
    </row>
    <row r="2405" spans="1:31" x14ac:dyDescent="0.25">
      <c r="A2405" s="13">
        <v>2385</v>
      </c>
      <c r="B2405" s="13"/>
      <c r="C2405" s="13"/>
      <c r="D2405" s="13"/>
      <c r="E2405" s="13"/>
      <c r="F2405" s="13"/>
      <c r="G2405" s="6" t="str">
        <f t="shared" si="296"/>
        <v/>
      </c>
      <c r="H2405" s="13"/>
      <c r="I2405" s="13"/>
      <c r="J2405" s="15"/>
      <c r="K2405" s="15"/>
      <c r="L2405" s="5">
        <f>VLOOKUP($C$15,'اطلاعات پایه'!$A$18:$B$30,2,FALSE)</f>
        <v>30</v>
      </c>
      <c r="M2405" s="6">
        <f>VLOOKUP($C$15,'اطلاعات پایه'!$A$18:$C$30,3,FALSE)</f>
        <v>45736</v>
      </c>
      <c r="N2405" s="5">
        <f>ROUND((K2405*('اطلاعات پایه'!$B$12+1)+'اطلاعات پایه'!$B$13)/30*L2405,0)</f>
        <v>9316080</v>
      </c>
      <c r="O2405" s="5">
        <f>IF(AND(F2405&gt;0,M2405-F2405&gt;364),'اطلاعات پایه'!$B$10,0)*L2405+J2405</f>
        <v>0</v>
      </c>
      <c r="P2405" s="5">
        <f>IF(H2405="متاهل",'اطلاعات پایه'!$B$6,0)</f>
        <v>0</v>
      </c>
      <c r="Q2405" s="5">
        <f>I2405*'اطلاعات پایه'!$B$7</f>
        <v>0</v>
      </c>
      <c r="R2405" s="5">
        <f>ROUND('اطلاعات پایه'!$B$8/30*MIN(30,L2405),0)</f>
        <v>9000000</v>
      </c>
      <c r="S2405" s="5">
        <f>ROUND('اطلاعات پایه'!$B$9/30*MIN(30,L2405),0)</f>
        <v>22000000</v>
      </c>
      <c r="T2405" s="5">
        <f t="shared" si="299"/>
        <v>59284</v>
      </c>
      <c r="U2405" s="15"/>
      <c r="V2405" s="5">
        <f t="shared" si="297"/>
        <v>0</v>
      </c>
      <c r="X2405" s="9">
        <f t="shared" si="300"/>
        <v>40316080</v>
      </c>
      <c r="Y2405" s="9">
        <f>ROUND(0.07*MIN(7*L2405*'اطلاعات پایه'!$B$5,'محاسبه حقوق'!X2405),0)</f>
        <v>2822126</v>
      </c>
      <c r="Z2405" s="9">
        <f t="shared" si="301"/>
        <v>9272700</v>
      </c>
      <c r="AA2405" s="9">
        <f t="shared" si="302"/>
        <v>480702059.14285713</v>
      </c>
      <c r="AB2405" s="5">
        <f>IF(AA2405&lt;='اطلاعات پایه'!$B$35,'اطلاعات پایه'!$D$35,IF(AA2405&lt;='اطلاعات پایه'!$B$36,'اطلاعات پایه'!$E$35+(AA2405-'اطلاعات پایه'!$B$35)*'اطلاعات پایه'!$C$36,IF(AA2405&lt;='اطلاعات پایه'!$B$37,'اطلاعات پایه'!$E$36+(AA2405-'اطلاعات پایه'!$B$36)*'اطلاعات پایه'!$C$37,IF(AA2405&lt;='اطلاعات پایه'!$B$38,'اطلاعات پایه'!$E$37+(AA2405-'اطلاعات پایه'!$B$37)*'اطلاعات پایه'!$C$38,IF(AA2405&lt;='اطلاعات پایه'!$B$39,'اطلاعات پایه'!$E$38+(AA2405-'اطلاعات پایه'!$B$38)*'اطلاعات پایه'!$C$39,'اطلاعات پایه'!$E$39+(AA2405-'اطلاعات پایه'!$B$39)*'اطلاعات پایه'!$C$40)))))/365*L2405</f>
        <v>0</v>
      </c>
      <c r="AC2405" s="9">
        <f t="shared" si="303"/>
        <v>37493954</v>
      </c>
      <c r="AE2405" s="9">
        <f t="shared" si="298"/>
        <v>49588780</v>
      </c>
    </row>
    <row r="2406" spans="1:31" x14ac:dyDescent="0.25">
      <c r="A2406" s="13">
        <v>2386</v>
      </c>
      <c r="B2406" s="13"/>
      <c r="C2406" s="13"/>
      <c r="D2406" s="13"/>
      <c r="E2406" s="13"/>
      <c r="F2406" s="13"/>
      <c r="G2406" s="6" t="str">
        <f t="shared" si="296"/>
        <v/>
      </c>
      <c r="H2406" s="13"/>
      <c r="I2406" s="13"/>
      <c r="J2406" s="15"/>
      <c r="K2406" s="15"/>
      <c r="L2406" s="5">
        <f>VLOOKUP($C$15,'اطلاعات پایه'!$A$18:$B$30,2,FALSE)</f>
        <v>30</v>
      </c>
      <c r="M2406" s="6">
        <f>VLOOKUP($C$15,'اطلاعات پایه'!$A$18:$C$30,3,FALSE)</f>
        <v>45736</v>
      </c>
      <c r="N2406" s="5">
        <f>ROUND((K2406*('اطلاعات پایه'!$B$12+1)+'اطلاعات پایه'!$B$13)/30*L2406,0)</f>
        <v>9316080</v>
      </c>
      <c r="O2406" s="5">
        <f>IF(AND(F2406&gt;0,M2406-F2406&gt;364),'اطلاعات پایه'!$B$10,0)*L2406+J2406</f>
        <v>0</v>
      </c>
      <c r="P2406" s="5">
        <f>IF(H2406="متاهل",'اطلاعات پایه'!$B$6,0)</f>
        <v>0</v>
      </c>
      <c r="Q2406" s="5">
        <f>I2406*'اطلاعات پایه'!$B$7</f>
        <v>0</v>
      </c>
      <c r="R2406" s="5">
        <f>ROUND('اطلاعات پایه'!$B$8/30*MIN(30,L2406),0)</f>
        <v>9000000</v>
      </c>
      <c r="S2406" s="5">
        <f>ROUND('اطلاعات پایه'!$B$9/30*MIN(30,L2406),0)</f>
        <v>22000000</v>
      </c>
      <c r="T2406" s="5">
        <f t="shared" si="299"/>
        <v>59284</v>
      </c>
      <c r="U2406" s="15"/>
      <c r="V2406" s="5">
        <f t="shared" si="297"/>
        <v>0</v>
      </c>
      <c r="X2406" s="9">
        <f t="shared" si="300"/>
        <v>40316080</v>
      </c>
      <c r="Y2406" s="9">
        <f>ROUND(0.07*MIN(7*L2406*'اطلاعات پایه'!$B$5,'محاسبه حقوق'!X2406),0)</f>
        <v>2822126</v>
      </c>
      <c r="Z2406" s="9">
        <f t="shared" si="301"/>
        <v>9272700</v>
      </c>
      <c r="AA2406" s="9">
        <f t="shared" si="302"/>
        <v>480702059.14285713</v>
      </c>
      <c r="AB2406" s="5">
        <f>IF(AA2406&lt;='اطلاعات پایه'!$B$35,'اطلاعات پایه'!$D$35,IF(AA2406&lt;='اطلاعات پایه'!$B$36,'اطلاعات پایه'!$E$35+(AA2406-'اطلاعات پایه'!$B$35)*'اطلاعات پایه'!$C$36,IF(AA2406&lt;='اطلاعات پایه'!$B$37,'اطلاعات پایه'!$E$36+(AA2406-'اطلاعات پایه'!$B$36)*'اطلاعات پایه'!$C$37,IF(AA2406&lt;='اطلاعات پایه'!$B$38,'اطلاعات پایه'!$E$37+(AA2406-'اطلاعات پایه'!$B$37)*'اطلاعات پایه'!$C$38,IF(AA2406&lt;='اطلاعات پایه'!$B$39,'اطلاعات پایه'!$E$38+(AA2406-'اطلاعات پایه'!$B$38)*'اطلاعات پایه'!$C$39,'اطلاعات پایه'!$E$39+(AA2406-'اطلاعات پایه'!$B$39)*'اطلاعات پایه'!$C$40)))))/365*L2406</f>
        <v>0</v>
      </c>
      <c r="AC2406" s="9">
        <f t="shared" si="303"/>
        <v>37493954</v>
      </c>
      <c r="AE2406" s="9">
        <f t="shared" si="298"/>
        <v>49588780</v>
      </c>
    </row>
    <row r="2407" spans="1:31" x14ac:dyDescent="0.25">
      <c r="A2407" s="13">
        <v>2387</v>
      </c>
      <c r="B2407" s="13"/>
      <c r="C2407" s="13"/>
      <c r="D2407" s="13"/>
      <c r="E2407" s="13"/>
      <c r="F2407" s="13"/>
      <c r="G2407" s="6" t="str">
        <f t="shared" si="296"/>
        <v/>
      </c>
      <c r="H2407" s="13"/>
      <c r="I2407" s="13"/>
      <c r="J2407" s="15"/>
      <c r="K2407" s="15"/>
      <c r="L2407" s="5">
        <f>VLOOKUP($C$15,'اطلاعات پایه'!$A$18:$B$30,2,FALSE)</f>
        <v>30</v>
      </c>
      <c r="M2407" s="6">
        <f>VLOOKUP($C$15,'اطلاعات پایه'!$A$18:$C$30,3,FALSE)</f>
        <v>45736</v>
      </c>
      <c r="N2407" s="5">
        <f>ROUND((K2407*('اطلاعات پایه'!$B$12+1)+'اطلاعات پایه'!$B$13)/30*L2407,0)</f>
        <v>9316080</v>
      </c>
      <c r="O2407" s="5">
        <f>IF(AND(F2407&gt;0,M2407-F2407&gt;364),'اطلاعات پایه'!$B$10,0)*L2407+J2407</f>
        <v>0</v>
      </c>
      <c r="P2407" s="5">
        <f>IF(H2407="متاهل",'اطلاعات پایه'!$B$6,0)</f>
        <v>0</v>
      </c>
      <c r="Q2407" s="5">
        <f>I2407*'اطلاعات پایه'!$B$7</f>
        <v>0</v>
      </c>
      <c r="R2407" s="5">
        <f>ROUND('اطلاعات پایه'!$B$8/30*MIN(30,L2407),0)</f>
        <v>9000000</v>
      </c>
      <c r="S2407" s="5">
        <f>ROUND('اطلاعات پایه'!$B$9/30*MIN(30,L2407),0)</f>
        <v>22000000</v>
      </c>
      <c r="T2407" s="5">
        <f t="shared" si="299"/>
        <v>59284</v>
      </c>
      <c r="U2407" s="15"/>
      <c r="V2407" s="5">
        <f t="shared" si="297"/>
        <v>0</v>
      </c>
      <c r="X2407" s="9">
        <f t="shared" si="300"/>
        <v>40316080</v>
      </c>
      <c r="Y2407" s="9">
        <f>ROUND(0.07*MIN(7*L2407*'اطلاعات پایه'!$B$5,'محاسبه حقوق'!X2407),0)</f>
        <v>2822126</v>
      </c>
      <c r="Z2407" s="9">
        <f t="shared" si="301"/>
        <v>9272700</v>
      </c>
      <c r="AA2407" s="9">
        <f t="shared" si="302"/>
        <v>480702059.14285713</v>
      </c>
      <c r="AB2407" s="5">
        <f>IF(AA2407&lt;='اطلاعات پایه'!$B$35,'اطلاعات پایه'!$D$35,IF(AA2407&lt;='اطلاعات پایه'!$B$36,'اطلاعات پایه'!$E$35+(AA2407-'اطلاعات پایه'!$B$35)*'اطلاعات پایه'!$C$36,IF(AA2407&lt;='اطلاعات پایه'!$B$37,'اطلاعات پایه'!$E$36+(AA2407-'اطلاعات پایه'!$B$36)*'اطلاعات پایه'!$C$37,IF(AA2407&lt;='اطلاعات پایه'!$B$38,'اطلاعات پایه'!$E$37+(AA2407-'اطلاعات پایه'!$B$37)*'اطلاعات پایه'!$C$38,IF(AA2407&lt;='اطلاعات پایه'!$B$39,'اطلاعات پایه'!$E$38+(AA2407-'اطلاعات پایه'!$B$38)*'اطلاعات پایه'!$C$39,'اطلاعات پایه'!$E$39+(AA2407-'اطلاعات پایه'!$B$39)*'اطلاعات پایه'!$C$40)))))/365*L2407</f>
        <v>0</v>
      </c>
      <c r="AC2407" s="9">
        <f t="shared" si="303"/>
        <v>37493954</v>
      </c>
      <c r="AE2407" s="9">
        <f t="shared" si="298"/>
        <v>49588780</v>
      </c>
    </row>
    <row r="2408" spans="1:31" x14ac:dyDescent="0.25">
      <c r="A2408" s="13">
        <v>2388</v>
      </c>
      <c r="B2408" s="13"/>
      <c r="C2408" s="13"/>
      <c r="D2408" s="13"/>
      <c r="E2408" s="13"/>
      <c r="F2408" s="13"/>
      <c r="G2408" s="6" t="str">
        <f t="shared" si="296"/>
        <v/>
      </c>
      <c r="H2408" s="13"/>
      <c r="I2408" s="13"/>
      <c r="J2408" s="15"/>
      <c r="K2408" s="15"/>
      <c r="L2408" s="5">
        <f>VLOOKUP($C$15,'اطلاعات پایه'!$A$18:$B$30,2,FALSE)</f>
        <v>30</v>
      </c>
      <c r="M2408" s="6">
        <f>VLOOKUP($C$15,'اطلاعات پایه'!$A$18:$C$30,3,FALSE)</f>
        <v>45736</v>
      </c>
      <c r="N2408" s="5">
        <f>ROUND((K2408*('اطلاعات پایه'!$B$12+1)+'اطلاعات پایه'!$B$13)/30*L2408,0)</f>
        <v>9316080</v>
      </c>
      <c r="O2408" s="5">
        <f>IF(AND(F2408&gt;0,M2408-F2408&gt;364),'اطلاعات پایه'!$B$10,0)*L2408+J2408</f>
        <v>0</v>
      </c>
      <c r="P2408" s="5">
        <f>IF(H2408="متاهل",'اطلاعات پایه'!$B$6,0)</f>
        <v>0</v>
      </c>
      <c r="Q2408" s="5">
        <f>I2408*'اطلاعات پایه'!$B$7</f>
        <v>0</v>
      </c>
      <c r="R2408" s="5">
        <f>ROUND('اطلاعات پایه'!$B$8/30*MIN(30,L2408),0)</f>
        <v>9000000</v>
      </c>
      <c r="S2408" s="5">
        <f>ROUND('اطلاعات پایه'!$B$9/30*MIN(30,L2408),0)</f>
        <v>22000000</v>
      </c>
      <c r="T2408" s="5">
        <f t="shared" si="299"/>
        <v>59284</v>
      </c>
      <c r="U2408" s="15"/>
      <c r="V2408" s="5">
        <f t="shared" si="297"/>
        <v>0</v>
      </c>
      <c r="X2408" s="9">
        <f t="shared" si="300"/>
        <v>40316080</v>
      </c>
      <c r="Y2408" s="9">
        <f>ROUND(0.07*MIN(7*L2408*'اطلاعات پایه'!$B$5,'محاسبه حقوق'!X2408),0)</f>
        <v>2822126</v>
      </c>
      <c r="Z2408" s="9">
        <f t="shared" si="301"/>
        <v>9272700</v>
      </c>
      <c r="AA2408" s="9">
        <f t="shared" si="302"/>
        <v>480702059.14285713</v>
      </c>
      <c r="AB2408" s="5">
        <f>IF(AA2408&lt;='اطلاعات پایه'!$B$35,'اطلاعات پایه'!$D$35,IF(AA2408&lt;='اطلاعات پایه'!$B$36,'اطلاعات پایه'!$E$35+(AA2408-'اطلاعات پایه'!$B$35)*'اطلاعات پایه'!$C$36,IF(AA2408&lt;='اطلاعات پایه'!$B$37,'اطلاعات پایه'!$E$36+(AA2408-'اطلاعات پایه'!$B$36)*'اطلاعات پایه'!$C$37,IF(AA2408&lt;='اطلاعات پایه'!$B$38,'اطلاعات پایه'!$E$37+(AA2408-'اطلاعات پایه'!$B$37)*'اطلاعات پایه'!$C$38,IF(AA2408&lt;='اطلاعات پایه'!$B$39,'اطلاعات پایه'!$E$38+(AA2408-'اطلاعات پایه'!$B$38)*'اطلاعات پایه'!$C$39,'اطلاعات پایه'!$E$39+(AA2408-'اطلاعات پایه'!$B$39)*'اطلاعات پایه'!$C$40)))))/365*L2408</f>
        <v>0</v>
      </c>
      <c r="AC2408" s="9">
        <f t="shared" si="303"/>
        <v>37493954</v>
      </c>
      <c r="AE2408" s="9">
        <f t="shared" si="298"/>
        <v>49588780</v>
      </c>
    </row>
    <row r="2409" spans="1:31" x14ac:dyDescent="0.25">
      <c r="A2409" s="13">
        <v>2389</v>
      </c>
      <c r="B2409" s="13"/>
      <c r="C2409" s="13"/>
      <c r="D2409" s="13"/>
      <c r="E2409" s="13"/>
      <c r="F2409" s="13"/>
      <c r="G2409" s="6" t="str">
        <f t="shared" si="296"/>
        <v/>
      </c>
      <c r="H2409" s="13"/>
      <c r="I2409" s="13"/>
      <c r="J2409" s="15"/>
      <c r="K2409" s="15"/>
      <c r="L2409" s="5">
        <f>VLOOKUP($C$15,'اطلاعات پایه'!$A$18:$B$30,2,FALSE)</f>
        <v>30</v>
      </c>
      <c r="M2409" s="6">
        <f>VLOOKUP($C$15,'اطلاعات پایه'!$A$18:$C$30,3,FALSE)</f>
        <v>45736</v>
      </c>
      <c r="N2409" s="5">
        <f>ROUND((K2409*('اطلاعات پایه'!$B$12+1)+'اطلاعات پایه'!$B$13)/30*L2409,0)</f>
        <v>9316080</v>
      </c>
      <c r="O2409" s="5">
        <f>IF(AND(F2409&gt;0,M2409-F2409&gt;364),'اطلاعات پایه'!$B$10,0)*L2409+J2409</f>
        <v>0</v>
      </c>
      <c r="P2409" s="5">
        <f>IF(H2409="متاهل",'اطلاعات پایه'!$B$6,0)</f>
        <v>0</v>
      </c>
      <c r="Q2409" s="5">
        <f>I2409*'اطلاعات پایه'!$B$7</f>
        <v>0</v>
      </c>
      <c r="R2409" s="5">
        <f>ROUND('اطلاعات پایه'!$B$8/30*MIN(30,L2409),0)</f>
        <v>9000000</v>
      </c>
      <c r="S2409" s="5">
        <f>ROUND('اطلاعات پایه'!$B$9/30*MIN(30,L2409),0)</f>
        <v>22000000</v>
      </c>
      <c r="T2409" s="5">
        <f t="shared" si="299"/>
        <v>59284</v>
      </c>
      <c r="U2409" s="15"/>
      <c r="V2409" s="5">
        <f t="shared" si="297"/>
        <v>0</v>
      </c>
      <c r="X2409" s="9">
        <f t="shared" si="300"/>
        <v>40316080</v>
      </c>
      <c r="Y2409" s="9">
        <f>ROUND(0.07*MIN(7*L2409*'اطلاعات پایه'!$B$5,'محاسبه حقوق'!X2409),0)</f>
        <v>2822126</v>
      </c>
      <c r="Z2409" s="9">
        <f t="shared" si="301"/>
        <v>9272700</v>
      </c>
      <c r="AA2409" s="9">
        <f t="shared" si="302"/>
        <v>480702059.14285713</v>
      </c>
      <c r="AB2409" s="5">
        <f>IF(AA2409&lt;='اطلاعات پایه'!$B$35,'اطلاعات پایه'!$D$35,IF(AA2409&lt;='اطلاعات پایه'!$B$36,'اطلاعات پایه'!$E$35+(AA2409-'اطلاعات پایه'!$B$35)*'اطلاعات پایه'!$C$36,IF(AA2409&lt;='اطلاعات پایه'!$B$37,'اطلاعات پایه'!$E$36+(AA2409-'اطلاعات پایه'!$B$36)*'اطلاعات پایه'!$C$37,IF(AA2409&lt;='اطلاعات پایه'!$B$38,'اطلاعات پایه'!$E$37+(AA2409-'اطلاعات پایه'!$B$37)*'اطلاعات پایه'!$C$38,IF(AA2409&lt;='اطلاعات پایه'!$B$39,'اطلاعات پایه'!$E$38+(AA2409-'اطلاعات پایه'!$B$38)*'اطلاعات پایه'!$C$39,'اطلاعات پایه'!$E$39+(AA2409-'اطلاعات پایه'!$B$39)*'اطلاعات پایه'!$C$40)))))/365*L2409</f>
        <v>0</v>
      </c>
      <c r="AC2409" s="9">
        <f t="shared" si="303"/>
        <v>37493954</v>
      </c>
      <c r="AE2409" s="9">
        <f t="shared" si="298"/>
        <v>49588780</v>
      </c>
    </row>
    <row r="2410" spans="1:31" x14ac:dyDescent="0.25">
      <c r="A2410" s="13">
        <v>2390</v>
      </c>
      <c r="B2410" s="13"/>
      <c r="C2410" s="13"/>
      <c r="D2410" s="13"/>
      <c r="E2410" s="13"/>
      <c r="F2410" s="13"/>
      <c r="G2410" s="6" t="str">
        <f t="shared" si="296"/>
        <v/>
      </c>
      <c r="H2410" s="13"/>
      <c r="I2410" s="13"/>
      <c r="J2410" s="15"/>
      <c r="K2410" s="15"/>
      <c r="L2410" s="5">
        <f>VLOOKUP($C$15,'اطلاعات پایه'!$A$18:$B$30,2,FALSE)</f>
        <v>30</v>
      </c>
      <c r="M2410" s="6">
        <f>VLOOKUP($C$15,'اطلاعات پایه'!$A$18:$C$30,3,FALSE)</f>
        <v>45736</v>
      </c>
      <c r="N2410" s="5">
        <f>ROUND((K2410*('اطلاعات پایه'!$B$12+1)+'اطلاعات پایه'!$B$13)/30*L2410,0)</f>
        <v>9316080</v>
      </c>
      <c r="O2410" s="5">
        <f>IF(AND(F2410&gt;0,M2410-F2410&gt;364),'اطلاعات پایه'!$B$10,0)*L2410+J2410</f>
        <v>0</v>
      </c>
      <c r="P2410" s="5">
        <f>IF(H2410="متاهل",'اطلاعات پایه'!$B$6,0)</f>
        <v>0</v>
      </c>
      <c r="Q2410" s="5">
        <f>I2410*'اطلاعات پایه'!$B$7</f>
        <v>0</v>
      </c>
      <c r="R2410" s="5">
        <f>ROUND('اطلاعات پایه'!$B$8/30*MIN(30,L2410),0)</f>
        <v>9000000</v>
      </c>
      <c r="S2410" s="5">
        <f>ROUND('اطلاعات پایه'!$B$9/30*MIN(30,L2410),0)</f>
        <v>22000000</v>
      </c>
      <c r="T2410" s="5">
        <f t="shared" si="299"/>
        <v>59284</v>
      </c>
      <c r="U2410" s="15"/>
      <c r="V2410" s="5">
        <f t="shared" si="297"/>
        <v>0</v>
      </c>
      <c r="X2410" s="9">
        <f t="shared" si="300"/>
        <v>40316080</v>
      </c>
      <c r="Y2410" s="9">
        <f>ROUND(0.07*MIN(7*L2410*'اطلاعات پایه'!$B$5,'محاسبه حقوق'!X2410),0)</f>
        <v>2822126</v>
      </c>
      <c r="Z2410" s="9">
        <f t="shared" si="301"/>
        <v>9272700</v>
      </c>
      <c r="AA2410" s="9">
        <f t="shared" si="302"/>
        <v>480702059.14285713</v>
      </c>
      <c r="AB2410" s="5">
        <f>IF(AA2410&lt;='اطلاعات پایه'!$B$35,'اطلاعات پایه'!$D$35,IF(AA2410&lt;='اطلاعات پایه'!$B$36,'اطلاعات پایه'!$E$35+(AA2410-'اطلاعات پایه'!$B$35)*'اطلاعات پایه'!$C$36,IF(AA2410&lt;='اطلاعات پایه'!$B$37,'اطلاعات پایه'!$E$36+(AA2410-'اطلاعات پایه'!$B$36)*'اطلاعات پایه'!$C$37,IF(AA2410&lt;='اطلاعات پایه'!$B$38,'اطلاعات پایه'!$E$37+(AA2410-'اطلاعات پایه'!$B$37)*'اطلاعات پایه'!$C$38,IF(AA2410&lt;='اطلاعات پایه'!$B$39,'اطلاعات پایه'!$E$38+(AA2410-'اطلاعات پایه'!$B$38)*'اطلاعات پایه'!$C$39,'اطلاعات پایه'!$E$39+(AA2410-'اطلاعات پایه'!$B$39)*'اطلاعات پایه'!$C$40)))))/365*L2410</f>
        <v>0</v>
      </c>
      <c r="AC2410" s="9">
        <f t="shared" si="303"/>
        <v>37493954</v>
      </c>
      <c r="AE2410" s="9">
        <f t="shared" si="298"/>
        <v>49588780</v>
      </c>
    </row>
    <row r="2411" spans="1:31" x14ac:dyDescent="0.25">
      <c r="A2411" s="13">
        <v>2391</v>
      </c>
      <c r="B2411" s="13"/>
      <c r="C2411" s="13"/>
      <c r="D2411" s="13"/>
      <c r="E2411" s="13"/>
      <c r="F2411" s="13"/>
      <c r="G2411" s="6" t="str">
        <f t="shared" si="296"/>
        <v/>
      </c>
      <c r="H2411" s="13"/>
      <c r="I2411" s="13"/>
      <c r="J2411" s="15"/>
      <c r="K2411" s="15"/>
      <c r="L2411" s="5">
        <f>VLOOKUP($C$15,'اطلاعات پایه'!$A$18:$B$30,2,FALSE)</f>
        <v>30</v>
      </c>
      <c r="M2411" s="6">
        <f>VLOOKUP($C$15,'اطلاعات پایه'!$A$18:$C$30,3,FALSE)</f>
        <v>45736</v>
      </c>
      <c r="N2411" s="5">
        <f>ROUND((K2411*('اطلاعات پایه'!$B$12+1)+'اطلاعات پایه'!$B$13)/30*L2411,0)</f>
        <v>9316080</v>
      </c>
      <c r="O2411" s="5">
        <f>IF(AND(F2411&gt;0,M2411-F2411&gt;364),'اطلاعات پایه'!$B$10,0)*L2411+J2411</f>
        <v>0</v>
      </c>
      <c r="P2411" s="5">
        <f>IF(H2411="متاهل",'اطلاعات پایه'!$B$6,0)</f>
        <v>0</v>
      </c>
      <c r="Q2411" s="5">
        <f>I2411*'اطلاعات پایه'!$B$7</f>
        <v>0</v>
      </c>
      <c r="R2411" s="5">
        <f>ROUND('اطلاعات پایه'!$B$8/30*MIN(30,L2411),0)</f>
        <v>9000000</v>
      </c>
      <c r="S2411" s="5">
        <f>ROUND('اطلاعات پایه'!$B$9/30*MIN(30,L2411),0)</f>
        <v>22000000</v>
      </c>
      <c r="T2411" s="5">
        <f t="shared" si="299"/>
        <v>59284</v>
      </c>
      <c r="U2411" s="15"/>
      <c r="V2411" s="5">
        <f t="shared" si="297"/>
        <v>0</v>
      </c>
      <c r="X2411" s="9">
        <f t="shared" si="300"/>
        <v>40316080</v>
      </c>
      <c r="Y2411" s="9">
        <f>ROUND(0.07*MIN(7*L2411*'اطلاعات پایه'!$B$5,'محاسبه حقوق'!X2411),0)</f>
        <v>2822126</v>
      </c>
      <c r="Z2411" s="9">
        <f t="shared" si="301"/>
        <v>9272700</v>
      </c>
      <c r="AA2411" s="9">
        <f t="shared" si="302"/>
        <v>480702059.14285713</v>
      </c>
      <c r="AB2411" s="5">
        <f>IF(AA2411&lt;='اطلاعات پایه'!$B$35,'اطلاعات پایه'!$D$35,IF(AA2411&lt;='اطلاعات پایه'!$B$36,'اطلاعات پایه'!$E$35+(AA2411-'اطلاعات پایه'!$B$35)*'اطلاعات پایه'!$C$36,IF(AA2411&lt;='اطلاعات پایه'!$B$37,'اطلاعات پایه'!$E$36+(AA2411-'اطلاعات پایه'!$B$36)*'اطلاعات پایه'!$C$37,IF(AA2411&lt;='اطلاعات پایه'!$B$38,'اطلاعات پایه'!$E$37+(AA2411-'اطلاعات پایه'!$B$37)*'اطلاعات پایه'!$C$38,IF(AA2411&lt;='اطلاعات پایه'!$B$39,'اطلاعات پایه'!$E$38+(AA2411-'اطلاعات پایه'!$B$38)*'اطلاعات پایه'!$C$39,'اطلاعات پایه'!$E$39+(AA2411-'اطلاعات پایه'!$B$39)*'اطلاعات پایه'!$C$40)))))/365*L2411</f>
        <v>0</v>
      </c>
      <c r="AC2411" s="9">
        <f t="shared" si="303"/>
        <v>37493954</v>
      </c>
      <c r="AE2411" s="9">
        <f t="shared" si="298"/>
        <v>49588780</v>
      </c>
    </row>
    <row r="2412" spans="1:31" x14ac:dyDescent="0.25">
      <c r="A2412" s="13">
        <v>2392</v>
      </c>
      <c r="B2412" s="13"/>
      <c r="C2412" s="13"/>
      <c r="D2412" s="13"/>
      <c r="E2412" s="13"/>
      <c r="F2412" s="13"/>
      <c r="G2412" s="6" t="str">
        <f t="shared" si="296"/>
        <v/>
      </c>
      <c r="H2412" s="13"/>
      <c r="I2412" s="13"/>
      <c r="J2412" s="15"/>
      <c r="K2412" s="15"/>
      <c r="L2412" s="5">
        <f>VLOOKUP($C$15,'اطلاعات پایه'!$A$18:$B$30,2,FALSE)</f>
        <v>30</v>
      </c>
      <c r="M2412" s="6">
        <f>VLOOKUP($C$15,'اطلاعات پایه'!$A$18:$C$30,3,FALSE)</f>
        <v>45736</v>
      </c>
      <c r="N2412" s="5">
        <f>ROUND((K2412*('اطلاعات پایه'!$B$12+1)+'اطلاعات پایه'!$B$13)/30*L2412,0)</f>
        <v>9316080</v>
      </c>
      <c r="O2412" s="5">
        <f>IF(AND(F2412&gt;0,M2412-F2412&gt;364),'اطلاعات پایه'!$B$10,0)*L2412+J2412</f>
        <v>0</v>
      </c>
      <c r="P2412" s="5">
        <f>IF(H2412="متاهل",'اطلاعات پایه'!$B$6,0)</f>
        <v>0</v>
      </c>
      <c r="Q2412" s="5">
        <f>I2412*'اطلاعات پایه'!$B$7</f>
        <v>0</v>
      </c>
      <c r="R2412" s="5">
        <f>ROUND('اطلاعات پایه'!$B$8/30*MIN(30,L2412),0)</f>
        <v>9000000</v>
      </c>
      <c r="S2412" s="5">
        <f>ROUND('اطلاعات پایه'!$B$9/30*MIN(30,L2412),0)</f>
        <v>22000000</v>
      </c>
      <c r="T2412" s="5">
        <f t="shared" si="299"/>
        <v>59284</v>
      </c>
      <c r="U2412" s="15"/>
      <c r="V2412" s="5">
        <f t="shared" si="297"/>
        <v>0</v>
      </c>
      <c r="X2412" s="9">
        <f t="shared" si="300"/>
        <v>40316080</v>
      </c>
      <c r="Y2412" s="9">
        <f>ROUND(0.07*MIN(7*L2412*'اطلاعات پایه'!$B$5,'محاسبه حقوق'!X2412),0)</f>
        <v>2822126</v>
      </c>
      <c r="Z2412" s="9">
        <f t="shared" si="301"/>
        <v>9272700</v>
      </c>
      <c r="AA2412" s="9">
        <f t="shared" si="302"/>
        <v>480702059.14285713</v>
      </c>
      <c r="AB2412" s="5">
        <f>IF(AA2412&lt;='اطلاعات پایه'!$B$35,'اطلاعات پایه'!$D$35,IF(AA2412&lt;='اطلاعات پایه'!$B$36,'اطلاعات پایه'!$E$35+(AA2412-'اطلاعات پایه'!$B$35)*'اطلاعات پایه'!$C$36,IF(AA2412&lt;='اطلاعات پایه'!$B$37,'اطلاعات پایه'!$E$36+(AA2412-'اطلاعات پایه'!$B$36)*'اطلاعات پایه'!$C$37,IF(AA2412&lt;='اطلاعات پایه'!$B$38,'اطلاعات پایه'!$E$37+(AA2412-'اطلاعات پایه'!$B$37)*'اطلاعات پایه'!$C$38,IF(AA2412&lt;='اطلاعات پایه'!$B$39,'اطلاعات پایه'!$E$38+(AA2412-'اطلاعات پایه'!$B$38)*'اطلاعات پایه'!$C$39,'اطلاعات پایه'!$E$39+(AA2412-'اطلاعات پایه'!$B$39)*'اطلاعات پایه'!$C$40)))))/365*L2412</f>
        <v>0</v>
      </c>
      <c r="AC2412" s="9">
        <f t="shared" si="303"/>
        <v>37493954</v>
      </c>
      <c r="AE2412" s="9">
        <f t="shared" si="298"/>
        <v>49588780</v>
      </c>
    </row>
    <row r="2413" spans="1:31" x14ac:dyDescent="0.25">
      <c r="A2413" s="13">
        <v>2393</v>
      </c>
      <c r="B2413" s="13"/>
      <c r="C2413" s="13"/>
      <c r="D2413" s="13"/>
      <c r="E2413" s="13"/>
      <c r="F2413" s="13"/>
      <c r="G2413" s="6" t="str">
        <f t="shared" si="296"/>
        <v/>
      </c>
      <c r="H2413" s="13"/>
      <c r="I2413" s="13"/>
      <c r="J2413" s="15"/>
      <c r="K2413" s="15"/>
      <c r="L2413" s="5">
        <f>VLOOKUP($C$15,'اطلاعات پایه'!$A$18:$B$30,2,FALSE)</f>
        <v>30</v>
      </c>
      <c r="M2413" s="6">
        <f>VLOOKUP($C$15,'اطلاعات پایه'!$A$18:$C$30,3,FALSE)</f>
        <v>45736</v>
      </c>
      <c r="N2413" s="5">
        <f>ROUND((K2413*('اطلاعات پایه'!$B$12+1)+'اطلاعات پایه'!$B$13)/30*L2413,0)</f>
        <v>9316080</v>
      </c>
      <c r="O2413" s="5">
        <f>IF(AND(F2413&gt;0,M2413-F2413&gt;364),'اطلاعات پایه'!$B$10,0)*L2413+J2413</f>
        <v>0</v>
      </c>
      <c r="P2413" s="5">
        <f>IF(H2413="متاهل",'اطلاعات پایه'!$B$6,0)</f>
        <v>0</v>
      </c>
      <c r="Q2413" s="5">
        <f>I2413*'اطلاعات پایه'!$B$7</f>
        <v>0</v>
      </c>
      <c r="R2413" s="5">
        <f>ROUND('اطلاعات پایه'!$B$8/30*MIN(30,L2413),0)</f>
        <v>9000000</v>
      </c>
      <c r="S2413" s="5">
        <f>ROUND('اطلاعات پایه'!$B$9/30*MIN(30,L2413),0)</f>
        <v>22000000</v>
      </c>
      <c r="T2413" s="5">
        <f t="shared" si="299"/>
        <v>59284</v>
      </c>
      <c r="U2413" s="15"/>
      <c r="V2413" s="5">
        <f t="shared" si="297"/>
        <v>0</v>
      </c>
      <c r="X2413" s="9">
        <f t="shared" si="300"/>
        <v>40316080</v>
      </c>
      <c r="Y2413" s="9">
        <f>ROUND(0.07*MIN(7*L2413*'اطلاعات پایه'!$B$5,'محاسبه حقوق'!X2413),0)</f>
        <v>2822126</v>
      </c>
      <c r="Z2413" s="9">
        <f t="shared" si="301"/>
        <v>9272700</v>
      </c>
      <c r="AA2413" s="9">
        <f t="shared" si="302"/>
        <v>480702059.14285713</v>
      </c>
      <c r="AB2413" s="5">
        <f>IF(AA2413&lt;='اطلاعات پایه'!$B$35,'اطلاعات پایه'!$D$35,IF(AA2413&lt;='اطلاعات پایه'!$B$36,'اطلاعات پایه'!$E$35+(AA2413-'اطلاعات پایه'!$B$35)*'اطلاعات پایه'!$C$36,IF(AA2413&lt;='اطلاعات پایه'!$B$37,'اطلاعات پایه'!$E$36+(AA2413-'اطلاعات پایه'!$B$36)*'اطلاعات پایه'!$C$37,IF(AA2413&lt;='اطلاعات پایه'!$B$38,'اطلاعات پایه'!$E$37+(AA2413-'اطلاعات پایه'!$B$37)*'اطلاعات پایه'!$C$38,IF(AA2413&lt;='اطلاعات پایه'!$B$39,'اطلاعات پایه'!$E$38+(AA2413-'اطلاعات پایه'!$B$38)*'اطلاعات پایه'!$C$39,'اطلاعات پایه'!$E$39+(AA2413-'اطلاعات پایه'!$B$39)*'اطلاعات پایه'!$C$40)))))/365*L2413</f>
        <v>0</v>
      </c>
      <c r="AC2413" s="9">
        <f t="shared" si="303"/>
        <v>37493954</v>
      </c>
      <c r="AE2413" s="9">
        <f t="shared" si="298"/>
        <v>49588780</v>
      </c>
    </row>
    <row r="2414" spans="1:31" x14ac:dyDescent="0.25">
      <c r="A2414" s="13">
        <v>2394</v>
      </c>
      <c r="B2414" s="13"/>
      <c r="C2414" s="13"/>
      <c r="D2414" s="13"/>
      <c r="E2414" s="13"/>
      <c r="F2414" s="13"/>
      <c r="G2414" s="6" t="str">
        <f t="shared" si="296"/>
        <v/>
      </c>
      <c r="H2414" s="13"/>
      <c r="I2414" s="13"/>
      <c r="J2414" s="15"/>
      <c r="K2414" s="15"/>
      <c r="L2414" s="5">
        <f>VLOOKUP($C$15,'اطلاعات پایه'!$A$18:$B$30,2,FALSE)</f>
        <v>30</v>
      </c>
      <c r="M2414" s="6">
        <f>VLOOKUP($C$15,'اطلاعات پایه'!$A$18:$C$30,3,FALSE)</f>
        <v>45736</v>
      </c>
      <c r="N2414" s="5">
        <f>ROUND((K2414*('اطلاعات پایه'!$B$12+1)+'اطلاعات پایه'!$B$13)/30*L2414,0)</f>
        <v>9316080</v>
      </c>
      <c r="O2414" s="5">
        <f>IF(AND(F2414&gt;0,M2414-F2414&gt;364),'اطلاعات پایه'!$B$10,0)*L2414+J2414</f>
        <v>0</v>
      </c>
      <c r="P2414" s="5">
        <f>IF(H2414="متاهل",'اطلاعات پایه'!$B$6,0)</f>
        <v>0</v>
      </c>
      <c r="Q2414" s="5">
        <f>I2414*'اطلاعات پایه'!$B$7</f>
        <v>0</v>
      </c>
      <c r="R2414" s="5">
        <f>ROUND('اطلاعات پایه'!$B$8/30*MIN(30,L2414),0)</f>
        <v>9000000</v>
      </c>
      <c r="S2414" s="5">
        <f>ROUND('اطلاعات پایه'!$B$9/30*MIN(30,L2414),0)</f>
        <v>22000000</v>
      </c>
      <c r="T2414" s="5">
        <f t="shared" si="299"/>
        <v>59284</v>
      </c>
      <c r="U2414" s="15"/>
      <c r="V2414" s="5">
        <f t="shared" si="297"/>
        <v>0</v>
      </c>
      <c r="X2414" s="9">
        <f t="shared" si="300"/>
        <v>40316080</v>
      </c>
      <c r="Y2414" s="9">
        <f>ROUND(0.07*MIN(7*L2414*'اطلاعات پایه'!$B$5,'محاسبه حقوق'!X2414),0)</f>
        <v>2822126</v>
      </c>
      <c r="Z2414" s="9">
        <f t="shared" si="301"/>
        <v>9272700</v>
      </c>
      <c r="AA2414" s="9">
        <f t="shared" si="302"/>
        <v>480702059.14285713</v>
      </c>
      <c r="AB2414" s="5">
        <f>IF(AA2414&lt;='اطلاعات پایه'!$B$35,'اطلاعات پایه'!$D$35,IF(AA2414&lt;='اطلاعات پایه'!$B$36,'اطلاعات پایه'!$E$35+(AA2414-'اطلاعات پایه'!$B$35)*'اطلاعات پایه'!$C$36,IF(AA2414&lt;='اطلاعات پایه'!$B$37,'اطلاعات پایه'!$E$36+(AA2414-'اطلاعات پایه'!$B$36)*'اطلاعات پایه'!$C$37,IF(AA2414&lt;='اطلاعات پایه'!$B$38,'اطلاعات پایه'!$E$37+(AA2414-'اطلاعات پایه'!$B$37)*'اطلاعات پایه'!$C$38,IF(AA2414&lt;='اطلاعات پایه'!$B$39,'اطلاعات پایه'!$E$38+(AA2414-'اطلاعات پایه'!$B$38)*'اطلاعات پایه'!$C$39,'اطلاعات پایه'!$E$39+(AA2414-'اطلاعات پایه'!$B$39)*'اطلاعات پایه'!$C$40)))))/365*L2414</f>
        <v>0</v>
      </c>
      <c r="AC2414" s="9">
        <f t="shared" si="303"/>
        <v>37493954</v>
      </c>
      <c r="AE2414" s="9">
        <f t="shared" si="298"/>
        <v>49588780</v>
      </c>
    </row>
    <row r="2415" spans="1:31" x14ac:dyDescent="0.25">
      <c r="A2415" s="13">
        <v>2395</v>
      </c>
      <c r="B2415" s="13"/>
      <c r="C2415" s="13"/>
      <c r="D2415" s="13"/>
      <c r="E2415" s="13"/>
      <c r="F2415" s="13"/>
      <c r="G2415" s="6" t="str">
        <f t="shared" si="296"/>
        <v/>
      </c>
      <c r="H2415" s="13"/>
      <c r="I2415" s="13"/>
      <c r="J2415" s="15"/>
      <c r="K2415" s="15"/>
      <c r="L2415" s="5">
        <f>VLOOKUP($C$15,'اطلاعات پایه'!$A$18:$B$30,2,FALSE)</f>
        <v>30</v>
      </c>
      <c r="M2415" s="6">
        <f>VLOOKUP($C$15,'اطلاعات پایه'!$A$18:$C$30,3,FALSE)</f>
        <v>45736</v>
      </c>
      <c r="N2415" s="5">
        <f>ROUND((K2415*('اطلاعات پایه'!$B$12+1)+'اطلاعات پایه'!$B$13)/30*L2415,0)</f>
        <v>9316080</v>
      </c>
      <c r="O2415" s="5">
        <f>IF(AND(F2415&gt;0,M2415-F2415&gt;364),'اطلاعات پایه'!$B$10,0)*L2415+J2415</f>
        <v>0</v>
      </c>
      <c r="P2415" s="5">
        <f>IF(H2415="متاهل",'اطلاعات پایه'!$B$6,0)</f>
        <v>0</v>
      </c>
      <c r="Q2415" s="5">
        <f>I2415*'اطلاعات پایه'!$B$7</f>
        <v>0</v>
      </c>
      <c r="R2415" s="5">
        <f>ROUND('اطلاعات پایه'!$B$8/30*MIN(30,L2415),0)</f>
        <v>9000000</v>
      </c>
      <c r="S2415" s="5">
        <f>ROUND('اطلاعات پایه'!$B$9/30*MIN(30,L2415),0)</f>
        <v>22000000</v>
      </c>
      <c r="T2415" s="5">
        <f t="shared" si="299"/>
        <v>59284</v>
      </c>
      <c r="U2415" s="15"/>
      <c r="V2415" s="5">
        <f t="shared" si="297"/>
        <v>0</v>
      </c>
      <c r="X2415" s="9">
        <f t="shared" si="300"/>
        <v>40316080</v>
      </c>
      <c r="Y2415" s="9">
        <f>ROUND(0.07*MIN(7*L2415*'اطلاعات پایه'!$B$5,'محاسبه حقوق'!X2415),0)</f>
        <v>2822126</v>
      </c>
      <c r="Z2415" s="9">
        <f t="shared" si="301"/>
        <v>9272700</v>
      </c>
      <c r="AA2415" s="9">
        <f t="shared" si="302"/>
        <v>480702059.14285713</v>
      </c>
      <c r="AB2415" s="5">
        <f>IF(AA2415&lt;='اطلاعات پایه'!$B$35,'اطلاعات پایه'!$D$35,IF(AA2415&lt;='اطلاعات پایه'!$B$36,'اطلاعات پایه'!$E$35+(AA2415-'اطلاعات پایه'!$B$35)*'اطلاعات پایه'!$C$36,IF(AA2415&lt;='اطلاعات پایه'!$B$37,'اطلاعات پایه'!$E$36+(AA2415-'اطلاعات پایه'!$B$36)*'اطلاعات پایه'!$C$37,IF(AA2415&lt;='اطلاعات پایه'!$B$38,'اطلاعات پایه'!$E$37+(AA2415-'اطلاعات پایه'!$B$37)*'اطلاعات پایه'!$C$38,IF(AA2415&lt;='اطلاعات پایه'!$B$39,'اطلاعات پایه'!$E$38+(AA2415-'اطلاعات پایه'!$B$38)*'اطلاعات پایه'!$C$39,'اطلاعات پایه'!$E$39+(AA2415-'اطلاعات پایه'!$B$39)*'اطلاعات پایه'!$C$40)))))/365*L2415</f>
        <v>0</v>
      </c>
      <c r="AC2415" s="9">
        <f t="shared" si="303"/>
        <v>37493954</v>
      </c>
      <c r="AE2415" s="9">
        <f t="shared" si="298"/>
        <v>49588780</v>
      </c>
    </row>
    <row r="2416" spans="1:31" x14ac:dyDescent="0.25">
      <c r="A2416" s="13">
        <v>2396</v>
      </c>
      <c r="B2416" s="13"/>
      <c r="C2416" s="13"/>
      <c r="D2416" s="13"/>
      <c r="E2416" s="13"/>
      <c r="F2416" s="13"/>
      <c r="G2416" s="6" t="str">
        <f t="shared" si="296"/>
        <v/>
      </c>
      <c r="H2416" s="13"/>
      <c r="I2416" s="13"/>
      <c r="J2416" s="15"/>
      <c r="K2416" s="15"/>
      <c r="L2416" s="5">
        <f>VLOOKUP($C$15,'اطلاعات پایه'!$A$18:$B$30,2,FALSE)</f>
        <v>30</v>
      </c>
      <c r="M2416" s="6">
        <f>VLOOKUP($C$15,'اطلاعات پایه'!$A$18:$C$30,3,FALSE)</f>
        <v>45736</v>
      </c>
      <c r="N2416" s="5">
        <f>ROUND((K2416*('اطلاعات پایه'!$B$12+1)+'اطلاعات پایه'!$B$13)/30*L2416,0)</f>
        <v>9316080</v>
      </c>
      <c r="O2416" s="5">
        <f>IF(AND(F2416&gt;0,M2416-F2416&gt;364),'اطلاعات پایه'!$B$10,0)*L2416+J2416</f>
        <v>0</v>
      </c>
      <c r="P2416" s="5">
        <f>IF(H2416="متاهل",'اطلاعات پایه'!$B$6,0)</f>
        <v>0</v>
      </c>
      <c r="Q2416" s="5">
        <f>I2416*'اطلاعات پایه'!$B$7</f>
        <v>0</v>
      </c>
      <c r="R2416" s="5">
        <f>ROUND('اطلاعات پایه'!$B$8/30*MIN(30,L2416),0)</f>
        <v>9000000</v>
      </c>
      <c r="S2416" s="5">
        <f>ROUND('اطلاعات پایه'!$B$9/30*MIN(30,L2416),0)</f>
        <v>22000000</v>
      </c>
      <c r="T2416" s="5">
        <f t="shared" si="299"/>
        <v>59284</v>
      </c>
      <c r="U2416" s="15"/>
      <c r="V2416" s="5">
        <f t="shared" si="297"/>
        <v>0</v>
      </c>
      <c r="X2416" s="9">
        <f t="shared" si="300"/>
        <v>40316080</v>
      </c>
      <c r="Y2416" s="9">
        <f>ROUND(0.07*MIN(7*L2416*'اطلاعات پایه'!$B$5,'محاسبه حقوق'!X2416),0)</f>
        <v>2822126</v>
      </c>
      <c r="Z2416" s="9">
        <f t="shared" si="301"/>
        <v>9272700</v>
      </c>
      <c r="AA2416" s="9">
        <f t="shared" si="302"/>
        <v>480702059.14285713</v>
      </c>
      <c r="AB2416" s="5">
        <f>IF(AA2416&lt;='اطلاعات پایه'!$B$35,'اطلاعات پایه'!$D$35,IF(AA2416&lt;='اطلاعات پایه'!$B$36,'اطلاعات پایه'!$E$35+(AA2416-'اطلاعات پایه'!$B$35)*'اطلاعات پایه'!$C$36,IF(AA2416&lt;='اطلاعات پایه'!$B$37,'اطلاعات پایه'!$E$36+(AA2416-'اطلاعات پایه'!$B$36)*'اطلاعات پایه'!$C$37,IF(AA2416&lt;='اطلاعات پایه'!$B$38,'اطلاعات پایه'!$E$37+(AA2416-'اطلاعات پایه'!$B$37)*'اطلاعات پایه'!$C$38,IF(AA2416&lt;='اطلاعات پایه'!$B$39,'اطلاعات پایه'!$E$38+(AA2416-'اطلاعات پایه'!$B$38)*'اطلاعات پایه'!$C$39,'اطلاعات پایه'!$E$39+(AA2416-'اطلاعات پایه'!$B$39)*'اطلاعات پایه'!$C$40)))))/365*L2416</f>
        <v>0</v>
      </c>
      <c r="AC2416" s="9">
        <f t="shared" si="303"/>
        <v>37493954</v>
      </c>
      <c r="AE2416" s="9">
        <f t="shared" si="298"/>
        <v>49588780</v>
      </c>
    </row>
    <row r="2417" spans="1:31" x14ac:dyDescent="0.25">
      <c r="A2417" s="13">
        <v>2397</v>
      </c>
      <c r="B2417" s="13"/>
      <c r="C2417" s="13"/>
      <c r="D2417" s="13"/>
      <c r="E2417" s="13"/>
      <c r="F2417" s="13"/>
      <c r="G2417" s="6" t="str">
        <f t="shared" si="296"/>
        <v/>
      </c>
      <c r="H2417" s="13"/>
      <c r="I2417" s="13"/>
      <c r="J2417" s="15"/>
      <c r="K2417" s="15"/>
      <c r="L2417" s="5">
        <f>VLOOKUP($C$15,'اطلاعات پایه'!$A$18:$B$30,2,FALSE)</f>
        <v>30</v>
      </c>
      <c r="M2417" s="6">
        <f>VLOOKUP($C$15,'اطلاعات پایه'!$A$18:$C$30,3,FALSE)</f>
        <v>45736</v>
      </c>
      <c r="N2417" s="5">
        <f>ROUND((K2417*('اطلاعات پایه'!$B$12+1)+'اطلاعات پایه'!$B$13)/30*L2417,0)</f>
        <v>9316080</v>
      </c>
      <c r="O2417" s="5">
        <f>IF(AND(F2417&gt;0,M2417-F2417&gt;364),'اطلاعات پایه'!$B$10,0)*L2417+J2417</f>
        <v>0</v>
      </c>
      <c r="P2417" s="5">
        <f>IF(H2417="متاهل",'اطلاعات پایه'!$B$6,0)</f>
        <v>0</v>
      </c>
      <c r="Q2417" s="5">
        <f>I2417*'اطلاعات پایه'!$B$7</f>
        <v>0</v>
      </c>
      <c r="R2417" s="5">
        <f>ROUND('اطلاعات پایه'!$B$8/30*MIN(30,L2417),0)</f>
        <v>9000000</v>
      </c>
      <c r="S2417" s="5">
        <f>ROUND('اطلاعات پایه'!$B$9/30*MIN(30,L2417),0)</f>
        <v>22000000</v>
      </c>
      <c r="T2417" s="5">
        <f t="shared" si="299"/>
        <v>59284</v>
      </c>
      <c r="U2417" s="15"/>
      <c r="V2417" s="5">
        <f t="shared" si="297"/>
        <v>0</v>
      </c>
      <c r="X2417" s="9">
        <f t="shared" si="300"/>
        <v>40316080</v>
      </c>
      <c r="Y2417" s="9">
        <f>ROUND(0.07*MIN(7*L2417*'اطلاعات پایه'!$B$5,'محاسبه حقوق'!X2417),0)</f>
        <v>2822126</v>
      </c>
      <c r="Z2417" s="9">
        <f t="shared" si="301"/>
        <v>9272700</v>
      </c>
      <c r="AA2417" s="9">
        <f t="shared" si="302"/>
        <v>480702059.14285713</v>
      </c>
      <c r="AB2417" s="5">
        <f>IF(AA2417&lt;='اطلاعات پایه'!$B$35,'اطلاعات پایه'!$D$35,IF(AA2417&lt;='اطلاعات پایه'!$B$36,'اطلاعات پایه'!$E$35+(AA2417-'اطلاعات پایه'!$B$35)*'اطلاعات پایه'!$C$36,IF(AA2417&lt;='اطلاعات پایه'!$B$37,'اطلاعات پایه'!$E$36+(AA2417-'اطلاعات پایه'!$B$36)*'اطلاعات پایه'!$C$37,IF(AA2417&lt;='اطلاعات پایه'!$B$38,'اطلاعات پایه'!$E$37+(AA2417-'اطلاعات پایه'!$B$37)*'اطلاعات پایه'!$C$38,IF(AA2417&lt;='اطلاعات پایه'!$B$39,'اطلاعات پایه'!$E$38+(AA2417-'اطلاعات پایه'!$B$38)*'اطلاعات پایه'!$C$39,'اطلاعات پایه'!$E$39+(AA2417-'اطلاعات پایه'!$B$39)*'اطلاعات پایه'!$C$40)))))/365*L2417</f>
        <v>0</v>
      </c>
      <c r="AC2417" s="9">
        <f t="shared" si="303"/>
        <v>37493954</v>
      </c>
      <c r="AE2417" s="9">
        <f t="shared" si="298"/>
        <v>49588780</v>
      </c>
    </row>
    <row r="2418" spans="1:31" x14ac:dyDescent="0.25">
      <c r="A2418" s="13">
        <v>2398</v>
      </c>
      <c r="B2418" s="13"/>
      <c r="C2418" s="13"/>
      <c r="D2418" s="13"/>
      <c r="E2418" s="13"/>
      <c r="F2418" s="13"/>
      <c r="G2418" s="6" t="str">
        <f t="shared" si="296"/>
        <v/>
      </c>
      <c r="H2418" s="13"/>
      <c r="I2418" s="13"/>
      <c r="J2418" s="15"/>
      <c r="K2418" s="15"/>
      <c r="L2418" s="5">
        <f>VLOOKUP($C$15,'اطلاعات پایه'!$A$18:$B$30,2,FALSE)</f>
        <v>30</v>
      </c>
      <c r="M2418" s="6">
        <f>VLOOKUP($C$15,'اطلاعات پایه'!$A$18:$C$30,3,FALSE)</f>
        <v>45736</v>
      </c>
      <c r="N2418" s="5">
        <f>ROUND((K2418*('اطلاعات پایه'!$B$12+1)+'اطلاعات پایه'!$B$13)/30*L2418,0)</f>
        <v>9316080</v>
      </c>
      <c r="O2418" s="5">
        <f>IF(AND(F2418&gt;0,M2418-F2418&gt;364),'اطلاعات پایه'!$B$10,0)*L2418+J2418</f>
        <v>0</v>
      </c>
      <c r="P2418" s="5">
        <f>IF(H2418="متاهل",'اطلاعات پایه'!$B$6,0)</f>
        <v>0</v>
      </c>
      <c r="Q2418" s="5">
        <f>I2418*'اطلاعات پایه'!$B$7</f>
        <v>0</v>
      </c>
      <c r="R2418" s="5">
        <f>ROUND('اطلاعات پایه'!$B$8/30*MIN(30,L2418),0)</f>
        <v>9000000</v>
      </c>
      <c r="S2418" s="5">
        <f>ROUND('اطلاعات پایه'!$B$9/30*MIN(30,L2418),0)</f>
        <v>22000000</v>
      </c>
      <c r="T2418" s="5">
        <f t="shared" si="299"/>
        <v>59284</v>
      </c>
      <c r="U2418" s="15"/>
      <c r="V2418" s="5">
        <f t="shared" si="297"/>
        <v>0</v>
      </c>
      <c r="X2418" s="9">
        <f t="shared" si="300"/>
        <v>40316080</v>
      </c>
      <c r="Y2418" s="9">
        <f>ROUND(0.07*MIN(7*L2418*'اطلاعات پایه'!$B$5,'محاسبه حقوق'!X2418),0)</f>
        <v>2822126</v>
      </c>
      <c r="Z2418" s="9">
        <f t="shared" si="301"/>
        <v>9272700</v>
      </c>
      <c r="AA2418" s="9">
        <f t="shared" si="302"/>
        <v>480702059.14285713</v>
      </c>
      <c r="AB2418" s="5">
        <f>IF(AA2418&lt;='اطلاعات پایه'!$B$35,'اطلاعات پایه'!$D$35,IF(AA2418&lt;='اطلاعات پایه'!$B$36,'اطلاعات پایه'!$E$35+(AA2418-'اطلاعات پایه'!$B$35)*'اطلاعات پایه'!$C$36,IF(AA2418&lt;='اطلاعات پایه'!$B$37,'اطلاعات پایه'!$E$36+(AA2418-'اطلاعات پایه'!$B$36)*'اطلاعات پایه'!$C$37,IF(AA2418&lt;='اطلاعات پایه'!$B$38,'اطلاعات پایه'!$E$37+(AA2418-'اطلاعات پایه'!$B$37)*'اطلاعات پایه'!$C$38,IF(AA2418&lt;='اطلاعات پایه'!$B$39,'اطلاعات پایه'!$E$38+(AA2418-'اطلاعات پایه'!$B$38)*'اطلاعات پایه'!$C$39,'اطلاعات پایه'!$E$39+(AA2418-'اطلاعات پایه'!$B$39)*'اطلاعات پایه'!$C$40)))))/365*L2418</f>
        <v>0</v>
      </c>
      <c r="AC2418" s="9">
        <f t="shared" si="303"/>
        <v>37493954</v>
      </c>
      <c r="AE2418" s="9">
        <f t="shared" si="298"/>
        <v>49588780</v>
      </c>
    </row>
    <row r="2419" spans="1:31" x14ac:dyDescent="0.25">
      <c r="A2419" s="13">
        <v>2399</v>
      </c>
      <c r="B2419" s="13"/>
      <c r="C2419" s="13"/>
      <c r="D2419" s="13"/>
      <c r="E2419" s="13"/>
      <c r="F2419" s="13"/>
      <c r="G2419" s="6" t="str">
        <f t="shared" si="296"/>
        <v/>
      </c>
      <c r="H2419" s="13"/>
      <c r="I2419" s="13"/>
      <c r="J2419" s="15"/>
      <c r="K2419" s="15"/>
      <c r="L2419" s="5">
        <f>VLOOKUP($C$15,'اطلاعات پایه'!$A$18:$B$30,2,FALSE)</f>
        <v>30</v>
      </c>
      <c r="M2419" s="6">
        <f>VLOOKUP($C$15,'اطلاعات پایه'!$A$18:$C$30,3,FALSE)</f>
        <v>45736</v>
      </c>
      <c r="N2419" s="5">
        <f>ROUND((K2419*('اطلاعات پایه'!$B$12+1)+'اطلاعات پایه'!$B$13)/30*L2419,0)</f>
        <v>9316080</v>
      </c>
      <c r="O2419" s="5">
        <f>IF(AND(F2419&gt;0,M2419-F2419&gt;364),'اطلاعات پایه'!$B$10,0)*L2419+J2419</f>
        <v>0</v>
      </c>
      <c r="P2419" s="5">
        <f>IF(H2419="متاهل",'اطلاعات پایه'!$B$6,0)</f>
        <v>0</v>
      </c>
      <c r="Q2419" s="5">
        <f>I2419*'اطلاعات پایه'!$B$7</f>
        <v>0</v>
      </c>
      <c r="R2419" s="5">
        <f>ROUND('اطلاعات پایه'!$B$8/30*MIN(30,L2419),0)</f>
        <v>9000000</v>
      </c>
      <c r="S2419" s="5">
        <f>ROUND('اطلاعات پایه'!$B$9/30*MIN(30,L2419),0)</f>
        <v>22000000</v>
      </c>
      <c r="T2419" s="5">
        <f t="shared" si="299"/>
        <v>59284</v>
      </c>
      <c r="U2419" s="15"/>
      <c r="V2419" s="5">
        <f t="shared" si="297"/>
        <v>0</v>
      </c>
      <c r="X2419" s="9">
        <f t="shared" si="300"/>
        <v>40316080</v>
      </c>
      <c r="Y2419" s="9">
        <f>ROUND(0.07*MIN(7*L2419*'اطلاعات پایه'!$B$5,'محاسبه حقوق'!X2419),0)</f>
        <v>2822126</v>
      </c>
      <c r="Z2419" s="9">
        <f t="shared" si="301"/>
        <v>9272700</v>
      </c>
      <c r="AA2419" s="9">
        <f t="shared" si="302"/>
        <v>480702059.14285713</v>
      </c>
      <c r="AB2419" s="5">
        <f>IF(AA2419&lt;='اطلاعات پایه'!$B$35,'اطلاعات پایه'!$D$35,IF(AA2419&lt;='اطلاعات پایه'!$B$36,'اطلاعات پایه'!$E$35+(AA2419-'اطلاعات پایه'!$B$35)*'اطلاعات پایه'!$C$36,IF(AA2419&lt;='اطلاعات پایه'!$B$37,'اطلاعات پایه'!$E$36+(AA2419-'اطلاعات پایه'!$B$36)*'اطلاعات پایه'!$C$37,IF(AA2419&lt;='اطلاعات پایه'!$B$38,'اطلاعات پایه'!$E$37+(AA2419-'اطلاعات پایه'!$B$37)*'اطلاعات پایه'!$C$38,IF(AA2419&lt;='اطلاعات پایه'!$B$39,'اطلاعات پایه'!$E$38+(AA2419-'اطلاعات پایه'!$B$38)*'اطلاعات پایه'!$C$39,'اطلاعات پایه'!$E$39+(AA2419-'اطلاعات پایه'!$B$39)*'اطلاعات پایه'!$C$40)))))/365*L2419</f>
        <v>0</v>
      </c>
      <c r="AC2419" s="9">
        <f t="shared" si="303"/>
        <v>37493954</v>
      </c>
      <c r="AE2419" s="9">
        <f t="shared" si="298"/>
        <v>49588780</v>
      </c>
    </row>
    <row r="2420" spans="1:31" x14ac:dyDescent="0.25">
      <c r="A2420" s="13">
        <v>2400</v>
      </c>
      <c r="B2420" s="13"/>
      <c r="C2420" s="13"/>
      <c r="D2420" s="13"/>
      <c r="E2420" s="13"/>
      <c r="F2420" s="13"/>
      <c r="G2420" s="6" t="str">
        <f t="shared" si="296"/>
        <v/>
      </c>
      <c r="H2420" s="13"/>
      <c r="I2420" s="13"/>
      <c r="J2420" s="15"/>
      <c r="K2420" s="15"/>
      <c r="L2420" s="5">
        <f>VLOOKUP($C$15,'اطلاعات پایه'!$A$18:$B$30,2,FALSE)</f>
        <v>30</v>
      </c>
      <c r="M2420" s="6">
        <f>VLOOKUP($C$15,'اطلاعات پایه'!$A$18:$C$30,3,FALSE)</f>
        <v>45736</v>
      </c>
      <c r="N2420" s="5">
        <f>ROUND((K2420*('اطلاعات پایه'!$B$12+1)+'اطلاعات پایه'!$B$13)/30*L2420,0)</f>
        <v>9316080</v>
      </c>
      <c r="O2420" s="5">
        <f>IF(AND(F2420&gt;0,M2420-F2420&gt;364),'اطلاعات پایه'!$B$10,0)*L2420+J2420</f>
        <v>0</v>
      </c>
      <c r="P2420" s="5">
        <f>IF(H2420="متاهل",'اطلاعات پایه'!$B$6,0)</f>
        <v>0</v>
      </c>
      <c r="Q2420" s="5">
        <f>I2420*'اطلاعات پایه'!$B$7</f>
        <v>0</v>
      </c>
      <c r="R2420" s="5">
        <f>ROUND('اطلاعات پایه'!$B$8/30*MIN(30,L2420),0)</f>
        <v>9000000</v>
      </c>
      <c r="S2420" s="5">
        <f>ROUND('اطلاعات پایه'!$B$9/30*MIN(30,L2420),0)</f>
        <v>22000000</v>
      </c>
      <c r="T2420" s="5">
        <f t="shared" si="299"/>
        <v>59284</v>
      </c>
      <c r="U2420" s="15"/>
      <c r="V2420" s="5">
        <f t="shared" si="297"/>
        <v>0</v>
      </c>
      <c r="X2420" s="9">
        <f t="shared" si="300"/>
        <v>40316080</v>
      </c>
      <c r="Y2420" s="9">
        <f>ROUND(0.07*MIN(7*L2420*'اطلاعات پایه'!$B$5,'محاسبه حقوق'!X2420),0)</f>
        <v>2822126</v>
      </c>
      <c r="Z2420" s="9">
        <f t="shared" si="301"/>
        <v>9272700</v>
      </c>
      <c r="AA2420" s="9">
        <f t="shared" si="302"/>
        <v>480702059.14285713</v>
      </c>
      <c r="AB2420" s="5">
        <f>IF(AA2420&lt;='اطلاعات پایه'!$B$35,'اطلاعات پایه'!$D$35,IF(AA2420&lt;='اطلاعات پایه'!$B$36,'اطلاعات پایه'!$E$35+(AA2420-'اطلاعات پایه'!$B$35)*'اطلاعات پایه'!$C$36,IF(AA2420&lt;='اطلاعات پایه'!$B$37,'اطلاعات پایه'!$E$36+(AA2420-'اطلاعات پایه'!$B$36)*'اطلاعات پایه'!$C$37,IF(AA2420&lt;='اطلاعات پایه'!$B$38,'اطلاعات پایه'!$E$37+(AA2420-'اطلاعات پایه'!$B$37)*'اطلاعات پایه'!$C$38,IF(AA2420&lt;='اطلاعات پایه'!$B$39,'اطلاعات پایه'!$E$38+(AA2420-'اطلاعات پایه'!$B$38)*'اطلاعات پایه'!$C$39,'اطلاعات پایه'!$E$39+(AA2420-'اطلاعات پایه'!$B$39)*'اطلاعات پایه'!$C$40)))))/365*L2420</f>
        <v>0</v>
      </c>
      <c r="AC2420" s="9">
        <f t="shared" si="303"/>
        <v>37493954</v>
      </c>
      <c r="AE2420" s="9">
        <f t="shared" si="298"/>
        <v>49588780</v>
      </c>
    </row>
    <row r="2421" spans="1:31" x14ac:dyDescent="0.25">
      <c r="A2421" s="13">
        <v>2401</v>
      </c>
      <c r="B2421" s="13"/>
      <c r="C2421" s="13"/>
      <c r="D2421" s="13"/>
      <c r="E2421" s="13"/>
      <c r="F2421" s="13"/>
      <c r="G2421" s="6" t="str">
        <f t="shared" si="296"/>
        <v/>
      </c>
      <c r="H2421" s="13"/>
      <c r="I2421" s="13"/>
      <c r="J2421" s="15"/>
      <c r="K2421" s="15"/>
      <c r="L2421" s="5">
        <f>VLOOKUP($C$15,'اطلاعات پایه'!$A$18:$B$30,2,FALSE)</f>
        <v>30</v>
      </c>
      <c r="M2421" s="6">
        <f>VLOOKUP($C$15,'اطلاعات پایه'!$A$18:$C$30,3,FALSE)</f>
        <v>45736</v>
      </c>
      <c r="N2421" s="5">
        <f>ROUND((K2421*('اطلاعات پایه'!$B$12+1)+'اطلاعات پایه'!$B$13)/30*L2421,0)</f>
        <v>9316080</v>
      </c>
      <c r="O2421" s="5">
        <f>IF(AND(F2421&gt;0,M2421-F2421&gt;364),'اطلاعات پایه'!$B$10,0)*L2421+J2421</f>
        <v>0</v>
      </c>
      <c r="P2421" s="5">
        <f>IF(H2421="متاهل",'اطلاعات پایه'!$B$6,0)</f>
        <v>0</v>
      </c>
      <c r="Q2421" s="5">
        <f>I2421*'اطلاعات پایه'!$B$7</f>
        <v>0</v>
      </c>
      <c r="R2421" s="5">
        <f>ROUND('اطلاعات پایه'!$B$8/30*MIN(30,L2421),0)</f>
        <v>9000000</v>
      </c>
      <c r="S2421" s="5">
        <f>ROUND('اطلاعات پایه'!$B$9/30*MIN(30,L2421),0)</f>
        <v>22000000</v>
      </c>
      <c r="T2421" s="5">
        <f t="shared" si="299"/>
        <v>59284</v>
      </c>
      <c r="U2421" s="15"/>
      <c r="V2421" s="5">
        <f t="shared" si="297"/>
        <v>0</v>
      </c>
      <c r="X2421" s="9">
        <f t="shared" si="300"/>
        <v>40316080</v>
      </c>
      <c r="Y2421" s="9">
        <f>ROUND(0.07*MIN(7*L2421*'اطلاعات پایه'!$B$5,'محاسبه حقوق'!X2421),0)</f>
        <v>2822126</v>
      </c>
      <c r="Z2421" s="9">
        <f t="shared" si="301"/>
        <v>9272700</v>
      </c>
      <c r="AA2421" s="9">
        <f t="shared" si="302"/>
        <v>480702059.14285713</v>
      </c>
      <c r="AB2421" s="5">
        <f>IF(AA2421&lt;='اطلاعات پایه'!$B$35,'اطلاعات پایه'!$D$35,IF(AA2421&lt;='اطلاعات پایه'!$B$36,'اطلاعات پایه'!$E$35+(AA2421-'اطلاعات پایه'!$B$35)*'اطلاعات پایه'!$C$36,IF(AA2421&lt;='اطلاعات پایه'!$B$37,'اطلاعات پایه'!$E$36+(AA2421-'اطلاعات پایه'!$B$36)*'اطلاعات پایه'!$C$37,IF(AA2421&lt;='اطلاعات پایه'!$B$38,'اطلاعات پایه'!$E$37+(AA2421-'اطلاعات پایه'!$B$37)*'اطلاعات پایه'!$C$38,IF(AA2421&lt;='اطلاعات پایه'!$B$39,'اطلاعات پایه'!$E$38+(AA2421-'اطلاعات پایه'!$B$38)*'اطلاعات پایه'!$C$39,'اطلاعات پایه'!$E$39+(AA2421-'اطلاعات پایه'!$B$39)*'اطلاعات پایه'!$C$40)))))/365*L2421</f>
        <v>0</v>
      </c>
      <c r="AC2421" s="9">
        <f t="shared" si="303"/>
        <v>37493954</v>
      </c>
      <c r="AE2421" s="9">
        <f t="shared" si="298"/>
        <v>49588780</v>
      </c>
    </row>
    <row r="2422" spans="1:31" x14ac:dyDescent="0.25">
      <c r="A2422" s="13">
        <v>2402</v>
      </c>
      <c r="B2422" s="13"/>
      <c r="C2422" s="13"/>
      <c r="D2422" s="13"/>
      <c r="E2422" s="13"/>
      <c r="F2422" s="13"/>
      <c r="G2422" s="6" t="str">
        <f t="shared" si="296"/>
        <v/>
      </c>
      <c r="H2422" s="13"/>
      <c r="I2422" s="13"/>
      <c r="J2422" s="15"/>
      <c r="K2422" s="15"/>
      <c r="L2422" s="5">
        <f>VLOOKUP($C$15,'اطلاعات پایه'!$A$18:$B$30,2,FALSE)</f>
        <v>30</v>
      </c>
      <c r="M2422" s="6">
        <f>VLOOKUP($C$15,'اطلاعات پایه'!$A$18:$C$30,3,FALSE)</f>
        <v>45736</v>
      </c>
      <c r="N2422" s="5">
        <f>ROUND((K2422*('اطلاعات پایه'!$B$12+1)+'اطلاعات پایه'!$B$13)/30*L2422,0)</f>
        <v>9316080</v>
      </c>
      <c r="O2422" s="5">
        <f>IF(AND(F2422&gt;0,M2422-F2422&gt;364),'اطلاعات پایه'!$B$10,0)*L2422+J2422</f>
        <v>0</v>
      </c>
      <c r="P2422" s="5">
        <f>IF(H2422="متاهل",'اطلاعات پایه'!$B$6,0)</f>
        <v>0</v>
      </c>
      <c r="Q2422" s="5">
        <f>I2422*'اطلاعات پایه'!$B$7</f>
        <v>0</v>
      </c>
      <c r="R2422" s="5">
        <f>ROUND('اطلاعات پایه'!$B$8/30*MIN(30,L2422),0)</f>
        <v>9000000</v>
      </c>
      <c r="S2422" s="5">
        <f>ROUND('اطلاعات پایه'!$B$9/30*MIN(30,L2422),0)</f>
        <v>22000000</v>
      </c>
      <c r="T2422" s="5">
        <f t="shared" si="299"/>
        <v>59284</v>
      </c>
      <c r="U2422" s="15"/>
      <c r="V2422" s="5">
        <f t="shared" si="297"/>
        <v>0</v>
      </c>
      <c r="X2422" s="9">
        <f t="shared" si="300"/>
        <v>40316080</v>
      </c>
      <c r="Y2422" s="9">
        <f>ROUND(0.07*MIN(7*L2422*'اطلاعات پایه'!$B$5,'محاسبه حقوق'!X2422),0)</f>
        <v>2822126</v>
      </c>
      <c r="Z2422" s="9">
        <f t="shared" si="301"/>
        <v>9272700</v>
      </c>
      <c r="AA2422" s="9">
        <f t="shared" si="302"/>
        <v>480702059.14285713</v>
      </c>
      <c r="AB2422" s="5">
        <f>IF(AA2422&lt;='اطلاعات پایه'!$B$35,'اطلاعات پایه'!$D$35,IF(AA2422&lt;='اطلاعات پایه'!$B$36,'اطلاعات پایه'!$E$35+(AA2422-'اطلاعات پایه'!$B$35)*'اطلاعات پایه'!$C$36,IF(AA2422&lt;='اطلاعات پایه'!$B$37,'اطلاعات پایه'!$E$36+(AA2422-'اطلاعات پایه'!$B$36)*'اطلاعات پایه'!$C$37,IF(AA2422&lt;='اطلاعات پایه'!$B$38,'اطلاعات پایه'!$E$37+(AA2422-'اطلاعات پایه'!$B$37)*'اطلاعات پایه'!$C$38,IF(AA2422&lt;='اطلاعات پایه'!$B$39,'اطلاعات پایه'!$E$38+(AA2422-'اطلاعات پایه'!$B$38)*'اطلاعات پایه'!$C$39,'اطلاعات پایه'!$E$39+(AA2422-'اطلاعات پایه'!$B$39)*'اطلاعات پایه'!$C$40)))))/365*L2422</f>
        <v>0</v>
      </c>
      <c r="AC2422" s="9">
        <f t="shared" si="303"/>
        <v>37493954</v>
      </c>
      <c r="AE2422" s="9">
        <f t="shared" si="298"/>
        <v>49588780</v>
      </c>
    </row>
    <row r="2423" spans="1:31" x14ac:dyDescent="0.25">
      <c r="A2423" s="13">
        <v>2403</v>
      </c>
      <c r="B2423" s="13"/>
      <c r="C2423" s="13"/>
      <c r="D2423" s="13"/>
      <c r="E2423" s="13"/>
      <c r="F2423" s="13"/>
      <c r="G2423" s="6" t="str">
        <f t="shared" si="296"/>
        <v/>
      </c>
      <c r="H2423" s="13"/>
      <c r="I2423" s="13"/>
      <c r="J2423" s="15"/>
      <c r="K2423" s="15"/>
      <c r="L2423" s="5">
        <f>VLOOKUP($C$15,'اطلاعات پایه'!$A$18:$B$30,2,FALSE)</f>
        <v>30</v>
      </c>
      <c r="M2423" s="6">
        <f>VLOOKUP($C$15,'اطلاعات پایه'!$A$18:$C$30,3,FALSE)</f>
        <v>45736</v>
      </c>
      <c r="N2423" s="5">
        <f>ROUND((K2423*('اطلاعات پایه'!$B$12+1)+'اطلاعات پایه'!$B$13)/30*L2423,0)</f>
        <v>9316080</v>
      </c>
      <c r="O2423" s="5">
        <f>IF(AND(F2423&gt;0,M2423-F2423&gt;364),'اطلاعات پایه'!$B$10,0)*L2423+J2423</f>
        <v>0</v>
      </c>
      <c r="P2423" s="5">
        <f>IF(H2423="متاهل",'اطلاعات پایه'!$B$6,0)</f>
        <v>0</v>
      </c>
      <c r="Q2423" s="5">
        <f>I2423*'اطلاعات پایه'!$B$7</f>
        <v>0</v>
      </c>
      <c r="R2423" s="5">
        <f>ROUND('اطلاعات پایه'!$B$8/30*MIN(30,L2423),0)</f>
        <v>9000000</v>
      </c>
      <c r="S2423" s="5">
        <f>ROUND('اطلاعات پایه'!$B$9/30*MIN(30,L2423),0)</f>
        <v>22000000</v>
      </c>
      <c r="T2423" s="5">
        <f t="shared" si="299"/>
        <v>59284</v>
      </c>
      <c r="U2423" s="15"/>
      <c r="V2423" s="5">
        <f t="shared" si="297"/>
        <v>0</v>
      </c>
      <c r="X2423" s="9">
        <f t="shared" si="300"/>
        <v>40316080</v>
      </c>
      <c r="Y2423" s="9">
        <f>ROUND(0.07*MIN(7*L2423*'اطلاعات پایه'!$B$5,'محاسبه حقوق'!X2423),0)</f>
        <v>2822126</v>
      </c>
      <c r="Z2423" s="9">
        <f t="shared" si="301"/>
        <v>9272700</v>
      </c>
      <c r="AA2423" s="9">
        <f t="shared" si="302"/>
        <v>480702059.14285713</v>
      </c>
      <c r="AB2423" s="5">
        <f>IF(AA2423&lt;='اطلاعات پایه'!$B$35,'اطلاعات پایه'!$D$35,IF(AA2423&lt;='اطلاعات پایه'!$B$36,'اطلاعات پایه'!$E$35+(AA2423-'اطلاعات پایه'!$B$35)*'اطلاعات پایه'!$C$36,IF(AA2423&lt;='اطلاعات پایه'!$B$37,'اطلاعات پایه'!$E$36+(AA2423-'اطلاعات پایه'!$B$36)*'اطلاعات پایه'!$C$37,IF(AA2423&lt;='اطلاعات پایه'!$B$38,'اطلاعات پایه'!$E$37+(AA2423-'اطلاعات پایه'!$B$37)*'اطلاعات پایه'!$C$38,IF(AA2423&lt;='اطلاعات پایه'!$B$39,'اطلاعات پایه'!$E$38+(AA2423-'اطلاعات پایه'!$B$38)*'اطلاعات پایه'!$C$39,'اطلاعات پایه'!$E$39+(AA2423-'اطلاعات پایه'!$B$39)*'اطلاعات پایه'!$C$40)))))/365*L2423</f>
        <v>0</v>
      </c>
      <c r="AC2423" s="9">
        <f t="shared" si="303"/>
        <v>37493954</v>
      </c>
      <c r="AE2423" s="9">
        <f t="shared" si="298"/>
        <v>49588780</v>
      </c>
    </row>
    <row r="2424" spans="1:31" x14ac:dyDescent="0.25">
      <c r="A2424" s="13">
        <v>2404</v>
      </c>
      <c r="B2424" s="13"/>
      <c r="C2424" s="13"/>
      <c r="D2424" s="13"/>
      <c r="E2424" s="13"/>
      <c r="F2424" s="13"/>
      <c r="G2424" s="6" t="str">
        <f t="shared" si="296"/>
        <v/>
      </c>
      <c r="H2424" s="13"/>
      <c r="I2424" s="13"/>
      <c r="J2424" s="15"/>
      <c r="K2424" s="15"/>
      <c r="L2424" s="5">
        <f>VLOOKUP($C$15,'اطلاعات پایه'!$A$18:$B$30,2,FALSE)</f>
        <v>30</v>
      </c>
      <c r="M2424" s="6">
        <f>VLOOKUP($C$15,'اطلاعات پایه'!$A$18:$C$30,3,FALSE)</f>
        <v>45736</v>
      </c>
      <c r="N2424" s="5">
        <f>ROUND((K2424*('اطلاعات پایه'!$B$12+1)+'اطلاعات پایه'!$B$13)/30*L2424,0)</f>
        <v>9316080</v>
      </c>
      <c r="O2424" s="5">
        <f>IF(AND(F2424&gt;0,M2424-F2424&gt;364),'اطلاعات پایه'!$B$10,0)*L2424+J2424</f>
        <v>0</v>
      </c>
      <c r="P2424" s="5">
        <f>IF(H2424="متاهل",'اطلاعات پایه'!$B$6,0)</f>
        <v>0</v>
      </c>
      <c r="Q2424" s="5">
        <f>I2424*'اطلاعات پایه'!$B$7</f>
        <v>0</v>
      </c>
      <c r="R2424" s="5">
        <f>ROUND('اطلاعات پایه'!$B$8/30*MIN(30,L2424),0)</f>
        <v>9000000</v>
      </c>
      <c r="S2424" s="5">
        <f>ROUND('اطلاعات پایه'!$B$9/30*MIN(30,L2424),0)</f>
        <v>22000000</v>
      </c>
      <c r="T2424" s="5">
        <f t="shared" si="299"/>
        <v>59284</v>
      </c>
      <c r="U2424" s="15"/>
      <c r="V2424" s="5">
        <f t="shared" si="297"/>
        <v>0</v>
      </c>
      <c r="X2424" s="9">
        <f t="shared" si="300"/>
        <v>40316080</v>
      </c>
      <c r="Y2424" s="9">
        <f>ROUND(0.07*MIN(7*L2424*'اطلاعات پایه'!$B$5,'محاسبه حقوق'!X2424),0)</f>
        <v>2822126</v>
      </c>
      <c r="Z2424" s="9">
        <f t="shared" si="301"/>
        <v>9272700</v>
      </c>
      <c r="AA2424" s="9">
        <f t="shared" si="302"/>
        <v>480702059.14285713</v>
      </c>
      <c r="AB2424" s="5">
        <f>IF(AA2424&lt;='اطلاعات پایه'!$B$35,'اطلاعات پایه'!$D$35,IF(AA2424&lt;='اطلاعات پایه'!$B$36,'اطلاعات پایه'!$E$35+(AA2424-'اطلاعات پایه'!$B$35)*'اطلاعات پایه'!$C$36,IF(AA2424&lt;='اطلاعات پایه'!$B$37,'اطلاعات پایه'!$E$36+(AA2424-'اطلاعات پایه'!$B$36)*'اطلاعات پایه'!$C$37,IF(AA2424&lt;='اطلاعات پایه'!$B$38,'اطلاعات پایه'!$E$37+(AA2424-'اطلاعات پایه'!$B$37)*'اطلاعات پایه'!$C$38,IF(AA2424&lt;='اطلاعات پایه'!$B$39,'اطلاعات پایه'!$E$38+(AA2424-'اطلاعات پایه'!$B$38)*'اطلاعات پایه'!$C$39,'اطلاعات پایه'!$E$39+(AA2424-'اطلاعات پایه'!$B$39)*'اطلاعات پایه'!$C$40)))))/365*L2424</f>
        <v>0</v>
      </c>
      <c r="AC2424" s="9">
        <f t="shared" si="303"/>
        <v>37493954</v>
      </c>
      <c r="AE2424" s="9">
        <f t="shared" si="298"/>
        <v>49588780</v>
      </c>
    </row>
    <row r="2425" spans="1:31" x14ac:dyDescent="0.25">
      <c r="A2425" s="13">
        <v>2405</v>
      </c>
      <c r="B2425" s="13"/>
      <c r="C2425" s="13"/>
      <c r="D2425" s="13"/>
      <c r="E2425" s="13"/>
      <c r="F2425" s="13"/>
      <c r="G2425" s="6" t="str">
        <f t="shared" si="296"/>
        <v/>
      </c>
      <c r="H2425" s="13"/>
      <c r="I2425" s="13"/>
      <c r="J2425" s="15"/>
      <c r="K2425" s="15"/>
      <c r="L2425" s="5">
        <f>VLOOKUP($C$15,'اطلاعات پایه'!$A$18:$B$30,2,FALSE)</f>
        <v>30</v>
      </c>
      <c r="M2425" s="6">
        <f>VLOOKUP($C$15,'اطلاعات پایه'!$A$18:$C$30,3,FALSE)</f>
        <v>45736</v>
      </c>
      <c r="N2425" s="5">
        <f>ROUND((K2425*('اطلاعات پایه'!$B$12+1)+'اطلاعات پایه'!$B$13)/30*L2425,0)</f>
        <v>9316080</v>
      </c>
      <c r="O2425" s="5">
        <f>IF(AND(F2425&gt;0,M2425-F2425&gt;364),'اطلاعات پایه'!$B$10,0)*L2425+J2425</f>
        <v>0</v>
      </c>
      <c r="P2425" s="5">
        <f>IF(H2425="متاهل",'اطلاعات پایه'!$B$6,0)</f>
        <v>0</v>
      </c>
      <c r="Q2425" s="5">
        <f>I2425*'اطلاعات پایه'!$B$7</f>
        <v>0</v>
      </c>
      <c r="R2425" s="5">
        <f>ROUND('اطلاعات پایه'!$B$8/30*MIN(30,L2425),0)</f>
        <v>9000000</v>
      </c>
      <c r="S2425" s="5">
        <f>ROUND('اطلاعات پایه'!$B$9/30*MIN(30,L2425),0)</f>
        <v>22000000</v>
      </c>
      <c r="T2425" s="5">
        <f t="shared" si="299"/>
        <v>59284</v>
      </c>
      <c r="U2425" s="15"/>
      <c r="V2425" s="5">
        <f t="shared" si="297"/>
        <v>0</v>
      </c>
      <c r="X2425" s="9">
        <f t="shared" si="300"/>
        <v>40316080</v>
      </c>
      <c r="Y2425" s="9">
        <f>ROUND(0.07*MIN(7*L2425*'اطلاعات پایه'!$B$5,'محاسبه حقوق'!X2425),0)</f>
        <v>2822126</v>
      </c>
      <c r="Z2425" s="9">
        <f t="shared" si="301"/>
        <v>9272700</v>
      </c>
      <c r="AA2425" s="9">
        <f t="shared" si="302"/>
        <v>480702059.14285713</v>
      </c>
      <c r="AB2425" s="5">
        <f>IF(AA2425&lt;='اطلاعات پایه'!$B$35,'اطلاعات پایه'!$D$35,IF(AA2425&lt;='اطلاعات پایه'!$B$36,'اطلاعات پایه'!$E$35+(AA2425-'اطلاعات پایه'!$B$35)*'اطلاعات پایه'!$C$36,IF(AA2425&lt;='اطلاعات پایه'!$B$37,'اطلاعات پایه'!$E$36+(AA2425-'اطلاعات پایه'!$B$36)*'اطلاعات پایه'!$C$37,IF(AA2425&lt;='اطلاعات پایه'!$B$38,'اطلاعات پایه'!$E$37+(AA2425-'اطلاعات پایه'!$B$37)*'اطلاعات پایه'!$C$38,IF(AA2425&lt;='اطلاعات پایه'!$B$39,'اطلاعات پایه'!$E$38+(AA2425-'اطلاعات پایه'!$B$38)*'اطلاعات پایه'!$C$39,'اطلاعات پایه'!$E$39+(AA2425-'اطلاعات پایه'!$B$39)*'اطلاعات پایه'!$C$40)))))/365*L2425</f>
        <v>0</v>
      </c>
      <c r="AC2425" s="9">
        <f t="shared" si="303"/>
        <v>37493954</v>
      </c>
      <c r="AE2425" s="9">
        <f t="shared" si="298"/>
        <v>49588780</v>
      </c>
    </row>
    <row r="2426" spans="1:31" x14ac:dyDescent="0.25">
      <c r="A2426" s="13">
        <v>2406</v>
      </c>
      <c r="B2426" s="13"/>
      <c r="C2426" s="13"/>
      <c r="D2426" s="13"/>
      <c r="E2426" s="13"/>
      <c r="F2426" s="13"/>
      <c r="G2426" s="6" t="str">
        <f t="shared" si="296"/>
        <v/>
      </c>
      <c r="H2426" s="13"/>
      <c r="I2426" s="13"/>
      <c r="J2426" s="15"/>
      <c r="K2426" s="15"/>
      <c r="L2426" s="5">
        <f>VLOOKUP($C$15,'اطلاعات پایه'!$A$18:$B$30,2,FALSE)</f>
        <v>30</v>
      </c>
      <c r="M2426" s="6">
        <f>VLOOKUP($C$15,'اطلاعات پایه'!$A$18:$C$30,3,FALSE)</f>
        <v>45736</v>
      </c>
      <c r="N2426" s="5">
        <f>ROUND((K2426*('اطلاعات پایه'!$B$12+1)+'اطلاعات پایه'!$B$13)/30*L2426,0)</f>
        <v>9316080</v>
      </c>
      <c r="O2426" s="5">
        <f>IF(AND(F2426&gt;0,M2426-F2426&gt;364),'اطلاعات پایه'!$B$10,0)*L2426+J2426</f>
        <v>0</v>
      </c>
      <c r="P2426" s="5">
        <f>IF(H2426="متاهل",'اطلاعات پایه'!$B$6,0)</f>
        <v>0</v>
      </c>
      <c r="Q2426" s="5">
        <f>I2426*'اطلاعات پایه'!$B$7</f>
        <v>0</v>
      </c>
      <c r="R2426" s="5">
        <f>ROUND('اطلاعات پایه'!$B$8/30*MIN(30,L2426),0)</f>
        <v>9000000</v>
      </c>
      <c r="S2426" s="5">
        <f>ROUND('اطلاعات پایه'!$B$9/30*MIN(30,L2426),0)</f>
        <v>22000000</v>
      </c>
      <c r="T2426" s="5">
        <f t="shared" si="299"/>
        <v>59284</v>
      </c>
      <c r="U2426" s="15"/>
      <c r="V2426" s="5">
        <f t="shared" si="297"/>
        <v>0</v>
      </c>
      <c r="X2426" s="9">
        <f t="shared" si="300"/>
        <v>40316080</v>
      </c>
      <c r="Y2426" s="9">
        <f>ROUND(0.07*MIN(7*L2426*'اطلاعات پایه'!$B$5,'محاسبه حقوق'!X2426),0)</f>
        <v>2822126</v>
      </c>
      <c r="Z2426" s="9">
        <f t="shared" si="301"/>
        <v>9272700</v>
      </c>
      <c r="AA2426" s="9">
        <f t="shared" si="302"/>
        <v>480702059.14285713</v>
      </c>
      <c r="AB2426" s="5">
        <f>IF(AA2426&lt;='اطلاعات پایه'!$B$35,'اطلاعات پایه'!$D$35,IF(AA2426&lt;='اطلاعات پایه'!$B$36,'اطلاعات پایه'!$E$35+(AA2426-'اطلاعات پایه'!$B$35)*'اطلاعات پایه'!$C$36,IF(AA2426&lt;='اطلاعات پایه'!$B$37,'اطلاعات پایه'!$E$36+(AA2426-'اطلاعات پایه'!$B$36)*'اطلاعات پایه'!$C$37,IF(AA2426&lt;='اطلاعات پایه'!$B$38,'اطلاعات پایه'!$E$37+(AA2426-'اطلاعات پایه'!$B$37)*'اطلاعات پایه'!$C$38,IF(AA2426&lt;='اطلاعات پایه'!$B$39,'اطلاعات پایه'!$E$38+(AA2426-'اطلاعات پایه'!$B$38)*'اطلاعات پایه'!$C$39,'اطلاعات پایه'!$E$39+(AA2426-'اطلاعات پایه'!$B$39)*'اطلاعات پایه'!$C$40)))))/365*L2426</f>
        <v>0</v>
      </c>
      <c r="AC2426" s="9">
        <f t="shared" si="303"/>
        <v>37493954</v>
      </c>
      <c r="AE2426" s="9">
        <f t="shared" si="298"/>
        <v>49588780</v>
      </c>
    </row>
    <row r="2427" spans="1:31" x14ac:dyDescent="0.25">
      <c r="A2427" s="13">
        <v>2407</v>
      </c>
      <c r="B2427" s="13"/>
      <c r="C2427" s="13"/>
      <c r="D2427" s="13"/>
      <c r="E2427" s="13"/>
      <c r="F2427" s="13"/>
      <c r="G2427" s="6" t="str">
        <f t="shared" si="296"/>
        <v/>
      </c>
      <c r="H2427" s="13"/>
      <c r="I2427" s="13"/>
      <c r="J2427" s="15"/>
      <c r="K2427" s="15"/>
      <c r="L2427" s="5">
        <f>VLOOKUP($C$15,'اطلاعات پایه'!$A$18:$B$30,2,FALSE)</f>
        <v>30</v>
      </c>
      <c r="M2427" s="6">
        <f>VLOOKUP($C$15,'اطلاعات پایه'!$A$18:$C$30,3,FALSE)</f>
        <v>45736</v>
      </c>
      <c r="N2427" s="5">
        <f>ROUND((K2427*('اطلاعات پایه'!$B$12+1)+'اطلاعات پایه'!$B$13)/30*L2427,0)</f>
        <v>9316080</v>
      </c>
      <c r="O2427" s="5">
        <f>IF(AND(F2427&gt;0,M2427-F2427&gt;364),'اطلاعات پایه'!$B$10,0)*L2427+J2427</f>
        <v>0</v>
      </c>
      <c r="P2427" s="5">
        <f>IF(H2427="متاهل",'اطلاعات پایه'!$B$6,0)</f>
        <v>0</v>
      </c>
      <c r="Q2427" s="5">
        <f>I2427*'اطلاعات پایه'!$B$7</f>
        <v>0</v>
      </c>
      <c r="R2427" s="5">
        <f>ROUND('اطلاعات پایه'!$B$8/30*MIN(30,L2427),0)</f>
        <v>9000000</v>
      </c>
      <c r="S2427" s="5">
        <f>ROUND('اطلاعات پایه'!$B$9/30*MIN(30,L2427),0)</f>
        <v>22000000</v>
      </c>
      <c r="T2427" s="5">
        <f t="shared" si="299"/>
        <v>59284</v>
      </c>
      <c r="U2427" s="15"/>
      <c r="V2427" s="5">
        <f t="shared" si="297"/>
        <v>0</v>
      </c>
      <c r="X2427" s="9">
        <f t="shared" si="300"/>
        <v>40316080</v>
      </c>
      <c r="Y2427" s="9">
        <f>ROUND(0.07*MIN(7*L2427*'اطلاعات پایه'!$B$5,'محاسبه حقوق'!X2427),0)</f>
        <v>2822126</v>
      </c>
      <c r="Z2427" s="9">
        <f t="shared" si="301"/>
        <v>9272700</v>
      </c>
      <c r="AA2427" s="9">
        <f t="shared" si="302"/>
        <v>480702059.14285713</v>
      </c>
      <c r="AB2427" s="5">
        <f>IF(AA2427&lt;='اطلاعات پایه'!$B$35,'اطلاعات پایه'!$D$35,IF(AA2427&lt;='اطلاعات پایه'!$B$36,'اطلاعات پایه'!$E$35+(AA2427-'اطلاعات پایه'!$B$35)*'اطلاعات پایه'!$C$36,IF(AA2427&lt;='اطلاعات پایه'!$B$37,'اطلاعات پایه'!$E$36+(AA2427-'اطلاعات پایه'!$B$36)*'اطلاعات پایه'!$C$37,IF(AA2427&lt;='اطلاعات پایه'!$B$38,'اطلاعات پایه'!$E$37+(AA2427-'اطلاعات پایه'!$B$37)*'اطلاعات پایه'!$C$38,IF(AA2427&lt;='اطلاعات پایه'!$B$39,'اطلاعات پایه'!$E$38+(AA2427-'اطلاعات پایه'!$B$38)*'اطلاعات پایه'!$C$39,'اطلاعات پایه'!$E$39+(AA2427-'اطلاعات پایه'!$B$39)*'اطلاعات پایه'!$C$40)))))/365*L2427</f>
        <v>0</v>
      </c>
      <c r="AC2427" s="9">
        <f t="shared" si="303"/>
        <v>37493954</v>
      </c>
      <c r="AE2427" s="9">
        <f t="shared" si="298"/>
        <v>49588780</v>
      </c>
    </row>
    <row r="2428" spans="1:31" x14ac:dyDescent="0.25">
      <c r="A2428" s="13">
        <v>2408</v>
      </c>
      <c r="B2428" s="13"/>
      <c r="C2428" s="13"/>
      <c r="D2428" s="13"/>
      <c r="E2428" s="13"/>
      <c r="F2428" s="13"/>
      <c r="G2428" s="6" t="str">
        <f t="shared" si="296"/>
        <v/>
      </c>
      <c r="H2428" s="13"/>
      <c r="I2428" s="13"/>
      <c r="J2428" s="15"/>
      <c r="K2428" s="15"/>
      <c r="L2428" s="5">
        <f>VLOOKUP($C$15,'اطلاعات پایه'!$A$18:$B$30,2,FALSE)</f>
        <v>30</v>
      </c>
      <c r="M2428" s="6">
        <f>VLOOKUP($C$15,'اطلاعات پایه'!$A$18:$C$30,3,FALSE)</f>
        <v>45736</v>
      </c>
      <c r="N2428" s="5">
        <f>ROUND((K2428*('اطلاعات پایه'!$B$12+1)+'اطلاعات پایه'!$B$13)/30*L2428,0)</f>
        <v>9316080</v>
      </c>
      <c r="O2428" s="5">
        <f>IF(AND(F2428&gt;0,M2428-F2428&gt;364),'اطلاعات پایه'!$B$10,0)*L2428+J2428</f>
        <v>0</v>
      </c>
      <c r="P2428" s="5">
        <f>IF(H2428="متاهل",'اطلاعات پایه'!$B$6,0)</f>
        <v>0</v>
      </c>
      <c r="Q2428" s="5">
        <f>I2428*'اطلاعات پایه'!$B$7</f>
        <v>0</v>
      </c>
      <c r="R2428" s="5">
        <f>ROUND('اطلاعات پایه'!$B$8/30*MIN(30,L2428),0)</f>
        <v>9000000</v>
      </c>
      <c r="S2428" s="5">
        <f>ROUND('اطلاعات پایه'!$B$9/30*MIN(30,L2428),0)</f>
        <v>22000000</v>
      </c>
      <c r="T2428" s="5">
        <f t="shared" si="299"/>
        <v>59284</v>
      </c>
      <c r="U2428" s="15"/>
      <c r="V2428" s="5">
        <f t="shared" si="297"/>
        <v>0</v>
      </c>
      <c r="X2428" s="9">
        <f t="shared" si="300"/>
        <v>40316080</v>
      </c>
      <c r="Y2428" s="9">
        <f>ROUND(0.07*MIN(7*L2428*'اطلاعات پایه'!$B$5,'محاسبه حقوق'!X2428),0)</f>
        <v>2822126</v>
      </c>
      <c r="Z2428" s="9">
        <f t="shared" si="301"/>
        <v>9272700</v>
      </c>
      <c r="AA2428" s="9">
        <f t="shared" si="302"/>
        <v>480702059.14285713</v>
      </c>
      <c r="AB2428" s="5">
        <f>IF(AA2428&lt;='اطلاعات پایه'!$B$35,'اطلاعات پایه'!$D$35,IF(AA2428&lt;='اطلاعات پایه'!$B$36,'اطلاعات پایه'!$E$35+(AA2428-'اطلاعات پایه'!$B$35)*'اطلاعات پایه'!$C$36,IF(AA2428&lt;='اطلاعات پایه'!$B$37,'اطلاعات پایه'!$E$36+(AA2428-'اطلاعات پایه'!$B$36)*'اطلاعات پایه'!$C$37,IF(AA2428&lt;='اطلاعات پایه'!$B$38,'اطلاعات پایه'!$E$37+(AA2428-'اطلاعات پایه'!$B$37)*'اطلاعات پایه'!$C$38,IF(AA2428&lt;='اطلاعات پایه'!$B$39,'اطلاعات پایه'!$E$38+(AA2428-'اطلاعات پایه'!$B$38)*'اطلاعات پایه'!$C$39,'اطلاعات پایه'!$E$39+(AA2428-'اطلاعات پایه'!$B$39)*'اطلاعات پایه'!$C$40)))))/365*L2428</f>
        <v>0</v>
      </c>
      <c r="AC2428" s="9">
        <f t="shared" si="303"/>
        <v>37493954</v>
      </c>
      <c r="AE2428" s="9">
        <f t="shared" si="298"/>
        <v>49588780</v>
      </c>
    </row>
    <row r="2429" spans="1:31" x14ac:dyDescent="0.25">
      <c r="A2429" s="13">
        <v>2409</v>
      </c>
      <c r="B2429" s="13"/>
      <c r="C2429" s="13"/>
      <c r="D2429" s="13"/>
      <c r="E2429" s="13"/>
      <c r="F2429" s="13"/>
      <c r="G2429" s="6" t="str">
        <f t="shared" si="296"/>
        <v/>
      </c>
      <c r="H2429" s="13"/>
      <c r="I2429" s="13"/>
      <c r="J2429" s="15"/>
      <c r="K2429" s="15"/>
      <c r="L2429" s="5">
        <f>VLOOKUP($C$15,'اطلاعات پایه'!$A$18:$B$30,2,FALSE)</f>
        <v>30</v>
      </c>
      <c r="M2429" s="6">
        <f>VLOOKUP($C$15,'اطلاعات پایه'!$A$18:$C$30,3,FALSE)</f>
        <v>45736</v>
      </c>
      <c r="N2429" s="5">
        <f>ROUND((K2429*('اطلاعات پایه'!$B$12+1)+'اطلاعات پایه'!$B$13)/30*L2429,0)</f>
        <v>9316080</v>
      </c>
      <c r="O2429" s="5">
        <f>IF(AND(F2429&gt;0,M2429-F2429&gt;364),'اطلاعات پایه'!$B$10,0)*L2429+J2429</f>
        <v>0</v>
      </c>
      <c r="P2429" s="5">
        <f>IF(H2429="متاهل",'اطلاعات پایه'!$B$6,0)</f>
        <v>0</v>
      </c>
      <c r="Q2429" s="5">
        <f>I2429*'اطلاعات پایه'!$B$7</f>
        <v>0</v>
      </c>
      <c r="R2429" s="5">
        <f>ROUND('اطلاعات پایه'!$B$8/30*MIN(30,L2429),0)</f>
        <v>9000000</v>
      </c>
      <c r="S2429" s="5">
        <f>ROUND('اطلاعات پایه'!$B$9/30*MIN(30,L2429),0)</f>
        <v>22000000</v>
      </c>
      <c r="T2429" s="5">
        <f t="shared" si="299"/>
        <v>59284</v>
      </c>
      <c r="U2429" s="15"/>
      <c r="V2429" s="5">
        <f t="shared" si="297"/>
        <v>0</v>
      </c>
      <c r="X2429" s="9">
        <f t="shared" si="300"/>
        <v>40316080</v>
      </c>
      <c r="Y2429" s="9">
        <f>ROUND(0.07*MIN(7*L2429*'اطلاعات پایه'!$B$5,'محاسبه حقوق'!X2429),0)</f>
        <v>2822126</v>
      </c>
      <c r="Z2429" s="9">
        <f t="shared" si="301"/>
        <v>9272700</v>
      </c>
      <c r="AA2429" s="9">
        <f t="shared" si="302"/>
        <v>480702059.14285713</v>
      </c>
      <c r="AB2429" s="5">
        <f>IF(AA2429&lt;='اطلاعات پایه'!$B$35,'اطلاعات پایه'!$D$35,IF(AA2429&lt;='اطلاعات پایه'!$B$36,'اطلاعات پایه'!$E$35+(AA2429-'اطلاعات پایه'!$B$35)*'اطلاعات پایه'!$C$36,IF(AA2429&lt;='اطلاعات پایه'!$B$37,'اطلاعات پایه'!$E$36+(AA2429-'اطلاعات پایه'!$B$36)*'اطلاعات پایه'!$C$37,IF(AA2429&lt;='اطلاعات پایه'!$B$38,'اطلاعات پایه'!$E$37+(AA2429-'اطلاعات پایه'!$B$37)*'اطلاعات پایه'!$C$38,IF(AA2429&lt;='اطلاعات پایه'!$B$39,'اطلاعات پایه'!$E$38+(AA2429-'اطلاعات پایه'!$B$38)*'اطلاعات پایه'!$C$39,'اطلاعات پایه'!$E$39+(AA2429-'اطلاعات پایه'!$B$39)*'اطلاعات پایه'!$C$40)))))/365*L2429</f>
        <v>0</v>
      </c>
      <c r="AC2429" s="9">
        <f t="shared" si="303"/>
        <v>37493954</v>
      </c>
      <c r="AE2429" s="9">
        <f t="shared" si="298"/>
        <v>49588780</v>
      </c>
    </row>
    <row r="2430" spans="1:31" x14ac:dyDescent="0.25">
      <c r="A2430" s="13">
        <v>2410</v>
      </c>
      <c r="B2430" s="13"/>
      <c r="C2430" s="13"/>
      <c r="D2430" s="13"/>
      <c r="E2430" s="13"/>
      <c r="F2430" s="13"/>
      <c r="G2430" s="6" t="str">
        <f t="shared" si="296"/>
        <v/>
      </c>
      <c r="H2430" s="13"/>
      <c r="I2430" s="13"/>
      <c r="J2430" s="15"/>
      <c r="K2430" s="15"/>
      <c r="L2430" s="5">
        <f>VLOOKUP($C$15,'اطلاعات پایه'!$A$18:$B$30,2,FALSE)</f>
        <v>30</v>
      </c>
      <c r="M2430" s="6">
        <f>VLOOKUP($C$15,'اطلاعات پایه'!$A$18:$C$30,3,FALSE)</f>
        <v>45736</v>
      </c>
      <c r="N2430" s="5">
        <f>ROUND((K2430*('اطلاعات پایه'!$B$12+1)+'اطلاعات پایه'!$B$13)/30*L2430,0)</f>
        <v>9316080</v>
      </c>
      <c r="O2430" s="5">
        <f>IF(AND(F2430&gt;0,M2430-F2430&gt;364),'اطلاعات پایه'!$B$10,0)*L2430+J2430</f>
        <v>0</v>
      </c>
      <c r="P2430" s="5">
        <f>IF(H2430="متاهل",'اطلاعات پایه'!$B$6,0)</f>
        <v>0</v>
      </c>
      <c r="Q2430" s="5">
        <f>I2430*'اطلاعات پایه'!$B$7</f>
        <v>0</v>
      </c>
      <c r="R2430" s="5">
        <f>ROUND('اطلاعات پایه'!$B$8/30*MIN(30,L2430),0)</f>
        <v>9000000</v>
      </c>
      <c r="S2430" s="5">
        <f>ROUND('اطلاعات پایه'!$B$9/30*MIN(30,L2430),0)</f>
        <v>22000000</v>
      </c>
      <c r="T2430" s="5">
        <f t="shared" si="299"/>
        <v>59284</v>
      </c>
      <c r="U2430" s="15"/>
      <c r="V2430" s="5">
        <f t="shared" si="297"/>
        <v>0</v>
      </c>
      <c r="X2430" s="9">
        <f t="shared" si="300"/>
        <v>40316080</v>
      </c>
      <c r="Y2430" s="9">
        <f>ROUND(0.07*MIN(7*L2430*'اطلاعات پایه'!$B$5,'محاسبه حقوق'!X2430),0)</f>
        <v>2822126</v>
      </c>
      <c r="Z2430" s="9">
        <f t="shared" si="301"/>
        <v>9272700</v>
      </c>
      <c r="AA2430" s="9">
        <f t="shared" si="302"/>
        <v>480702059.14285713</v>
      </c>
      <c r="AB2430" s="5">
        <f>IF(AA2430&lt;='اطلاعات پایه'!$B$35,'اطلاعات پایه'!$D$35,IF(AA2430&lt;='اطلاعات پایه'!$B$36,'اطلاعات پایه'!$E$35+(AA2430-'اطلاعات پایه'!$B$35)*'اطلاعات پایه'!$C$36,IF(AA2430&lt;='اطلاعات پایه'!$B$37,'اطلاعات پایه'!$E$36+(AA2430-'اطلاعات پایه'!$B$36)*'اطلاعات پایه'!$C$37,IF(AA2430&lt;='اطلاعات پایه'!$B$38,'اطلاعات پایه'!$E$37+(AA2430-'اطلاعات پایه'!$B$37)*'اطلاعات پایه'!$C$38,IF(AA2430&lt;='اطلاعات پایه'!$B$39,'اطلاعات پایه'!$E$38+(AA2430-'اطلاعات پایه'!$B$38)*'اطلاعات پایه'!$C$39,'اطلاعات پایه'!$E$39+(AA2430-'اطلاعات پایه'!$B$39)*'اطلاعات پایه'!$C$40)))))/365*L2430</f>
        <v>0</v>
      </c>
      <c r="AC2430" s="9">
        <f t="shared" si="303"/>
        <v>37493954</v>
      </c>
      <c r="AE2430" s="9">
        <f t="shared" si="298"/>
        <v>49588780</v>
      </c>
    </row>
    <row r="2431" spans="1:31" x14ac:dyDescent="0.25">
      <c r="A2431" s="13">
        <v>2411</v>
      </c>
      <c r="B2431" s="13"/>
      <c r="C2431" s="13"/>
      <c r="D2431" s="13"/>
      <c r="E2431" s="13"/>
      <c r="F2431" s="13"/>
      <c r="G2431" s="6" t="str">
        <f t="shared" si="296"/>
        <v/>
      </c>
      <c r="H2431" s="13"/>
      <c r="I2431" s="13"/>
      <c r="J2431" s="15"/>
      <c r="K2431" s="15"/>
      <c r="L2431" s="5">
        <f>VLOOKUP($C$15,'اطلاعات پایه'!$A$18:$B$30,2,FALSE)</f>
        <v>30</v>
      </c>
      <c r="M2431" s="6">
        <f>VLOOKUP($C$15,'اطلاعات پایه'!$A$18:$C$30,3,FALSE)</f>
        <v>45736</v>
      </c>
      <c r="N2431" s="5">
        <f>ROUND((K2431*('اطلاعات پایه'!$B$12+1)+'اطلاعات پایه'!$B$13)/30*L2431,0)</f>
        <v>9316080</v>
      </c>
      <c r="O2431" s="5">
        <f>IF(AND(F2431&gt;0,M2431-F2431&gt;364),'اطلاعات پایه'!$B$10,0)*L2431+J2431</f>
        <v>0</v>
      </c>
      <c r="P2431" s="5">
        <f>IF(H2431="متاهل",'اطلاعات پایه'!$B$6,0)</f>
        <v>0</v>
      </c>
      <c r="Q2431" s="5">
        <f>I2431*'اطلاعات پایه'!$B$7</f>
        <v>0</v>
      </c>
      <c r="R2431" s="5">
        <f>ROUND('اطلاعات پایه'!$B$8/30*MIN(30,L2431),0)</f>
        <v>9000000</v>
      </c>
      <c r="S2431" s="5">
        <f>ROUND('اطلاعات پایه'!$B$9/30*MIN(30,L2431),0)</f>
        <v>22000000</v>
      </c>
      <c r="T2431" s="5">
        <f t="shared" si="299"/>
        <v>59284</v>
      </c>
      <c r="U2431" s="15"/>
      <c r="V2431" s="5">
        <f t="shared" si="297"/>
        <v>0</v>
      </c>
      <c r="X2431" s="9">
        <f t="shared" si="300"/>
        <v>40316080</v>
      </c>
      <c r="Y2431" s="9">
        <f>ROUND(0.07*MIN(7*L2431*'اطلاعات پایه'!$B$5,'محاسبه حقوق'!X2431),0)</f>
        <v>2822126</v>
      </c>
      <c r="Z2431" s="9">
        <f t="shared" si="301"/>
        <v>9272700</v>
      </c>
      <c r="AA2431" s="9">
        <f t="shared" si="302"/>
        <v>480702059.14285713</v>
      </c>
      <c r="AB2431" s="5">
        <f>IF(AA2431&lt;='اطلاعات پایه'!$B$35,'اطلاعات پایه'!$D$35,IF(AA2431&lt;='اطلاعات پایه'!$B$36,'اطلاعات پایه'!$E$35+(AA2431-'اطلاعات پایه'!$B$35)*'اطلاعات پایه'!$C$36,IF(AA2431&lt;='اطلاعات پایه'!$B$37,'اطلاعات پایه'!$E$36+(AA2431-'اطلاعات پایه'!$B$36)*'اطلاعات پایه'!$C$37,IF(AA2431&lt;='اطلاعات پایه'!$B$38,'اطلاعات پایه'!$E$37+(AA2431-'اطلاعات پایه'!$B$37)*'اطلاعات پایه'!$C$38,IF(AA2431&lt;='اطلاعات پایه'!$B$39,'اطلاعات پایه'!$E$38+(AA2431-'اطلاعات پایه'!$B$38)*'اطلاعات پایه'!$C$39,'اطلاعات پایه'!$E$39+(AA2431-'اطلاعات پایه'!$B$39)*'اطلاعات پایه'!$C$40)))))/365*L2431</f>
        <v>0</v>
      </c>
      <c r="AC2431" s="9">
        <f t="shared" si="303"/>
        <v>37493954</v>
      </c>
      <c r="AE2431" s="9">
        <f t="shared" si="298"/>
        <v>49588780</v>
      </c>
    </row>
    <row r="2432" spans="1:31" x14ac:dyDescent="0.25">
      <c r="A2432" s="13">
        <v>2412</v>
      </c>
      <c r="B2432" s="13"/>
      <c r="C2432" s="13"/>
      <c r="D2432" s="13"/>
      <c r="E2432" s="13"/>
      <c r="F2432" s="13"/>
      <c r="G2432" s="6" t="str">
        <f t="shared" si="296"/>
        <v/>
      </c>
      <c r="H2432" s="13"/>
      <c r="I2432" s="13"/>
      <c r="J2432" s="15"/>
      <c r="K2432" s="15"/>
      <c r="L2432" s="5">
        <f>VLOOKUP($C$15,'اطلاعات پایه'!$A$18:$B$30,2,FALSE)</f>
        <v>30</v>
      </c>
      <c r="M2432" s="6">
        <f>VLOOKUP($C$15,'اطلاعات پایه'!$A$18:$C$30,3,FALSE)</f>
        <v>45736</v>
      </c>
      <c r="N2432" s="5">
        <f>ROUND((K2432*('اطلاعات پایه'!$B$12+1)+'اطلاعات پایه'!$B$13)/30*L2432,0)</f>
        <v>9316080</v>
      </c>
      <c r="O2432" s="5">
        <f>IF(AND(F2432&gt;0,M2432-F2432&gt;364),'اطلاعات پایه'!$B$10,0)*L2432+J2432</f>
        <v>0</v>
      </c>
      <c r="P2432" s="5">
        <f>IF(H2432="متاهل",'اطلاعات پایه'!$B$6,0)</f>
        <v>0</v>
      </c>
      <c r="Q2432" s="5">
        <f>I2432*'اطلاعات پایه'!$B$7</f>
        <v>0</v>
      </c>
      <c r="R2432" s="5">
        <f>ROUND('اطلاعات پایه'!$B$8/30*MIN(30,L2432),0)</f>
        <v>9000000</v>
      </c>
      <c r="S2432" s="5">
        <f>ROUND('اطلاعات پایه'!$B$9/30*MIN(30,L2432),0)</f>
        <v>22000000</v>
      </c>
      <c r="T2432" s="5">
        <f t="shared" si="299"/>
        <v>59284</v>
      </c>
      <c r="U2432" s="15"/>
      <c r="V2432" s="5">
        <f t="shared" si="297"/>
        <v>0</v>
      </c>
      <c r="X2432" s="9">
        <f t="shared" si="300"/>
        <v>40316080</v>
      </c>
      <c r="Y2432" s="9">
        <f>ROUND(0.07*MIN(7*L2432*'اطلاعات پایه'!$B$5,'محاسبه حقوق'!X2432),0)</f>
        <v>2822126</v>
      </c>
      <c r="Z2432" s="9">
        <f t="shared" si="301"/>
        <v>9272700</v>
      </c>
      <c r="AA2432" s="9">
        <f t="shared" si="302"/>
        <v>480702059.14285713</v>
      </c>
      <c r="AB2432" s="5">
        <f>IF(AA2432&lt;='اطلاعات پایه'!$B$35,'اطلاعات پایه'!$D$35,IF(AA2432&lt;='اطلاعات پایه'!$B$36,'اطلاعات پایه'!$E$35+(AA2432-'اطلاعات پایه'!$B$35)*'اطلاعات پایه'!$C$36,IF(AA2432&lt;='اطلاعات پایه'!$B$37,'اطلاعات پایه'!$E$36+(AA2432-'اطلاعات پایه'!$B$36)*'اطلاعات پایه'!$C$37,IF(AA2432&lt;='اطلاعات پایه'!$B$38,'اطلاعات پایه'!$E$37+(AA2432-'اطلاعات پایه'!$B$37)*'اطلاعات پایه'!$C$38,IF(AA2432&lt;='اطلاعات پایه'!$B$39,'اطلاعات پایه'!$E$38+(AA2432-'اطلاعات پایه'!$B$38)*'اطلاعات پایه'!$C$39,'اطلاعات پایه'!$E$39+(AA2432-'اطلاعات پایه'!$B$39)*'اطلاعات پایه'!$C$40)))))/365*L2432</f>
        <v>0</v>
      </c>
      <c r="AC2432" s="9">
        <f t="shared" si="303"/>
        <v>37493954</v>
      </c>
      <c r="AE2432" s="9">
        <f t="shared" si="298"/>
        <v>49588780</v>
      </c>
    </row>
    <row r="2433" spans="1:31" x14ac:dyDescent="0.25">
      <c r="A2433" s="13">
        <v>2413</v>
      </c>
      <c r="B2433" s="13"/>
      <c r="C2433" s="13"/>
      <c r="D2433" s="13"/>
      <c r="E2433" s="13"/>
      <c r="F2433" s="13"/>
      <c r="G2433" s="6" t="str">
        <f t="shared" si="296"/>
        <v/>
      </c>
      <c r="H2433" s="13"/>
      <c r="I2433" s="13"/>
      <c r="J2433" s="15"/>
      <c r="K2433" s="15"/>
      <c r="L2433" s="5">
        <f>VLOOKUP($C$15,'اطلاعات پایه'!$A$18:$B$30,2,FALSE)</f>
        <v>30</v>
      </c>
      <c r="M2433" s="6">
        <f>VLOOKUP($C$15,'اطلاعات پایه'!$A$18:$C$30,3,FALSE)</f>
        <v>45736</v>
      </c>
      <c r="N2433" s="5">
        <f>ROUND((K2433*('اطلاعات پایه'!$B$12+1)+'اطلاعات پایه'!$B$13)/30*L2433,0)</f>
        <v>9316080</v>
      </c>
      <c r="O2433" s="5">
        <f>IF(AND(F2433&gt;0,M2433-F2433&gt;364),'اطلاعات پایه'!$B$10,0)*L2433+J2433</f>
        <v>0</v>
      </c>
      <c r="P2433" s="5">
        <f>IF(H2433="متاهل",'اطلاعات پایه'!$B$6,0)</f>
        <v>0</v>
      </c>
      <c r="Q2433" s="5">
        <f>I2433*'اطلاعات پایه'!$B$7</f>
        <v>0</v>
      </c>
      <c r="R2433" s="5">
        <f>ROUND('اطلاعات پایه'!$B$8/30*MIN(30,L2433),0)</f>
        <v>9000000</v>
      </c>
      <c r="S2433" s="5">
        <f>ROUND('اطلاعات پایه'!$B$9/30*MIN(30,L2433),0)</f>
        <v>22000000</v>
      </c>
      <c r="T2433" s="5">
        <f t="shared" si="299"/>
        <v>59284</v>
      </c>
      <c r="U2433" s="15"/>
      <c r="V2433" s="5">
        <f t="shared" si="297"/>
        <v>0</v>
      </c>
      <c r="X2433" s="9">
        <f t="shared" si="300"/>
        <v>40316080</v>
      </c>
      <c r="Y2433" s="9">
        <f>ROUND(0.07*MIN(7*L2433*'اطلاعات پایه'!$B$5,'محاسبه حقوق'!X2433),0)</f>
        <v>2822126</v>
      </c>
      <c r="Z2433" s="9">
        <f t="shared" si="301"/>
        <v>9272700</v>
      </c>
      <c r="AA2433" s="9">
        <f t="shared" si="302"/>
        <v>480702059.14285713</v>
      </c>
      <c r="AB2433" s="5">
        <f>IF(AA2433&lt;='اطلاعات پایه'!$B$35,'اطلاعات پایه'!$D$35,IF(AA2433&lt;='اطلاعات پایه'!$B$36,'اطلاعات پایه'!$E$35+(AA2433-'اطلاعات پایه'!$B$35)*'اطلاعات پایه'!$C$36,IF(AA2433&lt;='اطلاعات پایه'!$B$37,'اطلاعات پایه'!$E$36+(AA2433-'اطلاعات پایه'!$B$36)*'اطلاعات پایه'!$C$37,IF(AA2433&lt;='اطلاعات پایه'!$B$38,'اطلاعات پایه'!$E$37+(AA2433-'اطلاعات پایه'!$B$37)*'اطلاعات پایه'!$C$38,IF(AA2433&lt;='اطلاعات پایه'!$B$39,'اطلاعات پایه'!$E$38+(AA2433-'اطلاعات پایه'!$B$38)*'اطلاعات پایه'!$C$39,'اطلاعات پایه'!$E$39+(AA2433-'اطلاعات پایه'!$B$39)*'اطلاعات پایه'!$C$40)))))/365*L2433</f>
        <v>0</v>
      </c>
      <c r="AC2433" s="9">
        <f t="shared" si="303"/>
        <v>37493954</v>
      </c>
      <c r="AE2433" s="9">
        <f t="shared" si="298"/>
        <v>49588780</v>
      </c>
    </row>
    <row r="2434" spans="1:31" x14ac:dyDescent="0.25">
      <c r="A2434" s="13">
        <v>2414</v>
      </c>
      <c r="B2434" s="13"/>
      <c r="C2434" s="13"/>
      <c r="D2434" s="13"/>
      <c r="E2434" s="13"/>
      <c r="F2434" s="13"/>
      <c r="G2434" s="6" t="str">
        <f t="shared" si="296"/>
        <v/>
      </c>
      <c r="H2434" s="13"/>
      <c r="I2434" s="13"/>
      <c r="J2434" s="15"/>
      <c r="K2434" s="15"/>
      <c r="L2434" s="5">
        <f>VLOOKUP($C$15,'اطلاعات پایه'!$A$18:$B$30,2,FALSE)</f>
        <v>30</v>
      </c>
      <c r="M2434" s="6">
        <f>VLOOKUP($C$15,'اطلاعات پایه'!$A$18:$C$30,3,FALSE)</f>
        <v>45736</v>
      </c>
      <c r="N2434" s="5">
        <f>ROUND((K2434*('اطلاعات پایه'!$B$12+1)+'اطلاعات پایه'!$B$13)/30*L2434,0)</f>
        <v>9316080</v>
      </c>
      <c r="O2434" s="5">
        <f>IF(AND(F2434&gt;0,M2434-F2434&gt;364),'اطلاعات پایه'!$B$10,0)*L2434+J2434</f>
        <v>0</v>
      </c>
      <c r="P2434" s="5">
        <f>IF(H2434="متاهل",'اطلاعات پایه'!$B$6,0)</f>
        <v>0</v>
      </c>
      <c r="Q2434" s="5">
        <f>I2434*'اطلاعات پایه'!$B$7</f>
        <v>0</v>
      </c>
      <c r="R2434" s="5">
        <f>ROUND('اطلاعات پایه'!$B$8/30*MIN(30,L2434),0)</f>
        <v>9000000</v>
      </c>
      <c r="S2434" s="5">
        <f>ROUND('اطلاعات پایه'!$B$9/30*MIN(30,L2434),0)</f>
        <v>22000000</v>
      </c>
      <c r="T2434" s="5">
        <f t="shared" si="299"/>
        <v>59284</v>
      </c>
      <c r="U2434" s="15"/>
      <c r="V2434" s="5">
        <f t="shared" si="297"/>
        <v>0</v>
      </c>
      <c r="X2434" s="9">
        <f t="shared" si="300"/>
        <v>40316080</v>
      </c>
      <c r="Y2434" s="9">
        <f>ROUND(0.07*MIN(7*L2434*'اطلاعات پایه'!$B$5,'محاسبه حقوق'!X2434),0)</f>
        <v>2822126</v>
      </c>
      <c r="Z2434" s="9">
        <f t="shared" si="301"/>
        <v>9272700</v>
      </c>
      <c r="AA2434" s="9">
        <f t="shared" si="302"/>
        <v>480702059.14285713</v>
      </c>
      <c r="AB2434" s="5">
        <f>IF(AA2434&lt;='اطلاعات پایه'!$B$35,'اطلاعات پایه'!$D$35,IF(AA2434&lt;='اطلاعات پایه'!$B$36,'اطلاعات پایه'!$E$35+(AA2434-'اطلاعات پایه'!$B$35)*'اطلاعات پایه'!$C$36,IF(AA2434&lt;='اطلاعات پایه'!$B$37,'اطلاعات پایه'!$E$36+(AA2434-'اطلاعات پایه'!$B$36)*'اطلاعات پایه'!$C$37,IF(AA2434&lt;='اطلاعات پایه'!$B$38,'اطلاعات پایه'!$E$37+(AA2434-'اطلاعات پایه'!$B$37)*'اطلاعات پایه'!$C$38,IF(AA2434&lt;='اطلاعات پایه'!$B$39,'اطلاعات پایه'!$E$38+(AA2434-'اطلاعات پایه'!$B$38)*'اطلاعات پایه'!$C$39,'اطلاعات پایه'!$E$39+(AA2434-'اطلاعات پایه'!$B$39)*'اطلاعات پایه'!$C$40)))))/365*L2434</f>
        <v>0</v>
      </c>
      <c r="AC2434" s="9">
        <f t="shared" si="303"/>
        <v>37493954</v>
      </c>
      <c r="AE2434" s="9">
        <f t="shared" si="298"/>
        <v>49588780</v>
      </c>
    </row>
    <row r="2435" spans="1:31" x14ac:dyDescent="0.25">
      <c r="A2435" s="13">
        <v>2415</v>
      </c>
      <c r="B2435" s="13"/>
      <c r="C2435" s="13"/>
      <c r="D2435" s="13"/>
      <c r="E2435" s="13"/>
      <c r="F2435" s="13"/>
      <c r="G2435" s="6" t="str">
        <f t="shared" si="296"/>
        <v/>
      </c>
      <c r="H2435" s="13"/>
      <c r="I2435" s="13"/>
      <c r="J2435" s="15"/>
      <c r="K2435" s="15"/>
      <c r="L2435" s="5">
        <f>VLOOKUP($C$15,'اطلاعات پایه'!$A$18:$B$30,2,FALSE)</f>
        <v>30</v>
      </c>
      <c r="M2435" s="6">
        <f>VLOOKUP($C$15,'اطلاعات پایه'!$A$18:$C$30,3,FALSE)</f>
        <v>45736</v>
      </c>
      <c r="N2435" s="5">
        <f>ROUND((K2435*('اطلاعات پایه'!$B$12+1)+'اطلاعات پایه'!$B$13)/30*L2435,0)</f>
        <v>9316080</v>
      </c>
      <c r="O2435" s="5">
        <f>IF(AND(F2435&gt;0,M2435-F2435&gt;364),'اطلاعات پایه'!$B$10,0)*L2435+J2435</f>
        <v>0</v>
      </c>
      <c r="P2435" s="5">
        <f>IF(H2435="متاهل",'اطلاعات پایه'!$B$6,0)</f>
        <v>0</v>
      </c>
      <c r="Q2435" s="5">
        <f>I2435*'اطلاعات پایه'!$B$7</f>
        <v>0</v>
      </c>
      <c r="R2435" s="5">
        <f>ROUND('اطلاعات پایه'!$B$8/30*MIN(30,L2435),0)</f>
        <v>9000000</v>
      </c>
      <c r="S2435" s="5">
        <f>ROUND('اطلاعات پایه'!$B$9/30*MIN(30,L2435),0)</f>
        <v>22000000</v>
      </c>
      <c r="T2435" s="5">
        <f t="shared" si="299"/>
        <v>59284</v>
      </c>
      <c r="U2435" s="15"/>
      <c r="V2435" s="5">
        <f t="shared" si="297"/>
        <v>0</v>
      </c>
      <c r="X2435" s="9">
        <f t="shared" si="300"/>
        <v>40316080</v>
      </c>
      <c r="Y2435" s="9">
        <f>ROUND(0.07*MIN(7*L2435*'اطلاعات پایه'!$B$5,'محاسبه حقوق'!X2435),0)</f>
        <v>2822126</v>
      </c>
      <c r="Z2435" s="9">
        <f t="shared" si="301"/>
        <v>9272700</v>
      </c>
      <c r="AA2435" s="9">
        <f t="shared" si="302"/>
        <v>480702059.14285713</v>
      </c>
      <c r="AB2435" s="5">
        <f>IF(AA2435&lt;='اطلاعات پایه'!$B$35,'اطلاعات پایه'!$D$35,IF(AA2435&lt;='اطلاعات پایه'!$B$36,'اطلاعات پایه'!$E$35+(AA2435-'اطلاعات پایه'!$B$35)*'اطلاعات پایه'!$C$36,IF(AA2435&lt;='اطلاعات پایه'!$B$37,'اطلاعات پایه'!$E$36+(AA2435-'اطلاعات پایه'!$B$36)*'اطلاعات پایه'!$C$37,IF(AA2435&lt;='اطلاعات پایه'!$B$38,'اطلاعات پایه'!$E$37+(AA2435-'اطلاعات پایه'!$B$37)*'اطلاعات پایه'!$C$38,IF(AA2435&lt;='اطلاعات پایه'!$B$39,'اطلاعات پایه'!$E$38+(AA2435-'اطلاعات پایه'!$B$38)*'اطلاعات پایه'!$C$39,'اطلاعات پایه'!$E$39+(AA2435-'اطلاعات پایه'!$B$39)*'اطلاعات پایه'!$C$40)))))/365*L2435</f>
        <v>0</v>
      </c>
      <c r="AC2435" s="9">
        <f t="shared" si="303"/>
        <v>37493954</v>
      </c>
      <c r="AE2435" s="9">
        <f t="shared" si="298"/>
        <v>49588780</v>
      </c>
    </row>
    <row r="2436" spans="1:31" x14ac:dyDescent="0.25">
      <c r="A2436" s="13">
        <v>2416</v>
      </c>
      <c r="B2436" s="13"/>
      <c r="C2436" s="13"/>
      <c r="D2436" s="13"/>
      <c r="E2436" s="13"/>
      <c r="F2436" s="13"/>
      <c r="G2436" s="6" t="str">
        <f t="shared" si="296"/>
        <v/>
      </c>
      <c r="H2436" s="13"/>
      <c r="I2436" s="13"/>
      <c r="J2436" s="15"/>
      <c r="K2436" s="15"/>
      <c r="L2436" s="5">
        <f>VLOOKUP($C$15,'اطلاعات پایه'!$A$18:$B$30,2,FALSE)</f>
        <v>30</v>
      </c>
      <c r="M2436" s="6">
        <f>VLOOKUP($C$15,'اطلاعات پایه'!$A$18:$C$30,3,FALSE)</f>
        <v>45736</v>
      </c>
      <c r="N2436" s="5">
        <f>ROUND((K2436*('اطلاعات پایه'!$B$12+1)+'اطلاعات پایه'!$B$13)/30*L2436,0)</f>
        <v>9316080</v>
      </c>
      <c r="O2436" s="5">
        <f>IF(AND(F2436&gt;0,M2436-F2436&gt;364),'اطلاعات پایه'!$B$10,0)*L2436+J2436</f>
        <v>0</v>
      </c>
      <c r="P2436" s="5">
        <f>IF(H2436="متاهل",'اطلاعات پایه'!$B$6,0)</f>
        <v>0</v>
      </c>
      <c r="Q2436" s="5">
        <f>I2436*'اطلاعات پایه'!$B$7</f>
        <v>0</v>
      </c>
      <c r="R2436" s="5">
        <f>ROUND('اطلاعات پایه'!$B$8/30*MIN(30,L2436),0)</f>
        <v>9000000</v>
      </c>
      <c r="S2436" s="5">
        <f>ROUND('اطلاعات پایه'!$B$9/30*MIN(30,L2436),0)</f>
        <v>22000000</v>
      </c>
      <c r="T2436" s="5">
        <f t="shared" si="299"/>
        <v>59284</v>
      </c>
      <c r="U2436" s="15"/>
      <c r="V2436" s="5">
        <f t="shared" si="297"/>
        <v>0</v>
      </c>
      <c r="X2436" s="9">
        <f t="shared" si="300"/>
        <v>40316080</v>
      </c>
      <c r="Y2436" s="9">
        <f>ROUND(0.07*MIN(7*L2436*'اطلاعات پایه'!$B$5,'محاسبه حقوق'!X2436),0)</f>
        <v>2822126</v>
      </c>
      <c r="Z2436" s="9">
        <f t="shared" si="301"/>
        <v>9272700</v>
      </c>
      <c r="AA2436" s="9">
        <f t="shared" si="302"/>
        <v>480702059.14285713</v>
      </c>
      <c r="AB2436" s="5">
        <f>IF(AA2436&lt;='اطلاعات پایه'!$B$35,'اطلاعات پایه'!$D$35,IF(AA2436&lt;='اطلاعات پایه'!$B$36,'اطلاعات پایه'!$E$35+(AA2436-'اطلاعات پایه'!$B$35)*'اطلاعات پایه'!$C$36,IF(AA2436&lt;='اطلاعات پایه'!$B$37,'اطلاعات پایه'!$E$36+(AA2436-'اطلاعات پایه'!$B$36)*'اطلاعات پایه'!$C$37,IF(AA2436&lt;='اطلاعات پایه'!$B$38,'اطلاعات پایه'!$E$37+(AA2436-'اطلاعات پایه'!$B$37)*'اطلاعات پایه'!$C$38,IF(AA2436&lt;='اطلاعات پایه'!$B$39,'اطلاعات پایه'!$E$38+(AA2436-'اطلاعات پایه'!$B$38)*'اطلاعات پایه'!$C$39,'اطلاعات پایه'!$E$39+(AA2436-'اطلاعات پایه'!$B$39)*'اطلاعات پایه'!$C$40)))))/365*L2436</f>
        <v>0</v>
      </c>
      <c r="AC2436" s="9">
        <f t="shared" si="303"/>
        <v>37493954</v>
      </c>
      <c r="AE2436" s="9">
        <f t="shared" si="298"/>
        <v>49588780</v>
      </c>
    </row>
    <row r="2437" spans="1:31" x14ac:dyDescent="0.25">
      <c r="A2437" s="13">
        <v>2417</v>
      </c>
      <c r="B2437" s="13"/>
      <c r="C2437" s="13"/>
      <c r="D2437" s="13"/>
      <c r="E2437" s="13"/>
      <c r="F2437" s="13"/>
      <c r="G2437" s="6" t="str">
        <f t="shared" si="296"/>
        <v/>
      </c>
      <c r="H2437" s="13"/>
      <c r="I2437" s="13"/>
      <c r="J2437" s="15"/>
      <c r="K2437" s="15"/>
      <c r="L2437" s="5">
        <f>VLOOKUP($C$15,'اطلاعات پایه'!$A$18:$B$30,2,FALSE)</f>
        <v>30</v>
      </c>
      <c r="M2437" s="6">
        <f>VLOOKUP($C$15,'اطلاعات پایه'!$A$18:$C$30,3,FALSE)</f>
        <v>45736</v>
      </c>
      <c r="N2437" s="5">
        <f>ROUND((K2437*('اطلاعات پایه'!$B$12+1)+'اطلاعات پایه'!$B$13)/30*L2437,0)</f>
        <v>9316080</v>
      </c>
      <c r="O2437" s="5">
        <f>IF(AND(F2437&gt;0,M2437-F2437&gt;364),'اطلاعات پایه'!$B$10,0)*L2437+J2437</f>
        <v>0</v>
      </c>
      <c r="P2437" s="5">
        <f>IF(H2437="متاهل",'اطلاعات پایه'!$B$6,0)</f>
        <v>0</v>
      </c>
      <c r="Q2437" s="5">
        <f>I2437*'اطلاعات پایه'!$B$7</f>
        <v>0</v>
      </c>
      <c r="R2437" s="5">
        <f>ROUND('اطلاعات پایه'!$B$8/30*MIN(30,L2437),0)</f>
        <v>9000000</v>
      </c>
      <c r="S2437" s="5">
        <f>ROUND('اطلاعات پایه'!$B$9/30*MIN(30,L2437),0)</f>
        <v>22000000</v>
      </c>
      <c r="T2437" s="5">
        <f t="shared" si="299"/>
        <v>59284</v>
      </c>
      <c r="U2437" s="15"/>
      <c r="V2437" s="5">
        <f t="shared" si="297"/>
        <v>0</v>
      </c>
      <c r="X2437" s="9">
        <f t="shared" si="300"/>
        <v>40316080</v>
      </c>
      <c r="Y2437" s="9">
        <f>ROUND(0.07*MIN(7*L2437*'اطلاعات پایه'!$B$5,'محاسبه حقوق'!X2437),0)</f>
        <v>2822126</v>
      </c>
      <c r="Z2437" s="9">
        <f t="shared" si="301"/>
        <v>9272700</v>
      </c>
      <c r="AA2437" s="9">
        <f t="shared" si="302"/>
        <v>480702059.14285713</v>
      </c>
      <c r="AB2437" s="5">
        <f>IF(AA2437&lt;='اطلاعات پایه'!$B$35,'اطلاعات پایه'!$D$35,IF(AA2437&lt;='اطلاعات پایه'!$B$36,'اطلاعات پایه'!$E$35+(AA2437-'اطلاعات پایه'!$B$35)*'اطلاعات پایه'!$C$36,IF(AA2437&lt;='اطلاعات پایه'!$B$37,'اطلاعات پایه'!$E$36+(AA2437-'اطلاعات پایه'!$B$36)*'اطلاعات پایه'!$C$37,IF(AA2437&lt;='اطلاعات پایه'!$B$38,'اطلاعات پایه'!$E$37+(AA2437-'اطلاعات پایه'!$B$37)*'اطلاعات پایه'!$C$38,IF(AA2437&lt;='اطلاعات پایه'!$B$39,'اطلاعات پایه'!$E$38+(AA2437-'اطلاعات پایه'!$B$38)*'اطلاعات پایه'!$C$39,'اطلاعات پایه'!$E$39+(AA2437-'اطلاعات پایه'!$B$39)*'اطلاعات پایه'!$C$40)))))/365*L2437</f>
        <v>0</v>
      </c>
      <c r="AC2437" s="9">
        <f t="shared" si="303"/>
        <v>37493954</v>
      </c>
      <c r="AE2437" s="9">
        <f t="shared" si="298"/>
        <v>49588780</v>
      </c>
    </row>
    <row r="2438" spans="1:31" x14ac:dyDescent="0.25">
      <c r="A2438" s="13">
        <v>2418</v>
      </c>
      <c r="B2438" s="13"/>
      <c r="C2438" s="13"/>
      <c r="D2438" s="13"/>
      <c r="E2438" s="13"/>
      <c r="F2438" s="13"/>
      <c r="G2438" s="6" t="str">
        <f t="shared" si="296"/>
        <v/>
      </c>
      <c r="H2438" s="13"/>
      <c r="I2438" s="13"/>
      <c r="J2438" s="15"/>
      <c r="K2438" s="15"/>
      <c r="L2438" s="5">
        <f>VLOOKUP($C$15,'اطلاعات پایه'!$A$18:$B$30,2,FALSE)</f>
        <v>30</v>
      </c>
      <c r="M2438" s="6">
        <f>VLOOKUP($C$15,'اطلاعات پایه'!$A$18:$C$30,3,FALSE)</f>
        <v>45736</v>
      </c>
      <c r="N2438" s="5">
        <f>ROUND((K2438*('اطلاعات پایه'!$B$12+1)+'اطلاعات پایه'!$B$13)/30*L2438,0)</f>
        <v>9316080</v>
      </c>
      <c r="O2438" s="5">
        <f>IF(AND(F2438&gt;0,M2438-F2438&gt;364),'اطلاعات پایه'!$B$10,0)*L2438+J2438</f>
        <v>0</v>
      </c>
      <c r="P2438" s="5">
        <f>IF(H2438="متاهل",'اطلاعات پایه'!$B$6,0)</f>
        <v>0</v>
      </c>
      <c r="Q2438" s="5">
        <f>I2438*'اطلاعات پایه'!$B$7</f>
        <v>0</v>
      </c>
      <c r="R2438" s="5">
        <f>ROUND('اطلاعات پایه'!$B$8/30*MIN(30,L2438),0)</f>
        <v>9000000</v>
      </c>
      <c r="S2438" s="5">
        <f>ROUND('اطلاعات پایه'!$B$9/30*MIN(30,L2438),0)</f>
        <v>22000000</v>
      </c>
      <c r="T2438" s="5">
        <f t="shared" si="299"/>
        <v>59284</v>
      </c>
      <c r="U2438" s="15"/>
      <c r="V2438" s="5">
        <f t="shared" si="297"/>
        <v>0</v>
      </c>
      <c r="X2438" s="9">
        <f t="shared" si="300"/>
        <v>40316080</v>
      </c>
      <c r="Y2438" s="9">
        <f>ROUND(0.07*MIN(7*L2438*'اطلاعات پایه'!$B$5,'محاسبه حقوق'!X2438),0)</f>
        <v>2822126</v>
      </c>
      <c r="Z2438" s="9">
        <f t="shared" si="301"/>
        <v>9272700</v>
      </c>
      <c r="AA2438" s="9">
        <f t="shared" si="302"/>
        <v>480702059.14285713</v>
      </c>
      <c r="AB2438" s="5">
        <f>IF(AA2438&lt;='اطلاعات پایه'!$B$35,'اطلاعات پایه'!$D$35,IF(AA2438&lt;='اطلاعات پایه'!$B$36,'اطلاعات پایه'!$E$35+(AA2438-'اطلاعات پایه'!$B$35)*'اطلاعات پایه'!$C$36,IF(AA2438&lt;='اطلاعات پایه'!$B$37,'اطلاعات پایه'!$E$36+(AA2438-'اطلاعات پایه'!$B$36)*'اطلاعات پایه'!$C$37,IF(AA2438&lt;='اطلاعات پایه'!$B$38,'اطلاعات پایه'!$E$37+(AA2438-'اطلاعات پایه'!$B$37)*'اطلاعات پایه'!$C$38,IF(AA2438&lt;='اطلاعات پایه'!$B$39,'اطلاعات پایه'!$E$38+(AA2438-'اطلاعات پایه'!$B$38)*'اطلاعات پایه'!$C$39,'اطلاعات پایه'!$E$39+(AA2438-'اطلاعات پایه'!$B$39)*'اطلاعات پایه'!$C$40)))))/365*L2438</f>
        <v>0</v>
      </c>
      <c r="AC2438" s="9">
        <f t="shared" si="303"/>
        <v>37493954</v>
      </c>
      <c r="AE2438" s="9">
        <f t="shared" si="298"/>
        <v>49588780</v>
      </c>
    </row>
    <row r="2439" spans="1:31" x14ac:dyDescent="0.25">
      <c r="A2439" s="13">
        <v>2419</v>
      </c>
      <c r="B2439" s="13"/>
      <c r="C2439" s="13"/>
      <c r="D2439" s="13"/>
      <c r="E2439" s="13"/>
      <c r="F2439" s="13"/>
      <c r="G2439" s="6" t="str">
        <f t="shared" si="296"/>
        <v/>
      </c>
      <c r="H2439" s="13"/>
      <c r="I2439" s="13"/>
      <c r="J2439" s="15"/>
      <c r="K2439" s="15"/>
      <c r="L2439" s="5">
        <f>VLOOKUP($C$15,'اطلاعات پایه'!$A$18:$B$30,2,FALSE)</f>
        <v>30</v>
      </c>
      <c r="M2439" s="6">
        <f>VLOOKUP($C$15,'اطلاعات پایه'!$A$18:$C$30,3,FALSE)</f>
        <v>45736</v>
      </c>
      <c r="N2439" s="5">
        <f>ROUND((K2439*('اطلاعات پایه'!$B$12+1)+'اطلاعات پایه'!$B$13)/30*L2439,0)</f>
        <v>9316080</v>
      </c>
      <c r="O2439" s="5">
        <f>IF(AND(F2439&gt;0,M2439-F2439&gt;364),'اطلاعات پایه'!$B$10,0)*L2439+J2439</f>
        <v>0</v>
      </c>
      <c r="P2439" s="5">
        <f>IF(H2439="متاهل",'اطلاعات پایه'!$B$6,0)</f>
        <v>0</v>
      </c>
      <c r="Q2439" s="5">
        <f>I2439*'اطلاعات پایه'!$B$7</f>
        <v>0</v>
      </c>
      <c r="R2439" s="5">
        <f>ROUND('اطلاعات پایه'!$B$8/30*MIN(30,L2439),0)</f>
        <v>9000000</v>
      </c>
      <c r="S2439" s="5">
        <f>ROUND('اطلاعات پایه'!$B$9/30*MIN(30,L2439),0)</f>
        <v>22000000</v>
      </c>
      <c r="T2439" s="5">
        <f t="shared" si="299"/>
        <v>59284</v>
      </c>
      <c r="U2439" s="15"/>
      <c r="V2439" s="5">
        <f t="shared" si="297"/>
        <v>0</v>
      </c>
      <c r="X2439" s="9">
        <f t="shared" si="300"/>
        <v>40316080</v>
      </c>
      <c r="Y2439" s="9">
        <f>ROUND(0.07*MIN(7*L2439*'اطلاعات پایه'!$B$5,'محاسبه حقوق'!X2439),0)</f>
        <v>2822126</v>
      </c>
      <c r="Z2439" s="9">
        <f t="shared" si="301"/>
        <v>9272700</v>
      </c>
      <c r="AA2439" s="9">
        <f t="shared" si="302"/>
        <v>480702059.14285713</v>
      </c>
      <c r="AB2439" s="5">
        <f>IF(AA2439&lt;='اطلاعات پایه'!$B$35,'اطلاعات پایه'!$D$35,IF(AA2439&lt;='اطلاعات پایه'!$B$36,'اطلاعات پایه'!$E$35+(AA2439-'اطلاعات پایه'!$B$35)*'اطلاعات پایه'!$C$36,IF(AA2439&lt;='اطلاعات پایه'!$B$37,'اطلاعات پایه'!$E$36+(AA2439-'اطلاعات پایه'!$B$36)*'اطلاعات پایه'!$C$37,IF(AA2439&lt;='اطلاعات پایه'!$B$38,'اطلاعات پایه'!$E$37+(AA2439-'اطلاعات پایه'!$B$37)*'اطلاعات پایه'!$C$38,IF(AA2439&lt;='اطلاعات پایه'!$B$39,'اطلاعات پایه'!$E$38+(AA2439-'اطلاعات پایه'!$B$38)*'اطلاعات پایه'!$C$39,'اطلاعات پایه'!$E$39+(AA2439-'اطلاعات پایه'!$B$39)*'اطلاعات پایه'!$C$40)))))/365*L2439</f>
        <v>0</v>
      </c>
      <c r="AC2439" s="9">
        <f t="shared" si="303"/>
        <v>37493954</v>
      </c>
      <c r="AE2439" s="9">
        <f t="shared" si="298"/>
        <v>49588780</v>
      </c>
    </row>
    <row r="2440" spans="1:31" x14ac:dyDescent="0.25">
      <c r="A2440" s="13">
        <v>2420</v>
      </c>
      <c r="B2440" s="13"/>
      <c r="C2440" s="13"/>
      <c r="D2440" s="13"/>
      <c r="E2440" s="13"/>
      <c r="F2440" s="13"/>
      <c r="G2440" s="6" t="str">
        <f t="shared" si="296"/>
        <v/>
      </c>
      <c r="H2440" s="13"/>
      <c r="I2440" s="13"/>
      <c r="J2440" s="15"/>
      <c r="K2440" s="15"/>
      <c r="L2440" s="5">
        <f>VLOOKUP($C$15,'اطلاعات پایه'!$A$18:$B$30,2,FALSE)</f>
        <v>30</v>
      </c>
      <c r="M2440" s="6">
        <f>VLOOKUP($C$15,'اطلاعات پایه'!$A$18:$C$30,3,FALSE)</f>
        <v>45736</v>
      </c>
      <c r="N2440" s="5">
        <f>ROUND((K2440*('اطلاعات پایه'!$B$12+1)+'اطلاعات پایه'!$B$13)/30*L2440,0)</f>
        <v>9316080</v>
      </c>
      <c r="O2440" s="5">
        <f>IF(AND(F2440&gt;0,M2440-F2440&gt;364),'اطلاعات پایه'!$B$10,0)*L2440+J2440</f>
        <v>0</v>
      </c>
      <c r="P2440" s="5">
        <f>IF(H2440="متاهل",'اطلاعات پایه'!$B$6,0)</f>
        <v>0</v>
      </c>
      <c r="Q2440" s="5">
        <f>I2440*'اطلاعات پایه'!$B$7</f>
        <v>0</v>
      </c>
      <c r="R2440" s="5">
        <f>ROUND('اطلاعات پایه'!$B$8/30*MIN(30,L2440),0)</f>
        <v>9000000</v>
      </c>
      <c r="S2440" s="5">
        <f>ROUND('اطلاعات پایه'!$B$9/30*MIN(30,L2440),0)</f>
        <v>22000000</v>
      </c>
      <c r="T2440" s="5">
        <f t="shared" si="299"/>
        <v>59284</v>
      </c>
      <c r="U2440" s="15"/>
      <c r="V2440" s="5">
        <f t="shared" si="297"/>
        <v>0</v>
      </c>
      <c r="X2440" s="9">
        <f t="shared" si="300"/>
        <v>40316080</v>
      </c>
      <c r="Y2440" s="9">
        <f>ROUND(0.07*MIN(7*L2440*'اطلاعات پایه'!$B$5,'محاسبه حقوق'!X2440),0)</f>
        <v>2822126</v>
      </c>
      <c r="Z2440" s="9">
        <f t="shared" si="301"/>
        <v>9272700</v>
      </c>
      <c r="AA2440" s="9">
        <f t="shared" si="302"/>
        <v>480702059.14285713</v>
      </c>
      <c r="AB2440" s="5">
        <f>IF(AA2440&lt;='اطلاعات پایه'!$B$35,'اطلاعات پایه'!$D$35,IF(AA2440&lt;='اطلاعات پایه'!$B$36,'اطلاعات پایه'!$E$35+(AA2440-'اطلاعات پایه'!$B$35)*'اطلاعات پایه'!$C$36,IF(AA2440&lt;='اطلاعات پایه'!$B$37,'اطلاعات پایه'!$E$36+(AA2440-'اطلاعات پایه'!$B$36)*'اطلاعات پایه'!$C$37,IF(AA2440&lt;='اطلاعات پایه'!$B$38,'اطلاعات پایه'!$E$37+(AA2440-'اطلاعات پایه'!$B$37)*'اطلاعات پایه'!$C$38,IF(AA2440&lt;='اطلاعات پایه'!$B$39,'اطلاعات پایه'!$E$38+(AA2440-'اطلاعات پایه'!$B$38)*'اطلاعات پایه'!$C$39,'اطلاعات پایه'!$E$39+(AA2440-'اطلاعات پایه'!$B$39)*'اطلاعات پایه'!$C$40)))))/365*L2440</f>
        <v>0</v>
      </c>
      <c r="AC2440" s="9">
        <f t="shared" si="303"/>
        <v>37493954</v>
      </c>
      <c r="AE2440" s="9">
        <f t="shared" si="298"/>
        <v>49588780</v>
      </c>
    </row>
    <row r="2441" spans="1:31" x14ac:dyDescent="0.25">
      <c r="A2441" s="13">
        <v>2421</v>
      </c>
      <c r="B2441" s="13"/>
      <c r="C2441" s="13"/>
      <c r="D2441" s="13"/>
      <c r="E2441" s="13"/>
      <c r="F2441" s="13"/>
      <c r="G2441" s="6" t="str">
        <f t="shared" si="296"/>
        <v/>
      </c>
      <c r="H2441" s="13"/>
      <c r="I2441" s="13"/>
      <c r="J2441" s="15"/>
      <c r="K2441" s="15"/>
      <c r="L2441" s="5">
        <f>VLOOKUP($C$15,'اطلاعات پایه'!$A$18:$B$30,2,FALSE)</f>
        <v>30</v>
      </c>
      <c r="M2441" s="6">
        <f>VLOOKUP($C$15,'اطلاعات پایه'!$A$18:$C$30,3,FALSE)</f>
        <v>45736</v>
      </c>
      <c r="N2441" s="5">
        <f>ROUND((K2441*('اطلاعات پایه'!$B$12+1)+'اطلاعات پایه'!$B$13)/30*L2441,0)</f>
        <v>9316080</v>
      </c>
      <c r="O2441" s="5">
        <f>IF(AND(F2441&gt;0,M2441-F2441&gt;364),'اطلاعات پایه'!$B$10,0)*L2441+J2441</f>
        <v>0</v>
      </c>
      <c r="P2441" s="5">
        <f>IF(H2441="متاهل",'اطلاعات پایه'!$B$6,0)</f>
        <v>0</v>
      </c>
      <c r="Q2441" s="5">
        <f>I2441*'اطلاعات پایه'!$B$7</f>
        <v>0</v>
      </c>
      <c r="R2441" s="5">
        <f>ROUND('اطلاعات پایه'!$B$8/30*MIN(30,L2441),0)</f>
        <v>9000000</v>
      </c>
      <c r="S2441" s="5">
        <f>ROUND('اطلاعات پایه'!$B$9/30*MIN(30,L2441),0)</f>
        <v>22000000</v>
      </c>
      <c r="T2441" s="5">
        <f t="shared" si="299"/>
        <v>59284</v>
      </c>
      <c r="U2441" s="15"/>
      <c r="V2441" s="5">
        <f t="shared" si="297"/>
        <v>0</v>
      </c>
      <c r="X2441" s="9">
        <f t="shared" si="300"/>
        <v>40316080</v>
      </c>
      <c r="Y2441" s="9">
        <f>ROUND(0.07*MIN(7*L2441*'اطلاعات پایه'!$B$5,'محاسبه حقوق'!X2441),0)</f>
        <v>2822126</v>
      </c>
      <c r="Z2441" s="9">
        <f t="shared" si="301"/>
        <v>9272700</v>
      </c>
      <c r="AA2441" s="9">
        <f t="shared" si="302"/>
        <v>480702059.14285713</v>
      </c>
      <c r="AB2441" s="5">
        <f>IF(AA2441&lt;='اطلاعات پایه'!$B$35,'اطلاعات پایه'!$D$35,IF(AA2441&lt;='اطلاعات پایه'!$B$36,'اطلاعات پایه'!$E$35+(AA2441-'اطلاعات پایه'!$B$35)*'اطلاعات پایه'!$C$36,IF(AA2441&lt;='اطلاعات پایه'!$B$37,'اطلاعات پایه'!$E$36+(AA2441-'اطلاعات پایه'!$B$36)*'اطلاعات پایه'!$C$37,IF(AA2441&lt;='اطلاعات پایه'!$B$38,'اطلاعات پایه'!$E$37+(AA2441-'اطلاعات پایه'!$B$37)*'اطلاعات پایه'!$C$38,IF(AA2441&lt;='اطلاعات پایه'!$B$39,'اطلاعات پایه'!$E$38+(AA2441-'اطلاعات پایه'!$B$38)*'اطلاعات پایه'!$C$39,'اطلاعات پایه'!$E$39+(AA2441-'اطلاعات پایه'!$B$39)*'اطلاعات پایه'!$C$40)))))/365*L2441</f>
        <v>0</v>
      </c>
      <c r="AC2441" s="9">
        <f t="shared" si="303"/>
        <v>37493954</v>
      </c>
      <c r="AE2441" s="9">
        <f t="shared" si="298"/>
        <v>49588780</v>
      </c>
    </row>
    <row r="2442" spans="1:31" x14ac:dyDescent="0.25">
      <c r="A2442" s="13">
        <v>2422</v>
      </c>
      <c r="B2442" s="13"/>
      <c r="C2442" s="13"/>
      <c r="D2442" s="13"/>
      <c r="E2442" s="13"/>
      <c r="F2442" s="13"/>
      <c r="G2442" s="6" t="str">
        <f t="shared" si="296"/>
        <v/>
      </c>
      <c r="H2442" s="13"/>
      <c r="I2442" s="13"/>
      <c r="J2442" s="15"/>
      <c r="K2442" s="15"/>
      <c r="L2442" s="5">
        <f>VLOOKUP($C$15,'اطلاعات پایه'!$A$18:$B$30,2,FALSE)</f>
        <v>30</v>
      </c>
      <c r="M2442" s="6">
        <f>VLOOKUP($C$15,'اطلاعات پایه'!$A$18:$C$30,3,FALSE)</f>
        <v>45736</v>
      </c>
      <c r="N2442" s="5">
        <f>ROUND((K2442*('اطلاعات پایه'!$B$12+1)+'اطلاعات پایه'!$B$13)/30*L2442,0)</f>
        <v>9316080</v>
      </c>
      <c r="O2442" s="5">
        <f>IF(AND(F2442&gt;0,M2442-F2442&gt;364),'اطلاعات پایه'!$B$10,0)*L2442+J2442</f>
        <v>0</v>
      </c>
      <c r="P2442" s="5">
        <f>IF(H2442="متاهل",'اطلاعات پایه'!$B$6,0)</f>
        <v>0</v>
      </c>
      <c r="Q2442" s="5">
        <f>I2442*'اطلاعات پایه'!$B$7</f>
        <v>0</v>
      </c>
      <c r="R2442" s="5">
        <f>ROUND('اطلاعات پایه'!$B$8/30*MIN(30,L2442),0)</f>
        <v>9000000</v>
      </c>
      <c r="S2442" s="5">
        <f>ROUND('اطلاعات پایه'!$B$9/30*MIN(30,L2442),0)</f>
        <v>22000000</v>
      </c>
      <c r="T2442" s="5">
        <f t="shared" si="299"/>
        <v>59284</v>
      </c>
      <c r="U2442" s="15"/>
      <c r="V2442" s="5">
        <f t="shared" si="297"/>
        <v>0</v>
      </c>
      <c r="X2442" s="9">
        <f t="shared" si="300"/>
        <v>40316080</v>
      </c>
      <c r="Y2442" s="9">
        <f>ROUND(0.07*MIN(7*L2442*'اطلاعات پایه'!$B$5,'محاسبه حقوق'!X2442),0)</f>
        <v>2822126</v>
      </c>
      <c r="Z2442" s="9">
        <f t="shared" si="301"/>
        <v>9272700</v>
      </c>
      <c r="AA2442" s="9">
        <f t="shared" si="302"/>
        <v>480702059.14285713</v>
      </c>
      <c r="AB2442" s="5">
        <f>IF(AA2442&lt;='اطلاعات پایه'!$B$35,'اطلاعات پایه'!$D$35,IF(AA2442&lt;='اطلاعات پایه'!$B$36,'اطلاعات پایه'!$E$35+(AA2442-'اطلاعات پایه'!$B$35)*'اطلاعات پایه'!$C$36,IF(AA2442&lt;='اطلاعات پایه'!$B$37,'اطلاعات پایه'!$E$36+(AA2442-'اطلاعات پایه'!$B$36)*'اطلاعات پایه'!$C$37,IF(AA2442&lt;='اطلاعات پایه'!$B$38,'اطلاعات پایه'!$E$37+(AA2442-'اطلاعات پایه'!$B$37)*'اطلاعات پایه'!$C$38,IF(AA2442&lt;='اطلاعات پایه'!$B$39,'اطلاعات پایه'!$E$38+(AA2442-'اطلاعات پایه'!$B$38)*'اطلاعات پایه'!$C$39,'اطلاعات پایه'!$E$39+(AA2442-'اطلاعات پایه'!$B$39)*'اطلاعات پایه'!$C$40)))))/365*L2442</f>
        <v>0</v>
      </c>
      <c r="AC2442" s="9">
        <f t="shared" si="303"/>
        <v>37493954</v>
      </c>
      <c r="AE2442" s="9">
        <f t="shared" si="298"/>
        <v>49588780</v>
      </c>
    </row>
    <row r="2443" spans="1:31" x14ac:dyDescent="0.25">
      <c r="A2443" s="13">
        <v>2423</v>
      </c>
      <c r="B2443" s="13"/>
      <c r="C2443" s="13"/>
      <c r="D2443" s="13"/>
      <c r="E2443" s="13"/>
      <c r="F2443" s="13"/>
      <c r="G2443" s="6" t="str">
        <f t="shared" si="296"/>
        <v/>
      </c>
      <c r="H2443" s="13"/>
      <c r="I2443" s="13"/>
      <c r="J2443" s="15"/>
      <c r="K2443" s="15"/>
      <c r="L2443" s="5">
        <f>VLOOKUP($C$15,'اطلاعات پایه'!$A$18:$B$30,2,FALSE)</f>
        <v>30</v>
      </c>
      <c r="M2443" s="6">
        <f>VLOOKUP($C$15,'اطلاعات پایه'!$A$18:$C$30,3,FALSE)</f>
        <v>45736</v>
      </c>
      <c r="N2443" s="5">
        <f>ROUND((K2443*('اطلاعات پایه'!$B$12+1)+'اطلاعات پایه'!$B$13)/30*L2443,0)</f>
        <v>9316080</v>
      </c>
      <c r="O2443" s="5">
        <f>IF(AND(F2443&gt;0,M2443-F2443&gt;364),'اطلاعات پایه'!$B$10,0)*L2443+J2443</f>
        <v>0</v>
      </c>
      <c r="P2443" s="5">
        <f>IF(H2443="متاهل",'اطلاعات پایه'!$B$6,0)</f>
        <v>0</v>
      </c>
      <c r="Q2443" s="5">
        <f>I2443*'اطلاعات پایه'!$B$7</f>
        <v>0</v>
      </c>
      <c r="R2443" s="5">
        <f>ROUND('اطلاعات پایه'!$B$8/30*MIN(30,L2443),0)</f>
        <v>9000000</v>
      </c>
      <c r="S2443" s="5">
        <f>ROUND('اطلاعات پایه'!$B$9/30*MIN(30,L2443),0)</f>
        <v>22000000</v>
      </c>
      <c r="T2443" s="5">
        <f t="shared" si="299"/>
        <v>59284</v>
      </c>
      <c r="U2443" s="15"/>
      <c r="V2443" s="5">
        <f t="shared" si="297"/>
        <v>0</v>
      </c>
      <c r="X2443" s="9">
        <f t="shared" si="300"/>
        <v>40316080</v>
      </c>
      <c r="Y2443" s="9">
        <f>ROUND(0.07*MIN(7*L2443*'اطلاعات پایه'!$B$5,'محاسبه حقوق'!X2443),0)</f>
        <v>2822126</v>
      </c>
      <c r="Z2443" s="9">
        <f t="shared" si="301"/>
        <v>9272700</v>
      </c>
      <c r="AA2443" s="9">
        <f t="shared" si="302"/>
        <v>480702059.14285713</v>
      </c>
      <c r="AB2443" s="5">
        <f>IF(AA2443&lt;='اطلاعات پایه'!$B$35,'اطلاعات پایه'!$D$35,IF(AA2443&lt;='اطلاعات پایه'!$B$36,'اطلاعات پایه'!$E$35+(AA2443-'اطلاعات پایه'!$B$35)*'اطلاعات پایه'!$C$36,IF(AA2443&lt;='اطلاعات پایه'!$B$37,'اطلاعات پایه'!$E$36+(AA2443-'اطلاعات پایه'!$B$36)*'اطلاعات پایه'!$C$37,IF(AA2443&lt;='اطلاعات پایه'!$B$38,'اطلاعات پایه'!$E$37+(AA2443-'اطلاعات پایه'!$B$37)*'اطلاعات پایه'!$C$38,IF(AA2443&lt;='اطلاعات پایه'!$B$39,'اطلاعات پایه'!$E$38+(AA2443-'اطلاعات پایه'!$B$38)*'اطلاعات پایه'!$C$39,'اطلاعات پایه'!$E$39+(AA2443-'اطلاعات پایه'!$B$39)*'اطلاعات پایه'!$C$40)))))/365*L2443</f>
        <v>0</v>
      </c>
      <c r="AC2443" s="9">
        <f t="shared" si="303"/>
        <v>37493954</v>
      </c>
      <c r="AE2443" s="9">
        <f t="shared" si="298"/>
        <v>49588780</v>
      </c>
    </row>
    <row r="2444" spans="1:31" x14ac:dyDescent="0.25">
      <c r="A2444" s="13">
        <v>2424</v>
      </c>
      <c r="B2444" s="13"/>
      <c r="C2444" s="13"/>
      <c r="D2444" s="13"/>
      <c r="E2444" s="13"/>
      <c r="F2444" s="13"/>
      <c r="G2444" s="6" t="str">
        <f t="shared" si="296"/>
        <v/>
      </c>
      <c r="H2444" s="13"/>
      <c r="I2444" s="13"/>
      <c r="J2444" s="15"/>
      <c r="K2444" s="15"/>
      <c r="L2444" s="5">
        <f>VLOOKUP($C$15,'اطلاعات پایه'!$A$18:$B$30,2,FALSE)</f>
        <v>30</v>
      </c>
      <c r="M2444" s="6">
        <f>VLOOKUP($C$15,'اطلاعات پایه'!$A$18:$C$30,3,FALSE)</f>
        <v>45736</v>
      </c>
      <c r="N2444" s="5">
        <f>ROUND((K2444*('اطلاعات پایه'!$B$12+1)+'اطلاعات پایه'!$B$13)/30*L2444,0)</f>
        <v>9316080</v>
      </c>
      <c r="O2444" s="5">
        <f>IF(AND(F2444&gt;0,M2444-F2444&gt;364),'اطلاعات پایه'!$B$10,0)*L2444+J2444</f>
        <v>0</v>
      </c>
      <c r="P2444" s="5">
        <f>IF(H2444="متاهل",'اطلاعات پایه'!$B$6,0)</f>
        <v>0</v>
      </c>
      <c r="Q2444" s="5">
        <f>I2444*'اطلاعات پایه'!$B$7</f>
        <v>0</v>
      </c>
      <c r="R2444" s="5">
        <f>ROUND('اطلاعات پایه'!$B$8/30*MIN(30,L2444),0)</f>
        <v>9000000</v>
      </c>
      <c r="S2444" s="5">
        <f>ROUND('اطلاعات پایه'!$B$9/30*MIN(30,L2444),0)</f>
        <v>22000000</v>
      </c>
      <c r="T2444" s="5">
        <f t="shared" si="299"/>
        <v>59284</v>
      </c>
      <c r="U2444" s="15"/>
      <c r="V2444" s="5">
        <f t="shared" si="297"/>
        <v>0</v>
      </c>
      <c r="X2444" s="9">
        <f t="shared" si="300"/>
        <v>40316080</v>
      </c>
      <c r="Y2444" s="9">
        <f>ROUND(0.07*MIN(7*L2444*'اطلاعات پایه'!$B$5,'محاسبه حقوق'!X2444),0)</f>
        <v>2822126</v>
      </c>
      <c r="Z2444" s="9">
        <f t="shared" si="301"/>
        <v>9272700</v>
      </c>
      <c r="AA2444" s="9">
        <f t="shared" si="302"/>
        <v>480702059.14285713</v>
      </c>
      <c r="AB2444" s="5">
        <f>IF(AA2444&lt;='اطلاعات پایه'!$B$35,'اطلاعات پایه'!$D$35,IF(AA2444&lt;='اطلاعات پایه'!$B$36,'اطلاعات پایه'!$E$35+(AA2444-'اطلاعات پایه'!$B$35)*'اطلاعات پایه'!$C$36,IF(AA2444&lt;='اطلاعات پایه'!$B$37,'اطلاعات پایه'!$E$36+(AA2444-'اطلاعات پایه'!$B$36)*'اطلاعات پایه'!$C$37,IF(AA2444&lt;='اطلاعات پایه'!$B$38,'اطلاعات پایه'!$E$37+(AA2444-'اطلاعات پایه'!$B$37)*'اطلاعات پایه'!$C$38,IF(AA2444&lt;='اطلاعات پایه'!$B$39,'اطلاعات پایه'!$E$38+(AA2444-'اطلاعات پایه'!$B$38)*'اطلاعات پایه'!$C$39,'اطلاعات پایه'!$E$39+(AA2444-'اطلاعات پایه'!$B$39)*'اطلاعات پایه'!$C$40)))))/365*L2444</f>
        <v>0</v>
      </c>
      <c r="AC2444" s="9">
        <f t="shared" si="303"/>
        <v>37493954</v>
      </c>
      <c r="AE2444" s="9">
        <f t="shared" si="298"/>
        <v>49588780</v>
      </c>
    </row>
    <row r="2445" spans="1:31" x14ac:dyDescent="0.25">
      <c r="A2445" s="13">
        <v>2425</v>
      </c>
      <c r="B2445" s="13"/>
      <c r="C2445" s="13"/>
      <c r="D2445" s="13"/>
      <c r="E2445" s="13"/>
      <c r="F2445" s="13"/>
      <c r="G2445" s="6" t="str">
        <f t="shared" si="296"/>
        <v/>
      </c>
      <c r="H2445" s="13"/>
      <c r="I2445" s="13"/>
      <c r="J2445" s="15"/>
      <c r="K2445" s="15"/>
      <c r="L2445" s="5">
        <f>VLOOKUP($C$15,'اطلاعات پایه'!$A$18:$B$30,2,FALSE)</f>
        <v>30</v>
      </c>
      <c r="M2445" s="6">
        <f>VLOOKUP($C$15,'اطلاعات پایه'!$A$18:$C$30,3,FALSE)</f>
        <v>45736</v>
      </c>
      <c r="N2445" s="5">
        <f>ROUND((K2445*('اطلاعات پایه'!$B$12+1)+'اطلاعات پایه'!$B$13)/30*L2445,0)</f>
        <v>9316080</v>
      </c>
      <c r="O2445" s="5">
        <f>IF(AND(F2445&gt;0,M2445-F2445&gt;364),'اطلاعات پایه'!$B$10,0)*L2445+J2445</f>
        <v>0</v>
      </c>
      <c r="P2445" s="5">
        <f>IF(H2445="متاهل",'اطلاعات پایه'!$B$6,0)</f>
        <v>0</v>
      </c>
      <c r="Q2445" s="5">
        <f>I2445*'اطلاعات پایه'!$B$7</f>
        <v>0</v>
      </c>
      <c r="R2445" s="5">
        <f>ROUND('اطلاعات پایه'!$B$8/30*MIN(30,L2445),0)</f>
        <v>9000000</v>
      </c>
      <c r="S2445" s="5">
        <f>ROUND('اطلاعات پایه'!$B$9/30*MIN(30,L2445),0)</f>
        <v>22000000</v>
      </c>
      <c r="T2445" s="5">
        <f t="shared" si="299"/>
        <v>59284</v>
      </c>
      <c r="U2445" s="15"/>
      <c r="V2445" s="5">
        <f t="shared" si="297"/>
        <v>0</v>
      </c>
      <c r="X2445" s="9">
        <f t="shared" si="300"/>
        <v>40316080</v>
      </c>
      <c r="Y2445" s="9">
        <f>ROUND(0.07*MIN(7*L2445*'اطلاعات پایه'!$B$5,'محاسبه حقوق'!X2445),0)</f>
        <v>2822126</v>
      </c>
      <c r="Z2445" s="9">
        <f t="shared" si="301"/>
        <v>9272700</v>
      </c>
      <c r="AA2445" s="9">
        <f t="shared" si="302"/>
        <v>480702059.14285713</v>
      </c>
      <c r="AB2445" s="5">
        <f>IF(AA2445&lt;='اطلاعات پایه'!$B$35,'اطلاعات پایه'!$D$35,IF(AA2445&lt;='اطلاعات پایه'!$B$36,'اطلاعات پایه'!$E$35+(AA2445-'اطلاعات پایه'!$B$35)*'اطلاعات پایه'!$C$36,IF(AA2445&lt;='اطلاعات پایه'!$B$37,'اطلاعات پایه'!$E$36+(AA2445-'اطلاعات پایه'!$B$36)*'اطلاعات پایه'!$C$37,IF(AA2445&lt;='اطلاعات پایه'!$B$38,'اطلاعات پایه'!$E$37+(AA2445-'اطلاعات پایه'!$B$37)*'اطلاعات پایه'!$C$38,IF(AA2445&lt;='اطلاعات پایه'!$B$39,'اطلاعات پایه'!$E$38+(AA2445-'اطلاعات پایه'!$B$38)*'اطلاعات پایه'!$C$39,'اطلاعات پایه'!$E$39+(AA2445-'اطلاعات پایه'!$B$39)*'اطلاعات پایه'!$C$40)))))/365*L2445</f>
        <v>0</v>
      </c>
      <c r="AC2445" s="9">
        <f t="shared" si="303"/>
        <v>37493954</v>
      </c>
      <c r="AE2445" s="9">
        <f t="shared" si="298"/>
        <v>49588780</v>
      </c>
    </row>
    <row r="2446" spans="1:31" x14ac:dyDescent="0.25">
      <c r="A2446" s="13">
        <v>2426</v>
      </c>
      <c r="B2446" s="13"/>
      <c r="C2446" s="13"/>
      <c r="D2446" s="13"/>
      <c r="E2446" s="13"/>
      <c r="F2446" s="13"/>
      <c r="G2446" s="6" t="str">
        <f t="shared" si="296"/>
        <v/>
      </c>
      <c r="H2446" s="13"/>
      <c r="I2446" s="13"/>
      <c r="J2446" s="15"/>
      <c r="K2446" s="15"/>
      <c r="L2446" s="5">
        <f>VLOOKUP($C$15,'اطلاعات پایه'!$A$18:$B$30,2,FALSE)</f>
        <v>30</v>
      </c>
      <c r="M2446" s="6">
        <f>VLOOKUP($C$15,'اطلاعات پایه'!$A$18:$C$30,3,FALSE)</f>
        <v>45736</v>
      </c>
      <c r="N2446" s="5">
        <f>ROUND((K2446*('اطلاعات پایه'!$B$12+1)+'اطلاعات پایه'!$B$13)/30*L2446,0)</f>
        <v>9316080</v>
      </c>
      <c r="O2446" s="5">
        <f>IF(AND(F2446&gt;0,M2446-F2446&gt;364),'اطلاعات پایه'!$B$10,0)*L2446+J2446</f>
        <v>0</v>
      </c>
      <c r="P2446" s="5">
        <f>IF(H2446="متاهل",'اطلاعات پایه'!$B$6,0)</f>
        <v>0</v>
      </c>
      <c r="Q2446" s="5">
        <f>I2446*'اطلاعات پایه'!$B$7</f>
        <v>0</v>
      </c>
      <c r="R2446" s="5">
        <f>ROUND('اطلاعات پایه'!$B$8/30*MIN(30,L2446),0)</f>
        <v>9000000</v>
      </c>
      <c r="S2446" s="5">
        <f>ROUND('اطلاعات پایه'!$B$9/30*MIN(30,L2446),0)</f>
        <v>22000000</v>
      </c>
      <c r="T2446" s="5">
        <f t="shared" si="299"/>
        <v>59284</v>
      </c>
      <c r="U2446" s="15"/>
      <c r="V2446" s="5">
        <f t="shared" si="297"/>
        <v>0</v>
      </c>
      <c r="X2446" s="9">
        <f t="shared" si="300"/>
        <v>40316080</v>
      </c>
      <c r="Y2446" s="9">
        <f>ROUND(0.07*MIN(7*L2446*'اطلاعات پایه'!$B$5,'محاسبه حقوق'!X2446),0)</f>
        <v>2822126</v>
      </c>
      <c r="Z2446" s="9">
        <f t="shared" si="301"/>
        <v>9272700</v>
      </c>
      <c r="AA2446" s="9">
        <f t="shared" si="302"/>
        <v>480702059.14285713</v>
      </c>
      <c r="AB2446" s="5">
        <f>IF(AA2446&lt;='اطلاعات پایه'!$B$35,'اطلاعات پایه'!$D$35,IF(AA2446&lt;='اطلاعات پایه'!$B$36,'اطلاعات پایه'!$E$35+(AA2446-'اطلاعات پایه'!$B$35)*'اطلاعات پایه'!$C$36,IF(AA2446&lt;='اطلاعات پایه'!$B$37,'اطلاعات پایه'!$E$36+(AA2446-'اطلاعات پایه'!$B$36)*'اطلاعات پایه'!$C$37,IF(AA2446&lt;='اطلاعات پایه'!$B$38,'اطلاعات پایه'!$E$37+(AA2446-'اطلاعات پایه'!$B$37)*'اطلاعات پایه'!$C$38,IF(AA2446&lt;='اطلاعات پایه'!$B$39,'اطلاعات پایه'!$E$38+(AA2446-'اطلاعات پایه'!$B$38)*'اطلاعات پایه'!$C$39,'اطلاعات پایه'!$E$39+(AA2446-'اطلاعات پایه'!$B$39)*'اطلاعات پایه'!$C$40)))))/365*L2446</f>
        <v>0</v>
      </c>
      <c r="AC2446" s="9">
        <f t="shared" si="303"/>
        <v>37493954</v>
      </c>
      <c r="AE2446" s="9">
        <f t="shared" si="298"/>
        <v>49588780</v>
      </c>
    </row>
    <row r="2447" spans="1:31" x14ac:dyDescent="0.25">
      <c r="A2447" s="13">
        <v>2427</v>
      </c>
      <c r="B2447" s="13"/>
      <c r="C2447" s="13"/>
      <c r="D2447" s="13"/>
      <c r="E2447" s="13"/>
      <c r="F2447" s="13"/>
      <c r="G2447" s="6" t="str">
        <f t="shared" si="296"/>
        <v/>
      </c>
      <c r="H2447" s="13"/>
      <c r="I2447" s="13"/>
      <c r="J2447" s="15"/>
      <c r="K2447" s="15"/>
      <c r="L2447" s="5">
        <f>VLOOKUP($C$15,'اطلاعات پایه'!$A$18:$B$30,2,FALSE)</f>
        <v>30</v>
      </c>
      <c r="M2447" s="6">
        <f>VLOOKUP($C$15,'اطلاعات پایه'!$A$18:$C$30,3,FALSE)</f>
        <v>45736</v>
      </c>
      <c r="N2447" s="5">
        <f>ROUND((K2447*('اطلاعات پایه'!$B$12+1)+'اطلاعات پایه'!$B$13)/30*L2447,0)</f>
        <v>9316080</v>
      </c>
      <c r="O2447" s="5">
        <f>IF(AND(F2447&gt;0,M2447-F2447&gt;364),'اطلاعات پایه'!$B$10,0)*L2447+J2447</f>
        <v>0</v>
      </c>
      <c r="P2447" s="5">
        <f>IF(H2447="متاهل",'اطلاعات پایه'!$B$6,0)</f>
        <v>0</v>
      </c>
      <c r="Q2447" s="5">
        <f>I2447*'اطلاعات پایه'!$B$7</f>
        <v>0</v>
      </c>
      <c r="R2447" s="5">
        <f>ROUND('اطلاعات پایه'!$B$8/30*MIN(30,L2447),0)</f>
        <v>9000000</v>
      </c>
      <c r="S2447" s="5">
        <f>ROUND('اطلاعات پایه'!$B$9/30*MIN(30,L2447),0)</f>
        <v>22000000</v>
      </c>
      <c r="T2447" s="5">
        <f t="shared" si="299"/>
        <v>59284</v>
      </c>
      <c r="U2447" s="15"/>
      <c r="V2447" s="5">
        <f t="shared" si="297"/>
        <v>0</v>
      </c>
      <c r="X2447" s="9">
        <f t="shared" si="300"/>
        <v>40316080</v>
      </c>
      <c r="Y2447" s="9">
        <f>ROUND(0.07*MIN(7*L2447*'اطلاعات پایه'!$B$5,'محاسبه حقوق'!X2447),0)</f>
        <v>2822126</v>
      </c>
      <c r="Z2447" s="9">
        <f t="shared" si="301"/>
        <v>9272700</v>
      </c>
      <c r="AA2447" s="9">
        <f t="shared" si="302"/>
        <v>480702059.14285713</v>
      </c>
      <c r="AB2447" s="5">
        <f>IF(AA2447&lt;='اطلاعات پایه'!$B$35,'اطلاعات پایه'!$D$35,IF(AA2447&lt;='اطلاعات پایه'!$B$36,'اطلاعات پایه'!$E$35+(AA2447-'اطلاعات پایه'!$B$35)*'اطلاعات پایه'!$C$36,IF(AA2447&lt;='اطلاعات پایه'!$B$37,'اطلاعات پایه'!$E$36+(AA2447-'اطلاعات پایه'!$B$36)*'اطلاعات پایه'!$C$37,IF(AA2447&lt;='اطلاعات پایه'!$B$38,'اطلاعات پایه'!$E$37+(AA2447-'اطلاعات پایه'!$B$37)*'اطلاعات پایه'!$C$38,IF(AA2447&lt;='اطلاعات پایه'!$B$39,'اطلاعات پایه'!$E$38+(AA2447-'اطلاعات پایه'!$B$38)*'اطلاعات پایه'!$C$39,'اطلاعات پایه'!$E$39+(AA2447-'اطلاعات پایه'!$B$39)*'اطلاعات پایه'!$C$40)))))/365*L2447</f>
        <v>0</v>
      </c>
      <c r="AC2447" s="9">
        <f t="shared" si="303"/>
        <v>37493954</v>
      </c>
      <c r="AE2447" s="9">
        <f t="shared" si="298"/>
        <v>49588780</v>
      </c>
    </row>
    <row r="2448" spans="1:31" x14ac:dyDescent="0.25">
      <c r="A2448" s="13">
        <v>2428</v>
      </c>
      <c r="B2448" s="13"/>
      <c r="C2448" s="13"/>
      <c r="D2448" s="13"/>
      <c r="E2448" s="13"/>
      <c r="F2448" s="13"/>
      <c r="G2448" s="6" t="str">
        <f t="shared" si="296"/>
        <v/>
      </c>
      <c r="H2448" s="13"/>
      <c r="I2448" s="13"/>
      <c r="J2448" s="15"/>
      <c r="K2448" s="15"/>
      <c r="L2448" s="5">
        <f>VLOOKUP($C$15,'اطلاعات پایه'!$A$18:$B$30,2,FALSE)</f>
        <v>30</v>
      </c>
      <c r="M2448" s="6">
        <f>VLOOKUP($C$15,'اطلاعات پایه'!$A$18:$C$30,3,FALSE)</f>
        <v>45736</v>
      </c>
      <c r="N2448" s="5">
        <f>ROUND((K2448*('اطلاعات پایه'!$B$12+1)+'اطلاعات پایه'!$B$13)/30*L2448,0)</f>
        <v>9316080</v>
      </c>
      <c r="O2448" s="5">
        <f>IF(AND(F2448&gt;0,M2448-F2448&gt;364),'اطلاعات پایه'!$B$10,0)*L2448+J2448</f>
        <v>0</v>
      </c>
      <c r="P2448" s="5">
        <f>IF(H2448="متاهل",'اطلاعات پایه'!$B$6,0)</f>
        <v>0</v>
      </c>
      <c r="Q2448" s="5">
        <f>I2448*'اطلاعات پایه'!$B$7</f>
        <v>0</v>
      </c>
      <c r="R2448" s="5">
        <f>ROUND('اطلاعات پایه'!$B$8/30*MIN(30,L2448),0)</f>
        <v>9000000</v>
      </c>
      <c r="S2448" s="5">
        <f>ROUND('اطلاعات پایه'!$B$9/30*MIN(30,L2448),0)</f>
        <v>22000000</v>
      </c>
      <c r="T2448" s="5">
        <f t="shared" si="299"/>
        <v>59284</v>
      </c>
      <c r="U2448" s="15"/>
      <c r="V2448" s="5">
        <f t="shared" si="297"/>
        <v>0</v>
      </c>
      <c r="X2448" s="9">
        <f t="shared" si="300"/>
        <v>40316080</v>
      </c>
      <c r="Y2448" s="9">
        <f>ROUND(0.07*MIN(7*L2448*'اطلاعات پایه'!$B$5,'محاسبه حقوق'!X2448),0)</f>
        <v>2822126</v>
      </c>
      <c r="Z2448" s="9">
        <f t="shared" si="301"/>
        <v>9272700</v>
      </c>
      <c r="AA2448" s="9">
        <f t="shared" si="302"/>
        <v>480702059.14285713</v>
      </c>
      <c r="AB2448" s="5">
        <f>IF(AA2448&lt;='اطلاعات پایه'!$B$35,'اطلاعات پایه'!$D$35,IF(AA2448&lt;='اطلاعات پایه'!$B$36,'اطلاعات پایه'!$E$35+(AA2448-'اطلاعات پایه'!$B$35)*'اطلاعات پایه'!$C$36,IF(AA2448&lt;='اطلاعات پایه'!$B$37,'اطلاعات پایه'!$E$36+(AA2448-'اطلاعات پایه'!$B$36)*'اطلاعات پایه'!$C$37,IF(AA2448&lt;='اطلاعات پایه'!$B$38,'اطلاعات پایه'!$E$37+(AA2448-'اطلاعات پایه'!$B$37)*'اطلاعات پایه'!$C$38,IF(AA2448&lt;='اطلاعات پایه'!$B$39,'اطلاعات پایه'!$E$38+(AA2448-'اطلاعات پایه'!$B$38)*'اطلاعات پایه'!$C$39,'اطلاعات پایه'!$E$39+(AA2448-'اطلاعات پایه'!$B$39)*'اطلاعات پایه'!$C$40)))))/365*L2448</f>
        <v>0</v>
      </c>
      <c r="AC2448" s="9">
        <f t="shared" si="303"/>
        <v>37493954</v>
      </c>
      <c r="AE2448" s="9">
        <f t="shared" si="298"/>
        <v>49588780</v>
      </c>
    </row>
    <row r="2449" spans="1:31" x14ac:dyDescent="0.25">
      <c r="A2449" s="13">
        <v>2429</v>
      </c>
      <c r="B2449" s="13"/>
      <c r="C2449" s="13"/>
      <c r="D2449" s="13"/>
      <c r="E2449" s="13"/>
      <c r="F2449" s="13"/>
      <c r="G2449" s="6" t="str">
        <f t="shared" si="296"/>
        <v/>
      </c>
      <c r="H2449" s="13"/>
      <c r="I2449" s="13"/>
      <c r="J2449" s="15"/>
      <c r="K2449" s="15"/>
      <c r="L2449" s="5">
        <f>VLOOKUP($C$15,'اطلاعات پایه'!$A$18:$B$30,2,FALSE)</f>
        <v>30</v>
      </c>
      <c r="M2449" s="6">
        <f>VLOOKUP($C$15,'اطلاعات پایه'!$A$18:$C$30,3,FALSE)</f>
        <v>45736</v>
      </c>
      <c r="N2449" s="5">
        <f>ROUND((K2449*('اطلاعات پایه'!$B$12+1)+'اطلاعات پایه'!$B$13)/30*L2449,0)</f>
        <v>9316080</v>
      </c>
      <c r="O2449" s="5">
        <f>IF(AND(F2449&gt;0,M2449-F2449&gt;364),'اطلاعات پایه'!$B$10,0)*L2449+J2449</f>
        <v>0</v>
      </c>
      <c r="P2449" s="5">
        <f>IF(H2449="متاهل",'اطلاعات پایه'!$B$6,0)</f>
        <v>0</v>
      </c>
      <c r="Q2449" s="5">
        <f>I2449*'اطلاعات پایه'!$B$7</f>
        <v>0</v>
      </c>
      <c r="R2449" s="5">
        <f>ROUND('اطلاعات پایه'!$B$8/30*MIN(30,L2449),0)</f>
        <v>9000000</v>
      </c>
      <c r="S2449" s="5">
        <f>ROUND('اطلاعات پایه'!$B$9/30*MIN(30,L2449),0)</f>
        <v>22000000</v>
      </c>
      <c r="T2449" s="5">
        <f t="shared" si="299"/>
        <v>59284</v>
      </c>
      <c r="U2449" s="15"/>
      <c r="V2449" s="5">
        <f t="shared" si="297"/>
        <v>0</v>
      </c>
      <c r="X2449" s="9">
        <f t="shared" si="300"/>
        <v>40316080</v>
      </c>
      <c r="Y2449" s="9">
        <f>ROUND(0.07*MIN(7*L2449*'اطلاعات پایه'!$B$5,'محاسبه حقوق'!X2449),0)</f>
        <v>2822126</v>
      </c>
      <c r="Z2449" s="9">
        <f t="shared" si="301"/>
        <v>9272700</v>
      </c>
      <c r="AA2449" s="9">
        <f t="shared" si="302"/>
        <v>480702059.14285713</v>
      </c>
      <c r="AB2449" s="5">
        <f>IF(AA2449&lt;='اطلاعات پایه'!$B$35,'اطلاعات پایه'!$D$35,IF(AA2449&lt;='اطلاعات پایه'!$B$36,'اطلاعات پایه'!$E$35+(AA2449-'اطلاعات پایه'!$B$35)*'اطلاعات پایه'!$C$36,IF(AA2449&lt;='اطلاعات پایه'!$B$37,'اطلاعات پایه'!$E$36+(AA2449-'اطلاعات پایه'!$B$36)*'اطلاعات پایه'!$C$37,IF(AA2449&lt;='اطلاعات پایه'!$B$38,'اطلاعات پایه'!$E$37+(AA2449-'اطلاعات پایه'!$B$37)*'اطلاعات پایه'!$C$38,IF(AA2449&lt;='اطلاعات پایه'!$B$39,'اطلاعات پایه'!$E$38+(AA2449-'اطلاعات پایه'!$B$38)*'اطلاعات پایه'!$C$39,'اطلاعات پایه'!$E$39+(AA2449-'اطلاعات پایه'!$B$39)*'اطلاعات پایه'!$C$40)))))/365*L2449</f>
        <v>0</v>
      </c>
      <c r="AC2449" s="9">
        <f t="shared" si="303"/>
        <v>37493954</v>
      </c>
      <c r="AE2449" s="9">
        <f t="shared" si="298"/>
        <v>49588780</v>
      </c>
    </row>
    <row r="2450" spans="1:31" x14ac:dyDescent="0.25">
      <c r="A2450" s="13">
        <v>2430</v>
      </c>
      <c r="B2450" s="13"/>
      <c r="C2450" s="13"/>
      <c r="D2450" s="13"/>
      <c r="E2450" s="13"/>
      <c r="F2450" s="13"/>
      <c r="G2450" s="6" t="str">
        <f t="shared" si="296"/>
        <v/>
      </c>
      <c r="H2450" s="13"/>
      <c r="I2450" s="13"/>
      <c r="J2450" s="15"/>
      <c r="K2450" s="15"/>
      <c r="L2450" s="5">
        <f>VLOOKUP($C$15,'اطلاعات پایه'!$A$18:$B$30,2,FALSE)</f>
        <v>30</v>
      </c>
      <c r="M2450" s="6">
        <f>VLOOKUP($C$15,'اطلاعات پایه'!$A$18:$C$30,3,FALSE)</f>
        <v>45736</v>
      </c>
      <c r="N2450" s="5">
        <f>ROUND((K2450*('اطلاعات پایه'!$B$12+1)+'اطلاعات پایه'!$B$13)/30*L2450,0)</f>
        <v>9316080</v>
      </c>
      <c r="O2450" s="5">
        <f>IF(AND(F2450&gt;0,M2450-F2450&gt;364),'اطلاعات پایه'!$B$10,0)*L2450+J2450</f>
        <v>0</v>
      </c>
      <c r="P2450" s="5">
        <f>IF(H2450="متاهل",'اطلاعات پایه'!$B$6,0)</f>
        <v>0</v>
      </c>
      <c r="Q2450" s="5">
        <f>I2450*'اطلاعات پایه'!$B$7</f>
        <v>0</v>
      </c>
      <c r="R2450" s="5">
        <f>ROUND('اطلاعات پایه'!$B$8/30*MIN(30,L2450),0)</f>
        <v>9000000</v>
      </c>
      <c r="S2450" s="5">
        <f>ROUND('اطلاعات پایه'!$B$9/30*MIN(30,L2450),0)</f>
        <v>22000000</v>
      </c>
      <c r="T2450" s="5">
        <f t="shared" si="299"/>
        <v>59284</v>
      </c>
      <c r="U2450" s="15"/>
      <c r="V2450" s="5">
        <f t="shared" si="297"/>
        <v>0</v>
      </c>
      <c r="X2450" s="9">
        <f t="shared" si="300"/>
        <v>40316080</v>
      </c>
      <c r="Y2450" s="9">
        <f>ROUND(0.07*MIN(7*L2450*'اطلاعات پایه'!$B$5,'محاسبه حقوق'!X2450),0)</f>
        <v>2822126</v>
      </c>
      <c r="Z2450" s="9">
        <f t="shared" si="301"/>
        <v>9272700</v>
      </c>
      <c r="AA2450" s="9">
        <f t="shared" si="302"/>
        <v>480702059.14285713</v>
      </c>
      <c r="AB2450" s="5">
        <f>IF(AA2450&lt;='اطلاعات پایه'!$B$35,'اطلاعات پایه'!$D$35,IF(AA2450&lt;='اطلاعات پایه'!$B$36,'اطلاعات پایه'!$E$35+(AA2450-'اطلاعات پایه'!$B$35)*'اطلاعات پایه'!$C$36,IF(AA2450&lt;='اطلاعات پایه'!$B$37,'اطلاعات پایه'!$E$36+(AA2450-'اطلاعات پایه'!$B$36)*'اطلاعات پایه'!$C$37,IF(AA2450&lt;='اطلاعات پایه'!$B$38,'اطلاعات پایه'!$E$37+(AA2450-'اطلاعات پایه'!$B$37)*'اطلاعات پایه'!$C$38,IF(AA2450&lt;='اطلاعات پایه'!$B$39,'اطلاعات پایه'!$E$38+(AA2450-'اطلاعات پایه'!$B$38)*'اطلاعات پایه'!$C$39,'اطلاعات پایه'!$E$39+(AA2450-'اطلاعات پایه'!$B$39)*'اطلاعات پایه'!$C$40)))))/365*L2450</f>
        <v>0</v>
      </c>
      <c r="AC2450" s="9">
        <f t="shared" si="303"/>
        <v>37493954</v>
      </c>
      <c r="AE2450" s="9">
        <f t="shared" si="298"/>
        <v>49588780</v>
      </c>
    </row>
    <row r="2451" spans="1:31" x14ac:dyDescent="0.25">
      <c r="A2451" s="13">
        <v>2431</v>
      </c>
      <c r="B2451" s="13"/>
      <c r="C2451" s="13"/>
      <c r="D2451" s="13"/>
      <c r="E2451" s="13"/>
      <c r="F2451" s="13"/>
      <c r="G2451" s="6" t="str">
        <f t="shared" si="296"/>
        <v/>
      </c>
      <c r="H2451" s="13"/>
      <c r="I2451" s="13"/>
      <c r="J2451" s="15"/>
      <c r="K2451" s="15"/>
      <c r="L2451" s="5">
        <f>VLOOKUP($C$15,'اطلاعات پایه'!$A$18:$B$30,2,FALSE)</f>
        <v>30</v>
      </c>
      <c r="M2451" s="6">
        <f>VLOOKUP($C$15,'اطلاعات پایه'!$A$18:$C$30,3,FALSE)</f>
        <v>45736</v>
      </c>
      <c r="N2451" s="5">
        <f>ROUND((K2451*('اطلاعات پایه'!$B$12+1)+'اطلاعات پایه'!$B$13)/30*L2451,0)</f>
        <v>9316080</v>
      </c>
      <c r="O2451" s="5">
        <f>IF(AND(F2451&gt;0,M2451-F2451&gt;364),'اطلاعات پایه'!$B$10,0)*L2451+J2451</f>
        <v>0</v>
      </c>
      <c r="P2451" s="5">
        <f>IF(H2451="متاهل",'اطلاعات پایه'!$B$6,0)</f>
        <v>0</v>
      </c>
      <c r="Q2451" s="5">
        <f>I2451*'اطلاعات پایه'!$B$7</f>
        <v>0</v>
      </c>
      <c r="R2451" s="5">
        <f>ROUND('اطلاعات پایه'!$B$8/30*MIN(30,L2451),0)</f>
        <v>9000000</v>
      </c>
      <c r="S2451" s="5">
        <f>ROUND('اطلاعات پایه'!$B$9/30*MIN(30,L2451),0)</f>
        <v>22000000</v>
      </c>
      <c r="T2451" s="5">
        <f t="shared" si="299"/>
        <v>59284</v>
      </c>
      <c r="U2451" s="15"/>
      <c r="V2451" s="5">
        <f t="shared" si="297"/>
        <v>0</v>
      </c>
      <c r="X2451" s="9">
        <f t="shared" si="300"/>
        <v>40316080</v>
      </c>
      <c r="Y2451" s="9">
        <f>ROUND(0.07*MIN(7*L2451*'اطلاعات پایه'!$B$5,'محاسبه حقوق'!X2451),0)</f>
        <v>2822126</v>
      </c>
      <c r="Z2451" s="9">
        <f t="shared" si="301"/>
        <v>9272700</v>
      </c>
      <c r="AA2451" s="9">
        <f t="shared" si="302"/>
        <v>480702059.14285713</v>
      </c>
      <c r="AB2451" s="5">
        <f>IF(AA2451&lt;='اطلاعات پایه'!$B$35,'اطلاعات پایه'!$D$35,IF(AA2451&lt;='اطلاعات پایه'!$B$36,'اطلاعات پایه'!$E$35+(AA2451-'اطلاعات پایه'!$B$35)*'اطلاعات پایه'!$C$36,IF(AA2451&lt;='اطلاعات پایه'!$B$37,'اطلاعات پایه'!$E$36+(AA2451-'اطلاعات پایه'!$B$36)*'اطلاعات پایه'!$C$37,IF(AA2451&lt;='اطلاعات پایه'!$B$38,'اطلاعات پایه'!$E$37+(AA2451-'اطلاعات پایه'!$B$37)*'اطلاعات پایه'!$C$38,IF(AA2451&lt;='اطلاعات پایه'!$B$39,'اطلاعات پایه'!$E$38+(AA2451-'اطلاعات پایه'!$B$38)*'اطلاعات پایه'!$C$39,'اطلاعات پایه'!$E$39+(AA2451-'اطلاعات پایه'!$B$39)*'اطلاعات پایه'!$C$40)))))/365*L2451</f>
        <v>0</v>
      </c>
      <c r="AC2451" s="9">
        <f t="shared" si="303"/>
        <v>37493954</v>
      </c>
      <c r="AE2451" s="9">
        <f t="shared" si="298"/>
        <v>49588780</v>
      </c>
    </row>
    <row r="2452" spans="1:31" x14ac:dyDescent="0.25">
      <c r="A2452" s="13">
        <v>2432</v>
      </c>
      <c r="B2452" s="13"/>
      <c r="C2452" s="13"/>
      <c r="D2452" s="13"/>
      <c r="E2452" s="13"/>
      <c r="F2452" s="13"/>
      <c r="G2452" s="6" t="str">
        <f t="shared" si="296"/>
        <v/>
      </c>
      <c r="H2452" s="13"/>
      <c r="I2452" s="13"/>
      <c r="J2452" s="15"/>
      <c r="K2452" s="15"/>
      <c r="L2452" s="5">
        <f>VLOOKUP($C$15,'اطلاعات پایه'!$A$18:$B$30,2,FALSE)</f>
        <v>30</v>
      </c>
      <c r="M2452" s="6">
        <f>VLOOKUP($C$15,'اطلاعات پایه'!$A$18:$C$30,3,FALSE)</f>
        <v>45736</v>
      </c>
      <c r="N2452" s="5">
        <f>ROUND((K2452*('اطلاعات پایه'!$B$12+1)+'اطلاعات پایه'!$B$13)/30*L2452,0)</f>
        <v>9316080</v>
      </c>
      <c r="O2452" s="5">
        <f>IF(AND(F2452&gt;0,M2452-F2452&gt;364),'اطلاعات پایه'!$B$10,0)*L2452+J2452</f>
        <v>0</v>
      </c>
      <c r="P2452" s="5">
        <f>IF(H2452="متاهل",'اطلاعات پایه'!$B$6,0)</f>
        <v>0</v>
      </c>
      <c r="Q2452" s="5">
        <f>I2452*'اطلاعات پایه'!$B$7</f>
        <v>0</v>
      </c>
      <c r="R2452" s="5">
        <f>ROUND('اطلاعات پایه'!$B$8/30*MIN(30,L2452),0)</f>
        <v>9000000</v>
      </c>
      <c r="S2452" s="5">
        <f>ROUND('اطلاعات پایه'!$B$9/30*MIN(30,L2452),0)</f>
        <v>22000000</v>
      </c>
      <c r="T2452" s="5">
        <f t="shared" si="299"/>
        <v>59284</v>
      </c>
      <c r="U2452" s="15"/>
      <c r="V2452" s="5">
        <f t="shared" si="297"/>
        <v>0</v>
      </c>
      <c r="X2452" s="9">
        <f t="shared" si="300"/>
        <v>40316080</v>
      </c>
      <c r="Y2452" s="9">
        <f>ROUND(0.07*MIN(7*L2452*'اطلاعات پایه'!$B$5,'محاسبه حقوق'!X2452),0)</f>
        <v>2822126</v>
      </c>
      <c r="Z2452" s="9">
        <f t="shared" si="301"/>
        <v>9272700</v>
      </c>
      <c r="AA2452" s="9">
        <f t="shared" si="302"/>
        <v>480702059.14285713</v>
      </c>
      <c r="AB2452" s="5">
        <f>IF(AA2452&lt;='اطلاعات پایه'!$B$35,'اطلاعات پایه'!$D$35,IF(AA2452&lt;='اطلاعات پایه'!$B$36,'اطلاعات پایه'!$E$35+(AA2452-'اطلاعات پایه'!$B$35)*'اطلاعات پایه'!$C$36,IF(AA2452&lt;='اطلاعات پایه'!$B$37,'اطلاعات پایه'!$E$36+(AA2452-'اطلاعات پایه'!$B$36)*'اطلاعات پایه'!$C$37,IF(AA2452&lt;='اطلاعات پایه'!$B$38,'اطلاعات پایه'!$E$37+(AA2452-'اطلاعات پایه'!$B$37)*'اطلاعات پایه'!$C$38,IF(AA2452&lt;='اطلاعات پایه'!$B$39,'اطلاعات پایه'!$E$38+(AA2452-'اطلاعات پایه'!$B$38)*'اطلاعات پایه'!$C$39,'اطلاعات پایه'!$E$39+(AA2452-'اطلاعات پایه'!$B$39)*'اطلاعات پایه'!$C$40)))))/365*L2452</f>
        <v>0</v>
      </c>
      <c r="AC2452" s="9">
        <f t="shared" si="303"/>
        <v>37493954</v>
      </c>
      <c r="AE2452" s="9">
        <f t="shared" si="298"/>
        <v>49588780</v>
      </c>
    </row>
    <row r="2453" spans="1:31" x14ac:dyDescent="0.25">
      <c r="A2453" s="13">
        <v>2433</v>
      </c>
      <c r="B2453" s="13"/>
      <c r="C2453" s="13"/>
      <c r="D2453" s="13"/>
      <c r="E2453" s="13"/>
      <c r="F2453" s="13"/>
      <c r="G2453" s="6" t="str">
        <f t="shared" si="296"/>
        <v/>
      </c>
      <c r="H2453" s="13"/>
      <c r="I2453" s="13"/>
      <c r="J2453" s="15"/>
      <c r="K2453" s="15"/>
      <c r="L2453" s="5">
        <f>VLOOKUP($C$15,'اطلاعات پایه'!$A$18:$B$30,2,FALSE)</f>
        <v>30</v>
      </c>
      <c r="M2453" s="6">
        <f>VLOOKUP($C$15,'اطلاعات پایه'!$A$18:$C$30,3,FALSE)</f>
        <v>45736</v>
      </c>
      <c r="N2453" s="5">
        <f>ROUND((K2453*('اطلاعات پایه'!$B$12+1)+'اطلاعات پایه'!$B$13)/30*L2453,0)</f>
        <v>9316080</v>
      </c>
      <c r="O2453" s="5">
        <f>IF(AND(F2453&gt;0,M2453-F2453&gt;364),'اطلاعات پایه'!$B$10,0)*L2453+J2453</f>
        <v>0</v>
      </c>
      <c r="P2453" s="5">
        <f>IF(H2453="متاهل",'اطلاعات پایه'!$B$6,0)</f>
        <v>0</v>
      </c>
      <c r="Q2453" s="5">
        <f>I2453*'اطلاعات پایه'!$B$7</f>
        <v>0</v>
      </c>
      <c r="R2453" s="5">
        <f>ROUND('اطلاعات پایه'!$B$8/30*MIN(30,L2453),0)</f>
        <v>9000000</v>
      </c>
      <c r="S2453" s="5">
        <f>ROUND('اطلاعات پایه'!$B$9/30*MIN(30,L2453),0)</f>
        <v>22000000</v>
      </c>
      <c r="T2453" s="5">
        <f t="shared" si="299"/>
        <v>59284</v>
      </c>
      <c r="U2453" s="15"/>
      <c r="V2453" s="5">
        <f t="shared" si="297"/>
        <v>0</v>
      </c>
      <c r="X2453" s="9">
        <f t="shared" si="300"/>
        <v>40316080</v>
      </c>
      <c r="Y2453" s="9">
        <f>ROUND(0.07*MIN(7*L2453*'اطلاعات پایه'!$B$5,'محاسبه حقوق'!X2453),0)</f>
        <v>2822126</v>
      </c>
      <c r="Z2453" s="9">
        <f t="shared" si="301"/>
        <v>9272700</v>
      </c>
      <c r="AA2453" s="9">
        <f t="shared" si="302"/>
        <v>480702059.14285713</v>
      </c>
      <c r="AB2453" s="5">
        <f>IF(AA2453&lt;='اطلاعات پایه'!$B$35,'اطلاعات پایه'!$D$35,IF(AA2453&lt;='اطلاعات پایه'!$B$36,'اطلاعات پایه'!$E$35+(AA2453-'اطلاعات پایه'!$B$35)*'اطلاعات پایه'!$C$36,IF(AA2453&lt;='اطلاعات پایه'!$B$37,'اطلاعات پایه'!$E$36+(AA2453-'اطلاعات پایه'!$B$36)*'اطلاعات پایه'!$C$37,IF(AA2453&lt;='اطلاعات پایه'!$B$38,'اطلاعات پایه'!$E$37+(AA2453-'اطلاعات پایه'!$B$37)*'اطلاعات پایه'!$C$38,IF(AA2453&lt;='اطلاعات پایه'!$B$39,'اطلاعات پایه'!$E$38+(AA2453-'اطلاعات پایه'!$B$38)*'اطلاعات پایه'!$C$39,'اطلاعات پایه'!$E$39+(AA2453-'اطلاعات پایه'!$B$39)*'اطلاعات پایه'!$C$40)))))/365*L2453</f>
        <v>0</v>
      </c>
      <c r="AC2453" s="9">
        <f t="shared" si="303"/>
        <v>37493954</v>
      </c>
      <c r="AE2453" s="9">
        <f t="shared" si="298"/>
        <v>49588780</v>
      </c>
    </row>
    <row r="2454" spans="1:31" x14ac:dyDescent="0.25">
      <c r="A2454" s="13">
        <v>2434</v>
      </c>
      <c r="B2454" s="13"/>
      <c r="C2454" s="13"/>
      <c r="D2454" s="13"/>
      <c r="E2454" s="13"/>
      <c r="F2454" s="13"/>
      <c r="G2454" s="6" t="str">
        <f t="shared" ref="G2454:G2517" si="304">IF(F2454=0,"",F2454)</f>
        <v/>
      </c>
      <c r="H2454" s="13"/>
      <c r="I2454" s="13"/>
      <c r="J2454" s="15"/>
      <c r="K2454" s="15"/>
      <c r="L2454" s="5">
        <f>VLOOKUP($C$15,'اطلاعات پایه'!$A$18:$B$30,2,FALSE)</f>
        <v>30</v>
      </c>
      <c r="M2454" s="6">
        <f>VLOOKUP($C$15,'اطلاعات پایه'!$A$18:$C$30,3,FALSE)</f>
        <v>45736</v>
      </c>
      <c r="N2454" s="5">
        <f>ROUND((K2454*('اطلاعات پایه'!$B$12+1)+'اطلاعات پایه'!$B$13)/30*L2454,0)</f>
        <v>9316080</v>
      </c>
      <c r="O2454" s="5">
        <f>IF(AND(F2454&gt;0,M2454-F2454&gt;364),'اطلاعات پایه'!$B$10,0)*L2454+J2454</f>
        <v>0</v>
      </c>
      <c r="P2454" s="5">
        <f>IF(H2454="متاهل",'اطلاعات پایه'!$B$6,0)</f>
        <v>0</v>
      </c>
      <c r="Q2454" s="5">
        <f>I2454*'اطلاعات پایه'!$B$7</f>
        <v>0</v>
      </c>
      <c r="R2454" s="5">
        <f>ROUND('اطلاعات پایه'!$B$8/30*MIN(30,L2454),0)</f>
        <v>9000000</v>
      </c>
      <c r="S2454" s="5">
        <f>ROUND('اطلاعات پایه'!$B$9/30*MIN(30,L2454),0)</f>
        <v>22000000</v>
      </c>
      <c r="T2454" s="5">
        <f t="shared" si="299"/>
        <v>59284</v>
      </c>
      <c r="U2454" s="15"/>
      <c r="V2454" s="5">
        <f t="shared" ref="V2454:V2517" si="305">U2454*T2454</f>
        <v>0</v>
      </c>
      <c r="X2454" s="9">
        <f t="shared" si="300"/>
        <v>40316080</v>
      </c>
      <c r="Y2454" s="9">
        <f>ROUND(0.07*MIN(7*L2454*'اطلاعات پایه'!$B$5,'محاسبه حقوق'!X2454),0)</f>
        <v>2822126</v>
      </c>
      <c r="Z2454" s="9">
        <f t="shared" si="301"/>
        <v>9272700</v>
      </c>
      <c r="AA2454" s="9">
        <f t="shared" si="302"/>
        <v>480702059.14285713</v>
      </c>
      <c r="AB2454" s="5">
        <f>IF(AA2454&lt;='اطلاعات پایه'!$B$35,'اطلاعات پایه'!$D$35,IF(AA2454&lt;='اطلاعات پایه'!$B$36,'اطلاعات پایه'!$E$35+(AA2454-'اطلاعات پایه'!$B$35)*'اطلاعات پایه'!$C$36,IF(AA2454&lt;='اطلاعات پایه'!$B$37,'اطلاعات پایه'!$E$36+(AA2454-'اطلاعات پایه'!$B$36)*'اطلاعات پایه'!$C$37,IF(AA2454&lt;='اطلاعات پایه'!$B$38,'اطلاعات پایه'!$E$37+(AA2454-'اطلاعات پایه'!$B$37)*'اطلاعات پایه'!$C$38,IF(AA2454&lt;='اطلاعات پایه'!$B$39,'اطلاعات پایه'!$E$38+(AA2454-'اطلاعات پایه'!$B$38)*'اطلاعات پایه'!$C$39,'اطلاعات پایه'!$E$39+(AA2454-'اطلاعات پایه'!$B$39)*'اطلاعات پایه'!$C$40)))))/365*L2454</f>
        <v>0</v>
      </c>
      <c r="AC2454" s="9">
        <f t="shared" si="303"/>
        <v>37493954</v>
      </c>
      <c r="AE2454" s="9">
        <f t="shared" ref="AE2454:AE2517" si="306">X2454+Z2454</f>
        <v>49588780</v>
      </c>
    </row>
    <row r="2455" spans="1:31" x14ac:dyDescent="0.25">
      <c r="A2455" s="13">
        <v>2435</v>
      </c>
      <c r="B2455" s="13"/>
      <c r="C2455" s="13"/>
      <c r="D2455" s="13"/>
      <c r="E2455" s="13"/>
      <c r="F2455" s="13"/>
      <c r="G2455" s="6" t="str">
        <f t="shared" si="304"/>
        <v/>
      </c>
      <c r="H2455" s="13"/>
      <c r="I2455" s="13"/>
      <c r="J2455" s="15"/>
      <c r="K2455" s="15"/>
      <c r="L2455" s="5">
        <f>VLOOKUP($C$15,'اطلاعات پایه'!$A$18:$B$30,2,FALSE)</f>
        <v>30</v>
      </c>
      <c r="M2455" s="6">
        <f>VLOOKUP($C$15,'اطلاعات پایه'!$A$18:$C$30,3,FALSE)</f>
        <v>45736</v>
      </c>
      <c r="N2455" s="5">
        <f>ROUND((K2455*('اطلاعات پایه'!$B$12+1)+'اطلاعات پایه'!$B$13)/30*L2455,0)</f>
        <v>9316080</v>
      </c>
      <c r="O2455" s="5">
        <f>IF(AND(F2455&gt;0,M2455-F2455&gt;364),'اطلاعات پایه'!$B$10,0)*L2455+J2455</f>
        <v>0</v>
      </c>
      <c r="P2455" s="5">
        <f>IF(H2455="متاهل",'اطلاعات پایه'!$B$6,0)</f>
        <v>0</v>
      </c>
      <c r="Q2455" s="5">
        <f>I2455*'اطلاعات پایه'!$B$7</f>
        <v>0</v>
      </c>
      <c r="R2455" s="5">
        <f>ROUND('اطلاعات پایه'!$B$8/30*MIN(30,L2455),0)</f>
        <v>9000000</v>
      </c>
      <c r="S2455" s="5">
        <f>ROUND('اطلاعات پایه'!$B$9/30*MIN(30,L2455),0)</f>
        <v>22000000</v>
      </c>
      <c r="T2455" s="5">
        <f t="shared" ref="T2455:T2518" si="307">ROUND((N2455+O2455)/L2455*30/220*1.4,0)</f>
        <v>59284</v>
      </c>
      <c r="U2455" s="15"/>
      <c r="V2455" s="5">
        <f t="shared" si="305"/>
        <v>0</v>
      </c>
      <c r="X2455" s="9">
        <f t="shared" ref="X2455:X2518" si="308">SUM(N2455:S2455,V2455:W2455)</f>
        <v>40316080</v>
      </c>
      <c r="Y2455" s="9">
        <f>ROUND(0.07*MIN(7*L2455*'اطلاعات پایه'!$B$5,'محاسبه حقوق'!X2455),0)</f>
        <v>2822126</v>
      </c>
      <c r="Z2455" s="9">
        <f t="shared" ref="Z2455:Z2518" si="309">ROUND(Y2455/7*23,0)</f>
        <v>9272700</v>
      </c>
      <c r="AA2455" s="9">
        <f t="shared" ref="AA2455:AA2518" si="310">(X2455-2/7*Y2455)/L2455*365</f>
        <v>480702059.14285713</v>
      </c>
      <c r="AB2455" s="5">
        <f>IF(AA2455&lt;='اطلاعات پایه'!$B$35,'اطلاعات پایه'!$D$35,IF(AA2455&lt;='اطلاعات پایه'!$B$36,'اطلاعات پایه'!$E$35+(AA2455-'اطلاعات پایه'!$B$35)*'اطلاعات پایه'!$C$36,IF(AA2455&lt;='اطلاعات پایه'!$B$37,'اطلاعات پایه'!$E$36+(AA2455-'اطلاعات پایه'!$B$36)*'اطلاعات پایه'!$C$37,IF(AA2455&lt;='اطلاعات پایه'!$B$38,'اطلاعات پایه'!$E$37+(AA2455-'اطلاعات پایه'!$B$37)*'اطلاعات پایه'!$C$38,IF(AA2455&lt;='اطلاعات پایه'!$B$39,'اطلاعات پایه'!$E$38+(AA2455-'اطلاعات پایه'!$B$38)*'اطلاعات پایه'!$C$39,'اطلاعات پایه'!$E$39+(AA2455-'اطلاعات پایه'!$B$39)*'اطلاعات پایه'!$C$40)))))/365*L2455</f>
        <v>0</v>
      </c>
      <c r="AC2455" s="9">
        <f t="shared" ref="AC2455:AC2518" si="311">X2455-Y2455-AB2455</f>
        <v>37493954</v>
      </c>
      <c r="AE2455" s="9">
        <f t="shared" si="306"/>
        <v>49588780</v>
      </c>
    </row>
    <row r="2456" spans="1:31" x14ac:dyDescent="0.25">
      <c r="A2456" s="13">
        <v>2436</v>
      </c>
      <c r="B2456" s="13"/>
      <c r="C2456" s="13"/>
      <c r="D2456" s="13"/>
      <c r="E2456" s="13"/>
      <c r="F2456" s="13"/>
      <c r="G2456" s="6" t="str">
        <f t="shared" si="304"/>
        <v/>
      </c>
      <c r="H2456" s="13"/>
      <c r="I2456" s="13"/>
      <c r="J2456" s="15"/>
      <c r="K2456" s="15"/>
      <c r="L2456" s="5">
        <f>VLOOKUP($C$15,'اطلاعات پایه'!$A$18:$B$30,2,FALSE)</f>
        <v>30</v>
      </c>
      <c r="M2456" s="6">
        <f>VLOOKUP($C$15,'اطلاعات پایه'!$A$18:$C$30,3,FALSE)</f>
        <v>45736</v>
      </c>
      <c r="N2456" s="5">
        <f>ROUND((K2456*('اطلاعات پایه'!$B$12+1)+'اطلاعات پایه'!$B$13)/30*L2456,0)</f>
        <v>9316080</v>
      </c>
      <c r="O2456" s="5">
        <f>IF(AND(F2456&gt;0,M2456-F2456&gt;364),'اطلاعات پایه'!$B$10,0)*L2456+J2456</f>
        <v>0</v>
      </c>
      <c r="P2456" s="5">
        <f>IF(H2456="متاهل",'اطلاعات پایه'!$B$6,0)</f>
        <v>0</v>
      </c>
      <c r="Q2456" s="5">
        <f>I2456*'اطلاعات پایه'!$B$7</f>
        <v>0</v>
      </c>
      <c r="R2456" s="5">
        <f>ROUND('اطلاعات پایه'!$B$8/30*MIN(30,L2456),0)</f>
        <v>9000000</v>
      </c>
      <c r="S2456" s="5">
        <f>ROUND('اطلاعات پایه'!$B$9/30*MIN(30,L2456),0)</f>
        <v>22000000</v>
      </c>
      <c r="T2456" s="5">
        <f t="shared" si="307"/>
        <v>59284</v>
      </c>
      <c r="U2456" s="15"/>
      <c r="V2456" s="5">
        <f t="shared" si="305"/>
        <v>0</v>
      </c>
      <c r="X2456" s="9">
        <f t="shared" si="308"/>
        <v>40316080</v>
      </c>
      <c r="Y2456" s="9">
        <f>ROUND(0.07*MIN(7*L2456*'اطلاعات پایه'!$B$5,'محاسبه حقوق'!X2456),0)</f>
        <v>2822126</v>
      </c>
      <c r="Z2456" s="9">
        <f t="shared" si="309"/>
        <v>9272700</v>
      </c>
      <c r="AA2456" s="9">
        <f t="shared" si="310"/>
        <v>480702059.14285713</v>
      </c>
      <c r="AB2456" s="5">
        <f>IF(AA2456&lt;='اطلاعات پایه'!$B$35,'اطلاعات پایه'!$D$35,IF(AA2456&lt;='اطلاعات پایه'!$B$36,'اطلاعات پایه'!$E$35+(AA2456-'اطلاعات پایه'!$B$35)*'اطلاعات پایه'!$C$36,IF(AA2456&lt;='اطلاعات پایه'!$B$37,'اطلاعات پایه'!$E$36+(AA2456-'اطلاعات پایه'!$B$36)*'اطلاعات پایه'!$C$37,IF(AA2456&lt;='اطلاعات پایه'!$B$38,'اطلاعات پایه'!$E$37+(AA2456-'اطلاعات پایه'!$B$37)*'اطلاعات پایه'!$C$38,IF(AA2456&lt;='اطلاعات پایه'!$B$39,'اطلاعات پایه'!$E$38+(AA2456-'اطلاعات پایه'!$B$38)*'اطلاعات پایه'!$C$39,'اطلاعات پایه'!$E$39+(AA2456-'اطلاعات پایه'!$B$39)*'اطلاعات پایه'!$C$40)))))/365*L2456</f>
        <v>0</v>
      </c>
      <c r="AC2456" s="9">
        <f t="shared" si="311"/>
        <v>37493954</v>
      </c>
      <c r="AE2456" s="9">
        <f t="shared" si="306"/>
        <v>49588780</v>
      </c>
    </row>
    <row r="2457" spans="1:31" x14ac:dyDescent="0.25">
      <c r="A2457" s="13">
        <v>2437</v>
      </c>
      <c r="B2457" s="13"/>
      <c r="C2457" s="13"/>
      <c r="D2457" s="13"/>
      <c r="E2457" s="13"/>
      <c r="F2457" s="13"/>
      <c r="G2457" s="6" t="str">
        <f t="shared" si="304"/>
        <v/>
      </c>
      <c r="H2457" s="13"/>
      <c r="I2457" s="13"/>
      <c r="J2457" s="15"/>
      <c r="K2457" s="15"/>
      <c r="L2457" s="5">
        <f>VLOOKUP($C$15,'اطلاعات پایه'!$A$18:$B$30,2,FALSE)</f>
        <v>30</v>
      </c>
      <c r="M2457" s="6">
        <f>VLOOKUP($C$15,'اطلاعات پایه'!$A$18:$C$30,3,FALSE)</f>
        <v>45736</v>
      </c>
      <c r="N2457" s="5">
        <f>ROUND((K2457*('اطلاعات پایه'!$B$12+1)+'اطلاعات پایه'!$B$13)/30*L2457,0)</f>
        <v>9316080</v>
      </c>
      <c r="O2457" s="5">
        <f>IF(AND(F2457&gt;0,M2457-F2457&gt;364),'اطلاعات پایه'!$B$10,0)*L2457+J2457</f>
        <v>0</v>
      </c>
      <c r="P2457" s="5">
        <f>IF(H2457="متاهل",'اطلاعات پایه'!$B$6,0)</f>
        <v>0</v>
      </c>
      <c r="Q2457" s="5">
        <f>I2457*'اطلاعات پایه'!$B$7</f>
        <v>0</v>
      </c>
      <c r="R2457" s="5">
        <f>ROUND('اطلاعات پایه'!$B$8/30*MIN(30,L2457),0)</f>
        <v>9000000</v>
      </c>
      <c r="S2457" s="5">
        <f>ROUND('اطلاعات پایه'!$B$9/30*MIN(30,L2457),0)</f>
        <v>22000000</v>
      </c>
      <c r="T2457" s="5">
        <f t="shared" si="307"/>
        <v>59284</v>
      </c>
      <c r="U2457" s="15"/>
      <c r="V2457" s="5">
        <f t="shared" si="305"/>
        <v>0</v>
      </c>
      <c r="X2457" s="9">
        <f t="shared" si="308"/>
        <v>40316080</v>
      </c>
      <c r="Y2457" s="9">
        <f>ROUND(0.07*MIN(7*L2457*'اطلاعات پایه'!$B$5,'محاسبه حقوق'!X2457),0)</f>
        <v>2822126</v>
      </c>
      <c r="Z2457" s="9">
        <f t="shared" si="309"/>
        <v>9272700</v>
      </c>
      <c r="AA2457" s="9">
        <f t="shared" si="310"/>
        <v>480702059.14285713</v>
      </c>
      <c r="AB2457" s="5">
        <f>IF(AA2457&lt;='اطلاعات پایه'!$B$35,'اطلاعات پایه'!$D$35,IF(AA2457&lt;='اطلاعات پایه'!$B$36,'اطلاعات پایه'!$E$35+(AA2457-'اطلاعات پایه'!$B$35)*'اطلاعات پایه'!$C$36,IF(AA2457&lt;='اطلاعات پایه'!$B$37,'اطلاعات پایه'!$E$36+(AA2457-'اطلاعات پایه'!$B$36)*'اطلاعات پایه'!$C$37,IF(AA2457&lt;='اطلاعات پایه'!$B$38,'اطلاعات پایه'!$E$37+(AA2457-'اطلاعات پایه'!$B$37)*'اطلاعات پایه'!$C$38,IF(AA2457&lt;='اطلاعات پایه'!$B$39,'اطلاعات پایه'!$E$38+(AA2457-'اطلاعات پایه'!$B$38)*'اطلاعات پایه'!$C$39,'اطلاعات پایه'!$E$39+(AA2457-'اطلاعات پایه'!$B$39)*'اطلاعات پایه'!$C$40)))))/365*L2457</f>
        <v>0</v>
      </c>
      <c r="AC2457" s="9">
        <f t="shared" si="311"/>
        <v>37493954</v>
      </c>
      <c r="AE2457" s="9">
        <f t="shared" si="306"/>
        <v>49588780</v>
      </c>
    </row>
    <row r="2458" spans="1:31" x14ac:dyDescent="0.25">
      <c r="A2458" s="13">
        <v>2438</v>
      </c>
      <c r="B2458" s="13"/>
      <c r="C2458" s="13"/>
      <c r="D2458" s="13"/>
      <c r="E2458" s="13"/>
      <c r="F2458" s="13"/>
      <c r="G2458" s="6" t="str">
        <f t="shared" si="304"/>
        <v/>
      </c>
      <c r="H2458" s="13"/>
      <c r="I2458" s="13"/>
      <c r="J2458" s="15"/>
      <c r="K2458" s="15"/>
      <c r="L2458" s="5">
        <f>VLOOKUP($C$15,'اطلاعات پایه'!$A$18:$B$30,2,FALSE)</f>
        <v>30</v>
      </c>
      <c r="M2458" s="6">
        <f>VLOOKUP($C$15,'اطلاعات پایه'!$A$18:$C$30,3,FALSE)</f>
        <v>45736</v>
      </c>
      <c r="N2458" s="5">
        <f>ROUND((K2458*('اطلاعات پایه'!$B$12+1)+'اطلاعات پایه'!$B$13)/30*L2458,0)</f>
        <v>9316080</v>
      </c>
      <c r="O2458" s="5">
        <f>IF(AND(F2458&gt;0,M2458-F2458&gt;364),'اطلاعات پایه'!$B$10,0)*L2458+J2458</f>
        <v>0</v>
      </c>
      <c r="P2458" s="5">
        <f>IF(H2458="متاهل",'اطلاعات پایه'!$B$6,0)</f>
        <v>0</v>
      </c>
      <c r="Q2458" s="5">
        <f>I2458*'اطلاعات پایه'!$B$7</f>
        <v>0</v>
      </c>
      <c r="R2458" s="5">
        <f>ROUND('اطلاعات پایه'!$B$8/30*MIN(30,L2458),0)</f>
        <v>9000000</v>
      </c>
      <c r="S2458" s="5">
        <f>ROUND('اطلاعات پایه'!$B$9/30*MIN(30,L2458),0)</f>
        <v>22000000</v>
      </c>
      <c r="T2458" s="5">
        <f t="shared" si="307"/>
        <v>59284</v>
      </c>
      <c r="U2458" s="15"/>
      <c r="V2458" s="5">
        <f t="shared" si="305"/>
        <v>0</v>
      </c>
      <c r="X2458" s="9">
        <f t="shared" si="308"/>
        <v>40316080</v>
      </c>
      <c r="Y2458" s="9">
        <f>ROUND(0.07*MIN(7*L2458*'اطلاعات پایه'!$B$5,'محاسبه حقوق'!X2458),0)</f>
        <v>2822126</v>
      </c>
      <c r="Z2458" s="9">
        <f t="shared" si="309"/>
        <v>9272700</v>
      </c>
      <c r="AA2458" s="9">
        <f t="shared" si="310"/>
        <v>480702059.14285713</v>
      </c>
      <c r="AB2458" s="5">
        <f>IF(AA2458&lt;='اطلاعات پایه'!$B$35,'اطلاعات پایه'!$D$35,IF(AA2458&lt;='اطلاعات پایه'!$B$36,'اطلاعات پایه'!$E$35+(AA2458-'اطلاعات پایه'!$B$35)*'اطلاعات پایه'!$C$36,IF(AA2458&lt;='اطلاعات پایه'!$B$37,'اطلاعات پایه'!$E$36+(AA2458-'اطلاعات پایه'!$B$36)*'اطلاعات پایه'!$C$37,IF(AA2458&lt;='اطلاعات پایه'!$B$38,'اطلاعات پایه'!$E$37+(AA2458-'اطلاعات پایه'!$B$37)*'اطلاعات پایه'!$C$38,IF(AA2458&lt;='اطلاعات پایه'!$B$39,'اطلاعات پایه'!$E$38+(AA2458-'اطلاعات پایه'!$B$38)*'اطلاعات پایه'!$C$39,'اطلاعات پایه'!$E$39+(AA2458-'اطلاعات پایه'!$B$39)*'اطلاعات پایه'!$C$40)))))/365*L2458</f>
        <v>0</v>
      </c>
      <c r="AC2458" s="9">
        <f t="shared" si="311"/>
        <v>37493954</v>
      </c>
      <c r="AE2458" s="9">
        <f t="shared" si="306"/>
        <v>49588780</v>
      </c>
    </row>
    <row r="2459" spans="1:31" x14ac:dyDescent="0.25">
      <c r="A2459" s="13">
        <v>2439</v>
      </c>
      <c r="B2459" s="13"/>
      <c r="C2459" s="13"/>
      <c r="D2459" s="13"/>
      <c r="E2459" s="13"/>
      <c r="F2459" s="13"/>
      <c r="G2459" s="6" t="str">
        <f t="shared" si="304"/>
        <v/>
      </c>
      <c r="H2459" s="13"/>
      <c r="I2459" s="13"/>
      <c r="J2459" s="15"/>
      <c r="K2459" s="15"/>
      <c r="L2459" s="5">
        <f>VLOOKUP($C$15,'اطلاعات پایه'!$A$18:$B$30,2,FALSE)</f>
        <v>30</v>
      </c>
      <c r="M2459" s="6">
        <f>VLOOKUP($C$15,'اطلاعات پایه'!$A$18:$C$30,3,FALSE)</f>
        <v>45736</v>
      </c>
      <c r="N2459" s="5">
        <f>ROUND((K2459*('اطلاعات پایه'!$B$12+1)+'اطلاعات پایه'!$B$13)/30*L2459,0)</f>
        <v>9316080</v>
      </c>
      <c r="O2459" s="5">
        <f>IF(AND(F2459&gt;0,M2459-F2459&gt;364),'اطلاعات پایه'!$B$10,0)*L2459+J2459</f>
        <v>0</v>
      </c>
      <c r="P2459" s="5">
        <f>IF(H2459="متاهل",'اطلاعات پایه'!$B$6,0)</f>
        <v>0</v>
      </c>
      <c r="Q2459" s="5">
        <f>I2459*'اطلاعات پایه'!$B$7</f>
        <v>0</v>
      </c>
      <c r="R2459" s="5">
        <f>ROUND('اطلاعات پایه'!$B$8/30*MIN(30,L2459),0)</f>
        <v>9000000</v>
      </c>
      <c r="S2459" s="5">
        <f>ROUND('اطلاعات پایه'!$B$9/30*MIN(30,L2459),0)</f>
        <v>22000000</v>
      </c>
      <c r="T2459" s="5">
        <f t="shared" si="307"/>
        <v>59284</v>
      </c>
      <c r="U2459" s="15"/>
      <c r="V2459" s="5">
        <f t="shared" si="305"/>
        <v>0</v>
      </c>
      <c r="X2459" s="9">
        <f t="shared" si="308"/>
        <v>40316080</v>
      </c>
      <c r="Y2459" s="9">
        <f>ROUND(0.07*MIN(7*L2459*'اطلاعات پایه'!$B$5,'محاسبه حقوق'!X2459),0)</f>
        <v>2822126</v>
      </c>
      <c r="Z2459" s="9">
        <f t="shared" si="309"/>
        <v>9272700</v>
      </c>
      <c r="AA2459" s="9">
        <f t="shared" si="310"/>
        <v>480702059.14285713</v>
      </c>
      <c r="AB2459" s="5">
        <f>IF(AA2459&lt;='اطلاعات پایه'!$B$35,'اطلاعات پایه'!$D$35,IF(AA2459&lt;='اطلاعات پایه'!$B$36,'اطلاعات پایه'!$E$35+(AA2459-'اطلاعات پایه'!$B$35)*'اطلاعات پایه'!$C$36,IF(AA2459&lt;='اطلاعات پایه'!$B$37,'اطلاعات پایه'!$E$36+(AA2459-'اطلاعات پایه'!$B$36)*'اطلاعات پایه'!$C$37,IF(AA2459&lt;='اطلاعات پایه'!$B$38,'اطلاعات پایه'!$E$37+(AA2459-'اطلاعات پایه'!$B$37)*'اطلاعات پایه'!$C$38,IF(AA2459&lt;='اطلاعات پایه'!$B$39,'اطلاعات پایه'!$E$38+(AA2459-'اطلاعات پایه'!$B$38)*'اطلاعات پایه'!$C$39,'اطلاعات پایه'!$E$39+(AA2459-'اطلاعات پایه'!$B$39)*'اطلاعات پایه'!$C$40)))))/365*L2459</f>
        <v>0</v>
      </c>
      <c r="AC2459" s="9">
        <f t="shared" si="311"/>
        <v>37493954</v>
      </c>
      <c r="AE2459" s="9">
        <f t="shared" si="306"/>
        <v>49588780</v>
      </c>
    </row>
    <row r="2460" spans="1:31" x14ac:dyDescent="0.25">
      <c r="A2460" s="13">
        <v>2440</v>
      </c>
      <c r="B2460" s="13"/>
      <c r="C2460" s="13"/>
      <c r="D2460" s="13"/>
      <c r="E2460" s="13"/>
      <c r="F2460" s="13"/>
      <c r="G2460" s="6" t="str">
        <f t="shared" si="304"/>
        <v/>
      </c>
      <c r="H2460" s="13"/>
      <c r="I2460" s="13"/>
      <c r="J2460" s="15"/>
      <c r="K2460" s="15"/>
      <c r="L2460" s="5">
        <f>VLOOKUP($C$15,'اطلاعات پایه'!$A$18:$B$30,2,FALSE)</f>
        <v>30</v>
      </c>
      <c r="M2460" s="6">
        <f>VLOOKUP($C$15,'اطلاعات پایه'!$A$18:$C$30,3,FALSE)</f>
        <v>45736</v>
      </c>
      <c r="N2460" s="5">
        <f>ROUND((K2460*('اطلاعات پایه'!$B$12+1)+'اطلاعات پایه'!$B$13)/30*L2460,0)</f>
        <v>9316080</v>
      </c>
      <c r="O2460" s="5">
        <f>IF(AND(F2460&gt;0,M2460-F2460&gt;364),'اطلاعات پایه'!$B$10,0)*L2460+J2460</f>
        <v>0</v>
      </c>
      <c r="P2460" s="5">
        <f>IF(H2460="متاهل",'اطلاعات پایه'!$B$6,0)</f>
        <v>0</v>
      </c>
      <c r="Q2460" s="5">
        <f>I2460*'اطلاعات پایه'!$B$7</f>
        <v>0</v>
      </c>
      <c r="R2460" s="5">
        <f>ROUND('اطلاعات پایه'!$B$8/30*MIN(30,L2460),0)</f>
        <v>9000000</v>
      </c>
      <c r="S2460" s="5">
        <f>ROUND('اطلاعات پایه'!$B$9/30*MIN(30,L2460),0)</f>
        <v>22000000</v>
      </c>
      <c r="T2460" s="5">
        <f t="shared" si="307"/>
        <v>59284</v>
      </c>
      <c r="U2460" s="15"/>
      <c r="V2460" s="5">
        <f t="shared" si="305"/>
        <v>0</v>
      </c>
      <c r="X2460" s="9">
        <f t="shared" si="308"/>
        <v>40316080</v>
      </c>
      <c r="Y2460" s="9">
        <f>ROUND(0.07*MIN(7*L2460*'اطلاعات پایه'!$B$5,'محاسبه حقوق'!X2460),0)</f>
        <v>2822126</v>
      </c>
      <c r="Z2460" s="9">
        <f t="shared" si="309"/>
        <v>9272700</v>
      </c>
      <c r="AA2460" s="9">
        <f t="shared" si="310"/>
        <v>480702059.14285713</v>
      </c>
      <c r="AB2460" s="5">
        <f>IF(AA2460&lt;='اطلاعات پایه'!$B$35,'اطلاعات پایه'!$D$35,IF(AA2460&lt;='اطلاعات پایه'!$B$36,'اطلاعات پایه'!$E$35+(AA2460-'اطلاعات پایه'!$B$35)*'اطلاعات پایه'!$C$36,IF(AA2460&lt;='اطلاعات پایه'!$B$37,'اطلاعات پایه'!$E$36+(AA2460-'اطلاعات پایه'!$B$36)*'اطلاعات پایه'!$C$37,IF(AA2460&lt;='اطلاعات پایه'!$B$38,'اطلاعات پایه'!$E$37+(AA2460-'اطلاعات پایه'!$B$37)*'اطلاعات پایه'!$C$38,IF(AA2460&lt;='اطلاعات پایه'!$B$39,'اطلاعات پایه'!$E$38+(AA2460-'اطلاعات پایه'!$B$38)*'اطلاعات پایه'!$C$39,'اطلاعات پایه'!$E$39+(AA2460-'اطلاعات پایه'!$B$39)*'اطلاعات پایه'!$C$40)))))/365*L2460</f>
        <v>0</v>
      </c>
      <c r="AC2460" s="9">
        <f t="shared" si="311"/>
        <v>37493954</v>
      </c>
      <c r="AE2460" s="9">
        <f t="shared" si="306"/>
        <v>49588780</v>
      </c>
    </row>
    <row r="2461" spans="1:31" x14ac:dyDescent="0.25">
      <c r="A2461" s="13">
        <v>2441</v>
      </c>
      <c r="B2461" s="13"/>
      <c r="C2461" s="13"/>
      <c r="D2461" s="13"/>
      <c r="E2461" s="13"/>
      <c r="F2461" s="13"/>
      <c r="G2461" s="6" t="str">
        <f t="shared" si="304"/>
        <v/>
      </c>
      <c r="H2461" s="13"/>
      <c r="I2461" s="13"/>
      <c r="J2461" s="15"/>
      <c r="K2461" s="15"/>
      <c r="L2461" s="5">
        <f>VLOOKUP($C$15,'اطلاعات پایه'!$A$18:$B$30,2,FALSE)</f>
        <v>30</v>
      </c>
      <c r="M2461" s="6">
        <f>VLOOKUP($C$15,'اطلاعات پایه'!$A$18:$C$30,3,FALSE)</f>
        <v>45736</v>
      </c>
      <c r="N2461" s="5">
        <f>ROUND((K2461*('اطلاعات پایه'!$B$12+1)+'اطلاعات پایه'!$B$13)/30*L2461,0)</f>
        <v>9316080</v>
      </c>
      <c r="O2461" s="5">
        <f>IF(AND(F2461&gt;0,M2461-F2461&gt;364),'اطلاعات پایه'!$B$10,0)*L2461+J2461</f>
        <v>0</v>
      </c>
      <c r="P2461" s="5">
        <f>IF(H2461="متاهل",'اطلاعات پایه'!$B$6,0)</f>
        <v>0</v>
      </c>
      <c r="Q2461" s="5">
        <f>I2461*'اطلاعات پایه'!$B$7</f>
        <v>0</v>
      </c>
      <c r="R2461" s="5">
        <f>ROUND('اطلاعات پایه'!$B$8/30*MIN(30,L2461),0)</f>
        <v>9000000</v>
      </c>
      <c r="S2461" s="5">
        <f>ROUND('اطلاعات پایه'!$B$9/30*MIN(30,L2461),0)</f>
        <v>22000000</v>
      </c>
      <c r="T2461" s="5">
        <f t="shared" si="307"/>
        <v>59284</v>
      </c>
      <c r="U2461" s="15"/>
      <c r="V2461" s="5">
        <f t="shared" si="305"/>
        <v>0</v>
      </c>
      <c r="X2461" s="9">
        <f t="shared" si="308"/>
        <v>40316080</v>
      </c>
      <c r="Y2461" s="9">
        <f>ROUND(0.07*MIN(7*L2461*'اطلاعات پایه'!$B$5,'محاسبه حقوق'!X2461),0)</f>
        <v>2822126</v>
      </c>
      <c r="Z2461" s="9">
        <f t="shared" si="309"/>
        <v>9272700</v>
      </c>
      <c r="AA2461" s="9">
        <f t="shared" si="310"/>
        <v>480702059.14285713</v>
      </c>
      <c r="AB2461" s="5">
        <f>IF(AA2461&lt;='اطلاعات پایه'!$B$35,'اطلاعات پایه'!$D$35,IF(AA2461&lt;='اطلاعات پایه'!$B$36,'اطلاعات پایه'!$E$35+(AA2461-'اطلاعات پایه'!$B$35)*'اطلاعات پایه'!$C$36,IF(AA2461&lt;='اطلاعات پایه'!$B$37,'اطلاعات پایه'!$E$36+(AA2461-'اطلاعات پایه'!$B$36)*'اطلاعات پایه'!$C$37,IF(AA2461&lt;='اطلاعات پایه'!$B$38,'اطلاعات پایه'!$E$37+(AA2461-'اطلاعات پایه'!$B$37)*'اطلاعات پایه'!$C$38,IF(AA2461&lt;='اطلاعات پایه'!$B$39,'اطلاعات پایه'!$E$38+(AA2461-'اطلاعات پایه'!$B$38)*'اطلاعات پایه'!$C$39,'اطلاعات پایه'!$E$39+(AA2461-'اطلاعات پایه'!$B$39)*'اطلاعات پایه'!$C$40)))))/365*L2461</f>
        <v>0</v>
      </c>
      <c r="AC2461" s="9">
        <f t="shared" si="311"/>
        <v>37493954</v>
      </c>
      <c r="AE2461" s="9">
        <f t="shared" si="306"/>
        <v>49588780</v>
      </c>
    </row>
    <row r="2462" spans="1:31" x14ac:dyDescent="0.25">
      <c r="A2462" s="13">
        <v>2442</v>
      </c>
      <c r="B2462" s="13"/>
      <c r="C2462" s="13"/>
      <c r="D2462" s="13"/>
      <c r="E2462" s="13"/>
      <c r="F2462" s="13"/>
      <c r="G2462" s="6" t="str">
        <f t="shared" si="304"/>
        <v/>
      </c>
      <c r="H2462" s="13"/>
      <c r="I2462" s="13"/>
      <c r="J2462" s="15"/>
      <c r="K2462" s="15"/>
      <c r="L2462" s="5">
        <f>VLOOKUP($C$15,'اطلاعات پایه'!$A$18:$B$30,2,FALSE)</f>
        <v>30</v>
      </c>
      <c r="M2462" s="6">
        <f>VLOOKUP($C$15,'اطلاعات پایه'!$A$18:$C$30,3,FALSE)</f>
        <v>45736</v>
      </c>
      <c r="N2462" s="5">
        <f>ROUND((K2462*('اطلاعات پایه'!$B$12+1)+'اطلاعات پایه'!$B$13)/30*L2462,0)</f>
        <v>9316080</v>
      </c>
      <c r="O2462" s="5">
        <f>IF(AND(F2462&gt;0,M2462-F2462&gt;364),'اطلاعات پایه'!$B$10,0)*L2462+J2462</f>
        <v>0</v>
      </c>
      <c r="P2462" s="5">
        <f>IF(H2462="متاهل",'اطلاعات پایه'!$B$6,0)</f>
        <v>0</v>
      </c>
      <c r="Q2462" s="5">
        <f>I2462*'اطلاعات پایه'!$B$7</f>
        <v>0</v>
      </c>
      <c r="R2462" s="5">
        <f>ROUND('اطلاعات پایه'!$B$8/30*MIN(30,L2462),0)</f>
        <v>9000000</v>
      </c>
      <c r="S2462" s="5">
        <f>ROUND('اطلاعات پایه'!$B$9/30*MIN(30,L2462),0)</f>
        <v>22000000</v>
      </c>
      <c r="T2462" s="5">
        <f t="shared" si="307"/>
        <v>59284</v>
      </c>
      <c r="U2462" s="15"/>
      <c r="V2462" s="5">
        <f t="shared" si="305"/>
        <v>0</v>
      </c>
      <c r="X2462" s="9">
        <f t="shared" si="308"/>
        <v>40316080</v>
      </c>
      <c r="Y2462" s="9">
        <f>ROUND(0.07*MIN(7*L2462*'اطلاعات پایه'!$B$5,'محاسبه حقوق'!X2462),0)</f>
        <v>2822126</v>
      </c>
      <c r="Z2462" s="9">
        <f t="shared" si="309"/>
        <v>9272700</v>
      </c>
      <c r="AA2462" s="9">
        <f t="shared" si="310"/>
        <v>480702059.14285713</v>
      </c>
      <c r="AB2462" s="5">
        <f>IF(AA2462&lt;='اطلاعات پایه'!$B$35,'اطلاعات پایه'!$D$35,IF(AA2462&lt;='اطلاعات پایه'!$B$36,'اطلاعات پایه'!$E$35+(AA2462-'اطلاعات پایه'!$B$35)*'اطلاعات پایه'!$C$36,IF(AA2462&lt;='اطلاعات پایه'!$B$37,'اطلاعات پایه'!$E$36+(AA2462-'اطلاعات پایه'!$B$36)*'اطلاعات پایه'!$C$37,IF(AA2462&lt;='اطلاعات پایه'!$B$38,'اطلاعات پایه'!$E$37+(AA2462-'اطلاعات پایه'!$B$37)*'اطلاعات پایه'!$C$38,IF(AA2462&lt;='اطلاعات پایه'!$B$39,'اطلاعات پایه'!$E$38+(AA2462-'اطلاعات پایه'!$B$38)*'اطلاعات پایه'!$C$39,'اطلاعات پایه'!$E$39+(AA2462-'اطلاعات پایه'!$B$39)*'اطلاعات پایه'!$C$40)))))/365*L2462</f>
        <v>0</v>
      </c>
      <c r="AC2462" s="9">
        <f t="shared" si="311"/>
        <v>37493954</v>
      </c>
      <c r="AE2462" s="9">
        <f t="shared" si="306"/>
        <v>49588780</v>
      </c>
    </row>
    <row r="2463" spans="1:31" x14ac:dyDescent="0.25">
      <c r="A2463" s="13">
        <v>2443</v>
      </c>
      <c r="B2463" s="13"/>
      <c r="C2463" s="13"/>
      <c r="D2463" s="13"/>
      <c r="E2463" s="13"/>
      <c r="F2463" s="13"/>
      <c r="G2463" s="6" t="str">
        <f t="shared" si="304"/>
        <v/>
      </c>
      <c r="H2463" s="13"/>
      <c r="I2463" s="13"/>
      <c r="J2463" s="15"/>
      <c r="K2463" s="15"/>
      <c r="L2463" s="5">
        <f>VLOOKUP($C$15,'اطلاعات پایه'!$A$18:$B$30,2,FALSE)</f>
        <v>30</v>
      </c>
      <c r="M2463" s="6">
        <f>VLOOKUP($C$15,'اطلاعات پایه'!$A$18:$C$30,3,FALSE)</f>
        <v>45736</v>
      </c>
      <c r="N2463" s="5">
        <f>ROUND((K2463*('اطلاعات پایه'!$B$12+1)+'اطلاعات پایه'!$B$13)/30*L2463,0)</f>
        <v>9316080</v>
      </c>
      <c r="O2463" s="5">
        <f>IF(AND(F2463&gt;0,M2463-F2463&gt;364),'اطلاعات پایه'!$B$10,0)*L2463+J2463</f>
        <v>0</v>
      </c>
      <c r="P2463" s="5">
        <f>IF(H2463="متاهل",'اطلاعات پایه'!$B$6,0)</f>
        <v>0</v>
      </c>
      <c r="Q2463" s="5">
        <f>I2463*'اطلاعات پایه'!$B$7</f>
        <v>0</v>
      </c>
      <c r="R2463" s="5">
        <f>ROUND('اطلاعات پایه'!$B$8/30*MIN(30,L2463),0)</f>
        <v>9000000</v>
      </c>
      <c r="S2463" s="5">
        <f>ROUND('اطلاعات پایه'!$B$9/30*MIN(30,L2463),0)</f>
        <v>22000000</v>
      </c>
      <c r="T2463" s="5">
        <f t="shared" si="307"/>
        <v>59284</v>
      </c>
      <c r="U2463" s="15"/>
      <c r="V2463" s="5">
        <f t="shared" si="305"/>
        <v>0</v>
      </c>
      <c r="X2463" s="9">
        <f t="shared" si="308"/>
        <v>40316080</v>
      </c>
      <c r="Y2463" s="9">
        <f>ROUND(0.07*MIN(7*L2463*'اطلاعات پایه'!$B$5,'محاسبه حقوق'!X2463),0)</f>
        <v>2822126</v>
      </c>
      <c r="Z2463" s="9">
        <f t="shared" si="309"/>
        <v>9272700</v>
      </c>
      <c r="AA2463" s="9">
        <f t="shared" si="310"/>
        <v>480702059.14285713</v>
      </c>
      <c r="AB2463" s="5">
        <f>IF(AA2463&lt;='اطلاعات پایه'!$B$35,'اطلاعات پایه'!$D$35,IF(AA2463&lt;='اطلاعات پایه'!$B$36,'اطلاعات پایه'!$E$35+(AA2463-'اطلاعات پایه'!$B$35)*'اطلاعات پایه'!$C$36,IF(AA2463&lt;='اطلاعات پایه'!$B$37,'اطلاعات پایه'!$E$36+(AA2463-'اطلاعات پایه'!$B$36)*'اطلاعات پایه'!$C$37,IF(AA2463&lt;='اطلاعات پایه'!$B$38,'اطلاعات پایه'!$E$37+(AA2463-'اطلاعات پایه'!$B$37)*'اطلاعات پایه'!$C$38,IF(AA2463&lt;='اطلاعات پایه'!$B$39,'اطلاعات پایه'!$E$38+(AA2463-'اطلاعات پایه'!$B$38)*'اطلاعات پایه'!$C$39,'اطلاعات پایه'!$E$39+(AA2463-'اطلاعات پایه'!$B$39)*'اطلاعات پایه'!$C$40)))))/365*L2463</f>
        <v>0</v>
      </c>
      <c r="AC2463" s="9">
        <f t="shared" si="311"/>
        <v>37493954</v>
      </c>
      <c r="AE2463" s="9">
        <f t="shared" si="306"/>
        <v>49588780</v>
      </c>
    </row>
    <row r="2464" spans="1:31" x14ac:dyDescent="0.25">
      <c r="A2464" s="13">
        <v>2444</v>
      </c>
      <c r="B2464" s="13"/>
      <c r="C2464" s="13"/>
      <c r="D2464" s="13"/>
      <c r="E2464" s="13"/>
      <c r="F2464" s="13"/>
      <c r="G2464" s="6" t="str">
        <f t="shared" si="304"/>
        <v/>
      </c>
      <c r="H2464" s="13"/>
      <c r="I2464" s="13"/>
      <c r="J2464" s="15"/>
      <c r="K2464" s="15"/>
      <c r="L2464" s="5">
        <f>VLOOKUP($C$15,'اطلاعات پایه'!$A$18:$B$30,2,FALSE)</f>
        <v>30</v>
      </c>
      <c r="M2464" s="6">
        <f>VLOOKUP($C$15,'اطلاعات پایه'!$A$18:$C$30,3,FALSE)</f>
        <v>45736</v>
      </c>
      <c r="N2464" s="5">
        <f>ROUND((K2464*('اطلاعات پایه'!$B$12+1)+'اطلاعات پایه'!$B$13)/30*L2464,0)</f>
        <v>9316080</v>
      </c>
      <c r="O2464" s="5">
        <f>IF(AND(F2464&gt;0,M2464-F2464&gt;364),'اطلاعات پایه'!$B$10,0)*L2464+J2464</f>
        <v>0</v>
      </c>
      <c r="P2464" s="5">
        <f>IF(H2464="متاهل",'اطلاعات پایه'!$B$6,0)</f>
        <v>0</v>
      </c>
      <c r="Q2464" s="5">
        <f>I2464*'اطلاعات پایه'!$B$7</f>
        <v>0</v>
      </c>
      <c r="R2464" s="5">
        <f>ROUND('اطلاعات پایه'!$B$8/30*MIN(30,L2464),0)</f>
        <v>9000000</v>
      </c>
      <c r="S2464" s="5">
        <f>ROUND('اطلاعات پایه'!$B$9/30*MIN(30,L2464),0)</f>
        <v>22000000</v>
      </c>
      <c r="T2464" s="5">
        <f t="shared" si="307"/>
        <v>59284</v>
      </c>
      <c r="U2464" s="15"/>
      <c r="V2464" s="5">
        <f t="shared" si="305"/>
        <v>0</v>
      </c>
      <c r="X2464" s="9">
        <f t="shared" si="308"/>
        <v>40316080</v>
      </c>
      <c r="Y2464" s="9">
        <f>ROUND(0.07*MIN(7*L2464*'اطلاعات پایه'!$B$5,'محاسبه حقوق'!X2464),0)</f>
        <v>2822126</v>
      </c>
      <c r="Z2464" s="9">
        <f t="shared" si="309"/>
        <v>9272700</v>
      </c>
      <c r="AA2464" s="9">
        <f t="shared" si="310"/>
        <v>480702059.14285713</v>
      </c>
      <c r="AB2464" s="5">
        <f>IF(AA2464&lt;='اطلاعات پایه'!$B$35,'اطلاعات پایه'!$D$35,IF(AA2464&lt;='اطلاعات پایه'!$B$36,'اطلاعات پایه'!$E$35+(AA2464-'اطلاعات پایه'!$B$35)*'اطلاعات پایه'!$C$36,IF(AA2464&lt;='اطلاعات پایه'!$B$37,'اطلاعات پایه'!$E$36+(AA2464-'اطلاعات پایه'!$B$36)*'اطلاعات پایه'!$C$37,IF(AA2464&lt;='اطلاعات پایه'!$B$38,'اطلاعات پایه'!$E$37+(AA2464-'اطلاعات پایه'!$B$37)*'اطلاعات پایه'!$C$38,IF(AA2464&lt;='اطلاعات پایه'!$B$39,'اطلاعات پایه'!$E$38+(AA2464-'اطلاعات پایه'!$B$38)*'اطلاعات پایه'!$C$39,'اطلاعات پایه'!$E$39+(AA2464-'اطلاعات پایه'!$B$39)*'اطلاعات پایه'!$C$40)))))/365*L2464</f>
        <v>0</v>
      </c>
      <c r="AC2464" s="9">
        <f t="shared" si="311"/>
        <v>37493954</v>
      </c>
      <c r="AE2464" s="9">
        <f t="shared" si="306"/>
        <v>49588780</v>
      </c>
    </row>
    <row r="2465" spans="1:31" x14ac:dyDescent="0.25">
      <c r="A2465" s="13">
        <v>2445</v>
      </c>
      <c r="B2465" s="13"/>
      <c r="C2465" s="13"/>
      <c r="D2465" s="13"/>
      <c r="E2465" s="13"/>
      <c r="F2465" s="13"/>
      <c r="G2465" s="6" t="str">
        <f t="shared" si="304"/>
        <v/>
      </c>
      <c r="H2465" s="13"/>
      <c r="I2465" s="13"/>
      <c r="J2465" s="15"/>
      <c r="K2465" s="15"/>
      <c r="L2465" s="5">
        <f>VLOOKUP($C$15,'اطلاعات پایه'!$A$18:$B$30,2,FALSE)</f>
        <v>30</v>
      </c>
      <c r="M2465" s="6">
        <f>VLOOKUP($C$15,'اطلاعات پایه'!$A$18:$C$30,3,FALSE)</f>
        <v>45736</v>
      </c>
      <c r="N2465" s="5">
        <f>ROUND((K2465*('اطلاعات پایه'!$B$12+1)+'اطلاعات پایه'!$B$13)/30*L2465,0)</f>
        <v>9316080</v>
      </c>
      <c r="O2465" s="5">
        <f>IF(AND(F2465&gt;0,M2465-F2465&gt;364),'اطلاعات پایه'!$B$10,0)*L2465+J2465</f>
        <v>0</v>
      </c>
      <c r="P2465" s="5">
        <f>IF(H2465="متاهل",'اطلاعات پایه'!$B$6,0)</f>
        <v>0</v>
      </c>
      <c r="Q2465" s="5">
        <f>I2465*'اطلاعات پایه'!$B$7</f>
        <v>0</v>
      </c>
      <c r="R2465" s="5">
        <f>ROUND('اطلاعات پایه'!$B$8/30*MIN(30,L2465),0)</f>
        <v>9000000</v>
      </c>
      <c r="S2465" s="5">
        <f>ROUND('اطلاعات پایه'!$B$9/30*MIN(30,L2465),0)</f>
        <v>22000000</v>
      </c>
      <c r="T2465" s="5">
        <f t="shared" si="307"/>
        <v>59284</v>
      </c>
      <c r="U2465" s="15"/>
      <c r="V2465" s="5">
        <f t="shared" si="305"/>
        <v>0</v>
      </c>
      <c r="X2465" s="9">
        <f t="shared" si="308"/>
        <v>40316080</v>
      </c>
      <c r="Y2465" s="9">
        <f>ROUND(0.07*MIN(7*L2465*'اطلاعات پایه'!$B$5,'محاسبه حقوق'!X2465),0)</f>
        <v>2822126</v>
      </c>
      <c r="Z2465" s="9">
        <f t="shared" si="309"/>
        <v>9272700</v>
      </c>
      <c r="AA2465" s="9">
        <f t="shared" si="310"/>
        <v>480702059.14285713</v>
      </c>
      <c r="AB2465" s="5">
        <f>IF(AA2465&lt;='اطلاعات پایه'!$B$35,'اطلاعات پایه'!$D$35,IF(AA2465&lt;='اطلاعات پایه'!$B$36,'اطلاعات پایه'!$E$35+(AA2465-'اطلاعات پایه'!$B$35)*'اطلاعات پایه'!$C$36,IF(AA2465&lt;='اطلاعات پایه'!$B$37,'اطلاعات پایه'!$E$36+(AA2465-'اطلاعات پایه'!$B$36)*'اطلاعات پایه'!$C$37,IF(AA2465&lt;='اطلاعات پایه'!$B$38,'اطلاعات پایه'!$E$37+(AA2465-'اطلاعات پایه'!$B$37)*'اطلاعات پایه'!$C$38,IF(AA2465&lt;='اطلاعات پایه'!$B$39,'اطلاعات پایه'!$E$38+(AA2465-'اطلاعات پایه'!$B$38)*'اطلاعات پایه'!$C$39,'اطلاعات پایه'!$E$39+(AA2465-'اطلاعات پایه'!$B$39)*'اطلاعات پایه'!$C$40)))))/365*L2465</f>
        <v>0</v>
      </c>
      <c r="AC2465" s="9">
        <f t="shared" si="311"/>
        <v>37493954</v>
      </c>
      <c r="AE2465" s="9">
        <f t="shared" si="306"/>
        <v>49588780</v>
      </c>
    </row>
    <row r="2466" spans="1:31" x14ac:dyDescent="0.25">
      <c r="A2466" s="13">
        <v>2446</v>
      </c>
      <c r="B2466" s="13"/>
      <c r="C2466" s="13"/>
      <c r="D2466" s="13"/>
      <c r="E2466" s="13"/>
      <c r="F2466" s="13"/>
      <c r="G2466" s="6" t="str">
        <f t="shared" si="304"/>
        <v/>
      </c>
      <c r="H2466" s="13"/>
      <c r="I2466" s="13"/>
      <c r="J2466" s="15"/>
      <c r="K2466" s="15"/>
      <c r="L2466" s="5">
        <f>VLOOKUP($C$15,'اطلاعات پایه'!$A$18:$B$30,2,FALSE)</f>
        <v>30</v>
      </c>
      <c r="M2466" s="6">
        <f>VLOOKUP($C$15,'اطلاعات پایه'!$A$18:$C$30,3,FALSE)</f>
        <v>45736</v>
      </c>
      <c r="N2466" s="5">
        <f>ROUND((K2466*('اطلاعات پایه'!$B$12+1)+'اطلاعات پایه'!$B$13)/30*L2466,0)</f>
        <v>9316080</v>
      </c>
      <c r="O2466" s="5">
        <f>IF(AND(F2466&gt;0,M2466-F2466&gt;364),'اطلاعات پایه'!$B$10,0)*L2466+J2466</f>
        <v>0</v>
      </c>
      <c r="P2466" s="5">
        <f>IF(H2466="متاهل",'اطلاعات پایه'!$B$6,0)</f>
        <v>0</v>
      </c>
      <c r="Q2466" s="5">
        <f>I2466*'اطلاعات پایه'!$B$7</f>
        <v>0</v>
      </c>
      <c r="R2466" s="5">
        <f>ROUND('اطلاعات پایه'!$B$8/30*MIN(30,L2466),0)</f>
        <v>9000000</v>
      </c>
      <c r="S2466" s="5">
        <f>ROUND('اطلاعات پایه'!$B$9/30*MIN(30,L2466),0)</f>
        <v>22000000</v>
      </c>
      <c r="T2466" s="5">
        <f t="shared" si="307"/>
        <v>59284</v>
      </c>
      <c r="U2466" s="15"/>
      <c r="V2466" s="5">
        <f t="shared" si="305"/>
        <v>0</v>
      </c>
      <c r="X2466" s="9">
        <f t="shared" si="308"/>
        <v>40316080</v>
      </c>
      <c r="Y2466" s="9">
        <f>ROUND(0.07*MIN(7*L2466*'اطلاعات پایه'!$B$5,'محاسبه حقوق'!X2466),0)</f>
        <v>2822126</v>
      </c>
      <c r="Z2466" s="9">
        <f t="shared" si="309"/>
        <v>9272700</v>
      </c>
      <c r="AA2466" s="9">
        <f t="shared" si="310"/>
        <v>480702059.14285713</v>
      </c>
      <c r="AB2466" s="5">
        <f>IF(AA2466&lt;='اطلاعات پایه'!$B$35,'اطلاعات پایه'!$D$35,IF(AA2466&lt;='اطلاعات پایه'!$B$36,'اطلاعات پایه'!$E$35+(AA2466-'اطلاعات پایه'!$B$35)*'اطلاعات پایه'!$C$36,IF(AA2466&lt;='اطلاعات پایه'!$B$37,'اطلاعات پایه'!$E$36+(AA2466-'اطلاعات پایه'!$B$36)*'اطلاعات پایه'!$C$37,IF(AA2466&lt;='اطلاعات پایه'!$B$38,'اطلاعات پایه'!$E$37+(AA2466-'اطلاعات پایه'!$B$37)*'اطلاعات پایه'!$C$38,IF(AA2466&lt;='اطلاعات پایه'!$B$39,'اطلاعات پایه'!$E$38+(AA2466-'اطلاعات پایه'!$B$38)*'اطلاعات پایه'!$C$39,'اطلاعات پایه'!$E$39+(AA2466-'اطلاعات پایه'!$B$39)*'اطلاعات پایه'!$C$40)))))/365*L2466</f>
        <v>0</v>
      </c>
      <c r="AC2466" s="9">
        <f t="shared" si="311"/>
        <v>37493954</v>
      </c>
      <c r="AE2466" s="9">
        <f t="shared" si="306"/>
        <v>49588780</v>
      </c>
    </row>
    <row r="2467" spans="1:31" x14ac:dyDescent="0.25">
      <c r="A2467" s="13">
        <v>2447</v>
      </c>
      <c r="B2467" s="13"/>
      <c r="C2467" s="13"/>
      <c r="D2467" s="13"/>
      <c r="E2467" s="13"/>
      <c r="F2467" s="13"/>
      <c r="G2467" s="6" t="str">
        <f t="shared" si="304"/>
        <v/>
      </c>
      <c r="H2467" s="13"/>
      <c r="I2467" s="13"/>
      <c r="J2467" s="15"/>
      <c r="K2467" s="15"/>
      <c r="L2467" s="5">
        <f>VLOOKUP($C$15,'اطلاعات پایه'!$A$18:$B$30,2,FALSE)</f>
        <v>30</v>
      </c>
      <c r="M2467" s="6">
        <f>VLOOKUP($C$15,'اطلاعات پایه'!$A$18:$C$30,3,FALSE)</f>
        <v>45736</v>
      </c>
      <c r="N2467" s="5">
        <f>ROUND((K2467*('اطلاعات پایه'!$B$12+1)+'اطلاعات پایه'!$B$13)/30*L2467,0)</f>
        <v>9316080</v>
      </c>
      <c r="O2467" s="5">
        <f>IF(AND(F2467&gt;0,M2467-F2467&gt;364),'اطلاعات پایه'!$B$10,0)*L2467+J2467</f>
        <v>0</v>
      </c>
      <c r="P2467" s="5">
        <f>IF(H2467="متاهل",'اطلاعات پایه'!$B$6,0)</f>
        <v>0</v>
      </c>
      <c r="Q2467" s="5">
        <f>I2467*'اطلاعات پایه'!$B$7</f>
        <v>0</v>
      </c>
      <c r="R2467" s="5">
        <f>ROUND('اطلاعات پایه'!$B$8/30*MIN(30,L2467),0)</f>
        <v>9000000</v>
      </c>
      <c r="S2467" s="5">
        <f>ROUND('اطلاعات پایه'!$B$9/30*MIN(30,L2467),0)</f>
        <v>22000000</v>
      </c>
      <c r="T2467" s="5">
        <f t="shared" si="307"/>
        <v>59284</v>
      </c>
      <c r="U2467" s="15"/>
      <c r="V2467" s="5">
        <f t="shared" si="305"/>
        <v>0</v>
      </c>
      <c r="X2467" s="9">
        <f t="shared" si="308"/>
        <v>40316080</v>
      </c>
      <c r="Y2467" s="9">
        <f>ROUND(0.07*MIN(7*L2467*'اطلاعات پایه'!$B$5,'محاسبه حقوق'!X2467),0)</f>
        <v>2822126</v>
      </c>
      <c r="Z2467" s="9">
        <f t="shared" si="309"/>
        <v>9272700</v>
      </c>
      <c r="AA2467" s="9">
        <f t="shared" si="310"/>
        <v>480702059.14285713</v>
      </c>
      <c r="AB2467" s="5">
        <f>IF(AA2467&lt;='اطلاعات پایه'!$B$35,'اطلاعات پایه'!$D$35,IF(AA2467&lt;='اطلاعات پایه'!$B$36,'اطلاعات پایه'!$E$35+(AA2467-'اطلاعات پایه'!$B$35)*'اطلاعات پایه'!$C$36,IF(AA2467&lt;='اطلاعات پایه'!$B$37,'اطلاعات پایه'!$E$36+(AA2467-'اطلاعات پایه'!$B$36)*'اطلاعات پایه'!$C$37,IF(AA2467&lt;='اطلاعات پایه'!$B$38,'اطلاعات پایه'!$E$37+(AA2467-'اطلاعات پایه'!$B$37)*'اطلاعات پایه'!$C$38,IF(AA2467&lt;='اطلاعات پایه'!$B$39,'اطلاعات پایه'!$E$38+(AA2467-'اطلاعات پایه'!$B$38)*'اطلاعات پایه'!$C$39,'اطلاعات پایه'!$E$39+(AA2467-'اطلاعات پایه'!$B$39)*'اطلاعات پایه'!$C$40)))))/365*L2467</f>
        <v>0</v>
      </c>
      <c r="AC2467" s="9">
        <f t="shared" si="311"/>
        <v>37493954</v>
      </c>
      <c r="AE2467" s="9">
        <f t="shared" si="306"/>
        <v>49588780</v>
      </c>
    </row>
    <row r="2468" spans="1:31" x14ac:dyDescent="0.25">
      <c r="A2468" s="13">
        <v>2448</v>
      </c>
      <c r="B2468" s="13"/>
      <c r="C2468" s="13"/>
      <c r="D2468" s="13"/>
      <c r="E2468" s="13"/>
      <c r="F2468" s="13"/>
      <c r="G2468" s="6" t="str">
        <f t="shared" si="304"/>
        <v/>
      </c>
      <c r="H2468" s="13"/>
      <c r="I2468" s="13"/>
      <c r="J2468" s="15"/>
      <c r="K2468" s="15"/>
      <c r="L2468" s="5">
        <f>VLOOKUP($C$15,'اطلاعات پایه'!$A$18:$B$30,2,FALSE)</f>
        <v>30</v>
      </c>
      <c r="M2468" s="6">
        <f>VLOOKUP($C$15,'اطلاعات پایه'!$A$18:$C$30,3,FALSE)</f>
        <v>45736</v>
      </c>
      <c r="N2468" s="5">
        <f>ROUND((K2468*('اطلاعات پایه'!$B$12+1)+'اطلاعات پایه'!$B$13)/30*L2468,0)</f>
        <v>9316080</v>
      </c>
      <c r="O2468" s="5">
        <f>IF(AND(F2468&gt;0,M2468-F2468&gt;364),'اطلاعات پایه'!$B$10,0)*L2468+J2468</f>
        <v>0</v>
      </c>
      <c r="P2468" s="5">
        <f>IF(H2468="متاهل",'اطلاعات پایه'!$B$6,0)</f>
        <v>0</v>
      </c>
      <c r="Q2468" s="5">
        <f>I2468*'اطلاعات پایه'!$B$7</f>
        <v>0</v>
      </c>
      <c r="R2468" s="5">
        <f>ROUND('اطلاعات پایه'!$B$8/30*MIN(30,L2468),0)</f>
        <v>9000000</v>
      </c>
      <c r="S2468" s="5">
        <f>ROUND('اطلاعات پایه'!$B$9/30*MIN(30,L2468),0)</f>
        <v>22000000</v>
      </c>
      <c r="T2468" s="5">
        <f t="shared" si="307"/>
        <v>59284</v>
      </c>
      <c r="U2468" s="15"/>
      <c r="V2468" s="5">
        <f t="shared" si="305"/>
        <v>0</v>
      </c>
      <c r="X2468" s="9">
        <f t="shared" si="308"/>
        <v>40316080</v>
      </c>
      <c r="Y2468" s="9">
        <f>ROUND(0.07*MIN(7*L2468*'اطلاعات پایه'!$B$5,'محاسبه حقوق'!X2468),0)</f>
        <v>2822126</v>
      </c>
      <c r="Z2468" s="9">
        <f t="shared" si="309"/>
        <v>9272700</v>
      </c>
      <c r="AA2468" s="9">
        <f t="shared" si="310"/>
        <v>480702059.14285713</v>
      </c>
      <c r="AB2468" s="5">
        <f>IF(AA2468&lt;='اطلاعات پایه'!$B$35,'اطلاعات پایه'!$D$35,IF(AA2468&lt;='اطلاعات پایه'!$B$36,'اطلاعات پایه'!$E$35+(AA2468-'اطلاعات پایه'!$B$35)*'اطلاعات پایه'!$C$36,IF(AA2468&lt;='اطلاعات پایه'!$B$37,'اطلاعات پایه'!$E$36+(AA2468-'اطلاعات پایه'!$B$36)*'اطلاعات پایه'!$C$37,IF(AA2468&lt;='اطلاعات پایه'!$B$38,'اطلاعات پایه'!$E$37+(AA2468-'اطلاعات پایه'!$B$37)*'اطلاعات پایه'!$C$38,IF(AA2468&lt;='اطلاعات پایه'!$B$39,'اطلاعات پایه'!$E$38+(AA2468-'اطلاعات پایه'!$B$38)*'اطلاعات پایه'!$C$39,'اطلاعات پایه'!$E$39+(AA2468-'اطلاعات پایه'!$B$39)*'اطلاعات پایه'!$C$40)))))/365*L2468</f>
        <v>0</v>
      </c>
      <c r="AC2468" s="9">
        <f t="shared" si="311"/>
        <v>37493954</v>
      </c>
      <c r="AE2468" s="9">
        <f t="shared" si="306"/>
        <v>49588780</v>
      </c>
    </row>
    <row r="2469" spans="1:31" x14ac:dyDescent="0.25">
      <c r="A2469" s="13">
        <v>2449</v>
      </c>
      <c r="B2469" s="13"/>
      <c r="C2469" s="13"/>
      <c r="D2469" s="13"/>
      <c r="E2469" s="13"/>
      <c r="F2469" s="13"/>
      <c r="G2469" s="6" t="str">
        <f t="shared" si="304"/>
        <v/>
      </c>
      <c r="H2469" s="13"/>
      <c r="I2469" s="13"/>
      <c r="J2469" s="15"/>
      <c r="K2469" s="15"/>
      <c r="L2469" s="5">
        <f>VLOOKUP($C$15,'اطلاعات پایه'!$A$18:$B$30,2,FALSE)</f>
        <v>30</v>
      </c>
      <c r="M2469" s="6">
        <f>VLOOKUP($C$15,'اطلاعات پایه'!$A$18:$C$30,3,FALSE)</f>
        <v>45736</v>
      </c>
      <c r="N2469" s="5">
        <f>ROUND((K2469*('اطلاعات پایه'!$B$12+1)+'اطلاعات پایه'!$B$13)/30*L2469,0)</f>
        <v>9316080</v>
      </c>
      <c r="O2469" s="5">
        <f>IF(AND(F2469&gt;0,M2469-F2469&gt;364),'اطلاعات پایه'!$B$10,0)*L2469+J2469</f>
        <v>0</v>
      </c>
      <c r="P2469" s="5">
        <f>IF(H2469="متاهل",'اطلاعات پایه'!$B$6,0)</f>
        <v>0</v>
      </c>
      <c r="Q2469" s="5">
        <f>I2469*'اطلاعات پایه'!$B$7</f>
        <v>0</v>
      </c>
      <c r="R2469" s="5">
        <f>ROUND('اطلاعات پایه'!$B$8/30*MIN(30,L2469),0)</f>
        <v>9000000</v>
      </c>
      <c r="S2469" s="5">
        <f>ROUND('اطلاعات پایه'!$B$9/30*MIN(30,L2469),0)</f>
        <v>22000000</v>
      </c>
      <c r="T2469" s="5">
        <f t="shared" si="307"/>
        <v>59284</v>
      </c>
      <c r="U2469" s="15"/>
      <c r="V2469" s="5">
        <f t="shared" si="305"/>
        <v>0</v>
      </c>
      <c r="X2469" s="9">
        <f t="shared" si="308"/>
        <v>40316080</v>
      </c>
      <c r="Y2469" s="9">
        <f>ROUND(0.07*MIN(7*L2469*'اطلاعات پایه'!$B$5,'محاسبه حقوق'!X2469),0)</f>
        <v>2822126</v>
      </c>
      <c r="Z2469" s="9">
        <f t="shared" si="309"/>
        <v>9272700</v>
      </c>
      <c r="AA2469" s="9">
        <f t="shared" si="310"/>
        <v>480702059.14285713</v>
      </c>
      <c r="AB2469" s="5">
        <f>IF(AA2469&lt;='اطلاعات پایه'!$B$35,'اطلاعات پایه'!$D$35,IF(AA2469&lt;='اطلاعات پایه'!$B$36,'اطلاعات پایه'!$E$35+(AA2469-'اطلاعات پایه'!$B$35)*'اطلاعات پایه'!$C$36,IF(AA2469&lt;='اطلاعات پایه'!$B$37,'اطلاعات پایه'!$E$36+(AA2469-'اطلاعات پایه'!$B$36)*'اطلاعات پایه'!$C$37,IF(AA2469&lt;='اطلاعات پایه'!$B$38,'اطلاعات پایه'!$E$37+(AA2469-'اطلاعات پایه'!$B$37)*'اطلاعات پایه'!$C$38,IF(AA2469&lt;='اطلاعات پایه'!$B$39,'اطلاعات پایه'!$E$38+(AA2469-'اطلاعات پایه'!$B$38)*'اطلاعات پایه'!$C$39,'اطلاعات پایه'!$E$39+(AA2469-'اطلاعات پایه'!$B$39)*'اطلاعات پایه'!$C$40)))))/365*L2469</f>
        <v>0</v>
      </c>
      <c r="AC2469" s="9">
        <f t="shared" si="311"/>
        <v>37493954</v>
      </c>
      <c r="AE2469" s="9">
        <f t="shared" si="306"/>
        <v>49588780</v>
      </c>
    </row>
    <row r="2470" spans="1:31" x14ac:dyDescent="0.25">
      <c r="A2470" s="13">
        <v>2450</v>
      </c>
      <c r="B2470" s="13"/>
      <c r="C2470" s="13"/>
      <c r="D2470" s="13"/>
      <c r="E2470" s="13"/>
      <c r="F2470" s="13"/>
      <c r="G2470" s="6" t="str">
        <f t="shared" si="304"/>
        <v/>
      </c>
      <c r="H2470" s="13"/>
      <c r="I2470" s="13"/>
      <c r="J2470" s="15"/>
      <c r="K2470" s="15"/>
      <c r="L2470" s="5">
        <f>VLOOKUP($C$15,'اطلاعات پایه'!$A$18:$B$30,2,FALSE)</f>
        <v>30</v>
      </c>
      <c r="M2470" s="6">
        <f>VLOOKUP($C$15,'اطلاعات پایه'!$A$18:$C$30,3,FALSE)</f>
        <v>45736</v>
      </c>
      <c r="N2470" s="5">
        <f>ROUND((K2470*('اطلاعات پایه'!$B$12+1)+'اطلاعات پایه'!$B$13)/30*L2470,0)</f>
        <v>9316080</v>
      </c>
      <c r="O2470" s="5">
        <f>IF(AND(F2470&gt;0,M2470-F2470&gt;364),'اطلاعات پایه'!$B$10,0)*L2470+J2470</f>
        <v>0</v>
      </c>
      <c r="P2470" s="5">
        <f>IF(H2470="متاهل",'اطلاعات پایه'!$B$6,0)</f>
        <v>0</v>
      </c>
      <c r="Q2470" s="5">
        <f>I2470*'اطلاعات پایه'!$B$7</f>
        <v>0</v>
      </c>
      <c r="R2470" s="5">
        <f>ROUND('اطلاعات پایه'!$B$8/30*MIN(30,L2470),0)</f>
        <v>9000000</v>
      </c>
      <c r="S2470" s="5">
        <f>ROUND('اطلاعات پایه'!$B$9/30*MIN(30,L2470),0)</f>
        <v>22000000</v>
      </c>
      <c r="T2470" s="5">
        <f t="shared" si="307"/>
        <v>59284</v>
      </c>
      <c r="U2470" s="15"/>
      <c r="V2470" s="5">
        <f t="shared" si="305"/>
        <v>0</v>
      </c>
      <c r="X2470" s="9">
        <f t="shared" si="308"/>
        <v>40316080</v>
      </c>
      <c r="Y2470" s="9">
        <f>ROUND(0.07*MIN(7*L2470*'اطلاعات پایه'!$B$5,'محاسبه حقوق'!X2470),0)</f>
        <v>2822126</v>
      </c>
      <c r="Z2470" s="9">
        <f t="shared" si="309"/>
        <v>9272700</v>
      </c>
      <c r="AA2470" s="9">
        <f t="shared" si="310"/>
        <v>480702059.14285713</v>
      </c>
      <c r="AB2470" s="5">
        <f>IF(AA2470&lt;='اطلاعات پایه'!$B$35,'اطلاعات پایه'!$D$35,IF(AA2470&lt;='اطلاعات پایه'!$B$36,'اطلاعات پایه'!$E$35+(AA2470-'اطلاعات پایه'!$B$35)*'اطلاعات پایه'!$C$36,IF(AA2470&lt;='اطلاعات پایه'!$B$37,'اطلاعات پایه'!$E$36+(AA2470-'اطلاعات پایه'!$B$36)*'اطلاعات پایه'!$C$37,IF(AA2470&lt;='اطلاعات پایه'!$B$38,'اطلاعات پایه'!$E$37+(AA2470-'اطلاعات پایه'!$B$37)*'اطلاعات پایه'!$C$38,IF(AA2470&lt;='اطلاعات پایه'!$B$39,'اطلاعات پایه'!$E$38+(AA2470-'اطلاعات پایه'!$B$38)*'اطلاعات پایه'!$C$39,'اطلاعات پایه'!$E$39+(AA2470-'اطلاعات پایه'!$B$39)*'اطلاعات پایه'!$C$40)))))/365*L2470</f>
        <v>0</v>
      </c>
      <c r="AC2470" s="9">
        <f t="shared" si="311"/>
        <v>37493954</v>
      </c>
      <c r="AE2470" s="9">
        <f t="shared" si="306"/>
        <v>49588780</v>
      </c>
    </row>
    <row r="2471" spans="1:31" x14ac:dyDescent="0.25">
      <c r="A2471" s="13">
        <v>2451</v>
      </c>
      <c r="B2471" s="13"/>
      <c r="C2471" s="13"/>
      <c r="D2471" s="13"/>
      <c r="E2471" s="13"/>
      <c r="F2471" s="13"/>
      <c r="G2471" s="6" t="str">
        <f t="shared" si="304"/>
        <v/>
      </c>
      <c r="H2471" s="13"/>
      <c r="I2471" s="13"/>
      <c r="J2471" s="15"/>
      <c r="K2471" s="15"/>
      <c r="L2471" s="5">
        <f>VLOOKUP($C$15,'اطلاعات پایه'!$A$18:$B$30,2,FALSE)</f>
        <v>30</v>
      </c>
      <c r="M2471" s="6">
        <f>VLOOKUP($C$15,'اطلاعات پایه'!$A$18:$C$30,3,FALSE)</f>
        <v>45736</v>
      </c>
      <c r="N2471" s="5">
        <f>ROUND((K2471*('اطلاعات پایه'!$B$12+1)+'اطلاعات پایه'!$B$13)/30*L2471,0)</f>
        <v>9316080</v>
      </c>
      <c r="O2471" s="5">
        <f>IF(AND(F2471&gt;0,M2471-F2471&gt;364),'اطلاعات پایه'!$B$10,0)*L2471+J2471</f>
        <v>0</v>
      </c>
      <c r="P2471" s="5">
        <f>IF(H2471="متاهل",'اطلاعات پایه'!$B$6,0)</f>
        <v>0</v>
      </c>
      <c r="Q2471" s="5">
        <f>I2471*'اطلاعات پایه'!$B$7</f>
        <v>0</v>
      </c>
      <c r="R2471" s="5">
        <f>ROUND('اطلاعات پایه'!$B$8/30*MIN(30,L2471),0)</f>
        <v>9000000</v>
      </c>
      <c r="S2471" s="5">
        <f>ROUND('اطلاعات پایه'!$B$9/30*MIN(30,L2471),0)</f>
        <v>22000000</v>
      </c>
      <c r="T2471" s="5">
        <f t="shared" si="307"/>
        <v>59284</v>
      </c>
      <c r="U2471" s="15"/>
      <c r="V2471" s="5">
        <f t="shared" si="305"/>
        <v>0</v>
      </c>
      <c r="X2471" s="9">
        <f t="shared" si="308"/>
        <v>40316080</v>
      </c>
      <c r="Y2471" s="9">
        <f>ROUND(0.07*MIN(7*L2471*'اطلاعات پایه'!$B$5,'محاسبه حقوق'!X2471),0)</f>
        <v>2822126</v>
      </c>
      <c r="Z2471" s="9">
        <f t="shared" si="309"/>
        <v>9272700</v>
      </c>
      <c r="AA2471" s="9">
        <f t="shared" si="310"/>
        <v>480702059.14285713</v>
      </c>
      <c r="AB2471" s="5">
        <f>IF(AA2471&lt;='اطلاعات پایه'!$B$35,'اطلاعات پایه'!$D$35,IF(AA2471&lt;='اطلاعات پایه'!$B$36,'اطلاعات پایه'!$E$35+(AA2471-'اطلاعات پایه'!$B$35)*'اطلاعات پایه'!$C$36,IF(AA2471&lt;='اطلاعات پایه'!$B$37,'اطلاعات پایه'!$E$36+(AA2471-'اطلاعات پایه'!$B$36)*'اطلاعات پایه'!$C$37,IF(AA2471&lt;='اطلاعات پایه'!$B$38,'اطلاعات پایه'!$E$37+(AA2471-'اطلاعات پایه'!$B$37)*'اطلاعات پایه'!$C$38,IF(AA2471&lt;='اطلاعات پایه'!$B$39,'اطلاعات پایه'!$E$38+(AA2471-'اطلاعات پایه'!$B$38)*'اطلاعات پایه'!$C$39,'اطلاعات پایه'!$E$39+(AA2471-'اطلاعات پایه'!$B$39)*'اطلاعات پایه'!$C$40)))))/365*L2471</f>
        <v>0</v>
      </c>
      <c r="AC2471" s="9">
        <f t="shared" si="311"/>
        <v>37493954</v>
      </c>
      <c r="AE2471" s="9">
        <f t="shared" si="306"/>
        <v>49588780</v>
      </c>
    </row>
    <row r="2472" spans="1:31" x14ac:dyDescent="0.25">
      <c r="A2472" s="13">
        <v>2452</v>
      </c>
      <c r="B2472" s="13"/>
      <c r="C2472" s="13"/>
      <c r="D2472" s="13"/>
      <c r="E2472" s="13"/>
      <c r="F2472" s="13"/>
      <c r="G2472" s="6" t="str">
        <f t="shared" si="304"/>
        <v/>
      </c>
      <c r="H2472" s="13"/>
      <c r="I2472" s="13"/>
      <c r="J2472" s="15"/>
      <c r="K2472" s="15"/>
      <c r="L2472" s="5">
        <f>VLOOKUP($C$15,'اطلاعات پایه'!$A$18:$B$30,2,FALSE)</f>
        <v>30</v>
      </c>
      <c r="M2472" s="6">
        <f>VLOOKUP($C$15,'اطلاعات پایه'!$A$18:$C$30,3,FALSE)</f>
        <v>45736</v>
      </c>
      <c r="N2472" s="5">
        <f>ROUND((K2472*('اطلاعات پایه'!$B$12+1)+'اطلاعات پایه'!$B$13)/30*L2472,0)</f>
        <v>9316080</v>
      </c>
      <c r="O2472" s="5">
        <f>IF(AND(F2472&gt;0,M2472-F2472&gt;364),'اطلاعات پایه'!$B$10,0)*L2472+J2472</f>
        <v>0</v>
      </c>
      <c r="P2472" s="5">
        <f>IF(H2472="متاهل",'اطلاعات پایه'!$B$6,0)</f>
        <v>0</v>
      </c>
      <c r="Q2472" s="5">
        <f>I2472*'اطلاعات پایه'!$B$7</f>
        <v>0</v>
      </c>
      <c r="R2472" s="5">
        <f>ROUND('اطلاعات پایه'!$B$8/30*MIN(30,L2472),0)</f>
        <v>9000000</v>
      </c>
      <c r="S2472" s="5">
        <f>ROUND('اطلاعات پایه'!$B$9/30*MIN(30,L2472),0)</f>
        <v>22000000</v>
      </c>
      <c r="T2472" s="5">
        <f t="shared" si="307"/>
        <v>59284</v>
      </c>
      <c r="U2472" s="15"/>
      <c r="V2472" s="5">
        <f t="shared" si="305"/>
        <v>0</v>
      </c>
      <c r="X2472" s="9">
        <f t="shared" si="308"/>
        <v>40316080</v>
      </c>
      <c r="Y2472" s="9">
        <f>ROUND(0.07*MIN(7*L2472*'اطلاعات پایه'!$B$5,'محاسبه حقوق'!X2472),0)</f>
        <v>2822126</v>
      </c>
      <c r="Z2472" s="9">
        <f t="shared" si="309"/>
        <v>9272700</v>
      </c>
      <c r="AA2472" s="9">
        <f t="shared" si="310"/>
        <v>480702059.14285713</v>
      </c>
      <c r="AB2472" s="5">
        <f>IF(AA2472&lt;='اطلاعات پایه'!$B$35,'اطلاعات پایه'!$D$35,IF(AA2472&lt;='اطلاعات پایه'!$B$36,'اطلاعات پایه'!$E$35+(AA2472-'اطلاعات پایه'!$B$35)*'اطلاعات پایه'!$C$36,IF(AA2472&lt;='اطلاعات پایه'!$B$37,'اطلاعات پایه'!$E$36+(AA2472-'اطلاعات پایه'!$B$36)*'اطلاعات پایه'!$C$37,IF(AA2472&lt;='اطلاعات پایه'!$B$38,'اطلاعات پایه'!$E$37+(AA2472-'اطلاعات پایه'!$B$37)*'اطلاعات پایه'!$C$38,IF(AA2472&lt;='اطلاعات پایه'!$B$39,'اطلاعات پایه'!$E$38+(AA2472-'اطلاعات پایه'!$B$38)*'اطلاعات پایه'!$C$39,'اطلاعات پایه'!$E$39+(AA2472-'اطلاعات پایه'!$B$39)*'اطلاعات پایه'!$C$40)))))/365*L2472</f>
        <v>0</v>
      </c>
      <c r="AC2472" s="9">
        <f t="shared" si="311"/>
        <v>37493954</v>
      </c>
      <c r="AE2472" s="9">
        <f t="shared" si="306"/>
        <v>49588780</v>
      </c>
    </row>
    <row r="2473" spans="1:31" x14ac:dyDescent="0.25">
      <c r="A2473" s="13">
        <v>2453</v>
      </c>
      <c r="B2473" s="13"/>
      <c r="C2473" s="13"/>
      <c r="D2473" s="13"/>
      <c r="E2473" s="13"/>
      <c r="F2473" s="13"/>
      <c r="G2473" s="6" t="str">
        <f t="shared" si="304"/>
        <v/>
      </c>
      <c r="H2473" s="13"/>
      <c r="I2473" s="13"/>
      <c r="J2473" s="15"/>
      <c r="K2473" s="15"/>
      <c r="L2473" s="5">
        <f>VLOOKUP($C$15,'اطلاعات پایه'!$A$18:$B$30,2,FALSE)</f>
        <v>30</v>
      </c>
      <c r="M2473" s="6">
        <f>VLOOKUP($C$15,'اطلاعات پایه'!$A$18:$C$30,3,FALSE)</f>
        <v>45736</v>
      </c>
      <c r="N2473" s="5">
        <f>ROUND((K2473*('اطلاعات پایه'!$B$12+1)+'اطلاعات پایه'!$B$13)/30*L2473,0)</f>
        <v>9316080</v>
      </c>
      <c r="O2473" s="5">
        <f>IF(AND(F2473&gt;0,M2473-F2473&gt;364),'اطلاعات پایه'!$B$10,0)*L2473+J2473</f>
        <v>0</v>
      </c>
      <c r="P2473" s="5">
        <f>IF(H2473="متاهل",'اطلاعات پایه'!$B$6,0)</f>
        <v>0</v>
      </c>
      <c r="Q2473" s="5">
        <f>I2473*'اطلاعات پایه'!$B$7</f>
        <v>0</v>
      </c>
      <c r="R2473" s="5">
        <f>ROUND('اطلاعات پایه'!$B$8/30*MIN(30,L2473),0)</f>
        <v>9000000</v>
      </c>
      <c r="S2473" s="5">
        <f>ROUND('اطلاعات پایه'!$B$9/30*MIN(30,L2473),0)</f>
        <v>22000000</v>
      </c>
      <c r="T2473" s="5">
        <f t="shared" si="307"/>
        <v>59284</v>
      </c>
      <c r="U2473" s="15"/>
      <c r="V2473" s="5">
        <f t="shared" si="305"/>
        <v>0</v>
      </c>
      <c r="X2473" s="9">
        <f t="shared" si="308"/>
        <v>40316080</v>
      </c>
      <c r="Y2473" s="9">
        <f>ROUND(0.07*MIN(7*L2473*'اطلاعات پایه'!$B$5,'محاسبه حقوق'!X2473),0)</f>
        <v>2822126</v>
      </c>
      <c r="Z2473" s="9">
        <f t="shared" si="309"/>
        <v>9272700</v>
      </c>
      <c r="AA2473" s="9">
        <f t="shared" si="310"/>
        <v>480702059.14285713</v>
      </c>
      <c r="AB2473" s="5">
        <f>IF(AA2473&lt;='اطلاعات پایه'!$B$35,'اطلاعات پایه'!$D$35,IF(AA2473&lt;='اطلاعات پایه'!$B$36,'اطلاعات پایه'!$E$35+(AA2473-'اطلاعات پایه'!$B$35)*'اطلاعات پایه'!$C$36,IF(AA2473&lt;='اطلاعات پایه'!$B$37,'اطلاعات پایه'!$E$36+(AA2473-'اطلاعات پایه'!$B$36)*'اطلاعات پایه'!$C$37,IF(AA2473&lt;='اطلاعات پایه'!$B$38,'اطلاعات پایه'!$E$37+(AA2473-'اطلاعات پایه'!$B$37)*'اطلاعات پایه'!$C$38,IF(AA2473&lt;='اطلاعات پایه'!$B$39,'اطلاعات پایه'!$E$38+(AA2473-'اطلاعات پایه'!$B$38)*'اطلاعات پایه'!$C$39,'اطلاعات پایه'!$E$39+(AA2473-'اطلاعات پایه'!$B$39)*'اطلاعات پایه'!$C$40)))))/365*L2473</f>
        <v>0</v>
      </c>
      <c r="AC2473" s="9">
        <f t="shared" si="311"/>
        <v>37493954</v>
      </c>
      <c r="AE2473" s="9">
        <f t="shared" si="306"/>
        <v>49588780</v>
      </c>
    </row>
    <row r="2474" spans="1:31" x14ac:dyDescent="0.25">
      <c r="A2474" s="13">
        <v>2454</v>
      </c>
      <c r="B2474" s="13"/>
      <c r="C2474" s="13"/>
      <c r="D2474" s="13"/>
      <c r="E2474" s="13"/>
      <c r="F2474" s="13"/>
      <c r="G2474" s="6" t="str">
        <f t="shared" si="304"/>
        <v/>
      </c>
      <c r="H2474" s="13"/>
      <c r="I2474" s="13"/>
      <c r="J2474" s="15"/>
      <c r="K2474" s="15"/>
      <c r="L2474" s="5">
        <f>VLOOKUP($C$15,'اطلاعات پایه'!$A$18:$B$30,2,FALSE)</f>
        <v>30</v>
      </c>
      <c r="M2474" s="6">
        <f>VLOOKUP($C$15,'اطلاعات پایه'!$A$18:$C$30,3,FALSE)</f>
        <v>45736</v>
      </c>
      <c r="N2474" s="5">
        <f>ROUND((K2474*('اطلاعات پایه'!$B$12+1)+'اطلاعات پایه'!$B$13)/30*L2474,0)</f>
        <v>9316080</v>
      </c>
      <c r="O2474" s="5">
        <f>IF(AND(F2474&gt;0,M2474-F2474&gt;364),'اطلاعات پایه'!$B$10,0)*L2474+J2474</f>
        <v>0</v>
      </c>
      <c r="P2474" s="5">
        <f>IF(H2474="متاهل",'اطلاعات پایه'!$B$6,0)</f>
        <v>0</v>
      </c>
      <c r="Q2474" s="5">
        <f>I2474*'اطلاعات پایه'!$B$7</f>
        <v>0</v>
      </c>
      <c r="R2474" s="5">
        <f>ROUND('اطلاعات پایه'!$B$8/30*MIN(30,L2474),0)</f>
        <v>9000000</v>
      </c>
      <c r="S2474" s="5">
        <f>ROUND('اطلاعات پایه'!$B$9/30*MIN(30,L2474),0)</f>
        <v>22000000</v>
      </c>
      <c r="T2474" s="5">
        <f t="shared" si="307"/>
        <v>59284</v>
      </c>
      <c r="U2474" s="15"/>
      <c r="V2474" s="5">
        <f t="shared" si="305"/>
        <v>0</v>
      </c>
      <c r="X2474" s="9">
        <f t="shared" si="308"/>
        <v>40316080</v>
      </c>
      <c r="Y2474" s="9">
        <f>ROUND(0.07*MIN(7*L2474*'اطلاعات پایه'!$B$5,'محاسبه حقوق'!X2474),0)</f>
        <v>2822126</v>
      </c>
      <c r="Z2474" s="9">
        <f t="shared" si="309"/>
        <v>9272700</v>
      </c>
      <c r="AA2474" s="9">
        <f t="shared" si="310"/>
        <v>480702059.14285713</v>
      </c>
      <c r="AB2474" s="5">
        <f>IF(AA2474&lt;='اطلاعات پایه'!$B$35,'اطلاعات پایه'!$D$35,IF(AA2474&lt;='اطلاعات پایه'!$B$36,'اطلاعات پایه'!$E$35+(AA2474-'اطلاعات پایه'!$B$35)*'اطلاعات پایه'!$C$36,IF(AA2474&lt;='اطلاعات پایه'!$B$37,'اطلاعات پایه'!$E$36+(AA2474-'اطلاعات پایه'!$B$36)*'اطلاعات پایه'!$C$37,IF(AA2474&lt;='اطلاعات پایه'!$B$38,'اطلاعات پایه'!$E$37+(AA2474-'اطلاعات پایه'!$B$37)*'اطلاعات پایه'!$C$38,IF(AA2474&lt;='اطلاعات پایه'!$B$39,'اطلاعات پایه'!$E$38+(AA2474-'اطلاعات پایه'!$B$38)*'اطلاعات پایه'!$C$39,'اطلاعات پایه'!$E$39+(AA2474-'اطلاعات پایه'!$B$39)*'اطلاعات پایه'!$C$40)))))/365*L2474</f>
        <v>0</v>
      </c>
      <c r="AC2474" s="9">
        <f t="shared" si="311"/>
        <v>37493954</v>
      </c>
      <c r="AE2474" s="9">
        <f t="shared" si="306"/>
        <v>49588780</v>
      </c>
    </row>
    <row r="2475" spans="1:31" x14ac:dyDescent="0.25">
      <c r="A2475" s="13">
        <v>2455</v>
      </c>
      <c r="B2475" s="13"/>
      <c r="C2475" s="13"/>
      <c r="D2475" s="13"/>
      <c r="E2475" s="13"/>
      <c r="F2475" s="13"/>
      <c r="G2475" s="6" t="str">
        <f t="shared" si="304"/>
        <v/>
      </c>
      <c r="H2475" s="13"/>
      <c r="I2475" s="13"/>
      <c r="J2475" s="15"/>
      <c r="K2475" s="15"/>
      <c r="L2475" s="5">
        <f>VLOOKUP($C$15,'اطلاعات پایه'!$A$18:$B$30,2,FALSE)</f>
        <v>30</v>
      </c>
      <c r="M2475" s="6">
        <f>VLOOKUP($C$15,'اطلاعات پایه'!$A$18:$C$30,3,FALSE)</f>
        <v>45736</v>
      </c>
      <c r="N2475" s="5">
        <f>ROUND((K2475*('اطلاعات پایه'!$B$12+1)+'اطلاعات پایه'!$B$13)/30*L2475,0)</f>
        <v>9316080</v>
      </c>
      <c r="O2475" s="5">
        <f>IF(AND(F2475&gt;0,M2475-F2475&gt;364),'اطلاعات پایه'!$B$10,0)*L2475+J2475</f>
        <v>0</v>
      </c>
      <c r="P2475" s="5">
        <f>IF(H2475="متاهل",'اطلاعات پایه'!$B$6,0)</f>
        <v>0</v>
      </c>
      <c r="Q2475" s="5">
        <f>I2475*'اطلاعات پایه'!$B$7</f>
        <v>0</v>
      </c>
      <c r="R2475" s="5">
        <f>ROUND('اطلاعات پایه'!$B$8/30*MIN(30,L2475),0)</f>
        <v>9000000</v>
      </c>
      <c r="S2475" s="5">
        <f>ROUND('اطلاعات پایه'!$B$9/30*MIN(30,L2475),0)</f>
        <v>22000000</v>
      </c>
      <c r="T2475" s="5">
        <f t="shared" si="307"/>
        <v>59284</v>
      </c>
      <c r="U2475" s="15"/>
      <c r="V2475" s="5">
        <f t="shared" si="305"/>
        <v>0</v>
      </c>
      <c r="X2475" s="9">
        <f t="shared" si="308"/>
        <v>40316080</v>
      </c>
      <c r="Y2475" s="9">
        <f>ROUND(0.07*MIN(7*L2475*'اطلاعات پایه'!$B$5,'محاسبه حقوق'!X2475),0)</f>
        <v>2822126</v>
      </c>
      <c r="Z2475" s="9">
        <f t="shared" si="309"/>
        <v>9272700</v>
      </c>
      <c r="AA2475" s="9">
        <f t="shared" si="310"/>
        <v>480702059.14285713</v>
      </c>
      <c r="AB2475" s="5">
        <f>IF(AA2475&lt;='اطلاعات پایه'!$B$35,'اطلاعات پایه'!$D$35,IF(AA2475&lt;='اطلاعات پایه'!$B$36,'اطلاعات پایه'!$E$35+(AA2475-'اطلاعات پایه'!$B$35)*'اطلاعات پایه'!$C$36,IF(AA2475&lt;='اطلاعات پایه'!$B$37,'اطلاعات پایه'!$E$36+(AA2475-'اطلاعات پایه'!$B$36)*'اطلاعات پایه'!$C$37,IF(AA2475&lt;='اطلاعات پایه'!$B$38,'اطلاعات پایه'!$E$37+(AA2475-'اطلاعات پایه'!$B$37)*'اطلاعات پایه'!$C$38,IF(AA2475&lt;='اطلاعات پایه'!$B$39,'اطلاعات پایه'!$E$38+(AA2475-'اطلاعات پایه'!$B$38)*'اطلاعات پایه'!$C$39,'اطلاعات پایه'!$E$39+(AA2475-'اطلاعات پایه'!$B$39)*'اطلاعات پایه'!$C$40)))))/365*L2475</f>
        <v>0</v>
      </c>
      <c r="AC2475" s="9">
        <f t="shared" si="311"/>
        <v>37493954</v>
      </c>
      <c r="AE2475" s="9">
        <f t="shared" si="306"/>
        <v>49588780</v>
      </c>
    </row>
    <row r="2476" spans="1:31" x14ac:dyDescent="0.25">
      <c r="A2476" s="13">
        <v>2456</v>
      </c>
      <c r="B2476" s="13"/>
      <c r="C2476" s="13"/>
      <c r="D2476" s="13"/>
      <c r="E2476" s="13"/>
      <c r="F2476" s="13"/>
      <c r="G2476" s="6" t="str">
        <f t="shared" si="304"/>
        <v/>
      </c>
      <c r="H2476" s="13"/>
      <c r="I2476" s="13"/>
      <c r="J2476" s="15"/>
      <c r="K2476" s="15"/>
      <c r="L2476" s="5">
        <f>VLOOKUP($C$15,'اطلاعات پایه'!$A$18:$B$30,2,FALSE)</f>
        <v>30</v>
      </c>
      <c r="M2476" s="6">
        <f>VLOOKUP($C$15,'اطلاعات پایه'!$A$18:$C$30,3,FALSE)</f>
        <v>45736</v>
      </c>
      <c r="N2476" s="5">
        <f>ROUND((K2476*('اطلاعات پایه'!$B$12+1)+'اطلاعات پایه'!$B$13)/30*L2476,0)</f>
        <v>9316080</v>
      </c>
      <c r="O2476" s="5">
        <f>IF(AND(F2476&gt;0,M2476-F2476&gt;364),'اطلاعات پایه'!$B$10,0)*L2476+J2476</f>
        <v>0</v>
      </c>
      <c r="P2476" s="5">
        <f>IF(H2476="متاهل",'اطلاعات پایه'!$B$6,0)</f>
        <v>0</v>
      </c>
      <c r="Q2476" s="5">
        <f>I2476*'اطلاعات پایه'!$B$7</f>
        <v>0</v>
      </c>
      <c r="R2476" s="5">
        <f>ROUND('اطلاعات پایه'!$B$8/30*MIN(30,L2476),0)</f>
        <v>9000000</v>
      </c>
      <c r="S2476" s="5">
        <f>ROUND('اطلاعات پایه'!$B$9/30*MIN(30,L2476),0)</f>
        <v>22000000</v>
      </c>
      <c r="T2476" s="5">
        <f t="shared" si="307"/>
        <v>59284</v>
      </c>
      <c r="U2476" s="15"/>
      <c r="V2476" s="5">
        <f t="shared" si="305"/>
        <v>0</v>
      </c>
      <c r="X2476" s="9">
        <f t="shared" si="308"/>
        <v>40316080</v>
      </c>
      <c r="Y2476" s="9">
        <f>ROUND(0.07*MIN(7*L2476*'اطلاعات پایه'!$B$5,'محاسبه حقوق'!X2476),0)</f>
        <v>2822126</v>
      </c>
      <c r="Z2476" s="9">
        <f t="shared" si="309"/>
        <v>9272700</v>
      </c>
      <c r="AA2476" s="9">
        <f t="shared" si="310"/>
        <v>480702059.14285713</v>
      </c>
      <c r="AB2476" s="5">
        <f>IF(AA2476&lt;='اطلاعات پایه'!$B$35,'اطلاعات پایه'!$D$35,IF(AA2476&lt;='اطلاعات پایه'!$B$36,'اطلاعات پایه'!$E$35+(AA2476-'اطلاعات پایه'!$B$35)*'اطلاعات پایه'!$C$36,IF(AA2476&lt;='اطلاعات پایه'!$B$37,'اطلاعات پایه'!$E$36+(AA2476-'اطلاعات پایه'!$B$36)*'اطلاعات پایه'!$C$37,IF(AA2476&lt;='اطلاعات پایه'!$B$38,'اطلاعات پایه'!$E$37+(AA2476-'اطلاعات پایه'!$B$37)*'اطلاعات پایه'!$C$38,IF(AA2476&lt;='اطلاعات پایه'!$B$39,'اطلاعات پایه'!$E$38+(AA2476-'اطلاعات پایه'!$B$38)*'اطلاعات پایه'!$C$39,'اطلاعات پایه'!$E$39+(AA2476-'اطلاعات پایه'!$B$39)*'اطلاعات پایه'!$C$40)))))/365*L2476</f>
        <v>0</v>
      </c>
      <c r="AC2476" s="9">
        <f t="shared" si="311"/>
        <v>37493954</v>
      </c>
      <c r="AE2476" s="9">
        <f t="shared" si="306"/>
        <v>49588780</v>
      </c>
    </row>
    <row r="2477" spans="1:31" x14ac:dyDescent="0.25">
      <c r="A2477" s="13">
        <v>2457</v>
      </c>
      <c r="B2477" s="13"/>
      <c r="C2477" s="13"/>
      <c r="D2477" s="13"/>
      <c r="E2477" s="13"/>
      <c r="F2477" s="13"/>
      <c r="G2477" s="6" t="str">
        <f t="shared" si="304"/>
        <v/>
      </c>
      <c r="H2477" s="13"/>
      <c r="I2477" s="13"/>
      <c r="J2477" s="15"/>
      <c r="K2477" s="15"/>
      <c r="L2477" s="5">
        <f>VLOOKUP($C$15,'اطلاعات پایه'!$A$18:$B$30,2,FALSE)</f>
        <v>30</v>
      </c>
      <c r="M2477" s="6">
        <f>VLOOKUP($C$15,'اطلاعات پایه'!$A$18:$C$30,3,FALSE)</f>
        <v>45736</v>
      </c>
      <c r="N2477" s="5">
        <f>ROUND((K2477*('اطلاعات پایه'!$B$12+1)+'اطلاعات پایه'!$B$13)/30*L2477,0)</f>
        <v>9316080</v>
      </c>
      <c r="O2477" s="5">
        <f>IF(AND(F2477&gt;0,M2477-F2477&gt;364),'اطلاعات پایه'!$B$10,0)*L2477+J2477</f>
        <v>0</v>
      </c>
      <c r="P2477" s="5">
        <f>IF(H2477="متاهل",'اطلاعات پایه'!$B$6,0)</f>
        <v>0</v>
      </c>
      <c r="Q2477" s="5">
        <f>I2477*'اطلاعات پایه'!$B$7</f>
        <v>0</v>
      </c>
      <c r="R2477" s="5">
        <f>ROUND('اطلاعات پایه'!$B$8/30*MIN(30,L2477),0)</f>
        <v>9000000</v>
      </c>
      <c r="S2477" s="5">
        <f>ROUND('اطلاعات پایه'!$B$9/30*MIN(30,L2477),0)</f>
        <v>22000000</v>
      </c>
      <c r="T2477" s="5">
        <f t="shared" si="307"/>
        <v>59284</v>
      </c>
      <c r="U2477" s="15"/>
      <c r="V2477" s="5">
        <f t="shared" si="305"/>
        <v>0</v>
      </c>
      <c r="X2477" s="9">
        <f t="shared" si="308"/>
        <v>40316080</v>
      </c>
      <c r="Y2477" s="9">
        <f>ROUND(0.07*MIN(7*L2477*'اطلاعات پایه'!$B$5,'محاسبه حقوق'!X2477),0)</f>
        <v>2822126</v>
      </c>
      <c r="Z2477" s="9">
        <f t="shared" si="309"/>
        <v>9272700</v>
      </c>
      <c r="AA2477" s="9">
        <f t="shared" si="310"/>
        <v>480702059.14285713</v>
      </c>
      <c r="AB2477" s="5">
        <f>IF(AA2477&lt;='اطلاعات پایه'!$B$35,'اطلاعات پایه'!$D$35,IF(AA2477&lt;='اطلاعات پایه'!$B$36,'اطلاعات پایه'!$E$35+(AA2477-'اطلاعات پایه'!$B$35)*'اطلاعات پایه'!$C$36,IF(AA2477&lt;='اطلاعات پایه'!$B$37,'اطلاعات پایه'!$E$36+(AA2477-'اطلاعات پایه'!$B$36)*'اطلاعات پایه'!$C$37,IF(AA2477&lt;='اطلاعات پایه'!$B$38,'اطلاعات پایه'!$E$37+(AA2477-'اطلاعات پایه'!$B$37)*'اطلاعات پایه'!$C$38,IF(AA2477&lt;='اطلاعات پایه'!$B$39,'اطلاعات پایه'!$E$38+(AA2477-'اطلاعات پایه'!$B$38)*'اطلاعات پایه'!$C$39,'اطلاعات پایه'!$E$39+(AA2477-'اطلاعات پایه'!$B$39)*'اطلاعات پایه'!$C$40)))))/365*L2477</f>
        <v>0</v>
      </c>
      <c r="AC2477" s="9">
        <f t="shared" si="311"/>
        <v>37493954</v>
      </c>
      <c r="AE2477" s="9">
        <f t="shared" si="306"/>
        <v>49588780</v>
      </c>
    </row>
    <row r="2478" spans="1:31" x14ac:dyDescent="0.25">
      <c r="A2478" s="13">
        <v>2458</v>
      </c>
      <c r="B2478" s="13"/>
      <c r="C2478" s="13"/>
      <c r="D2478" s="13"/>
      <c r="E2478" s="13"/>
      <c r="F2478" s="13"/>
      <c r="G2478" s="6" t="str">
        <f t="shared" si="304"/>
        <v/>
      </c>
      <c r="H2478" s="13"/>
      <c r="I2478" s="13"/>
      <c r="J2478" s="15"/>
      <c r="K2478" s="15"/>
      <c r="L2478" s="5">
        <f>VLOOKUP($C$15,'اطلاعات پایه'!$A$18:$B$30,2,FALSE)</f>
        <v>30</v>
      </c>
      <c r="M2478" s="6">
        <f>VLOOKUP($C$15,'اطلاعات پایه'!$A$18:$C$30,3,FALSE)</f>
        <v>45736</v>
      </c>
      <c r="N2478" s="5">
        <f>ROUND((K2478*('اطلاعات پایه'!$B$12+1)+'اطلاعات پایه'!$B$13)/30*L2478,0)</f>
        <v>9316080</v>
      </c>
      <c r="O2478" s="5">
        <f>IF(AND(F2478&gt;0,M2478-F2478&gt;364),'اطلاعات پایه'!$B$10,0)*L2478+J2478</f>
        <v>0</v>
      </c>
      <c r="P2478" s="5">
        <f>IF(H2478="متاهل",'اطلاعات پایه'!$B$6,0)</f>
        <v>0</v>
      </c>
      <c r="Q2478" s="5">
        <f>I2478*'اطلاعات پایه'!$B$7</f>
        <v>0</v>
      </c>
      <c r="R2478" s="5">
        <f>ROUND('اطلاعات پایه'!$B$8/30*MIN(30,L2478),0)</f>
        <v>9000000</v>
      </c>
      <c r="S2478" s="5">
        <f>ROUND('اطلاعات پایه'!$B$9/30*MIN(30,L2478),0)</f>
        <v>22000000</v>
      </c>
      <c r="T2478" s="5">
        <f t="shared" si="307"/>
        <v>59284</v>
      </c>
      <c r="U2478" s="15"/>
      <c r="V2478" s="5">
        <f t="shared" si="305"/>
        <v>0</v>
      </c>
      <c r="X2478" s="9">
        <f t="shared" si="308"/>
        <v>40316080</v>
      </c>
      <c r="Y2478" s="9">
        <f>ROUND(0.07*MIN(7*L2478*'اطلاعات پایه'!$B$5,'محاسبه حقوق'!X2478),0)</f>
        <v>2822126</v>
      </c>
      <c r="Z2478" s="9">
        <f t="shared" si="309"/>
        <v>9272700</v>
      </c>
      <c r="AA2478" s="9">
        <f t="shared" si="310"/>
        <v>480702059.14285713</v>
      </c>
      <c r="AB2478" s="5">
        <f>IF(AA2478&lt;='اطلاعات پایه'!$B$35,'اطلاعات پایه'!$D$35,IF(AA2478&lt;='اطلاعات پایه'!$B$36,'اطلاعات پایه'!$E$35+(AA2478-'اطلاعات پایه'!$B$35)*'اطلاعات پایه'!$C$36,IF(AA2478&lt;='اطلاعات پایه'!$B$37,'اطلاعات پایه'!$E$36+(AA2478-'اطلاعات پایه'!$B$36)*'اطلاعات پایه'!$C$37,IF(AA2478&lt;='اطلاعات پایه'!$B$38,'اطلاعات پایه'!$E$37+(AA2478-'اطلاعات پایه'!$B$37)*'اطلاعات پایه'!$C$38,IF(AA2478&lt;='اطلاعات پایه'!$B$39,'اطلاعات پایه'!$E$38+(AA2478-'اطلاعات پایه'!$B$38)*'اطلاعات پایه'!$C$39,'اطلاعات پایه'!$E$39+(AA2478-'اطلاعات پایه'!$B$39)*'اطلاعات پایه'!$C$40)))))/365*L2478</f>
        <v>0</v>
      </c>
      <c r="AC2478" s="9">
        <f t="shared" si="311"/>
        <v>37493954</v>
      </c>
      <c r="AE2478" s="9">
        <f t="shared" si="306"/>
        <v>49588780</v>
      </c>
    </row>
    <row r="2479" spans="1:31" x14ac:dyDescent="0.25">
      <c r="A2479" s="13">
        <v>2459</v>
      </c>
      <c r="B2479" s="13"/>
      <c r="C2479" s="13"/>
      <c r="D2479" s="13"/>
      <c r="E2479" s="13"/>
      <c r="F2479" s="13"/>
      <c r="G2479" s="6" t="str">
        <f t="shared" si="304"/>
        <v/>
      </c>
      <c r="H2479" s="13"/>
      <c r="I2479" s="13"/>
      <c r="J2479" s="15"/>
      <c r="K2479" s="15"/>
      <c r="L2479" s="5">
        <f>VLOOKUP($C$15,'اطلاعات پایه'!$A$18:$B$30,2,FALSE)</f>
        <v>30</v>
      </c>
      <c r="M2479" s="6">
        <f>VLOOKUP($C$15,'اطلاعات پایه'!$A$18:$C$30,3,FALSE)</f>
        <v>45736</v>
      </c>
      <c r="N2479" s="5">
        <f>ROUND((K2479*('اطلاعات پایه'!$B$12+1)+'اطلاعات پایه'!$B$13)/30*L2479,0)</f>
        <v>9316080</v>
      </c>
      <c r="O2479" s="5">
        <f>IF(AND(F2479&gt;0,M2479-F2479&gt;364),'اطلاعات پایه'!$B$10,0)*L2479+J2479</f>
        <v>0</v>
      </c>
      <c r="P2479" s="5">
        <f>IF(H2479="متاهل",'اطلاعات پایه'!$B$6,0)</f>
        <v>0</v>
      </c>
      <c r="Q2479" s="5">
        <f>I2479*'اطلاعات پایه'!$B$7</f>
        <v>0</v>
      </c>
      <c r="R2479" s="5">
        <f>ROUND('اطلاعات پایه'!$B$8/30*MIN(30,L2479),0)</f>
        <v>9000000</v>
      </c>
      <c r="S2479" s="5">
        <f>ROUND('اطلاعات پایه'!$B$9/30*MIN(30,L2479),0)</f>
        <v>22000000</v>
      </c>
      <c r="T2479" s="5">
        <f t="shared" si="307"/>
        <v>59284</v>
      </c>
      <c r="U2479" s="15"/>
      <c r="V2479" s="5">
        <f t="shared" si="305"/>
        <v>0</v>
      </c>
      <c r="X2479" s="9">
        <f t="shared" si="308"/>
        <v>40316080</v>
      </c>
      <c r="Y2479" s="9">
        <f>ROUND(0.07*MIN(7*L2479*'اطلاعات پایه'!$B$5,'محاسبه حقوق'!X2479),0)</f>
        <v>2822126</v>
      </c>
      <c r="Z2479" s="9">
        <f t="shared" si="309"/>
        <v>9272700</v>
      </c>
      <c r="AA2479" s="9">
        <f t="shared" si="310"/>
        <v>480702059.14285713</v>
      </c>
      <c r="AB2479" s="5">
        <f>IF(AA2479&lt;='اطلاعات پایه'!$B$35,'اطلاعات پایه'!$D$35,IF(AA2479&lt;='اطلاعات پایه'!$B$36,'اطلاعات پایه'!$E$35+(AA2479-'اطلاعات پایه'!$B$35)*'اطلاعات پایه'!$C$36,IF(AA2479&lt;='اطلاعات پایه'!$B$37,'اطلاعات پایه'!$E$36+(AA2479-'اطلاعات پایه'!$B$36)*'اطلاعات پایه'!$C$37,IF(AA2479&lt;='اطلاعات پایه'!$B$38,'اطلاعات پایه'!$E$37+(AA2479-'اطلاعات پایه'!$B$37)*'اطلاعات پایه'!$C$38,IF(AA2479&lt;='اطلاعات پایه'!$B$39,'اطلاعات پایه'!$E$38+(AA2479-'اطلاعات پایه'!$B$38)*'اطلاعات پایه'!$C$39,'اطلاعات پایه'!$E$39+(AA2479-'اطلاعات پایه'!$B$39)*'اطلاعات پایه'!$C$40)))))/365*L2479</f>
        <v>0</v>
      </c>
      <c r="AC2479" s="9">
        <f t="shared" si="311"/>
        <v>37493954</v>
      </c>
      <c r="AE2479" s="9">
        <f t="shared" si="306"/>
        <v>49588780</v>
      </c>
    </row>
    <row r="2480" spans="1:31" x14ac:dyDescent="0.25">
      <c r="A2480" s="13">
        <v>2460</v>
      </c>
      <c r="B2480" s="13"/>
      <c r="C2480" s="13"/>
      <c r="D2480" s="13"/>
      <c r="E2480" s="13"/>
      <c r="F2480" s="13"/>
      <c r="G2480" s="6" t="str">
        <f t="shared" si="304"/>
        <v/>
      </c>
      <c r="H2480" s="13"/>
      <c r="I2480" s="13"/>
      <c r="J2480" s="15"/>
      <c r="K2480" s="15"/>
      <c r="L2480" s="5">
        <f>VLOOKUP($C$15,'اطلاعات پایه'!$A$18:$B$30,2,FALSE)</f>
        <v>30</v>
      </c>
      <c r="M2480" s="6">
        <f>VLOOKUP($C$15,'اطلاعات پایه'!$A$18:$C$30,3,FALSE)</f>
        <v>45736</v>
      </c>
      <c r="N2480" s="5">
        <f>ROUND((K2480*('اطلاعات پایه'!$B$12+1)+'اطلاعات پایه'!$B$13)/30*L2480,0)</f>
        <v>9316080</v>
      </c>
      <c r="O2480" s="5">
        <f>IF(AND(F2480&gt;0,M2480-F2480&gt;364),'اطلاعات پایه'!$B$10,0)*L2480+J2480</f>
        <v>0</v>
      </c>
      <c r="P2480" s="5">
        <f>IF(H2480="متاهل",'اطلاعات پایه'!$B$6,0)</f>
        <v>0</v>
      </c>
      <c r="Q2480" s="5">
        <f>I2480*'اطلاعات پایه'!$B$7</f>
        <v>0</v>
      </c>
      <c r="R2480" s="5">
        <f>ROUND('اطلاعات پایه'!$B$8/30*MIN(30,L2480),0)</f>
        <v>9000000</v>
      </c>
      <c r="S2480" s="5">
        <f>ROUND('اطلاعات پایه'!$B$9/30*MIN(30,L2480),0)</f>
        <v>22000000</v>
      </c>
      <c r="T2480" s="5">
        <f t="shared" si="307"/>
        <v>59284</v>
      </c>
      <c r="U2480" s="15"/>
      <c r="V2480" s="5">
        <f t="shared" si="305"/>
        <v>0</v>
      </c>
      <c r="X2480" s="9">
        <f t="shared" si="308"/>
        <v>40316080</v>
      </c>
      <c r="Y2480" s="9">
        <f>ROUND(0.07*MIN(7*L2480*'اطلاعات پایه'!$B$5,'محاسبه حقوق'!X2480),0)</f>
        <v>2822126</v>
      </c>
      <c r="Z2480" s="9">
        <f t="shared" si="309"/>
        <v>9272700</v>
      </c>
      <c r="AA2480" s="9">
        <f t="shared" si="310"/>
        <v>480702059.14285713</v>
      </c>
      <c r="AB2480" s="5">
        <f>IF(AA2480&lt;='اطلاعات پایه'!$B$35,'اطلاعات پایه'!$D$35,IF(AA2480&lt;='اطلاعات پایه'!$B$36,'اطلاعات پایه'!$E$35+(AA2480-'اطلاعات پایه'!$B$35)*'اطلاعات پایه'!$C$36,IF(AA2480&lt;='اطلاعات پایه'!$B$37,'اطلاعات پایه'!$E$36+(AA2480-'اطلاعات پایه'!$B$36)*'اطلاعات پایه'!$C$37,IF(AA2480&lt;='اطلاعات پایه'!$B$38,'اطلاعات پایه'!$E$37+(AA2480-'اطلاعات پایه'!$B$37)*'اطلاعات پایه'!$C$38,IF(AA2480&lt;='اطلاعات پایه'!$B$39,'اطلاعات پایه'!$E$38+(AA2480-'اطلاعات پایه'!$B$38)*'اطلاعات پایه'!$C$39,'اطلاعات پایه'!$E$39+(AA2480-'اطلاعات پایه'!$B$39)*'اطلاعات پایه'!$C$40)))))/365*L2480</f>
        <v>0</v>
      </c>
      <c r="AC2480" s="9">
        <f t="shared" si="311"/>
        <v>37493954</v>
      </c>
      <c r="AE2480" s="9">
        <f t="shared" si="306"/>
        <v>49588780</v>
      </c>
    </row>
    <row r="2481" spans="1:31" x14ac:dyDescent="0.25">
      <c r="A2481" s="13">
        <v>2461</v>
      </c>
      <c r="B2481" s="13"/>
      <c r="C2481" s="13"/>
      <c r="D2481" s="13"/>
      <c r="E2481" s="13"/>
      <c r="F2481" s="13"/>
      <c r="G2481" s="6" t="str">
        <f t="shared" si="304"/>
        <v/>
      </c>
      <c r="H2481" s="13"/>
      <c r="I2481" s="13"/>
      <c r="J2481" s="15"/>
      <c r="K2481" s="15"/>
      <c r="L2481" s="5">
        <f>VLOOKUP($C$15,'اطلاعات پایه'!$A$18:$B$30,2,FALSE)</f>
        <v>30</v>
      </c>
      <c r="M2481" s="6">
        <f>VLOOKUP($C$15,'اطلاعات پایه'!$A$18:$C$30,3,FALSE)</f>
        <v>45736</v>
      </c>
      <c r="N2481" s="5">
        <f>ROUND((K2481*('اطلاعات پایه'!$B$12+1)+'اطلاعات پایه'!$B$13)/30*L2481,0)</f>
        <v>9316080</v>
      </c>
      <c r="O2481" s="5">
        <f>IF(AND(F2481&gt;0,M2481-F2481&gt;364),'اطلاعات پایه'!$B$10,0)*L2481+J2481</f>
        <v>0</v>
      </c>
      <c r="P2481" s="5">
        <f>IF(H2481="متاهل",'اطلاعات پایه'!$B$6,0)</f>
        <v>0</v>
      </c>
      <c r="Q2481" s="5">
        <f>I2481*'اطلاعات پایه'!$B$7</f>
        <v>0</v>
      </c>
      <c r="R2481" s="5">
        <f>ROUND('اطلاعات پایه'!$B$8/30*MIN(30,L2481),0)</f>
        <v>9000000</v>
      </c>
      <c r="S2481" s="5">
        <f>ROUND('اطلاعات پایه'!$B$9/30*MIN(30,L2481),0)</f>
        <v>22000000</v>
      </c>
      <c r="T2481" s="5">
        <f t="shared" si="307"/>
        <v>59284</v>
      </c>
      <c r="U2481" s="15"/>
      <c r="V2481" s="5">
        <f t="shared" si="305"/>
        <v>0</v>
      </c>
      <c r="X2481" s="9">
        <f t="shared" si="308"/>
        <v>40316080</v>
      </c>
      <c r="Y2481" s="9">
        <f>ROUND(0.07*MIN(7*L2481*'اطلاعات پایه'!$B$5,'محاسبه حقوق'!X2481),0)</f>
        <v>2822126</v>
      </c>
      <c r="Z2481" s="9">
        <f t="shared" si="309"/>
        <v>9272700</v>
      </c>
      <c r="AA2481" s="9">
        <f t="shared" si="310"/>
        <v>480702059.14285713</v>
      </c>
      <c r="AB2481" s="5">
        <f>IF(AA2481&lt;='اطلاعات پایه'!$B$35,'اطلاعات پایه'!$D$35,IF(AA2481&lt;='اطلاعات پایه'!$B$36,'اطلاعات پایه'!$E$35+(AA2481-'اطلاعات پایه'!$B$35)*'اطلاعات پایه'!$C$36,IF(AA2481&lt;='اطلاعات پایه'!$B$37,'اطلاعات پایه'!$E$36+(AA2481-'اطلاعات پایه'!$B$36)*'اطلاعات پایه'!$C$37,IF(AA2481&lt;='اطلاعات پایه'!$B$38,'اطلاعات پایه'!$E$37+(AA2481-'اطلاعات پایه'!$B$37)*'اطلاعات پایه'!$C$38,IF(AA2481&lt;='اطلاعات پایه'!$B$39,'اطلاعات پایه'!$E$38+(AA2481-'اطلاعات پایه'!$B$38)*'اطلاعات پایه'!$C$39,'اطلاعات پایه'!$E$39+(AA2481-'اطلاعات پایه'!$B$39)*'اطلاعات پایه'!$C$40)))))/365*L2481</f>
        <v>0</v>
      </c>
      <c r="AC2481" s="9">
        <f t="shared" si="311"/>
        <v>37493954</v>
      </c>
      <c r="AE2481" s="9">
        <f t="shared" si="306"/>
        <v>49588780</v>
      </c>
    </row>
    <row r="2482" spans="1:31" x14ac:dyDescent="0.25">
      <c r="A2482" s="13">
        <v>2462</v>
      </c>
      <c r="B2482" s="13"/>
      <c r="C2482" s="13"/>
      <c r="D2482" s="13"/>
      <c r="E2482" s="13"/>
      <c r="F2482" s="13"/>
      <c r="G2482" s="6" t="str">
        <f t="shared" si="304"/>
        <v/>
      </c>
      <c r="H2482" s="13"/>
      <c r="I2482" s="13"/>
      <c r="J2482" s="15"/>
      <c r="K2482" s="15"/>
      <c r="L2482" s="5">
        <f>VLOOKUP($C$15,'اطلاعات پایه'!$A$18:$B$30,2,FALSE)</f>
        <v>30</v>
      </c>
      <c r="M2482" s="6">
        <f>VLOOKUP($C$15,'اطلاعات پایه'!$A$18:$C$30,3,FALSE)</f>
        <v>45736</v>
      </c>
      <c r="N2482" s="5">
        <f>ROUND((K2482*('اطلاعات پایه'!$B$12+1)+'اطلاعات پایه'!$B$13)/30*L2482,0)</f>
        <v>9316080</v>
      </c>
      <c r="O2482" s="5">
        <f>IF(AND(F2482&gt;0,M2482-F2482&gt;364),'اطلاعات پایه'!$B$10,0)*L2482+J2482</f>
        <v>0</v>
      </c>
      <c r="P2482" s="5">
        <f>IF(H2482="متاهل",'اطلاعات پایه'!$B$6,0)</f>
        <v>0</v>
      </c>
      <c r="Q2482" s="5">
        <f>I2482*'اطلاعات پایه'!$B$7</f>
        <v>0</v>
      </c>
      <c r="R2482" s="5">
        <f>ROUND('اطلاعات پایه'!$B$8/30*MIN(30,L2482),0)</f>
        <v>9000000</v>
      </c>
      <c r="S2482" s="5">
        <f>ROUND('اطلاعات پایه'!$B$9/30*MIN(30,L2482),0)</f>
        <v>22000000</v>
      </c>
      <c r="T2482" s="5">
        <f t="shared" si="307"/>
        <v>59284</v>
      </c>
      <c r="U2482" s="15"/>
      <c r="V2482" s="5">
        <f t="shared" si="305"/>
        <v>0</v>
      </c>
      <c r="X2482" s="9">
        <f t="shared" si="308"/>
        <v>40316080</v>
      </c>
      <c r="Y2482" s="9">
        <f>ROUND(0.07*MIN(7*L2482*'اطلاعات پایه'!$B$5,'محاسبه حقوق'!X2482),0)</f>
        <v>2822126</v>
      </c>
      <c r="Z2482" s="9">
        <f t="shared" si="309"/>
        <v>9272700</v>
      </c>
      <c r="AA2482" s="9">
        <f t="shared" si="310"/>
        <v>480702059.14285713</v>
      </c>
      <c r="AB2482" s="5">
        <f>IF(AA2482&lt;='اطلاعات پایه'!$B$35,'اطلاعات پایه'!$D$35,IF(AA2482&lt;='اطلاعات پایه'!$B$36,'اطلاعات پایه'!$E$35+(AA2482-'اطلاعات پایه'!$B$35)*'اطلاعات پایه'!$C$36,IF(AA2482&lt;='اطلاعات پایه'!$B$37,'اطلاعات پایه'!$E$36+(AA2482-'اطلاعات پایه'!$B$36)*'اطلاعات پایه'!$C$37,IF(AA2482&lt;='اطلاعات پایه'!$B$38,'اطلاعات پایه'!$E$37+(AA2482-'اطلاعات پایه'!$B$37)*'اطلاعات پایه'!$C$38,IF(AA2482&lt;='اطلاعات پایه'!$B$39,'اطلاعات پایه'!$E$38+(AA2482-'اطلاعات پایه'!$B$38)*'اطلاعات پایه'!$C$39,'اطلاعات پایه'!$E$39+(AA2482-'اطلاعات پایه'!$B$39)*'اطلاعات پایه'!$C$40)))))/365*L2482</f>
        <v>0</v>
      </c>
      <c r="AC2482" s="9">
        <f t="shared" si="311"/>
        <v>37493954</v>
      </c>
      <c r="AE2482" s="9">
        <f t="shared" si="306"/>
        <v>49588780</v>
      </c>
    </row>
    <row r="2483" spans="1:31" x14ac:dyDescent="0.25">
      <c r="A2483" s="13">
        <v>2463</v>
      </c>
      <c r="B2483" s="13"/>
      <c r="C2483" s="13"/>
      <c r="D2483" s="13"/>
      <c r="E2483" s="13"/>
      <c r="F2483" s="13"/>
      <c r="G2483" s="6" t="str">
        <f t="shared" si="304"/>
        <v/>
      </c>
      <c r="H2483" s="13"/>
      <c r="I2483" s="13"/>
      <c r="J2483" s="15"/>
      <c r="K2483" s="15"/>
      <c r="L2483" s="5">
        <f>VLOOKUP($C$15,'اطلاعات پایه'!$A$18:$B$30,2,FALSE)</f>
        <v>30</v>
      </c>
      <c r="M2483" s="6">
        <f>VLOOKUP($C$15,'اطلاعات پایه'!$A$18:$C$30,3,FALSE)</f>
        <v>45736</v>
      </c>
      <c r="N2483" s="5">
        <f>ROUND((K2483*('اطلاعات پایه'!$B$12+1)+'اطلاعات پایه'!$B$13)/30*L2483,0)</f>
        <v>9316080</v>
      </c>
      <c r="O2483" s="5">
        <f>IF(AND(F2483&gt;0,M2483-F2483&gt;364),'اطلاعات پایه'!$B$10,0)*L2483+J2483</f>
        <v>0</v>
      </c>
      <c r="P2483" s="5">
        <f>IF(H2483="متاهل",'اطلاعات پایه'!$B$6,0)</f>
        <v>0</v>
      </c>
      <c r="Q2483" s="5">
        <f>I2483*'اطلاعات پایه'!$B$7</f>
        <v>0</v>
      </c>
      <c r="R2483" s="5">
        <f>ROUND('اطلاعات پایه'!$B$8/30*MIN(30,L2483),0)</f>
        <v>9000000</v>
      </c>
      <c r="S2483" s="5">
        <f>ROUND('اطلاعات پایه'!$B$9/30*MIN(30,L2483),0)</f>
        <v>22000000</v>
      </c>
      <c r="T2483" s="5">
        <f t="shared" si="307"/>
        <v>59284</v>
      </c>
      <c r="U2483" s="15"/>
      <c r="V2483" s="5">
        <f t="shared" si="305"/>
        <v>0</v>
      </c>
      <c r="X2483" s="9">
        <f t="shared" si="308"/>
        <v>40316080</v>
      </c>
      <c r="Y2483" s="9">
        <f>ROUND(0.07*MIN(7*L2483*'اطلاعات پایه'!$B$5,'محاسبه حقوق'!X2483),0)</f>
        <v>2822126</v>
      </c>
      <c r="Z2483" s="9">
        <f t="shared" si="309"/>
        <v>9272700</v>
      </c>
      <c r="AA2483" s="9">
        <f t="shared" si="310"/>
        <v>480702059.14285713</v>
      </c>
      <c r="AB2483" s="5">
        <f>IF(AA2483&lt;='اطلاعات پایه'!$B$35,'اطلاعات پایه'!$D$35,IF(AA2483&lt;='اطلاعات پایه'!$B$36,'اطلاعات پایه'!$E$35+(AA2483-'اطلاعات پایه'!$B$35)*'اطلاعات پایه'!$C$36,IF(AA2483&lt;='اطلاعات پایه'!$B$37,'اطلاعات پایه'!$E$36+(AA2483-'اطلاعات پایه'!$B$36)*'اطلاعات پایه'!$C$37,IF(AA2483&lt;='اطلاعات پایه'!$B$38,'اطلاعات پایه'!$E$37+(AA2483-'اطلاعات پایه'!$B$37)*'اطلاعات پایه'!$C$38,IF(AA2483&lt;='اطلاعات پایه'!$B$39,'اطلاعات پایه'!$E$38+(AA2483-'اطلاعات پایه'!$B$38)*'اطلاعات پایه'!$C$39,'اطلاعات پایه'!$E$39+(AA2483-'اطلاعات پایه'!$B$39)*'اطلاعات پایه'!$C$40)))))/365*L2483</f>
        <v>0</v>
      </c>
      <c r="AC2483" s="9">
        <f t="shared" si="311"/>
        <v>37493954</v>
      </c>
      <c r="AE2483" s="9">
        <f t="shared" si="306"/>
        <v>49588780</v>
      </c>
    </row>
    <row r="2484" spans="1:31" x14ac:dyDescent="0.25">
      <c r="A2484" s="13">
        <v>2464</v>
      </c>
      <c r="B2484" s="13"/>
      <c r="C2484" s="13"/>
      <c r="D2484" s="13"/>
      <c r="E2484" s="13"/>
      <c r="F2484" s="13"/>
      <c r="G2484" s="6" t="str">
        <f t="shared" si="304"/>
        <v/>
      </c>
      <c r="H2484" s="13"/>
      <c r="I2484" s="13"/>
      <c r="J2484" s="15"/>
      <c r="K2484" s="15"/>
      <c r="L2484" s="5">
        <f>VLOOKUP($C$15,'اطلاعات پایه'!$A$18:$B$30,2,FALSE)</f>
        <v>30</v>
      </c>
      <c r="M2484" s="6">
        <f>VLOOKUP($C$15,'اطلاعات پایه'!$A$18:$C$30,3,FALSE)</f>
        <v>45736</v>
      </c>
      <c r="N2484" s="5">
        <f>ROUND((K2484*('اطلاعات پایه'!$B$12+1)+'اطلاعات پایه'!$B$13)/30*L2484,0)</f>
        <v>9316080</v>
      </c>
      <c r="O2484" s="5">
        <f>IF(AND(F2484&gt;0,M2484-F2484&gt;364),'اطلاعات پایه'!$B$10,0)*L2484+J2484</f>
        <v>0</v>
      </c>
      <c r="P2484" s="5">
        <f>IF(H2484="متاهل",'اطلاعات پایه'!$B$6,0)</f>
        <v>0</v>
      </c>
      <c r="Q2484" s="5">
        <f>I2484*'اطلاعات پایه'!$B$7</f>
        <v>0</v>
      </c>
      <c r="R2484" s="5">
        <f>ROUND('اطلاعات پایه'!$B$8/30*MIN(30,L2484),0)</f>
        <v>9000000</v>
      </c>
      <c r="S2484" s="5">
        <f>ROUND('اطلاعات پایه'!$B$9/30*MIN(30,L2484),0)</f>
        <v>22000000</v>
      </c>
      <c r="T2484" s="5">
        <f t="shared" si="307"/>
        <v>59284</v>
      </c>
      <c r="U2484" s="15"/>
      <c r="V2484" s="5">
        <f t="shared" si="305"/>
        <v>0</v>
      </c>
      <c r="X2484" s="9">
        <f t="shared" si="308"/>
        <v>40316080</v>
      </c>
      <c r="Y2484" s="9">
        <f>ROUND(0.07*MIN(7*L2484*'اطلاعات پایه'!$B$5,'محاسبه حقوق'!X2484),0)</f>
        <v>2822126</v>
      </c>
      <c r="Z2484" s="9">
        <f t="shared" si="309"/>
        <v>9272700</v>
      </c>
      <c r="AA2484" s="9">
        <f t="shared" si="310"/>
        <v>480702059.14285713</v>
      </c>
      <c r="AB2484" s="5">
        <f>IF(AA2484&lt;='اطلاعات پایه'!$B$35,'اطلاعات پایه'!$D$35,IF(AA2484&lt;='اطلاعات پایه'!$B$36,'اطلاعات پایه'!$E$35+(AA2484-'اطلاعات پایه'!$B$35)*'اطلاعات پایه'!$C$36,IF(AA2484&lt;='اطلاعات پایه'!$B$37,'اطلاعات پایه'!$E$36+(AA2484-'اطلاعات پایه'!$B$36)*'اطلاعات پایه'!$C$37,IF(AA2484&lt;='اطلاعات پایه'!$B$38,'اطلاعات پایه'!$E$37+(AA2484-'اطلاعات پایه'!$B$37)*'اطلاعات پایه'!$C$38,IF(AA2484&lt;='اطلاعات پایه'!$B$39,'اطلاعات پایه'!$E$38+(AA2484-'اطلاعات پایه'!$B$38)*'اطلاعات پایه'!$C$39,'اطلاعات پایه'!$E$39+(AA2484-'اطلاعات پایه'!$B$39)*'اطلاعات پایه'!$C$40)))))/365*L2484</f>
        <v>0</v>
      </c>
      <c r="AC2484" s="9">
        <f t="shared" si="311"/>
        <v>37493954</v>
      </c>
      <c r="AE2484" s="9">
        <f t="shared" si="306"/>
        <v>49588780</v>
      </c>
    </row>
    <row r="2485" spans="1:31" x14ac:dyDescent="0.25">
      <c r="A2485" s="13">
        <v>2465</v>
      </c>
      <c r="B2485" s="13"/>
      <c r="C2485" s="13"/>
      <c r="D2485" s="13"/>
      <c r="E2485" s="13"/>
      <c r="F2485" s="13"/>
      <c r="G2485" s="6" t="str">
        <f t="shared" si="304"/>
        <v/>
      </c>
      <c r="H2485" s="13"/>
      <c r="I2485" s="13"/>
      <c r="J2485" s="15"/>
      <c r="K2485" s="15"/>
      <c r="L2485" s="5">
        <f>VLOOKUP($C$15,'اطلاعات پایه'!$A$18:$B$30,2,FALSE)</f>
        <v>30</v>
      </c>
      <c r="M2485" s="6">
        <f>VLOOKUP($C$15,'اطلاعات پایه'!$A$18:$C$30,3,FALSE)</f>
        <v>45736</v>
      </c>
      <c r="N2485" s="5">
        <f>ROUND((K2485*('اطلاعات پایه'!$B$12+1)+'اطلاعات پایه'!$B$13)/30*L2485,0)</f>
        <v>9316080</v>
      </c>
      <c r="O2485" s="5">
        <f>IF(AND(F2485&gt;0,M2485-F2485&gt;364),'اطلاعات پایه'!$B$10,0)*L2485+J2485</f>
        <v>0</v>
      </c>
      <c r="P2485" s="5">
        <f>IF(H2485="متاهل",'اطلاعات پایه'!$B$6,0)</f>
        <v>0</v>
      </c>
      <c r="Q2485" s="5">
        <f>I2485*'اطلاعات پایه'!$B$7</f>
        <v>0</v>
      </c>
      <c r="R2485" s="5">
        <f>ROUND('اطلاعات پایه'!$B$8/30*MIN(30,L2485),0)</f>
        <v>9000000</v>
      </c>
      <c r="S2485" s="5">
        <f>ROUND('اطلاعات پایه'!$B$9/30*MIN(30,L2485),0)</f>
        <v>22000000</v>
      </c>
      <c r="T2485" s="5">
        <f t="shared" si="307"/>
        <v>59284</v>
      </c>
      <c r="U2485" s="15"/>
      <c r="V2485" s="5">
        <f t="shared" si="305"/>
        <v>0</v>
      </c>
      <c r="X2485" s="9">
        <f t="shared" si="308"/>
        <v>40316080</v>
      </c>
      <c r="Y2485" s="9">
        <f>ROUND(0.07*MIN(7*L2485*'اطلاعات پایه'!$B$5,'محاسبه حقوق'!X2485),0)</f>
        <v>2822126</v>
      </c>
      <c r="Z2485" s="9">
        <f t="shared" si="309"/>
        <v>9272700</v>
      </c>
      <c r="AA2485" s="9">
        <f t="shared" si="310"/>
        <v>480702059.14285713</v>
      </c>
      <c r="AB2485" s="5">
        <f>IF(AA2485&lt;='اطلاعات پایه'!$B$35,'اطلاعات پایه'!$D$35,IF(AA2485&lt;='اطلاعات پایه'!$B$36,'اطلاعات پایه'!$E$35+(AA2485-'اطلاعات پایه'!$B$35)*'اطلاعات پایه'!$C$36,IF(AA2485&lt;='اطلاعات پایه'!$B$37,'اطلاعات پایه'!$E$36+(AA2485-'اطلاعات پایه'!$B$36)*'اطلاعات پایه'!$C$37,IF(AA2485&lt;='اطلاعات پایه'!$B$38,'اطلاعات پایه'!$E$37+(AA2485-'اطلاعات پایه'!$B$37)*'اطلاعات پایه'!$C$38,IF(AA2485&lt;='اطلاعات پایه'!$B$39,'اطلاعات پایه'!$E$38+(AA2485-'اطلاعات پایه'!$B$38)*'اطلاعات پایه'!$C$39,'اطلاعات پایه'!$E$39+(AA2485-'اطلاعات پایه'!$B$39)*'اطلاعات پایه'!$C$40)))))/365*L2485</f>
        <v>0</v>
      </c>
      <c r="AC2485" s="9">
        <f t="shared" si="311"/>
        <v>37493954</v>
      </c>
      <c r="AE2485" s="9">
        <f t="shared" si="306"/>
        <v>49588780</v>
      </c>
    </row>
    <row r="2486" spans="1:31" x14ac:dyDescent="0.25">
      <c r="A2486" s="13">
        <v>2466</v>
      </c>
      <c r="B2486" s="13"/>
      <c r="C2486" s="13"/>
      <c r="D2486" s="13"/>
      <c r="E2486" s="13"/>
      <c r="F2486" s="13"/>
      <c r="G2486" s="6" t="str">
        <f t="shared" si="304"/>
        <v/>
      </c>
      <c r="H2486" s="13"/>
      <c r="I2486" s="13"/>
      <c r="J2486" s="15"/>
      <c r="K2486" s="15"/>
      <c r="L2486" s="5">
        <f>VLOOKUP($C$15,'اطلاعات پایه'!$A$18:$B$30,2,FALSE)</f>
        <v>30</v>
      </c>
      <c r="M2486" s="6">
        <f>VLOOKUP($C$15,'اطلاعات پایه'!$A$18:$C$30,3,FALSE)</f>
        <v>45736</v>
      </c>
      <c r="N2486" s="5">
        <f>ROUND((K2486*('اطلاعات پایه'!$B$12+1)+'اطلاعات پایه'!$B$13)/30*L2486,0)</f>
        <v>9316080</v>
      </c>
      <c r="O2486" s="5">
        <f>IF(AND(F2486&gt;0,M2486-F2486&gt;364),'اطلاعات پایه'!$B$10,0)*L2486+J2486</f>
        <v>0</v>
      </c>
      <c r="P2486" s="5">
        <f>IF(H2486="متاهل",'اطلاعات پایه'!$B$6,0)</f>
        <v>0</v>
      </c>
      <c r="Q2486" s="5">
        <f>I2486*'اطلاعات پایه'!$B$7</f>
        <v>0</v>
      </c>
      <c r="R2486" s="5">
        <f>ROUND('اطلاعات پایه'!$B$8/30*MIN(30,L2486),0)</f>
        <v>9000000</v>
      </c>
      <c r="S2486" s="5">
        <f>ROUND('اطلاعات پایه'!$B$9/30*MIN(30,L2486),0)</f>
        <v>22000000</v>
      </c>
      <c r="T2486" s="5">
        <f t="shared" si="307"/>
        <v>59284</v>
      </c>
      <c r="U2486" s="15"/>
      <c r="V2486" s="5">
        <f t="shared" si="305"/>
        <v>0</v>
      </c>
      <c r="X2486" s="9">
        <f t="shared" si="308"/>
        <v>40316080</v>
      </c>
      <c r="Y2486" s="9">
        <f>ROUND(0.07*MIN(7*L2486*'اطلاعات پایه'!$B$5,'محاسبه حقوق'!X2486),0)</f>
        <v>2822126</v>
      </c>
      <c r="Z2486" s="9">
        <f t="shared" si="309"/>
        <v>9272700</v>
      </c>
      <c r="AA2486" s="9">
        <f t="shared" si="310"/>
        <v>480702059.14285713</v>
      </c>
      <c r="AB2486" s="5">
        <f>IF(AA2486&lt;='اطلاعات پایه'!$B$35,'اطلاعات پایه'!$D$35,IF(AA2486&lt;='اطلاعات پایه'!$B$36,'اطلاعات پایه'!$E$35+(AA2486-'اطلاعات پایه'!$B$35)*'اطلاعات پایه'!$C$36,IF(AA2486&lt;='اطلاعات پایه'!$B$37,'اطلاعات پایه'!$E$36+(AA2486-'اطلاعات پایه'!$B$36)*'اطلاعات پایه'!$C$37,IF(AA2486&lt;='اطلاعات پایه'!$B$38,'اطلاعات پایه'!$E$37+(AA2486-'اطلاعات پایه'!$B$37)*'اطلاعات پایه'!$C$38,IF(AA2486&lt;='اطلاعات پایه'!$B$39,'اطلاعات پایه'!$E$38+(AA2486-'اطلاعات پایه'!$B$38)*'اطلاعات پایه'!$C$39,'اطلاعات پایه'!$E$39+(AA2486-'اطلاعات پایه'!$B$39)*'اطلاعات پایه'!$C$40)))))/365*L2486</f>
        <v>0</v>
      </c>
      <c r="AC2486" s="9">
        <f t="shared" si="311"/>
        <v>37493954</v>
      </c>
      <c r="AE2486" s="9">
        <f t="shared" si="306"/>
        <v>49588780</v>
      </c>
    </row>
    <row r="2487" spans="1:31" x14ac:dyDescent="0.25">
      <c r="A2487" s="13">
        <v>2467</v>
      </c>
      <c r="B2487" s="13"/>
      <c r="C2487" s="13"/>
      <c r="D2487" s="13"/>
      <c r="E2487" s="13"/>
      <c r="F2487" s="13"/>
      <c r="G2487" s="6" t="str">
        <f t="shared" si="304"/>
        <v/>
      </c>
      <c r="H2487" s="13"/>
      <c r="I2487" s="13"/>
      <c r="J2487" s="15"/>
      <c r="K2487" s="15"/>
      <c r="L2487" s="5">
        <f>VLOOKUP($C$15,'اطلاعات پایه'!$A$18:$B$30,2,FALSE)</f>
        <v>30</v>
      </c>
      <c r="M2487" s="6">
        <f>VLOOKUP($C$15,'اطلاعات پایه'!$A$18:$C$30,3,FALSE)</f>
        <v>45736</v>
      </c>
      <c r="N2487" s="5">
        <f>ROUND((K2487*('اطلاعات پایه'!$B$12+1)+'اطلاعات پایه'!$B$13)/30*L2487,0)</f>
        <v>9316080</v>
      </c>
      <c r="O2487" s="5">
        <f>IF(AND(F2487&gt;0,M2487-F2487&gt;364),'اطلاعات پایه'!$B$10,0)*L2487+J2487</f>
        <v>0</v>
      </c>
      <c r="P2487" s="5">
        <f>IF(H2487="متاهل",'اطلاعات پایه'!$B$6,0)</f>
        <v>0</v>
      </c>
      <c r="Q2487" s="5">
        <f>I2487*'اطلاعات پایه'!$B$7</f>
        <v>0</v>
      </c>
      <c r="R2487" s="5">
        <f>ROUND('اطلاعات پایه'!$B$8/30*MIN(30,L2487),0)</f>
        <v>9000000</v>
      </c>
      <c r="S2487" s="5">
        <f>ROUND('اطلاعات پایه'!$B$9/30*MIN(30,L2487),0)</f>
        <v>22000000</v>
      </c>
      <c r="T2487" s="5">
        <f t="shared" si="307"/>
        <v>59284</v>
      </c>
      <c r="U2487" s="15"/>
      <c r="V2487" s="5">
        <f t="shared" si="305"/>
        <v>0</v>
      </c>
      <c r="X2487" s="9">
        <f t="shared" si="308"/>
        <v>40316080</v>
      </c>
      <c r="Y2487" s="9">
        <f>ROUND(0.07*MIN(7*L2487*'اطلاعات پایه'!$B$5,'محاسبه حقوق'!X2487),0)</f>
        <v>2822126</v>
      </c>
      <c r="Z2487" s="9">
        <f t="shared" si="309"/>
        <v>9272700</v>
      </c>
      <c r="AA2487" s="9">
        <f t="shared" si="310"/>
        <v>480702059.14285713</v>
      </c>
      <c r="AB2487" s="5">
        <f>IF(AA2487&lt;='اطلاعات پایه'!$B$35,'اطلاعات پایه'!$D$35,IF(AA2487&lt;='اطلاعات پایه'!$B$36,'اطلاعات پایه'!$E$35+(AA2487-'اطلاعات پایه'!$B$35)*'اطلاعات پایه'!$C$36,IF(AA2487&lt;='اطلاعات پایه'!$B$37,'اطلاعات پایه'!$E$36+(AA2487-'اطلاعات پایه'!$B$36)*'اطلاعات پایه'!$C$37,IF(AA2487&lt;='اطلاعات پایه'!$B$38,'اطلاعات پایه'!$E$37+(AA2487-'اطلاعات پایه'!$B$37)*'اطلاعات پایه'!$C$38,IF(AA2487&lt;='اطلاعات پایه'!$B$39,'اطلاعات پایه'!$E$38+(AA2487-'اطلاعات پایه'!$B$38)*'اطلاعات پایه'!$C$39,'اطلاعات پایه'!$E$39+(AA2487-'اطلاعات پایه'!$B$39)*'اطلاعات پایه'!$C$40)))))/365*L2487</f>
        <v>0</v>
      </c>
      <c r="AC2487" s="9">
        <f t="shared" si="311"/>
        <v>37493954</v>
      </c>
      <c r="AE2487" s="9">
        <f t="shared" si="306"/>
        <v>49588780</v>
      </c>
    </row>
    <row r="2488" spans="1:31" x14ac:dyDescent="0.25">
      <c r="A2488" s="13">
        <v>2468</v>
      </c>
      <c r="B2488" s="13"/>
      <c r="C2488" s="13"/>
      <c r="D2488" s="13"/>
      <c r="E2488" s="13"/>
      <c r="F2488" s="13"/>
      <c r="G2488" s="6" t="str">
        <f t="shared" si="304"/>
        <v/>
      </c>
      <c r="H2488" s="13"/>
      <c r="I2488" s="13"/>
      <c r="J2488" s="15"/>
      <c r="K2488" s="15"/>
      <c r="L2488" s="5">
        <f>VLOOKUP($C$15,'اطلاعات پایه'!$A$18:$B$30,2,FALSE)</f>
        <v>30</v>
      </c>
      <c r="M2488" s="6">
        <f>VLOOKUP($C$15,'اطلاعات پایه'!$A$18:$C$30,3,FALSE)</f>
        <v>45736</v>
      </c>
      <c r="N2488" s="5">
        <f>ROUND((K2488*('اطلاعات پایه'!$B$12+1)+'اطلاعات پایه'!$B$13)/30*L2488,0)</f>
        <v>9316080</v>
      </c>
      <c r="O2488" s="5">
        <f>IF(AND(F2488&gt;0,M2488-F2488&gt;364),'اطلاعات پایه'!$B$10,0)*L2488+J2488</f>
        <v>0</v>
      </c>
      <c r="P2488" s="5">
        <f>IF(H2488="متاهل",'اطلاعات پایه'!$B$6,0)</f>
        <v>0</v>
      </c>
      <c r="Q2488" s="5">
        <f>I2488*'اطلاعات پایه'!$B$7</f>
        <v>0</v>
      </c>
      <c r="R2488" s="5">
        <f>ROUND('اطلاعات پایه'!$B$8/30*MIN(30,L2488),0)</f>
        <v>9000000</v>
      </c>
      <c r="S2488" s="5">
        <f>ROUND('اطلاعات پایه'!$B$9/30*MIN(30,L2488),0)</f>
        <v>22000000</v>
      </c>
      <c r="T2488" s="5">
        <f t="shared" si="307"/>
        <v>59284</v>
      </c>
      <c r="U2488" s="15"/>
      <c r="V2488" s="5">
        <f t="shared" si="305"/>
        <v>0</v>
      </c>
      <c r="X2488" s="9">
        <f t="shared" si="308"/>
        <v>40316080</v>
      </c>
      <c r="Y2488" s="9">
        <f>ROUND(0.07*MIN(7*L2488*'اطلاعات پایه'!$B$5,'محاسبه حقوق'!X2488),0)</f>
        <v>2822126</v>
      </c>
      <c r="Z2488" s="9">
        <f t="shared" si="309"/>
        <v>9272700</v>
      </c>
      <c r="AA2488" s="9">
        <f t="shared" si="310"/>
        <v>480702059.14285713</v>
      </c>
      <c r="AB2488" s="5">
        <f>IF(AA2488&lt;='اطلاعات پایه'!$B$35,'اطلاعات پایه'!$D$35,IF(AA2488&lt;='اطلاعات پایه'!$B$36,'اطلاعات پایه'!$E$35+(AA2488-'اطلاعات پایه'!$B$35)*'اطلاعات پایه'!$C$36,IF(AA2488&lt;='اطلاعات پایه'!$B$37,'اطلاعات پایه'!$E$36+(AA2488-'اطلاعات پایه'!$B$36)*'اطلاعات پایه'!$C$37,IF(AA2488&lt;='اطلاعات پایه'!$B$38,'اطلاعات پایه'!$E$37+(AA2488-'اطلاعات پایه'!$B$37)*'اطلاعات پایه'!$C$38,IF(AA2488&lt;='اطلاعات پایه'!$B$39,'اطلاعات پایه'!$E$38+(AA2488-'اطلاعات پایه'!$B$38)*'اطلاعات پایه'!$C$39,'اطلاعات پایه'!$E$39+(AA2488-'اطلاعات پایه'!$B$39)*'اطلاعات پایه'!$C$40)))))/365*L2488</f>
        <v>0</v>
      </c>
      <c r="AC2488" s="9">
        <f t="shared" si="311"/>
        <v>37493954</v>
      </c>
      <c r="AE2488" s="9">
        <f t="shared" si="306"/>
        <v>49588780</v>
      </c>
    </row>
    <row r="2489" spans="1:31" x14ac:dyDescent="0.25">
      <c r="A2489" s="13">
        <v>2469</v>
      </c>
      <c r="B2489" s="13"/>
      <c r="C2489" s="13"/>
      <c r="D2489" s="13"/>
      <c r="E2489" s="13"/>
      <c r="F2489" s="13"/>
      <c r="G2489" s="6" t="str">
        <f t="shared" si="304"/>
        <v/>
      </c>
      <c r="H2489" s="13"/>
      <c r="I2489" s="13"/>
      <c r="J2489" s="15"/>
      <c r="K2489" s="15"/>
      <c r="L2489" s="5">
        <f>VLOOKUP($C$15,'اطلاعات پایه'!$A$18:$B$30,2,FALSE)</f>
        <v>30</v>
      </c>
      <c r="M2489" s="6">
        <f>VLOOKUP($C$15,'اطلاعات پایه'!$A$18:$C$30,3,FALSE)</f>
        <v>45736</v>
      </c>
      <c r="N2489" s="5">
        <f>ROUND((K2489*('اطلاعات پایه'!$B$12+1)+'اطلاعات پایه'!$B$13)/30*L2489,0)</f>
        <v>9316080</v>
      </c>
      <c r="O2489" s="5">
        <f>IF(AND(F2489&gt;0,M2489-F2489&gt;364),'اطلاعات پایه'!$B$10,0)*L2489+J2489</f>
        <v>0</v>
      </c>
      <c r="P2489" s="5">
        <f>IF(H2489="متاهل",'اطلاعات پایه'!$B$6,0)</f>
        <v>0</v>
      </c>
      <c r="Q2489" s="5">
        <f>I2489*'اطلاعات پایه'!$B$7</f>
        <v>0</v>
      </c>
      <c r="R2489" s="5">
        <f>ROUND('اطلاعات پایه'!$B$8/30*MIN(30,L2489),0)</f>
        <v>9000000</v>
      </c>
      <c r="S2489" s="5">
        <f>ROUND('اطلاعات پایه'!$B$9/30*MIN(30,L2489),0)</f>
        <v>22000000</v>
      </c>
      <c r="T2489" s="5">
        <f t="shared" si="307"/>
        <v>59284</v>
      </c>
      <c r="U2489" s="15"/>
      <c r="V2489" s="5">
        <f t="shared" si="305"/>
        <v>0</v>
      </c>
      <c r="X2489" s="9">
        <f t="shared" si="308"/>
        <v>40316080</v>
      </c>
      <c r="Y2489" s="9">
        <f>ROUND(0.07*MIN(7*L2489*'اطلاعات پایه'!$B$5,'محاسبه حقوق'!X2489),0)</f>
        <v>2822126</v>
      </c>
      <c r="Z2489" s="9">
        <f t="shared" si="309"/>
        <v>9272700</v>
      </c>
      <c r="AA2489" s="9">
        <f t="shared" si="310"/>
        <v>480702059.14285713</v>
      </c>
      <c r="AB2489" s="5">
        <f>IF(AA2489&lt;='اطلاعات پایه'!$B$35,'اطلاعات پایه'!$D$35,IF(AA2489&lt;='اطلاعات پایه'!$B$36,'اطلاعات پایه'!$E$35+(AA2489-'اطلاعات پایه'!$B$35)*'اطلاعات پایه'!$C$36,IF(AA2489&lt;='اطلاعات پایه'!$B$37,'اطلاعات پایه'!$E$36+(AA2489-'اطلاعات پایه'!$B$36)*'اطلاعات پایه'!$C$37,IF(AA2489&lt;='اطلاعات پایه'!$B$38,'اطلاعات پایه'!$E$37+(AA2489-'اطلاعات پایه'!$B$37)*'اطلاعات پایه'!$C$38,IF(AA2489&lt;='اطلاعات پایه'!$B$39,'اطلاعات پایه'!$E$38+(AA2489-'اطلاعات پایه'!$B$38)*'اطلاعات پایه'!$C$39,'اطلاعات پایه'!$E$39+(AA2489-'اطلاعات پایه'!$B$39)*'اطلاعات پایه'!$C$40)))))/365*L2489</f>
        <v>0</v>
      </c>
      <c r="AC2489" s="9">
        <f t="shared" si="311"/>
        <v>37493954</v>
      </c>
      <c r="AE2489" s="9">
        <f t="shared" si="306"/>
        <v>49588780</v>
      </c>
    </row>
    <row r="2490" spans="1:31" x14ac:dyDescent="0.25">
      <c r="A2490" s="13">
        <v>2470</v>
      </c>
      <c r="B2490" s="13"/>
      <c r="C2490" s="13"/>
      <c r="D2490" s="13"/>
      <c r="E2490" s="13"/>
      <c r="F2490" s="13"/>
      <c r="G2490" s="6" t="str">
        <f t="shared" si="304"/>
        <v/>
      </c>
      <c r="H2490" s="13"/>
      <c r="I2490" s="13"/>
      <c r="J2490" s="15"/>
      <c r="K2490" s="15"/>
      <c r="L2490" s="5">
        <f>VLOOKUP($C$15,'اطلاعات پایه'!$A$18:$B$30,2,FALSE)</f>
        <v>30</v>
      </c>
      <c r="M2490" s="6">
        <f>VLOOKUP($C$15,'اطلاعات پایه'!$A$18:$C$30,3,FALSE)</f>
        <v>45736</v>
      </c>
      <c r="N2490" s="5">
        <f>ROUND((K2490*('اطلاعات پایه'!$B$12+1)+'اطلاعات پایه'!$B$13)/30*L2490,0)</f>
        <v>9316080</v>
      </c>
      <c r="O2490" s="5">
        <f>IF(AND(F2490&gt;0,M2490-F2490&gt;364),'اطلاعات پایه'!$B$10,0)*L2490+J2490</f>
        <v>0</v>
      </c>
      <c r="P2490" s="5">
        <f>IF(H2490="متاهل",'اطلاعات پایه'!$B$6,0)</f>
        <v>0</v>
      </c>
      <c r="Q2490" s="5">
        <f>I2490*'اطلاعات پایه'!$B$7</f>
        <v>0</v>
      </c>
      <c r="R2490" s="5">
        <f>ROUND('اطلاعات پایه'!$B$8/30*MIN(30,L2490),0)</f>
        <v>9000000</v>
      </c>
      <c r="S2490" s="5">
        <f>ROUND('اطلاعات پایه'!$B$9/30*MIN(30,L2490),0)</f>
        <v>22000000</v>
      </c>
      <c r="T2490" s="5">
        <f t="shared" si="307"/>
        <v>59284</v>
      </c>
      <c r="U2490" s="15"/>
      <c r="V2490" s="5">
        <f t="shared" si="305"/>
        <v>0</v>
      </c>
      <c r="X2490" s="9">
        <f t="shared" si="308"/>
        <v>40316080</v>
      </c>
      <c r="Y2490" s="9">
        <f>ROUND(0.07*MIN(7*L2490*'اطلاعات پایه'!$B$5,'محاسبه حقوق'!X2490),0)</f>
        <v>2822126</v>
      </c>
      <c r="Z2490" s="9">
        <f t="shared" si="309"/>
        <v>9272700</v>
      </c>
      <c r="AA2490" s="9">
        <f t="shared" si="310"/>
        <v>480702059.14285713</v>
      </c>
      <c r="AB2490" s="5">
        <f>IF(AA2490&lt;='اطلاعات پایه'!$B$35,'اطلاعات پایه'!$D$35,IF(AA2490&lt;='اطلاعات پایه'!$B$36,'اطلاعات پایه'!$E$35+(AA2490-'اطلاعات پایه'!$B$35)*'اطلاعات پایه'!$C$36,IF(AA2490&lt;='اطلاعات پایه'!$B$37,'اطلاعات پایه'!$E$36+(AA2490-'اطلاعات پایه'!$B$36)*'اطلاعات پایه'!$C$37,IF(AA2490&lt;='اطلاعات پایه'!$B$38,'اطلاعات پایه'!$E$37+(AA2490-'اطلاعات پایه'!$B$37)*'اطلاعات پایه'!$C$38,IF(AA2490&lt;='اطلاعات پایه'!$B$39,'اطلاعات پایه'!$E$38+(AA2490-'اطلاعات پایه'!$B$38)*'اطلاعات پایه'!$C$39,'اطلاعات پایه'!$E$39+(AA2490-'اطلاعات پایه'!$B$39)*'اطلاعات پایه'!$C$40)))))/365*L2490</f>
        <v>0</v>
      </c>
      <c r="AC2490" s="9">
        <f t="shared" si="311"/>
        <v>37493954</v>
      </c>
      <c r="AE2490" s="9">
        <f t="shared" si="306"/>
        <v>49588780</v>
      </c>
    </row>
    <row r="2491" spans="1:31" x14ac:dyDescent="0.25">
      <c r="A2491" s="13">
        <v>2471</v>
      </c>
      <c r="B2491" s="13"/>
      <c r="C2491" s="13"/>
      <c r="D2491" s="13"/>
      <c r="E2491" s="13"/>
      <c r="F2491" s="13"/>
      <c r="G2491" s="6" t="str">
        <f t="shared" si="304"/>
        <v/>
      </c>
      <c r="H2491" s="13"/>
      <c r="I2491" s="13"/>
      <c r="J2491" s="15"/>
      <c r="K2491" s="15"/>
      <c r="L2491" s="5">
        <f>VLOOKUP($C$15,'اطلاعات پایه'!$A$18:$B$30,2,FALSE)</f>
        <v>30</v>
      </c>
      <c r="M2491" s="6">
        <f>VLOOKUP($C$15,'اطلاعات پایه'!$A$18:$C$30,3,FALSE)</f>
        <v>45736</v>
      </c>
      <c r="N2491" s="5">
        <f>ROUND((K2491*('اطلاعات پایه'!$B$12+1)+'اطلاعات پایه'!$B$13)/30*L2491,0)</f>
        <v>9316080</v>
      </c>
      <c r="O2491" s="5">
        <f>IF(AND(F2491&gt;0,M2491-F2491&gt;364),'اطلاعات پایه'!$B$10,0)*L2491+J2491</f>
        <v>0</v>
      </c>
      <c r="P2491" s="5">
        <f>IF(H2491="متاهل",'اطلاعات پایه'!$B$6,0)</f>
        <v>0</v>
      </c>
      <c r="Q2491" s="5">
        <f>I2491*'اطلاعات پایه'!$B$7</f>
        <v>0</v>
      </c>
      <c r="R2491" s="5">
        <f>ROUND('اطلاعات پایه'!$B$8/30*MIN(30,L2491),0)</f>
        <v>9000000</v>
      </c>
      <c r="S2491" s="5">
        <f>ROUND('اطلاعات پایه'!$B$9/30*MIN(30,L2491),0)</f>
        <v>22000000</v>
      </c>
      <c r="T2491" s="5">
        <f t="shared" si="307"/>
        <v>59284</v>
      </c>
      <c r="U2491" s="15"/>
      <c r="V2491" s="5">
        <f t="shared" si="305"/>
        <v>0</v>
      </c>
      <c r="X2491" s="9">
        <f t="shared" si="308"/>
        <v>40316080</v>
      </c>
      <c r="Y2491" s="9">
        <f>ROUND(0.07*MIN(7*L2491*'اطلاعات پایه'!$B$5,'محاسبه حقوق'!X2491),0)</f>
        <v>2822126</v>
      </c>
      <c r="Z2491" s="9">
        <f t="shared" si="309"/>
        <v>9272700</v>
      </c>
      <c r="AA2491" s="9">
        <f t="shared" si="310"/>
        <v>480702059.14285713</v>
      </c>
      <c r="AB2491" s="5">
        <f>IF(AA2491&lt;='اطلاعات پایه'!$B$35,'اطلاعات پایه'!$D$35,IF(AA2491&lt;='اطلاعات پایه'!$B$36,'اطلاعات پایه'!$E$35+(AA2491-'اطلاعات پایه'!$B$35)*'اطلاعات پایه'!$C$36,IF(AA2491&lt;='اطلاعات پایه'!$B$37,'اطلاعات پایه'!$E$36+(AA2491-'اطلاعات پایه'!$B$36)*'اطلاعات پایه'!$C$37,IF(AA2491&lt;='اطلاعات پایه'!$B$38,'اطلاعات پایه'!$E$37+(AA2491-'اطلاعات پایه'!$B$37)*'اطلاعات پایه'!$C$38,IF(AA2491&lt;='اطلاعات پایه'!$B$39,'اطلاعات پایه'!$E$38+(AA2491-'اطلاعات پایه'!$B$38)*'اطلاعات پایه'!$C$39,'اطلاعات پایه'!$E$39+(AA2491-'اطلاعات پایه'!$B$39)*'اطلاعات پایه'!$C$40)))))/365*L2491</f>
        <v>0</v>
      </c>
      <c r="AC2491" s="9">
        <f t="shared" si="311"/>
        <v>37493954</v>
      </c>
      <c r="AE2491" s="9">
        <f t="shared" si="306"/>
        <v>49588780</v>
      </c>
    </row>
    <row r="2492" spans="1:31" x14ac:dyDescent="0.25">
      <c r="A2492" s="13">
        <v>2472</v>
      </c>
      <c r="B2492" s="13"/>
      <c r="C2492" s="13"/>
      <c r="D2492" s="13"/>
      <c r="E2492" s="13"/>
      <c r="F2492" s="13"/>
      <c r="G2492" s="6" t="str">
        <f t="shared" si="304"/>
        <v/>
      </c>
      <c r="H2492" s="13"/>
      <c r="I2492" s="13"/>
      <c r="J2492" s="15"/>
      <c r="K2492" s="15"/>
      <c r="L2492" s="5">
        <f>VLOOKUP($C$15,'اطلاعات پایه'!$A$18:$B$30,2,FALSE)</f>
        <v>30</v>
      </c>
      <c r="M2492" s="6">
        <f>VLOOKUP($C$15,'اطلاعات پایه'!$A$18:$C$30,3,FALSE)</f>
        <v>45736</v>
      </c>
      <c r="N2492" s="5">
        <f>ROUND((K2492*('اطلاعات پایه'!$B$12+1)+'اطلاعات پایه'!$B$13)/30*L2492,0)</f>
        <v>9316080</v>
      </c>
      <c r="O2492" s="5">
        <f>IF(AND(F2492&gt;0,M2492-F2492&gt;364),'اطلاعات پایه'!$B$10,0)*L2492+J2492</f>
        <v>0</v>
      </c>
      <c r="P2492" s="5">
        <f>IF(H2492="متاهل",'اطلاعات پایه'!$B$6,0)</f>
        <v>0</v>
      </c>
      <c r="Q2492" s="5">
        <f>I2492*'اطلاعات پایه'!$B$7</f>
        <v>0</v>
      </c>
      <c r="R2492" s="5">
        <f>ROUND('اطلاعات پایه'!$B$8/30*MIN(30,L2492),0)</f>
        <v>9000000</v>
      </c>
      <c r="S2492" s="5">
        <f>ROUND('اطلاعات پایه'!$B$9/30*MIN(30,L2492),0)</f>
        <v>22000000</v>
      </c>
      <c r="T2492" s="5">
        <f t="shared" si="307"/>
        <v>59284</v>
      </c>
      <c r="U2492" s="15"/>
      <c r="V2492" s="5">
        <f t="shared" si="305"/>
        <v>0</v>
      </c>
      <c r="X2492" s="9">
        <f t="shared" si="308"/>
        <v>40316080</v>
      </c>
      <c r="Y2492" s="9">
        <f>ROUND(0.07*MIN(7*L2492*'اطلاعات پایه'!$B$5,'محاسبه حقوق'!X2492),0)</f>
        <v>2822126</v>
      </c>
      <c r="Z2492" s="9">
        <f t="shared" si="309"/>
        <v>9272700</v>
      </c>
      <c r="AA2492" s="9">
        <f t="shared" si="310"/>
        <v>480702059.14285713</v>
      </c>
      <c r="AB2492" s="5">
        <f>IF(AA2492&lt;='اطلاعات پایه'!$B$35,'اطلاعات پایه'!$D$35,IF(AA2492&lt;='اطلاعات پایه'!$B$36,'اطلاعات پایه'!$E$35+(AA2492-'اطلاعات پایه'!$B$35)*'اطلاعات پایه'!$C$36,IF(AA2492&lt;='اطلاعات پایه'!$B$37,'اطلاعات پایه'!$E$36+(AA2492-'اطلاعات پایه'!$B$36)*'اطلاعات پایه'!$C$37,IF(AA2492&lt;='اطلاعات پایه'!$B$38,'اطلاعات پایه'!$E$37+(AA2492-'اطلاعات پایه'!$B$37)*'اطلاعات پایه'!$C$38,IF(AA2492&lt;='اطلاعات پایه'!$B$39,'اطلاعات پایه'!$E$38+(AA2492-'اطلاعات پایه'!$B$38)*'اطلاعات پایه'!$C$39,'اطلاعات پایه'!$E$39+(AA2492-'اطلاعات پایه'!$B$39)*'اطلاعات پایه'!$C$40)))))/365*L2492</f>
        <v>0</v>
      </c>
      <c r="AC2492" s="9">
        <f t="shared" si="311"/>
        <v>37493954</v>
      </c>
      <c r="AE2492" s="9">
        <f t="shared" si="306"/>
        <v>49588780</v>
      </c>
    </row>
    <row r="2493" spans="1:31" x14ac:dyDescent="0.25">
      <c r="A2493" s="13">
        <v>2473</v>
      </c>
      <c r="B2493" s="13"/>
      <c r="C2493" s="13"/>
      <c r="D2493" s="13"/>
      <c r="E2493" s="13"/>
      <c r="F2493" s="13"/>
      <c r="G2493" s="6" t="str">
        <f t="shared" si="304"/>
        <v/>
      </c>
      <c r="H2493" s="13"/>
      <c r="I2493" s="13"/>
      <c r="J2493" s="15"/>
      <c r="K2493" s="15"/>
      <c r="L2493" s="5">
        <f>VLOOKUP($C$15,'اطلاعات پایه'!$A$18:$B$30,2,FALSE)</f>
        <v>30</v>
      </c>
      <c r="M2493" s="6">
        <f>VLOOKUP($C$15,'اطلاعات پایه'!$A$18:$C$30,3,FALSE)</f>
        <v>45736</v>
      </c>
      <c r="N2493" s="5">
        <f>ROUND((K2493*('اطلاعات پایه'!$B$12+1)+'اطلاعات پایه'!$B$13)/30*L2493,0)</f>
        <v>9316080</v>
      </c>
      <c r="O2493" s="5">
        <f>IF(AND(F2493&gt;0,M2493-F2493&gt;364),'اطلاعات پایه'!$B$10,0)*L2493+J2493</f>
        <v>0</v>
      </c>
      <c r="P2493" s="5">
        <f>IF(H2493="متاهل",'اطلاعات پایه'!$B$6,0)</f>
        <v>0</v>
      </c>
      <c r="Q2493" s="5">
        <f>I2493*'اطلاعات پایه'!$B$7</f>
        <v>0</v>
      </c>
      <c r="R2493" s="5">
        <f>ROUND('اطلاعات پایه'!$B$8/30*MIN(30,L2493),0)</f>
        <v>9000000</v>
      </c>
      <c r="S2493" s="5">
        <f>ROUND('اطلاعات پایه'!$B$9/30*MIN(30,L2493),0)</f>
        <v>22000000</v>
      </c>
      <c r="T2493" s="5">
        <f t="shared" si="307"/>
        <v>59284</v>
      </c>
      <c r="U2493" s="15"/>
      <c r="V2493" s="5">
        <f t="shared" si="305"/>
        <v>0</v>
      </c>
      <c r="X2493" s="9">
        <f t="shared" si="308"/>
        <v>40316080</v>
      </c>
      <c r="Y2493" s="9">
        <f>ROUND(0.07*MIN(7*L2493*'اطلاعات پایه'!$B$5,'محاسبه حقوق'!X2493),0)</f>
        <v>2822126</v>
      </c>
      <c r="Z2493" s="9">
        <f t="shared" si="309"/>
        <v>9272700</v>
      </c>
      <c r="AA2493" s="9">
        <f t="shared" si="310"/>
        <v>480702059.14285713</v>
      </c>
      <c r="AB2493" s="5">
        <f>IF(AA2493&lt;='اطلاعات پایه'!$B$35,'اطلاعات پایه'!$D$35,IF(AA2493&lt;='اطلاعات پایه'!$B$36,'اطلاعات پایه'!$E$35+(AA2493-'اطلاعات پایه'!$B$35)*'اطلاعات پایه'!$C$36,IF(AA2493&lt;='اطلاعات پایه'!$B$37,'اطلاعات پایه'!$E$36+(AA2493-'اطلاعات پایه'!$B$36)*'اطلاعات پایه'!$C$37,IF(AA2493&lt;='اطلاعات پایه'!$B$38,'اطلاعات پایه'!$E$37+(AA2493-'اطلاعات پایه'!$B$37)*'اطلاعات پایه'!$C$38,IF(AA2493&lt;='اطلاعات پایه'!$B$39,'اطلاعات پایه'!$E$38+(AA2493-'اطلاعات پایه'!$B$38)*'اطلاعات پایه'!$C$39,'اطلاعات پایه'!$E$39+(AA2493-'اطلاعات پایه'!$B$39)*'اطلاعات پایه'!$C$40)))))/365*L2493</f>
        <v>0</v>
      </c>
      <c r="AC2493" s="9">
        <f t="shared" si="311"/>
        <v>37493954</v>
      </c>
      <c r="AE2493" s="9">
        <f t="shared" si="306"/>
        <v>49588780</v>
      </c>
    </row>
    <row r="2494" spans="1:31" x14ac:dyDescent="0.25">
      <c r="A2494" s="13">
        <v>2474</v>
      </c>
      <c r="B2494" s="13"/>
      <c r="C2494" s="13"/>
      <c r="D2494" s="13"/>
      <c r="E2494" s="13"/>
      <c r="F2494" s="13"/>
      <c r="G2494" s="6" t="str">
        <f t="shared" si="304"/>
        <v/>
      </c>
      <c r="H2494" s="13"/>
      <c r="I2494" s="13"/>
      <c r="J2494" s="15"/>
      <c r="K2494" s="15"/>
      <c r="L2494" s="5">
        <f>VLOOKUP($C$15,'اطلاعات پایه'!$A$18:$B$30,2,FALSE)</f>
        <v>30</v>
      </c>
      <c r="M2494" s="6">
        <f>VLOOKUP($C$15,'اطلاعات پایه'!$A$18:$C$30,3,FALSE)</f>
        <v>45736</v>
      </c>
      <c r="N2494" s="5">
        <f>ROUND((K2494*('اطلاعات پایه'!$B$12+1)+'اطلاعات پایه'!$B$13)/30*L2494,0)</f>
        <v>9316080</v>
      </c>
      <c r="O2494" s="5">
        <f>IF(AND(F2494&gt;0,M2494-F2494&gt;364),'اطلاعات پایه'!$B$10,0)*L2494+J2494</f>
        <v>0</v>
      </c>
      <c r="P2494" s="5">
        <f>IF(H2494="متاهل",'اطلاعات پایه'!$B$6,0)</f>
        <v>0</v>
      </c>
      <c r="Q2494" s="5">
        <f>I2494*'اطلاعات پایه'!$B$7</f>
        <v>0</v>
      </c>
      <c r="R2494" s="5">
        <f>ROUND('اطلاعات پایه'!$B$8/30*MIN(30,L2494),0)</f>
        <v>9000000</v>
      </c>
      <c r="S2494" s="5">
        <f>ROUND('اطلاعات پایه'!$B$9/30*MIN(30,L2494),0)</f>
        <v>22000000</v>
      </c>
      <c r="T2494" s="5">
        <f t="shared" si="307"/>
        <v>59284</v>
      </c>
      <c r="U2494" s="15"/>
      <c r="V2494" s="5">
        <f t="shared" si="305"/>
        <v>0</v>
      </c>
      <c r="X2494" s="9">
        <f t="shared" si="308"/>
        <v>40316080</v>
      </c>
      <c r="Y2494" s="9">
        <f>ROUND(0.07*MIN(7*L2494*'اطلاعات پایه'!$B$5,'محاسبه حقوق'!X2494),0)</f>
        <v>2822126</v>
      </c>
      <c r="Z2494" s="9">
        <f t="shared" si="309"/>
        <v>9272700</v>
      </c>
      <c r="AA2494" s="9">
        <f t="shared" si="310"/>
        <v>480702059.14285713</v>
      </c>
      <c r="AB2494" s="5">
        <f>IF(AA2494&lt;='اطلاعات پایه'!$B$35,'اطلاعات پایه'!$D$35,IF(AA2494&lt;='اطلاعات پایه'!$B$36,'اطلاعات پایه'!$E$35+(AA2494-'اطلاعات پایه'!$B$35)*'اطلاعات پایه'!$C$36,IF(AA2494&lt;='اطلاعات پایه'!$B$37,'اطلاعات پایه'!$E$36+(AA2494-'اطلاعات پایه'!$B$36)*'اطلاعات پایه'!$C$37,IF(AA2494&lt;='اطلاعات پایه'!$B$38,'اطلاعات پایه'!$E$37+(AA2494-'اطلاعات پایه'!$B$37)*'اطلاعات پایه'!$C$38,IF(AA2494&lt;='اطلاعات پایه'!$B$39,'اطلاعات پایه'!$E$38+(AA2494-'اطلاعات پایه'!$B$38)*'اطلاعات پایه'!$C$39,'اطلاعات پایه'!$E$39+(AA2494-'اطلاعات پایه'!$B$39)*'اطلاعات پایه'!$C$40)))))/365*L2494</f>
        <v>0</v>
      </c>
      <c r="AC2494" s="9">
        <f t="shared" si="311"/>
        <v>37493954</v>
      </c>
      <c r="AE2494" s="9">
        <f t="shared" si="306"/>
        <v>49588780</v>
      </c>
    </row>
    <row r="2495" spans="1:31" x14ac:dyDescent="0.25">
      <c r="A2495" s="13">
        <v>2475</v>
      </c>
      <c r="B2495" s="13"/>
      <c r="C2495" s="13"/>
      <c r="D2495" s="13"/>
      <c r="E2495" s="13"/>
      <c r="F2495" s="13"/>
      <c r="G2495" s="6" t="str">
        <f t="shared" si="304"/>
        <v/>
      </c>
      <c r="H2495" s="13"/>
      <c r="I2495" s="13"/>
      <c r="J2495" s="15"/>
      <c r="K2495" s="15"/>
      <c r="L2495" s="5">
        <f>VLOOKUP($C$15,'اطلاعات پایه'!$A$18:$B$30,2,FALSE)</f>
        <v>30</v>
      </c>
      <c r="M2495" s="6">
        <f>VLOOKUP($C$15,'اطلاعات پایه'!$A$18:$C$30,3,FALSE)</f>
        <v>45736</v>
      </c>
      <c r="N2495" s="5">
        <f>ROUND((K2495*('اطلاعات پایه'!$B$12+1)+'اطلاعات پایه'!$B$13)/30*L2495,0)</f>
        <v>9316080</v>
      </c>
      <c r="O2495" s="5">
        <f>IF(AND(F2495&gt;0,M2495-F2495&gt;364),'اطلاعات پایه'!$B$10,0)*L2495+J2495</f>
        <v>0</v>
      </c>
      <c r="P2495" s="5">
        <f>IF(H2495="متاهل",'اطلاعات پایه'!$B$6,0)</f>
        <v>0</v>
      </c>
      <c r="Q2495" s="5">
        <f>I2495*'اطلاعات پایه'!$B$7</f>
        <v>0</v>
      </c>
      <c r="R2495" s="5">
        <f>ROUND('اطلاعات پایه'!$B$8/30*MIN(30,L2495),0)</f>
        <v>9000000</v>
      </c>
      <c r="S2495" s="5">
        <f>ROUND('اطلاعات پایه'!$B$9/30*MIN(30,L2495),0)</f>
        <v>22000000</v>
      </c>
      <c r="T2495" s="5">
        <f t="shared" si="307"/>
        <v>59284</v>
      </c>
      <c r="U2495" s="15"/>
      <c r="V2495" s="5">
        <f t="shared" si="305"/>
        <v>0</v>
      </c>
      <c r="X2495" s="9">
        <f t="shared" si="308"/>
        <v>40316080</v>
      </c>
      <c r="Y2495" s="9">
        <f>ROUND(0.07*MIN(7*L2495*'اطلاعات پایه'!$B$5,'محاسبه حقوق'!X2495),0)</f>
        <v>2822126</v>
      </c>
      <c r="Z2495" s="9">
        <f t="shared" si="309"/>
        <v>9272700</v>
      </c>
      <c r="AA2495" s="9">
        <f t="shared" si="310"/>
        <v>480702059.14285713</v>
      </c>
      <c r="AB2495" s="5">
        <f>IF(AA2495&lt;='اطلاعات پایه'!$B$35,'اطلاعات پایه'!$D$35,IF(AA2495&lt;='اطلاعات پایه'!$B$36,'اطلاعات پایه'!$E$35+(AA2495-'اطلاعات پایه'!$B$35)*'اطلاعات پایه'!$C$36,IF(AA2495&lt;='اطلاعات پایه'!$B$37,'اطلاعات پایه'!$E$36+(AA2495-'اطلاعات پایه'!$B$36)*'اطلاعات پایه'!$C$37,IF(AA2495&lt;='اطلاعات پایه'!$B$38,'اطلاعات پایه'!$E$37+(AA2495-'اطلاعات پایه'!$B$37)*'اطلاعات پایه'!$C$38,IF(AA2495&lt;='اطلاعات پایه'!$B$39,'اطلاعات پایه'!$E$38+(AA2495-'اطلاعات پایه'!$B$38)*'اطلاعات پایه'!$C$39,'اطلاعات پایه'!$E$39+(AA2495-'اطلاعات پایه'!$B$39)*'اطلاعات پایه'!$C$40)))))/365*L2495</f>
        <v>0</v>
      </c>
      <c r="AC2495" s="9">
        <f t="shared" si="311"/>
        <v>37493954</v>
      </c>
      <c r="AE2495" s="9">
        <f t="shared" si="306"/>
        <v>49588780</v>
      </c>
    </row>
    <row r="2496" spans="1:31" x14ac:dyDescent="0.25">
      <c r="A2496" s="13">
        <v>2476</v>
      </c>
      <c r="B2496" s="13"/>
      <c r="C2496" s="13"/>
      <c r="D2496" s="13"/>
      <c r="E2496" s="13"/>
      <c r="F2496" s="13"/>
      <c r="G2496" s="6" t="str">
        <f t="shared" si="304"/>
        <v/>
      </c>
      <c r="H2496" s="13"/>
      <c r="I2496" s="13"/>
      <c r="J2496" s="15"/>
      <c r="K2496" s="15"/>
      <c r="L2496" s="5">
        <f>VLOOKUP($C$15,'اطلاعات پایه'!$A$18:$B$30,2,FALSE)</f>
        <v>30</v>
      </c>
      <c r="M2496" s="6">
        <f>VLOOKUP($C$15,'اطلاعات پایه'!$A$18:$C$30,3,FALSE)</f>
        <v>45736</v>
      </c>
      <c r="N2496" s="5">
        <f>ROUND((K2496*('اطلاعات پایه'!$B$12+1)+'اطلاعات پایه'!$B$13)/30*L2496,0)</f>
        <v>9316080</v>
      </c>
      <c r="O2496" s="5">
        <f>IF(AND(F2496&gt;0,M2496-F2496&gt;364),'اطلاعات پایه'!$B$10,0)*L2496+J2496</f>
        <v>0</v>
      </c>
      <c r="P2496" s="5">
        <f>IF(H2496="متاهل",'اطلاعات پایه'!$B$6,0)</f>
        <v>0</v>
      </c>
      <c r="Q2496" s="5">
        <f>I2496*'اطلاعات پایه'!$B$7</f>
        <v>0</v>
      </c>
      <c r="R2496" s="5">
        <f>ROUND('اطلاعات پایه'!$B$8/30*MIN(30,L2496),0)</f>
        <v>9000000</v>
      </c>
      <c r="S2496" s="5">
        <f>ROUND('اطلاعات پایه'!$B$9/30*MIN(30,L2496),0)</f>
        <v>22000000</v>
      </c>
      <c r="T2496" s="5">
        <f t="shared" si="307"/>
        <v>59284</v>
      </c>
      <c r="U2496" s="15"/>
      <c r="V2496" s="5">
        <f t="shared" si="305"/>
        <v>0</v>
      </c>
      <c r="X2496" s="9">
        <f t="shared" si="308"/>
        <v>40316080</v>
      </c>
      <c r="Y2496" s="9">
        <f>ROUND(0.07*MIN(7*L2496*'اطلاعات پایه'!$B$5,'محاسبه حقوق'!X2496),0)</f>
        <v>2822126</v>
      </c>
      <c r="Z2496" s="9">
        <f t="shared" si="309"/>
        <v>9272700</v>
      </c>
      <c r="AA2496" s="9">
        <f t="shared" si="310"/>
        <v>480702059.14285713</v>
      </c>
      <c r="AB2496" s="5">
        <f>IF(AA2496&lt;='اطلاعات پایه'!$B$35,'اطلاعات پایه'!$D$35,IF(AA2496&lt;='اطلاعات پایه'!$B$36,'اطلاعات پایه'!$E$35+(AA2496-'اطلاعات پایه'!$B$35)*'اطلاعات پایه'!$C$36,IF(AA2496&lt;='اطلاعات پایه'!$B$37,'اطلاعات پایه'!$E$36+(AA2496-'اطلاعات پایه'!$B$36)*'اطلاعات پایه'!$C$37,IF(AA2496&lt;='اطلاعات پایه'!$B$38,'اطلاعات پایه'!$E$37+(AA2496-'اطلاعات پایه'!$B$37)*'اطلاعات پایه'!$C$38,IF(AA2496&lt;='اطلاعات پایه'!$B$39,'اطلاعات پایه'!$E$38+(AA2496-'اطلاعات پایه'!$B$38)*'اطلاعات پایه'!$C$39,'اطلاعات پایه'!$E$39+(AA2496-'اطلاعات پایه'!$B$39)*'اطلاعات پایه'!$C$40)))))/365*L2496</f>
        <v>0</v>
      </c>
      <c r="AC2496" s="9">
        <f t="shared" si="311"/>
        <v>37493954</v>
      </c>
      <c r="AE2496" s="9">
        <f t="shared" si="306"/>
        <v>49588780</v>
      </c>
    </row>
    <row r="2497" spans="1:31" x14ac:dyDescent="0.25">
      <c r="A2497" s="13">
        <v>2477</v>
      </c>
      <c r="B2497" s="13"/>
      <c r="C2497" s="13"/>
      <c r="D2497" s="13"/>
      <c r="E2497" s="13"/>
      <c r="F2497" s="13"/>
      <c r="G2497" s="6" t="str">
        <f t="shared" si="304"/>
        <v/>
      </c>
      <c r="H2497" s="13"/>
      <c r="I2497" s="13"/>
      <c r="J2497" s="15"/>
      <c r="K2497" s="15"/>
      <c r="L2497" s="5">
        <f>VLOOKUP($C$15,'اطلاعات پایه'!$A$18:$B$30,2,FALSE)</f>
        <v>30</v>
      </c>
      <c r="M2497" s="6">
        <f>VLOOKUP($C$15,'اطلاعات پایه'!$A$18:$C$30,3,FALSE)</f>
        <v>45736</v>
      </c>
      <c r="N2497" s="5">
        <f>ROUND((K2497*('اطلاعات پایه'!$B$12+1)+'اطلاعات پایه'!$B$13)/30*L2497,0)</f>
        <v>9316080</v>
      </c>
      <c r="O2497" s="5">
        <f>IF(AND(F2497&gt;0,M2497-F2497&gt;364),'اطلاعات پایه'!$B$10,0)*L2497+J2497</f>
        <v>0</v>
      </c>
      <c r="P2497" s="5">
        <f>IF(H2497="متاهل",'اطلاعات پایه'!$B$6,0)</f>
        <v>0</v>
      </c>
      <c r="Q2497" s="5">
        <f>I2497*'اطلاعات پایه'!$B$7</f>
        <v>0</v>
      </c>
      <c r="R2497" s="5">
        <f>ROUND('اطلاعات پایه'!$B$8/30*MIN(30,L2497),0)</f>
        <v>9000000</v>
      </c>
      <c r="S2497" s="5">
        <f>ROUND('اطلاعات پایه'!$B$9/30*MIN(30,L2497),0)</f>
        <v>22000000</v>
      </c>
      <c r="T2497" s="5">
        <f t="shared" si="307"/>
        <v>59284</v>
      </c>
      <c r="U2497" s="15"/>
      <c r="V2497" s="5">
        <f t="shared" si="305"/>
        <v>0</v>
      </c>
      <c r="X2497" s="9">
        <f t="shared" si="308"/>
        <v>40316080</v>
      </c>
      <c r="Y2497" s="9">
        <f>ROUND(0.07*MIN(7*L2497*'اطلاعات پایه'!$B$5,'محاسبه حقوق'!X2497),0)</f>
        <v>2822126</v>
      </c>
      <c r="Z2497" s="9">
        <f t="shared" si="309"/>
        <v>9272700</v>
      </c>
      <c r="AA2497" s="9">
        <f t="shared" si="310"/>
        <v>480702059.14285713</v>
      </c>
      <c r="AB2497" s="5">
        <f>IF(AA2497&lt;='اطلاعات پایه'!$B$35,'اطلاعات پایه'!$D$35,IF(AA2497&lt;='اطلاعات پایه'!$B$36,'اطلاعات پایه'!$E$35+(AA2497-'اطلاعات پایه'!$B$35)*'اطلاعات پایه'!$C$36,IF(AA2497&lt;='اطلاعات پایه'!$B$37,'اطلاعات پایه'!$E$36+(AA2497-'اطلاعات پایه'!$B$36)*'اطلاعات پایه'!$C$37,IF(AA2497&lt;='اطلاعات پایه'!$B$38,'اطلاعات پایه'!$E$37+(AA2497-'اطلاعات پایه'!$B$37)*'اطلاعات پایه'!$C$38,IF(AA2497&lt;='اطلاعات پایه'!$B$39,'اطلاعات پایه'!$E$38+(AA2497-'اطلاعات پایه'!$B$38)*'اطلاعات پایه'!$C$39,'اطلاعات پایه'!$E$39+(AA2497-'اطلاعات پایه'!$B$39)*'اطلاعات پایه'!$C$40)))))/365*L2497</f>
        <v>0</v>
      </c>
      <c r="AC2497" s="9">
        <f t="shared" si="311"/>
        <v>37493954</v>
      </c>
      <c r="AE2497" s="9">
        <f t="shared" si="306"/>
        <v>49588780</v>
      </c>
    </row>
    <row r="2498" spans="1:31" x14ac:dyDescent="0.25">
      <c r="A2498" s="13">
        <v>2478</v>
      </c>
      <c r="B2498" s="13"/>
      <c r="C2498" s="13"/>
      <c r="D2498" s="13"/>
      <c r="E2498" s="13"/>
      <c r="F2498" s="13"/>
      <c r="G2498" s="6" t="str">
        <f t="shared" si="304"/>
        <v/>
      </c>
      <c r="H2498" s="13"/>
      <c r="I2498" s="13"/>
      <c r="J2498" s="15"/>
      <c r="K2498" s="15"/>
      <c r="L2498" s="5">
        <f>VLOOKUP($C$15,'اطلاعات پایه'!$A$18:$B$30,2,FALSE)</f>
        <v>30</v>
      </c>
      <c r="M2498" s="6">
        <f>VLOOKUP($C$15,'اطلاعات پایه'!$A$18:$C$30,3,FALSE)</f>
        <v>45736</v>
      </c>
      <c r="N2498" s="5">
        <f>ROUND((K2498*('اطلاعات پایه'!$B$12+1)+'اطلاعات پایه'!$B$13)/30*L2498,0)</f>
        <v>9316080</v>
      </c>
      <c r="O2498" s="5">
        <f>IF(AND(F2498&gt;0,M2498-F2498&gt;364),'اطلاعات پایه'!$B$10,0)*L2498+J2498</f>
        <v>0</v>
      </c>
      <c r="P2498" s="5">
        <f>IF(H2498="متاهل",'اطلاعات پایه'!$B$6,0)</f>
        <v>0</v>
      </c>
      <c r="Q2498" s="5">
        <f>I2498*'اطلاعات پایه'!$B$7</f>
        <v>0</v>
      </c>
      <c r="R2498" s="5">
        <f>ROUND('اطلاعات پایه'!$B$8/30*MIN(30,L2498),0)</f>
        <v>9000000</v>
      </c>
      <c r="S2498" s="5">
        <f>ROUND('اطلاعات پایه'!$B$9/30*MIN(30,L2498),0)</f>
        <v>22000000</v>
      </c>
      <c r="T2498" s="5">
        <f t="shared" si="307"/>
        <v>59284</v>
      </c>
      <c r="U2498" s="15"/>
      <c r="V2498" s="5">
        <f t="shared" si="305"/>
        <v>0</v>
      </c>
      <c r="X2498" s="9">
        <f t="shared" si="308"/>
        <v>40316080</v>
      </c>
      <c r="Y2498" s="9">
        <f>ROUND(0.07*MIN(7*L2498*'اطلاعات پایه'!$B$5,'محاسبه حقوق'!X2498),0)</f>
        <v>2822126</v>
      </c>
      <c r="Z2498" s="9">
        <f t="shared" si="309"/>
        <v>9272700</v>
      </c>
      <c r="AA2498" s="9">
        <f t="shared" si="310"/>
        <v>480702059.14285713</v>
      </c>
      <c r="AB2498" s="5">
        <f>IF(AA2498&lt;='اطلاعات پایه'!$B$35,'اطلاعات پایه'!$D$35,IF(AA2498&lt;='اطلاعات پایه'!$B$36,'اطلاعات پایه'!$E$35+(AA2498-'اطلاعات پایه'!$B$35)*'اطلاعات پایه'!$C$36,IF(AA2498&lt;='اطلاعات پایه'!$B$37,'اطلاعات پایه'!$E$36+(AA2498-'اطلاعات پایه'!$B$36)*'اطلاعات پایه'!$C$37,IF(AA2498&lt;='اطلاعات پایه'!$B$38,'اطلاعات پایه'!$E$37+(AA2498-'اطلاعات پایه'!$B$37)*'اطلاعات پایه'!$C$38,IF(AA2498&lt;='اطلاعات پایه'!$B$39,'اطلاعات پایه'!$E$38+(AA2498-'اطلاعات پایه'!$B$38)*'اطلاعات پایه'!$C$39,'اطلاعات پایه'!$E$39+(AA2498-'اطلاعات پایه'!$B$39)*'اطلاعات پایه'!$C$40)))))/365*L2498</f>
        <v>0</v>
      </c>
      <c r="AC2498" s="9">
        <f t="shared" si="311"/>
        <v>37493954</v>
      </c>
      <c r="AE2498" s="9">
        <f t="shared" si="306"/>
        <v>49588780</v>
      </c>
    </row>
    <row r="2499" spans="1:31" x14ac:dyDescent="0.25">
      <c r="A2499" s="13">
        <v>2479</v>
      </c>
      <c r="B2499" s="13"/>
      <c r="C2499" s="13"/>
      <c r="D2499" s="13"/>
      <c r="E2499" s="13"/>
      <c r="F2499" s="13"/>
      <c r="G2499" s="6" t="str">
        <f t="shared" si="304"/>
        <v/>
      </c>
      <c r="H2499" s="13"/>
      <c r="I2499" s="13"/>
      <c r="J2499" s="15"/>
      <c r="K2499" s="15"/>
      <c r="L2499" s="5">
        <f>VLOOKUP($C$15,'اطلاعات پایه'!$A$18:$B$30,2,FALSE)</f>
        <v>30</v>
      </c>
      <c r="M2499" s="6">
        <f>VLOOKUP($C$15,'اطلاعات پایه'!$A$18:$C$30,3,FALSE)</f>
        <v>45736</v>
      </c>
      <c r="N2499" s="5">
        <f>ROUND((K2499*('اطلاعات پایه'!$B$12+1)+'اطلاعات پایه'!$B$13)/30*L2499,0)</f>
        <v>9316080</v>
      </c>
      <c r="O2499" s="5">
        <f>IF(AND(F2499&gt;0,M2499-F2499&gt;364),'اطلاعات پایه'!$B$10,0)*L2499+J2499</f>
        <v>0</v>
      </c>
      <c r="P2499" s="5">
        <f>IF(H2499="متاهل",'اطلاعات پایه'!$B$6,0)</f>
        <v>0</v>
      </c>
      <c r="Q2499" s="5">
        <f>I2499*'اطلاعات پایه'!$B$7</f>
        <v>0</v>
      </c>
      <c r="R2499" s="5">
        <f>ROUND('اطلاعات پایه'!$B$8/30*MIN(30,L2499),0)</f>
        <v>9000000</v>
      </c>
      <c r="S2499" s="5">
        <f>ROUND('اطلاعات پایه'!$B$9/30*MIN(30,L2499),0)</f>
        <v>22000000</v>
      </c>
      <c r="T2499" s="5">
        <f t="shared" si="307"/>
        <v>59284</v>
      </c>
      <c r="U2499" s="15"/>
      <c r="V2499" s="5">
        <f t="shared" si="305"/>
        <v>0</v>
      </c>
      <c r="X2499" s="9">
        <f t="shared" si="308"/>
        <v>40316080</v>
      </c>
      <c r="Y2499" s="9">
        <f>ROUND(0.07*MIN(7*L2499*'اطلاعات پایه'!$B$5,'محاسبه حقوق'!X2499),0)</f>
        <v>2822126</v>
      </c>
      <c r="Z2499" s="9">
        <f t="shared" si="309"/>
        <v>9272700</v>
      </c>
      <c r="AA2499" s="9">
        <f t="shared" si="310"/>
        <v>480702059.14285713</v>
      </c>
      <c r="AB2499" s="5">
        <f>IF(AA2499&lt;='اطلاعات پایه'!$B$35,'اطلاعات پایه'!$D$35,IF(AA2499&lt;='اطلاعات پایه'!$B$36,'اطلاعات پایه'!$E$35+(AA2499-'اطلاعات پایه'!$B$35)*'اطلاعات پایه'!$C$36,IF(AA2499&lt;='اطلاعات پایه'!$B$37,'اطلاعات پایه'!$E$36+(AA2499-'اطلاعات پایه'!$B$36)*'اطلاعات پایه'!$C$37,IF(AA2499&lt;='اطلاعات پایه'!$B$38,'اطلاعات پایه'!$E$37+(AA2499-'اطلاعات پایه'!$B$37)*'اطلاعات پایه'!$C$38,IF(AA2499&lt;='اطلاعات پایه'!$B$39,'اطلاعات پایه'!$E$38+(AA2499-'اطلاعات پایه'!$B$38)*'اطلاعات پایه'!$C$39,'اطلاعات پایه'!$E$39+(AA2499-'اطلاعات پایه'!$B$39)*'اطلاعات پایه'!$C$40)))))/365*L2499</f>
        <v>0</v>
      </c>
      <c r="AC2499" s="9">
        <f t="shared" si="311"/>
        <v>37493954</v>
      </c>
      <c r="AE2499" s="9">
        <f t="shared" si="306"/>
        <v>49588780</v>
      </c>
    </row>
    <row r="2500" spans="1:31" x14ac:dyDescent="0.25">
      <c r="A2500" s="13">
        <v>2480</v>
      </c>
      <c r="B2500" s="13"/>
      <c r="C2500" s="13"/>
      <c r="D2500" s="13"/>
      <c r="E2500" s="13"/>
      <c r="F2500" s="13"/>
      <c r="G2500" s="6" t="str">
        <f t="shared" si="304"/>
        <v/>
      </c>
      <c r="H2500" s="13"/>
      <c r="I2500" s="13"/>
      <c r="J2500" s="15"/>
      <c r="K2500" s="15"/>
      <c r="L2500" s="5">
        <f>VLOOKUP($C$15,'اطلاعات پایه'!$A$18:$B$30,2,FALSE)</f>
        <v>30</v>
      </c>
      <c r="M2500" s="6">
        <f>VLOOKUP($C$15,'اطلاعات پایه'!$A$18:$C$30,3,FALSE)</f>
        <v>45736</v>
      </c>
      <c r="N2500" s="5">
        <f>ROUND((K2500*('اطلاعات پایه'!$B$12+1)+'اطلاعات پایه'!$B$13)/30*L2500,0)</f>
        <v>9316080</v>
      </c>
      <c r="O2500" s="5">
        <f>IF(AND(F2500&gt;0,M2500-F2500&gt;364),'اطلاعات پایه'!$B$10,0)*L2500+J2500</f>
        <v>0</v>
      </c>
      <c r="P2500" s="5">
        <f>IF(H2500="متاهل",'اطلاعات پایه'!$B$6,0)</f>
        <v>0</v>
      </c>
      <c r="Q2500" s="5">
        <f>I2500*'اطلاعات پایه'!$B$7</f>
        <v>0</v>
      </c>
      <c r="R2500" s="5">
        <f>ROUND('اطلاعات پایه'!$B$8/30*MIN(30,L2500),0)</f>
        <v>9000000</v>
      </c>
      <c r="S2500" s="5">
        <f>ROUND('اطلاعات پایه'!$B$9/30*MIN(30,L2500),0)</f>
        <v>22000000</v>
      </c>
      <c r="T2500" s="5">
        <f t="shared" si="307"/>
        <v>59284</v>
      </c>
      <c r="U2500" s="15"/>
      <c r="V2500" s="5">
        <f t="shared" si="305"/>
        <v>0</v>
      </c>
      <c r="X2500" s="9">
        <f t="shared" si="308"/>
        <v>40316080</v>
      </c>
      <c r="Y2500" s="9">
        <f>ROUND(0.07*MIN(7*L2500*'اطلاعات پایه'!$B$5,'محاسبه حقوق'!X2500),0)</f>
        <v>2822126</v>
      </c>
      <c r="Z2500" s="9">
        <f t="shared" si="309"/>
        <v>9272700</v>
      </c>
      <c r="AA2500" s="9">
        <f t="shared" si="310"/>
        <v>480702059.14285713</v>
      </c>
      <c r="AB2500" s="5">
        <f>IF(AA2500&lt;='اطلاعات پایه'!$B$35,'اطلاعات پایه'!$D$35,IF(AA2500&lt;='اطلاعات پایه'!$B$36,'اطلاعات پایه'!$E$35+(AA2500-'اطلاعات پایه'!$B$35)*'اطلاعات پایه'!$C$36,IF(AA2500&lt;='اطلاعات پایه'!$B$37,'اطلاعات پایه'!$E$36+(AA2500-'اطلاعات پایه'!$B$36)*'اطلاعات پایه'!$C$37,IF(AA2500&lt;='اطلاعات پایه'!$B$38,'اطلاعات پایه'!$E$37+(AA2500-'اطلاعات پایه'!$B$37)*'اطلاعات پایه'!$C$38,IF(AA2500&lt;='اطلاعات پایه'!$B$39,'اطلاعات پایه'!$E$38+(AA2500-'اطلاعات پایه'!$B$38)*'اطلاعات پایه'!$C$39,'اطلاعات پایه'!$E$39+(AA2500-'اطلاعات پایه'!$B$39)*'اطلاعات پایه'!$C$40)))))/365*L2500</f>
        <v>0</v>
      </c>
      <c r="AC2500" s="9">
        <f t="shared" si="311"/>
        <v>37493954</v>
      </c>
      <c r="AE2500" s="9">
        <f t="shared" si="306"/>
        <v>49588780</v>
      </c>
    </row>
    <row r="2501" spans="1:31" x14ac:dyDescent="0.25">
      <c r="A2501" s="13">
        <v>2481</v>
      </c>
      <c r="B2501" s="13"/>
      <c r="C2501" s="13"/>
      <c r="D2501" s="13"/>
      <c r="E2501" s="13"/>
      <c r="F2501" s="13"/>
      <c r="G2501" s="6" t="str">
        <f t="shared" si="304"/>
        <v/>
      </c>
      <c r="H2501" s="13"/>
      <c r="I2501" s="13"/>
      <c r="J2501" s="15"/>
      <c r="K2501" s="15"/>
      <c r="L2501" s="5">
        <f>VLOOKUP($C$15,'اطلاعات پایه'!$A$18:$B$30,2,FALSE)</f>
        <v>30</v>
      </c>
      <c r="M2501" s="6">
        <f>VLOOKUP($C$15,'اطلاعات پایه'!$A$18:$C$30,3,FALSE)</f>
        <v>45736</v>
      </c>
      <c r="N2501" s="5">
        <f>ROUND((K2501*('اطلاعات پایه'!$B$12+1)+'اطلاعات پایه'!$B$13)/30*L2501,0)</f>
        <v>9316080</v>
      </c>
      <c r="O2501" s="5">
        <f>IF(AND(F2501&gt;0,M2501-F2501&gt;364),'اطلاعات پایه'!$B$10,0)*L2501+J2501</f>
        <v>0</v>
      </c>
      <c r="P2501" s="5">
        <f>IF(H2501="متاهل",'اطلاعات پایه'!$B$6,0)</f>
        <v>0</v>
      </c>
      <c r="Q2501" s="5">
        <f>I2501*'اطلاعات پایه'!$B$7</f>
        <v>0</v>
      </c>
      <c r="R2501" s="5">
        <f>ROUND('اطلاعات پایه'!$B$8/30*MIN(30,L2501),0)</f>
        <v>9000000</v>
      </c>
      <c r="S2501" s="5">
        <f>ROUND('اطلاعات پایه'!$B$9/30*MIN(30,L2501),0)</f>
        <v>22000000</v>
      </c>
      <c r="T2501" s="5">
        <f t="shared" si="307"/>
        <v>59284</v>
      </c>
      <c r="U2501" s="15"/>
      <c r="V2501" s="5">
        <f t="shared" si="305"/>
        <v>0</v>
      </c>
      <c r="X2501" s="9">
        <f t="shared" si="308"/>
        <v>40316080</v>
      </c>
      <c r="Y2501" s="9">
        <f>ROUND(0.07*MIN(7*L2501*'اطلاعات پایه'!$B$5,'محاسبه حقوق'!X2501),0)</f>
        <v>2822126</v>
      </c>
      <c r="Z2501" s="9">
        <f t="shared" si="309"/>
        <v>9272700</v>
      </c>
      <c r="AA2501" s="9">
        <f t="shared" si="310"/>
        <v>480702059.14285713</v>
      </c>
      <c r="AB2501" s="5">
        <f>IF(AA2501&lt;='اطلاعات پایه'!$B$35,'اطلاعات پایه'!$D$35,IF(AA2501&lt;='اطلاعات پایه'!$B$36,'اطلاعات پایه'!$E$35+(AA2501-'اطلاعات پایه'!$B$35)*'اطلاعات پایه'!$C$36,IF(AA2501&lt;='اطلاعات پایه'!$B$37,'اطلاعات پایه'!$E$36+(AA2501-'اطلاعات پایه'!$B$36)*'اطلاعات پایه'!$C$37,IF(AA2501&lt;='اطلاعات پایه'!$B$38,'اطلاعات پایه'!$E$37+(AA2501-'اطلاعات پایه'!$B$37)*'اطلاعات پایه'!$C$38,IF(AA2501&lt;='اطلاعات پایه'!$B$39,'اطلاعات پایه'!$E$38+(AA2501-'اطلاعات پایه'!$B$38)*'اطلاعات پایه'!$C$39,'اطلاعات پایه'!$E$39+(AA2501-'اطلاعات پایه'!$B$39)*'اطلاعات پایه'!$C$40)))))/365*L2501</f>
        <v>0</v>
      </c>
      <c r="AC2501" s="9">
        <f t="shared" si="311"/>
        <v>37493954</v>
      </c>
      <c r="AE2501" s="9">
        <f t="shared" si="306"/>
        <v>49588780</v>
      </c>
    </row>
    <row r="2502" spans="1:31" x14ac:dyDescent="0.25">
      <c r="A2502" s="13">
        <v>2482</v>
      </c>
      <c r="B2502" s="13"/>
      <c r="C2502" s="13"/>
      <c r="D2502" s="13"/>
      <c r="E2502" s="13"/>
      <c r="F2502" s="13"/>
      <c r="G2502" s="6" t="str">
        <f t="shared" si="304"/>
        <v/>
      </c>
      <c r="H2502" s="13"/>
      <c r="I2502" s="13"/>
      <c r="J2502" s="15"/>
      <c r="K2502" s="15"/>
      <c r="L2502" s="5">
        <f>VLOOKUP($C$15,'اطلاعات پایه'!$A$18:$B$30,2,FALSE)</f>
        <v>30</v>
      </c>
      <c r="M2502" s="6">
        <f>VLOOKUP($C$15,'اطلاعات پایه'!$A$18:$C$30,3,FALSE)</f>
        <v>45736</v>
      </c>
      <c r="N2502" s="5">
        <f>ROUND((K2502*('اطلاعات پایه'!$B$12+1)+'اطلاعات پایه'!$B$13)/30*L2502,0)</f>
        <v>9316080</v>
      </c>
      <c r="O2502" s="5">
        <f>IF(AND(F2502&gt;0,M2502-F2502&gt;364),'اطلاعات پایه'!$B$10,0)*L2502+J2502</f>
        <v>0</v>
      </c>
      <c r="P2502" s="5">
        <f>IF(H2502="متاهل",'اطلاعات پایه'!$B$6,0)</f>
        <v>0</v>
      </c>
      <c r="Q2502" s="5">
        <f>I2502*'اطلاعات پایه'!$B$7</f>
        <v>0</v>
      </c>
      <c r="R2502" s="5">
        <f>ROUND('اطلاعات پایه'!$B$8/30*MIN(30,L2502),0)</f>
        <v>9000000</v>
      </c>
      <c r="S2502" s="5">
        <f>ROUND('اطلاعات پایه'!$B$9/30*MIN(30,L2502),0)</f>
        <v>22000000</v>
      </c>
      <c r="T2502" s="5">
        <f t="shared" si="307"/>
        <v>59284</v>
      </c>
      <c r="U2502" s="15"/>
      <c r="V2502" s="5">
        <f t="shared" si="305"/>
        <v>0</v>
      </c>
      <c r="X2502" s="9">
        <f t="shared" si="308"/>
        <v>40316080</v>
      </c>
      <c r="Y2502" s="9">
        <f>ROUND(0.07*MIN(7*L2502*'اطلاعات پایه'!$B$5,'محاسبه حقوق'!X2502),0)</f>
        <v>2822126</v>
      </c>
      <c r="Z2502" s="9">
        <f t="shared" si="309"/>
        <v>9272700</v>
      </c>
      <c r="AA2502" s="9">
        <f t="shared" si="310"/>
        <v>480702059.14285713</v>
      </c>
      <c r="AB2502" s="5">
        <f>IF(AA2502&lt;='اطلاعات پایه'!$B$35,'اطلاعات پایه'!$D$35,IF(AA2502&lt;='اطلاعات پایه'!$B$36,'اطلاعات پایه'!$E$35+(AA2502-'اطلاعات پایه'!$B$35)*'اطلاعات پایه'!$C$36,IF(AA2502&lt;='اطلاعات پایه'!$B$37,'اطلاعات پایه'!$E$36+(AA2502-'اطلاعات پایه'!$B$36)*'اطلاعات پایه'!$C$37,IF(AA2502&lt;='اطلاعات پایه'!$B$38,'اطلاعات پایه'!$E$37+(AA2502-'اطلاعات پایه'!$B$37)*'اطلاعات پایه'!$C$38,IF(AA2502&lt;='اطلاعات پایه'!$B$39,'اطلاعات پایه'!$E$38+(AA2502-'اطلاعات پایه'!$B$38)*'اطلاعات پایه'!$C$39,'اطلاعات پایه'!$E$39+(AA2502-'اطلاعات پایه'!$B$39)*'اطلاعات پایه'!$C$40)))))/365*L2502</f>
        <v>0</v>
      </c>
      <c r="AC2502" s="9">
        <f t="shared" si="311"/>
        <v>37493954</v>
      </c>
      <c r="AE2502" s="9">
        <f t="shared" si="306"/>
        <v>49588780</v>
      </c>
    </row>
    <row r="2503" spans="1:31" x14ac:dyDescent="0.25">
      <c r="A2503" s="13">
        <v>2483</v>
      </c>
      <c r="B2503" s="13"/>
      <c r="C2503" s="13"/>
      <c r="D2503" s="13"/>
      <c r="E2503" s="13"/>
      <c r="F2503" s="13"/>
      <c r="G2503" s="6" t="str">
        <f t="shared" si="304"/>
        <v/>
      </c>
      <c r="H2503" s="13"/>
      <c r="I2503" s="13"/>
      <c r="J2503" s="15"/>
      <c r="K2503" s="15"/>
      <c r="L2503" s="5">
        <f>VLOOKUP($C$15,'اطلاعات پایه'!$A$18:$B$30,2,FALSE)</f>
        <v>30</v>
      </c>
      <c r="M2503" s="6">
        <f>VLOOKUP($C$15,'اطلاعات پایه'!$A$18:$C$30,3,FALSE)</f>
        <v>45736</v>
      </c>
      <c r="N2503" s="5">
        <f>ROUND((K2503*('اطلاعات پایه'!$B$12+1)+'اطلاعات پایه'!$B$13)/30*L2503,0)</f>
        <v>9316080</v>
      </c>
      <c r="O2503" s="5">
        <f>IF(AND(F2503&gt;0,M2503-F2503&gt;364),'اطلاعات پایه'!$B$10,0)*L2503+J2503</f>
        <v>0</v>
      </c>
      <c r="P2503" s="5">
        <f>IF(H2503="متاهل",'اطلاعات پایه'!$B$6,0)</f>
        <v>0</v>
      </c>
      <c r="Q2503" s="5">
        <f>I2503*'اطلاعات پایه'!$B$7</f>
        <v>0</v>
      </c>
      <c r="R2503" s="5">
        <f>ROUND('اطلاعات پایه'!$B$8/30*MIN(30,L2503),0)</f>
        <v>9000000</v>
      </c>
      <c r="S2503" s="5">
        <f>ROUND('اطلاعات پایه'!$B$9/30*MIN(30,L2503),0)</f>
        <v>22000000</v>
      </c>
      <c r="T2503" s="5">
        <f t="shared" si="307"/>
        <v>59284</v>
      </c>
      <c r="U2503" s="15"/>
      <c r="V2503" s="5">
        <f t="shared" si="305"/>
        <v>0</v>
      </c>
      <c r="X2503" s="9">
        <f t="shared" si="308"/>
        <v>40316080</v>
      </c>
      <c r="Y2503" s="9">
        <f>ROUND(0.07*MIN(7*L2503*'اطلاعات پایه'!$B$5,'محاسبه حقوق'!X2503),0)</f>
        <v>2822126</v>
      </c>
      <c r="Z2503" s="9">
        <f t="shared" si="309"/>
        <v>9272700</v>
      </c>
      <c r="AA2503" s="9">
        <f t="shared" si="310"/>
        <v>480702059.14285713</v>
      </c>
      <c r="AB2503" s="5">
        <f>IF(AA2503&lt;='اطلاعات پایه'!$B$35,'اطلاعات پایه'!$D$35,IF(AA2503&lt;='اطلاعات پایه'!$B$36,'اطلاعات پایه'!$E$35+(AA2503-'اطلاعات پایه'!$B$35)*'اطلاعات پایه'!$C$36,IF(AA2503&lt;='اطلاعات پایه'!$B$37,'اطلاعات پایه'!$E$36+(AA2503-'اطلاعات پایه'!$B$36)*'اطلاعات پایه'!$C$37,IF(AA2503&lt;='اطلاعات پایه'!$B$38,'اطلاعات پایه'!$E$37+(AA2503-'اطلاعات پایه'!$B$37)*'اطلاعات پایه'!$C$38,IF(AA2503&lt;='اطلاعات پایه'!$B$39,'اطلاعات پایه'!$E$38+(AA2503-'اطلاعات پایه'!$B$38)*'اطلاعات پایه'!$C$39,'اطلاعات پایه'!$E$39+(AA2503-'اطلاعات پایه'!$B$39)*'اطلاعات پایه'!$C$40)))))/365*L2503</f>
        <v>0</v>
      </c>
      <c r="AC2503" s="9">
        <f t="shared" si="311"/>
        <v>37493954</v>
      </c>
      <c r="AE2503" s="9">
        <f t="shared" si="306"/>
        <v>49588780</v>
      </c>
    </row>
    <row r="2504" spans="1:31" x14ac:dyDescent="0.25">
      <c r="A2504" s="13">
        <v>2484</v>
      </c>
      <c r="B2504" s="13"/>
      <c r="C2504" s="13"/>
      <c r="D2504" s="13"/>
      <c r="E2504" s="13"/>
      <c r="F2504" s="13"/>
      <c r="G2504" s="6" t="str">
        <f t="shared" si="304"/>
        <v/>
      </c>
      <c r="H2504" s="13"/>
      <c r="I2504" s="13"/>
      <c r="J2504" s="15"/>
      <c r="K2504" s="15"/>
      <c r="L2504" s="5">
        <f>VLOOKUP($C$15,'اطلاعات پایه'!$A$18:$B$30,2,FALSE)</f>
        <v>30</v>
      </c>
      <c r="M2504" s="6">
        <f>VLOOKUP($C$15,'اطلاعات پایه'!$A$18:$C$30,3,FALSE)</f>
        <v>45736</v>
      </c>
      <c r="N2504" s="5">
        <f>ROUND((K2504*('اطلاعات پایه'!$B$12+1)+'اطلاعات پایه'!$B$13)/30*L2504,0)</f>
        <v>9316080</v>
      </c>
      <c r="O2504" s="5">
        <f>IF(AND(F2504&gt;0,M2504-F2504&gt;364),'اطلاعات پایه'!$B$10,0)*L2504+J2504</f>
        <v>0</v>
      </c>
      <c r="P2504" s="5">
        <f>IF(H2504="متاهل",'اطلاعات پایه'!$B$6,0)</f>
        <v>0</v>
      </c>
      <c r="Q2504" s="5">
        <f>I2504*'اطلاعات پایه'!$B$7</f>
        <v>0</v>
      </c>
      <c r="R2504" s="5">
        <f>ROUND('اطلاعات پایه'!$B$8/30*MIN(30,L2504),0)</f>
        <v>9000000</v>
      </c>
      <c r="S2504" s="5">
        <f>ROUND('اطلاعات پایه'!$B$9/30*MIN(30,L2504),0)</f>
        <v>22000000</v>
      </c>
      <c r="T2504" s="5">
        <f t="shared" si="307"/>
        <v>59284</v>
      </c>
      <c r="U2504" s="15"/>
      <c r="V2504" s="5">
        <f t="shared" si="305"/>
        <v>0</v>
      </c>
      <c r="X2504" s="9">
        <f t="shared" si="308"/>
        <v>40316080</v>
      </c>
      <c r="Y2504" s="9">
        <f>ROUND(0.07*MIN(7*L2504*'اطلاعات پایه'!$B$5,'محاسبه حقوق'!X2504),0)</f>
        <v>2822126</v>
      </c>
      <c r="Z2504" s="9">
        <f t="shared" si="309"/>
        <v>9272700</v>
      </c>
      <c r="AA2504" s="9">
        <f t="shared" si="310"/>
        <v>480702059.14285713</v>
      </c>
      <c r="AB2504" s="5">
        <f>IF(AA2504&lt;='اطلاعات پایه'!$B$35,'اطلاعات پایه'!$D$35,IF(AA2504&lt;='اطلاعات پایه'!$B$36,'اطلاعات پایه'!$E$35+(AA2504-'اطلاعات پایه'!$B$35)*'اطلاعات پایه'!$C$36,IF(AA2504&lt;='اطلاعات پایه'!$B$37,'اطلاعات پایه'!$E$36+(AA2504-'اطلاعات پایه'!$B$36)*'اطلاعات پایه'!$C$37,IF(AA2504&lt;='اطلاعات پایه'!$B$38,'اطلاعات پایه'!$E$37+(AA2504-'اطلاعات پایه'!$B$37)*'اطلاعات پایه'!$C$38,IF(AA2504&lt;='اطلاعات پایه'!$B$39,'اطلاعات پایه'!$E$38+(AA2504-'اطلاعات پایه'!$B$38)*'اطلاعات پایه'!$C$39,'اطلاعات پایه'!$E$39+(AA2504-'اطلاعات پایه'!$B$39)*'اطلاعات پایه'!$C$40)))))/365*L2504</f>
        <v>0</v>
      </c>
      <c r="AC2504" s="9">
        <f t="shared" si="311"/>
        <v>37493954</v>
      </c>
      <c r="AE2504" s="9">
        <f t="shared" si="306"/>
        <v>49588780</v>
      </c>
    </row>
    <row r="2505" spans="1:31" x14ac:dyDescent="0.25">
      <c r="A2505" s="13">
        <v>2485</v>
      </c>
      <c r="B2505" s="13"/>
      <c r="C2505" s="13"/>
      <c r="D2505" s="13"/>
      <c r="E2505" s="13"/>
      <c r="F2505" s="13"/>
      <c r="G2505" s="6" t="str">
        <f t="shared" si="304"/>
        <v/>
      </c>
      <c r="H2505" s="13"/>
      <c r="I2505" s="13"/>
      <c r="J2505" s="15"/>
      <c r="K2505" s="15"/>
      <c r="L2505" s="5">
        <f>VLOOKUP($C$15,'اطلاعات پایه'!$A$18:$B$30,2,FALSE)</f>
        <v>30</v>
      </c>
      <c r="M2505" s="6">
        <f>VLOOKUP($C$15,'اطلاعات پایه'!$A$18:$C$30,3,FALSE)</f>
        <v>45736</v>
      </c>
      <c r="N2505" s="5">
        <f>ROUND((K2505*('اطلاعات پایه'!$B$12+1)+'اطلاعات پایه'!$B$13)/30*L2505,0)</f>
        <v>9316080</v>
      </c>
      <c r="O2505" s="5">
        <f>IF(AND(F2505&gt;0,M2505-F2505&gt;364),'اطلاعات پایه'!$B$10,0)*L2505+J2505</f>
        <v>0</v>
      </c>
      <c r="P2505" s="5">
        <f>IF(H2505="متاهل",'اطلاعات پایه'!$B$6,0)</f>
        <v>0</v>
      </c>
      <c r="Q2505" s="5">
        <f>I2505*'اطلاعات پایه'!$B$7</f>
        <v>0</v>
      </c>
      <c r="R2505" s="5">
        <f>ROUND('اطلاعات پایه'!$B$8/30*MIN(30,L2505),0)</f>
        <v>9000000</v>
      </c>
      <c r="S2505" s="5">
        <f>ROUND('اطلاعات پایه'!$B$9/30*MIN(30,L2505),0)</f>
        <v>22000000</v>
      </c>
      <c r="T2505" s="5">
        <f t="shared" si="307"/>
        <v>59284</v>
      </c>
      <c r="U2505" s="15"/>
      <c r="V2505" s="5">
        <f t="shared" si="305"/>
        <v>0</v>
      </c>
      <c r="X2505" s="9">
        <f t="shared" si="308"/>
        <v>40316080</v>
      </c>
      <c r="Y2505" s="9">
        <f>ROUND(0.07*MIN(7*L2505*'اطلاعات پایه'!$B$5,'محاسبه حقوق'!X2505),0)</f>
        <v>2822126</v>
      </c>
      <c r="Z2505" s="9">
        <f t="shared" si="309"/>
        <v>9272700</v>
      </c>
      <c r="AA2505" s="9">
        <f t="shared" si="310"/>
        <v>480702059.14285713</v>
      </c>
      <c r="AB2505" s="5">
        <f>IF(AA2505&lt;='اطلاعات پایه'!$B$35,'اطلاعات پایه'!$D$35,IF(AA2505&lt;='اطلاعات پایه'!$B$36,'اطلاعات پایه'!$E$35+(AA2505-'اطلاعات پایه'!$B$35)*'اطلاعات پایه'!$C$36,IF(AA2505&lt;='اطلاعات پایه'!$B$37,'اطلاعات پایه'!$E$36+(AA2505-'اطلاعات پایه'!$B$36)*'اطلاعات پایه'!$C$37,IF(AA2505&lt;='اطلاعات پایه'!$B$38,'اطلاعات پایه'!$E$37+(AA2505-'اطلاعات پایه'!$B$37)*'اطلاعات پایه'!$C$38,IF(AA2505&lt;='اطلاعات پایه'!$B$39,'اطلاعات پایه'!$E$38+(AA2505-'اطلاعات پایه'!$B$38)*'اطلاعات پایه'!$C$39,'اطلاعات پایه'!$E$39+(AA2505-'اطلاعات پایه'!$B$39)*'اطلاعات پایه'!$C$40)))))/365*L2505</f>
        <v>0</v>
      </c>
      <c r="AC2505" s="9">
        <f t="shared" si="311"/>
        <v>37493954</v>
      </c>
      <c r="AE2505" s="9">
        <f t="shared" si="306"/>
        <v>49588780</v>
      </c>
    </row>
    <row r="2506" spans="1:31" x14ac:dyDescent="0.25">
      <c r="A2506" s="13">
        <v>2486</v>
      </c>
      <c r="B2506" s="13"/>
      <c r="C2506" s="13"/>
      <c r="D2506" s="13"/>
      <c r="E2506" s="13"/>
      <c r="F2506" s="13"/>
      <c r="G2506" s="6" t="str">
        <f t="shared" si="304"/>
        <v/>
      </c>
      <c r="H2506" s="13"/>
      <c r="I2506" s="13"/>
      <c r="J2506" s="15"/>
      <c r="K2506" s="15"/>
      <c r="L2506" s="5">
        <f>VLOOKUP($C$15,'اطلاعات پایه'!$A$18:$B$30,2,FALSE)</f>
        <v>30</v>
      </c>
      <c r="M2506" s="6">
        <f>VLOOKUP($C$15,'اطلاعات پایه'!$A$18:$C$30,3,FALSE)</f>
        <v>45736</v>
      </c>
      <c r="N2506" s="5">
        <f>ROUND((K2506*('اطلاعات پایه'!$B$12+1)+'اطلاعات پایه'!$B$13)/30*L2506,0)</f>
        <v>9316080</v>
      </c>
      <c r="O2506" s="5">
        <f>IF(AND(F2506&gt;0,M2506-F2506&gt;364),'اطلاعات پایه'!$B$10,0)*L2506+J2506</f>
        <v>0</v>
      </c>
      <c r="P2506" s="5">
        <f>IF(H2506="متاهل",'اطلاعات پایه'!$B$6,0)</f>
        <v>0</v>
      </c>
      <c r="Q2506" s="5">
        <f>I2506*'اطلاعات پایه'!$B$7</f>
        <v>0</v>
      </c>
      <c r="R2506" s="5">
        <f>ROUND('اطلاعات پایه'!$B$8/30*MIN(30,L2506),0)</f>
        <v>9000000</v>
      </c>
      <c r="S2506" s="5">
        <f>ROUND('اطلاعات پایه'!$B$9/30*MIN(30,L2506),0)</f>
        <v>22000000</v>
      </c>
      <c r="T2506" s="5">
        <f t="shared" si="307"/>
        <v>59284</v>
      </c>
      <c r="U2506" s="15"/>
      <c r="V2506" s="5">
        <f t="shared" si="305"/>
        <v>0</v>
      </c>
      <c r="X2506" s="9">
        <f t="shared" si="308"/>
        <v>40316080</v>
      </c>
      <c r="Y2506" s="9">
        <f>ROUND(0.07*MIN(7*L2506*'اطلاعات پایه'!$B$5,'محاسبه حقوق'!X2506),0)</f>
        <v>2822126</v>
      </c>
      <c r="Z2506" s="9">
        <f t="shared" si="309"/>
        <v>9272700</v>
      </c>
      <c r="AA2506" s="9">
        <f t="shared" si="310"/>
        <v>480702059.14285713</v>
      </c>
      <c r="AB2506" s="5">
        <f>IF(AA2506&lt;='اطلاعات پایه'!$B$35,'اطلاعات پایه'!$D$35,IF(AA2506&lt;='اطلاعات پایه'!$B$36,'اطلاعات پایه'!$E$35+(AA2506-'اطلاعات پایه'!$B$35)*'اطلاعات پایه'!$C$36,IF(AA2506&lt;='اطلاعات پایه'!$B$37,'اطلاعات پایه'!$E$36+(AA2506-'اطلاعات پایه'!$B$36)*'اطلاعات پایه'!$C$37,IF(AA2506&lt;='اطلاعات پایه'!$B$38,'اطلاعات پایه'!$E$37+(AA2506-'اطلاعات پایه'!$B$37)*'اطلاعات پایه'!$C$38,IF(AA2506&lt;='اطلاعات پایه'!$B$39,'اطلاعات پایه'!$E$38+(AA2506-'اطلاعات پایه'!$B$38)*'اطلاعات پایه'!$C$39,'اطلاعات پایه'!$E$39+(AA2506-'اطلاعات پایه'!$B$39)*'اطلاعات پایه'!$C$40)))))/365*L2506</f>
        <v>0</v>
      </c>
      <c r="AC2506" s="9">
        <f t="shared" si="311"/>
        <v>37493954</v>
      </c>
      <c r="AE2506" s="9">
        <f t="shared" si="306"/>
        <v>49588780</v>
      </c>
    </row>
    <row r="2507" spans="1:31" x14ac:dyDescent="0.25">
      <c r="A2507" s="13">
        <v>2487</v>
      </c>
      <c r="B2507" s="13"/>
      <c r="C2507" s="13"/>
      <c r="D2507" s="13"/>
      <c r="E2507" s="13"/>
      <c r="F2507" s="13"/>
      <c r="G2507" s="6" t="str">
        <f t="shared" si="304"/>
        <v/>
      </c>
      <c r="H2507" s="13"/>
      <c r="I2507" s="13"/>
      <c r="J2507" s="15"/>
      <c r="K2507" s="15"/>
      <c r="L2507" s="5">
        <f>VLOOKUP($C$15,'اطلاعات پایه'!$A$18:$B$30,2,FALSE)</f>
        <v>30</v>
      </c>
      <c r="M2507" s="6">
        <f>VLOOKUP($C$15,'اطلاعات پایه'!$A$18:$C$30,3,FALSE)</f>
        <v>45736</v>
      </c>
      <c r="N2507" s="5">
        <f>ROUND((K2507*('اطلاعات پایه'!$B$12+1)+'اطلاعات پایه'!$B$13)/30*L2507,0)</f>
        <v>9316080</v>
      </c>
      <c r="O2507" s="5">
        <f>IF(AND(F2507&gt;0,M2507-F2507&gt;364),'اطلاعات پایه'!$B$10,0)*L2507+J2507</f>
        <v>0</v>
      </c>
      <c r="P2507" s="5">
        <f>IF(H2507="متاهل",'اطلاعات پایه'!$B$6,0)</f>
        <v>0</v>
      </c>
      <c r="Q2507" s="5">
        <f>I2507*'اطلاعات پایه'!$B$7</f>
        <v>0</v>
      </c>
      <c r="R2507" s="5">
        <f>ROUND('اطلاعات پایه'!$B$8/30*MIN(30,L2507),0)</f>
        <v>9000000</v>
      </c>
      <c r="S2507" s="5">
        <f>ROUND('اطلاعات پایه'!$B$9/30*MIN(30,L2507),0)</f>
        <v>22000000</v>
      </c>
      <c r="T2507" s="5">
        <f t="shared" si="307"/>
        <v>59284</v>
      </c>
      <c r="U2507" s="15"/>
      <c r="V2507" s="5">
        <f t="shared" si="305"/>
        <v>0</v>
      </c>
      <c r="X2507" s="9">
        <f t="shared" si="308"/>
        <v>40316080</v>
      </c>
      <c r="Y2507" s="9">
        <f>ROUND(0.07*MIN(7*L2507*'اطلاعات پایه'!$B$5,'محاسبه حقوق'!X2507),0)</f>
        <v>2822126</v>
      </c>
      <c r="Z2507" s="9">
        <f t="shared" si="309"/>
        <v>9272700</v>
      </c>
      <c r="AA2507" s="9">
        <f t="shared" si="310"/>
        <v>480702059.14285713</v>
      </c>
      <c r="AB2507" s="5">
        <f>IF(AA2507&lt;='اطلاعات پایه'!$B$35,'اطلاعات پایه'!$D$35,IF(AA2507&lt;='اطلاعات پایه'!$B$36,'اطلاعات پایه'!$E$35+(AA2507-'اطلاعات پایه'!$B$35)*'اطلاعات پایه'!$C$36,IF(AA2507&lt;='اطلاعات پایه'!$B$37,'اطلاعات پایه'!$E$36+(AA2507-'اطلاعات پایه'!$B$36)*'اطلاعات پایه'!$C$37,IF(AA2507&lt;='اطلاعات پایه'!$B$38,'اطلاعات پایه'!$E$37+(AA2507-'اطلاعات پایه'!$B$37)*'اطلاعات پایه'!$C$38,IF(AA2507&lt;='اطلاعات پایه'!$B$39,'اطلاعات پایه'!$E$38+(AA2507-'اطلاعات پایه'!$B$38)*'اطلاعات پایه'!$C$39,'اطلاعات پایه'!$E$39+(AA2507-'اطلاعات پایه'!$B$39)*'اطلاعات پایه'!$C$40)))))/365*L2507</f>
        <v>0</v>
      </c>
      <c r="AC2507" s="9">
        <f t="shared" si="311"/>
        <v>37493954</v>
      </c>
      <c r="AE2507" s="9">
        <f t="shared" si="306"/>
        <v>49588780</v>
      </c>
    </row>
    <row r="2508" spans="1:31" x14ac:dyDescent="0.25">
      <c r="A2508" s="13">
        <v>2488</v>
      </c>
      <c r="B2508" s="13"/>
      <c r="C2508" s="13"/>
      <c r="D2508" s="13"/>
      <c r="E2508" s="13"/>
      <c r="F2508" s="13"/>
      <c r="G2508" s="6" t="str">
        <f t="shared" si="304"/>
        <v/>
      </c>
      <c r="H2508" s="13"/>
      <c r="I2508" s="13"/>
      <c r="J2508" s="15"/>
      <c r="K2508" s="15"/>
      <c r="L2508" s="5">
        <f>VLOOKUP($C$15,'اطلاعات پایه'!$A$18:$B$30,2,FALSE)</f>
        <v>30</v>
      </c>
      <c r="M2508" s="6">
        <f>VLOOKUP($C$15,'اطلاعات پایه'!$A$18:$C$30,3,FALSE)</f>
        <v>45736</v>
      </c>
      <c r="N2508" s="5">
        <f>ROUND((K2508*('اطلاعات پایه'!$B$12+1)+'اطلاعات پایه'!$B$13)/30*L2508,0)</f>
        <v>9316080</v>
      </c>
      <c r="O2508" s="5">
        <f>IF(AND(F2508&gt;0,M2508-F2508&gt;364),'اطلاعات پایه'!$B$10,0)*L2508+J2508</f>
        <v>0</v>
      </c>
      <c r="P2508" s="5">
        <f>IF(H2508="متاهل",'اطلاعات پایه'!$B$6,0)</f>
        <v>0</v>
      </c>
      <c r="Q2508" s="5">
        <f>I2508*'اطلاعات پایه'!$B$7</f>
        <v>0</v>
      </c>
      <c r="R2508" s="5">
        <f>ROUND('اطلاعات پایه'!$B$8/30*MIN(30,L2508),0)</f>
        <v>9000000</v>
      </c>
      <c r="S2508" s="5">
        <f>ROUND('اطلاعات پایه'!$B$9/30*MIN(30,L2508),0)</f>
        <v>22000000</v>
      </c>
      <c r="T2508" s="5">
        <f t="shared" si="307"/>
        <v>59284</v>
      </c>
      <c r="U2508" s="15"/>
      <c r="V2508" s="5">
        <f t="shared" si="305"/>
        <v>0</v>
      </c>
      <c r="X2508" s="9">
        <f t="shared" si="308"/>
        <v>40316080</v>
      </c>
      <c r="Y2508" s="9">
        <f>ROUND(0.07*MIN(7*L2508*'اطلاعات پایه'!$B$5,'محاسبه حقوق'!X2508),0)</f>
        <v>2822126</v>
      </c>
      <c r="Z2508" s="9">
        <f t="shared" si="309"/>
        <v>9272700</v>
      </c>
      <c r="AA2508" s="9">
        <f t="shared" si="310"/>
        <v>480702059.14285713</v>
      </c>
      <c r="AB2508" s="5">
        <f>IF(AA2508&lt;='اطلاعات پایه'!$B$35,'اطلاعات پایه'!$D$35,IF(AA2508&lt;='اطلاعات پایه'!$B$36,'اطلاعات پایه'!$E$35+(AA2508-'اطلاعات پایه'!$B$35)*'اطلاعات پایه'!$C$36,IF(AA2508&lt;='اطلاعات پایه'!$B$37,'اطلاعات پایه'!$E$36+(AA2508-'اطلاعات پایه'!$B$36)*'اطلاعات پایه'!$C$37,IF(AA2508&lt;='اطلاعات پایه'!$B$38,'اطلاعات پایه'!$E$37+(AA2508-'اطلاعات پایه'!$B$37)*'اطلاعات پایه'!$C$38,IF(AA2508&lt;='اطلاعات پایه'!$B$39,'اطلاعات پایه'!$E$38+(AA2508-'اطلاعات پایه'!$B$38)*'اطلاعات پایه'!$C$39,'اطلاعات پایه'!$E$39+(AA2508-'اطلاعات پایه'!$B$39)*'اطلاعات پایه'!$C$40)))))/365*L2508</f>
        <v>0</v>
      </c>
      <c r="AC2508" s="9">
        <f t="shared" si="311"/>
        <v>37493954</v>
      </c>
      <c r="AE2508" s="9">
        <f t="shared" si="306"/>
        <v>49588780</v>
      </c>
    </row>
    <row r="2509" spans="1:31" x14ac:dyDescent="0.25">
      <c r="A2509" s="13">
        <v>2489</v>
      </c>
      <c r="B2509" s="13"/>
      <c r="C2509" s="13"/>
      <c r="D2509" s="13"/>
      <c r="E2509" s="13"/>
      <c r="F2509" s="13"/>
      <c r="G2509" s="6" t="str">
        <f t="shared" si="304"/>
        <v/>
      </c>
      <c r="H2509" s="13"/>
      <c r="I2509" s="13"/>
      <c r="J2509" s="15"/>
      <c r="K2509" s="15"/>
      <c r="L2509" s="5">
        <f>VLOOKUP($C$15,'اطلاعات پایه'!$A$18:$B$30,2,FALSE)</f>
        <v>30</v>
      </c>
      <c r="M2509" s="6">
        <f>VLOOKUP($C$15,'اطلاعات پایه'!$A$18:$C$30,3,FALSE)</f>
        <v>45736</v>
      </c>
      <c r="N2509" s="5">
        <f>ROUND((K2509*('اطلاعات پایه'!$B$12+1)+'اطلاعات پایه'!$B$13)/30*L2509,0)</f>
        <v>9316080</v>
      </c>
      <c r="O2509" s="5">
        <f>IF(AND(F2509&gt;0,M2509-F2509&gt;364),'اطلاعات پایه'!$B$10,0)*L2509+J2509</f>
        <v>0</v>
      </c>
      <c r="P2509" s="5">
        <f>IF(H2509="متاهل",'اطلاعات پایه'!$B$6,0)</f>
        <v>0</v>
      </c>
      <c r="Q2509" s="5">
        <f>I2509*'اطلاعات پایه'!$B$7</f>
        <v>0</v>
      </c>
      <c r="R2509" s="5">
        <f>ROUND('اطلاعات پایه'!$B$8/30*MIN(30,L2509),0)</f>
        <v>9000000</v>
      </c>
      <c r="S2509" s="5">
        <f>ROUND('اطلاعات پایه'!$B$9/30*MIN(30,L2509),0)</f>
        <v>22000000</v>
      </c>
      <c r="T2509" s="5">
        <f t="shared" si="307"/>
        <v>59284</v>
      </c>
      <c r="U2509" s="15"/>
      <c r="V2509" s="5">
        <f t="shared" si="305"/>
        <v>0</v>
      </c>
      <c r="X2509" s="9">
        <f t="shared" si="308"/>
        <v>40316080</v>
      </c>
      <c r="Y2509" s="9">
        <f>ROUND(0.07*MIN(7*L2509*'اطلاعات پایه'!$B$5,'محاسبه حقوق'!X2509),0)</f>
        <v>2822126</v>
      </c>
      <c r="Z2509" s="9">
        <f t="shared" si="309"/>
        <v>9272700</v>
      </c>
      <c r="AA2509" s="9">
        <f t="shared" si="310"/>
        <v>480702059.14285713</v>
      </c>
      <c r="AB2509" s="5">
        <f>IF(AA2509&lt;='اطلاعات پایه'!$B$35,'اطلاعات پایه'!$D$35,IF(AA2509&lt;='اطلاعات پایه'!$B$36,'اطلاعات پایه'!$E$35+(AA2509-'اطلاعات پایه'!$B$35)*'اطلاعات پایه'!$C$36,IF(AA2509&lt;='اطلاعات پایه'!$B$37,'اطلاعات پایه'!$E$36+(AA2509-'اطلاعات پایه'!$B$36)*'اطلاعات پایه'!$C$37,IF(AA2509&lt;='اطلاعات پایه'!$B$38,'اطلاعات پایه'!$E$37+(AA2509-'اطلاعات پایه'!$B$37)*'اطلاعات پایه'!$C$38,IF(AA2509&lt;='اطلاعات پایه'!$B$39,'اطلاعات پایه'!$E$38+(AA2509-'اطلاعات پایه'!$B$38)*'اطلاعات پایه'!$C$39,'اطلاعات پایه'!$E$39+(AA2509-'اطلاعات پایه'!$B$39)*'اطلاعات پایه'!$C$40)))))/365*L2509</f>
        <v>0</v>
      </c>
      <c r="AC2509" s="9">
        <f t="shared" si="311"/>
        <v>37493954</v>
      </c>
      <c r="AE2509" s="9">
        <f t="shared" si="306"/>
        <v>49588780</v>
      </c>
    </row>
    <row r="2510" spans="1:31" x14ac:dyDescent="0.25">
      <c r="A2510" s="13">
        <v>2490</v>
      </c>
      <c r="B2510" s="13"/>
      <c r="C2510" s="13"/>
      <c r="D2510" s="13"/>
      <c r="E2510" s="13"/>
      <c r="F2510" s="13"/>
      <c r="G2510" s="6" t="str">
        <f t="shared" si="304"/>
        <v/>
      </c>
      <c r="H2510" s="13"/>
      <c r="I2510" s="13"/>
      <c r="J2510" s="15"/>
      <c r="K2510" s="15"/>
      <c r="L2510" s="5">
        <f>VLOOKUP($C$15,'اطلاعات پایه'!$A$18:$B$30,2,FALSE)</f>
        <v>30</v>
      </c>
      <c r="M2510" s="6">
        <f>VLOOKUP($C$15,'اطلاعات پایه'!$A$18:$C$30,3,FALSE)</f>
        <v>45736</v>
      </c>
      <c r="N2510" s="5">
        <f>ROUND((K2510*('اطلاعات پایه'!$B$12+1)+'اطلاعات پایه'!$B$13)/30*L2510,0)</f>
        <v>9316080</v>
      </c>
      <c r="O2510" s="5">
        <f>IF(AND(F2510&gt;0,M2510-F2510&gt;364),'اطلاعات پایه'!$B$10,0)*L2510+J2510</f>
        <v>0</v>
      </c>
      <c r="P2510" s="5">
        <f>IF(H2510="متاهل",'اطلاعات پایه'!$B$6,0)</f>
        <v>0</v>
      </c>
      <c r="Q2510" s="5">
        <f>I2510*'اطلاعات پایه'!$B$7</f>
        <v>0</v>
      </c>
      <c r="R2510" s="5">
        <f>ROUND('اطلاعات پایه'!$B$8/30*MIN(30,L2510),0)</f>
        <v>9000000</v>
      </c>
      <c r="S2510" s="5">
        <f>ROUND('اطلاعات پایه'!$B$9/30*MIN(30,L2510),0)</f>
        <v>22000000</v>
      </c>
      <c r="T2510" s="5">
        <f t="shared" si="307"/>
        <v>59284</v>
      </c>
      <c r="U2510" s="15"/>
      <c r="V2510" s="5">
        <f t="shared" si="305"/>
        <v>0</v>
      </c>
      <c r="X2510" s="9">
        <f t="shared" si="308"/>
        <v>40316080</v>
      </c>
      <c r="Y2510" s="9">
        <f>ROUND(0.07*MIN(7*L2510*'اطلاعات پایه'!$B$5,'محاسبه حقوق'!X2510),0)</f>
        <v>2822126</v>
      </c>
      <c r="Z2510" s="9">
        <f t="shared" si="309"/>
        <v>9272700</v>
      </c>
      <c r="AA2510" s="9">
        <f t="shared" si="310"/>
        <v>480702059.14285713</v>
      </c>
      <c r="AB2510" s="5">
        <f>IF(AA2510&lt;='اطلاعات پایه'!$B$35,'اطلاعات پایه'!$D$35,IF(AA2510&lt;='اطلاعات پایه'!$B$36,'اطلاعات پایه'!$E$35+(AA2510-'اطلاعات پایه'!$B$35)*'اطلاعات پایه'!$C$36,IF(AA2510&lt;='اطلاعات پایه'!$B$37,'اطلاعات پایه'!$E$36+(AA2510-'اطلاعات پایه'!$B$36)*'اطلاعات پایه'!$C$37,IF(AA2510&lt;='اطلاعات پایه'!$B$38,'اطلاعات پایه'!$E$37+(AA2510-'اطلاعات پایه'!$B$37)*'اطلاعات پایه'!$C$38,IF(AA2510&lt;='اطلاعات پایه'!$B$39,'اطلاعات پایه'!$E$38+(AA2510-'اطلاعات پایه'!$B$38)*'اطلاعات پایه'!$C$39,'اطلاعات پایه'!$E$39+(AA2510-'اطلاعات پایه'!$B$39)*'اطلاعات پایه'!$C$40)))))/365*L2510</f>
        <v>0</v>
      </c>
      <c r="AC2510" s="9">
        <f t="shared" si="311"/>
        <v>37493954</v>
      </c>
      <c r="AE2510" s="9">
        <f t="shared" si="306"/>
        <v>49588780</v>
      </c>
    </row>
    <row r="2511" spans="1:31" x14ac:dyDescent="0.25">
      <c r="A2511" s="13">
        <v>2491</v>
      </c>
      <c r="B2511" s="13"/>
      <c r="C2511" s="13"/>
      <c r="D2511" s="13"/>
      <c r="E2511" s="13"/>
      <c r="F2511" s="13"/>
      <c r="G2511" s="6" t="str">
        <f t="shared" si="304"/>
        <v/>
      </c>
      <c r="H2511" s="13"/>
      <c r="I2511" s="13"/>
      <c r="J2511" s="15"/>
      <c r="K2511" s="15"/>
      <c r="L2511" s="5">
        <f>VLOOKUP($C$15,'اطلاعات پایه'!$A$18:$B$30,2,FALSE)</f>
        <v>30</v>
      </c>
      <c r="M2511" s="6">
        <f>VLOOKUP($C$15,'اطلاعات پایه'!$A$18:$C$30,3,FALSE)</f>
        <v>45736</v>
      </c>
      <c r="N2511" s="5">
        <f>ROUND((K2511*('اطلاعات پایه'!$B$12+1)+'اطلاعات پایه'!$B$13)/30*L2511,0)</f>
        <v>9316080</v>
      </c>
      <c r="O2511" s="5">
        <f>IF(AND(F2511&gt;0,M2511-F2511&gt;364),'اطلاعات پایه'!$B$10,0)*L2511+J2511</f>
        <v>0</v>
      </c>
      <c r="P2511" s="5">
        <f>IF(H2511="متاهل",'اطلاعات پایه'!$B$6,0)</f>
        <v>0</v>
      </c>
      <c r="Q2511" s="5">
        <f>I2511*'اطلاعات پایه'!$B$7</f>
        <v>0</v>
      </c>
      <c r="R2511" s="5">
        <f>ROUND('اطلاعات پایه'!$B$8/30*MIN(30,L2511),0)</f>
        <v>9000000</v>
      </c>
      <c r="S2511" s="5">
        <f>ROUND('اطلاعات پایه'!$B$9/30*MIN(30,L2511),0)</f>
        <v>22000000</v>
      </c>
      <c r="T2511" s="5">
        <f t="shared" si="307"/>
        <v>59284</v>
      </c>
      <c r="U2511" s="15"/>
      <c r="V2511" s="5">
        <f t="shared" si="305"/>
        <v>0</v>
      </c>
      <c r="X2511" s="9">
        <f t="shared" si="308"/>
        <v>40316080</v>
      </c>
      <c r="Y2511" s="9">
        <f>ROUND(0.07*MIN(7*L2511*'اطلاعات پایه'!$B$5,'محاسبه حقوق'!X2511),0)</f>
        <v>2822126</v>
      </c>
      <c r="Z2511" s="9">
        <f t="shared" si="309"/>
        <v>9272700</v>
      </c>
      <c r="AA2511" s="9">
        <f t="shared" si="310"/>
        <v>480702059.14285713</v>
      </c>
      <c r="AB2511" s="5">
        <f>IF(AA2511&lt;='اطلاعات پایه'!$B$35,'اطلاعات پایه'!$D$35,IF(AA2511&lt;='اطلاعات پایه'!$B$36,'اطلاعات پایه'!$E$35+(AA2511-'اطلاعات پایه'!$B$35)*'اطلاعات پایه'!$C$36,IF(AA2511&lt;='اطلاعات پایه'!$B$37,'اطلاعات پایه'!$E$36+(AA2511-'اطلاعات پایه'!$B$36)*'اطلاعات پایه'!$C$37,IF(AA2511&lt;='اطلاعات پایه'!$B$38,'اطلاعات پایه'!$E$37+(AA2511-'اطلاعات پایه'!$B$37)*'اطلاعات پایه'!$C$38,IF(AA2511&lt;='اطلاعات پایه'!$B$39,'اطلاعات پایه'!$E$38+(AA2511-'اطلاعات پایه'!$B$38)*'اطلاعات پایه'!$C$39,'اطلاعات پایه'!$E$39+(AA2511-'اطلاعات پایه'!$B$39)*'اطلاعات پایه'!$C$40)))))/365*L2511</f>
        <v>0</v>
      </c>
      <c r="AC2511" s="9">
        <f t="shared" si="311"/>
        <v>37493954</v>
      </c>
      <c r="AE2511" s="9">
        <f t="shared" si="306"/>
        <v>49588780</v>
      </c>
    </row>
    <row r="2512" spans="1:31" x14ac:dyDescent="0.25">
      <c r="A2512" s="13">
        <v>2492</v>
      </c>
      <c r="B2512" s="13"/>
      <c r="C2512" s="13"/>
      <c r="D2512" s="13"/>
      <c r="E2512" s="13"/>
      <c r="F2512" s="13"/>
      <c r="G2512" s="6" t="str">
        <f t="shared" si="304"/>
        <v/>
      </c>
      <c r="H2512" s="13"/>
      <c r="I2512" s="13"/>
      <c r="J2512" s="15"/>
      <c r="K2512" s="15"/>
      <c r="L2512" s="5">
        <f>VLOOKUP($C$15,'اطلاعات پایه'!$A$18:$B$30,2,FALSE)</f>
        <v>30</v>
      </c>
      <c r="M2512" s="6">
        <f>VLOOKUP($C$15,'اطلاعات پایه'!$A$18:$C$30,3,FALSE)</f>
        <v>45736</v>
      </c>
      <c r="N2512" s="5">
        <f>ROUND((K2512*('اطلاعات پایه'!$B$12+1)+'اطلاعات پایه'!$B$13)/30*L2512,0)</f>
        <v>9316080</v>
      </c>
      <c r="O2512" s="5">
        <f>IF(AND(F2512&gt;0,M2512-F2512&gt;364),'اطلاعات پایه'!$B$10,0)*L2512+J2512</f>
        <v>0</v>
      </c>
      <c r="P2512" s="5">
        <f>IF(H2512="متاهل",'اطلاعات پایه'!$B$6,0)</f>
        <v>0</v>
      </c>
      <c r="Q2512" s="5">
        <f>I2512*'اطلاعات پایه'!$B$7</f>
        <v>0</v>
      </c>
      <c r="R2512" s="5">
        <f>ROUND('اطلاعات پایه'!$B$8/30*MIN(30,L2512),0)</f>
        <v>9000000</v>
      </c>
      <c r="S2512" s="5">
        <f>ROUND('اطلاعات پایه'!$B$9/30*MIN(30,L2512),0)</f>
        <v>22000000</v>
      </c>
      <c r="T2512" s="5">
        <f t="shared" si="307"/>
        <v>59284</v>
      </c>
      <c r="U2512" s="15"/>
      <c r="V2512" s="5">
        <f t="shared" si="305"/>
        <v>0</v>
      </c>
      <c r="X2512" s="9">
        <f t="shared" si="308"/>
        <v>40316080</v>
      </c>
      <c r="Y2512" s="9">
        <f>ROUND(0.07*MIN(7*L2512*'اطلاعات پایه'!$B$5,'محاسبه حقوق'!X2512),0)</f>
        <v>2822126</v>
      </c>
      <c r="Z2512" s="9">
        <f t="shared" si="309"/>
        <v>9272700</v>
      </c>
      <c r="AA2512" s="9">
        <f t="shared" si="310"/>
        <v>480702059.14285713</v>
      </c>
      <c r="AB2512" s="5">
        <f>IF(AA2512&lt;='اطلاعات پایه'!$B$35,'اطلاعات پایه'!$D$35,IF(AA2512&lt;='اطلاعات پایه'!$B$36,'اطلاعات پایه'!$E$35+(AA2512-'اطلاعات پایه'!$B$35)*'اطلاعات پایه'!$C$36,IF(AA2512&lt;='اطلاعات پایه'!$B$37,'اطلاعات پایه'!$E$36+(AA2512-'اطلاعات پایه'!$B$36)*'اطلاعات پایه'!$C$37,IF(AA2512&lt;='اطلاعات پایه'!$B$38,'اطلاعات پایه'!$E$37+(AA2512-'اطلاعات پایه'!$B$37)*'اطلاعات پایه'!$C$38,IF(AA2512&lt;='اطلاعات پایه'!$B$39,'اطلاعات پایه'!$E$38+(AA2512-'اطلاعات پایه'!$B$38)*'اطلاعات پایه'!$C$39,'اطلاعات پایه'!$E$39+(AA2512-'اطلاعات پایه'!$B$39)*'اطلاعات پایه'!$C$40)))))/365*L2512</f>
        <v>0</v>
      </c>
      <c r="AC2512" s="9">
        <f t="shared" si="311"/>
        <v>37493954</v>
      </c>
      <c r="AE2512" s="9">
        <f t="shared" si="306"/>
        <v>49588780</v>
      </c>
    </row>
    <row r="2513" spans="1:36" x14ac:dyDescent="0.25">
      <c r="A2513" s="13">
        <v>2493</v>
      </c>
      <c r="B2513" s="13"/>
      <c r="C2513" s="13"/>
      <c r="D2513" s="13"/>
      <c r="E2513" s="13"/>
      <c r="F2513" s="13"/>
      <c r="G2513" s="6" t="str">
        <f t="shared" si="304"/>
        <v/>
      </c>
      <c r="H2513" s="13"/>
      <c r="I2513" s="13"/>
      <c r="J2513" s="15"/>
      <c r="K2513" s="15"/>
      <c r="L2513" s="5">
        <f>VLOOKUP($C$15,'اطلاعات پایه'!$A$18:$B$30,2,FALSE)</f>
        <v>30</v>
      </c>
      <c r="M2513" s="6">
        <f>VLOOKUP($C$15,'اطلاعات پایه'!$A$18:$C$30,3,FALSE)</f>
        <v>45736</v>
      </c>
      <c r="N2513" s="5">
        <f>ROUND((K2513*('اطلاعات پایه'!$B$12+1)+'اطلاعات پایه'!$B$13)/30*L2513,0)</f>
        <v>9316080</v>
      </c>
      <c r="O2513" s="5">
        <f>IF(AND(F2513&gt;0,M2513-F2513&gt;364),'اطلاعات پایه'!$B$10,0)*L2513+J2513</f>
        <v>0</v>
      </c>
      <c r="P2513" s="5">
        <f>IF(H2513="متاهل",'اطلاعات پایه'!$B$6,0)</f>
        <v>0</v>
      </c>
      <c r="Q2513" s="5">
        <f>I2513*'اطلاعات پایه'!$B$7</f>
        <v>0</v>
      </c>
      <c r="R2513" s="5">
        <f>ROUND('اطلاعات پایه'!$B$8/30*MIN(30,L2513),0)</f>
        <v>9000000</v>
      </c>
      <c r="S2513" s="5">
        <f>ROUND('اطلاعات پایه'!$B$9/30*MIN(30,L2513),0)</f>
        <v>22000000</v>
      </c>
      <c r="T2513" s="5">
        <f t="shared" si="307"/>
        <v>59284</v>
      </c>
      <c r="U2513" s="15"/>
      <c r="V2513" s="5">
        <f t="shared" si="305"/>
        <v>0</v>
      </c>
      <c r="X2513" s="9">
        <f t="shared" si="308"/>
        <v>40316080</v>
      </c>
      <c r="Y2513" s="9">
        <f>ROUND(0.07*MIN(7*L2513*'اطلاعات پایه'!$B$5,'محاسبه حقوق'!X2513),0)</f>
        <v>2822126</v>
      </c>
      <c r="Z2513" s="9">
        <f t="shared" si="309"/>
        <v>9272700</v>
      </c>
      <c r="AA2513" s="9">
        <f t="shared" si="310"/>
        <v>480702059.14285713</v>
      </c>
      <c r="AB2513" s="5">
        <f>IF(AA2513&lt;='اطلاعات پایه'!$B$35,'اطلاعات پایه'!$D$35,IF(AA2513&lt;='اطلاعات پایه'!$B$36,'اطلاعات پایه'!$E$35+(AA2513-'اطلاعات پایه'!$B$35)*'اطلاعات پایه'!$C$36,IF(AA2513&lt;='اطلاعات پایه'!$B$37,'اطلاعات پایه'!$E$36+(AA2513-'اطلاعات پایه'!$B$36)*'اطلاعات پایه'!$C$37,IF(AA2513&lt;='اطلاعات پایه'!$B$38,'اطلاعات پایه'!$E$37+(AA2513-'اطلاعات پایه'!$B$37)*'اطلاعات پایه'!$C$38,IF(AA2513&lt;='اطلاعات پایه'!$B$39,'اطلاعات پایه'!$E$38+(AA2513-'اطلاعات پایه'!$B$38)*'اطلاعات پایه'!$C$39,'اطلاعات پایه'!$E$39+(AA2513-'اطلاعات پایه'!$B$39)*'اطلاعات پایه'!$C$40)))))/365*L2513</f>
        <v>0</v>
      </c>
      <c r="AC2513" s="9">
        <f t="shared" si="311"/>
        <v>37493954</v>
      </c>
      <c r="AE2513" s="9">
        <f t="shared" si="306"/>
        <v>49588780</v>
      </c>
    </row>
    <row r="2514" spans="1:36" x14ac:dyDescent="0.25">
      <c r="A2514" s="13">
        <v>2494</v>
      </c>
      <c r="B2514" s="13"/>
      <c r="C2514" s="13"/>
      <c r="D2514" s="13"/>
      <c r="E2514" s="13"/>
      <c r="F2514" s="13"/>
      <c r="G2514" s="6" t="str">
        <f t="shared" si="304"/>
        <v/>
      </c>
      <c r="H2514" s="13"/>
      <c r="I2514" s="13"/>
      <c r="J2514" s="15"/>
      <c r="K2514" s="15"/>
      <c r="L2514" s="5">
        <f>VLOOKUP($C$15,'اطلاعات پایه'!$A$18:$B$30,2,FALSE)</f>
        <v>30</v>
      </c>
      <c r="M2514" s="6">
        <f>VLOOKUP($C$15,'اطلاعات پایه'!$A$18:$C$30,3,FALSE)</f>
        <v>45736</v>
      </c>
      <c r="N2514" s="5">
        <f>ROUND((K2514*('اطلاعات پایه'!$B$12+1)+'اطلاعات پایه'!$B$13)/30*L2514,0)</f>
        <v>9316080</v>
      </c>
      <c r="O2514" s="5">
        <f>IF(AND(F2514&gt;0,M2514-F2514&gt;364),'اطلاعات پایه'!$B$10,0)*L2514+J2514</f>
        <v>0</v>
      </c>
      <c r="P2514" s="5">
        <f>IF(H2514="متاهل",'اطلاعات پایه'!$B$6,0)</f>
        <v>0</v>
      </c>
      <c r="Q2514" s="5">
        <f>I2514*'اطلاعات پایه'!$B$7</f>
        <v>0</v>
      </c>
      <c r="R2514" s="5">
        <f>ROUND('اطلاعات پایه'!$B$8/30*MIN(30,L2514),0)</f>
        <v>9000000</v>
      </c>
      <c r="S2514" s="5">
        <f>ROUND('اطلاعات پایه'!$B$9/30*MIN(30,L2514),0)</f>
        <v>22000000</v>
      </c>
      <c r="T2514" s="5">
        <f t="shared" si="307"/>
        <v>59284</v>
      </c>
      <c r="U2514" s="15"/>
      <c r="V2514" s="5">
        <f t="shared" si="305"/>
        <v>0</v>
      </c>
      <c r="X2514" s="9">
        <f t="shared" si="308"/>
        <v>40316080</v>
      </c>
      <c r="Y2514" s="9">
        <f>ROUND(0.07*MIN(7*L2514*'اطلاعات پایه'!$B$5,'محاسبه حقوق'!X2514),0)</f>
        <v>2822126</v>
      </c>
      <c r="Z2514" s="9">
        <f t="shared" si="309"/>
        <v>9272700</v>
      </c>
      <c r="AA2514" s="9">
        <f t="shared" si="310"/>
        <v>480702059.14285713</v>
      </c>
      <c r="AB2514" s="5">
        <f>IF(AA2514&lt;='اطلاعات پایه'!$B$35,'اطلاعات پایه'!$D$35,IF(AA2514&lt;='اطلاعات پایه'!$B$36,'اطلاعات پایه'!$E$35+(AA2514-'اطلاعات پایه'!$B$35)*'اطلاعات پایه'!$C$36,IF(AA2514&lt;='اطلاعات پایه'!$B$37,'اطلاعات پایه'!$E$36+(AA2514-'اطلاعات پایه'!$B$36)*'اطلاعات پایه'!$C$37,IF(AA2514&lt;='اطلاعات پایه'!$B$38,'اطلاعات پایه'!$E$37+(AA2514-'اطلاعات پایه'!$B$37)*'اطلاعات پایه'!$C$38,IF(AA2514&lt;='اطلاعات پایه'!$B$39,'اطلاعات پایه'!$E$38+(AA2514-'اطلاعات پایه'!$B$38)*'اطلاعات پایه'!$C$39,'اطلاعات پایه'!$E$39+(AA2514-'اطلاعات پایه'!$B$39)*'اطلاعات پایه'!$C$40)))))/365*L2514</f>
        <v>0</v>
      </c>
      <c r="AC2514" s="9">
        <f t="shared" si="311"/>
        <v>37493954</v>
      </c>
      <c r="AE2514" s="9">
        <f t="shared" si="306"/>
        <v>49588780</v>
      </c>
    </row>
    <row r="2515" spans="1:36" x14ac:dyDescent="0.25">
      <c r="A2515" s="13">
        <v>2495</v>
      </c>
      <c r="B2515" s="13"/>
      <c r="C2515" s="13"/>
      <c r="D2515" s="13"/>
      <c r="E2515" s="13"/>
      <c r="F2515" s="13"/>
      <c r="G2515" s="6" t="str">
        <f t="shared" si="304"/>
        <v/>
      </c>
      <c r="H2515" s="13"/>
      <c r="I2515" s="13"/>
      <c r="J2515" s="15"/>
      <c r="K2515" s="15"/>
      <c r="L2515" s="5">
        <f>VLOOKUP($C$15,'اطلاعات پایه'!$A$18:$B$30,2,FALSE)</f>
        <v>30</v>
      </c>
      <c r="M2515" s="6">
        <f>VLOOKUP($C$15,'اطلاعات پایه'!$A$18:$C$30,3,FALSE)</f>
        <v>45736</v>
      </c>
      <c r="N2515" s="5">
        <f>ROUND((K2515*('اطلاعات پایه'!$B$12+1)+'اطلاعات پایه'!$B$13)/30*L2515,0)</f>
        <v>9316080</v>
      </c>
      <c r="O2515" s="5">
        <f>IF(AND(F2515&gt;0,M2515-F2515&gt;364),'اطلاعات پایه'!$B$10,0)*L2515+J2515</f>
        <v>0</v>
      </c>
      <c r="P2515" s="5">
        <f>IF(H2515="متاهل",'اطلاعات پایه'!$B$6,0)</f>
        <v>0</v>
      </c>
      <c r="Q2515" s="5">
        <f>I2515*'اطلاعات پایه'!$B$7</f>
        <v>0</v>
      </c>
      <c r="R2515" s="5">
        <f>ROUND('اطلاعات پایه'!$B$8/30*MIN(30,L2515),0)</f>
        <v>9000000</v>
      </c>
      <c r="S2515" s="5">
        <f>ROUND('اطلاعات پایه'!$B$9/30*MIN(30,L2515),0)</f>
        <v>22000000</v>
      </c>
      <c r="T2515" s="5">
        <f t="shared" si="307"/>
        <v>59284</v>
      </c>
      <c r="U2515" s="15"/>
      <c r="V2515" s="5">
        <f t="shared" si="305"/>
        <v>0</v>
      </c>
      <c r="X2515" s="9">
        <f t="shared" si="308"/>
        <v>40316080</v>
      </c>
      <c r="Y2515" s="9">
        <f>ROUND(0.07*MIN(7*L2515*'اطلاعات پایه'!$B$5,'محاسبه حقوق'!X2515),0)</f>
        <v>2822126</v>
      </c>
      <c r="Z2515" s="9">
        <f t="shared" si="309"/>
        <v>9272700</v>
      </c>
      <c r="AA2515" s="9">
        <f t="shared" si="310"/>
        <v>480702059.14285713</v>
      </c>
      <c r="AB2515" s="5">
        <f>IF(AA2515&lt;='اطلاعات پایه'!$B$35,'اطلاعات پایه'!$D$35,IF(AA2515&lt;='اطلاعات پایه'!$B$36,'اطلاعات پایه'!$E$35+(AA2515-'اطلاعات پایه'!$B$35)*'اطلاعات پایه'!$C$36,IF(AA2515&lt;='اطلاعات پایه'!$B$37,'اطلاعات پایه'!$E$36+(AA2515-'اطلاعات پایه'!$B$36)*'اطلاعات پایه'!$C$37,IF(AA2515&lt;='اطلاعات پایه'!$B$38,'اطلاعات پایه'!$E$37+(AA2515-'اطلاعات پایه'!$B$37)*'اطلاعات پایه'!$C$38,IF(AA2515&lt;='اطلاعات پایه'!$B$39,'اطلاعات پایه'!$E$38+(AA2515-'اطلاعات پایه'!$B$38)*'اطلاعات پایه'!$C$39,'اطلاعات پایه'!$E$39+(AA2515-'اطلاعات پایه'!$B$39)*'اطلاعات پایه'!$C$40)))))/365*L2515</f>
        <v>0</v>
      </c>
      <c r="AC2515" s="9">
        <f t="shared" si="311"/>
        <v>37493954</v>
      </c>
      <c r="AE2515" s="9">
        <f t="shared" si="306"/>
        <v>49588780</v>
      </c>
    </row>
    <row r="2516" spans="1:36" x14ac:dyDescent="0.25">
      <c r="A2516" s="13">
        <v>2496</v>
      </c>
      <c r="B2516" s="13"/>
      <c r="C2516" s="13"/>
      <c r="D2516" s="13"/>
      <c r="E2516" s="13"/>
      <c r="F2516" s="13"/>
      <c r="G2516" s="6" t="str">
        <f t="shared" si="304"/>
        <v/>
      </c>
      <c r="H2516" s="13"/>
      <c r="I2516" s="13"/>
      <c r="J2516" s="15"/>
      <c r="K2516" s="15"/>
      <c r="L2516" s="5">
        <f>VLOOKUP($C$15,'اطلاعات پایه'!$A$18:$B$30,2,FALSE)</f>
        <v>30</v>
      </c>
      <c r="M2516" s="6">
        <f>VLOOKUP($C$15,'اطلاعات پایه'!$A$18:$C$30,3,FALSE)</f>
        <v>45736</v>
      </c>
      <c r="N2516" s="5">
        <f>ROUND((K2516*('اطلاعات پایه'!$B$12+1)+'اطلاعات پایه'!$B$13)/30*L2516,0)</f>
        <v>9316080</v>
      </c>
      <c r="O2516" s="5">
        <f>IF(AND(F2516&gt;0,M2516-F2516&gt;364),'اطلاعات پایه'!$B$10,0)*L2516+J2516</f>
        <v>0</v>
      </c>
      <c r="P2516" s="5">
        <f>IF(H2516="متاهل",'اطلاعات پایه'!$B$6,0)</f>
        <v>0</v>
      </c>
      <c r="Q2516" s="5">
        <f>I2516*'اطلاعات پایه'!$B$7</f>
        <v>0</v>
      </c>
      <c r="R2516" s="5">
        <f>ROUND('اطلاعات پایه'!$B$8/30*MIN(30,L2516),0)</f>
        <v>9000000</v>
      </c>
      <c r="S2516" s="5">
        <f>ROUND('اطلاعات پایه'!$B$9/30*MIN(30,L2516),0)</f>
        <v>22000000</v>
      </c>
      <c r="T2516" s="5">
        <f t="shared" si="307"/>
        <v>59284</v>
      </c>
      <c r="U2516" s="15"/>
      <c r="V2516" s="5">
        <f t="shared" si="305"/>
        <v>0</v>
      </c>
      <c r="X2516" s="9">
        <f t="shared" si="308"/>
        <v>40316080</v>
      </c>
      <c r="Y2516" s="9">
        <f>ROUND(0.07*MIN(7*L2516*'اطلاعات پایه'!$B$5,'محاسبه حقوق'!X2516),0)</f>
        <v>2822126</v>
      </c>
      <c r="Z2516" s="9">
        <f t="shared" si="309"/>
        <v>9272700</v>
      </c>
      <c r="AA2516" s="9">
        <f t="shared" si="310"/>
        <v>480702059.14285713</v>
      </c>
      <c r="AB2516" s="5">
        <f>IF(AA2516&lt;='اطلاعات پایه'!$B$35,'اطلاعات پایه'!$D$35,IF(AA2516&lt;='اطلاعات پایه'!$B$36,'اطلاعات پایه'!$E$35+(AA2516-'اطلاعات پایه'!$B$35)*'اطلاعات پایه'!$C$36,IF(AA2516&lt;='اطلاعات پایه'!$B$37,'اطلاعات پایه'!$E$36+(AA2516-'اطلاعات پایه'!$B$36)*'اطلاعات پایه'!$C$37,IF(AA2516&lt;='اطلاعات پایه'!$B$38,'اطلاعات پایه'!$E$37+(AA2516-'اطلاعات پایه'!$B$37)*'اطلاعات پایه'!$C$38,IF(AA2516&lt;='اطلاعات پایه'!$B$39,'اطلاعات پایه'!$E$38+(AA2516-'اطلاعات پایه'!$B$38)*'اطلاعات پایه'!$C$39,'اطلاعات پایه'!$E$39+(AA2516-'اطلاعات پایه'!$B$39)*'اطلاعات پایه'!$C$40)))))/365*L2516</f>
        <v>0</v>
      </c>
      <c r="AC2516" s="9">
        <f t="shared" si="311"/>
        <v>37493954</v>
      </c>
      <c r="AE2516" s="9">
        <f t="shared" si="306"/>
        <v>49588780</v>
      </c>
    </row>
    <row r="2517" spans="1:36" x14ac:dyDescent="0.25">
      <c r="A2517" s="13">
        <v>2497</v>
      </c>
      <c r="B2517" s="13"/>
      <c r="C2517" s="13"/>
      <c r="D2517" s="13"/>
      <c r="E2517" s="13"/>
      <c r="F2517" s="13"/>
      <c r="G2517" s="6" t="str">
        <f t="shared" si="304"/>
        <v/>
      </c>
      <c r="H2517" s="13"/>
      <c r="I2517" s="13"/>
      <c r="J2517" s="15"/>
      <c r="K2517" s="15"/>
      <c r="L2517" s="5">
        <f>VLOOKUP($C$15,'اطلاعات پایه'!$A$18:$B$30,2,FALSE)</f>
        <v>30</v>
      </c>
      <c r="M2517" s="6">
        <f>VLOOKUP($C$15,'اطلاعات پایه'!$A$18:$C$30,3,FALSE)</f>
        <v>45736</v>
      </c>
      <c r="N2517" s="5">
        <f>ROUND((K2517*('اطلاعات پایه'!$B$12+1)+'اطلاعات پایه'!$B$13)/30*L2517,0)</f>
        <v>9316080</v>
      </c>
      <c r="O2517" s="5">
        <f>IF(AND(F2517&gt;0,M2517-F2517&gt;364),'اطلاعات پایه'!$B$10,0)*L2517+J2517</f>
        <v>0</v>
      </c>
      <c r="P2517" s="5">
        <f>IF(H2517="متاهل",'اطلاعات پایه'!$B$6,0)</f>
        <v>0</v>
      </c>
      <c r="Q2517" s="5">
        <f>I2517*'اطلاعات پایه'!$B$7</f>
        <v>0</v>
      </c>
      <c r="R2517" s="5">
        <f>ROUND('اطلاعات پایه'!$B$8/30*MIN(30,L2517),0)</f>
        <v>9000000</v>
      </c>
      <c r="S2517" s="5">
        <f>ROUND('اطلاعات پایه'!$B$9/30*MIN(30,L2517),0)</f>
        <v>22000000</v>
      </c>
      <c r="T2517" s="5">
        <f t="shared" si="307"/>
        <v>59284</v>
      </c>
      <c r="U2517" s="15"/>
      <c r="V2517" s="5">
        <f t="shared" si="305"/>
        <v>0</v>
      </c>
      <c r="X2517" s="9">
        <f t="shared" si="308"/>
        <v>40316080</v>
      </c>
      <c r="Y2517" s="9">
        <f>ROUND(0.07*MIN(7*L2517*'اطلاعات پایه'!$B$5,'محاسبه حقوق'!X2517),0)</f>
        <v>2822126</v>
      </c>
      <c r="Z2517" s="9">
        <f t="shared" si="309"/>
        <v>9272700</v>
      </c>
      <c r="AA2517" s="9">
        <f t="shared" si="310"/>
        <v>480702059.14285713</v>
      </c>
      <c r="AB2517" s="5">
        <f>IF(AA2517&lt;='اطلاعات پایه'!$B$35,'اطلاعات پایه'!$D$35,IF(AA2517&lt;='اطلاعات پایه'!$B$36,'اطلاعات پایه'!$E$35+(AA2517-'اطلاعات پایه'!$B$35)*'اطلاعات پایه'!$C$36,IF(AA2517&lt;='اطلاعات پایه'!$B$37,'اطلاعات پایه'!$E$36+(AA2517-'اطلاعات پایه'!$B$36)*'اطلاعات پایه'!$C$37,IF(AA2517&lt;='اطلاعات پایه'!$B$38,'اطلاعات پایه'!$E$37+(AA2517-'اطلاعات پایه'!$B$37)*'اطلاعات پایه'!$C$38,IF(AA2517&lt;='اطلاعات پایه'!$B$39,'اطلاعات پایه'!$E$38+(AA2517-'اطلاعات پایه'!$B$38)*'اطلاعات پایه'!$C$39,'اطلاعات پایه'!$E$39+(AA2517-'اطلاعات پایه'!$B$39)*'اطلاعات پایه'!$C$40)))))/365*L2517</f>
        <v>0</v>
      </c>
      <c r="AC2517" s="9">
        <f t="shared" si="311"/>
        <v>37493954</v>
      </c>
      <c r="AE2517" s="9">
        <f t="shared" si="306"/>
        <v>49588780</v>
      </c>
    </row>
    <row r="2518" spans="1:36" x14ac:dyDescent="0.25">
      <c r="A2518" s="13">
        <v>2498</v>
      </c>
      <c r="B2518" s="13"/>
      <c r="C2518" s="13"/>
      <c r="D2518" s="13"/>
      <c r="E2518" s="13"/>
      <c r="F2518" s="13"/>
      <c r="G2518" s="6" t="str">
        <f t="shared" ref="G2518:G2520" si="312">IF(F2518=0,"",F2518)</f>
        <v/>
      </c>
      <c r="H2518" s="13"/>
      <c r="I2518" s="13"/>
      <c r="J2518" s="15"/>
      <c r="K2518" s="15"/>
      <c r="L2518" s="5">
        <f>VLOOKUP($C$15,'اطلاعات پایه'!$A$18:$B$30,2,FALSE)</f>
        <v>30</v>
      </c>
      <c r="M2518" s="6">
        <f>VLOOKUP($C$15,'اطلاعات پایه'!$A$18:$C$30,3,FALSE)</f>
        <v>45736</v>
      </c>
      <c r="N2518" s="5">
        <f>ROUND((K2518*('اطلاعات پایه'!$B$12+1)+'اطلاعات پایه'!$B$13)/30*L2518,0)</f>
        <v>9316080</v>
      </c>
      <c r="O2518" s="5">
        <f>IF(AND(F2518&gt;0,M2518-F2518&gt;364),'اطلاعات پایه'!$B$10,0)*L2518+J2518</f>
        <v>0</v>
      </c>
      <c r="P2518" s="5">
        <f>IF(H2518="متاهل",'اطلاعات پایه'!$B$6,0)</f>
        <v>0</v>
      </c>
      <c r="Q2518" s="5">
        <f>I2518*'اطلاعات پایه'!$B$7</f>
        <v>0</v>
      </c>
      <c r="R2518" s="5">
        <f>ROUND('اطلاعات پایه'!$B$8/30*MIN(30,L2518),0)</f>
        <v>9000000</v>
      </c>
      <c r="S2518" s="5">
        <f>ROUND('اطلاعات پایه'!$B$9/30*MIN(30,L2518),0)</f>
        <v>22000000</v>
      </c>
      <c r="T2518" s="5">
        <f t="shared" si="307"/>
        <v>59284</v>
      </c>
      <c r="U2518" s="15"/>
      <c r="V2518" s="5">
        <f t="shared" ref="V2518:V2520" si="313">U2518*T2518</f>
        <v>0</v>
      </c>
      <c r="X2518" s="9">
        <f t="shared" si="308"/>
        <v>40316080</v>
      </c>
      <c r="Y2518" s="9">
        <f>ROUND(0.07*MIN(7*L2518*'اطلاعات پایه'!$B$5,'محاسبه حقوق'!X2518),0)</f>
        <v>2822126</v>
      </c>
      <c r="Z2518" s="9">
        <f t="shared" si="309"/>
        <v>9272700</v>
      </c>
      <c r="AA2518" s="9">
        <f t="shared" si="310"/>
        <v>480702059.14285713</v>
      </c>
      <c r="AB2518" s="5">
        <f>IF(AA2518&lt;='اطلاعات پایه'!$B$35,'اطلاعات پایه'!$D$35,IF(AA2518&lt;='اطلاعات پایه'!$B$36,'اطلاعات پایه'!$E$35+(AA2518-'اطلاعات پایه'!$B$35)*'اطلاعات پایه'!$C$36,IF(AA2518&lt;='اطلاعات پایه'!$B$37,'اطلاعات پایه'!$E$36+(AA2518-'اطلاعات پایه'!$B$36)*'اطلاعات پایه'!$C$37,IF(AA2518&lt;='اطلاعات پایه'!$B$38,'اطلاعات پایه'!$E$37+(AA2518-'اطلاعات پایه'!$B$37)*'اطلاعات پایه'!$C$38,IF(AA2518&lt;='اطلاعات پایه'!$B$39,'اطلاعات پایه'!$E$38+(AA2518-'اطلاعات پایه'!$B$38)*'اطلاعات پایه'!$C$39,'اطلاعات پایه'!$E$39+(AA2518-'اطلاعات پایه'!$B$39)*'اطلاعات پایه'!$C$40)))))/365*L2518</f>
        <v>0</v>
      </c>
      <c r="AC2518" s="9">
        <f t="shared" si="311"/>
        <v>37493954</v>
      </c>
      <c r="AE2518" s="9">
        <f t="shared" ref="AE2518:AE2520" si="314">X2518+Z2518</f>
        <v>49588780</v>
      </c>
    </row>
    <row r="2519" spans="1:36" x14ac:dyDescent="0.25">
      <c r="A2519" s="13">
        <v>2499</v>
      </c>
      <c r="B2519" s="13"/>
      <c r="C2519" s="13"/>
      <c r="D2519" s="13"/>
      <c r="E2519" s="13"/>
      <c r="F2519" s="13"/>
      <c r="G2519" s="6" t="str">
        <f t="shared" si="312"/>
        <v/>
      </c>
      <c r="H2519" s="13"/>
      <c r="I2519" s="13"/>
      <c r="J2519" s="15"/>
      <c r="K2519" s="15"/>
      <c r="L2519" s="5">
        <f>VLOOKUP($C$15,'اطلاعات پایه'!$A$18:$B$30,2,FALSE)</f>
        <v>30</v>
      </c>
      <c r="M2519" s="6">
        <f>VLOOKUP($C$15,'اطلاعات پایه'!$A$18:$C$30,3,FALSE)</f>
        <v>45736</v>
      </c>
      <c r="N2519" s="5">
        <f>ROUND((K2519*('اطلاعات پایه'!$B$12+1)+'اطلاعات پایه'!$B$13)/30*L2519,0)</f>
        <v>9316080</v>
      </c>
      <c r="O2519" s="5">
        <f>IF(AND(F2519&gt;0,M2519-F2519&gt;364),'اطلاعات پایه'!$B$10,0)*L2519+J2519</f>
        <v>0</v>
      </c>
      <c r="P2519" s="5">
        <f>IF(H2519="متاهل",'اطلاعات پایه'!$B$6,0)</f>
        <v>0</v>
      </c>
      <c r="Q2519" s="5">
        <f>I2519*'اطلاعات پایه'!$B$7</f>
        <v>0</v>
      </c>
      <c r="R2519" s="5">
        <f>ROUND('اطلاعات پایه'!$B$8/30*MIN(30,L2519),0)</f>
        <v>9000000</v>
      </c>
      <c r="S2519" s="5">
        <f>ROUND('اطلاعات پایه'!$B$9/30*MIN(30,L2519),0)</f>
        <v>22000000</v>
      </c>
      <c r="T2519" s="5">
        <f t="shared" ref="T2519:T2520" si="315">ROUND((N2519+O2519)/L2519*30/220*1.4,0)</f>
        <v>59284</v>
      </c>
      <c r="U2519" s="15"/>
      <c r="V2519" s="5">
        <f t="shared" si="313"/>
        <v>0</v>
      </c>
      <c r="X2519" s="9">
        <f t="shared" ref="X2519:X2520" si="316">SUM(N2519:S2519,V2519:W2519)</f>
        <v>40316080</v>
      </c>
      <c r="Y2519" s="9">
        <f>ROUND(0.07*MIN(7*L2519*'اطلاعات پایه'!$B$5,'محاسبه حقوق'!X2519),0)</f>
        <v>2822126</v>
      </c>
      <c r="Z2519" s="9">
        <f t="shared" ref="Z2519:Z2520" si="317">ROUND(Y2519/7*23,0)</f>
        <v>9272700</v>
      </c>
      <c r="AA2519" s="9">
        <f t="shared" ref="AA2519:AA2520" si="318">(X2519-2/7*Y2519)/L2519*365</f>
        <v>480702059.14285713</v>
      </c>
      <c r="AB2519" s="5">
        <f>IF(AA2519&lt;='اطلاعات پایه'!$B$35,'اطلاعات پایه'!$D$35,IF(AA2519&lt;='اطلاعات پایه'!$B$36,'اطلاعات پایه'!$E$35+(AA2519-'اطلاعات پایه'!$B$35)*'اطلاعات پایه'!$C$36,IF(AA2519&lt;='اطلاعات پایه'!$B$37,'اطلاعات پایه'!$E$36+(AA2519-'اطلاعات پایه'!$B$36)*'اطلاعات پایه'!$C$37,IF(AA2519&lt;='اطلاعات پایه'!$B$38,'اطلاعات پایه'!$E$37+(AA2519-'اطلاعات پایه'!$B$37)*'اطلاعات پایه'!$C$38,IF(AA2519&lt;='اطلاعات پایه'!$B$39,'اطلاعات پایه'!$E$38+(AA2519-'اطلاعات پایه'!$B$38)*'اطلاعات پایه'!$C$39,'اطلاعات پایه'!$E$39+(AA2519-'اطلاعات پایه'!$B$39)*'اطلاعات پایه'!$C$40)))))/365*L2519</f>
        <v>0</v>
      </c>
      <c r="AC2519" s="9">
        <f t="shared" ref="AC2519:AC2520" si="319">X2519-Y2519-AB2519</f>
        <v>37493954</v>
      </c>
      <c r="AE2519" s="9">
        <f t="shared" si="314"/>
        <v>49588780</v>
      </c>
    </row>
    <row r="2520" spans="1:36" x14ac:dyDescent="0.25">
      <c r="A2520" s="13">
        <v>2500</v>
      </c>
      <c r="B2520" s="13"/>
      <c r="C2520" s="13"/>
      <c r="D2520" s="13"/>
      <c r="E2520" s="13"/>
      <c r="F2520" s="13"/>
      <c r="G2520" s="6" t="str">
        <f t="shared" si="312"/>
        <v/>
      </c>
      <c r="H2520" s="13"/>
      <c r="I2520" s="13"/>
      <c r="J2520" s="15"/>
      <c r="K2520" s="15"/>
      <c r="L2520" s="5">
        <f>VLOOKUP($C$15,'اطلاعات پایه'!$A$18:$B$30,2,FALSE)</f>
        <v>30</v>
      </c>
      <c r="M2520" s="6">
        <f>VLOOKUP($C$15,'اطلاعات پایه'!$A$18:$C$30,3,FALSE)</f>
        <v>45736</v>
      </c>
      <c r="N2520" s="5">
        <f>ROUND((K2520*('اطلاعات پایه'!$B$12+1)+'اطلاعات پایه'!$B$13)/30*L2520,0)</f>
        <v>9316080</v>
      </c>
      <c r="O2520" s="5">
        <f>IF(AND(F2520&gt;0,M2520-F2520&gt;364),'اطلاعات پایه'!$B$10,0)*L2520+J2520</f>
        <v>0</v>
      </c>
      <c r="P2520" s="5">
        <f>IF(H2520="متاهل",'اطلاعات پایه'!$B$6,0)</f>
        <v>0</v>
      </c>
      <c r="Q2520" s="5">
        <f>I2520*'اطلاعات پایه'!$B$7</f>
        <v>0</v>
      </c>
      <c r="R2520" s="5">
        <f>ROUND('اطلاعات پایه'!$B$8/30*MIN(30,L2520),0)</f>
        <v>9000000</v>
      </c>
      <c r="S2520" s="5">
        <f>ROUND('اطلاعات پایه'!$B$9/30*MIN(30,L2520),0)</f>
        <v>22000000</v>
      </c>
      <c r="T2520" s="5">
        <f t="shared" si="315"/>
        <v>59284</v>
      </c>
      <c r="U2520" s="15"/>
      <c r="V2520" s="5">
        <f t="shared" si="313"/>
        <v>0</v>
      </c>
      <c r="X2520" s="9">
        <f t="shared" si="316"/>
        <v>40316080</v>
      </c>
      <c r="Y2520" s="9">
        <f>ROUND(0.07*MIN(7*L2520*'اطلاعات پایه'!$B$5,'محاسبه حقوق'!X2520),0)</f>
        <v>2822126</v>
      </c>
      <c r="Z2520" s="9">
        <f t="shared" si="317"/>
        <v>9272700</v>
      </c>
      <c r="AA2520" s="9">
        <f t="shared" si="318"/>
        <v>480702059.14285713</v>
      </c>
      <c r="AB2520" s="5">
        <f>IF(AA2520&lt;='اطلاعات پایه'!$B$35,'اطلاعات پایه'!$D$35,IF(AA2520&lt;='اطلاعات پایه'!$B$36,'اطلاعات پایه'!$E$35+(AA2520-'اطلاعات پایه'!$B$35)*'اطلاعات پایه'!$C$36,IF(AA2520&lt;='اطلاعات پایه'!$B$37,'اطلاعات پایه'!$E$36+(AA2520-'اطلاعات پایه'!$B$36)*'اطلاعات پایه'!$C$37,IF(AA2520&lt;='اطلاعات پایه'!$B$38,'اطلاعات پایه'!$E$37+(AA2520-'اطلاعات پایه'!$B$37)*'اطلاعات پایه'!$C$38,IF(AA2520&lt;='اطلاعات پایه'!$B$39,'اطلاعات پایه'!$E$38+(AA2520-'اطلاعات پایه'!$B$38)*'اطلاعات پایه'!$C$39,'اطلاعات پایه'!$E$39+(AA2520-'اطلاعات پایه'!$B$39)*'اطلاعات پایه'!$C$40)))))/365*L2520</f>
        <v>0</v>
      </c>
      <c r="AC2520" s="9">
        <f t="shared" si="319"/>
        <v>37493954</v>
      </c>
      <c r="AE2520" s="9">
        <f t="shared" si="314"/>
        <v>49588780</v>
      </c>
    </row>
    <row r="2521" spans="1:36" x14ac:dyDescent="0.25">
      <c r="A2521" s="16" t="s">
        <v>51</v>
      </c>
      <c r="B2521" s="16" t="s">
        <v>51</v>
      </c>
      <c r="C2521" s="16" t="s">
        <v>51</v>
      </c>
      <c r="D2521" s="16" t="s">
        <v>51</v>
      </c>
      <c r="E2521" s="16" t="s">
        <v>51</v>
      </c>
      <c r="F2521" s="16" t="s">
        <v>51</v>
      </c>
      <c r="G2521" s="16" t="s">
        <v>51</v>
      </c>
      <c r="H2521" s="16" t="s">
        <v>51</v>
      </c>
      <c r="I2521" s="16" t="s">
        <v>51</v>
      </c>
      <c r="J2521" s="16" t="s">
        <v>51</v>
      </c>
      <c r="K2521" s="16" t="s">
        <v>51</v>
      </c>
      <c r="L2521" s="16" t="s">
        <v>51</v>
      </c>
      <c r="M2521" s="16" t="s">
        <v>51</v>
      </c>
      <c r="N2521" s="16" t="s">
        <v>51</v>
      </c>
      <c r="O2521" s="16" t="s">
        <v>51</v>
      </c>
      <c r="P2521" s="16" t="s">
        <v>51</v>
      </c>
      <c r="Q2521" s="16" t="s">
        <v>51</v>
      </c>
      <c r="R2521" s="16" t="s">
        <v>51</v>
      </c>
      <c r="S2521" s="16" t="s">
        <v>51</v>
      </c>
      <c r="T2521" s="16" t="s">
        <v>51</v>
      </c>
      <c r="U2521" s="16" t="s">
        <v>51</v>
      </c>
      <c r="V2521" s="16" t="s">
        <v>51</v>
      </c>
      <c r="W2521" s="16" t="s">
        <v>51</v>
      </c>
      <c r="X2521" s="16" t="s">
        <v>51</v>
      </c>
      <c r="Y2521" s="16" t="s">
        <v>51</v>
      </c>
      <c r="Z2521" s="16" t="s">
        <v>51</v>
      </c>
      <c r="AA2521" s="16" t="s">
        <v>51</v>
      </c>
      <c r="AB2521" s="16" t="s">
        <v>51</v>
      </c>
      <c r="AC2521" s="16" t="s">
        <v>51</v>
      </c>
      <c r="AD2521" s="16" t="s">
        <v>51</v>
      </c>
      <c r="AE2521" s="16" t="s">
        <v>51</v>
      </c>
      <c r="AF2521" s="16" t="s">
        <v>51</v>
      </c>
      <c r="AG2521" s="16" t="s">
        <v>51</v>
      </c>
      <c r="AH2521" s="16" t="s">
        <v>51</v>
      </c>
      <c r="AI2521" s="16" t="s">
        <v>51</v>
      </c>
      <c r="AJ2521" s="16" t="s">
        <v>51</v>
      </c>
    </row>
  </sheetData>
  <sheetProtection algorithmName="SHA-512" hashValue="K2qCvGaSQJGRwzHjENtzZQFZgTzYewRbCY/hCDcbp5S69yoVM2798im6TiI+Mf4N3TfPDZsDxJq6qJKLu9Ky7g==" saltValue="XoggnPCi4uNygi4NOLC5yw==" spinCount="100000" sheet="1" objects="1" scenarios="1" formatCells="0" formatColumns="0" formatRows="0"/>
  <hyperlinks>
    <hyperlink ref="B4" r:id="rId1" xr:uid="{80F61848-3AF8-4082-A3B8-5D776FFF3BFF}"/>
  </hyperlinks>
  <pageMargins left="0.7" right="0.7" top="0.75" bottom="0.75" header="0.3" footer="0.3"/>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99E70B0D-4AE7-465A-B9EC-75EC64D4197C}">
          <x14:formula1>
            <xm:f>'اطلاعات پایه'!$A$2:$A$3</xm:f>
          </x14:formula1>
          <xm:sqref>H21:H2520</xm:sqref>
        </x14:dataValidation>
        <x14:dataValidation type="list" allowBlank="1" showInputMessage="1" showErrorMessage="1" xr:uid="{9B43F07B-3033-4AC2-A88F-BFD4ECEA5500}">
          <x14:formula1>
            <xm:f>'اطلاعات پایه'!$A$18:$A$30</xm:f>
          </x14:formula1>
          <xm:sqref>C15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BED53-732B-4562-A189-6E721962F60E}">
  <dimension ref="A1:J42"/>
  <sheetViews>
    <sheetView workbookViewId="0">
      <selection activeCell="I40" sqref="I40"/>
    </sheetView>
  </sheetViews>
  <sheetFormatPr defaultRowHeight="13.8" x14ac:dyDescent="0.25"/>
  <cols>
    <col min="1" max="1" width="22" bestFit="1" customWidth="1"/>
    <col min="2" max="2" width="16.09765625" bestFit="1" customWidth="1"/>
    <col min="3" max="3" width="10.296875" bestFit="1" customWidth="1"/>
    <col min="4" max="5" width="15.09765625" bestFit="1" customWidth="1"/>
    <col min="6" max="6" width="14.59765625" bestFit="1" customWidth="1"/>
    <col min="7" max="7" width="17.69921875" customWidth="1"/>
    <col min="8" max="8" width="16.3984375" bestFit="1" customWidth="1"/>
    <col min="9" max="9" width="14.8984375" bestFit="1" customWidth="1"/>
    <col min="10" max="10" width="16.3984375" bestFit="1" customWidth="1"/>
  </cols>
  <sheetData>
    <row r="1" spans="1:2" x14ac:dyDescent="0.25">
      <c r="A1" s="6" t="s">
        <v>11</v>
      </c>
    </row>
    <row r="2" spans="1:2" x14ac:dyDescent="0.25">
      <c r="A2" t="s">
        <v>12</v>
      </c>
    </row>
    <row r="3" spans="1:2" x14ac:dyDescent="0.25">
      <c r="A3" t="s">
        <v>13</v>
      </c>
    </row>
    <row r="5" spans="1:2" x14ac:dyDescent="0.25">
      <c r="A5" t="s">
        <v>39</v>
      </c>
      <c r="B5" s="5">
        <v>3463656</v>
      </c>
    </row>
    <row r="6" spans="1:2" x14ac:dyDescent="0.25">
      <c r="A6" t="s">
        <v>15</v>
      </c>
      <c r="B6" s="5">
        <v>5000000</v>
      </c>
    </row>
    <row r="7" spans="1:2" x14ac:dyDescent="0.25">
      <c r="A7" t="s">
        <v>16</v>
      </c>
      <c r="B7" s="5">
        <v>7166184</v>
      </c>
    </row>
    <row r="8" spans="1:2" x14ac:dyDescent="0.25">
      <c r="A8" t="s">
        <v>17</v>
      </c>
      <c r="B8" s="5">
        <v>9000000</v>
      </c>
    </row>
    <row r="9" spans="1:2" x14ac:dyDescent="0.25">
      <c r="A9" t="s">
        <v>18</v>
      </c>
      <c r="B9" s="5">
        <v>22000000</v>
      </c>
    </row>
    <row r="10" spans="1:2" x14ac:dyDescent="0.25">
      <c r="A10" t="s">
        <v>26</v>
      </c>
      <c r="B10" s="5">
        <f>2820000/30</f>
        <v>94000</v>
      </c>
    </row>
    <row r="12" spans="1:2" x14ac:dyDescent="0.25">
      <c r="A12" t="s">
        <v>28</v>
      </c>
      <c r="B12" s="7">
        <v>0.32</v>
      </c>
    </row>
    <row r="13" spans="1:2" x14ac:dyDescent="0.25">
      <c r="A13" t="s">
        <v>29</v>
      </c>
      <c r="B13" s="5">
        <v>9316080</v>
      </c>
    </row>
    <row r="17" spans="1:4" x14ac:dyDescent="0.25">
      <c r="A17" t="s">
        <v>23</v>
      </c>
      <c r="B17" t="s">
        <v>25</v>
      </c>
      <c r="C17" t="s">
        <v>24</v>
      </c>
    </row>
    <row r="18" spans="1:4" x14ac:dyDescent="0.25">
      <c r="A18">
        <v>0</v>
      </c>
      <c r="B18">
        <v>30</v>
      </c>
      <c r="C18" s="4">
        <f>C19-B19</f>
        <v>45736</v>
      </c>
      <c r="D18" s="6">
        <f>C18</f>
        <v>45736</v>
      </c>
    </row>
    <row r="19" spans="1:4" x14ac:dyDescent="0.25">
      <c r="A19">
        <v>1</v>
      </c>
      <c r="B19">
        <v>31</v>
      </c>
      <c r="C19" s="4">
        <v>45767</v>
      </c>
      <c r="D19" s="6">
        <f>C19</f>
        <v>45767</v>
      </c>
    </row>
    <row r="20" spans="1:4" x14ac:dyDescent="0.25">
      <c r="A20">
        <v>2</v>
      </c>
      <c r="B20">
        <v>31</v>
      </c>
      <c r="C20" s="4">
        <f>C19+B20</f>
        <v>45798</v>
      </c>
      <c r="D20" s="6">
        <f t="shared" ref="D20:D30" si="0">C20</f>
        <v>45798</v>
      </c>
    </row>
    <row r="21" spans="1:4" x14ac:dyDescent="0.25">
      <c r="A21">
        <v>3</v>
      </c>
      <c r="B21">
        <v>31</v>
      </c>
      <c r="C21" s="4">
        <f t="shared" ref="C21:C30" si="1">C20+B21</f>
        <v>45829</v>
      </c>
      <c r="D21" s="6">
        <f t="shared" si="0"/>
        <v>45829</v>
      </c>
    </row>
    <row r="22" spans="1:4" x14ac:dyDescent="0.25">
      <c r="A22">
        <v>4</v>
      </c>
      <c r="B22">
        <v>31</v>
      </c>
      <c r="C22" s="4">
        <f t="shared" si="1"/>
        <v>45860</v>
      </c>
      <c r="D22" s="6">
        <f t="shared" si="0"/>
        <v>45860</v>
      </c>
    </row>
    <row r="23" spans="1:4" x14ac:dyDescent="0.25">
      <c r="A23">
        <v>5</v>
      </c>
      <c r="B23">
        <v>31</v>
      </c>
      <c r="C23" s="4">
        <f t="shared" si="1"/>
        <v>45891</v>
      </c>
      <c r="D23" s="6">
        <f t="shared" si="0"/>
        <v>45891</v>
      </c>
    </row>
    <row r="24" spans="1:4" x14ac:dyDescent="0.25">
      <c r="A24">
        <v>6</v>
      </c>
      <c r="B24">
        <v>31</v>
      </c>
      <c r="C24" s="4">
        <f t="shared" si="1"/>
        <v>45922</v>
      </c>
      <c r="D24" s="6">
        <f t="shared" si="0"/>
        <v>45922</v>
      </c>
    </row>
    <row r="25" spans="1:4" x14ac:dyDescent="0.25">
      <c r="A25">
        <v>7</v>
      </c>
      <c r="B25">
        <v>30</v>
      </c>
      <c r="C25" s="4">
        <f t="shared" si="1"/>
        <v>45952</v>
      </c>
      <c r="D25" s="6">
        <f t="shared" si="0"/>
        <v>45952</v>
      </c>
    </row>
    <row r="26" spans="1:4" x14ac:dyDescent="0.25">
      <c r="A26">
        <v>8</v>
      </c>
      <c r="B26">
        <v>30</v>
      </c>
      <c r="C26" s="4">
        <f t="shared" si="1"/>
        <v>45982</v>
      </c>
      <c r="D26" s="6">
        <f t="shared" si="0"/>
        <v>45982</v>
      </c>
    </row>
    <row r="27" spans="1:4" x14ac:dyDescent="0.25">
      <c r="A27">
        <v>9</v>
      </c>
      <c r="B27">
        <v>30</v>
      </c>
      <c r="C27" s="4">
        <f t="shared" si="1"/>
        <v>46012</v>
      </c>
      <c r="D27" s="6">
        <f t="shared" si="0"/>
        <v>46012</v>
      </c>
    </row>
    <row r="28" spans="1:4" x14ac:dyDescent="0.25">
      <c r="A28">
        <v>10</v>
      </c>
      <c r="B28">
        <v>30</v>
      </c>
      <c r="C28" s="4">
        <f t="shared" si="1"/>
        <v>46042</v>
      </c>
      <c r="D28" s="6">
        <f t="shared" si="0"/>
        <v>46042</v>
      </c>
    </row>
    <row r="29" spans="1:4" x14ac:dyDescent="0.25">
      <c r="A29">
        <v>11</v>
      </c>
      <c r="B29">
        <v>30</v>
      </c>
      <c r="C29" s="4">
        <f t="shared" si="1"/>
        <v>46072</v>
      </c>
      <c r="D29" s="6">
        <f t="shared" si="0"/>
        <v>46072</v>
      </c>
    </row>
    <row r="30" spans="1:4" x14ac:dyDescent="0.25">
      <c r="A30">
        <v>12</v>
      </c>
      <c r="B30">
        <v>29</v>
      </c>
      <c r="C30" s="4">
        <f t="shared" si="1"/>
        <v>46101</v>
      </c>
      <c r="D30" s="6">
        <f t="shared" si="0"/>
        <v>46101</v>
      </c>
    </row>
    <row r="33" spans="1:10" x14ac:dyDescent="0.25">
      <c r="A33" t="s">
        <v>50</v>
      </c>
    </row>
    <row r="34" spans="1:10" ht="27.6" x14ac:dyDescent="0.25">
      <c r="A34" s="1" t="s">
        <v>43</v>
      </c>
      <c r="B34" s="1" t="s">
        <v>44</v>
      </c>
      <c r="C34" s="1" t="s">
        <v>45</v>
      </c>
      <c r="D34" s="1" t="s">
        <v>47</v>
      </c>
      <c r="E34" s="1" t="s">
        <v>46</v>
      </c>
    </row>
    <row r="35" spans="1:10" x14ac:dyDescent="0.25">
      <c r="A35" s="5">
        <v>0</v>
      </c>
      <c r="B35" s="5">
        <v>2880000000</v>
      </c>
      <c r="C35" s="10">
        <v>0</v>
      </c>
      <c r="D35" s="9">
        <f>C35*(B35-A35)</f>
        <v>0</v>
      </c>
      <c r="H35" s="18"/>
      <c r="I35" s="17"/>
      <c r="J35" s="17"/>
    </row>
    <row r="36" spans="1:10" x14ac:dyDescent="0.25">
      <c r="A36" s="5">
        <f>B35+1</f>
        <v>2880000001</v>
      </c>
      <c r="B36" s="5">
        <v>3600000000</v>
      </c>
      <c r="C36" s="10">
        <v>0.1</v>
      </c>
      <c r="D36" s="9">
        <f>C36*(B36-A36+1)</f>
        <v>72000000</v>
      </c>
      <c r="E36" s="11">
        <f>SUM($D$35:D36)</f>
        <v>72000000</v>
      </c>
      <c r="J36" s="17"/>
    </row>
    <row r="37" spans="1:10" x14ac:dyDescent="0.25">
      <c r="A37" s="5">
        <f>B36+1</f>
        <v>3600000001</v>
      </c>
      <c r="B37" s="5">
        <v>4560000000</v>
      </c>
      <c r="C37" s="10">
        <v>0.15</v>
      </c>
      <c r="D37" s="9">
        <f>C37*(B37-A37+1)</f>
        <v>144000000</v>
      </c>
      <c r="E37" s="9">
        <f>SUM($D$35:D37)</f>
        <v>216000000</v>
      </c>
      <c r="J37" s="17"/>
    </row>
    <row r="38" spans="1:10" x14ac:dyDescent="0.25">
      <c r="A38" s="5">
        <f>B37+1</f>
        <v>4560000001</v>
      </c>
      <c r="B38" s="5">
        <v>6000000000</v>
      </c>
      <c r="C38" s="10">
        <v>0.2</v>
      </c>
      <c r="D38" s="9">
        <f>C38*(B38-A38+1)</f>
        <v>288000000</v>
      </c>
      <c r="E38" s="9">
        <f>SUM($D$35:D38)</f>
        <v>504000000</v>
      </c>
    </row>
    <row r="39" spans="1:10" x14ac:dyDescent="0.25">
      <c r="A39" s="5">
        <f>B38+1</f>
        <v>6000000001</v>
      </c>
      <c r="B39" s="5">
        <v>7920000000</v>
      </c>
      <c r="C39" s="10">
        <v>0.25</v>
      </c>
      <c r="D39" s="9">
        <f>C39*(B39-A39+1)</f>
        <v>480000000</v>
      </c>
      <c r="E39" s="9">
        <f>SUM($D$35:D39)</f>
        <v>984000000</v>
      </c>
      <c r="G39" s="9"/>
    </row>
    <row r="40" spans="1:10" x14ac:dyDescent="0.25">
      <c r="A40" s="5">
        <f>B39+1</f>
        <v>7920000001</v>
      </c>
      <c r="B40" s="5">
        <v>99000000000</v>
      </c>
      <c r="C40" s="10">
        <v>0.3</v>
      </c>
      <c r="D40" s="9"/>
    </row>
    <row r="41" spans="1:10" x14ac:dyDescent="0.25">
      <c r="A41" s="5"/>
      <c r="B41" s="5"/>
    </row>
    <row r="42" spans="1:10" x14ac:dyDescent="0.25">
      <c r="A42" s="5"/>
      <c r="B42" s="5"/>
    </row>
  </sheetData>
  <conditionalFormatting sqref="A1">
    <cfRule type="expression" dxfId="1" priority="1">
      <formula>$F1048570&lt;&gt;$G1048570</formula>
    </cfRule>
  </conditionalFormatting>
  <conditionalFormatting sqref="D18:D30">
    <cfRule type="expression" dxfId="0" priority="2">
      <formula>$F16&lt;&gt;$G16</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محاسبه حقوق</vt:lpstr>
      <vt:lpstr>اطلاعات پایه</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Payam Poursaied</dc:creator>
  <cp:lastModifiedBy>Payam Poursaied</cp:lastModifiedBy>
  <dcterms:created xsi:type="dcterms:W3CDTF">2025-04-01T19:05:32Z</dcterms:created>
  <dcterms:modified xsi:type="dcterms:W3CDTF">2025-04-02T01:08:12Z</dcterms:modified>
</cp:coreProperties>
</file>