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payseur/trash_this/payseur.github.io/classes/econ_5120/hw/01_homework/files/"/>
    </mc:Choice>
  </mc:AlternateContent>
  <xr:revisionPtr revIDLastSave="0" documentId="13_ncr:1_{99DB1549-F1E1-F649-904F-A575D55EF704}" xr6:coauthVersionLast="47" xr6:coauthVersionMax="47" xr10:uidLastSave="{00000000-0000-0000-0000-000000000000}"/>
  <bookViews>
    <workbookView xWindow="5960" yWindow="1420" windowWidth="27640" windowHeight="16940" activeTab="2" xr2:uid="{D99AB052-6979-2043-ACB2-E70CDFDB4BF5}"/>
  </bookViews>
  <sheets>
    <sheet name="cp3q2" sheetId="1" r:id="rId1"/>
    <sheet name="cp4q5" sheetId="2" r:id="rId2"/>
    <sheet name="cp4q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3" l="1"/>
  <c r="H22" i="3"/>
  <c r="G22" i="3"/>
  <c r="I21" i="3"/>
  <c r="H21" i="3"/>
  <c r="G21" i="3"/>
  <c r="F6" i="3"/>
  <c r="F7" i="3"/>
  <c r="F8" i="3"/>
  <c r="F9" i="3"/>
  <c r="H9" i="3" s="1"/>
  <c r="F10" i="3"/>
  <c r="H10" i="3" s="1"/>
  <c r="F11" i="3"/>
  <c r="H11" i="3" s="1"/>
  <c r="F12" i="3"/>
  <c r="H12" i="3" s="1"/>
  <c r="F13" i="3"/>
  <c r="H13" i="3" s="1"/>
  <c r="G14" i="3"/>
  <c r="F15" i="3"/>
  <c r="H8" i="3"/>
  <c r="H20" i="3"/>
  <c r="G20" i="3"/>
  <c r="I19" i="3"/>
  <c r="H14" i="3"/>
  <c r="H19" i="3" s="1"/>
  <c r="G6" i="3"/>
  <c r="G7" i="3"/>
  <c r="G8" i="3"/>
  <c r="G9" i="3"/>
  <c r="G10" i="3"/>
  <c r="G11" i="3"/>
  <c r="G12" i="3"/>
  <c r="G13" i="3"/>
  <c r="G15" i="3"/>
  <c r="H15" i="3"/>
  <c r="H7" i="3"/>
  <c r="G8" i="2"/>
  <c r="G9" i="2"/>
  <c r="G10" i="2"/>
  <c r="G11" i="2"/>
  <c r="G12" i="2"/>
  <c r="G13" i="2"/>
  <c r="G14" i="2"/>
  <c r="G15" i="2"/>
  <c r="G7" i="2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I14" i="2" s="1"/>
  <c r="F15" i="2"/>
  <c r="H15" i="2" s="1"/>
  <c r="I15" i="2" s="1"/>
  <c r="F7" i="2"/>
  <c r="H7" i="2" s="1"/>
  <c r="E6" i="1"/>
  <c r="A4" i="1"/>
  <c r="I13" i="2" l="1"/>
  <c r="I12" i="2"/>
  <c r="I11" i="2"/>
  <c r="I10" i="2"/>
  <c r="I9" i="2"/>
  <c r="I7" i="2"/>
  <c r="I8" i="2"/>
  <c r="I8" i="3"/>
  <c r="I12" i="3"/>
  <c r="I9" i="3"/>
  <c r="I13" i="3"/>
  <c r="I10" i="3"/>
  <c r="I14" i="3"/>
  <c r="G19" i="3" s="1"/>
  <c r="I7" i="3"/>
  <c r="I11" i="3"/>
  <c r="I15" i="3"/>
  <c r="A5" i="1"/>
  <c r="B4" i="1"/>
  <c r="F6" i="1" s="1"/>
  <c r="A6" i="1" l="1"/>
  <c r="B5" i="1"/>
  <c r="G6" i="1" s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3" i="1" s="1"/>
  <c r="B102" i="1"/>
  <c r="E3" i="1" l="1"/>
  <c r="H6" i="1"/>
  <c r="I6" i="1"/>
  <c r="J6" i="1"/>
</calcChain>
</file>

<file path=xl/sharedStrings.xml><?xml version="1.0" encoding="utf-8"?>
<sst xmlns="http://schemas.openxmlformats.org/spreadsheetml/2006/main" count="72" uniqueCount="38">
  <si>
    <t>Population</t>
  </si>
  <si>
    <t>Time</t>
  </si>
  <si>
    <t>a)</t>
  </si>
  <si>
    <t>b)</t>
  </si>
  <si>
    <t>c)</t>
  </si>
  <si>
    <t>d)</t>
  </si>
  <si>
    <t>United States</t>
  </si>
  <si>
    <t>Canada</t>
  </si>
  <si>
    <t>France</t>
  </si>
  <si>
    <t>Hong Kong</t>
  </si>
  <si>
    <t>South Korea</t>
  </si>
  <si>
    <t>Indonesia</t>
  </si>
  <si>
    <t>Argentina</t>
  </si>
  <si>
    <t>Mexico</t>
  </si>
  <si>
    <t>Kenya</t>
  </si>
  <si>
    <t>Ethiopia</t>
  </si>
  <si>
    <t>Country</t>
  </si>
  <si>
    <t>(1)</t>
  </si>
  <si>
    <t>Capital</t>
  </si>
  <si>
    <t>Per Person</t>
  </si>
  <si>
    <t>(2)</t>
  </si>
  <si>
    <t xml:space="preserve">Per Capita </t>
  </si>
  <si>
    <t>GDP</t>
  </si>
  <si>
    <t>(3)</t>
  </si>
  <si>
    <t>(4)</t>
  </si>
  <si>
    <t>(5)</t>
  </si>
  <si>
    <t>(6)</t>
  </si>
  <si>
    <t xml:space="preserve">Capital </t>
  </si>
  <si>
    <t>per person</t>
  </si>
  <si>
    <t>Per capita</t>
  </si>
  <si>
    <t>Predicted</t>
  </si>
  <si>
    <t>y*</t>
  </si>
  <si>
    <t>Implied</t>
  </si>
  <si>
    <t>TFP</t>
  </si>
  <si>
    <t>In 2011 dollars</t>
  </si>
  <si>
    <t>Relative to the U.S. values (US=1)</t>
  </si>
  <si>
    <t>Relative to the U.S. values (inverse) (US=1)</t>
  </si>
  <si>
    <t>Cpp^1/3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</si>
</sst>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000"/>
    <numFmt numFmtId="168" formatCode="0.0%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GBookBQ"/>
    </font>
    <font>
      <sz val="9"/>
      <color theme="1"/>
      <name val="ACaslonPro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2" borderId="1" xfId="0" applyFill="1" applyBorder="1" applyAlignment="1">
      <alignment horizontal="center"/>
    </xf>
    <xf numFmtId="0" fontId="4" fillId="2" borderId="2" xfId="0" applyFont="1" applyFill="1" applyBorder="1"/>
    <xf numFmtId="49" fontId="4" fillId="2" borderId="2" xfId="0" applyNumberFormat="1" applyFont="1" applyFill="1" applyBorder="1" applyAlignment="1">
      <alignment horizontal="center"/>
    </xf>
    <xf numFmtId="0" fontId="4" fillId="2" borderId="0" xfId="0" applyFont="1" applyFill="1"/>
    <xf numFmtId="49" fontId="4" fillId="2" borderId="0" xfId="0" applyNumberFormat="1" applyFont="1" applyFill="1" applyAlignment="1">
      <alignment horizontal="center"/>
    </xf>
    <xf numFmtId="0" fontId="4" fillId="2" borderId="3" xfId="0" applyFont="1" applyFill="1" applyBorder="1"/>
    <xf numFmtId="49" fontId="4" fillId="2" borderId="3" xfId="0" applyNumberFormat="1" applyFont="1" applyFill="1" applyBorder="1" applyAlignment="1">
      <alignment horizontal="center"/>
    </xf>
    <xf numFmtId="0" fontId="2" fillId="2" borderId="0" xfId="0" applyFont="1" applyFill="1"/>
    <xf numFmtId="165" fontId="4" fillId="2" borderId="0" xfId="1" applyNumberFormat="1" applyFont="1" applyFill="1"/>
    <xf numFmtId="3" fontId="4" fillId="2" borderId="0" xfId="0" applyNumberFormat="1" applyFont="1" applyFill="1"/>
    <xf numFmtId="166" fontId="4" fillId="2" borderId="0" xfId="0" applyNumberFormat="1" applyFont="1" applyFill="1"/>
    <xf numFmtId="0" fontId="3" fillId="2" borderId="0" xfId="0" applyFont="1" applyFill="1"/>
    <xf numFmtId="0" fontId="5" fillId="2" borderId="0" xfId="0" applyFont="1" applyFill="1"/>
    <xf numFmtId="166" fontId="0" fillId="2" borderId="0" xfId="0" applyNumberFormat="1" applyFill="1"/>
    <xf numFmtId="168" fontId="0" fillId="2" borderId="0" xfId="2" applyNumberFormat="1" applyFont="1" applyFill="1"/>
    <xf numFmtId="167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cp3q2!$B$2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cp3q2!$A$3:$A$103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cp3q2!$B$3:$B$103</c:f>
              <c:numCache>
                <c:formatCode>0.0</c:formatCode>
                <c:ptCount val="101"/>
                <c:pt idx="0" formatCode="General">
                  <c:v>7</c:v>
                </c:pt>
                <c:pt idx="1">
                  <c:v>7.21</c:v>
                </c:pt>
                <c:pt idx="2">
                  <c:v>7.4262999999999995</c:v>
                </c:pt>
                <c:pt idx="3">
                  <c:v>7.649089</c:v>
                </c:pt>
                <c:pt idx="4">
                  <c:v>7.8785616699999999</c:v>
                </c:pt>
                <c:pt idx="5">
                  <c:v>8.114918520099998</c:v>
                </c:pt>
                <c:pt idx="6">
                  <c:v>8.3583660757029996</c:v>
                </c:pt>
                <c:pt idx="7">
                  <c:v>8.609117057974089</c:v>
                </c:pt>
                <c:pt idx="8">
                  <c:v>8.8673905697133115</c:v>
                </c:pt>
                <c:pt idx="9">
                  <c:v>9.1334122868047114</c:v>
                </c:pt>
                <c:pt idx="10">
                  <c:v>9.4074146554088518</c:v>
                </c:pt>
                <c:pt idx="11">
                  <c:v>9.6896370950711184</c:v>
                </c:pt>
                <c:pt idx="12">
                  <c:v>9.98032620792325</c:v>
                </c:pt>
                <c:pt idx="13">
                  <c:v>10.279735994160948</c:v>
                </c:pt>
                <c:pt idx="14">
                  <c:v>10.588128073985777</c:v>
                </c:pt>
                <c:pt idx="15">
                  <c:v>10.905771916205351</c:v>
                </c:pt>
                <c:pt idx="16">
                  <c:v>11.232945073691509</c:v>
                </c:pt>
                <c:pt idx="17">
                  <c:v>11.569933425902255</c:v>
                </c:pt>
                <c:pt idx="18">
                  <c:v>11.917031428679323</c:v>
                </c:pt>
                <c:pt idx="19">
                  <c:v>12.274542371539702</c:v>
                </c:pt>
                <c:pt idx="20">
                  <c:v>12.642778642685894</c:v>
                </c:pt>
                <c:pt idx="21">
                  <c:v>13.022062001966468</c:v>
                </c:pt>
                <c:pt idx="22">
                  <c:v>13.412723862025462</c:v>
                </c:pt>
                <c:pt idx="23">
                  <c:v>13.815105577886229</c:v>
                </c:pt>
                <c:pt idx="24">
                  <c:v>14.229558745222812</c:v>
                </c:pt>
                <c:pt idx="25">
                  <c:v>14.656445507579496</c:v>
                </c:pt>
                <c:pt idx="26">
                  <c:v>15.096138872806884</c:v>
                </c:pt>
                <c:pt idx="27">
                  <c:v>15.549023038991088</c:v>
                </c:pt>
                <c:pt idx="28">
                  <c:v>16.01549373016082</c:v>
                </c:pt>
                <c:pt idx="29">
                  <c:v>16.495958542065644</c:v>
                </c:pt>
                <c:pt idx="30">
                  <c:v>16.990837298327612</c:v>
                </c:pt>
                <c:pt idx="31">
                  <c:v>17.500562417277443</c:v>
                </c:pt>
                <c:pt idx="32">
                  <c:v>18.025579289795765</c:v>
                </c:pt>
                <c:pt idx="33">
                  <c:v>18.56634666848964</c:v>
                </c:pt>
                <c:pt idx="34">
                  <c:v>19.123337068544323</c:v>
                </c:pt>
                <c:pt idx="35">
                  <c:v>19.697037180600656</c:v>
                </c:pt>
                <c:pt idx="36">
                  <c:v>20.287948296018676</c:v>
                </c:pt>
                <c:pt idx="37">
                  <c:v>20.896586744899235</c:v>
                </c:pt>
                <c:pt idx="38">
                  <c:v>21.52348434724621</c:v>
                </c:pt>
                <c:pt idx="39">
                  <c:v>22.169188877663601</c:v>
                </c:pt>
                <c:pt idx="40">
                  <c:v>22.834264543993505</c:v>
                </c:pt>
                <c:pt idx="41">
                  <c:v>23.519292480313311</c:v>
                </c:pt>
                <c:pt idx="42">
                  <c:v>24.224871254722711</c:v>
                </c:pt>
                <c:pt idx="43">
                  <c:v>24.95161739236439</c:v>
                </c:pt>
                <c:pt idx="44">
                  <c:v>25.700165914135319</c:v>
                </c:pt>
                <c:pt idx="45">
                  <c:v>26.471170891559382</c:v>
                </c:pt>
                <c:pt idx="46">
                  <c:v>27.265306018306163</c:v>
                </c:pt>
                <c:pt idx="47">
                  <c:v>28.083265198855351</c:v>
                </c:pt>
                <c:pt idx="48">
                  <c:v>28.925763154821006</c:v>
                </c:pt>
                <c:pt idx="49">
                  <c:v>29.793536049465633</c:v>
                </c:pt>
                <c:pt idx="50">
                  <c:v>30.687342130949602</c:v>
                </c:pt>
                <c:pt idx="51">
                  <c:v>31.607962394878093</c:v>
                </c:pt>
                <c:pt idx="52">
                  <c:v>32.556201266724436</c:v>
                </c:pt>
                <c:pt idx="53">
                  <c:v>33.53288730472616</c:v>
                </c:pt>
                <c:pt idx="54">
                  <c:v>34.538873923867953</c:v>
                </c:pt>
                <c:pt idx="55">
                  <c:v>35.57504014158399</c:v>
                </c:pt>
                <c:pt idx="56">
                  <c:v>36.642291345831502</c:v>
                </c:pt>
                <c:pt idx="57">
                  <c:v>37.741560086206455</c:v>
                </c:pt>
                <c:pt idx="58">
                  <c:v>38.873806888792643</c:v>
                </c:pt>
                <c:pt idx="59">
                  <c:v>40.040021095456424</c:v>
                </c:pt>
                <c:pt idx="60">
                  <c:v>41.24122172832012</c:v>
                </c:pt>
                <c:pt idx="61">
                  <c:v>42.478458380169712</c:v>
                </c:pt>
                <c:pt idx="62">
                  <c:v>43.752812131574807</c:v>
                </c:pt>
                <c:pt idx="63">
                  <c:v>45.065396495522059</c:v>
                </c:pt>
                <c:pt idx="64">
                  <c:v>46.417358390387712</c:v>
                </c:pt>
                <c:pt idx="65">
                  <c:v>47.809879142099341</c:v>
                </c:pt>
                <c:pt idx="66">
                  <c:v>49.244175516362318</c:v>
                </c:pt>
                <c:pt idx="67">
                  <c:v>50.721500781853194</c:v>
                </c:pt>
                <c:pt idx="68">
                  <c:v>52.243145805308785</c:v>
                </c:pt>
                <c:pt idx="69">
                  <c:v>53.810440179468046</c:v>
                </c:pt>
                <c:pt idx="70">
                  <c:v>55.424753384852089</c:v>
                </c:pt>
                <c:pt idx="71">
                  <c:v>57.087495986397656</c:v>
                </c:pt>
                <c:pt idx="72">
                  <c:v>58.800120865989577</c:v>
                </c:pt>
                <c:pt idx="73">
                  <c:v>60.564124491969267</c:v>
                </c:pt>
                <c:pt idx="74">
                  <c:v>62.381048226728339</c:v>
                </c:pt>
                <c:pt idx="75">
                  <c:v>64.252479673530189</c:v>
                </c:pt>
                <c:pt idx="76">
                  <c:v>66.180054063736094</c:v>
                </c:pt>
                <c:pt idx="77">
                  <c:v>68.165455685648169</c:v>
                </c:pt>
                <c:pt idx="78">
                  <c:v>70.210419356217628</c:v>
                </c:pt>
                <c:pt idx="79">
                  <c:v>72.316731936904162</c:v>
                </c:pt>
                <c:pt idx="80">
                  <c:v>74.486233895011267</c:v>
                </c:pt>
                <c:pt idx="81">
                  <c:v>76.720820911861608</c:v>
                </c:pt>
                <c:pt idx="82">
                  <c:v>79.022445539217458</c:v>
                </c:pt>
                <c:pt idx="83">
                  <c:v>81.393118905393976</c:v>
                </c:pt>
                <c:pt idx="84">
                  <c:v>83.8349124725558</c:v>
                </c:pt>
                <c:pt idx="85">
                  <c:v>86.34995984673246</c:v>
                </c:pt>
                <c:pt idx="86">
                  <c:v>88.940458642134431</c:v>
                </c:pt>
                <c:pt idx="87">
                  <c:v>91.608672401398479</c:v>
                </c:pt>
                <c:pt idx="88">
                  <c:v>94.356932573440417</c:v>
                </c:pt>
                <c:pt idx="89">
                  <c:v>97.187640550643621</c:v>
                </c:pt>
                <c:pt idx="90">
                  <c:v>100.10326976716296</c:v>
                </c:pt>
                <c:pt idx="91">
                  <c:v>103.10636786017783</c:v>
                </c:pt>
                <c:pt idx="92">
                  <c:v>106.19955889598316</c:v>
                </c:pt>
                <c:pt idx="93">
                  <c:v>109.38554566286265</c:v>
                </c:pt>
                <c:pt idx="94">
                  <c:v>112.66711203274853</c:v>
                </c:pt>
                <c:pt idx="95">
                  <c:v>116.04712539373099</c:v>
                </c:pt>
                <c:pt idx="96">
                  <c:v>119.52853915554292</c:v>
                </c:pt>
                <c:pt idx="97">
                  <c:v>123.11439533020921</c:v>
                </c:pt>
                <c:pt idx="98">
                  <c:v>126.80782719011545</c:v>
                </c:pt>
                <c:pt idx="99">
                  <c:v>130.61206200581896</c:v>
                </c:pt>
                <c:pt idx="100">
                  <c:v>134.5304238659935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D-4542-9C68-EF38A314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235119"/>
        <c:axId val="1017135727"/>
      </c:scatterChart>
      <c:valAx>
        <c:axId val="100323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35727"/>
        <c:crosses val="autoZero"/>
        <c:crossBetween val="midCat"/>
      </c:valAx>
      <c:valAx>
        <c:axId val="101713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3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cp3q2!$B$2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cp3q2!$A$3:$A$103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cp3q2!$B$3:$B$103</c:f>
              <c:numCache>
                <c:formatCode>0.0</c:formatCode>
                <c:ptCount val="101"/>
                <c:pt idx="0" formatCode="General">
                  <c:v>7</c:v>
                </c:pt>
                <c:pt idx="1">
                  <c:v>7.21</c:v>
                </c:pt>
                <c:pt idx="2">
                  <c:v>7.4262999999999995</c:v>
                </c:pt>
                <c:pt idx="3">
                  <c:v>7.649089</c:v>
                </c:pt>
                <c:pt idx="4">
                  <c:v>7.8785616699999999</c:v>
                </c:pt>
                <c:pt idx="5">
                  <c:v>8.114918520099998</c:v>
                </c:pt>
                <c:pt idx="6">
                  <c:v>8.3583660757029996</c:v>
                </c:pt>
                <c:pt idx="7">
                  <c:v>8.609117057974089</c:v>
                </c:pt>
                <c:pt idx="8">
                  <c:v>8.8673905697133115</c:v>
                </c:pt>
                <c:pt idx="9">
                  <c:v>9.1334122868047114</c:v>
                </c:pt>
                <c:pt idx="10">
                  <c:v>9.4074146554088518</c:v>
                </c:pt>
                <c:pt idx="11">
                  <c:v>9.6896370950711184</c:v>
                </c:pt>
                <c:pt idx="12">
                  <c:v>9.98032620792325</c:v>
                </c:pt>
                <c:pt idx="13">
                  <c:v>10.279735994160948</c:v>
                </c:pt>
                <c:pt idx="14">
                  <c:v>10.588128073985777</c:v>
                </c:pt>
                <c:pt idx="15">
                  <c:v>10.905771916205351</c:v>
                </c:pt>
                <c:pt idx="16">
                  <c:v>11.232945073691509</c:v>
                </c:pt>
                <c:pt idx="17">
                  <c:v>11.569933425902255</c:v>
                </c:pt>
                <c:pt idx="18">
                  <c:v>11.917031428679323</c:v>
                </c:pt>
                <c:pt idx="19">
                  <c:v>12.274542371539702</c:v>
                </c:pt>
                <c:pt idx="20">
                  <c:v>12.642778642685894</c:v>
                </c:pt>
                <c:pt idx="21">
                  <c:v>13.022062001966468</c:v>
                </c:pt>
                <c:pt idx="22">
                  <c:v>13.412723862025462</c:v>
                </c:pt>
                <c:pt idx="23">
                  <c:v>13.815105577886229</c:v>
                </c:pt>
                <c:pt idx="24">
                  <c:v>14.229558745222812</c:v>
                </c:pt>
                <c:pt idx="25">
                  <c:v>14.656445507579496</c:v>
                </c:pt>
                <c:pt idx="26">
                  <c:v>15.096138872806884</c:v>
                </c:pt>
                <c:pt idx="27">
                  <c:v>15.549023038991088</c:v>
                </c:pt>
                <c:pt idx="28">
                  <c:v>16.01549373016082</c:v>
                </c:pt>
                <c:pt idx="29">
                  <c:v>16.495958542065644</c:v>
                </c:pt>
                <c:pt idx="30">
                  <c:v>16.990837298327612</c:v>
                </c:pt>
                <c:pt idx="31">
                  <c:v>17.500562417277443</c:v>
                </c:pt>
                <c:pt idx="32">
                  <c:v>18.025579289795765</c:v>
                </c:pt>
                <c:pt idx="33">
                  <c:v>18.56634666848964</c:v>
                </c:pt>
                <c:pt idx="34">
                  <c:v>19.123337068544323</c:v>
                </c:pt>
                <c:pt idx="35">
                  <c:v>19.697037180600656</c:v>
                </c:pt>
                <c:pt idx="36">
                  <c:v>20.287948296018676</c:v>
                </c:pt>
                <c:pt idx="37">
                  <c:v>20.896586744899235</c:v>
                </c:pt>
                <c:pt idx="38">
                  <c:v>21.52348434724621</c:v>
                </c:pt>
                <c:pt idx="39">
                  <c:v>22.169188877663601</c:v>
                </c:pt>
                <c:pt idx="40">
                  <c:v>22.834264543993505</c:v>
                </c:pt>
                <c:pt idx="41">
                  <c:v>23.519292480313311</c:v>
                </c:pt>
                <c:pt idx="42">
                  <c:v>24.224871254722711</c:v>
                </c:pt>
                <c:pt idx="43">
                  <c:v>24.95161739236439</c:v>
                </c:pt>
                <c:pt idx="44">
                  <c:v>25.700165914135319</c:v>
                </c:pt>
                <c:pt idx="45">
                  <c:v>26.471170891559382</c:v>
                </c:pt>
                <c:pt idx="46">
                  <c:v>27.265306018306163</c:v>
                </c:pt>
                <c:pt idx="47">
                  <c:v>28.083265198855351</c:v>
                </c:pt>
                <c:pt idx="48">
                  <c:v>28.925763154821006</c:v>
                </c:pt>
                <c:pt idx="49">
                  <c:v>29.793536049465633</c:v>
                </c:pt>
                <c:pt idx="50">
                  <c:v>30.687342130949602</c:v>
                </c:pt>
                <c:pt idx="51">
                  <c:v>31.607962394878093</c:v>
                </c:pt>
                <c:pt idx="52">
                  <c:v>32.556201266724436</c:v>
                </c:pt>
                <c:pt idx="53">
                  <c:v>33.53288730472616</c:v>
                </c:pt>
                <c:pt idx="54">
                  <c:v>34.538873923867953</c:v>
                </c:pt>
                <c:pt idx="55">
                  <c:v>35.57504014158399</c:v>
                </c:pt>
                <c:pt idx="56">
                  <c:v>36.642291345831502</c:v>
                </c:pt>
                <c:pt idx="57">
                  <c:v>37.741560086206455</c:v>
                </c:pt>
                <c:pt idx="58">
                  <c:v>38.873806888792643</c:v>
                </c:pt>
                <c:pt idx="59">
                  <c:v>40.040021095456424</c:v>
                </c:pt>
                <c:pt idx="60">
                  <c:v>41.24122172832012</c:v>
                </c:pt>
                <c:pt idx="61">
                  <c:v>42.478458380169712</c:v>
                </c:pt>
                <c:pt idx="62">
                  <c:v>43.752812131574807</c:v>
                </c:pt>
                <c:pt idx="63">
                  <c:v>45.065396495522059</c:v>
                </c:pt>
                <c:pt idx="64">
                  <c:v>46.417358390387712</c:v>
                </c:pt>
                <c:pt idx="65">
                  <c:v>47.809879142099341</c:v>
                </c:pt>
                <c:pt idx="66">
                  <c:v>49.244175516362318</c:v>
                </c:pt>
                <c:pt idx="67">
                  <c:v>50.721500781853194</c:v>
                </c:pt>
                <c:pt idx="68">
                  <c:v>52.243145805308785</c:v>
                </c:pt>
                <c:pt idx="69">
                  <c:v>53.810440179468046</c:v>
                </c:pt>
                <c:pt idx="70">
                  <c:v>55.424753384852089</c:v>
                </c:pt>
                <c:pt idx="71">
                  <c:v>57.087495986397656</c:v>
                </c:pt>
                <c:pt idx="72">
                  <c:v>58.800120865989577</c:v>
                </c:pt>
                <c:pt idx="73">
                  <c:v>60.564124491969267</c:v>
                </c:pt>
                <c:pt idx="74">
                  <c:v>62.381048226728339</c:v>
                </c:pt>
                <c:pt idx="75">
                  <c:v>64.252479673530189</c:v>
                </c:pt>
                <c:pt idx="76">
                  <c:v>66.180054063736094</c:v>
                </c:pt>
                <c:pt idx="77">
                  <c:v>68.165455685648169</c:v>
                </c:pt>
                <c:pt idx="78">
                  <c:v>70.210419356217628</c:v>
                </c:pt>
                <c:pt idx="79">
                  <c:v>72.316731936904162</c:v>
                </c:pt>
                <c:pt idx="80">
                  <c:v>74.486233895011267</c:v>
                </c:pt>
                <c:pt idx="81">
                  <c:v>76.720820911861608</c:v>
                </c:pt>
                <c:pt idx="82">
                  <c:v>79.022445539217458</c:v>
                </c:pt>
                <c:pt idx="83">
                  <c:v>81.393118905393976</c:v>
                </c:pt>
                <c:pt idx="84">
                  <c:v>83.8349124725558</c:v>
                </c:pt>
                <c:pt idx="85">
                  <c:v>86.34995984673246</c:v>
                </c:pt>
                <c:pt idx="86">
                  <c:v>88.940458642134431</c:v>
                </c:pt>
                <c:pt idx="87">
                  <c:v>91.608672401398479</c:v>
                </c:pt>
                <c:pt idx="88">
                  <c:v>94.356932573440417</c:v>
                </c:pt>
                <c:pt idx="89">
                  <c:v>97.187640550643621</c:v>
                </c:pt>
                <c:pt idx="90">
                  <c:v>100.10326976716296</c:v>
                </c:pt>
                <c:pt idx="91">
                  <c:v>103.10636786017783</c:v>
                </c:pt>
                <c:pt idx="92">
                  <c:v>106.19955889598316</c:v>
                </c:pt>
                <c:pt idx="93">
                  <c:v>109.38554566286265</c:v>
                </c:pt>
                <c:pt idx="94">
                  <c:v>112.66711203274853</c:v>
                </c:pt>
                <c:pt idx="95">
                  <c:v>116.04712539373099</c:v>
                </c:pt>
                <c:pt idx="96">
                  <c:v>119.52853915554292</c:v>
                </c:pt>
                <c:pt idx="97">
                  <c:v>123.11439533020921</c:v>
                </c:pt>
                <c:pt idx="98">
                  <c:v>126.80782719011545</c:v>
                </c:pt>
                <c:pt idx="99">
                  <c:v>130.61206200581896</c:v>
                </c:pt>
                <c:pt idx="100">
                  <c:v>134.5304238659935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8-0844-805D-7480C037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235119"/>
        <c:axId val="1017135727"/>
      </c:scatterChart>
      <c:valAx>
        <c:axId val="100323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35727"/>
        <c:crosses val="autoZero"/>
        <c:crossBetween val="midCat"/>
      </c:valAx>
      <c:valAx>
        <c:axId val="101713572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3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6</xdr:row>
      <xdr:rowOff>165100</xdr:rowOff>
    </xdr:from>
    <xdr:to>
      <xdr:col>9</xdr:col>
      <xdr:colOff>514350</xdr:colOff>
      <xdr:row>20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8F7128-96B5-CF0A-D123-9EE92B7AE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558800</xdr:colOff>
      <xdr:row>6</xdr:row>
      <xdr:rowOff>139700</xdr:rowOff>
    </xdr:from>
    <xdr:to>
      <xdr:col>16</xdr:col>
      <xdr:colOff>177800</xdr:colOff>
      <xdr:row>20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3501E7-8798-6D43-90A1-2FF1CBAFC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6288-B0A2-324F-AD5C-A50920DD9AA3}">
  <dimension ref="A2:K103"/>
  <sheetViews>
    <sheetView workbookViewId="0">
      <selection activeCell="F34" sqref="F34"/>
    </sheetView>
  </sheetViews>
  <sheetFormatPr baseColWidth="10" defaultRowHeight="16"/>
  <cols>
    <col min="1" max="3" width="10.83203125" style="1"/>
    <col min="4" max="4" width="3.6640625" style="1" customWidth="1"/>
    <col min="5" max="10" width="10.83203125" style="1"/>
    <col min="11" max="11" width="4.83203125" style="1" customWidth="1"/>
    <col min="12" max="16384" width="10.83203125" style="1"/>
  </cols>
  <sheetData>
    <row r="2" spans="1:11">
      <c r="A2" s="1" t="s">
        <v>1</v>
      </c>
      <c r="B2" s="1" t="s">
        <v>0</v>
      </c>
    </row>
    <row r="3" spans="1:11">
      <c r="A3" s="1">
        <v>0</v>
      </c>
      <c r="B3" s="1">
        <v>7</v>
      </c>
      <c r="D3" s="1" t="s">
        <v>2</v>
      </c>
      <c r="E3" s="1" t="str">
        <f>ROUND(B103,1)&amp;"B"</f>
        <v>134.5B</v>
      </c>
    </row>
    <row r="4" spans="1:11">
      <c r="A4" s="1">
        <f>A3+1</f>
        <v>1</v>
      </c>
      <c r="B4" s="2">
        <f>7*1.03^A4</f>
        <v>7.21</v>
      </c>
    </row>
    <row r="5" spans="1:11">
      <c r="A5" s="1">
        <f t="shared" ref="A5:A68" si="0">A4+1</f>
        <v>2</v>
      </c>
      <c r="B5" s="2">
        <f t="shared" ref="B5:B68" si="1">7*1.03^A5</f>
        <v>7.4262999999999995</v>
      </c>
      <c r="D5" s="1" t="s">
        <v>3</v>
      </c>
      <c r="E5" s="3">
        <v>0</v>
      </c>
      <c r="F5" s="3">
        <v>1</v>
      </c>
      <c r="G5" s="3">
        <v>2</v>
      </c>
      <c r="H5" s="3">
        <v>10</v>
      </c>
      <c r="I5" s="3">
        <v>25</v>
      </c>
      <c r="J5" s="3">
        <v>50</v>
      </c>
    </row>
    <row r="6" spans="1:11">
      <c r="A6" s="1">
        <f t="shared" si="0"/>
        <v>3</v>
      </c>
      <c r="B6" s="2">
        <f t="shared" si="1"/>
        <v>7.649089</v>
      </c>
      <c r="E6" s="3" t="str">
        <f>ROUND(VLOOKUP(E5,$A$3:$B$103,2,FALSE),1)&amp;"B"</f>
        <v>7B</v>
      </c>
      <c r="F6" s="3" t="str">
        <f t="shared" ref="F6:J6" si="2">ROUND(VLOOKUP(F5,$A$3:$B$103,2,FALSE),1)&amp;"B"</f>
        <v>7.2B</v>
      </c>
      <c r="G6" s="3" t="str">
        <f t="shared" si="2"/>
        <v>7.4B</v>
      </c>
      <c r="H6" s="3" t="str">
        <f t="shared" si="2"/>
        <v>9.4B</v>
      </c>
      <c r="I6" s="3" t="str">
        <f t="shared" si="2"/>
        <v>14.7B</v>
      </c>
      <c r="J6" s="3" t="str">
        <f t="shared" si="2"/>
        <v>30.7B</v>
      </c>
    </row>
    <row r="7" spans="1:11">
      <c r="A7" s="1">
        <f t="shared" si="0"/>
        <v>4</v>
      </c>
      <c r="B7" s="2">
        <f t="shared" si="1"/>
        <v>7.8785616699999999</v>
      </c>
    </row>
    <row r="8" spans="1:11">
      <c r="A8" s="1">
        <f t="shared" si="0"/>
        <v>5</v>
      </c>
      <c r="B8" s="2">
        <f t="shared" si="1"/>
        <v>8.114918520099998</v>
      </c>
      <c r="D8" s="1" t="s">
        <v>4</v>
      </c>
      <c r="K8" s="1" t="s">
        <v>5</v>
      </c>
    </row>
    <row r="9" spans="1:11">
      <c r="A9" s="1">
        <f t="shared" si="0"/>
        <v>6</v>
      </c>
      <c r="B9" s="2">
        <f t="shared" si="1"/>
        <v>8.3583660757029996</v>
      </c>
    </row>
    <row r="10" spans="1:11">
      <c r="A10" s="1">
        <f t="shared" si="0"/>
        <v>7</v>
      </c>
      <c r="B10" s="2">
        <f t="shared" si="1"/>
        <v>8.609117057974089</v>
      </c>
    </row>
    <row r="11" spans="1:11">
      <c r="A11" s="1">
        <f t="shared" si="0"/>
        <v>8</v>
      </c>
      <c r="B11" s="2">
        <f t="shared" si="1"/>
        <v>8.8673905697133115</v>
      </c>
    </row>
    <row r="12" spans="1:11">
      <c r="A12" s="1">
        <f t="shared" si="0"/>
        <v>9</v>
      </c>
      <c r="B12" s="2">
        <f t="shared" si="1"/>
        <v>9.1334122868047114</v>
      </c>
    </row>
    <row r="13" spans="1:11">
      <c r="A13" s="1">
        <f t="shared" si="0"/>
        <v>10</v>
      </c>
      <c r="B13" s="2">
        <f t="shared" si="1"/>
        <v>9.4074146554088518</v>
      </c>
    </row>
    <row r="14" spans="1:11">
      <c r="A14" s="1">
        <f t="shared" si="0"/>
        <v>11</v>
      </c>
      <c r="B14" s="2">
        <f t="shared" si="1"/>
        <v>9.6896370950711184</v>
      </c>
    </row>
    <row r="15" spans="1:11">
      <c r="A15" s="1">
        <f t="shared" si="0"/>
        <v>12</v>
      </c>
      <c r="B15" s="2">
        <f t="shared" si="1"/>
        <v>9.98032620792325</v>
      </c>
    </row>
    <row r="16" spans="1:11">
      <c r="A16" s="1">
        <f t="shared" si="0"/>
        <v>13</v>
      </c>
      <c r="B16" s="2">
        <f t="shared" si="1"/>
        <v>10.279735994160948</v>
      </c>
    </row>
    <row r="17" spans="1:2">
      <c r="A17" s="1">
        <f t="shared" si="0"/>
        <v>14</v>
      </c>
      <c r="B17" s="2">
        <f t="shared" si="1"/>
        <v>10.588128073985777</v>
      </c>
    </row>
    <row r="18" spans="1:2">
      <c r="A18" s="1">
        <f t="shared" si="0"/>
        <v>15</v>
      </c>
      <c r="B18" s="2">
        <f t="shared" si="1"/>
        <v>10.905771916205351</v>
      </c>
    </row>
    <row r="19" spans="1:2">
      <c r="A19" s="1">
        <f t="shared" si="0"/>
        <v>16</v>
      </c>
      <c r="B19" s="2">
        <f t="shared" si="1"/>
        <v>11.232945073691509</v>
      </c>
    </row>
    <row r="20" spans="1:2">
      <c r="A20" s="1">
        <f t="shared" si="0"/>
        <v>17</v>
      </c>
      <c r="B20" s="2">
        <f t="shared" si="1"/>
        <v>11.569933425902255</v>
      </c>
    </row>
    <row r="21" spans="1:2">
      <c r="A21" s="1">
        <f t="shared" si="0"/>
        <v>18</v>
      </c>
      <c r="B21" s="2">
        <f t="shared" si="1"/>
        <v>11.917031428679323</v>
      </c>
    </row>
    <row r="22" spans="1:2">
      <c r="A22" s="1">
        <f t="shared" si="0"/>
        <v>19</v>
      </c>
      <c r="B22" s="2">
        <f t="shared" si="1"/>
        <v>12.274542371539702</v>
      </c>
    </row>
    <row r="23" spans="1:2">
      <c r="A23" s="1">
        <f t="shared" si="0"/>
        <v>20</v>
      </c>
      <c r="B23" s="2">
        <f t="shared" si="1"/>
        <v>12.642778642685894</v>
      </c>
    </row>
    <row r="24" spans="1:2">
      <c r="A24" s="1">
        <f t="shared" si="0"/>
        <v>21</v>
      </c>
      <c r="B24" s="2">
        <f t="shared" si="1"/>
        <v>13.022062001966468</v>
      </c>
    </row>
    <row r="25" spans="1:2">
      <c r="A25" s="1">
        <f t="shared" si="0"/>
        <v>22</v>
      </c>
      <c r="B25" s="2">
        <f t="shared" si="1"/>
        <v>13.412723862025462</v>
      </c>
    </row>
    <row r="26" spans="1:2">
      <c r="A26" s="1">
        <f t="shared" si="0"/>
        <v>23</v>
      </c>
      <c r="B26" s="2">
        <f t="shared" si="1"/>
        <v>13.815105577886229</v>
      </c>
    </row>
    <row r="27" spans="1:2">
      <c r="A27" s="1">
        <f t="shared" si="0"/>
        <v>24</v>
      </c>
      <c r="B27" s="2">
        <f t="shared" si="1"/>
        <v>14.229558745222812</v>
      </c>
    </row>
    <row r="28" spans="1:2">
      <c r="A28" s="1">
        <f t="shared" si="0"/>
        <v>25</v>
      </c>
      <c r="B28" s="2">
        <f t="shared" si="1"/>
        <v>14.656445507579496</v>
      </c>
    </row>
    <row r="29" spans="1:2">
      <c r="A29" s="1">
        <f t="shared" si="0"/>
        <v>26</v>
      </c>
      <c r="B29" s="2">
        <f t="shared" si="1"/>
        <v>15.096138872806884</v>
      </c>
    </row>
    <row r="30" spans="1:2">
      <c r="A30" s="1">
        <f t="shared" si="0"/>
        <v>27</v>
      </c>
      <c r="B30" s="2">
        <f t="shared" si="1"/>
        <v>15.549023038991088</v>
      </c>
    </row>
    <row r="31" spans="1:2">
      <c r="A31" s="1">
        <f t="shared" si="0"/>
        <v>28</v>
      </c>
      <c r="B31" s="2">
        <f t="shared" si="1"/>
        <v>16.01549373016082</v>
      </c>
    </row>
    <row r="32" spans="1:2">
      <c r="A32" s="1">
        <f t="shared" si="0"/>
        <v>29</v>
      </c>
      <c r="B32" s="2">
        <f t="shared" si="1"/>
        <v>16.495958542065644</v>
      </c>
    </row>
    <row r="33" spans="1:2">
      <c r="A33" s="1">
        <f t="shared" si="0"/>
        <v>30</v>
      </c>
      <c r="B33" s="2">
        <f t="shared" si="1"/>
        <v>16.990837298327612</v>
      </c>
    </row>
    <row r="34" spans="1:2">
      <c r="A34" s="1">
        <f t="shared" si="0"/>
        <v>31</v>
      </c>
      <c r="B34" s="2">
        <f t="shared" si="1"/>
        <v>17.500562417277443</v>
      </c>
    </row>
    <row r="35" spans="1:2">
      <c r="A35" s="1">
        <f t="shared" si="0"/>
        <v>32</v>
      </c>
      <c r="B35" s="2">
        <f t="shared" si="1"/>
        <v>18.025579289795765</v>
      </c>
    </row>
    <row r="36" spans="1:2">
      <c r="A36" s="1">
        <f t="shared" si="0"/>
        <v>33</v>
      </c>
      <c r="B36" s="2">
        <f t="shared" si="1"/>
        <v>18.56634666848964</v>
      </c>
    </row>
    <row r="37" spans="1:2">
      <c r="A37" s="1">
        <f t="shared" si="0"/>
        <v>34</v>
      </c>
      <c r="B37" s="2">
        <f t="shared" si="1"/>
        <v>19.123337068544323</v>
      </c>
    </row>
    <row r="38" spans="1:2">
      <c r="A38" s="1">
        <f t="shared" si="0"/>
        <v>35</v>
      </c>
      <c r="B38" s="2">
        <f t="shared" si="1"/>
        <v>19.697037180600656</v>
      </c>
    </row>
    <row r="39" spans="1:2">
      <c r="A39" s="1">
        <f t="shared" si="0"/>
        <v>36</v>
      </c>
      <c r="B39" s="2">
        <f t="shared" si="1"/>
        <v>20.287948296018676</v>
      </c>
    </row>
    <row r="40" spans="1:2">
      <c r="A40" s="1">
        <f t="shared" si="0"/>
        <v>37</v>
      </c>
      <c r="B40" s="2">
        <f t="shared" si="1"/>
        <v>20.896586744899235</v>
      </c>
    </row>
    <row r="41" spans="1:2">
      <c r="A41" s="1">
        <f t="shared" si="0"/>
        <v>38</v>
      </c>
      <c r="B41" s="2">
        <f t="shared" si="1"/>
        <v>21.52348434724621</v>
      </c>
    </row>
    <row r="42" spans="1:2">
      <c r="A42" s="1">
        <f t="shared" si="0"/>
        <v>39</v>
      </c>
      <c r="B42" s="2">
        <f t="shared" si="1"/>
        <v>22.169188877663601</v>
      </c>
    </row>
    <row r="43" spans="1:2">
      <c r="A43" s="1">
        <f t="shared" si="0"/>
        <v>40</v>
      </c>
      <c r="B43" s="2">
        <f t="shared" si="1"/>
        <v>22.834264543993505</v>
      </c>
    </row>
    <row r="44" spans="1:2">
      <c r="A44" s="1">
        <f t="shared" si="0"/>
        <v>41</v>
      </c>
      <c r="B44" s="2">
        <f t="shared" si="1"/>
        <v>23.519292480313311</v>
      </c>
    </row>
    <row r="45" spans="1:2">
      <c r="A45" s="1">
        <f t="shared" si="0"/>
        <v>42</v>
      </c>
      <c r="B45" s="2">
        <f t="shared" si="1"/>
        <v>24.224871254722711</v>
      </c>
    </row>
    <row r="46" spans="1:2">
      <c r="A46" s="1">
        <f t="shared" si="0"/>
        <v>43</v>
      </c>
      <c r="B46" s="2">
        <f t="shared" si="1"/>
        <v>24.95161739236439</v>
      </c>
    </row>
    <row r="47" spans="1:2">
      <c r="A47" s="1">
        <f t="shared" si="0"/>
        <v>44</v>
      </c>
      <c r="B47" s="2">
        <f t="shared" si="1"/>
        <v>25.700165914135319</v>
      </c>
    </row>
    <row r="48" spans="1:2">
      <c r="A48" s="1">
        <f t="shared" si="0"/>
        <v>45</v>
      </c>
      <c r="B48" s="2">
        <f t="shared" si="1"/>
        <v>26.471170891559382</v>
      </c>
    </row>
    <row r="49" spans="1:2">
      <c r="A49" s="1">
        <f t="shared" si="0"/>
        <v>46</v>
      </c>
      <c r="B49" s="2">
        <f t="shared" si="1"/>
        <v>27.265306018306163</v>
      </c>
    </row>
    <row r="50" spans="1:2">
      <c r="A50" s="1">
        <f t="shared" si="0"/>
        <v>47</v>
      </c>
      <c r="B50" s="2">
        <f t="shared" si="1"/>
        <v>28.083265198855351</v>
      </c>
    </row>
    <row r="51" spans="1:2">
      <c r="A51" s="1">
        <f t="shared" si="0"/>
        <v>48</v>
      </c>
      <c r="B51" s="2">
        <f t="shared" si="1"/>
        <v>28.925763154821006</v>
      </c>
    </row>
    <row r="52" spans="1:2">
      <c r="A52" s="1">
        <f t="shared" si="0"/>
        <v>49</v>
      </c>
      <c r="B52" s="2">
        <f t="shared" si="1"/>
        <v>29.793536049465633</v>
      </c>
    </row>
    <row r="53" spans="1:2">
      <c r="A53" s="1">
        <f t="shared" si="0"/>
        <v>50</v>
      </c>
      <c r="B53" s="2">
        <f t="shared" si="1"/>
        <v>30.687342130949602</v>
      </c>
    </row>
    <row r="54" spans="1:2">
      <c r="A54" s="1">
        <f t="shared" si="0"/>
        <v>51</v>
      </c>
      <c r="B54" s="2">
        <f t="shared" si="1"/>
        <v>31.607962394878093</v>
      </c>
    </row>
    <row r="55" spans="1:2">
      <c r="A55" s="1">
        <f t="shared" si="0"/>
        <v>52</v>
      </c>
      <c r="B55" s="2">
        <f t="shared" si="1"/>
        <v>32.556201266724436</v>
      </c>
    </row>
    <row r="56" spans="1:2">
      <c r="A56" s="1">
        <f t="shared" si="0"/>
        <v>53</v>
      </c>
      <c r="B56" s="2">
        <f t="shared" si="1"/>
        <v>33.53288730472616</v>
      </c>
    </row>
    <row r="57" spans="1:2">
      <c r="A57" s="1">
        <f t="shared" si="0"/>
        <v>54</v>
      </c>
      <c r="B57" s="2">
        <f t="shared" si="1"/>
        <v>34.538873923867953</v>
      </c>
    </row>
    <row r="58" spans="1:2">
      <c r="A58" s="1">
        <f t="shared" si="0"/>
        <v>55</v>
      </c>
      <c r="B58" s="2">
        <f t="shared" si="1"/>
        <v>35.57504014158399</v>
      </c>
    </row>
    <row r="59" spans="1:2">
      <c r="A59" s="1">
        <f t="shared" si="0"/>
        <v>56</v>
      </c>
      <c r="B59" s="2">
        <f t="shared" si="1"/>
        <v>36.642291345831502</v>
      </c>
    </row>
    <row r="60" spans="1:2">
      <c r="A60" s="1">
        <f t="shared" si="0"/>
        <v>57</v>
      </c>
      <c r="B60" s="2">
        <f t="shared" si="1"/>
        <v>37.741560086206455</v>
      </c>
    </row>
    <row r="61" spans="1:2">
      <c r="A61" s="1">
        <f t="shared" si="0"/>
        <v>58</v>
      </c>
      <c r="B61" s="2">
        <f t="shared" si="1"/>
        <v>38.873806888792643</v>
      </c>
    </row>
    <row r="62" spans="1:2">
      <c r="A62" s="1">
        <f t="shared" si="0"/>
        <v>59</v>
      </c>
      <c r="B62" s="2">
        <f t="shared" si="1"/>
        <v>40.040021095456424</v>
      </c>
    </row>
    <row r="63" spans="1:2">
      <c r="A63" s="1">
        <f t="shared" si="0"/>
        <v>60</v>
      </c>
      <c r="B63" s="2">
        <f t="shared" si="1"/>
        <v>41.24122172832012</v>
      </c>
    </row>
    <row r="64" spans="1:2">
      <c r="A64" s="1">
        <f t="shared" si="0"/>
        <v>61</v>
      </c>
      <c r="B64" s="2">
        <f t="shared" si="1"/>
        <v>42.478458380169712</v>
      </c>
    </row>
    <row r="65" spans="1:2">
      <c r="A65" s="1">
        <f t="shared" si="0"/>
        <v>62</v>
      </c>
      <c r="B65" s="2">
        <f t="shared" si="1"/>
        <v>43.752812131574807</v>
      </c>
    </row>
    <row r="66" spans="1:2">
      <c r="A66" s="1">
        <f t="shared" si="0"/>
        <v>63</v>
      </c>
      <c r="B66" s="2">
        <f t="shared" si="1"/>
        <v>45.065396495522059</v>
      </c>
    </row>
    <row r="67" spans="1:2">
      <c r="A67" s="1">
        <f t="shared" si="0"/>
        <v>64</v>
      </c>
      <c r="B67" s="2">
        <f t="shared" si="1"/>
        <v>46.417358390387712</v>
      </c>
    </row>
    <row r="68" spans="1:2">
      <c r="A68" s="1">
        <f t="shared" si="0"/>
        <v>65</v>
      </c>
      <c r="B68" s="2">
        <f t="shared" si="1"/>
        <v>47.809879142099341</v>
      </c>
    </row>
    <row r="69" spans="1:2">
      <c r="A69" s="1">
        <f t="shared" ref="A69:A103" si="3">A68+1</f>
        <v>66</v>
      </c>
      <c r="B69" s="2">
        <f t="shared" ref="B69:B103" si="4">7*1.03^A69</f>
        <v>49.244175516362318</v>
      </c>
    </row>
    <row r="70" spans="1:2">
      <c r="A70" s="1">
        <f t="shared" si="3"/>
        <v>67</v>
      </c>
      <c r="B70" s="2">
        <f t="shared" si="4"/>
        <v>50.721500781853194</v>
      </c>
    </row>
    <row r="71" spans="1:2">
      <c r="A71" s="1">
        <f t="shared" si="3"/>
        <v>68</v>
      </c>
      <c r="B71" s="2">
        <f t="shared" si="4"/>
        <v>52.243145805308785</v>
      </c>
    </row>
    <row r="72" spans="1:2">
      <c r="A72" s="1">
        <f t="shared" si="3"/>
        <v>69</v>
      </c>
      <c r="B72" s="2">
        <f t="shared" si="4"/>
        <v>53.810440179468046</v>
      </c>
    </row>
    <row r="73" spans="1:2">
      <c r="A73" s="1">
        <f t="shared" si="3"/>
        <v>70</v>
      </c>
      <c r="B73" s="2">
        <f t="shared" si="4"/>
        <v>55.424753384852089</v>
      </c>
    </row>
    <row r="74" spans="1:2">
      <c r="A74" s="1">
        <f t="shared" si="3"/>
        <v>71</v>
      </c>
      <c r="B74" s="2">
        <f t="shared" si="4"/>
        <v>57.087495986397656</v>
      </c>
    </row>
    <row r="75" spans="1:2">
      <c r="A75" s="1">
        <f t="shared" si="3"/>
        <v>72</v>
      </c>
      <c r="B75" s="2">
        <f t="shared" si="4"/>
        <v>58.800120865989577</v>
      </c>
    </row>
    <row r="76" spans="1:2">
      <c r="A76" s="1">
        <f t="shared" si="3"/>
        <v>73</v>
      </c>
      <c r="B76" s="2">
        <f t="shared" si="4"/>
        <v>60.564124491969267</v>
      </c>
    </row>
    <row r="77" spans="1:2">
      <c r="A77" s="1">
        <f t="shared" si="3"/>
        <v>74</v>
      </c>
      <c r="B77" s="2">
        <f t="shared" si="4"/>
        <v>62.381048226728339</v>
      </c>
    </row>
    <row r="78" spans="1:2">
      <c r="A78" s="1">
        <f t="shared" si="3"/>
        <v>75</v>
      </c>
      <c r="B78" s="2">
        <f t="shared" si="4"/>
        <v>64.252479673530189</v>
      </c>
    </row>
    <row r="79" spans="1:2">
      <c r="A79" s="1">
        <f t="shared" si="3"/>
        <v>76</v>
      </c>
      <c r="B79" s="2">
        <f t="shared" si="4"/>
        <v>66.180054063736094</v>
      </c>
    </row>
    <row r="80" spans="1:2">
      <c r="A80" s="1">
        <f t="shared" si="3"/>
        <v>77</v>
      </c>
      <c r="B80" s="2">
        <f t="shared" si="4"/>
        <v>68.165455685648169</v>
      </c>
    </row>
    <row r="81" spans="1:2">
      <c r="A81" s="1">
        <f t="shared" si="3"/>
        <v>78</v>
      </c>
      <c r="B81" s="2">
        <f t="shared" si="4"/>
        <v>70.210419356217628</v>
      </c>
    </row>
    <row r="82" spans="1:2">
      <c r="A82" s="1">
        <f t="shared" si="3"/>
        <v>79</v>
      </c>
      <c r="B82" s="2">
        <f t="shared" si="4"/>
        <v>72.316731936904162</v>
      </c>
    </row>
    <row r="83" spans="1:2">
      <c r="A83" s="1">
        <f t="shared" si="3"/>
        <v>80</v>
      </c>
      <c r="B83" s="2">
        <f t="shared" si="4"/>
        <v>74.486233895011267</v>
      </c>
    </row>
    <row r="84" spans="1:2">
      <c r="A84" s="1">
        <f t="shared" si="3"/>
        <v>81</v>
      </c>
      <c r="B84" s="2">
        <f t="shared" si="4"/>
        <v>76.720820911861608</v>
      </c>
    </row>
    <row r="85" spans="1:2">
      <c r="A85" s="1">
        <f t="shared" si="3"/>
        <v>82</v>
      </c>
      <c r="B85" s="2">
        <f t="shared" si="4"/>
        <v>79.022445539217458</v>
      </c>
    </row>
    <row r="86" spans="1:2">
      <c r="A86" s="1">
        <f t="shared" si="3"/>
        <v>83</v>
      </c>
      <c r="B86" s="2">
        <f t="shared" si="4"/>
        <v>81.393118905393976</v>
      </c>
    </row>
    <row r="87" spans="1:2">
      <c r="A87" s="1">
        <f t="shared" si="3"/>
        <v>84</v>
      </c>
      <c r="B87" s="2">
        <f t="shared" si="4"/>
        <v>83.8349124725558</v>
      </c>
    </row>
    <row r="88" spans="1:2">
      <c r="A88" s="1">
        <f t="shared" si="3"/>
        <v>85</v>
      </c>
      <c r="B88" s="2">
        <f t="shared" si="4"/>
        <v>86.34995984673246</v>
      </c>
    </row>
    <row r="89" spans="1:2">
      <c r="A89" s="1">
        <f t="shared" si="3"/>
        <v>86</v>
      </c>
      <c r="B89" s="2">
        <f t="shared" si="4"/>
        <v>88.940458642134431</v>
      </c>
    </row>
    <row r="90" spans="1:2">
      <c r="A90" s="1">
        <f t="shared" si="3"/>
        <v>87</v>
      </c>
      <c r="B90" s="2">
        <f t="shared" si="4"/>
        <v>91.608672401398479</v>
      </c>
    </row>
    <row r="91" spans="1:2">
      <c r="A91" s="1">
        <f t="shared" si="3"/>
        <v>88</v>
      </c>
      <c r="B91" s="2">
        <f t="shared" si="4"/>
        <v>94.356932573440417</v>
      </c>
    </row>
    <row r="92" spans="1:2">
      <c r="A92" s="1">
        <f t="shared" si="3"/>
        <v>89</v>
      </c>
      <c r="B92" s="2">
        <f t="shared" si="4"/>
        <v>97.187640550643621</v>
      </c>
    </row>
    <row r="93" spans="1:2">
      <c r="A93" s="1">
        <f t="shared" si="3"/>
        <v>90</v>
      </c>
      <c r="B93" s="2">
        <f t="shared" si="4"/>
        <v>100.10326976716296</v>
      </c>
    </row>
    <row r="94" spans="1:2">
      <c r="A94" s="1">
        <f t="shared" si="3"/>
        <v>91</v>
      </c>
      <c r="B94" s="2">
        <f t="shared" si="4"/>
        <v>103.10636786017783</v>
      </c>
    </row>
    <row r="95" spans="1:2">
      <c r="A95" s="1">
        <f t="shared" si="3"/>
        <v>92</v>
      </c>
      <c r="B95" s="2">
        <f t="shared" si="4"/>
        <v>106.19955889598316</v>
      </c>
    </row>
    <row r="96" spans="1:2">
      <c r="A96" s="1">
        <f t="shared" si="3"/>
        <v>93</v>
      </c>
      <c r="B96" s="2">
        <f t="shared" si="4"/>
        <v>109.38554566286265</v>
      </c>
    </row>
    <row r="97" spans="1:2">
      <c r="A97" s="1">
        <f t="shared" si="3"/>
        <v>94</v>
      </c>
      <c r="B97" s="2">
        <f t="shared" si="4"/>
        <v>112.66711203274853</v>
      </c>
    </row>
    <row r="98" spans="1:2">
      <c r="A98" s="1">
        <f t="shared" si="3"/>
        <v>95</v>
      </c>
      <c r="B98" s="2">
        <f t="shared" si="4"/>
        <v>116.04712539373099</v>
      </c>
    </row>
    <row r="99" spans="1:2">
      <c r="A99" s="1">
        <f t="shared" si="3"/>
        <v>96</v>
      </c>
      <c r="B99" s="2">
        <f t="shared" si="4"/>
        <v>119.52853915554292</v>
      </c>
    </row>
    <row r="100" spans="1:2">
      <c r="A100" s="1">
        <f t="shared" si="3"/>
        <v>97</v>
      </c>
      <c r="B100" s="2">
        <f t="shared" si="4"/>
        <v>123.11439533020921</v>
      </c>
    </row>
    <row r="101" spans="1:2">
      <c r="A101" s="1">
        <f t="shared" si="3"/>
        <v>98</v>
      </c>
      <c r="B101" s="2">
        <f t="shared" si="4"/>
        <v>126.80782719011545</v>
      </c>
    </row>
    <row r="102" spans="1:2">
      <c r="A102" s="1">
        <f t="shared" si="3"/>
        <v>99</v>
      </c>
      <c r="B102" s="2">
        <f t="shared" si="4"/>
        <v>130.61206200581896</v>
      </c>
    </row>
    <row r="103" spans="1:2">
      <c r="A103" s="1">
        <f t="shared" si="3"/>
        <v>100</v>
      </c>
      <c r="B103" s="2">
        <f t="shared" si="4"/>
        <v>134.5304238659935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517D8-BE7B-0147-A190-6839524FADA0}">
  <dimension ref="C2:I32"/>
  <sheetViews>
    <sheetView workbookViewId="0">
      <selection activeCell="D22" sqref="D22"/>
    </sheetView>
  </sheetViews>
  <sheetFormatPr baseColWidth="10" defaultRowHeight="16"/>
  <cols>
    <col min="1" max="2" width="10.83203125" style="1"/>
    <col min="3" max="3" width="13.6640625" style="1" bestFit="1" customWidth="1"/>
    <col min="4" max="4" width="13" style="1" bestFit="1" customWidth="1"/>
    <col min="5" max="5" width="20.6640625" style="1" bestFit="1" customWidth="1"/>
    <col min="6" max="6" width="11.1640625" style="1" bestFit="1" customWidth="1"/>
    <col min="7" max="8" width="10.83203125" style="1"/>
    <col min="9" max="9" width="16" style="1" customWidth="1"/>
    <col min="10" max="16384" width="10.83203125" style="1"/>
  </cols>
  <sheetData>
    <row r="2" spans="3:9" ht="19">
      <c r="D2" s="15" t="s">
        <v>34</v>
      </c>
      <c r="G2" s="15" t="s">
        <v>35</v>
      </c>
    </row>
    <row r="3" spans="3:9" ht="19">
      <c r="C3" s="4"/>
      <c r="D3" s="5" t="s">
        <v>17</v>
      </c>
      <c r="E3" s="5" t="s">
        <v>20</v>
      </c>
      <c r="F3" s="5" t="s">
        <v>23</v>
      </c>
      <c r="G3" s="5" t="s">
        <v>24</v>
      </c>
      <c r="H3" s="5" t="s">
        <v>25</v>
      </c>
      <c r="I3" s="5" t="s">
        <v>26</v>
      </c>
    </row>
    <row r="4" spans="3:9" ht="16" customHeight="1">
      <c r="C4" s="6"/>
      <c r="D4" s="7" t="s">
        <v>18</v>
      </c>
      <c r="E4" s="7" t="s">
        <v>21</v>
      </c>
      <c r="F4" s="7" t="s">
        <v>27</v>
      </c>
      <c r="G4" s="7" t="s">
        <v>29</v>
      </c>
      <c r="H4" s="7" t="s">
        <v>30</v>
      </c>
      <c r="I4" s="7" t="s">
        <v>32</v>
      </c>
    </row>
    <row r="5" spans="3:9" ht="20" thickBot="1">
      <c r="C5" s="8" t="s">
        <v>16</v>
      </c>
      <c r="D5" s="9" t="s">
        <v>19</v>
      </c>
      <c r="E5" s="9" t="s">
        <v>22</v>
      </c>
      <c r="F5" s="9" t="s">
        <v>28</v>
      </c>
      <c r="G5" s="9" t="s">
        <v>22</v>
      </c>
      <c r="H5" s="9" t="s">
        <v>31</v>
      </c>
      <c r="I5" s="9" t="s">
        <v>33</v>
      </c>
    </row>
    <row r="6" spans="3:9" ht="19">
      <c r="C6" s="6" t="s">
        <v>6</v>
      </c>
      <c r="D6" s="11">
        <v>175075</v>
      </c>
      <c r="E6" s="12">
        <v>54807</v>
      </c>
      <c r="F6" s="13">
        <v>1</v>
      </c>
      <c r="G6" s="13">
        <v>1</v>
      </c>
      <c r="H6" s="13">
        <v>1</v>
      </c>
      <c r="I6" s="13">
        <v>1</v>
      </c>
    </row>
    <row r="7" spans="3:9" ht="19">
      <c r="C7" s="6" t="s">
        <v>7</v>
      </c>
      <c r="D7" s="11">
        <v>153390</v>
      </c>
      <c r="E7" s="12">
        <v>42540</v>
      </c>
      <c r="F7" s="13">
        <f>D7/D$6</f>
        <v>0.87613879765814651</v>
      </c>
      <c r="G7" s="13">
        <f>E7/E$6</f>
        <v>0.77617822540916304</v>
      </c>
      <c r="H7" s="13">
        <f>F7^(1/3)</f>
        <v>0.95688035275107641</v>
      </c>
      <c r="I7" s="13">
        <f>G7/H7</f>
        <v>0.81115494029908108</v>
      </c>
    </row>
    <row r="8" spans="3:9" ht="19">
      <c r="C8" s="6" t="s">
        <v>8</v>
      </c>
      <c r="D8" s="11">
        <v>136004</v>
      </c>
      <c r="E8" s="12">
        <v>38841</v>
      </c>
      <c r="F8" s="13">
        <f t="shared" ref="F8:F15" si="0">D8/D$6</f>
        <v>0.77683278594887906</v>
      </c>
      <c r="G8" s="13">
        <f t="shared" ref="G8:G15" si="1">E8/E$6</f>
        <v>0.70868684657069347</v>
      </c>
      <c r="H8" s="13">
        <f t="shared" ref="H8:H15" si="2">F8^(1/3)</f>
        <v>0.91926878964025094</v>
      </c>
      <c r="I8" s="13">
        <f t="shared" ref="I8:I15" si="3">G8/H8</f>
        <v>0.7709245158296224</v>
      </c>
    </row>
    <row r="9" spans="3:9" ht="19">
      <c r="C9" s="6" t="s">
        <v>9</v>
      </c>
      <c r="D9" s="11">
        <v>154776</v>
      </c>
      <c r="E9" s="12">
        <v>40603</v>
      </c>
      <c r="F9" s="13">
        <f t="shared" si="0"/>
        <v>0.88405540482650291</v>
      </c>
      <c r="G9" s="13">
        <f t="shared" si="1"/>
        <v>0.74083602459539843</v>
      </c>
      <c r="H9" s="13">
        <f t="shared" si="2"/>
        <v>0.9597537725089903</v>
      </c>
      <c r="I9" s="13">
        <f t="shared" si="3"/>
        <v>0.77190217513675763</v>
      </c>
    </row>
    <row r="10" spans="3:9" ht="19">
      <c r="C10" s="6" t="s">
        <v>10</v>
      </c>
      <c r="D10" s="11">
        <v>142891</v>
      </c>
      <c r="E10" s="12">
        <v>36521</v>
      </c>
      <c r="F10" s="13">
        <f t="shared" si="0"/>
        <v>0.81617021276595747</v>
      </c>
      <c r="G10" s="13">
        <f t="shared" si="1"/>
        <v>0.66635648731001518</v>
      </c>
      <c r="H10" s="13">
        <f t="shared" si="2"/>
        <v>0.93453071582669978</v>
      </c>
      <c r="I10" s="13">
        <f t="shared" si="3"/>
        <v>0.71303861502352683</v>
      </c>
    </row>
    <row r="11" spans="3:9" ht="19">
      <c r="C11" s="6" t="s">
        <v>11</v>
      </c>
      <c r="D11" s="11">
        <v>26620</v>
      </c>
      <c r="E11" s="12">
        <v>10598</v>
      </c>
      <c r="F11" s="13">
        <f t="shared" si="0"/>
        <v>0.15204912180494073</v>
      </c>
      <c r="G11" s="13">
        <f t="shared" si="1"/>
        <v>0.19336946010546099</v>
      </c>
      <c r="H11" s="13">
        <f t="shared" si="2"/>
        <v>0.53373781333553683</v>
      </c>
      <c r="I11" s="13">
        <f t="shared" si="3"/>
        <v>0.36229297470422683</v>
      </c>
    </row>
    <row r="12" spans="3:9" ht="19">
      <c r="C12" s="6" t="s">
        <v>12</v>
      </c>
      <c r="D12" s="11">
        <v>31589</v>
      </c>
      <c r="E12" s="12">
        <v>16469</v>
      </c>
      <c r="F12" s="13">
        <f t="shared" si="0"/>
        <v>0.18043124375267741</v>
      </c>
      <c r="G12" s="13">
        <f t="shared" si="1"/>
        <v>0.30049081321728977</v>
      </c>
      <c r="H12" s="13">
        <f t="shared" si="2"/>
        <v>0.56507216427836038</v>
      </c>
      <c r="I12" s="13">
        <f t="shared" si="3"/>
        <v>0.53177422675038177</v>
      </c>
    </row>
    <row r="13" spans="3:9" ht="19">
      <c r="C13" s="6" t="s">
        <v>13</v>
      </c>
      <c r="D13" s="11">
        <v>41866</v>
      </c>
      <c r="E13" s="12">
        <v>17070</v>
      </c>
      <c r="F13" s="13">
        <f t="shared" si="0"/>
        <v>0.23913180065686135</v>
      </c>
      <c r="G13" s="13">
        <f t="shared" si="1"/>
        <v>0.31145656576714653</v>
      </c>
      <c r="H13" s="13">
        <f t="shared" si="2"/>
        <v>0.62069623542833019</v>
      </c>
      <c r="I13" s="13">
        <f t="shared" si="3"/>
        <v>0.50178581404189848</v>
      </c>
    </row>
    <row r="14" spans="3:9" ht="19">
      <c r="C14" s="6" t="s">
        <v>14</v>
      </c>
      <c r="D14" s="11">
        <v>4179</v>
      </c>
      <c r="E14" s="12">
        <v>3069</v>
      </c>
      <c r="F14" s="13">
        <f t="shared" si="0"/>
        <v>2.3869770098529201E-2</v>
      </c>
      <c r="G14" s="13">
        <f t="shared" si="1"/>
        <v>5.5996496797854289E-2</v>
      </c>
      <c r="H14" s="13">
        <f t="shared" si="2"/>
        <v>0.28792723413445936</v>
      </c>
      <c r="I14" s="13">
        <f t="shared" si="3"/>
        <v>0.19448141807837616</v>
      </c>
    </row>
    <row r="15" spans="3:9" ht="19">
      <c r="C15" s="6" t="s">
        <v>15</v>
      </c>
      <c r="D15" s="11">
        <v>2938</v>
      </c>
      <c r="E15" s="12">
        <v>1596</v>
      </c>
      <c r="F15" s="13">
        <f t="shared" si="0"/>
        <v>1.6781379408824789E-2</v>
      </c>
      <c r="G15" s="13">
        <f t="shared" si="1"/>
        <v>2.9120367836225299E-2</v>
      </c>
      <c r="H15" s="13">
        <f t="shared" si="2"/>
        <v>0.2560211744409035</v>
      </c>
      <c r="I15" s="13">
        <f t="shared" si="3"/>
        <v>0.11374202895451155</v>
      </c>
    </row>
    <row r="18" spans="3:9">
      <c r="C18" s="14"/>
      <c r="E18" s="16"/>
      <c r="F18" s="16"/>
    </row>
    <row r="19" spans="3:9">
      <c r="E19" s="16"/>
      <c r="F19" s="16"/>
      <c r="G19" s="16"/>
      <c r="H19" s="16"/>
      <c r="I19" s="16"/>
    </row>
    <row r="20" spans="3:9">
      <c r="C20" s="10"/>
      <c r="F20" s="16"/>
      <c r="G20" s="16"/>
      <c r="H20" s="16"/>
    </row>
    <row r="21" spans="3:9">
      <c r="G21" s="16"/>
      <c r="H21" s="16"/>
      <c r="I21" s="16"/>
    </row>
    <row r="22" spans="3:9">
      <c r="C22" s="14"/>
      <c r="G22" s="16"/>
      <c r="H22" s="16"/>
    </row>
    <row r="24" spans="3:9">
      <c r="C24" s="10"/>
    </row>
    <row r="26" spans="3:9">
      <c r="C26" s="14"/>
    </row>
    <row r="28" spans="3:9">
      <c r="C28" s="10"/>
    </row>
    <row r="30" spans="3:9">
      <c r="C30" s="14"/>
    </row>
    <row r="32" spans="3:9">
      <c r="C32" s="10"/>
    </row>
  </sheetData>
  <pageMargins left="0.7" right="0.7" top="0.75" bottom="0.75" header="0.3" footer="0.3"/>
  <ignoredErrors>
    <ignoredError sqref="D3:I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39F2-D43C-7349-870D-A2AEF9090095}">
  <dimension ref="C2:J32"/>
  <sheetViews>
    <sheetView tabSelected="1" workbookViewId="0">
      <selection activeCell="H20" sqref="H20"/>
    </sheetView>
  </sheetViews>
  <sheetFormatPr baseColWidth="10" defaultRowHeight="16"/>
  <cols>
    <col min="1" max="2" width="10.83203125" style="1"/>
    <col min="3" max="3" width="13.6640625" style="1" bestFit="1" customWidth="1"/>
    <col min="4" max="4" width="13" style="1" bestFit="1" customWidth="1"/>
    <col min="5" max="5" width="20.6640625" style="1" bestFit="1" customWidth="1"/>
    <col min="6" max="6" width="11.1640625" style="1" bestFit="1" customWidth="1"/>
    <col min="7" max="16384" width="10.83203125" style="1"/>
  </cols>
  <sheetData>
    <row r="2" spans="3:10" ht="19">
      <c r="D2" s="15" t="s">
        <v>34</v>
      </c>
      <c r="F2" s="15" t="s">
        <v>36</v>
      </c>
      <c r="G2" s="15"/>
    </row>
    <row r="3" spans="3:10" ht="19">
      <c r="C3" s="4"/>
      <c r="D3" s="5" t="s">
        <v>17</v>
      </c>
      <c r="E3" s="5" t="s">
        <v>20</v>
      </c>
      <c r="F3" s="5" t="s">
        <v>23</v>
      </c>
      <c r="G3" s="5" t="s">
        <v>24</v>
      </c>
      <c r="H3" s="5" t="s">
        <v>25</v>
      </c>
      <c r="I3" s="5" t="s">
        <v>26</v>
      </c>
    </row>
    <row r="4" spans="3:10" ht="16" customHeight="1">
      <c r="C4" s="6"/>
      <c r="D4" s="7" t="s">
        <v>18</v>
      </c>
      <c r="E4" s="7" t="s">
        <v>21</v>
      </c>
      <c r="F4" s="7" t="s">
        <v>27</v>
      </c>
      <c r="G4" s="7" t="s">
        <v>29</v>
      </c>
      <c r="H4" s="7" t="s">
        <v>30</v>
      </c>
      <c r="I4" s="7" t="s">
        <v>32</v>
      </c>
    </row>
    <row r="5" spans="3:10" ht="20" thickBot="1">
      <c r="C5" s="8" t="s">
        <v>16</v>
      </c>
      <c r="D5" s="9" t="s">
        <v>19</v>
      </c>
      <c r="E5" s="9" t="s">
        <v>22</v>
      </c>
      <c r="F5" s="9" t="s">
        <v>28</v>
      </c>
      <c r="G5" s="9" t="s">
        <v>22</v>
      </c>
      <c r="H5" s="9" t="s">
        <v>31</v>
      </c>
      <c r="I5" s="9" t="s">
        <v>33</v>
      </c>
      <c r="J5" s="10"/>
    </row>
    <row r="6" spans="3:10" ht="19">
      <c r="C6" s="6" t="s">
        <v>6</v>
      </c>
      <c r="D6" s="11">
        <v>175075</v>
      </c>
      <c r="E6" s="12">
        <v>54807</v>
      </c>
      <c r="F6" s="13">
        <f t="shared" ref="F6:F13" si="0">D$6/D6</f>
        <v>1</v>
      </c>
      <c r="G6" s="13">
        <f t="shared" ref="G6:G13" si="1">E$6/E6</f>
        <v>1</v>
      </c>
      <c r="H6" s="13">
        <v>1</v>
      </c>
      <c r="I6" s="13">
        <v>1</v>
      </c>
    </row>
    <row r="7" spans="3:10" ht="19">
      <c r="C7" s="6" t="s">
        <v>7</v>
      </c>
      <c r="D7" s="11">
        <v>153390</v>
      </c>
      <c r="E7" s="12">
        <v>42540</v>
      </c>
      <c r="F7" s="13">
        <f t="shared" si="0"/>
        <v>1.1413716669926333</v>
      </c>
      <c r="G7" s="13">
        <f t="shared" si="1"/>
        <v>1.28836389280677</v>
      </c>
      <c r="H7" s="13">
        <f>F7^(1/3)</f>
        <v>1.0450627365531675</v>
      </c>
      <c r="I7" s="13">
        <f>G7/H7</f>
        <v>1.2328100962206918</v>
      </c>
    </row>
    <row r="8" spans="3:10" ht="19">
      <c r="C8" s="6" t="s">
        <v>8</v>
      </c>
      <c r="D8" s="11">
        <v>136004</v>
      </c>
      <c r="E8" s="12">
        <v>38841</v>
      </c>
      <c r="F8" s="13">
        <f t="shared" si="0"/>
        <v>1.2872783153436664</v>
      </c>
      <c r="G8" s="13">
        <f t="shared" si="1"/>
        <v>1.4110604773306556</v>
      </c>
      <c r="H8" s="13">
        <f t="shared" ref="H8:H15" si="2">F8^(1/3)</f>
        <v>1.0878211152924517</v>
      </c>
      <c r="I8" s="13">
        <f t="shared" ref="I8:I15" si="3">G8/H8</f>
        <v>1.2971438571049465</v>
      </c>
    </row>
    <row r="9" spans="3:10" ht="19">
      <c r="C9" s="6" t="s">
        <v>9</v>
      </c>
      <c r="D9" s="11">
        <v>154776</v>
      </c>
      <c r="E9" s="12">
        <v>40603</v>
      </c>
      <c r="F9" s="13">
        <f t="shared" si="0"/>
        <v>1.1311508244172224</v>
      </c>
      <c r="G9" s="13">
        <f t="shared" si="1"/>
        <v>1.3498263675097899</v>
      </c>
      <c r="H9" s="13">
        <f t="shared" si="2"/>
        <v>1.0419339091377551</v>
      </c>
      <c r="I9" s="13">
        <f t="shared" si="3"/>
        <v>1.2955009484496276</v>
      </c>
    </row>
    <row r="10" spans="3:10" ht="19">
      <c r="C10" s="6" t="s">
        <v>10</v>
      </c>
      <c r="D10" s="11">
        <v>142891</v>
      </c>
      <c r="E10" s="12">
        <v>36521</v>
      </c>
      <c r="F10" s="13">
        <f t="shared" si="0"/>
        <v>1.2252346193952033</v>
      </c>
      <c r="G10" s="13">
        <f t="shared" si="1"/>
        <v>1.5006982284165276</v>
      </c>
      <c r="H10" s="13">
        <f t="shared" si="2"/>
        <v>1.0700557863583811</v>
      </c>
      <c r="I10" s="13">
        <f t="shared" si="3"/>
        <v>1.4024485896419578</v>
      </c>
    </row>
    <row r="11" spans="3:10" ht="19">
      <c r="C11" s="6" t="s">
        <v>11</v>
      </c>
      <c r="D11" s="11">
        <v>26620</v>
      </c>
      <c r="E11" s="12">
        <v>10598</v>
      </c>
      <c r="F11" s="13">
        <f t="shared" si="0"/>
        <v>6.576821938392186</v>
      </c>
      <c r="G11" s="13">
        <f t="shared" si="1"/>
        <v>5.1714474429137569</v>
      </c>
      <c r="H11" s="13">
        <f t="shared" si="2"/>
        <v>1.8735790776197923</v>
      </c>
      <c r="I11" s="13">
        <f t="shared" si="3"/>
        <v>2.7601970499604422</v>
      </c>
    </row>
    <row r="12" spans="3:10" ht="19">
      <c r="C12" s="6" t="s">
        <v>12</v>
      </c>
      <c r="D12" s="11">
        <v>31589</v>
      </c>
      <c r="E12" s="12">
        <v>16469</v>
      </c>
      <c r="F12" s="13">
        <f t="shared" si="0"/>
        <v>5.5422773750356136</v>
      </c>
      <c r="G12" s="13">
        <f t="shared" si="1"/>
        <v>3.3278887607019247</v>
      </c>
      <c r="H12" s="13">
        <f t="shared" si="2"/>
        <v>1.769685472433552</v>
      </c>
      <c r="I12" s="13">
        <f t="shared" si="3"/>
        <v>1.8804973044874673</v>
      </c>
    </row>
    <row r="13" spans="3:10" ht="19">
      <c r="C13" s="6" t="s">
        <v>13</v>
      </c>
      <c r="D13" s="11">
        <v>41866</v>
      </c>
      <c r="E13" s="12">
        <v>17070</v>
      </c>
      <c r="F13" s="13">
        <f t="shared" si="0"/>
        <v>4.1817942960875172</v>
      </c>
      <c r="G13" s="13">
        <f t="shared" si="1"/>
        <v>3.2107205623901582</v>
      </c>
      <c r="H13" s="13">
        <f t="shared" si="2"/>
        <v>1.6110940310600077</v>
      </c>
      <c r="I13" s="13">
        <f t="shared" si="3"/>
        <v>1.9928821660879024</v>
      </c>
    </row>
    <row r="14" spans="3:10" ht="19">
      <c r="C14" s="6" t="s">
        <v>14</v>
      </c>
      <c r="D14" s="11">
        <v>4179</v>
      </c>
      <c r="E14" s="12">
        <v>3069</v>
      </c>
      <c r="F14" s="13">
        <f>D$6/D14</f>
        <v>41.89399377841589</v>
      </c>
      <c r="G14" s="13">
        <f>E$6/E14</f>
        <v>17.858260019550343</v>
      </c>
      <c r="H14" s="13">
        <f t="shared" si="2"/>
        <v>3.4730997330145197</v>
      </c>
      <c r="I14" s="13">
        <f t="shared" si="3"/>
        <v>5.1418794138831272</v>
      </c>
    </row>
    <row r="15" spans="3:10" ht="19">
      <c r="C15" s="6" t="s">
        <v>15</v>
      </c>
      <c r="D15" s="11">
        <v>2938</v>
      </c>
      <c r="E15" s="12">
        <v>1596</v>
      </c>
      <c r="F15" s="13">
        <f t="shared" ref="F6:F15" si="4">D$6/D15</f>
        <v>59.589857045609257</v>
      </c>
      <c r="G15" s="13">
        <f>E$6/E15</f>
        <v>34.340225563909776</v>
      </c>
      <c r="H15" s="13">
        <f t="shared" si="2"/>
        <v>3.9059269303946831</v>
      </c>
      <c r="I15" s="13">
        <f t="shared" si="3"/>
        <v>8.7918248794377192</v>
      </c>
    </row>
    <row r="18" spans="3:9">
      <c r="C18" s="14"/>
      <c r="E18" s="16"/>
      <c r="F18" s="16"/>
      <c r="G18" s="1" t="s">
        <v>33</v>
      </c>
      <c r="H18" s="1" t="s">
        <v>37</v>
      </c>
    </row>
    <row r="19" spans="3:9">
      <c r="E19" s="16"/>
      <c r="F19" s="16" t="s">
        <v>14</v>
      </c>
      <c r="G19" s="16">
        <f>I14</f>
        <v>5.1418794138831272</v>
      </c>
      <c r="H19" s="16">
        <f>H14</f>
        <v>3.4730997330145197</v>
      </c>
      <c r="I19" s="16">
        <f>SUM(G19:H19)</f>
        <v>8.614979146897646</v>
      </c>
    </row>
    <row r="20" spans="3:9">
      <c r="C20" s="10"/>
      <c r="F20" s="16"/>
      <c r="G20" s="17">
        <f>G19/I19</f>
        <v>0.59685337900495994</v>
      </c>
      <c r="H20" s="17">
        <f>H19/I19</f>
        <v>0.40314662099504017</v>
      </c>
    </row>
    <row r="21" spans="3:9">
      <c r="F21" s="1" t="s">
        <v>15</v>
      </c>
      <c r="G21" s="16">
        <f>I15</f>
        <v>8.7918248794377192</v>
      </c>
      <c r="H21" s="16">
        <f>H15</f>
        <v>3.9059269303946831</v>
      </c>
      <c r="I21" s="16">
        <f>SUM(G21:H21)</f>
        <v>12.697751809832402</v>
      </c>
    </row>
    <row r="22" spans="3:9">
      <c r="C22" s="14"/>
      <c r="G22" s="18">
        <f>G21/I21</f>
        <v>0.69239224479327433</v>
      </c>
      <c r="H22" s="17">
        <f>H21/I21</f>
        <v>0.30760775520672562</v>
      </c>
    </row>
    <row r="23" spans="3:9">
      <c r="F23" s="16"/>
      <c r="G23" s="16"/>
      <c r="H23" s="16"/>
      <c r="I23" s="16"/>
    </row>
    <row r="24" spans="3:9">
      <c r="C24" s="10"/>
      <c r="F24" s="16"/>
      <c r="G24" s="16"/>
      <c r="H24" s="16"/>
    </row>
    <row r="26" spans="3:9">
      <c r="C26" s="14"/>
    </row>
    <row r="28" spans="3:9">
      <c r="C28" s="10"/>
    </row>
    <row r="30" spans="3:9">
      <c r="C30" s="14"/>
    </row>
    <row r="32" spans="3:9">
      <c r="C3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cp3q2</vt:lpstr>
      <vt:lpstr>cp4q5</vt:lpstr>
      <vt:lpstr>cp4q7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2022-10-01T01:08:40Z</dcterms:created>
  <dcterms:modified xsi:type="dcterms:W3CDTF">2022-10-05T22:49:02Z</dcterms:modified>
</cp:coreProperties>
</file>