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payseur/trash_this/payseur.github.io/classes/econ_5120/02_lecture/"/>
    </mc:Choice>
  </mc:AlternateContent>
  <xr:revisionPtr revIDLastSave="0" documentId="13_ncr:1_{EFBCECAB-A4C3-ED49-93CF-4E0C3DB9BDCA}" xr6:coauthVersionLast="47" xr6:coauthVersionMax="47" xr10:uidLastSave="{00000000-0000-0000-0000-000000000000}"/>
  <bookViews>
    <workbookView xWindow="2780" yWindow="1500" windowWidth="28040" windowHeight="17440" activeTab="1" xr2:uid="{9FF704EE-2732-2E4A-A605-BC46D904014F}"/>
  </bookViews>
  <sheets>
    <sheet name="simulated gdp" sheetId="1" r:id="rId1"/>
    <sheet name="simulated gdp noise" sheetId="3" r:id="rId2"/>
    <sheet name="us fred gdp pc download" sheetId="4" r:id="rId3"/>
    <sheet name="us gdp per capita" sheetId="5" r:id="rId4"/>
    <sheet name="china fred download" sheetId="7" r:id="rId5"/>
    <sheet name="china gdp per capita" sheetId="6" r:id="rId6"/>
    <sheet name="us pop growth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0" l="1"/>
  <c r="J4" i="10"/>
  <c r="I4" i="10"/>
  <c r="F11" i="10"/>
  <c r="F17" i="10"/>
  <c r="F19" i="10"/>
  <c r="F30" i="10"/>
  <c r="F33" i="10"/>
  <c r="F35" i="10"/>
  <c r="F37" i="10"/>
  <c r="F43" i="10"/>
  <c r="F51" i="10"/>
  <c r="F57" i="10"/>
  <c r="F59" i="10"/>
  <c r="F73" i="10"/>
  <c r="F75" i="10"/>
  <c r="F7" i="10"/>
  <c r="F22" i="10"/>
  <c r="F27" i="10"/>
  <c r="F38" i="10"/>
  <c r="F54" i="10"/>
  <c r="F62" i="10"/>
  <c r="F4" i="10"/>
  <c r="F25" i="10"/>
  <c r="F41" i="10"/>
  <c r="F77" i="10"/>
  <c r="F70" i="10"/>
  <c r="F61" i="10"/>
  <c r="F53" i="10"/>
  <c r="F49" i="10"/>
  <c r="F46" i="10"/>
  <c r="F45" i="10"/>
  <c r="F29" i="10"/>
  <c r="F21" i="10"/>
  <c r="F14" i="10"/>
  <c r="F13" i="10"/>
  <c r="F8" i="10"/>
  <c r="D4" i="10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E4" i="6"/>
  <c r="E5" i="6"/>
  <c r="F6" i="6" s="1"/>
  <c r="E6" i="6"/>
  <c r="E7" i="6"/>
  <c r="G7" i="6" s="1"/>
  <c r="E8" i="6"/>
  <c r="E9" i="6"/>
  <c r="G9" i="6" s="1"/>
  <c r="E10" i="6"/>
  <c r="E11" i="6"/>
  <c r="G11" i="6" s="1"/>
  <c r="E12" i="6"/>
  <c r="E13" i="6"/>
  <c r="E14" i="6"/>
  <c r="E15" i="6"/>
  <c r="F15" i="6" s="1"/>
  <c r="E16" i="6"/>
  <c r="E17" i="6"/>
  <c r="G17" i="6" s="1"/>
  <c r="E18" i="6"/>
  <c r="E19" i="6"/>
  <c r="F19" i="6" s="1"/>
  <c r="E20" i="6"/>
  <c r="E21" i="6"/>
  <c r="E22" i="6"/>
  <c r="E23" i="6"/>
  <c r="F23" i="6" s="1"/>
  <c r="E24" i="6"/>
  <c r="E25" i="6"/>
  <c r="G25" i="6" s="1"/>
  <c r="E26" i="6"/>
  <c r="E27" i="6"/>
  <c r="F27" i="6" s="1"/>
  <c r="E28" i="6"/>
  <c r="E29" i="6"/>
  <c r="E30" i="6"/>
  <c r="E31" i="6"/>
  <c r="F31" i="6" s="1"/>
  <c r="E32" i="6"/>
  <c r="E33" i="6"/>
  <c r="F33" i="6" s="1"/>
  <c r="E34" i="6"/>
  <c r="E35" i="6"/>
  <c r="F35" i="6" s="1"/>
  <c r="E36" i="6"/>
  <c r="E37" i="6"/>
  <c r="E38" i="6"/>
  <c r="E39" i="6"/>
  <c r="G39" i="6" s="1"/>
  <c r="E40" i="6"/>
  <c r="E41" i="6"/>
  <c r="F41" i="6" s="1"/>
  <c r="E42" i="6"/>
  <c r="E43" i="6"/>
  <c r="F43" i="6" s="1"/>
  <c r="E44" i="6"/>
  <c r="E45" i="6"/>
  <c r="E46" i="6"/>
  <c r="E47" i="6"/>
  <c r="F47" i="6" s="1"/>
  <c r="E48" i="6"/>
  <c r="E49" i="6"/>
  <c r="F49" i="6" s="1"/>
  <c r="E50" i="6"/>
  <c r="E51" i="6"/>
  <c r="F51" i="6" s="1"/>
  <c r="E52" i="6"/>
  <c r="E53" i="6"/>
  <c r="E54" i="6"/>
  <c r="E55" i="6"/>
  <c r="F55" i="6" s="1"/>
  <c r="E56" i="6"/>
  <c r="E57" i="6"/>
  <c r="G57" i="6" s="1"/>
  <c r="E58" i="6"/>
  <c r="E59" i="6"/>
  <c r="F59" i="6" s="1"/>
  <c r="E60" i="6"/>
  <c r="E61" i="6"/>
  <c r="E62" i="6"/>
  <c r="E63" i="6"/>
  <c r="F63" i="6" s="1"/>
  <c r="E64" i="6"/>
  <c r="B12" i="6" s="1"/>
  <c r="E3" i="6"/>
  <c r="F57" i="6"/>
  <c r="G47" i="6"/>
  <c r="G41" i="6"/>
  <c r="G31" i="6"/>
  <c r="F17" i="6"/>
  <c r="G8" i="6"/>
  <c r="F8" i="6"/>
  <c r="F9" i="6"/>
  <c r="G6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B9" i="5" s="1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B12" i="5" s="1"/>
  <c r="E3" i="5"/>
  <c r="B6" i="5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B87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5" i="3"/>
  <c r="E6" i="3"/>
  <c r="E7" i="3"/>
  <c r="E8" i="3"/>
  <c r="E4" i="3"/>
  <c r="F3" i="3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F125" i="1" s="1"/>
  <c r="F45" i="6" l="1"/>
  <c r="F37" i="6"/>
  <c r="F29" i="6"/>
  <c r="F21" i="6"/>
  <c r="F13" i="6"/>
  <c r="B6" i="6"/>
  <c r="G23" i="6"/>
  <c r="G63" i="6"/>
  <c r="F10" i="6"/>
  <c r="B9" i="6"/>
  <c r="F39" i="6"/>
  <c r="F23" i="10"/>
  <c r="F55" i="10"/>
  <c r="F16" i="10"/>
  <c r="F24" i="10"/>
  <c r="F32" i="10"/>
  <c r="F40" i="10"/>
  <c r="F48" i="10"/>
  <c r="F56" i="10"/>
  <c r="F64" i="10"/>
  <c r="F72" i="10"/>
  <c r="F31" i="10"/>
  <c r="F63" i="10"/>
  <c r="F9" i="10"/>
  <c r="F65" i="10"/>
  <c r="F39" i="10"/>
  <c r="F18" i="10"/>
  <c r="F26" i="10"/>
  <c r="F34" i="10"/>
  <c r="F42" i="10"/>
  <c r="F50" i="10"/>
  <c r="F58" i="10"/>
  <c r="F66" i="10"/>
  <c r="F74" i="10"/>
  <c r="F47" i="10"/>
  <c r="F5" i="10"/>
  <c r="F67" i="10"/>
  <c r="F15" i="10"/>
  <c r="F12" i="10"/>
  <c r="F20" i="10"/>
  <c r="F28" i="10"/>
  <c r="F36" i="10"/>
  <c r="F44" i="10"/>
  <c r="F52" i="10"/>
  <c r="F60" i="10"/>
  <c r="F68" i="10"/>
  <c r="F76" i="10"/>
  <c r="F71" i="10"/>
  <c r="F6" i="10"/>
  <c r="F69" i="10"/>
  <c r="B9" i="10"/>
  <c r="F10" i="10"/>
  <c r="B6" i="10"/>
  <c r="B12" i="10"/>
  <c r="G12" i="1"/>
  <c r="G11" i="1"/>
  <c r="G125" i="1"/>
  <c r="G116" i="1"/>
  <c r="G84" i="1"/>
  <c r="G60" i="1"/>
  <c r="G20" i="1"/>
  <c r="G91" i="1"/>
  <c r="G27" i="1"/>
  <c r="G106" i="1"/>
  <c r="G74" i="1"/>
  <c r="G50" i="1"/>
  <c r="G10" i="1"/>
  <c r="G109" i="1"/>
  <c r="G92" i="1"/>
  <c r="G44" i="1"/>
  <c r="G107" i="1"/>
  <c r="G59" i="1"/>
  <c r="G35" i="1"/>
  <c r="G98" i="1"/>
  <c r="G34" i="1"/>
  <c r="G105" i="1"/>
  <c r="G81" i="1"/>
  <c r="G49" i="1"/>
  <c r="G41" i="1"/>
  <c r="G33" i="1"/>
  <c r="G25" i="1"/>
  <c r="G17" i="1"/>
  <c r="G9" i="1"/>
  <c r="B6" i="1"/>
  <c r="G93" i="1"/>
  <c r="G108" i="1"/>
  <c r="G76" i="1"/>
  <c r="G36" i="1"/>
  <c r="G115" i="1"/>
  <c r="G75" i="1"/>
  <c r="G43" i="1"/>
  <c r="G114" i="1"/>
  <c r="G66" i="1"/>
  <c r="G26" i="1"/>
  <c r="G113" i="1"/>
  <c r="G73" i="1"/>
  <c r="F12" i="1"/>
  <c r="G104" i="1"/>
  <c r="G88" i="1"/>
  <c r="G72" i="1"/>
  <c r="G64" i="1"/>
  <c r="G56" i="1"/>
  <c r="G48" i="1"/>
  <c r="G40" i="1"/>
  <c r="G32" i="1"/>
  <c r="G24" i="1"/>
  <c r="G16" i="1"/>
  <c r="G8" i="1"/>
  <c r="G117" i="1"/>
  <c r="G124" i="1"/>
  <c r="G100" i="1"/>
  <c r="G68" i="1"/>
  <c r="G52" i="1"/>
  <c r="G28" i="1"/>
  <c r="G123" i="1"/>
  <c r="G99" i="1"/>
  <c r="G67" i="1"/>
  <c r="G51" i="1"/>
  <c r="F28" i="1"/>
  <c r="G82" i="1"/>
  <c r="G42" i="1"/>
  <c r="F20" i="1"/>
  <c r="G97" i="1"/>
  <c r="G57" i="1"/>
  <c r="G112" i="1"/>
  <c r="G80" i="1"/>
  <c r="G119" i="1"/>
  <c r="G95" i="1"/>
  <c r="G79" i="1"/>
  <c r="G47" i="1"/>
  <c r="G7" i="1"/>
  <c r="G83" i="1"/>
  <c r="G19" i="1"/>
  <c r="G122" i="1"/>
  <c r="G90" i="1"/>
  <c r="G58" i="1"/>
  <c r="G18" i="1"/>
  <c r="G121" i="1"/>
  <c r="G89" i="1"/>
  <c r="G65" i="1"/>
  <c r="G120" i="1"/>
  <c r="G96" i="1"/>
  <c r="F11" i="1"/>
  <c r="G111" i="1"/>
  <c r="G103" i="1"/>
  <c r="G87" i="1"/>
  <c r="G71" i="1"/>
  <c r="G63" i="1"/>
  <c r="G55" i="1"/>
  <c r="G39" i="1"/>
  <c r="G31" i="1"/>
  <c r="G23" i="1"/>
  <c r="G15" i="1"/>
  <c r="G4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G101" i="1"/>
  <c r="G85" i="1"/>
  <c r="G77" i="1"/>
  <c r="G69" i="1"/>
  <c r="G61" i="1"/>
  <c r="G53" i="1"/>
  <c r="G45" i="1"/>
  <c r="G37" i="1"/>
  <c r="G29" i="1"/>
  <c r="G21" i="1"/>
  <c r="G13" i="1"/>
  <c r="G5" i="1"/>
  <c r="F25" i="6"/>
  <c r="G51" i="6"/>
  <c r="G15" i="6"/>
  <c r="G33" i="6"/>
  <c r="G55" i="6"/>
  <c r="G27" i="6"/>
  <c r="G43" i="6"/>
  <c r="G19" i="6"/>
  <c r="G59" i="6"/>
  <c r="G35" i="6"/>
  <c r="G49" i="6"/>
  <c r="F61" i="6"/>
  <c r="F53" i="6"/>
  <c r="G4" i="6"/>
  <c r="G13" i="6"/>
  <c r="G21" i="6"/>
  <c r="G29" i="6"/>
  <c r="G37" i="6"/>
  <c r="G45" i="6"/>
  <c r="G53" i="6"/>
  <c r="G61" i="6"/>
  <c r="F4" i="6"/>
  <c r="G10" i="6"/>
  <c r="F12" i="6"/>
  <c r="F14" i="6"/>
  <c r="F16" i="6"/>
  <c r="F18" i="6"/>
  <c r="F20" i="6"/>
  <c r="F22" i="6"/>
  <c r="F24" i="6"/>
  <c r="F26" i="6"/>
  <c r="F28" i="6"/>
  <c r="F30" i="6"/>
  <c r="F32" i="6"/>
  <c r="F34" i="6"/>
  <c r="F36" i="6"/>
  <c r="F38" i="6"/>
  <c r="F40" i="6"/>
  <c r="F42" i="6"/>
  <c r="F44" i="6"/>
  <c r="F46" i="6"/>
  <c r="F48" i="6"/>
  <c r="F50" i="6"/>
  <c r="F52" i="6"/>
  <c r="F54" i="6"/>
  <c r="F56" i="6"/>
  <c r="F58" i="6"/>
  <c r="F60" i="6"/>
  <c r="F62" i="6"/>
  <c r="F64" i="6"/>
  <c r="F5" i="6"/>
  <c r="G12" i="6"/>
  <c r="G14" i="6"/>
  <c r="G16" i="6"/>
  <c r="G18" i="6"/>
  <c r="G20" i="6"/>
  <c r="G22" i="6"/>
  <c r="G24" i="6"/>
  <c r="G26" i="6"/>
  <c r="G28" i="6"/>
  <c r="G30" i="6"/>
  <c r="G32" i="6"/>
  <c r="G34" i="6"/>
  <c r="G36" i="6"/>
  <c r="G38" i="6"/>
  <c r="G40" i="6"/>
  <c r="G42" i="6"/>
  <c r="G44" i="6"/>
  <c r="G46" i="6"/>
  <c r="G48" i="6"/>
  <c r="G50" i="6"/>
  <c r="G52" i="6"/>
  <c r="G54" i="6"/>
  <c r="G56" i="6"/>
  <c r="G58" i="6"/>
  <c r="G60" i="6"/>
  <c r="G62" i="6"/>
  <c r="G64" i="6"/>
  <c r="G5" i="6"/>
  <c r="F7" i="6"/>
  <c r="F11" i="6"/>
  <c r="G4" i="5"/>
  <c r="F4" i="5"/>
  <c r="F4" i="3"/>
  <c r="H4" i="3" s="1"/>
  <c r="F98" i="1"/>
  <c r="F74" i="1"/>
  <c r="F26" i="1"/>
  <c r="F9" i="1"/>
  <c r="F116" i="1"/>
  <c r="F100" i="1"/>
  <c r="F84" i="1"/>
  <c r="F68" i="1"/>
  <c r="F52" i="1"/>
  <c r="F115" i="1"/>
  <c r="F83" i="1"/>
  <c r="F51" i="1"/>
  <c r="F43" i="1"/>
  <c r="F19" i="1"/>
  <c r="F106" i="1"/>
  <c r="F66" i="1"/>
  <c r="F34" i="1"/>
  <c r="F57" i="1"/>
  <c r="F36" i="1"/>
  <c r="F107" i="1"/>
  <c r="F91" i="1"/>
  <c r="F67" i="1"/>
  <c r="F27" i="1"/>
  <c r="F114" i="1"/>
  <c r="F82" i="1"/>
  <c r="F50" i="1"/>
  <c r="F18" i="1"/>
  <c r="F121" i="1"/>
  <c r="F105" i="1"/>
  <c r="F97" i="1"/>
  <c r="F81" i="1"/>
  <c r="F65" i="1"/>
  <c r="F41" i="1"/>
  <c r="F33" i="1"/>
  <c r="F17" i="1"/>
  <c r="F112" i="1"/>
  <c r="F88" i="1"/>
  <c r="F72" i="1"/>
  <c r="F48" i="1"/>
  <c r="F32" i="1"/>
  <c r="F16" i="1"/>
  <c r="F111" i="1"/>
  <c r="F79" i="1"/>
  <c r="F47" i="1"/>
  <c r="F7" i="1"/>
  <c r="F124" i="1"/>
  <c r="F108" i="1"/>
  <c r="F92" i="1"/>
  <c r="F76" i="1"/>
  <c r="F60" i="1"/>
  <c r="F44" i="1"/>
  <c r="F123" i="1"/>
  <c r="F99" i="1"/>
  <c r="F75" i="1"/>
  <c r="F59" i="1"/>
  <c r="F35" i="1"/>
  <c r="F122" i="1"/>
  <c r="F90" i="1"/>
  <c r="F58" i="1"/>
  <c r="F42" i="1"/>
  <c r="F10" i="1"/>
  <c r="F113" i="1"/>
  <c r="F89" i="1"/>
  <c r="F73" i="1"/>
  <c r="F49" i="1"/>
  <c r="F25" i="1"/>
  <c r="F120" i="1"/>
  <c r="F104" i="1"/>
  <c r="F80" i="1"/>
  <c r="F64" i="1"/>
  <c r="F40" i="1"/>
  <c r="F24" i="1"/>
  <c r="F8" i="1"/>
  <c r="F119" i="1"/>
  <c r="F95" i="1"/>
  <c r="F87" i="1"/>
  <c r="F63" i="1"/>
  <c r="F39" i="1"/>
  <c r="F23" i="1"/>
  <c r="F4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96" i="1"/>
  <c r="F56" i="1"/>
  <c r="F103" i="1"/>
  <c r="F71" i="1"/>
  <c r="F55" i="1"/>
  <c r="F31" i="1"/>
  <c r="F1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G5" i="5" l="1"/>
  <c r="F5" i="5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B9" i="3" s="1"/>
  <c r="G4" i="3"/>
  <c r="F6" i="5" l="1"/>
  <c r="G6" i="5"/>
  <c r="G5" i="3"/>
  <c r="H5" i="3"/>
  <c r="H6" i="3"/>
  <c r="G6" i="3"/>
  <c r="G7" i="5" l="1"/>
  <c r="F7" i="5"/>
  <c r="H7" i="3"/>
  <c r="G7" i="3"/>
  <c r="F8" i="5" l="1"/>
  <c r="G8" i="5"/>
  <c r="G8" i="3"/>
  <c r="H8" i="3"/>
  <c r="G9" i="5" l="1"/>
  <c r="F9" i="5"/>
  <c r="H9" i="3"/>
  <c r="G9" i="3"/>
  <c r="G10" i="5" l="1"/>
  <c r="F10" i="5"/>
  <c r="G10" i="3"/>
  <c r="H10" i="3"/>
  <c r="G11" i="5" l="1"/>
  <c r="F11" i="5"/>
  <c r="H11" i="3"/>
  <c r="G11" i="3"/>
  <c r="G12" i="5" l="1"/>
  <c r="F12" i="5"/>
  <c r="H12" i="3"/>
  <c r="G12" i="3"/>
  <c r="G13" i="5" l="1"/>
  <c r="F13" i="5"/>
  <c r="H13" i="3"/>
  <c r="G13" i="3"/>
  <c r="G14" i="5" l="1"/>
  <c r="F14" i="5"/>
  <c r="H14" i="3"/>
  <c r="G14" i="3"/>
  <c r="G15" i="5" l="1"/>
  <c r="F15" i="5"/>
  <c r="H15" i="3"/>
  <c r="G15" i="3"/>
  <c r="F16" i="5" l="1"/>
  <c r="G16" i="5"/>
  <c r="G16" i="3"/>
  <c r="H16" i="3"/>
  <c r="G17" i="5" l="1"/>
  <c r="F17" i="5"/>
  <c r="G17" i="3"/>
  <c r="H17" i="3"/>
  <c r="G18" i="5" l="1"/>
  <c r="F18" i="5"/>
  <c r="H18" i="3"/>
  <c r="G18" i="3"/>
  <c r="F19" i="5" l="1"/>
  <c r="G19" i="5"/>
  <c r="H19" i="3"/>
  <c r="G19" i="3"/>
  <c r="G20" i="5" l="1"/>
  <c r="F20" i="5"/>
  <c r="H20" i="3"/>
  <c r="G20" i="3"/>
  <c r="G21" i="5" l="1"/>
  <c r="F21" i="5"/>
  <c r="H21" i="3"/>
  <c r="G21" i="3"/>
  <c r="F22" i="5" l="1"/>
  <c r="G22" i="5"/>
  <c r="H22" i="3"/>
  <c r="G22" i="3"/>
  <c r="G23" i="5" l="1"/>
  <c r="F23" i="5"/>
  <c r="G23" i="3"/>
  <c r="H23" i="3"/>
  <c r="F24" i="5" l="1"/>
  <c r="G24" i="5"/>
  <c r="G24" i="3"/>
  <c r="H24" i="3"/>
  <c r="G25" i="5" l="1"/>
  <c r="F25" i="5"/>
  <c r="G25" i="3"/>
  <c r="H25" i="3"/>
  <c r="G26" i="5" l="1"/>
  <c r="F26" i="5"/>
  <c r="H26" i="3"/>
  <c r="G26" i="3"/>
  <c r="G27" i="5" l="1"/>
  <c r="F27" i="5"/>
  <c r="G27" i="3"/>
  <c r="H27" i="3"/>
  <c r="G28" i="5" l="1"/>
  <c r="F28" i="5"/>
  <c r="H28" i="3"/>
  <c r="G28" i="3"/>
  <c r="G29" i="5" l="1"/>
  <c r="F29" i="5"/>
  <c r="H29" i="3"/>
  <c r="G29" i="3"/>
  <c r="F30" i="5" l="1"/>
  <c r="G30" i="5"/>
  <c r="G30" i="3"/>
  <c r="H30" i="3"/>
  <c r="G31" i="5" l="1"/>
  <c r="F31" i="5"/>
  <c r="H31" i="3"/>
  <c r="G31" i="3"/>
  <c r="F32" i="5" l="1"/>
  <c r="G32" i="5"/>
  <c r="G32" i="3"/>
  <c r="H32" i="3"/>
  <c r="G33" i="5" l="1"/>
  <c r="F33" i="5"/>
  <c r="G33" i="3"/>
  <c r="H33" i="3"/>
  <c r="G34" i="5" l="1"/>
  <c r="F34" i="5"/>
  <c r="H34" i="3"/>
  <c r="G34" i="3"/>
  <c r="G35" i="5" l="1"/>
  <c r="F35" i="5"/>
  <c r="H35" i="3"/>
  <c r="G35" i="3"/>
  <c r="G36" i="5" l="1"/>
  <c r="F36" i="5"/>
  <c r="H36" i="3"/>
  <c r="G36" i="3"/>
  <c r="G37" i="5" l="1"/>
  <c r="F37" i="5"/>
  <c r="H37" i="3"/>
  <c r="G37" i="3"/>
  <c r="F38" i="5" l="1"/>
  <c r="G38" i="5"/>
  <c r="H38" i="3"/>
  <c r="G38" i="3"/>
  <c r="G39" i="5" l="1"/>
  <c r="F39" i="5"/>
  <c r="H39" i="3"/>
  <c r="G39" i="3"/>
  <c r="F40" i="5" l="1"/>
  <c r="G40" i="5"/>
  <c r="G40" i="3"/>
  <c r="H40" i="3"/>
  <c r="G41" i="5" l="1"/>
  <c r="F41" i="5"/>
  <c r="H41" i="3"/>
  <c r="G41" i="3"/>
  <c r="G42" i="5" l="1"/>
  <c r="F42" i="5"/>
  <c r="H42" i="3"/>
  <c r="G42" i="3"/>
  <c r="F43" i="5" l="1"/>
  <c r="G43" i="5"/>
  <c r="H43" i="3"/>
  <c r="G43" i="3"/>
  <c r="G44" i="5" l="1"/>
  <c r="F44" i="5"/>
  <c r="H44" i="3"/>
  <c r="G44" i="3"/>
  <c r="G45" i="5" l="1"/>
  <c r="F45" i="5"/>
  <c r="H45" i="3"/>
  <c r="G45" i="3"/>
  <c r="F46" i="5" l="1"/>
  <c r="G46" i="5"/>
  <c r="H46" i="3"/>
  <c r="G46" i="3"/>
  <c r="G47" i="5" l="1"/>
  <c r="F47" i="5"/>
  <c r="H47" i="3"/>
  <c r="G47" i="3"/>
  <c r="F48" i="5" l="1"/>
  <c r="G48" i="5"/>
  <c r="G48" i="3"/>
  <c r="H48" i="3"/>
  <c r="G49" i="5" l="1"/>
  <c r="F49" i="5"/>
  <c r="H49" i="3"/>
  <c r="G49" i="3"/>
  <c r="G50" i="5" l="1"/>
  <c r="F50" i="5"/>
  <c r="H50" i="3"/>
  <c r="G50" i="3"/>
  <c r="G51" i="5" l="1"/>
  <c r="F51" i="5"/>
  <c r="G51" i="3"/>
  <c r="H51" i="3"/>
  <c r="G52" i="5" l="1"/>
  <c r="F52" i="5"/>
  <c r="H52" i="3"/>
  <c r="G52" i="3"/>
  <c r="G53" i="5" l="1"/>
  <c r="F53" i="5"/>
  <c r="H53" i="3"/>
  <c r="G53" i="3"/>
  <c r="F54" i="5" l="1"/>
  <c r="G54" i="5"/>
  <c r="H54" i="3"/>
  <c r="G54" i="3"/>
  <c r="G55" i="5" l="1"/>
  <c r="F55" i="5"/>
  <c r="H55" i="3"/>
  <c r="G55" i="3"/>
  <c r="F56" i="5" l="1"/>
  <c r="G56" i="5"/>
  <c r="G56" i="3"/>
  <c r="H56" i="3"/>
  <c r="G57" i="5" l="1"/>
  <c r="F57" i="5"/>
  <c r="H57" i="3"/>
  <c r="G57" i="3"/>
  <c r="G58" i="5" l="1"/>
  <c r="F58" i="5"/>
  <c r="H58" i="3"/>
  <c r="G58" i="3"/>
  <c r="G59" i="5" l="1"/>
  <c r="F59" i="5"/>
  <c r="H59" i="3"/>
  <c r="G59" i="3"/>
  <c r="G60" i="5" l="1"/>
  <c r="F60" i="5"/>
  <c r="H60" i="3"/>
  <c r="G60" i="3"/>
  <c r="G61" i="5" l="1"/>
  <c r="F61" i="5"/>
  <c r="H61" i="3"/>
  <c r="G61" i="3"/>
  <c r="F62" i="5" l="1"/>
  <c r="G62" i="5"/>
  <c r="G62" i="3"/>
  <c r="H62" i="3"/>
  <c r="G63" i="5" l="1"/>
  <c r="F63" i="5"/>
  <c r="H63" i="3"/>
  <c r="G63" i="3"/>
  <c r="F64" i="5" l="1"/>
  <c r="G64" i="5"/>
  <c r="G64" i="3"/>
  <c r="H64" i="3"/>
  <c r="G65" i="5" l="1"/>
  <c r="F65" i="5"/>
  <c r="H65" i="3"/>
  <c r="G65" i="3"/>
  <c r="G66" i="5" l="1"/>
  <c r="F66" i="5"/>
  <c r="H66" i="3"/>
  <c r="G66" i="3"/>
  <c r="G67" i="5" l="1"/>
  <c r="F67" i="5"/>
  <c r="G67" i="3"/>
  <c r="H67" i="3"/>
  <c r="G68" i="5" l="1"/>
  <c r="F68" i="5"/>
  <c r="H68" i="3"/>
  <c r="G68" i="3"/>
  <c r="G69" i="5" l="1"/>
  <c r="F69" i="5"/>
  <c r="H69" i="3"/>
  <c r="G69" i="3"/>
  <c r="G70" i="5" l="1"/>
  <c r="F70" i="5"/>
  <c r="H70" i="3"/>
  <c r="G70" i="3"/>
  <c r="G71" i="5" l="1"/>
  <c r="F71" i="5"/>
  <c r="H71" i="3"/>
  <c r="G71" i="3"/>
  <c r="F72" i="5" l="1"/>
  <c r="G72" i="5"/>
  <c r="G72" i="3"/>
  <c r="H72" i="3"/>
  <c r="G73" i="5" l="1"/>
  <c r="F73" i="5"/>
  <c r="H73" i="3"/>
  <c r="G73" i="3"/>
  <c r="G74" i="5" l="1"/>
  <c r="F74" i="5"/>
  <c r="H74" i="3"/>
  <c r="G74" i="3"/>
  <c r="G75" i="5" l="1"/>
  <c r="F75" i="5"/>
  <c r="G75" i="3"/>
  <c r="H75" i="3"/>
  <c r="G76" i="5" l="1"/>
  <c r="F76" i="5"/>
  <c r="H76" i="3"/>
  <c r="G76" i="3"/>
  <c r="G77" i="5" l="1"/>
  <c r="F77" i="5"/>
  <c r="H77" i="3"/>
  <c r="G77" i="3"/>
  <c r="G78" i="3" l="1"/>
  <c r="H78" i="3"/>
  <c r="H79" i="3" l="1"/>
  <c r="G79" i="3"/>
  <c r="G80" i="3" l="1"/>
  <c r="H80" i="3"/>
  <c r="G81" i="3" l="1"/>
  <c r="H81" i="3"/>
  <c r="H82" i="3" l="1"/>
  <c r="G82" i="3"/>
  <c r="H83" i="3" l="1"/>
  <c r="G83" i="3"/>
  <c r="H84" i="3" l="1"/>
  <c r="G84" i="3"/>
  <c r="H85" i="3" l="1"/>
  <c r="G85" i="3"/>
  <c r="H86" i="3" l="1"/>
  <c r="G86" i="3"/>
  <c r="H87" i="3" l="1"/>
  <c r="G87" i="3"/>
  <c r="G88" i="3" l="1"/>
  <c r="H88" i="3"/>
  <c r="H89" i="3" l="1"/>
  <c r="G89" i="3"/>
  <c r="H90" i="3" l="1"/>
  <c r="G90" i="3"/>
  <c r="H91" i="3" l="1"/>
  <c r="G91" i="3"/>
  <c r="H92" i="3" l="1"/>
  <c r="G92" i="3"/>
  <c r="H93" i="3" l="1"/>
  <c r="G93" i="3"/>
  <c r="G94" i="3" l="1"/>
  <c r="H94" i="3"/>
  <c r="H95" i="3" l="1"/>
  <c r="G95" i="3"/>
  <c r="G96" i="3" l="1"/>
  <c r="H96" i="3"/>
  <c r="G97" i="3" l="1"/>
  <c r="H97" i="3"/>
  <c r="H98" i="3" l="1"/>
  <c r="G98" i="3"/>
  <c r="G99" i="3" l="1"/>
  <c r="H99" i="3"/>
  <c r="H100" i="3" l="1"/>
  <c r="G100" i="3"/>
  <c r="H101" i="3" l="1"/>
  <c r="G101" i="3"/>
  <c r="H102" i="3" l="1"/>
  <c r="G102" i="3"/>
  <c r="H103" i="3" l="1"/>
  <c r="G103" i="3"/>
  <c r="G104" i="3" l="1"/>
  <c r="H104" i="3"/>
  <c r="H105" i="3" l="1"/>
  <c r="G105" i="3"/>
  <c r="H106" i="3" l="1"/>
  <c r="G106" i="3"/>
  <c r="G107" i="3" l="1"/>
  <c r="H107" i="3"/>
  <c r="H108" i="3" l="1"/>
  <c r="G108" i="3"/>
  <c r="H109" i="3" l="1"/>
  <c r="G109" i="3"/>
  <c r="G110" i="3" l="1"/>
  <c r="H110" i="3"/>
  <c r="H111" i="3" l="1"/>
  <c r="G111" i="3"/>
  <c r="G112" i="3" l="1"/>
  <c r="H112" i="3"/>
  <c r="H113" i="3" l="1"/>
  <c r="G113" i="3"/>
  <c r="H114" i="3" l="1"/>
  <c r="G114" i="3"/>
  <c r="G115" i="3" l="1"/>
  <c r="H115" i="3"/>
  <c r="H116" i="3" l="1"/>
  <c r="G116" i="3"/>
  <c r="H117" i="3" l="1"/>
  <c r="G117" i="3"/>
  <c r="G118" i="3" l="1"/>
  <c r="H118" i="3"/>
  <c r="H119" i="3" l="1"/>
  <c r="G119" i="3"/>
  <c r="G120" i="3" l="1"/>
  <c r="H120" i="3"/>
  <c r="H121" i="3" l="1"/>
  <c r="G121" i="3"/>
  <c r="H122" i="3" l="1"/>
  <c r="G122" i="3"/>
  <c r="H123" i="3" l="1"/>
  <c r="G123" i="3"/>
  <c r="H124" i="3" l="1"/>
  <c r="G124" i="3"/>
  <c r="H125" i="3" l="1"/>
  <c r="G125" i="3"/>
</calcChain>
</file>

<file path=xl/sharedStrings.xml><?xml version="1.0" encoding="utf-8"?>
<sst xmlns="http://schemas.openxmlformats.org/spreadsheetml/2006/main" count="72" uniqueCount="33">
  <si>
    <t>Growth Rate</t>
  </si>
  <si>
    <t>Starting Value</t>
  </si>
  <si>
    <t>Date</t>
  </si>
  <si>
    <t>Value</t>
  </si>
  <si>
    <t>Change</t>
  </si>
  <si>
    <t>% Change</t>
  </si>
  <si>
    <t>Noise</t>
  </si>
  <si>
    <t>Noise Stdev</t>
  </si>
  <si>
    <t>Average Annual Growth Rate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</si>
  <si>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</si>
  <si>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</si>
  <si>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</si>
  <si>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</si>
  <si>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</si>
  <si>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</si>
  <si>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A939RX0Q048SBEA</t>
  </si>
  <si>
    <t>Real gross domestic product per capita, Chained 2012 Dollars, Annual, Seasonally Adjusted Annual Rate</t>
  </si>
  <si>
    <t>Frequency: Annual</t>
  </si>
  <si>
    <t>observation_date</t>
  </si>
  <si>
    <t>https://fred.stlouisfed.org/series/A939RX0Q048SBEA#0</t>
  </si>
  <si>
    <t>Average Annual GR [1947-2000]</t>
  </si>
  <si>
    <t>Average Annual GR [2000-2021]</t>
  </si>
  <si>
    <t>PCAGDPCNA646NWDB</t>
  </si>
  <si>
    <t>Gross Domestic Product Per Capita for China, Current U.S. Dollars, Annual, Not Seasonally Adjusted</t>
  </si>
  <si>
    <t>https://fred.stlouisfed.org/series/PCAGDPCNA646NWDB</t>
  </si>
  <si>
    <t>US Population</t>
  </si>
  <si>
    <t>Pop GR</t>
  </si>
  <si>
    <t xml:space="preserve">Plot Simulated GDP on Absolute Scale </t>
  </si>
  <si>
    <t xml:space="preserve">Plot Simulated GDP on Ratio Scale </t>
  </si>
  <si>
    <t xml:space="preserve">GDP: Average Annual Growth Rate </t>
  </si>
  <si>
    <t>1947-2021</t>
  </si>
  <si>
    <t>1947-2000</t>
  </si>
  <si>
    <t>2000-2021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</si>
</sst>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0"/>
    <numFmt numFmtId="166" formatCode="0.0%"/>
    <numFmt numFmtId="167" formatCode="yyyy\-mm\-dd"/>
    <numFmt numFmtId="168" formatCode="0.0000000000000"/>
    <numFmt numFmtId="169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9" fontId="0" fillId="0" borderId="0" xfId="3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3" applyNumberFormat="1" applyFont="1"/>
    <xf numFmtId="9" fontId="0" fillId="2" borderId="1" xfId="3" applyFont="1" applyFill="1" applyBorder="1"/>
    <xf numFmtId="0" fontId="0" fillId="2" borderId="1" xfId="0" applyFill="1" applyBorder="1"/>
    <xf numFmtId="0" fontId="2" fillId="0" borderId="0" xfId="0" applyFont="1"/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9" fontId="0" fillId="0" borderId="0" xfId="3" applyFont="1" applyFill="1" applyBorder="1"/>
    <xf numFmtId="164" fontId="0" fillId="0" borderId="0" xfId="2" applyNumberFormat="1" applyFont="1" applyFill="1" applyBorder="1"/>
    <xf numFmtId="168" fontId="0" fillId="0" borderId="0" xfId="0" applyNumberFormat="1"/>
    <xf numFmtId="0" fontId="3" fillId="0" borderId="0" xfId="4"/>
    <xf numFmtId="169" fontId="0" fillId="0" borderId="0" xfId="1" applyNumberFormat="1" applyFont="1"/>
    <xf numFmtId="164" fontId="0" fillId="2" borderId="1" xfId="0" applyNumberFormat="1" applyFill="1" applyBorder="1"/>
    <xf numFmtId="9" fontId="0" fillId="3" borderId="1" xfId="3" applyFont="1" applyFill="1" applyBorder="1"/>
    <xf numFmtId="164" fontId="0" fillId="3" borderId="1" xfId="2" applyNumberFormat="1" applyFont="1" applyFill="1" applyBorder="1"/>
    <xf numFmtId="166" fontId="0" fillId="2" borderId="1" xfId="3" applyNumberFormat="1" applyFont="1" applyFill="1" applyBorder="1"/>
    <xf numFmtId="10" fontId="0" fillId="2" borderId="1" xfId="0" applyNumberForma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166" fontId="0" fillId="2" borderId="1" xfId="3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65" fontId="0" fillId="2" borderId="1" xfId="0" applyNumberFormat="1" applyFill="1" applyBorder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'simulated gdp'!$E$2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'simulated gdp'!$D$3:$D$125</c:f>
              <c:numCache>
                <c:formatCode>General</c:formatCode>
                <c:ptCount val="123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</c:numCache>
            </c:numRef>
          </c:xVal>
          <c:yVal>
            <c:numRef>
              <c:f>'simulated gdp'!$E$3:$E$125</c:f>
              <c:numCache>
                <c:formatCode>_("$"* #,##0_);_("$"* \(#,##0\);_("$"* "-"??_);_(@_)</c:formatCode>
                <c:ptCount val="123"/>
                <c:pt idx="0">
                  <c:v>6000</c:v>
                </c:pt>
                <c:pt idx="1">
                  <c:v>6120</c:v>
                </c:pt>
                <c:pt idx="2">
                  <c:v>6242.4000000000005</c:v>
                </c:pt>
                <c:pt idx="3">
                  <c:v>6367.2480000000005</c:v>
                </c:pt>
                <c:pt idx="4">
                  <c:v>6494.5929600000009</c:v>
                </c:pt>
                <c:pt idx="5">
                  <c:v>6624.4848192000009</c:v>
                </c:pt>
                <c:pt idx="6">
                  <c:v>6756.974515584001</c:v>
                </c:pt>
                <c:pt idx="7">
                  <c:v>6892.1140058956807</c:v>
                </c:pt>
                <c:pt idx="8">
                  <c:v>7029.9562860135948</c:v>
                </c:pt>
                <c:pt idx="9">
                  <c:v>7170.555411733867</c:v>
                </c:pt>
                <c:pt idx="10">
                  <c:v>7313.9665199685442</c:v>
                </c:pt>
                <c:pt idx="11">
                  <c:v>7460.2458503679154</c:v>
                </c:pt>
                <c:pt idx="12">
                  <c:v>7609.4507673752742</c:v>
                </c:pt>
                <c:pt idx="13">
                  <c:v>7761.6397827227802</c:v>
                </c:pt>
                <c:pt idx="14">
                  <c:v>7916.8725783772361</c:v>
                </c:pt>
                <c:pt idx="15">
                  <c:v>8075.2100299447811</c:v>
                </c:pt>
                <c:pt idx="16">
                  <c:v>8236.7142305436773</c:v>
                </c:pt>
                <c:pt idx="17">
                  <c:v>8401.4485151545505</c:v>
                </c:pt>
                <c:pt idx="18">
                  <c:v>8569.4774854576408</c:v>
                </c:pt>
                <c:pt idx="19">
                  <c:v>8740.8670351667934</c:v>
                </c:pt>
                <c:pt idx="20">
                  <c:v>8915.6843758701289</c:v>
                </c:pt>
                <c:pt idx="21">
                  <c:v>9093.9980633875311</c:v>
                </c:pt>
                <c:pt idx="22">
                  <c:v>9275.8780246552815</c:v>
                </c:pt>
                <c:pt idx="23">
                  <c:v>9461.3955851483879</c:v>
                </c:pt>
                <c:pt idx="24">
                  <c:v>9650.6234968513563</c:v>
                </c:pt>
                <c:pt idx="25">
                  <c:v>9843.6359667883844</c:v>
                </c:pt>
                <c:pt idx="26">
                  <c:v>10040.508686124153</c:v>
                </c:pt>
                <c:pt idx="27">
                  <c:v>10241.318859846635</c:v>
                </c:pt>
                <c:pt idx="28">
                  <c:v>10446.145237043567</c:v>
                </c:pt>
                <c:pt idx="29">
                  <c:v>10655.068141784439</c:v>
                </c:pt>
                <c:pt idx="30">
                  <c:v>10868.169504620128</c:v>
                </c:pt>
                <c:pt idx="31">
                  <c:v>11085.532894712531</c:v>
                </c:pt>
                <c:pt idx="32">
                  <c:v>11307.243552606782</c:v>
                </c:pt>
                <c:pt idx="33">
                  <c:v>11533.388423658918</c:v>
                </c:pt>
                <c:pt idx="34">
                  <c:v>11764.056192132097</c:v>
                </c:pt>
                <c:pt idx="35">
                  <c:v>11999.337315974739</c:v>
                </c:pt>
                <c:pt idx="36">
                  <c:v>12239.324062294234</c:v>
                </c:pt>
                <c:pt idx="37">
                  <c:v>12484.110543540119</c:v>
                </c:pt>
                <c:pt idx="38">
                  <c:v>12733.792754410921</c:v>
                </c:pt>
                <c:pt idx="39">
                  <c:v>12988.468609499139</c:v>
                </c:pt>
                <c:pt idx="40">
                  <c:v>13248.237981689123</c:v>
                </c:pt>
                <c:pt idx="41">
                  <c:v>13513.202741322904</c:v>
                </c:pt>
                <c:pt idx="42">
                  <c:v>13783.466796149363</c:v>
                </c:pt>
                <c:pt idx="43">
                  <c:v>14059.13613207235</c:v>
                </c:pt>
                <c:pt idx="44">
                  <c:v>14340.318854713798</c:v>
                </c:pt>
                <c:pt idx="45">
                  <c:v>14627.125231808073</c:v>
                </c:pt>
                <c:pt idx="46">
                  <c:v>14919.667736444235</c:v>
                </c:pt>
                <c:pt idx="47">
                  <c:v>15218.06109117312</c:v>
                </c:pt>
                <c:pt idx="48">
                  <c:v>15522.422312996583</c:v>
                </c:pt>
                <c:pt idx="49">
                  <c:v>15832.870759256515</c:v>
                </c:pt>
                <c:pt idx="50">
                  <c:v>16149.528174441646</c:v>
                </c:pt>
                <c:pt idx="51">
                  <c:v>16472.518737930481</c:v>
                </c:pt>
                <c:pt idx="52">
                  <c:v>16801.96911268909</c:v>
                </c:pt>
                <c:pt idx="53">
                  <c:v>17138.008494942871</c:v>
                </c:pt>
                <c:pt idx="54">
                  <c:v>17480.768664841729</c:v>
                </c:pt>
                <c:pt idx="55">
                  <c:v>17830.384038138563</c:v>
                </c:pt>
                <c:pt idx="56">
                  <c:v>18186.991718901336</c:v>
                </c:pt>
                <c:pt idx="57">
                  <c:v>18550.731553279362</c:v>
                </c:pt>
                <c:pt idx="58">
                  <c:v>18921.746184344949</c:v>
                </c:pt>
                <c:pt idx="59">
                  <c:v>19300.181108031848</c:v>
                </c:pt>
                <c:pt idx="60">
                  <c:v>19686.184730192486</c:v>
                </c:pt>
                <c:pt idx="61">
                  <c:v>20079.908424796336</c:v>
                </c:pt>
                <c:pt idx="62">
                  <c:v>20481.506593292263</c:v>
                </c:pt>
                <c:pt idx="63">
                  <c:v>20891.136725158107</c:v>
                </c:pt>
                <c:pt idx="64">
                  <c:v>21308.95945966127</c:v>
                </c:pt>
                <c:pt idx="65">
                  <c:v>21735.138648854496</c:v>
                </c:pt>
                <c:pt idx="66">
                  <c:v>22169.841421831585</c:v>
                </c:pt>
                <c:pt idx="67">
                  <c:v>22613.238250268216</c:v>
                </c:pt>
                <c:pt idx="68">
                  <c:v>23065.503015273582</c:v>
                </c:pt>
                <c:pt idx="69">
                  <c:v>23526.813075579055</c:v>
                </c:pt>
                <c:pt idx="70">
                  <c:v>23997.349337090636</c:v>
                </c:pt>
                <c:pt idx="71">
                  <c:v>24477.296323832448</c:v>
                </c:pt>
                <c:pt idx="72">
                  <c:v>24966.842250309099</c:v>
                </c:pt>
                <c:pt idx="73">
                  <c:v>25466.179095315281</c:v>
                </c:pt>
                <c:pt idx="74">
                  <c:v>25975.502677221586</c:v>
                </c:pt>
                <c:pt idx="75">
                  <c:v>26495.012730766019</c:v>
                </c:pt>
                <c:pt idx="76">
                  <c:v>27024.912985381339</c:v>
                </c:pt>
                <c:pt idx="77">
                  <c:v>27565.411245088966</c:v>
                </c:pt>
                <c:pt idx="78">
                  <c:v>28116.719469990745</c:v>
                </c:pt>
                <c:pt idx="79">
                  <c:v>28679.053859390562</c:v>
                </c:pt>
                <c:pt idx="80">
                  <c:v>29252.634936578375</c:v>
                </c:pt>
                <c:pt idx="81">
                  <c:v>29837.687635309943</c:v>
                </c:pt>
                <c:pt idx="82">
                  <c:v>30434.441388016141</c:v>
                </c:pt>
                <c:pt idx="83">
                  <c:v>31043.130215776466</c:v>
                </c:pt>
                <c:pt idx="84">
                  <c:v>31663.992820091997</c:v>
                </c:pt>
                <c:pt idx="85">
                  <c:v>32297.272676493838</c:v>
                </c:pt>
                <c:pt idx="86">
                  <c:v>32943.218130023713</c:v>
                </c:pt>
                <c:pt idx="87">
                  <c:v>33602.082492624191</c:v>
                </c:pt>
                <c:pt idx="88">
                  <c:v>34274.124142476678</c:v>
                </c:pt>
                <c:pt idx="89">
                  <c:v>34959.606625326211</c:v>
                </c:pt>
                <c:pt idx="90">
                  <c:v>35658.798757832737</c:v>
                </c:pt>
                <c:pt idx="91">
                  <c:v>36371.974732989394</c:v>
                </c:pt>
                <c:pt idx="92">
                  <c:v>37099.414227649184</c:v>
                </c:pt>
                <c:pt idx="93">
                  <c:v>37841.40251220217</c:v>
                </c:pt>
                <c:pt idx="94">
                  <c:v>38598.230562446217</c:v>
                </c:pt>
                <c:pt idx="95">
                  <c:v>39370.195173695145</c:v>
                </c:pt>
                <c:pt idx="96">
                  <c:v>40157.599077169049</c:v>
                </c:pt>
                <c:pt idx="97">
                  <c:v>40960.751058712427</c:v>
                </c:pt>
                <c:pt idx="98">
                  <c:v>41779.966079886675</c:v>
                </c:pt>
                <c:pt idx="99">
                  <c:v>42615.565401484411</c:v>
                </c:pt>
                <c:pt idx="100">
                  <c:v>43467.876709514101</c:v>
                </c:pt>
                <c:pt idx="101">
                  <c:v>44337.234243704384</c:v>
                </c:pt>
                <c:pt idx="102">
                  <c:v>45223.978928578472</c:v>
                </c:pt>
                <c:pt idx="103">
                  <c:v>46128.458507150041</c:v>
                </c:pt>
                <c:pt idx="104">
                  <c:v>47051.027677293045</c:v>
                </c:pt>
                <c:pt idx="105">
                  <c:v>47992.048230838904</c:v>
                </c:pt>
                <c:pt idx="106">
                  <c:v>48951.889195455682</c:v>
                </c:pt>
                <c:pt idx="107">
                  <c:v>49930.926979364798</c:v>
                </c:pt>
                <c:pt idx="108">
                  <c:v>50929.545518952094</c:v>
                </c:pt>
                <c:pt idx="109">
                  <c:v>51948.136429331134</c:v>
                </c:pt>
                <c:pt idx="110">
                  <c:v>52987.099157917757</c:v>
                </c:pt>
                <c:pt idx="111">
                  <c:v>54046.841141076111</c:v>
                </c:pt>
                <c:pt idx="112">
                  <c:v>55127.777963897635</c:v>
                </c:pt>
                <c:pt idx="113">
                  <c:v>56230.333523175592</c:v>
                </c:pt>
                <c:pt idx="114">
                  <c:v>57354.940193639108</c:v>
                </c:pt>
                <c:pt idx="115">
                  <c:v>58502.038997511889</c:v>
                </c:pt>
                <c:pt idx="116">
                  <c:v>59672.079777462124</c:v>
                </c:pt>
                <c:pt idx="117">
                  <c:v>60865.521373011368</c:v>
                </c:pt>
                <c:pt idx="118">
                  <c:v>62082.831800471598</c:v>
                </c:pt>
                <c:pt idx="119">
                  <c:v>63324.488436481035</c:v>
                </c:pt>
                <c:pt idx="120">
                  <c:v>64590.97820521066</c:v>
                </c:pt>
                <c:pt idx="121">
                  <c:v>65882.797769314871</c:v>
                </c:pt>
                <c:pt idx="122">
                  <c:v>67200.453724701176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3-0E48-99D8-52B4C107F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'simulated gdp'!$E$2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'simulated gdp'!$D$3:$D$125</c:f>
              <c:numCache>
                <c:formatCode>General</c:formatCode>
                <c:ptCount val="123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</c:numCache>
            </c:numRef>
          </c:xVal>
          <c:yVal>
            <c:numRef>
              <c:f>'simulated gdp'!$E$3:$E$125</c:f>
              <c:numCache>
                <c:formatCode>_("$"* #,##0_);_("$"* \(#,##0\);_("$"* "-"??_);_(@_)</c:formatCode>
                <c:ptCount val="123"/>
                <c:pt idx="0">
                  <c:v>6000</c:v>
                </c:pt>
                <c:pt idx="1">
                  <c:v>6120</c:v>
                </c:pt>
                <c:pt idx="2">
                  <c:v>6242.4000000000005</c:v>
                </c:pt>
                <c:pt idx="3">
                  <c:v>6367.2480000000005</c:v>
                </c:pt>
                <c:pt idx="4">
                  <c:v>6494.5929600000009</c:v>
                </c:pt>
                <c:pt idx="5">
                  <c:v>6624.4848192000009</c:v>
                </c:pt>
                <c:pt idx="6">
                  <c:v>6756.974515584001</c:v>
                </c:pt>
                <c:pt idx="7">
                  <c:v>6892.1140058956807</c:v>
                </c:pt>
                <c:pt idx="8">
                  <c:v>7029.9562860135948</c:v>
                </c:pt>
                <c:pt idx="9">
                  <c:v>7170.555411733867</c:v>
                </c:pt>
                <c:pt idx="10">
                  <c:v>7313.9665199685442</c:v>
                </c:pt>
                <c:pt idx="11">
                  <c:v>7460.2458503679154</c:v>
                </c:pt>
                <c:pt idx="12">
                  <c:v>7609.4507673752742</c:v>
                </c:pt>
                <c:pt idx="13">
                  <c:v>7761.6397827227802</c:v>
                </c:pt>
                <c:pt idx="14">
                  <c:v>7916.8725783772361</c:v>
                </c:pt>
                <c:pt idx="15">
                  <c:v>8075.2100299447811</c:v>
                </c:pt>
                <c:pt idx="16">
                  <c:v>8236.7142305436773</c:v>
                </c:pt>
                <c:pt idx="17">
                  <c:v>8401.4485151545505</c:v>
                </c:pt>
                <c:pt idx="18">
                  <c:v>8569.4774854576408</c:v>
                </c:pt>
                <c:pt idx="19">
                  <c:v>8740.8670351667934</c:v>
                </c:pt>
                <c:pt idx="20">
                  <c:v>8915.6843758701289</c:v>
                </c:pt>
                <c:pt idx="21">
                  <c:v>9093.9980633875311</c:v>
                </c:pt>
                <c:pt idx="22">
                  <c:v>9275.8780246552815</c:v>
                </c:pt>
                <c:pt idx="23">
                  <c:v>9461.3955851483879</c:v>
                </c:pt>
                <c:pt idx="24">
                  <c:v>9650.6234968513563</c:v>
                </c:pt>
                <c:pt idx="25">
                  <c:v>9843.6359667883844</c:v>
                </c:pt>
                <c:pt idx="26">
                  <c:v>10040.508686124153</c:v>
                </c:pt>
                <c:pt idx="27">
                  <c:v>10241.318859846635</c:v>
                </c:pt>
                <c:pt idx="28">
                  <c:v>10446.145237043567</c:v>
                </c:pt>
                <c:pt idx="29">
                  <c:v>10655.068141784439</c:v>
                </c:pt>
                <c:pt idx="30">
                  <c:v>10868.169504620128</c:v>
                </c:pt>
                <c:pt idx="31">
                  <c:v>11085.532894712531</c:v>
                </c:pt>
                <c:pt idx="32">
                  <c:v>11307.243552606782</c:v>
                </c:pt>
                <c:pt idx="33">
                  <c:v>11533.388423658918</c:v>
                </c:pt>
                <c:pt idx="34">
                  <c:v>11764.056192132097</c:v>
                </c:pt>
                <c:pt idx="35">
                  <c:v>11999.337315974739</c:v>
                </c:pt>
                <c:pt idx="36">
                  <c:v>12239.324062294234</c:v>
                </c:pt>
                <c:pt idx="37">
                  <c:v>12484.110543540119</c:v>
                </c:pt>
                <c:pt idx="38">
                  <c:v>12733.792754410921</c:v>
                </c:pt>
                <c:pt idx="39">
                  <c:v>12988.468609499139</c:v>
                </c:pt>
                <c:pt idx="40">
                  <c:v>13248.237981689123</c:v>
                </c:pt>
                <c:pt idx="41">
                  <c:v>13513.202741322904</c:v>
                </c:pt>
                <c:pt idx="42">
                  <c:v>13783.466796149363</c:v>
                </c:pt>
                <c:pt idx="43">
                  <c:v>14059.13613207235</c:v>
                </c:pt>
                <c:pt idx="44">
                  <c:v>14340.318854713798</c:v>
                </c:pt>
                <c:pt idx="45">
                  <c:v>14627.125231808073</c:v>
                </c:pt>
                <c:pt idx="46">
                  <c:v>14919.667736444235</c:v>
                </c:pt>
                <c:pt idx="47">
                  <c:v>15218.06109117312</c:v>
                </c:pt>
                <c:pt idx="48">
                  <c:v>15522.422312996583</c:v>
                </c:pt>
                <c:pt idx="49">
                  <c:v>15832.870759256515</c:v>
                </c:pt>
                <c:pt idx="50">
                  <c:v>16149.528174441646</c:v>
                </c:pt>
                <c:pt idx="51">
                  <c:v>16472.518737930481</c:v>
                </c:pt>
                <c:pt idx="52">
                  <c:v>16801.96911268909</c:v>
                </c:pt>
                <c:pt idx="53">
                  <c:v>17138.008494942871</c:v>
                </c:pt>
                <c:pt idx="54">
                  <c:v>17480.768664841729</c:v>
                </c:pt>
                <c:pt idx="55">
                  <c:v>17830.384038138563</c:v>
                </c:pt>
                <c:pt idx="56">
                  <c:v>18186.991718901336</c:v>
                </c:pt>
                <c:pt idx="57">
                  <c:v>18550.731553279362</c:v>
                </c:pt>
                <c:pt idx="58">
                  <c:v>18921.746184344949</c:v>
                </c:pt>
                <c:pt idx="59">
                  <c:v>19300.181108031848</c:v>
                </c:pt>
                <c:pt idx="60">
                  <c:v>19686.184730192486</c:v>
                </c:pt>
                <c:pt idx="61">
                  <c:v>20079.908424796336</c:v>
                </c:pt>
                <c:pt idx="62">
                  <c:v>20481.506593292263</c:v>
                </c:pt>
                <c:pt idx="63">
                  <c:v>20891.136725158107</c:v>
                </c:pt>
                <c:pt idx="64">
                  <c:v>21308.95945966127</c:v>
                </c:pt>
                <c:pt idx="65">
                  <c:v>21735.138648854496</c:v>
                </c:pt>
                <c:pt idx="66">
                  <c:v>22169.841421831585</c:v>
                </c:pt>
                <c:pt idx="67">
                  <c:v>22613.238250268216</c:v>
                </c:pt>
                <c:pt idx="68">
                  <c:v>23065.503015273582</c:v>
                </c:pt>
                <c:pt idx="69">
                  <c:v>23526.813075579055</c:v>
                </c:pt>
                <c:pt idx="70">
                  <c:v>23997.349337090636</c:v>
                </c:pt>
                <c:pt idx="71">
                  <c:v>24477.296323832448</c:v>
                </c:pt>
                <c:pt idx="72">
                  <c:v>24966.842250309099</c:v>
                </c:pt>
                <c:pt idx="73">
                  <c:v>25466.179095315281</c:v>
                </c:pt>
                <c:pt idx="74">
                  <c:v>25975.502677221586</c:v>
                </c:pt>
                <c:pt idx="75">
                  <c:v>26495.012730766019</c:v>
                </c:pt>
                <c:pt idx="76">
                  <c:v>27024.912985381339</c:v>
                </c:pt>
                <c:pt idx="77">
                  <c:v>27565.411245088966</c:v>
                </c:pt>
                <c:pt idx="78">
                  <c:v>28116.719469990745</c:v>
                </c:pt>
                <c:pt idx="79">
                  <c:v>28679.053859390562</c:v>
                </c:pt>
                <c:pt idx="80">
                  <c:v>29252.634936578375</c:v>
                </c:pt>
                <c:pt idx="81">
                  <c:v>29837.687635309943</c:v>
                </c:pt>
                <c:pt idx="82">
                  <c:v>30434.441388016141</c:v>
                </c:pt>
                <c:pt idx="83">
                  <c:v>31043.130215776466</c:v>
                </c:pt>
                <c:pt idx="84">
                  <c:v>31663.992820091997</c:v>
                </c:pt>
                <c:pt idx="85">
                  <c:v>32297.272676493838</c:v>
                </c:pt>
                <c:pt idx="86">
                  <c:v>32943.218130023713</c:v>
                </c:pt>
                <c:pt idx="87">
                  <c:v>33602.082492624191</c:v>
                </c:pt>
                <c:pt idx="88">
                  <c:v>34274.124142476678</c:v>
                </c:pt>
                <c:pt idx="89">
                  <c:v>34959.606625326211</c:v>
                </c:pt>
                <c:pt idx="90">
                  <c:v>35658.798757832737</c:v>
                </c:pt>
                <c:pt idx="91">
                  <c:v>36371.974732989394</c:v>
                </c:pt>
                <c:pt idx="92">
                  <c:v>37099.414227649184</c:v>
                </c:pt>
                <c:pt idx="93">
                  <c:v>37841.40251220217</c:v>
                </c:pt>
                <c:pt idx="94">
                  <c:v>38598.230562446217</c:v>
                </c:pt>
                <c:pt idx="95">
                  <c:v>39370.195173695145</c:v>
                </c:pt>
                <c:pt idx="96">
                  <c:v>40157.599077169049</c:v>
                </c:pt>
                <c:pt idx="97">
                  <c:v>40960.751058712427</c:v>
                </c:pt>
                <c:pt idx="98">
                  <c:v>41779.966079886675</c:v>
                </c:pt>
                <c:pt idx="99">
                  <c:v>42615.565401484411</c:v>
                </c:pt>
                <c:pt idx="100">
                  <c:v>43467.876709514101</c:v>
                </c:pt>
                <c:pt idx="101">
                  <c:v>44337.234243704384</c:v>
                </c:pt>
                <c:pt idx="102">
                  <c:v>45223.978928578472</c:v>
                </c:pt>
                <c:pt idx="103">
                  <c:v>46128.458507150041</c:v>
                </c:pt>
                <c:pt idx="104">
                  <c:v>47051.027677293045</c:v>
                </c:pt>
                <c:pt idx="105">
                  <c:v>47992.048230838904</c:v>
                </c:pt>
                <c:pt idx="106">
                  <c:v>48951.889195455682</c:v>
                </c:pt>
                <c:pt idx="107">
                  <c:v>49930.926979364798</c:v>
                </c:pt>
                <c:pt idx="108">
                  <c:v>50929.545518952094</c:v>
                </c:pt>
                <c:pt idx="109">
                  <c:v>51948.136429331134</c:v>
                </c:pt>
                <c:pt idx="110">
                  <c:v>52987.099157917757</c:v>
                </c:pt>
                <c:pt idx="111">
                  <c:v>54046.841141076111</c:v>
                </c:pt>
                <c:pt idx="112">
                  <c:v>55127.777963897635</c:v>
                </c:pt>
                <c:pt idx="113">
                  <c:v>56230.333523175592</c:v>
                </c:pt>
                <c:pt idx="114">
                  <c:v>57354.940193639108</c:v>
                </c:pt>
                <c:pt idx="115">
                  <c:v>58502.038997511889</c:v>
                </c:pt>
                <c:pt idx="116">
                  <c:v>59672.079777462124</c:v>
                </c:pt>
                <c:pt idx="117">
                  <c:v>60865.521373011368</c:v>
                </c:pt>
                <c:pt idx="118">
                  <c:v>62082.831800471598</c:v>
                </c:pt>
                <c:pt idx="119">
                  <c:v>63324.488436481035</c:v>
                </c:pt>
                <c:pt idx="120">
                  <c:v>64590.97820521066</c:v>
                </c:pt>
                <c:pt idx="121">
                  <c:v>65882.797769314871</c:v>
                </c:pt>
                <c:pt idx="122">
                  <c:v>67200.453724701176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C-EC43-A4BC-3D6CFEF6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logBase val="2"/>
          <c:orientation val="minMax"/>
          <c:max val="80036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'simulated gdp noise'!$F$2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'simulated gdp noise'!$D$3:$D$125</c:f>
              <c:numCache>
                <c:formatCode>General</c:formatCode>
                <c:ptCount val="123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</c:numCache>
            </c:numRef>
          </c:xVal>
          <c:yVal>
            <c:numRef>
              <c:f>'simulated gdp noise'!$F$3:$F$125</c:f>
              <c:numCache>
                <c:formatCode>_("$"* #,##0_);_("$"* \(#,##0\);_("$"* "-"??_);_(@_)</c:formatCode>
                <c:ptCount val="123"/>
                <c:pt idx="0">
                  <c:v>6000</c:v>
                </c:pt>
                <c:pt idx="1">
                  <c:v>5959.7021230691153</c:v>
                </c:pt>
                <c:pt idx="2">
                  <c:v>6033.8640889735243</c:v>
                </c:pt>
                <c:pt idx="3">
                  <c:v>6232.4729727883896</c:v>
                </c:pt>
                <c:pt idx="4">
                  <c:v>6373.5237837288423</c:v>
                </c:pt>
                <c:pt idx="5">
                  <c:v>6603.4662306635055</c:v>
                </c:pt>
                <c:pt idx="6">
                  <c:v>6970.5624522189028</c:v>
                </c:pt>
                <c:pt idx="7">
                  <c:v>7080.4260966550182</c:v>
                </c:pt>
                <c:pt idx="8">
                  <c:v>7282.3113096934212</c:v>
                </c:pt>
                <c:pt idx="9">
                  <c:v>7433.518941841221</c:v>
                </c:pt>
                <c:pt idx="10">
                  <c:v>7590.3982084732052</c:v>
                </c:pt>
                <c:pt idx="11">
                  <c:v>7751.8902329909324</c:v>
                </c:pt>
                <c:pt idx="12">
                  <c:v>7825.6320312755115</c:v>
                </c:pt>
                <c:pt idx="13">
                  <c:v>7987.0130820647937</c:v>
                </c:pt>
                <c:pt idx="14">
                  <c:v>8110.8193350465217</c:v>
                </c:pt>
                <c:pt idx="15">
                  <c:v>8408.1326015061204</c:v>
                </c:pt>
                <c:pt idx="16">
                  <c:v>8722.266613551672</c:v>
                </c:pt>
                <c:pt idx="17">
                  <c:v>8886.3007442819307</c:v>
                </c:pt>
                <c:pt idx="18">
                  <c:v>9088.2951859954501</c:v>
                </c:pt>
                <c:pt idx="19">
                  <c:v>9213.7753889040378</c:v>
                </c:pt>
                <c:pt idx="20">
                  <c:v>9516.8687871199145</c:v>
                </c:pt>
                <c:pt idx="21">
                  <c:v>9753.0548774243289</c:v>
                </c:pt>
                <c:pt idx="22">
                  <c:v>9872.4942865861194</c:v>
                </c:pt>
                <c:pt idx="23">
                  <c:v>10247.180931645178</c:v>
                </c:pt>
                <c:pt idx="24">
                  <c:v>10417.09517420983</c:v>
                </c:pt>
                <c:pt idx="25">
                  <c:v>10757.426077751752</c:v>
                </c:pt>
                <c:pt idx="26">
                  <c:v>10771.843768984545</c:v>
                </c:pt>
                <c:pt idx="27">
                  <c:v>10770.628475971758</c:v>
                </c:pt>
                <c:pt idx="28">
                  <c:v>10960.796748757855</c:v>
                </c:pt>
                <c:pt idx="29">
                  <c:v>11194.004685623067</c:v>
                </c:pt>
                <c:pt idx="30">
                  <c:v>11324.128025976752</c:v>
                </c:pt>
                <c:pt idx="31">
                  <c:v>11425.502107243319</c:v>
                </c:pt>
                <c:pt idx="32">
                  <c:v>12034.980204491847</c:v>
                </c:pt>
                <c:pt idx="33">
                  <c:v>12119.656054986217</c:v>
                </c:pt>
                <c:pt idx="34">
                  <c:v>12442.250085573076</c:v>
                </c:pt>
                <c:pt idx="35">
                  <c:v>12969.994178641542</c:v>
                </c:pt>
                <c:pt idx="36">
                  <c:v>12937.647011898573</c:v>
                </c:pt>
                <c:pt idx="37">
                  <c:v>13043.926122831892</c:v>
                </c:pt>
                <c:pt idx="38">
                  <c:v>13277.808529631004</c:v>
                </c:pt>
                <c:pt idx="39">
                  <c:v>13278.04626679369</c:v>
                </c:pt>
                <c:pt idx="40">
                  <c:v>13754.253549013403</c:v>
                </c:pt>
                <c:pt idx="41">
                  <c:v>13853.051376656598</c:v>
                </c:pt>
                <c:pt idx="42">
                  <c:v>14251.278107681488</c:v>
                </c:pt>
                <c:pt idx="43">
                  <c:v>14172.499557380686</c:v>
                </c:pt>
                <c:pt idx="44">
                  <c:v>14808.414110337784</c:v>
                </c:pt>
                <c:pt idx="45">
                  <c:v>14983.854011905078</c:v>
                </c:pt>
                <c:pt idx="46">
                  <c:v>15602.092248228921</c:v>
                </c:pt>
                <c:pt idx="47">
                  <c:v>16124.810439525956</c:v>
                </c:pt>
                <c:pt idx="48">
                  <c:v>15989.176707815168</c:v>
                </c:pt>
                <c:pt idx="49">
                  <c:v>16896.931666909237</c:v>
                </c:pt>
                <c:pt idx="50">
                  <c:v>17501.787603194582</c:v>
                </c:pt>
                <c:pt idx="51">
                  <c:v>17797.534105624349</c:v>
                </c:pt>
                <c:pt idx="52">
                  <c:v>18082.335247137107</c:v>
                </c:pt>
                <c:pt idx="53">
                  <c:v>18054.305359621481</c:v>
                </c:pt>
                <c:pt idx="54">
                  <c:v>18616.97444471249</c:v>
                </c:pt>
                <c:pt idx="55">
                  <c:v>18891.946269445121</c:v>
                </c:pt>
                <c:pt idx="56">
                  <c:v>19172.355465354813</c:v>
                </c:pt>
                <c:pt idx="57">
                  <c:v>19296.818405289632</c:v>
                </c:pt>
                <c:pt idx="58">
                  <c:v>19363.345898665964</c:v>
                </c:pt>
                <c:pt idx="59">
                  <c:v>19884.986801153478</c:v>
                </c:pt>
                <c:pt idx="60">
                  <c:v>20808.159567416395</c:v>
                </c:pt>
                <c:pt idx="61">
                  <c:v>20732.460313056508</c:v>
                </c:pt>
                <c:pt idx="62">
                  <c:v>21199.595081300722</c:v>
                </c:pt>
                <c:pt idx="63">
                  <c:v>21229.43491419746</c:v>
                </c:pt>
                <c:pt idx="64">
                  <c:v>21497.840316053542</c:v>
                </c:pt>
                <c:pt idx="65">
                  <c:v>22064.578871820562</c:v>
                </c:pt>
                <c:pt idx="66">
                  <c:v>22152.321288036066</c:v>
                </c:pt>
                <c:pt idx="67">
                  <c:v>22308.436626450912</c:v>
                </c:pt>
                <c:pt idx="68">
                  <c:v>22583.877310128471</c:v>
                </c:pt>
                <c:pt idx="69">
                  <c:v>23494.196567237384</c:v>
                </c:pt>
                <c:pt idx="70">
                  <c:v>23935.95571445761</c:v>
                </c:pt>
                <c:pt idx="71">
                  <c:v>24168.292009516303</c:v>
                </c:pt>
                <c:pt idx="72">
                  <c:v>25207.704451795711</c:v>
                </c:pt>
                <c:pt idx="73">
                  <c:v>25670.111116651638</c:v>
                </c:pt>
                <c:pt idx="74">
                  <c:v>26151.596866467007</c:v>
                </c:pt>
                <c:pt idx="75">
                  <c:v>27383.680848819742</c:v>
                </c:pt>
                <c:pt idx="76">
                  <c:v>27345.487283493432</c:v>
                </c:pt>
                <c:pt idx="77">
                  <c:v>28168.475219596017</c:v>
                </c:pt>
                <c:pt idx="78">
                  <c:v>28955.754319757067</c:v>
                </c:pt>
                <c:pt idx="79">
                  <c:v>29642.444733122749</c:v>
                </c:pt>
                <c:pt idx="80">
                  <c:v>30911.247570652005</c:v>
                </c:pt>
                <c:pt idx="81">
                  <c:v>31914.917516575333</c:v>
                </c:pt>
                <c:pt idx="82">
                  <c:v>31575.105714487796</c:v>
                </c:pt>
                <c:pt idx="83">
                  <c:v>32409.595820058636</c:v>
                </c:pt>
                <c:pt idx="84">
                  <c:v>33345.390492348684</c:v>
                </c:pt>
                <c:pt idx="85">
                  <c:v>33783.747627266122</c:v>
                </c:pt>
                <c:pt idx="86">
                  <c:v>34614.277293200452</c:v>
                </c:pt>
                <c:pt idx="87">
                  <c:v>35678.980740306426</c:v>
                </c:pt>
                <c:pt idx="88">
                  <c:v>36306.936434624004</c:v>
                </c:pt>
                <c:pt idx="89">
                  <c:v>36536.786134335831</c:v>
                </c:pt>
                <c:pt idx="90">
                  <c:v>36376.380708855235</c:v>
                </c:pt>
                <c:pt idx="91">
                  <c:v>37339.071666738884</c:v>
                </c:pt>
                <c:pt idx="92">
                  <c:v>37104.641512239774</c:v>
                </c:pt>
                <c:pt idx="93">
                  <c:v>38708.305511541112</c:v>
                </c:pt>
                <c:pt idx="94">
                  <c:v>40756.374319197159</c:v>
                </c:pt>
                <c:pt idx="95">
                  <c:v>42793.26464568072</c:v>
                </c:pt>
                <c:pt idx="96">
                  <c:v>44299.240713194551</c:v>
                </c:pt>
                <c:pt idx="97">
                  <c:v>46315.588653282794</c:v>
                </c:pt>
                <c:pt idx="98">
                  <c:v>47711.784346465596</c:v>
                </c:pt>
                <c:pt idx="99">
                  <c:v>48828.932834411055</c:v>
                </c:pt>
                <c:pt idx="100">
                  <c:v>49450.590167988048</c:v>
                </c:pt>
                <c:pt idx="101">
                  <c:v>49726.437430277336</c:v>
                </c:pt>
                <c:pt idx="102">
                  <c:v>50427.757415632499</c:v>
                </c:pt>
                <c:pt idx="103">
                  <c:v>51250.518177712402</c:v>
                </c:pt>
                <c:pt idx="104">
                  <c:v>52418.941558684848</c:v>
                </c:pt>
                <c:pt idx="105">
                  <c:v>53958.956810260963</c:v>
                </c:pt>
                <c:pt idx="106">
                  <c:v>55582.451246544777</c:v>
                </c:pt>
                <c:pt idx="107">
                  <c:v>56846.088266307212</c:v>
                </c:pt>
                <c:pt idx="108">
                  <c:v>59056.495075974286</c:v>
                </c:pt>
                <c:pt idx="109">
                  <c:v>60439.84542097558</c:v>
                </c:pt>
                <c:pt idx="110">
                  <c:v>60959.19094206873</c:v>
                </c:pt>
                <c:pt idx="111">
                  <c:v>60592.992018768571</c:v>
                </c:pt>
                <c:pt idx="112">
                  <c:v>61879.708790427176</c:v>
                </c:pt>
                <c:pt idx="113">
                  <c:v>62157.502099676545</c:v>
                </c:pt>
                <c:pt idx="114">
                  <c:v>62465.138019696373</c:v>
                </c:pt>
                <c:pt idx="115">
                  <c:v>63753.010942323366</c:v>
                </c:pt>
                <c:pt idx="116">
                  <c:v>64773.370475159456</c:v>
                </c:pt>
                <c:pt idx="117">
                  <c:v>66323.783455039622</c:v>
                </c:pt>
                <c:pt idx="118">
                  <c:v>66789.809401754523</c:v>
                </c:pt>
                <c:pt idx="119">
                  <c:v>66952.451900538668</c:v>
                </c:pt>
                <c:pt idx="120">
                  <c:v>69020.561792781591</c:v>
                </c:pt>
                <c:pt idx="121">
                  <c:v>70645.524262718376</c:v>
                </c:pt>
                <c:pt idx="122">
                  <c:v>72927.739465032442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A-D245-8994-566A0A96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'simulated gdp noise'!$F$2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'simulated gdp noise'!$D$3:$D$125</c:f>
              <c:numCache>
                <c:formatCode>General</c:formatCode>
                <c:ptCount val="123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</c:numCache>
            </c:numRef>
          </c:xVal>
          <c:yVal>
            <c:numRef>
              <c:f>'simulated gdp noise'!$F$3:$F$125</c:f>
              <c:numCache>
                <c:formatCode>_("$"* #,##0_);_("$"* \(#,##0\);_("$"* "-"??_);_(@_)</c:formatCode>
                <c:ptCount val="123"/>
                <c:pt idx="0">
                  <c:v>6000</c:v>
                </c:pt>
                <c:pt idx="1">
                  <c:v>5959.7021230691153</c:v>
                </c:pt>
                <c:pt idx="2">
                  <c:v>6033.8640889735243</c:v>
                </c:pt>
                <c:pt idx="3">
                  <c:v>6232.4729727883896</c:v>
                </c:pt>
                <c:pt idx="4">
                  <c:v>6373.5237837288423</c:v>
                </c:pt>
                <c:pt idx="5">
                  <c:v>6603.4662306635055</c:v>
                </c:pt>
                <c:pt idx="6">
                  <c:v>6970.5624522189028</c:v>
                </c:pt>
                <c:pt idx="7">
                  <c:v>7080.4260966550182</c:v>
                </c:pt>
                <c:pt idx="8">
                  <c:v>7282.3113096934212</c:v>
                </c:pt>
                <c:pt idx="9">
                  <c:v>7433.518941841221</c:v>
                </c:pt>
                <c:pt idx="10">
                  <c:v>7590.3982084732052</c:v>
                </c:pt>
                <c:pt idx="11">
                  <c:v>7751.8902329909324</c:v>
                </c:pt>
                <c:pt idx="12">
                  <c:v>7825.6320312755115</c:v>
                </c:pt>
                <c:pt idx="13">
                  <c:v>7987.0130820647937</c:v>
                </c:pt>
                <c:pt idx="14">
                  <c:v>8110.8193350465217</c:v>
                </c:pt>
                <c:pt idx="15">
                  <c:v>8408.1326015061204</c:v>
                </c:pt>
                <c:pt idx="16">
                  <c:v>8722.266613551672</c:v>
                </c:pt>
                <c:pt idx="17">
                  <c:v>8886.3007442819307</c:v>
                </c:pt>
                <c:pt idx="18">
                  <c:v>9088.2951859954501</c:v>
                </c:pt>
                <c:pt idx="19">
                  <c:v>9213.7753889040378</c:v>
                </c:pt>
                <c:pt idx="20">
                  <c:v>9516.8687871199145</c:v>
                </c:pt>
                <c:pt idx="21">
                  <c:v>9753.0548774243289</c:v>
                </c:pt>
                <c:pt idx="22">
                  <c:v>9872.4942865861194</c:v>
                </c:pt>
                <c:pt idx="23">
                  <c:v>10247.180931645178</c:v>
                </c:pt>
                <c:pt idx="24">
                  <c:v>10417.09517420983</c:v>
                </c:pt>
                <c:pt idx="25">
                  <c:v>10757.426077751752</c:v>
                </c:pt>
                <c:pt idx="26">
                  <c:v>10771.843768984545</c:v>
                </c:pt>
                <c:pt idx="27">
                  <c:v>10770.628475971758</c:v>
                </c:pt>
                <c:pt idx="28">
                  <c:v>10960.796748757855</c:v>
                </c:pt>
                <c:pt idx="29">
                  <c:v>11194.004685623067</c:v>
                </c:pt>
                <c:pt idx="30">
                  <c:v>11324.128025976752</c:v>
                </c:pt>
                <c:pt idx="31">
                  <c:v>11425.502107243319</c:v>
                </c:pt>
                <c:pt idx="32">
                  <c:v>12034.980204491847</c:v>
                </c:pt>
                <c:pt idx="33">
                  <c:v>12119.656054986217</c:v>
                </c:pt>
                <c:pt idx="34">
                  <c:v>12442.250085573076</c:v>
                </c:pt>
                <c:pt idx="35">
                  <c:v>12969.994178641542</c:v>
                </c:pt>
                <c:pt idx="36">
                  <c:v>12937.647011898573</c:v>
                </c:pt>
                <c:pt idx="37">
                  <c:v>13043.926122831892</c:v>
                </c:pt>
                <c:pt idx="38">
                  <c:v>13277.808529631004</c:v>
                </c:pt>
                <c:pt idx="39">
                  <c:v>13278.04626679369</c:v>
                </c:pt>
                <c:pt idx="40">
                  <c:v>13754.253549013403</c:v>
                </c:pt>
                <c:pt idx="41">
                  <c:v>13853.051376656598</c:v>
                </c:pt>
                <c:pt idx="42">
                  <c:v>14251.278107681488</c:v>
                </c:pt>
                <c:pt idx="43">
                  <c:v>14172.499557380686</c:v>
                </c:pt>
                <c:pt idx="44">
                  <c:v>14808.414110337784</c:v>
                </c:pt>
                <c:pt idx="45">
                  <c:v>14983.854011905078</c:v>
                </c:pt>
                <c:pt idx="46">
                  <c:v>15602.092248228921</c:v>
                </c:pt>
                <c:pt idx="47">
                  <c:v>16124.810439525956</c:v>
                </c:pt>
                <c:pt idx="48">
                  <c:v>15989.176707815168</c:v>
                </c:pt>
                <c:pt idx="49">
                  <c:v>16896.931666909237</c:v>
                </c:pt>
                <c:pt idx="50">
                  <c:v>17501.787603194582</c:v>
                </c:pt>
                <c:pt idx="51">
                  <c:v>17797.534105624349</c:v>
                </c:pt>
                <c:pt idx="52">
                  <c:v>18082.335247137107</c:v>
                </c:pt>
                <c:pt idx="53">
                  <c:v>18054.305359621481</c:v>
                </c:pt>
                <c:pt idx="54">
                  <c:v>18616.97444471249</c:v>
                </c:pt>
                <c:pt idx="55">
                  <c:v>18891.946269445121</c:v>
                </c:pt>
                <c:pt idx="56">
                  <c:v>19172.355465354813</c:v>
                </c:pt>
                <c:pt idx="57">
                  <c:v>19296.818405289632</c:v>
                </c:pt>
                <c:pt idx="58">
                  <c:v>19363.345898665964</c:v>
                </c:pt>
                <c:pt idx="59">
                  <c:v>19884.986801153478</c:v>
                </c:pt>
                <c:pt idx="60">
                  <c:v>20808.159567416395</c:v>
                </c:pt>
                <c:pt idx="61">
                  <c:v>20732.460313056508</c:v>
                </c:pt>
                <c:pt idx="62">
                  <c:v>21199.595081300722</c:v>
                </c:pt>
                <c:pt idx="63">
                  <c:v>21229.43491419746</c:v>
                </c:pt>
                <c:pt idx="64">
                  <c:v>21497.840316053542</c:v>
                </c:pt>
                <c:pt idx="65">
                  <c:v>22064.578871820562</c:v>
                </c:pt>
                <c:pt idx="66">
                  <c:v>22152.321288036066</c:v>
                </c:pt>
                <c:pt idx="67">
                  <c:v>22308.436626450912</c:v>
                </c:pt>
                <c:pt idx="68">
                  <c:v>22583.877310128471</c:v>
                </c:pt>
                <c:pt idx="69">
                  <c:v>23494.196567237384</c:v>
                </c:pt>
                <c:pt idx="70">
                  <c:v>23935.95571445761</c:v>
                </c:pt>
                <c:pt idx="71">
                  <c:v>24168.292009516303</c:v>
                </c:pt>
                <c:pt idx="72">
                  <c:v>25207.704451795711</c:v>
                </c:pt>
                <c:pt idx="73">
                  <c:v>25670.111116651638</c:v>
                </c:pt>
                <c:pt idx="74">
                  <c:v>26151.596866467007</c:v>
                </c:pt>
                <c:pt idx="75">
                  <c:v>27383.680848819742</c:v>
                </c:pt>
                <c:pt idx="76">
                  <c:v>27345.487283493432</c:v>
                </c:pt>
                <c:pt idx="77">
                  <c:v>28168.475219596017</c:v>
                </c:pt>
                <c:pt idx="78">
                  <c:v>28955.754319757067</c:v>
                </c:pt>
                <c:pt idx="79">
                  <c:v>29642.444733122749</c:v>
                </c:pt>
                <c:pt idx="80">
                  <c:v>30911.247570652005</c:v>
                </c:pt>
                <c:pt idx="81">
                  <c:v>31914.917516575333</c:v>
                </c:pt>
                <c:pt idx="82">
                  <c:v>31575.105714487796</c:v>
                </c:pt>
                <c:pt idx="83">
                  <c:v>32409.595820058636</c:v>
                </c:pt>
                <c:pt idx="84">
                  <c:v>33345.390492348684</c:v>
                </c:pt>
                <c:pt idx="85">
                  <c:v>33783.747627266122</c:v>
                </c:pt>
                <c:pt idx="86">
                  <c:v>34614.277293200452</c:v>
                </c:pt>
                <c:pt idx="87">
                  <c:v>35678.980740306426</c:v>
                </c:pt>
                <c:pt idx="88">
                  <c:v>36306.936434624004</c:v>
                </c:pt>
                <c:pt idx="89">
                  <c:v>36536.786134335831</c:v>
                </c:pt>
                <c:pt idx="90">
                  <c:v>36376.380708855235</c:v>
                </c:pt>
                <c:pt idx="91">
                  <c:v>37339.071666738884</c:v>
                </c:pt>
                <c:pt idx="92">
                  <c:v>37104.641512239774</c:v>
                </c:pt>
                <c:pt idx="93">
                  <c:v>38708.305511541112</c:v>
                </c:pt>
                <c:pt idx="94">
                  <c:v>40756.374319197159</c:v>
                </c:pt>
                <c:pt idx="95">
                  <c:v>42793.26464568072</c:v>
                </c:pt>
                <c:pt idx="96">
                  <c:v>44299.240713194551</c:v>
                </c:pt>
                <c:pt idx="97">
                  <c:v>46315.588653282794</c:v>
                </c:pt>
                <c:pt idx="98">
                  <c:v>47711.784346465596</c:v>
                </c:pt>
                <c:pt idx="99">
                  <c:v>48828.932834411055</c:v>
                </c:pt>
                <c:pt idx="100">
                  <c:v>49450.590167988048</c:v>
                </c:pt>
                <c:pt idx="101">
                  <c:v>49726.437430277336</c:v>
                </c:pt>
                <c:pt idx="102">
                  <c:v>50427.757415632499</c:v>
                </c:pt>
                <c:pt idx="103">
                  <c:v>51250.518177712402</c:v>
                </c:pt>
                <c:pt idx="104">
                  <c:v>52418.941558684848</c:v>
                </c:pt>
                <c:pt idx="105">
                  <c:v>53958.956810260963</c:v>
                </c:pt>
                <c:pt idx="106">
                  <c:v>55582.451246544777</c:v>
                </c:pt>
                <c:pt idx="107">
                  <c:v>56846.088266307212</c:v>
                </c:pt>
                <c:pt idx="108">
                  <c:v>59056.495075974286</c:v>
                </c:pt>
                <c:pt idx="109">
                  <c:v>60439.84542097558</c:v>
                </c:pt>
                <c:pt idx="110">
                  <c:v>60959.19094206873</c:v>
                </c:pt>
                <c:pt idx="111">
                  <c:v>60592.992018768571</c:v>
                </c:pt>
                <c:pt idx="112">
                  <c:v>61879.708790427176</c:v>
                </c:pt>
                <c:pt idx="113">
                  <c:v>62157.502099676545</c:v>
                </c:pt>
                <c:pt idx="114">
                  <c:v>62465.138019696373</c:v>
                </c:pt>
                <c:pt idx="115">
                  <c:v>63753.010942323366</c:v>
                </c:pt>
                <c:pt idx="116">
                  <c:v>64773.370475159456</c:v>
                </c:pt>
                <c:pt idx="117">
                  <c:v>66323.783455039622</c:v>
                </c:pt>
                <c:pt idx="118">
                  <c:v>66789.809401754523</c:v>
                </c:pt>
                <c:pt idx="119">
                  <c:v>66952.451900538668</c:v>
                </c:pt>
                <c:pt idx="120">
                  <c:v>69020.561792781591</c:v>
                </c:pt>
                <c:pt idx="121">
                  <c:v>70645.524262718376</c:v>
                </c:pt>
                <c:pt idx="122">
                  <c:v>72927.739465032442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8E-CE4F-A474-3E90E63A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logBase val="2"/>
          <c:orientation val="minMax"/>
          <c:max val="80036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'us gdp per capita'!$E$2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 gdp per capita'!$D$3:$D$125</c:f>
              <c:numCache>
                <c:formatCode>General</c:formatCode>
                <c:ptCount val="123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  <c:pt idx="72">
                  <c:v>2019</c:v>
                </c:pt>
                <c:pt idx="73">
                  <c:v>2020</c:v>
                </c:pt>
                <c:pt idx="74">
                  <c:v>2021</c:v>
                </c:pt>
              </c:numCache>
            </c:numRef>
          </c:xVal>
          <c:yVal>
            <c:numRef>
              <c:f>'us gdp per capita'!$E$3:$E$125</c:f>
              <c:numCache>
                <c:formatCode>_("$"* #,##0_);_("$"* \(#,##0\);_("$"* "-"??_);_(@_)</c:formatCode>
                <c:ptCount val="123"/>
                <c:pt idx="0">
                  <c:v>14128.25</c:v>
                </c:pt>
                <c:pt idx="1">
                  <c:v>14457.5</c:v>
                </c:pt>
                <c:pt idx="2">
                  <c:v>14130</c:v>
                </c:pt>
                <c:pt idx="3">
                  <c:v>15102.5</c:v>
                </c:pt>
                <c:pt idx="4">
                  <c:v>16043.5</c:v>
                </c:pt>
                <c:pt idx="5">
                  <c:v>16415.75</c:v>
                </c:pt>
                <c:pt idx="6">
                  <c:v>16906</c:v>
                </c:pt>
                <c:pt idx="7">
                  <c:v>16514</c:v>
                </c:pt>
                <c:pt idx="8">
                  <c:v>17383.25</c:v>
                </c:pt>
                <c:pt idx="9">
                  <c:v>17443.75</c:v>
                </c:pt>
                <c:pt idx="10">
                  <c:v>17493.75</c:v>
                </c:pt>
                <c:pt idx="11">
                  <c:v>17076.75</c:v>
                </c:pt>
                <c:pt idx="12">
                  <c:v>17953.5</c:v>
                </c:pt>
                <c:pt idx="13">
                  <c:v>18047.25</c:v>
                </c:pt>
                <c:pt idx="14">
                  <c:v>18207.5</c:v>
                </c:pt>
                <c:pt idx="15">
                  <c:v>19029</c:v>
                </c:pt>
                <c:pt idx="16">
                  <c:v>19573</c:v>
                </c:pt>
                <c:pt idx="17">
                  <c:v>20417.5</c:v>
                </c:pt>
                <c:pt idx="18">
                  <c:v>21473</c:v>
                </c:pt>
                <c:pt idx="19">
                  <c:v>22628</c:v>
                </c:pt>
                <c:pt idx="20">
                  <c:v>22997</c:v>
                </c:pt>
                <c:pt idx="21">
                  <c:v>23887.5</c:v>
                </c:pt>
                <c:pt idx="22">
                  <c:v>24392.5</c:v>
                </c:pt>
                <c:pt idx="23">
                  <c:v>24157.5</c:v>
                </c:pt>
                <c:pt idx="24">
                  <c:v>24640</c:v>
                </c:pt>
                <c:pt idx="25">
                  <c:v>25659</c:v>
                </c:pt>
                <c:pt idx="26">
                  <c:v>26851.25</c:v>
                </c:pt>
                <c:pt idx="27">
                  <c:v>26462.5</c:v>
                </c:pt>
                <c:pt idx="28">
                  <c:v>26151.75</c:v>
                </c:pt>
                <c:pt idx="29">
                  <c:v>27295.5</c:v>
                </c:pt>
                <c:pt idx="30">
                  <c:v>28271.25</c:v>
                </c:pt>
                <c:pt idx="31">
                  <c:v>29522</c:v>
                </c:pt>
                <c:pt idx="32">
                  <c:v>30123</c:v>
                </c:pt>
                <c:pt idx="33">
                  <c:v>29701</c:v>
                </c:pt>
                <c:pt idx="34">
                  <c:v>30151.75</c:v>
                </c:pt>
                <c:pt idx="35">
                  <c:v>29326.75</c:v>
                </c:pt>
                <c:pt idx="36">
                  <c:v>30392.5</c:v>
                </c:pt>
                <c:pt idx="37">
                  <c:v>32308.5</c:v>
                </c:pt>
                <c:pt idx="38">
                  <c:v>33357.25</c:v>
                </c:pt>
                <c:pt idx="39">
                  <c:v>34200.75</c:v>
                </c:pt>
                <c:pt idx="40">
                  <c:v>35068.75</c:v>
                </c:pt>
                <c:pt idx="41">
                  <c:v>36203</c:v>
                </c:pt>
                <c:pt idx="42">
                  <c:v>37180.5</c:v>
                </c:pt>
                <c:pt idx="43">
                  <c:v>37459.5</c:v>
                </c:pt>
                <c:pt idx="44">
                  <c:v>36923.75</c:v>
                </c:pt>
                <c:pt idx="45">
                  <c:v>37719</c:v>
                </c:pt>
                <c:pt idx="46">
                  <c:v>38256.75</c:v>
                </c:pt>
                <c:pt idx="47">
                  <c:v>39318.5</c:v>
                </c:pt>
                <c:pt idx="48">
                  <c:v>39900</c:v>
                </c:pt>
                <c:pt idx="49">
                  <c:v>40924.25</c:v>
                </c:pt>
                <c:pt idx="50">
                  <c:v>42236.25</c:v>
                </c:pt>
                <c:pt idx="51">
                  <c:v>43618.25</c:v>
                </c:pt>
                <c:pt idx="52">
                  <c:v>45190.25</c:v>
                </c:pt>
                <c:pt idx="53">
                  <c:v>46522</c:v>
                </c:pt>
                <c:pt idx="54">
                  <c:v>46501.75</c:v>
                </c:pt>
                <c:pt idx="55">
                  <c:v>46842</c:v>
                </c:pt>
                <c:pt idx="56">
                  <c:v>47707.75</c:v>
                </c:pt>
                <c:pt idx="57">
                  <c:v>49101</c:v>
                </c:pt>
                <c:pt idx="58">
                  <c:v>50342.75</c:v>
                </c:pt>
                <c:pt idx="59">
                  <c:v>51255</c:v>
                </c:pt>
                <c:pt idx="60">
                  <c:v>51786.25</c:v>
                </c:pt>
                <c:pt idx="61">
                  <c:v>51366.75</c:v>
                </c:pt>
                <c:pt idx="62">
                  <c:v>49590.25</c:v>
                </c:pt>
                <c:pt idx="63">
                  <c:v>50506.25</c:v>
                </c:pt>
                <c:pt idx="64">
                  <c:v>50886</c:v>
                </c:pt>
                <c:pt idx="65">
                  <c:v>51644.75</c:v>
                </c:pt>
                <c:pt idx="66">
                  <c:v>52202</c:v>
                </c:pt>
                <c:pt idx="67">
                  <c:v>52977.5</c:v>
                </c:pt>
                <c:pt idx="68">
                  <c:v>53988.25</c:v>
                </c:pt>
                <c:pt idx="69">
                  <c:v>54466</c:v>
                </c:pt>
                <c:pt idx="70">
                  <c:v>55310.75</c:v>
                </c:pt>
                <c:pt idx="71">
                  <c:v>56590.25</c:v>
                </c:pt>
                <c:pt idx="72">
                  <c:v>57584.75</c:v>
                </c:pt>
                <c:pt idx="73">
                  <c:v>55415.5</c:v>
                </c:pt>
                <c:pt idx="74">
                  <c:v>58478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BA-A443-B30F-CFF04898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'us gdp per capita'!$E$2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 gdp per capita'!$D$3:$D$125</c:f>
              <c:numCache>
                <c:formatCode>General</c:formatCode>
                <c:ptCount val="123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  <c:pt idx="72">
                  <c:v>2019</c:v>
                </c:pt>
                <c:pt idx="73">
                  <c:v>2020</c:v>
                </c:pt>
                <c:pt idx="74">
                  <c:v>2021</c:v>
                </c:pt>
              </c:numCache>
            </c:numRef>
          </c:xVal>
          <c:yVal>
            <c:numRef>
              <c:f>'us gdp per capita'!$E$3:$E$125</c:f>
              <c:numCache>
                <c:formatCode>_("$"* #,##0_);_("$"* \(#,##0\);_("$"* "-"??_);_(@_)</c:formatCode>
                <c:ptCount val="123"/>
                <c:pt idx="0">
                  <c:v>14128.25</c:v>
                </c:pt>
                <c:pt idx="1">
                  <c:v>14457.5</c:v>
                </c:pt>
                <c:pt idx="2">
                  <c:v>14130</c:v>
                </c:pt>
                <c:pt idx="3">
                  <c:v>15102.5</c:v>
                </c:pt>
                <c:pt idx="4">
                  <c:v>16043.5</c:v>
                </c:pt>
                <c:pt idx="5">
                  <c:v>16415.75</c:v>
                </c:pt>
                <c:pt idx="6">
                  <c:v>16906</c:v>
                </c:pt>
                <c:pt idx="7">
                  <c:v>16514</c:v>
                </c:pt>
                <c:pt idx="8">
                  <c:v>17383.25</c:v>
                </c:pt>
                <c:pt idx="9">
                  <c:v>17443.75</c:v>
                </c:pt>
                <c:pt idx="10">
                  <c:v>17493.75</c:v>
                </c:pt>
                <c:pt idx="11">
                  <c:v>17076.75</c:v>
                </c:pt>
                <c:pt idx="12">
                  <c:v>17953.5</c:v>
                </c:pt>
                <c:pt idx="13">
                  <c:v>18047.25</c:v>
                </c:pt>
                <c:pt idx="14">
                  <c:v>18207.5</c:v>
                </c:pt>
                <c:pt idx="15">
                  <c:v>19029</c:v>
                </c:pt>
                <c:pt idx="16">
                  <c:v>19573</c:v>
                </c:pt>
                <c:pt idx="17">
                  <c:v>20417.5</c:v>
                </c:pt>
                <c:pt idx="18">
                  <c:v>21473</c:v>
                </c:pt>
                <c:pt idx="19">
                  <c:v>22628</c:v>
                </c:pt>
                <c:pt idx="20">
                  <c:v>22997</c:v>
                </c:pt>
                <c:pt idx="21">
                  <c:v>23887.5</c:v>
                </c:pt>
                <c:pt idx="22">
                  <c:v>24392.5</c:v>
                </c:pt>
                <c:pt idx="23">
                  <c:v>24157.5</c:v>
                </c:pt>
                <c:pt idx="24">
                  <c:v>24640</c:v>
                </c:pt>
                <c:pt idx="25">
                  <c:v>25659</c:v>
                </c:pt>
                <c:pt idx="26">
                  <c:v>26851.25</c:v>
                </c:pt>
                <c:pt idx="27">
                  <c:v>26462.5</c:v>
                </c:pt>
                <c:pt idx="28">
                  <c:v>26151.75</c:v>
                </c:pt>
                <c:pt idx="29">
                  <c:v>27295.5</c:v>
                </c:pt>
                <c:pt idx="30">
                  <c:v>28271.25</c:v>
                </c:pt>
                <c:pt idx="31">
                  <c:v>29522</c:v>
                </c:pt>
                <c:pt idx="32">
                  <c:v>30123</c:v>
                </c:pt>
                <c:pt idx="33">
                  <c:v>29701</c:v>
                </c:pt>
                <c:pt idx="34">
                  <c:v>30151.75</c:v>
                </c:pt>
                <c:pt idx="35">
                  <c:v>29326.75</c:v>
                </c:pt>
                <c:pt idx="36">
                  <c:v>30392.5</c:v>
                </c:pt>
                <c:pt idx="37">
                  <c:v>32308.5</c:v>
                </c:pt>
                <c:pt idx="38">
                  <c:v>33357.25</c:v>
                </c:pt>
                <c:pt idx="39">
                  <c:v>34200.75</c:v>
                </c:pt>
                <c:pt idx="40">
                  <c:v>35068.75</c:v>
                </c:pt>
                <c:pt idx="41">
                  <c:v>36203</c:v>
                </c:pt>
                <c:pt idx="42">
                  <c:v>37180.5</c:v>
                </c:pt>
                <c:pt idx="43">
                  <c:v>37459.5</c:v>
                </c:pt>
                <c:pt idx="44">
                  <c:v>36923.75</c:v>
                </c:pt>
                <c:pt idx="45">
                  <c:v>37719</c:v>
                </c:pt>
                <c:pt idx="46">
                  <c:v>38256.75</c:v>
                </c:pt>
                <c:pt idx="47">
                  <c:v>39318.5</c:v>
                </c:pt>
                <c:pt idx="48">
                  <c:v>39900</c:v>
                </c:pt>
                <c:pt idx="49">
                  <c:v>40924.25</c:v>
                </c:pt>
                <c:pt idx="50">
                  <c:v>42236.25</c:v>
                </c:pt>
                <c:pt idx="51">
                  <c:v>43618.25</c:v>
                </c:pt>
                <c:pt idx="52">
                  <c:v>45190.25</c:v>
                </c:pt>
                <c:pt idx="53">
                  <c:v>46522</c:v>
                </c:pt>
                <c:pt idx="54">
                  <c:v>46501.75</c:v>
                </c:pt>
                <c:pt idx="55">
                  <c:v>46842</c:v>
                </c:pt>
                <c:pt idx="56">
                  <c:v>47707.75</c:v>
                </c:pt>
                <c:pt idx="57">
                  <c:v>49101</c:v>
                </c:pt>
                <c:pt idx="58">
                  <c:v>50342.75</c:v>
                </c:pt>
                <c:pt idx="59">
                  <c:v>51255</c:v>
                </c:pt>
                <c:pt idx="60">
                  <c:v>51786.25</c:v>
                </c:pt>
                <c:pt idx="61">
                  <c:v>51366.75</c:v>
                </c:pt>
                <c:pt idx="62">
                  <c:v>49590.25</c:v>
                </c:pt>
                <c:pt idx="63">
                  <c:v>50506.25</c:v>
                </c:pt>
                <c:pt idx="64">
                  <c:v>50886</c:v>
                </c:pt>
                <c:pt idx="65">
                  <c:v>51644.75</c:v>
                </c:pt>
                <c:pt idx="66">
                  <c:v>52202</c:v>
                </c:pt>
                <c:pt idx="67">
                  <c:v>52977.5</c:v>
                </c:pt>
                <c:pt idx="68">
                  <c:v>53988.25</c:v>
                </c:pt>
                <c:pt idx="69">
                  <c:v>54466</c:v>
                </c:pt>
                <c:pt idx="70">
                  <c:v>55310.75</c:v>
                </c:pt>
                <c:pt idx="71">
                  <c:v>56590.25</c:v>
                </c:pt>
                <c:pt idx="72">
                  <c:v>57584.75</c:v>
                </c:pt>
                <c:pt idx="73">
                  <c:v>55415.5</c:v>
                </c:pt>
                <c:pt idx="74">
                  <c:v>58478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E-684A-BF9F-633277297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logBase val="2"/>
          <c:orientation val="minMax"/>
          <c:max val="80036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'china gdp per capita'!$E$2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'china gdp per capita'!$D$3:$D$125</c:f>
              <c:numCache>
                <c:formatCode>General</c:formatCode>
                <c:ptCount val="12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xVal>
          <c:yVal>
            <c:numRef>
              <c:f>'china gdp per capita'!$E$3:$E$125</c:f>
              <c:numCache>
                <c:formatCode>_("$"* #,##0_);_("$"* \(#,##0\);_("$"* "-"??_);_(@_)</c:formatCode>
                <c:ptCount val="123"/>
                <c:pt idx="0">
                  <c:v>89.520541510358399</c:v>
                </c:pt>
                <c:pt idx="1">
                  <c:v>75.805837925996499</c:v>
                </c:pt>
                <c:pt idx="2">
                  <c:v>70.909411667100699</c:v>
                </c:pt>
                <c:pt idx="3">
                  <c:v>74.313643448614499</c:v>
                </c:pt>
                <c:pt idx="4">
                  <c:v>85.498555159631294</c:v>
                </c:pt>
                <c:pt idx="5">
                  <c:v>98.486777752220604</c:v>
                </c:pt>
                <c:pt idx="6">
                  <c:v>104.32456618114701</c:v>
                </c:pt>
                <c:pt idx="7">
                  <c:v>96.5895319417819</c:v>
                </c:pt>
                <c:pt idx="8">
                  <c:v>91.472718306607206</c:v>
                </c:pt>
                <c:pt idx="9">
                  <c:v>100.12990326617999</c:v>
                </c:pt>
                <c:pt idx="10">
                  <c:v>113.162991554686</c:v>
                </c:pt>
                <c:pt idx="11">
                  <c:v>118.65457778534601</c:v>
                </c:pt>
                <c:pt idx="12">
                  <c:v>131.883561243868</c:v>
                </c:pt>
                <c:pt idx="13">
                  <c:v>157.090374298657</c:v>
                </c:pt>
                <c:pt idx="14">
                  <c:v>160.14009372768601</c:v>
                </c:pt>
                <c:pt idx="15">
                  <c:v>178.34181960809599</c:v>
                </c:pt>
                <c:pt idx="16">
                  <c:v>165.40554037242001</c:v>
                </c:pt>
                <c:pt idx="17">
                  <c:v>185.42283291367301</c:v>
                </c:pt>
                <c:pt idx="18">
                  <c:v>156.39638852004401</c:v>
                </c:pt>
                <c:pt idx="19">
                  <c:v>183.98315221597801</c:v>
                </c:pt>
                <c:pt idx="20">
                  <c:v>194.80472218683599</c:v>
                </c:pt>
                <c:pt idx="21">
                  <c:v>197.07147449910201</c:v>
                </c:pt>
                <c:pt idx="22">
                  <c:v>203.33491950346399</c:v>
                </c:pt>
                <c:pt idx="23">
                  <c:v>225.431928890812</c:v>
                </c:pt>
                <c:pt idx="24">
                  <c:v>250.71396904698801</c:v>
                </c:pt>
                <c:pt idx="25">
                  <c:v>294.45884850495997</c:v>
                </c:pt>
                <c:pt idx="26">
                  <c:v>281.92812091156298</c:v>
                </c:pt>
                <c:pt idx="27">
                  <c:v>251.811956961329</c:v>
                </c:pt>
                <c:pt idx="28">
                  <c:v>283.53769524052399</c:v>
                </c:pt>
                <c:pt idx="29">
                  <c:v>310.88191240489999</c:v>
                </c:pt>
                <c:pt idx="30">
                  <c:v>317.88467304092802</c:v>
                </c:pt>
                <c:pt idx="31">
                  <c:v>333.14214540018401</c:v>
                </c:pt>
                <c:pt idx="32">
                  <c:v>366.46069230611602</c:v>
                </c:pt>
                <c:pt idx="33">
                  <c:v>377.3898394789</c:v>
                </c:pt>
                <c:pt idx="34">
                  <c:v>473.49227871998897</c:v>
                </c:pt>
                <c:pt idx="35">
                  <c:v>609.65667920546503</c:v>
                </c:pt>
                <c:pt idx="36">
                  <c:v>709.41375508800195</c:v>
                </c:pt>
                <c:pt idx="37">
                  <c:v>781.74416434301395</c:v>
                </c:pt>
                <c:pt idx="38">
                  <c:v>828.58047929957195</c:v>
                </c:pt>
                <c:pt idx="39">
                  <c:v>873.28706173061198</c:v>
                </c:pt>
                <c:pt idx="40">
                  <c:v>959.372483635864</c:v>
                </c:pt>
                <c:pt idx="41">
                  <c:v>1053.1082430026199</c:v>
                </c:pt>
                <c:pt idx="42">
                  <c:v>1148.5082904388701</c:v>
                </c:pt>
                <c:pt idx="43">
                  <c:v>1288.6432518347499</c:v>
                </c:pt>
                <c:pt idx="44">
                  <c:v>1508.66809788453</c:v>
                </c:pt>
                <c:pt idx="45">
                  <c:v>1753.41782926104</c:v>
                </c:pt>
                <c:pt idx="46">
                  <c:v>2099.22943460734</c:v>
                </c:pt>
                <c:pt idx="47">
                  <c:v>2693.9700634042701</c:v>
                </c:pt>
                <c:pt idx="48">
                  <c:v>3468.3046020797701</c:v>
                </c:pt>
                <c:pt idx="49">
                  <c:v>3832.2364324692198</c:v>
                </c:pt>
                <c:pt idx="50">
                  <c:v>4550.4531077559895</c:v>
                </c:pt>
                <c:pt idx="51">
                  <c:v>5614.3521352211401</c:v>
                </c:pt>
                <c:pt idx="52">
                  <c:v>6300.6151182578897</c:v>
                </c:pt>
                <c:pt idx="53">
                  <c:v>7020.3384845365799</c:v>
                </c:pt>
                <c:pt idx="54">
                  <c:v>7636.1166012550202</c:v>
                </c:pt>
                <c:pt idx="55">
                  <c:v>8016.4314349800297</c:v>
                </c:pt>
                <c:pt idx="56">
                  <c:v>8094.3633667519398</c:v>
                </c:pt>
                <c:pt idx="57">
                  <c:v>8816.9869045198902</c:v>
                </c:pt>
                <c:pt idx="58">
                  <c:v>9905.3420038925306</c:v>
                </c:pt>
                <c:pt idx="59">
                  <c:v>10143.8381955595</c:v>
                </c:pt>
                <c:pt idx="60">
                  <c:v>10408.669756134899</c:v>
                </c:pt>
                <c:pt idx="61">
                  <c:v>12556.3331200058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F-E147-B67E-7A8B210B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'china gdp per capita'!$E$2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'china gdp per capita'!$D$3:$D$125</c:f>
              <c:numCache>
                <c:formatCode>General</c:formatCode>
                <c:ptCount val="12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xVal>
          <c:yVal>
            <c:numRef>
              <c:f>'china gdp per capita'!$E$3:$E$125</c:f>
              <c:numCache>
                <c:formatCode>_("$"* #,##0_);_("$"* \(#,##0\);_("$"* "-"??_);_(@_)</c:formatCode>
                <c:ptCount val="123"/>
                <c:pt idx="0">
                  <c:v>89.520541510358399</c:v>
                </c:pt>
                <c:pt idx="1">
                  <c:v>75.805837925996499</c:v>
                </c:pt>
                <c:pt idx="2">
                  <c:v>70.909411667100699</c:v>
                </c:pt>
                <c:pt idx="3">
                  <c:v>74.313643448614499</c:v>
                </c:pt>
                <c:pt idx="4">
                  <c:v>85.498555159631294</c:v>
                </c:pt>
                <c:pt idx="5">
                  <c:v>98.486777752220604</c:v>
                </c:pt>
                <c:pt idx="6">
                  <c:v>104.32456618114701</c:v>
                </c:pt>
                <c:pt idx="7">
                  <c:v>96.5895319417819</c:v>
                </c:pt>
                <c:pt idx="8">
                  <c:v>91.472718306607206</c:v>
                </c:pt>
                <c:pt idx="9">
                  <c:v>100.12990326617999</c:v>
                </c:pt>
                <c:pt idx="10">
                  <c:v>113.162991554686</c:v>
                </c:pt>
                <c:pt idx="11">
                  <c:v>118.65457778534601</c:v>
                </c:pt>
                <c:pt idx="12">
                  <c:v>131.883561243868</c:v>
                </c:pt>
                <c:pt idx="13">
                  <c:v>157.090374298657</c:v>
                </c:pt>
                <c:pt idx="14">
                  <c:v>160.14009372768601</c:v>
                </c:pt>
                <c:pt idx="15">
                  <c:v>178.34181960809599</c:v>
                </c:pt>
                <c:pt idx="16">
                  <c:v>165.40554037242001</c:v>
                </c:pt>
                <c:pt idx="17">
                  <c:v>185.42283291367301</c:v>
                </c:pt>
                <c:pt idx="18">
                  <c:v>156.39638852004401</c:v>
                </c:pt>
                <c:pt idx="19">
                  <c:v>183.98315221597801</c:v>
                </c:pt>
                <c:pt idx="20">
                  <c:v>194.80472218683599</c:v>
                </c:pt>
                <c:pt idx="21">
                  <c:v>197.07147449910201</c:v>
                </c:pt>
                <c:pt idx="22">
                  <c:v>203.33491950346399</c:v>
                </c:pt>
                <c:pt idx="23">
                  <c:v>225.431928890812</c:v>
                </c:pt>
                <c:pt idx="24">
                  <c:v>250.71396904698801</c:v>
                </c:pt>
                <c:pt idx="25">
                  <c:v>294.45884850495997</c:v>
                </c:pt>
                <c:pt idx="26">
                  <c:v>281.92812091156298</c:v>
                </c:pt>
                <c:pt idx="27">
                  <c:v>251.811956961329</c:v>
                </c:pt>
                <c:pt idx="28">
                  <c:v>283.53769524052399</c:v>
                </c:pt>
                <c:pt idx="29">
                  <c:v>310.88191240489999</c:v>
                </c:pt>
                <c:pt idx="30">
                  <c:v>317.88467304092802</c:v>
                </c:pt>
                <c:pt idx="31">
                  <c:v>333.14214540018401</c:v>
                </c:pt>
                <c:pt idx="32">
                  <c:v>366.46069230611602</c:v>
                </c:pt>
                <c:pt idx="33">
                  <c:v>377.3898394789</c:v>
                </c:pt>
                <c:pt idx="34">
                  <c:v>473.49227871998897</c:v>
                </c:pt>
                <c:pt idx="35">
                  <c:v>609.65667920546503</c:v>
                </c:pt>
                <c:pt idx="36">
                  <c:v>709.41375508800195</c:v>
                </c:pt>
                <c:pt idx="37">
                  <c:v>781.74416434301395</c:v>
                </c:pt>
                <c:pt idx="38">
                  <c:v>828.58047929957195</c:v>
                </c:pt>
                <c:pt idx="39">
                  <c:v>873.28706173061198</c:v>
                </c:pt>
                <c:pt idx="40">
                  <c:v>959.372483635864</c:v>
                </c:pt>
                <c:pt idx="41">
                  <c:v>1053.1082430026199</c:v>
                </c:pt>
                <c:pt idx="42">
                  <c:v>1148.5082904388701</c:v>
                </c:pt>
                <c:pt idx="43">
                  <c:v>1288.6432518347499</c:v>
                </c:pt>
                <c:pt idx="44">
                  <c:v>1508.66809788453</c:v>
                </c:pt>
                <c:pt idx="45">
                  <c:v>1753.41782926104</c:v>
                </c:pt>
                <c:pt idx="46">
                  <c:v>2099.22943460734</c:v>
                </c:pt>
                <c:pt idx="47">
                  <c:v>2693.9700634042701</c:v>
                </c:pt>
                <c:pt idx="48">
                  <c:v>3468.3046020797701</c:v>
                </c:pt>
                <c:pt idx="49">
                  <c:v>3832.2364324692198</c:v>
                </c:pt>
                <c:pt idx="50">
                  <c:v>4550.4531077559895</c:v>
                </c:pt>
                <c:pt idx="51">
                  <c:v>5614.3521352211401</c:v>
                </c:pt>
                <c:pt idx="52">
                  <c:v>6300.6151182578897</c:v>
                </c:pt>
                <c:pt idx="53">
                  <c:v>7020.3384845365799</c:v>
                </c:pt>
                <c:pt idx="54">
                  <c:v>7636.1166012550202</c:v>
                </c:pt>
                <c:pt idx="55">
                  <c:v>8016.4314349800297</c:v>
                </c:pt>
                <c:pt idx="56">
                  <c:v>8094.3633667519398</c:v>
                </c:pt>
                <c:pt idx="57">
                  <c:v>8816.9869045198902</c:v>
                </c:pt>
                <c:pt idx="58">
                  <c:v>9905.3420038925306</c:v>
                </c:pt>
                <c:pt idx="59">
                  <c:v>10143.8381955595</c:v>
                </c:pt>
                <c:pt idx="60">
                  <c:v>10408.669756134899</c:v>
                </c:pt>
                <c:pt idx="61">
                  <c:v>12556.3331200058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D-1B40-99B2-410A8DEA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logBase val="2"/>
          <c:orientation val="minMax"/>
          <c:max val="80036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</xdr:row>
      <xdr:rowOff>95250</xdr:rowOff>
    </xdr:from>
    <xdr:to>
      <xdr:col>15</xdr:col>
      <xdr:colOff>622300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3046E-58D0-2327-9BDD-9148E55F7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26</xdr:row>
      <xdr:rowOff>114300</xdr:rowOff>
    </xdr:from>
    <xdr:to>
      <xdr:col>15</xdr:col>
      <xdr:colOff>679450</xdr:colOff>
      <xdr:row>49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022E45-CC45-B043-8FBC-A772C0DE8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755650</xdr:colOff>
      <xdr:row>1</xdr:row>
      <xdr:rowOff>95250</xdr:rowOff>
    </xdr:from>
    <xdr:to>
      <xdr:col>16</xdr:col>
      <xdr:colOff>622300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2E31C-5B32-1449-802B-0267B334D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736600</xdr:colOff>
      <xdr:row>26</xdr:row>
      <xdr:rowOff>88900</xdr:rowOff>
    </xdr:from>
    <xdr:to>
      <xdr:col>16</xdr:col>
      <xdr:colOff>603250</xdr:colOff>
      <xdr:row>49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0F37D-9C29-C54D-BD3A-5EBF1F6D3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</xdr:row>
      <xdr:rowOff>95250</xdr:rowOff>
    </xdr:from>
    <xdr:to>
      <xdr:col>15</xdr:col>
      <xdr:colOff>622300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7C9C2-199A-AC4E-9B49-C86D49531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774700</xdr:colOff>
      <xdr:row>26</xdr:row>
      <xdr:rowOff>88900</xdr:rowOff>
    </xdr:from>
    <xdr:to>
      <xdr:col>15</xdr:col>
      <xdr:colOff>641350</xdr:colOff>
      <xdr:row>49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3724F-FB47-D04A-810B-6E737D665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</xdr:row>
      <xdr:rowOff>95250</xdr:rowOff>
    </xdr:from>
    <xdr:to>
      <xdr:col>15</xdr:col>
      <xdr:colOff>622300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11BBA-133A-DE45-813D-F42054E73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774700</xdr:colOff>
      <xdr:row>26</xdr:row>
      <xdr:rowOff>101600</xdr:rowOff>
    </xdr:from>
    <xdr:to>
      <xdr:col>15</xdr:col>
      <xdr:colOff>641350</xdr:colOff>
      <xdr:row>49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ADD649-4989-F148-94B3-E34634C99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A939RX0Q048SBE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PCAGDPCNA646NWDB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C3DDF-56CB-424C-ABD3-CDA50E371BFB}">
  <dimension ref="B1:K125"/>
  <sheetViews>
    <sheetView workbookViewId="0">
      <selection activeCell="B136" sqref="B136"/>
    </sheetView>
  </sheetViews>
  <sheetFormatPr baseColWidth="10" defaultRowHeight="16" x14ac:dyDescent="0.2"/>
  <cols>
    <col min="2" max="2" width="12.83203125" customWidth="1"/>
    <col min="3" max="3" width="15.1640625" customWidth="1"/>
    <col min="4" max="4" width="11.1640625" customWidth="1"/>
    <col min="5" max="5" width="11.83203125" customWidth="1"/>
  </cols>
  <sheetData>
    <row r="1" spans="2:11" x14ac:dyDescent="0.2">
      <c r="I1" s="24" t="s">
        <v>27</v>
      </c>
      <c r="J1" s="24"/>
      <c r="K1" s="24"/>
    </row>
    <row r="2" spans="2:11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11" x14ac:dyDescent="0.2">
      <c r="B3" s="17">
        <v>0.02</v>
      </c>
      <c r="C3" s="18">
        <v>6000</v>
      </c>
      <c r="D3">
        <v>1900</v>
      </c>
      <c r="E3" s="2">
        <f>C3</f>
        <v>6000</v>
      </c>
    </row>
    <row r="4" spans="2:11" x14ac:dyDescent="0.2">
      <c r="D4">
        <v>1901</v>
      </c>
      <c r="E4" s="16">
        <f t="shared" ref="E4:E35" si="0">(1+B$3)*E3</f>
        <v>6120</v>
      </c>
      <c r="F4" s="16">
        <f>E4-E3</f>
        <v>120</v>
      </c>
      <c r="G4" s="5">
        <f>(E4/E3)-1</f>
        <v>2.0000000000000018E-2</v>
      </c>
    </row>
    <row r="5" spans="2:11" x14ac:dyDescent="0.2">
      <c r="B5" s="22" t="s">
        <v>8</v>
      </c>
      <c r="C5" s="22"/>
      <c r="D5">
        <v>1902</v>
      </c>
      <c r="E5" s="16">
        <f t="shared" si="0"/>
        <v>6242.4000000000005</v>
      </c>
      <c r="F5" s="16">
        <f t="shared" ref="F5:F68" si="1">E5-E4</f>
        <v>122.40000000000055</v>
      </c>
      <c r="G5" s="5">
        <f t="shared" ref="G5:G68" si="2">(E5/E4)-1</f>
        <v>2.0000000000000018E-2</v>
      </c>
    </row>
    <row r="6" spans="2:11" x14ac:dyDescent="0.2">
      <c r="B6" s="23">
        <f>(E125/E3)^(1/COUNT(E2:E125))-1</f>
        <v>1.9835796309217724E-2</v>
      </c>
      <c r="C6" s="23"/>
      <c r="D6">
        <v>1903</v>
      </c>
      <c r="E6" s="16">
        <f t="shared" si="0"/>
        <v>6367.2480000000005</v>
      </c>
      <c r="F6" s="16">
        <f t="shared" si="1"/>
        <v>124.84799999999996</v>
      </c>
      <c r="G6" s="5">
        <f t="shared" si="2"/>
        <v>2.0000000000000018E-2</v>
      </c>
    </row>
    <row r="7" spans="2:11" x14ac:dyDescent="0.2">
      <c r="D7">
        <v>1904</v>
      </c>
      <c r="E7" s="16">
        <f t="shared" si="0"/>
        <v>6494.5929600000009</v>
      </c>
      <c r="F7" s="16">
        <f t="shared" si="1"/>
        <v>127.34496000000036</v>
      </c>
      <c r="G7" s="5">
        <f t="shared" si="2"/>
        <v>2.0000000000000018E-2</v>
      </c>
    </row>
    <row r="8" spans="2:11" x14ac:dyDescent="0.2">
      <c r="D8">
        <v>1905</v>
      </c>
      <c r="E8" s="16">
        <f t="shared" si="0"/>
        <v>6624.4848192000009</v>
      </c>
      <c r="F8" s="16">
        <f t="shared" si="1"/>
        <v>129.8918592</v>
      </c>
      <c r="G8" s="5">
        <f t="shared" si="2"/>
        <v>2.0000000000000018E-2</v>
      </c>
    </row>
    <row r="9" spans="2:11" x14ac:dyDescent="0.2">
      <c r="D9">
        <v>1906</v>
      </c>
      <c r="E9" s="16">
        <f t="shared" si="0"/>
        <v>6756.974515584001</v>
      </c>
      <c r="F9" s="16">
        <f t="shared" si="1"/>
        <v>132.48969638400013</v>
      </c>
      <c r="G9" s="5">
        <f t="shared" si="2"/>
        <v>2.0000000000000018E-2</v>
      </c>
    </row>
    <row r="10" spans="2:11" x14ac:dyDescent="0.2">
      <c r="D10">
        <v>1907</v>
      </c>
      <c r="E10" s="16">
        <f t="shared" si="0"/>
        <v>6892.1140058956807</v>
      </c>
      <c r="F10" s="16">
        <f t="shared" si="1"/>
        <v>135.13949031167977</v>
      </c>
      <c r="G10" s="5">
        <f t="shared" si="2"/>
        <v>2.0000000000000018E-2</v>
      </c>
    </row>
    <row r="11" spans="2:11" x14ac:dyDescent="0.2">
      <c r="D11">
        <v>1908</v>
      </c>
      <c r="E11" s="16">
        <f t="shared" si="0"/>
        <v>7029.9562860135948</v>
      </c>
      <c r="F11" s="16">
        <f t="shared" si="1"/>
        <v>137.84228011791402</v>
      </c>
      <c r="G11" s="5">
        <f t="shared" si="2"/>
        <v>2.0000000000000018E-2</v>
      </c>
    </row>
    <row r="12" spans="2:11" x14ac:dyDescent="0.2">
      <c r="D12">
        <v>1909</v>
      </c>
      <c r="E12" s="16">
        <f t="shared" si="0"/>
        <v>7170.555411733867</v>
      </c>
      <c r="F12" s="16">
        <f t="shared" si="1"/>
        <v>140.59912572027224</v>
      </c>
      <c r="G12" s="5">
        <f t="shared" si="2"/>
        <v>2.0000000000000018E-2</v>
      </c>
    </row>
    <row r="13" spans="2:11" x14ac:dyDescent="0.2">
      <c r="D13">
        <v>1910</v>
      </c>
      <c r="E13" s="16">
        <f t="shared" si="0"/>
        <v>7313.9665199685442</v>
      </c>
      <c r="F13" s="16">
        <f t="shared" si="1"/>
        <v>143.41110823467716</v>
      </c>
      <c r="G13" s="5">
        <f t="shared" si="2"/>
        <v>2.0000000000000018E-2</v>
      </c>
    </row>
    <row r="14" spans="2:11" x14ac:dyDescent="0.2">
      <c r="D14">
        <v>1911</v>
      </c>
      <c r="E14" s="16">
        <f t="shared" si="0"/>
        <v>7460.2458503679154</v>
      </c>
      <c r="F14" s="16">
        <f t="shared" si="1"/>
        <v>146.27933039937125</v>
      </c>
      <c r="G14" s="5">
        <f t="shared" si="2"/>
        <v>2.0000000000000018E-2</v>
      </c>
    </row>
    <row r="15" spans="2:11" x14ac:dyDescent="0.2">
      <c r="D15">
        <v>1912</v>
      </c>
      <c r="E15" s="16">
        <f t="shared" si="0"/>
        <v>7609.4507673752742</v>
      </c>
      <c r="F15" s="16">
        <f t="shared" si="1"/>
        <v>149.20491700735874</v>
      </c>
      <c r="G15" s="5">
        <f t="shared" si="2"/>
        <v>2.0000000000000018E-2</v>
      </c>
    </row>
    <row r="16" spans="2:11" x14ac:dyDescent="0.2">
      <c r="D16">
        <v>1913</v>
      </c>
      <c r="E16" s="16">
        <f t="shared" si="0"/>
        <v>7761.6397827227802</v>
      </c>
      <c r="F16" s="16">
        <f t="shared" si="1"/>
        <v>152.18901534750603</v>
      </c>
      <c r="G16" s="5">
        <f t="shared" si="2"/>
        <v>2.0000000000000018E-2</v>
      </c>
    </row>
    <row r="17" spans="4:11" x14ac:dyDescent="0.2">
      <c r="D17">
        <v>1914</v>
      </c>
      <c r="E17" s="16">
        <f t="shared" si="0"/>
        <v>7916.8725783772361</v>
      </c>
      <c r="F17" s="16">
        <f t="shared" si="1"/>
        <v>155.23279565445591</v>
      </c>
      <c r="G17" s="5">
        <f t="shared" si="2"/>
        <v>2.0000000000000018E-2</v>
      </c>
    </row>
    <row r="18" spans="4:11" x14ac:dyDescent="0.2">
      <c r="D18">
        <v>1915</v>
      </c>
      <c r="E18" s="16">
        <f t="shared" si="0"/>
        <v>8075.2100299447811</v>
      </c>
      <c r="F18" s="16">
        <f t="shared" si="1"/>
        <v>158.33745156754503</v>
      </c>
      <c r="G18" s="5">
        <f t="shared" si="2"/>
        <v>2.0000000000000018E-2</v>
      </c>
    </row>
    <row r="19" spans="4:11" x14ac:dyDescent="0.2">
      <c r="D19">
        <v>1916</v>
      </c>
      <c r="E19" s="16">
        <f t="shared" si="0"/>
        <v>8236.7142305436773</v>
      </c>
      <c r="F19" s="16">
        <f t="shared" si="1"/>
        <v>161.5042005988962</v>
      </c>
      <c r="G19" s="5">
        <f t="shared" si="2"/>
        <v>2.0000000000000018E-2</v>
      </c>
    </row>
    <row r="20" spans="4:11" x14ac:dyDescent="0.2">
      <c r="D20">
        <v>1917</v>
      </c>
      <c r="E20" s="16">
        <f t="shared" si="0"/>
        <v>8401.4485151545505</v>
      </c>
      <c r="F20" s="16">
        <f t="shared" si="1"/>
        <v>164.73428461087315</v>
      </c>
      <c r="G20" s="5">
        <f t="shared" si="2"/>
        <v>2.0000000000000018E-2</v>
      </c>
    </row>
    <row r="21" spans="4:11" x14ac:dyDescent="0.2">
      <c r="D21">
        <v>1918</v>
      </c>
      <c r="E21" s="16">
        <f t="shared" si="0"/>
        <v>8569.4774854576408</v>
      </c>
      <c r="F21" s="16">
        <f t="shared" si="1"/>
        <v>168.02897030309032</v>
      </c>
      <c r="G21" s="5">
        <f t="shared" si="2"/>
        <v>2.0000000000000018E-2</v>
      </c>
    </row>
    <row r="22" spans="4:11" x14ac:dyDescent="0.2">
      <c r="D22">
        <v>1919</v>
      </c>
      <c r="E22" s="16">
        <f t="shared" si="0"/>
        <v>8740.8670351667934</v>
      </c>
      <c r="F22" s="16">
        <f t="shared" si="1"/>
        <v>171.38954970915256</v>
      </c>
      <c r="G22" s="5">
        <f t="shared" si="2"/>
        <v>2.0000000000000018E-2</v>
      </c>
    </row>
    <row r="23" spans="4:11" x14ac:dyDescent="0.2">
      <c r="D23">
        <v>1920</v>
      </c>
      <c r="E23" s="16">
        <f t="shared" si="0"/>
        <v>8915.6843758701289</v>
      </c>
      <c r="F23" s="16">
        <f t="shared" si="1"/>
        <v>174.8173407033355</v>
      </c>
      <c r="G23" s="5">
        <f t="shared" si="2"/>
        <v>2.0000000000000018E-2</v>
      </c>
    </row>
    <row r="24" spans="4:11" x14ac:dyDescent="0.2">
      <c r="D24">
        <v>1921</v>
      </c>
      <c r="E24" s="16">
        <f t="shared" si="0"/>
        <v>9093.9980633875311</v>
      </c>
      <c r="F24" s="16">
        <f t="shared" si="1"/>
        <v>178.31368751740229</v>
      </c>
      <c r="G24" s="5">
        <f t="shared" si="2"/>
        <v>2.0000000000000018E-2</v>
      </c>
    </row>
    <row r="25" spans="4:11" x14ac:dyDescent="0.2">
      <c r="D25">
        <v>1922</v>
      </c>
      <c r="E25" s="16">
        <f t="shared" si="0"/>
        <v>9275.8780246552815</v>
      </c>
      <c r="F25" s="16">
        <f t="shared" si="1"/>
        <v>181.87996126775033</v>
      </c>
      <c r="G25" s="5">
        <f t="shared" si="2"/>
        <v>2.0000000000000018E-2</v>
      </c>
    </row>
    <row r="26" spans="4:11" x14ac:dyDescent="0.2">
      <c r="D26">
        <v>1923</v>
      </c>
      <c r="E26" s="16">
        <f t="shared" si="0"/>
        <v>9461.3955851483879</v>
      </c>
      <c r="F26" s="16">
        <f t="shared" si="1"/>
        <v>185.51756049310643</v>
      </c>
      <c r="G26" s="5">
        <f t="shared" si="2"/>
        <v>2.0000000000000018E-2</v>
      </c>
      <c r="I26" s="24" t="s">
        <v>28</v>
      </c>
      <c r="J26" s="24"/>
      <c r="K26" s="24"/>
    </row>
    <row r="27" spans="4:11" x14ac:dyDescent="0.2">
      <c r="D27">
        <v>1924</v>
      </c>
      <c r="E27" s="16">
        <f t="shared" si="0"/>
        <v>9650.6234968513563</v>
      </c>
      <c r="F27" s="16">
        <f t="shared" si="1"/>
        <v>189.22791170296841</v>
      </c>
      <c r="G27" s="5">
        <f t="shared" si="2"/>
        <v>2.0000000000000018E-2</v>
      </c>
    </row>
    <row r="28" spans="4:11" x14ac:dyDescent="0.2">
      <c r="D28">
        <v>1925</v>
      </c>
      <c r="E28" s="16">
        <f t="shared" si="0"/>
        <v>9843.6359667883844</v>
      </c>
      <c r="F28" s="16">
        <f t="shared" si="1"/>
        <v>193.01246993702807</v>
      </c>
      <c r="G28" s="5">
        <f t="shared" si="2"/>
        <v>2.0000000000000018E-2</v>
      </c>
    </row>
    <row r="29" spans="4:11" x14ac:dyDescent="0.2">
      <c r="D29">
        <v>1926</v>
      </c>
      <c r="E29" s="16">
        <f t="shared" si="0"/>
        <v>10040.508686124153</v>
      </c>
      <c r="F29" s="16">
        <f t="shared" si="1"/>
        <v>196.87271933576812</v>
      </c>
      <c r="G29" s="5">
        <f t="shared" si="2"/>
        <v>2.0000000000000018E-2</v>
      </c>
    </row>
    <row r="30" spans="4:11" x14ac:dyDescent="0.2">
      <c r="D30">
        <v>1927</v>
      </c>
      <c r="E30" s="16">
        <f t="shared" si="0"/>
        <v>10241.318859846635</v>
      </c>
      <c r="F30" s="16">
        <f t="shared" si="1"/>
        <v>200.81017372248243</v>
      </c>
      <c r="G30" s="5">
        <f t="shared" si="2"/>
        <v>2.0000000000000018E-2</v>
      </c>
    </row>
    <row r="31" spans="4:11" x14ac:dyDescent="0.2">
      <c r="D31">
        <v>1928</v>
      </c>
      <c r="E31" s="16">
        <f t="shared" si="0"/>
        <v>10446.145237043567</v>
      </c>
      <c r="F31" s="16">
        <f t="shared" si="1"/>
        <v>204.8263771969323</v>
      </c>
      <c r="G31" s="5">
        <f t="shared" si="2"/>
        <v>2.0000000000000018E-2</v>
      </c>
    </row>
    <row r="32" spans="4:11" x14ac:dyDescent="0.2">
      <c r="D32">
        <v>1929</v>
      </c>
      <c r="E32" s="16">
        <f t="shared" si="0"/>
        <v>10655.068141784439</v>
      </c>
      <c r="F32" s="16">
        <f t="shared" si="1"/>
        <v>208.92290474087167</v>
      </c>
      <c r="G32" s="5">
        <f t="shared" si="2"/>
        <v>2.0000000000000018E-2</v>
      </c>
    </row>
    <row r="33" spans="4:7" x14ac:dyDescent="0.2">
      <c r="D33">
        <v>1930</v>
      </c>
      <c r="E33" s="16">
        <f t="shared" si="0"/>
        <v>10868.169504620128</v>
      </c>
      <c r="F33" s="16">
        <f t="shared" si="1"/>
        <v>213.10136283568863</v>
      </c>
      <c r="G33" s="5">
        <f t="shared" si="2"/>
        <v>2.0000000000000018E-2</v>
      </c>
    </row>
    <row r="34" spans="4:7" x14ac:dyDescent="0.2">
      <c r="D34">
        <v>1931</v>
      </c>
      <c r="E34" s="16">
        <f t="shared" si="0"/>
        <v>11085.532894712531</v>
      </c>
      <c r="F34" s="16">
        <f t="shared" si="1"/>
        <v>217.36339009240328</v>
      </c>
      <c r="G34" s="5">
        <f t="shared" si="2"/>
        <v>2.0000000000000018E-2</v>
      </c>
    </row>
    <row r="35" spans="4:7" x14ac:dyDescent="0.2">
      <c r="D35">
        <v>1932</v>
      </c>
      <c r="E35" s="16">
        <f t="shared" si="0"/>
        <v>11307.243552606782</v>
      </c>
      <c r="F35" s="16">
        <f t="shared" si="1"/>
        <v>221.7106578942512</v>
      </c>
      <c r="G35" s="5">
        <f t="shared" si="2"/>
        <v>2.0000000000000018E-2</v>
      </c>
    </row>
    <row r="36" spans="4:7" x14ac:dyDescent="0.2">
      <c r="D36">
        <v>1933</v>
      </c>
      <c r="E36" s="16">
        <f t="shared" ref="E36:E67" si="3">(1+B$3)*E35</f>
        <v>11533.388423658918</v>
      </c>
      <c r="F36" s="16">
        <f t="shared" si="1"/>
        <v>226.1448710521363</v>
      </c>
      <c r="G36" s="5">
        <f t="shared" si="2"/>
        <v>2.0000000000000018E-2</v>
      </c>
    </row>
    <row r="37" spans="4:7" x14ac:dyDescent="0.2">
      <c r="D37">
        <v>1934</v>
      </c>
      <c r="E37" s="16">
        <f t="shared" si="3"/>
        <v>11764.056192132097</v>
      </c>
      <c r="F37" s="16">
        <f t="shared" si="1"/>
        <v>230.66776847317851</v>
      </c>
      <c r="G37" s="5">
        <f t="shared" si="2"/>
        <v>2.0000000000000018E-2</v>
      </c>
    </row>
    <row r="38" spans="4:7" x14ac:dyDescent="0.2">
      <c r="D38">
        <v>1935</v>
      </c>
      <c r="E38" s="16">
        <f t="shared" si="3"/>
        <v>11999.337315974739</v>
      </c>
      <c r="F38" s="16">
        <f t="shared" si="1"/>
        <v>235.28112384264205</v>
      </c>
      <c r="G38" s="5">
        <f t="shared" si="2"/>
        <v>2.0000000000000018E-2</v>
      </c>
    </row>
    <row r="39" spans="4:7" x14ac:dyDescent="0.2">
      <c r="D39">
        <v>1936</v>
      </c>
      <c r="E39" s="16">
        <f t="shared" si="3"/>
        <v>12239.324062294234</v>
      </c>
      <c r="F39" s="16">
        <f t="shared" si="1"/>
        <v>239.98674631949507</v>
      </c>
      <c r="G39" s="5">
        <f t="shared" si="2"/>
        <v>2.0000000000000018E-2</v>
      </c>
    </row>
    <row r="40" spans="4:7" x14ac:dyDescent="0.2">
      <c r="D40">
        <v>1937</v>
      </c>
      <c r="E40" s="16">
        <f t="shared" si="3"/>
        <v>12484.110543540119</v>
      </c>
      <c r="F40" s="16">
        <f t="shared" si="1"/>
        <v>244.78648124588472</v>
      </c>
      <c r="G40" s="5">
        <f t="shared" si="2"/>
        <v>2.0000000000000018E-2</v>
      </c>
    </row>
    <row r="41" spans="4:7" x14ac:dyDescent="0.2">
      <c r="D41">
        <v>1938</v>
      </c>
      <c r="E41" s="16">
        <f t="shared" si="3"/>
        <v>12733.792754410921</v>
      </c>
      <c r="F41" s="16">
        <f t="shared" si="1"/>
        <v>249.68221087080201</v>
      </c>
      <c r="G41" s="5">
        <f t="shared" si="2"/>
        <v>2.0000000000000018E-2</v>
      </c>
    </row>
    <row r="42" spans="4:7" x14ac:dyDescent="0.2">
      <c r="D42">
        <v>1939</v>
      </c>
      <c r="E42" s="16">
        <f t="shared" si="3"/>
        <v>12988.468609499139</v>
      </c>
      <c r="F42" s="16">
        <f t="shared" si="1"/>
        <v>254.67585508821867</v>
      </c>
      <c r="G42" s="5">
        <f t="shared" si="2"/>
        <v>2.0000000000000018E-2</v>
      </c>
    </row>
    <row r="43" spans="4:7" x14ac:dyDescent="0.2">
      <c r="D43">
        <v>1940</v>
      </c>
      <c r="E43" s="16">
        <f t="shared" si="3"/>
        <v>13248.237981689123</v>
      </c>
      <c r="F43" s="16">
        <f t="shared" si="1"/>
        <v>259.76937218998319</v>
      </c>
      <c r="G43" s="5">
        <f t="shared" si="2"/>
        <v>2.0000000000000018E-2</v>
      </c>
    </row>
    <row r="44" spans="4:7" x14ac:dyDescent="0.2">
      <c r="D44">
        <v>1941</v>
      </c>
      <c r="E44" s="16">
        <f t="shared" si="3"/>
        <v>13513.202741322904</v>
      </c>
      <c r="F44" s="16">
        <f t="shared" si="1"/>
        <v>264.9647596337818</v>
      </c>
      <c r="G44" s="5">
        <f t="shared" si="2"/>
        <v>2.0000000000000018E-2</v>
      </c>
    </row>
    <row r="45" spans="4:7" x14ac:dyDescent="0.2">
      <c r="D45">
        <v>1942</v>
      </c>
      <c r="E45" s="16">
        <f t="shared" si="3"/>
        <v>13783.466796149363</v>
      </c>
      <c r="F45" s="16">
        <f t="shared" si="1"/>
        <v>270.26405482645896</v>
      </c>
      <c r="G45" s="5">
        <f t="shared" si="2"/>
        <v>2.0000000000000018E-2</v>
      </c>
    </row>
    <row r="46" spans="4:7" x14ac:dyDescent="0.2">
      <c r="D46">
        <v>1943</v>
      </c>
      <c r="E46" s="16">
        <f t="shared" si="3"/>
        <v>14059.13613207235</v>
      </c>
      <c r="F46" s="16">
        <f t="shared" si="1"/>
        <v>275.66933592298665</v>
      </c>
      <c r="G46" s="5">
        <f t="shared" si="2"/>
        <v>2.0000000000000018E-2</v>
      </c>
    </row>
    <row r="47" spans="4:7" x14ac:dyDescent="0.2">
      <c r="D47">
        <v>1944</v>
      </c>
      <c r="E47" s="16">
        <f t="shared" si="3"/>
        <v>14340.318854713798</v>
      </c>
      <c r="F47" s="16">
        <f t="shared" si="1"/>
        <v>281.18272264144798</v>
      </c>
      <c r="G47" s="5">
        <f t="shared" si="2"/>
        <v>2.0000000000000018E-2</v>
      </c>
    </row>
    <row r="48" spans="4:7" x14ac:dyDescent="0.2">
      <c r="D48">
        <v>1945</v>
      </c>
      <c r="E48" s="16">
        <f t="shared" si="3"/>
        <v>14627.125231808073</v>
      </c>
      <c r="F48" s="16">
        <f t="shared" si="1"/>
        <v>286.80637709427538</v>
      </c>
      <c r="G48" s="5">
        <f t="shared" si="2"/>
        <v>2.0000000000000018E-2</v>
      </c>
    </row>
    <row r="49" spans="4:7" x14ac:dyDescent="0.2">
      <c r="D49">
        <v>1946</v>
      </c>
      <c r="E49" s="16">
        <f t="shared" si="3"/>
        <v>14919.667736444235</v>
      </c>
      <c r="F49" s="16">
        <f t="shared" si="1"/>
        <v>292.54250463616154</v>
      </c>
      <c r="G49" s="5">
        <f t="shared" si="2"/>
        <v>2.0000000000000018E-2</v>
      </c>
    </row>
    <row r="50" spans="4:7" x14ac:dyDescent="0.2">
      <c r="D50">
        <v>1947</v>
      </c>
      <c r="E50" s="16">
        <f t="shared" si="3"/>
        <v>15218.06109117312</v>
      </c>
      <c r="F50" s="16">
        <f t="shared" si="1"/>
        <v>298.39335472888524</v>
      </c>
      <c r="G50" s="5">
        <f t="shared" si="2"/>
        <v>2.0000000000000018E-2</v>
      </c>
    </row>
    <row r="51" spans="4:7" x14ac:dyDescent="0.2">
      <c r="D51">
        <v>1948</v>
      </c>
      <c r="E51" s="16">
        <f t="shared" si="3"/>
        <v>15522.422312996583</v>
      </c>
      <c r="F51" s="16">
        <f t="shared" si="1"/>
        <v>304.36122182346298</v>
      </c>
      <c r="G51" s="5">
        <f t="shared" si="2"/>
        <v>2.0000000000000018E-2</v>
      </c>
    </row>
    <row r="52" spans="4:7" x14ac:dyDescent="0.2">
      <c r="D52">
        <v>1949</v>
      </c>
      <c r="E52" s="16">
        <f t="shared" si="3"/>
        <v>15832.870759256515</v>
      </c>
      <c r="F52" s="16">
        <f t="shared" si="1"/>
        <v>310.4484462599321</v>
      </c>
      <c r="G52" s="5">
        <f t="shared" si="2"/>
        <v>2.0000000000000018E-2</v>
      </c>
    </row>
    <row r="53" spans="4:7" x14ac:dyDescent="0.2">
      <c r="D53">
        <v>1950</v>
      </c>
      <c r="E53" s="16">
        <f t="shared" si="3"/>
        <v>16149.528174441646</v>
      </c>
      <c r="F53" s="16">
        <f t="shared" si="1"/>
        <v>316.65741518513096</v>
      </c>
      <c r="G53" s="5">
        <f t="shared" si="2"/>
        <v>2.0000000000000018E-2</v>
      </c>
    </row>
    <row r="54" spans="4:7" x14ac:dyDescent="0.2">
      <c r="D54">
        <v>1951</v>
      </c>
      <c r="E54" s="16">
        <f t="shared" si="3"/>
        <v>16472.518737930481</v>
      </c>
      <c r="F54" s="16">
        <f t="shared" si="1"/>
        <v>322.9905634888346</v>
      </c>
      <c r="G54" s="5">
        <f t="shared" si="2"/>
        <v>2.0000000000000018E-2</v>
      </c>
    </row>
    <row r="55" spans="4:7" x14ac:dyDescent="0.2">
      <c r="D55">
        <v>1952</v>
      </c>
      <c r="E55" s="16">
        <f t="shared" si="3"/>
        <v>16801.96911268909</v>
      </c>
      <c r="F55" s="16">
        <f t="shared" si="1"/>
        <v>329.45037475860954</v>
      </c>
      <c r="G55" s="5">
        <f t="shared" si="2"/>
        <v>2.0000000000000018E-2</v>
      </c>
    </row>
    <row r="56" spans="4:7" x14ac:dyDescent="0.2">
      <c r="D56">
        <v>1953</v>
      </c>
      <c r="E56" s="16">
        <f t="shared" si="3"/>
        <v>17138.008494942871</v>
      </c>
      <c r="F56" s="16">
        <f t="shared" si="1"/>
        <v>336.03938225378079</v>
      </c>
      <c r="G56" s="5">
        <f t="shared" si="2"/>
        <v>2.0000000000000018E-2</v>
      </c>
    </row>
    <row r="57" spans="4:7" x14ac:dyDescent="0.2">
      <c r="D57">
        <v>1954</v>
      </c>
      <c r="E57" s="16">
        <f t="shared" si="3"/>
        <v>17480.768664841729</v>
      </c>
      <c r="F57" s="16">
        <f t="shared" si="1"/>
        <v>342.76016989885829</v>
      </c>
      <c r="G57" s="5">
        <f t="shared" si="2"/>
        <v>2.0000000000000018E-2</v>
      </c>
    </row>
    <row r="58" spans="4:7" x14ac:dyDescent="0.2">
      <c r="D58">
        <v>1955</v>
      </c>
      <c r="E58" s="16">
        <f t="shared" si="3"/>
        <v>17830.384038138563</v>
      </c>
      <c r="F58" s="16">
        <f t="shared" si="1"/>
        <v>349.61537329683415</v>
      </c>
      <c r="G58" s="5">
        <f t="shared" si="2"/>
        <v>2.0000000000000018E-2</v>
      </c>
    </row>
    <row r="59" spans="4:7" x14ac:dyDescent="0.2">
      <c r="D59">
        <v>1956</v>
      </c>
      <c r="E59" s="16">
        <f t="shared" si="3"/>
        <v>18186.991718901336</v>
      </c>
      <c r="F59" s="16">
        <f t="shared" si="1"/>
        <v>356.60768076277236</v>
      </c>
      <c r="G59" s="5">
        <f t="shared" si="2"/>
        <v>2.0000000000000018E-2</v>
      </c>
    </row>
    <row r="60" spans="4:7" x14ac:dyDescent="0.2">
      <c r="D60">
        <v>1957</v>
      </c>
      <c r="E60" s="16">
        <f t="shared" si="3"/>
        <v>18550.731553279362</v>
      </c>
      <c r="F60" s="16">
        <f t="shared" si="1"/>
        <v>363.73983437802599</v>
      </c>
      <c r="G60" s="5">
        <f t="shared" si="2"/>
        <v>2.0000000000000018E-2</v>
      </c>
    </row>
    <row r="61" spans="4:7" x14ac:dyDescent="0.2">
      <c r="D61">
        <v>1958</v>
      </c>
      <c r="E61" s="16">
        <f t="shared" si="3"/>
        <v>18921.746184344949</v>
      </c>
      <c r="F61" s="16">
        <f t="shared" si="1"/>
        <v>371.01463106558731</v>
      </c>
      <c r="G61" s="5">
        <f t="shared" si="2"/>
        <v>2.0000000000000018E-2</v>
      </c>
    </row>
    <row r="62" spans="4:7" x14ac:dyDescent="0.2">
      <c r="D62">
        <v>1959</v>
      </c>
      <c r="E62" s="16">
        <f t="shared" si="3"/>
        <v>19300.181108031848</v>
      </c>
      <c r="F62" s="16">
        <f t="shared" si="1"/>
        <v>378.4349236868984</v>
      </c>
      <c r="G62" s="5">
        <f t="shared" si="2"/>
        <v>2.0000000000000018E-2</v>
      </c>
    </row>
    <row r="63" spans="4:7" x14ac:dyDescent="0.2">
      <c r="D63">
        <v>1960</v>
      </c>
      <c r="E63" s="16">
        <f t="shared" si="3"/>
        <v>19686.184730192486</v>
      </c>
      <c r="F63" s="16">
        <f t="shared" si="1"/>
        <v>386.00362216063877</v>
      </c>
      <c r="G63" s="5">
        <f t="shared" si="2"/>
        <v>2.0000000000000018E-2</v>
      </c>
    </row>
    <row r="64" spans="4:7" x14ac:dyDescent="0.2">
      <c r="D64">
        <v>1961</v>
      </c>
      <c r="E64" s="16">
        <f t="shared" si="3"/>
        <v>20079.908424796336</v>
      </c>
      <c r="F64" s="16">
        <f t="shared" si="1"/>
        <v>393.72369460385016</v>
      </c>
      <c r="G64" s="5">
        <f t="shared" si="2"/>
        <v>2.0000000000000018E-2</v>
      </c>
    </row>
    <row r="65" spans="4:7" x14ac:dyDescent="0.2">
      <c r="D65">
        <v>1962</v>
      </c>
      <c r="E65" s="16">
        <f t="shared" si="3"/>
        <v>20481.506593292263</v>
      </c>
      <c r="F65" s="16">
        <f t="shared" si="1"/>
        <v>401.59816849592607</v>
      </c>
      <c r="G65" s="5">
        <f t="shared" si="2"/>
        <v>2.0000000000000018E-2</v>
      </c>
    </row>
    <row r="66" spans="4:7" x14ac:dyDescent="0.2">
      <c r="D66">
        <v>1963</v>
      </c>
      <c r="E66" s="16">
        <f t="shared" si="3"/>
        <v>20891.136725158107</v>
      </c>
      <c r="F66" s="16">
        <f t="shared" si="1"/>
        <v>409.63013186584431</v>
      </c>
      <c r="G66" s="5">
        <f t="shared" si="2"/>
        <v>2.0000000000000018E-2</v>
      </c>
    </row>
    <row r="67" spans="4:7" x14ac:dyDescent="0.2">
      <c r="D67">
        <v>1964</v>
      </c>
      <c r="E67" s="16">
        <f t="shared" si="3"/>
        <v>21308.95945966127</v>
      </c>
      <c r="F67" s="16">
        <f t="shared" si="1"/>
        <v>417.82273450316279</v>
      </c>
      <c r="G67" s="5">
        <f t="shared" si="2"/>
        <v>2.0000000000000018E-2</v>
      </c>
    </row>
    <row r="68" spans="4:7" x14ac:dyDescent="0.2">
      <c r="D68">
        <v>1965</v>
      </c>
      <c r="E68" s="16">
        <f t="shared" ref="E68:E99" si="4">(1+B$3)*E67</f>
        <v>21735.138648854496</v>
      </c>
      <c r="F68" s="16">
        <f t="shared" si="1"/>
        <v>426.17918919322619</v>
      </c>
      <c r="G68" s="5">
        <f t="shared" si="2"/>
        <v>2.0000000000000018E-2</v>
      </c>
    </row>
    <row r="69" spans="4:7" x14ac:dyDescent="0.2">
      <c r="D69">
        <v>1966</v>
      </c>
      <c r="E69" s="16">
        <f t="shared" si="4"/>
        <v>22169.841421831585</v>
      </c>
      <c r="F69" s="16">
        <f t="shared" ref="F69:F125" si="5">E69-E68</f>
        <v>434.7027729770889</v>
      </c>
      <c r="G69" s="5">
        <f t="shared" ref="G69:G125" si="6">(E69/E68)-1</f>
        <v>2.0000000000000018E-2</v>
      </c>
    </row>
    <row r="70" spans="4:7" x14ac:dyDescent="0.2">
      <c r="D70">
        <v>1967</v>
      </c>
      <c r="E70" s="16">
        <f t="shared" si="4"/>
        <v>22613.238250268216</v>
      </c>
      <c r="F70" s="16">
        <f t="shared" si="5"/>
        <v>443.39682843663104</v>
      </c>
      <c r="G70" s="5">
        <f t="shared" si="6"/>
        <v>2.0000000000000018E-2</v>
      </c>
    </row>
    <row r="71" spans="4:7" x14ac:dyDescent="0.2">
      <c r="D71">
        <v>1968</v>
      </c>
      <c r="E71" s="16">
        <f t="shared" si="4"/>
        <v>23065.503015273582</v>
      </c>
      <c r="F71" s="16">
        <f t="shared" si="5"/>
        <v>452.26476500536592</v>
      </c>
      <c r="G71" s="5">
        <f t="shared" si="6"/>
        <v>2.0000000000000018E-2</v>
      </c>
    </row>
    <row r="72" spans="4:7" x14ac:dyDescent="0.2">
      <c r="D72">
        <v>1969</v>
      </c>
      <c r="E72" s="16">
        <f t="shared" si="4"/>
        <v>23526.813075579055</v>
      </c>
      <c r="F72" s="16">
        <f t="shared" si="5"/>
        <v>461.3100603054736</v>
      </c>
      <c r="G72" s="5">
        <f t="shared" si="6"/>
        <v>2.0000000000000018E-2</v>
      </c>
    </row>
    <row r="73" spans="4:7" x14ac:dyDescent="0.2">
      <c r="D73">
        <v>1970</v>
      </c>
      <c r="E73" s="16">
        <f t="shared" si="4"/>
        <v>23997.349337090636</v>
      </c>
      <c r="F73" s="16">
        <f t="shared" si="5"/>
        <v>470.53626151158096</v>
      </c>
      <c r="G73" s="5">
        <f t="shared" si="6"/>
        <v>2.0000000000000018E-2</v>
      </c>
    </row>
    <row r="74" spans="4:7" x14ac:dyDescent="0.2">
      <c r="D74">
        <v>1971</v>
      </c>
      <c r="E74" s="16">
        <f t="shared" si="4"/>
        <v>24477.296323832448</v>
      </c>
      <c r="F74" s="16">
        <f t="shared" si="5"/>
        <v>479.946986741812</v>
      </c>
      <c r="G74" s="5">
        <f t="shared" si="6"/>
        <v>2.0000000000000018E-2</v>
      </c>
    </row>
    <row r="75" spans="4:7" x14ac:dyDescent="0.2">
      <c r="D75">
        <v>1972</v>
      </c>
      <c r="E75" s="16">
        <f t="shared" si="4"/>
        <v>24966.842250309099</v>
      </c>
      <c r="F75" s="16">
        <f t="shared" si="5"/>
        <v>489.54592647665049</v>
      </c>
      <c r="G75" s="5">
        <f t="shared" si="6"/>
        <v>2.0000000000000018E-2</v>
      </c>
    </row>
    <row r="76" spans="4:7" x14ac:dyDescent="0.2">
      <c r="D76">
        <v>1973</v>
      </c>
      <c r="E76" s="16">
        <f t="shared" si="4"/>
        <v>25466.179095315281</v>
      </c>
      <c r="F76" s="16">
        <f t="shared" si="5"/>
        <v>499.33684500618256</v>
      </c>
      <c r="G76" s="5">
        <f t="shared" si="6"/>
        <v>2.0000000000000018E-2</v>
      </c>
    </row>
    <row r="77" spans="4:7" x14ac:dyDescent="0.2">
      <c r="D77">
        <v>1974</v>
      </c>
      <c r="E77" s="16">
        <f t="shared" si="4"/>
        <v>25975.502677221586</v>
      </c>
      <c r="F77" s="16">
        <f t="shared" si="5"/>
        <v>509.32358190630475</v>
      </c>
      <c r="G77" s="5">
        <f t="shared" si="6"/>
        <v>2.0000000000000018E-2</v>
      </c>
    </row>
    <row r="78" spans="4:7" x14ac:dyDescent="0.2">
      <c r="D78">
        <v>1975</v>
      </c>
      <c r="E78" s="16">
        <f t="shared" si="4"/>
        <v>26495.012730766019</v>
      </c>
      <c r="F78" s="16">
        <f t="shared" si="5"/>
        <v>519.51005354443259</v>
      </c>
      <c r="G78" s="5">
        <f t="shared" si="6"/>
        <v>2.0000000000000018E-2</v>
      </c>
    </row>
    <row r="79" spans="4:7" x14ac:dyDescent="0.2">
      <c r="D79">
        <v>1976</v>
      </c>
      <c r="E79" s="16">
        <f t="shared" si="4"/>
        <v>27024.912985381339</v>
      </c>
      <c r="F79" s="16">
        <f t="shared" si="5"/>
        <v>529.90025461532059</v>
      </c>
      <c r="G79" s="5">
        <f t="shared" si="6"/>
        <v>2.0000000000000018E-2</v>
      </c>
    </row>
    <row r="80" spans="4:7" x14ac:dyDescent="0.2">
      <c r="D80">
        <v>1977</v>
      </c>
      <c r="E80" s="16">
        <f t="shared" si="4"/>
        <v>27565.411245088966</v>
      </c>
      <c r="F80" s="16">
        <f t="shared" si="5"/>
        <v>540.49825970762686</v>
      </c>
      <c r="G80" s="5">
        <f t="shared" si="6"/>
        <v>2.0000000000000018E-2</v>
      </c>
    </row>
    <row r="81" spans="4:7" x14ac:dyDescent="0.2">
      <c r="D81">
        <v>1978</v>
      </c>
      <c r="E81" s="16">
        <f t="shared" si="4"/>
        <v>28116.719469990745</v>
      </c>
      <c r="F81" s="16">
        <f t="shared" si="5"/>
        <v>551.30822490177889</v>
      </c>
      <c r="G81" s="5">
        <f t="shared" si="6"/>
        <v>2.0000000000000018E-2</v>
      </c>
    </row>
    <row r="82" spans="4:7" x14ac:dyDescent="0.2">
      <c r="D82">
        <v>1979</v>
      </c>
      <c r="E82" s="16">
        <f t="shared" si="4"/>
        <v>28679.053859390562</v>
      </c>
      <c r="F82" s="16">
        <f t="shared" si="5"/>
        <v>562.33438939981716</v>
      </c>
      <c r="G82" s="5">
        <f t="shared" si="6"/>
        <v>2.0000000000000018E-2</v>
      </c>
    </row>
    <row r="83" spans="4:7" x14ac:dyDescent="0.2">
      <c r="D83">
        <v>1980</v>
      </c>
      <c r="E83" s="16">
        <f t="shared" si="4"/>
        <v>29252.634936578375</v>
      </c>
      <c r="F83" s="16">
        <f t="shared" si="5"/>
        <v>573.58107718781321</v>
      </c>
      <c r="G83" s="5">
        <f t="shared" si="6"/>
        <v>2.0000000000000018E-2</v>
      </c>
    </row>
    <row r="84" spans="4:7" x14ac:dyDescent="0.2">
      <c r="D84">
        <v>1981</v>
      </c>
      <c r="E84" s="16">
        <f t="shared" si="4"/>
        <v>29837.687635309943</v>
      </c>
      <c r="F84" s="16">
        <f t="shared" si="5"/>
        <v>585.05269873156794</v>
      </c>
      <c r="G84" s="5">
        <f t="shared" si="6"/>
        <v>2.0000000000000018E-2</v>
      </c>
    </row>
    <row r="85" spans="4:7" x14ac:dyDescent="0.2">
      <c r="D85">
        <v>1982</v>
      </c>
      <c r="E85" s="16">
        <f t="shared" si="4"/>
        <v>30434.441388016141</v>
      </c>
      <c r="F85" s="16">
        <f t="shared" si="5"/>
        <v>596.7537527061977</v>
      </c>
      <c r="G85" s="5">
        <f t="shared" si="6"/>
        <v>2.0000000000000018E-2</v>
      </c>
    </row>
    <row r="86" spans="4:7" x14ac:dyDescent="0.2">
      <c r="D86">
        <v>1983</v>
      </c>
      <c r="E86" s="16">
        <f t="shared" si="4"/>
        <v>31043.130215776466</v>
      </c>
      <c r="F86" s="16">
        <f t="shared" si="5"/>
        <v>608.68882776032478</v>
      </c>
      <c r="G86" s="5">
        <f t="shared" si="6"/>
        <v>2.0000000000000018E-2</v>
      </c>
    </row>
    <row r="87" spans="4:7" x14ac:dyDescent="0.2">
      <c r="D87">
        <v>1984</v>
      </c>
      <c r="E87" s="16">
        <f t="shared" si="4"/>
        <v>31663.992820091997</v>
      </c>
      <c r="F87" s="16">
        <f t="shared" si="5"/>
        <v>620.86260431553092</v>
      </c>
      <c r="G87" s="5">
        <f t="shared" si="6"/>
        <v>2.0000000000000018E-2</v>
      </c>
    </row>
    <row r="88" spans="4:7" x14ac:dyDescent="0.2">
      <c r="D88">
        <v>1985</v>
      </c>
      <c r="E88" s="16">
        <f t="shared" si="4"/>
        <v>32297.272676493838</v>
      </c>
      <c r="F88" s="16">
        <f t="shared" si="5"/>
        <v>633.27985640184124</v>
      </c>
      <c r="G88" s="5">
        <f t="shared" si="6"/>
        <v>2.0000000000000018E-2</v>
      </c>
    </row>
    <row r="89" spans="4:7" x14ac:dyDescent="0.2">
      <c r="D89">
        <v>1986</v>
      </c>
      <c r="E89" s="16">
        <f t="shared" si="4"/>
        <v>32943.218130023713</v>
      </c>
      <c r="F89" s="16">
        <f t="shared" si="5"/>
        <v>645.94545352987552</v>
      </c>
      <c r="G89" s="5">
        <f t="shared" si="6"/>
        <v>2.0000000000000018E-2</v>
      </c>
    </row>
    <row r="90" spans="4:7" x14ac:dyDescent="0.2">
      <c r="D90">
        <v>1987</v>
      </c>
      <c r="E90" s="16">
        <f t="shared" si="4"/>
        <v>33602.082492624191</v>
      </c>
      <c r="F90" s="16">
        <f t="shared" si="5"/>
        <v>658.86436260047776</v>
      </c>
      <c r="G90" s="5">
        <f t="shared" si="6"/>
        <v>2.0000000000000018E-2</v>
      </c>
    </row>
    <row r="91" spans="4:7" x14ac:dyDescent="0.2">
      <c r="D91">
        <v>1988</v>
      </c>
      <c r="E91" s="16">
        <f t="shared" si="4"/>
        <v>34274.124142476678</v>
      </c>
      <c r="F91" s="16">
        <f t="shared" si="5"/>
        <v>672.04164985248644</v>
      </c>
      <c r="G91" s="5">
        <f t="shared" si="6"/>
        <v>2.0000000000000018E-2</v>
      </c>
    </row>
    <row r="92" spans="4:7" x14ac:dyDescent="0.2">
      <c r="D92">
        <v>1989</v>
      </c>
      <c r="E92" s="16">
        <f t="shared" si="4"/>
        <v>34959.606625326211</v>
      </c>
      <c r="F92" s="16">
        <f t="shared" si="5"/>
        <v>685.48248284953297</v>
      </c>
      <c r="G92" s="5">
        <f t="shared" si="6"/>
        <v>2.0000000000000018E-2</v>
      </c>
    </row>
    <row r="93" spans="4:7" x14ac:dyDescent="0.2">
      <c r="D93">
        <v>1990</v>
      </c>
      <c r="E93" s="16">
        <f t="shared" si="4"/>
        <v>35658.798757832737</v>
      </c>
      <c r="F93" s="16">
        <f t="shared" si="5"/>
        <v>699.19213250652683</v>
      </c>
      <c r="G93" s="5">
        <f t="shared" si="6"/>
        <v>2.0000000000000018E-2</v>
      </c>
    </row>
    <row r="94" spans="4:7" x14ac:dyDescent="0.2">
      <c r="D94">
        <v>1991</v>
      </c>
      <c r="E94" s="16">
        <f t="shared" si="4"/>
        <v>36371.974732989394</v>
      </c>
      <c r="F94" s="16">
        <f t="shared" si="5"/>
        <v>713.17597515665693</v>
      </c>
      <c r="G94" s="5">
        <f t="shared" si="6"/>
        <v>2.0000000000000018E-2</v>
      </c>
    </row>
    <row r="95" spans="4:7" x14ac:dyDescent="0.2">
      <c r="D95">
        <v>1992</v>
      </c>
      <c r="E95" s="16">
        <f t="shared" si="4"/>
        <v>37099.414227649184</v>
      </c>
      <c r="F95" s="16">
        <f t="shared" si="5"/>
        <v>727.43949465978949</v>
      </c>
      <c r="G95" s="5">
        <f t="shared" si="6"/>
        <v>2.0000000000000018E-2</v>
      </c>
    </row>
    <row r="96" spans="4:7" x14ac:dyDescent="0.2">
      <c r="D96">
        <v>1993</v>
      </c>
      <c r="E96" s="16">
        <f t="shared" si="4"/>
        <v>37841.40251220217</v>
      </c>
      <c r="F96" s="16">
        <f t="shared" si="5"/>
        <v>741.98828455298644</v>
      </c>
      <c r="G96" s="5">
        <f t="shared" si="6"/>
        <v>2.0000000000000018E-2</v>
      </c>
    </row>
    <row r="97" spans="4:7" x14ac:dyDescent="0.2">
      <c r="D97">
        <v>1994</v>
      </c>
      <c r="E97" s="16">
        <f t="shared" si="4"/>
        <v>38598.230562446217</v>
      </c>
      <c r="F97" s="16">
        <f t="shared" si="5"/>
        <v>756.82805024404661</v>
      </c>
      <c r="G97" s="5">
        <f t="shared" si="6"/>
        <v>2.0000000000000018E-2</v>
      </c>
    </row>
    <row r="98" spans="4:7" x14ac:dyDescent="0.2">
      <c r="D98">
        <v>1995</v>
      </c>
      <c r="E98" s="16">
        <f t="shared" si="4"/>
        <v>39370.195173695145</v>
      </c>
      <c r="F98" s="16">
        <f t="shared" si="5"/>
        <v>771.96461124892812</v>
      </c>
      <c r="G98" s="5">
        <f t="shared" si="6"/>
        <v>2.0000000000000018E-2</v>
      </c>
    </row>
    <row r="99" spans="4:7" x14ac:dyDescent="0.2">
      <c r="D99">
        <v>1996</v>
      </c>
      <c r="E99" s="16">
        <f t="shared" si="4"/>
        <v>40157.599077169049</v>
      </c>
      <c r="F99" s="16">
        <f t="shared" si="5"/>
        <v>787.40390347390348</v>
      </c>
      <c r="G99" s="5">
        <f t="shared" si="6"/>
        <v>2.0000000000000018E-2</v>
      </c>
    </row>
    <row r="100" spans="4:7" x14ac:dyDescent="0.2">
      <c r="D100">
        <v>1997</v>
      </c>
      <c r="E100" s="16">
        <f t="shared" ref="E100:E125" si="7">(1+B$3)*E99</f>
        <v>40960.751058712427</v>
      </c>
      <c r="F100" s="16">
        <f t="shared" si="5"/>
        <v>803.1519815433785</v>
      </c>
      <c r="G100" s="5">
        <f t="shared" si="6"/>
        <v>2.0000000000000018E-2</v>
      </c>
    </row>
    <row r="101" spans="4:7" x14ac:dyDescent="0.2">
      <c r="D101">
        <v>1998</v>
      </c>
      <c r="E101" s="16">
        <f t="shared" si="7"/>
        <v>41779.966079886675</v>
      </c>
      <c r="F101" s="16">
        <f t="shared" si="5"/>
        <v>819.21502117424825</v>
      </c>
      <c r="G101" s="5">
        <f t="shared" si="6"/>
        <v>2.0000000000000018E-2</v>
      </c>
    </row>
    <row r="102" spans="4:7" x14ac:dyDescent="0.2">
      <c r="D102">
        <v>1999</v>
      </c>
      <c r="E102" s="16">
        <f t="shared" si="7"/>
        <v>42615.565401484411</v>
      </c>
      <c r="F102" s="16">
        <f t="shared" si="5"/>
        <v>835.59932159773598</v>
      </c>
      <c r="G102" s="5">
        <f t="shared" si="6"/>
        <v>2.0000000000000018E-2</v>
      </c>
    </row>
    <row r="103" spans="4:7" x14ac:dyDescent="0.2">
      <c r="D103">
        <v>2000</v>
      </c>
      <c r="E103" s="16">
        <f t="shared" si="7"/>
        <v>43467.876709514101</v>
      </c>
      <c r="F103" s="16">
        <f t="shared" si="5"/>
        <v>852.31130802968983</v>
      </c>
      <c r="G103" s="5">
        <f t="shared" si="6"/>
        <v>2.0000000000000018E-2</v>
      </c>
    </row>
    <row r="104" spans="4:7" x14ac:dyDescent="0.2">
      <c r="D104">
        <v>2001</v>
      </c>
      <c r="E104" s="16">
        <f t="shared" si="7"/>
        <v>44337.234243704384</v>
      </c>
      <c r="F104" s="16">
        <f t="shared" si="5"/>
        <v>869.35753419028333</v>
      </c>
      <c r="G104" s="5">
        <f t="shared" si="6"/>
        <v>2.0000000000000018E-2</v>
      </c>
    </row>
    <row r="105" spans="4:7" x14ac:dyDescent="0.2">
      <c r="D105">
        <v>2002</v>
      </c>
      <c r="E105" s="16">
        <f t="shared" si="7"/>
        <v>45223.978928578472</v>
      </c>
      <c r="F105" s="16">
        <f t="shared" si="5"/>
        <v>886.7446848740874</v>
      </c>
      <c r="G105" s="5">
        <f t="shared" si="6"/>
        <v>2.0000000000000018E-2</v>
      </c>
    </row>
    <row r="106" spans="4:7" x14ac:dyDescent="0.2">
      <c r="D106">
        <v>2003</v>
      </c>
      <c r="E106" s="16">
        <f t="shared" si="7"/>
        <v>46128.458507150041</v>
      </c>
      <c r="F106" s="16">
        <f t="shared" si="5"/>
        <v>904.47957857156871</v>
      </c>
      <c r="G106" s="5">
        <f t="shared" si="6"/>
        <v>2.0000000000000018E-2</v>
      </c>
    </row>
    <row r="107" spans="4:7" x14ac:dyDescent="0.2">
      <c r="D107">
        <v>2004</v>
      </c>
      <c r="E107" s="16">
        <f t="shared" si="7"/>
        <v>47051.027677293045</v>
      </c>
      <c r="F107" s="16">
        <f t="shared" si="5"/>
        <v>922.56917014300416</v>
      </c>
      <c r="G107" s="5">
        <f t="shared" si="6"/>
        <v>2.0000000000000018E-2</v>
      </c>
    </row>
    <row r="108" spans="4:7" x14ac:dyDescent="0.2">
      <c r="D108">
        <v>2005</v>
      </c>
      <c r="E108" s="16">
        <f t="shared" si="7"/>
        <v>47992.048230838904</v>
      </c>
      <c r="F108" s="16">
        <f t="shared" si="5"/>
        <v>941.020553545859</v>
      </c>
      <c r="G108" s="5">
        <f t="shared" si="6"/>
        <v>2.0000000000000018E-2</v>
      </c>
    </row>
    <row r="109" spans="4:7" x14ac:dyDescent="0.2">
      <c r="D109">
        <v>2006</v>
      </c>
      <c r="E109" s="16">
        <f t="shared" si="7"/>
        <v>48951.889195455682</v>
      </c>
      <c r="F109" s="16">
        <f t="shared" si="5"/>
        <v>959.84096461677836</v>
      </c>
      <c r="G109" s="5">
        <f t="shared" si="6"/>
        <v>2.0000000000000018E-2</v>
      </c>
    </row>
    <row r="110" spans="4:7" x14ac:dyDescent="0.2">
      <c r="D110">
        <v>2007</v>
      </c>
      <c r="E110" s="16">
        <f t="shared" si="7"/>
        <v>49930.926979364798</v>
      </c>
      <c r="F110" s="16">
        <f t="shared" si="5"/>
        <v>979.03778390911611</v>
      </c>
      <c r="G110" s="5">
        <f t="shared" si="6"/>
        <v>2.0000000000000018E-2</v>
      </c>
    </row>
    <row r="111" spans="4:7" x14ac:dyDescent="0.2">
      <c r="D111">
        <v>2008</v>
      </c>
      <c r="E111" s="16">
        <f t="shared" si="7"/>
        <v>50929.545518952094</v>
      </c>
      <c r="F111" s="16">
        <f t="shared" si="5"/>
        <v>998.61853958729625</v>
      </c>
      <c r="G111" s="5">
        <f t="shared" si="6"/>
        <v>2.0000000000000018E-2</v>
      </c>
    </row>
    <row r="112" spans="4:7" x14ac:dyDescent="0.2">
      <c r="D112">
        <v>2009</v>
      </c>
      <c r="E112" s="16">
        <f t="shared" si="7"/>
        <v>51948.136429331134</v>
      </c>
      <c r="F112" s="16">
        <f t="shared" si="5"/>
        <v>1018.59091037904</v>
      </c>
      <c r="G112" s="5">
        <f t="shared" si="6"/>
        <v>2.0000000000000018E-2</v>
      </c>
    </row>
    <row r="113" spans="4:7" x14ac:dyDescent="0.2">
      <c r="D113">
        <v>2010</v>
      </c>
      <c r="E113" s="16">
        <f t="shared" si="7"/>
        <v>52987.099157917757</v>
      </c>
      <c r="F113" s="16">
        <f t="shared" si="5"/>
        <v>1038.9627285866227</v>
      </c>
      <c r="G113" s="5">
        <f t="shared" si="6"/>
        <v>2.0000000000000018E-2</v>
      </c>
    </row>
    <row r="114" spans="4:7" x14ac:dyDescent="0.2">
      <c r="D114">
        <v>2011</v>
      </c>
      <c r="E114" s="16">
        <f t="shared" si="7"/>
        <v>54046.841141076111</v>
      </c>
      <c r="F114" s="16">
        <f t="shared" si="5"/>
        <v>1059.7419831583538</v>
      </c>
      <c r="G114" s="5">
        <f t="shared" si="6"/>
        <v>2.0000000000000018E-2</v>
      </c>
    </row>
    <row r="115" spans="4:7" x14ac:dyDescent="0.2">
      <c r="D115">
        <v>2012</v>
      </c>
      <c r="E115" s="16">
        <f t="shared" si="7"/>
        <v>55127.777963897635</v>
      </c>
      <c r="F115" s="16">
        <f t="shared" si="5"/>
        <v>1080.9368228215244</v>
      </c>
      <c r="G115" s="5">
        <f t="shared" si="6"/>
        <v>2.0000000000000018E-2</v>
      </c>
    </row>
    <row r="116" spans="4:7" x14ac:dyDescent="0.2">
      <c r="D116">
        <v>2013</v>
      </c>
      <c r="E116" s="16">
        <f t="shared" si="7"/>
        <v>56230.333523175592</v>
      </c>
      <c r="F116" s="16">
        <f t="shared" si="5"/>
        <v>1102.5555592779565</v>
      </c>
      <c r="G116" s="5">
        <f t="shared" si="6"/>
        <v>2.0000000000000018E-2</v>
      </c>
    </row>
    <row r="117" spans="4:7" x14ac:dyDescent="0.2">
      <c r="D117">
        <v>2014</v>
      </c>
      <c r="E117" s="16">
        <f t="shared" si="7"/>
        <v>57354.940193639108</v>
      </c>
      <c r="F117" s="16">
        <f t="shared" si="5"/>
        <v>1124.6066704635159</v>
      </c>
      <c r="G117" s="5">
        <f t="shared" si="6"/>
        <v>2.0000000000000018E-2</v>
      </c>
    </row>
    <row r="118" spans="4:7" x14ac:dyDescent="0.2">
      <c r="D118">
        <v>2015</v>
      </c>
      <c r="E118" s="16">
        <f t="shared" si="7"/>
        <v>58502.038997511889</v>
      </c>
      <c r="F118" s="16">
        <f t="shared" si="5"/>
        <v>1147.098803872781</v>
      </c>
      <c r="G118" s="5">
        <f t="shared" si="6"/>
        <v>2.0000000000000018E-2</v>
      </c>
    </row>
    <row r="119" spans="4:7" x14ac:dyDescent="0.2">
      <c r="D119">
        <v>2016</v>
      </c>
      <c r="E119" s="16">
        <f t="shared" si="7"/>
        <v>59672.079777462124</v>
      </c>
      <c r="F119" s="16">
        <f t="shared" si="5"/>
        <v>1170.0407799502354</v>
      </c>
      <c r="G119" s="5">
        <f t="shared" si="6"/>
        <v>2.0000000000000018E-2</v>
      </c>
    </row>
    <row r="120" spans="4:7" x14ac:dyDescent="0.2">
      <c r="D120">
        <v>2017</v>
      </c>
      <c r="E120" s="16">
        <f t="shared" si="7"/>
        <v>60865.521373011368</v>
      </c>
      <c r="F120" s="16">
        <f t="shared" si="5"/>
        <v>1193.4415955492441</v>
      </c>
      <c r="G120" s="5">
        <f t="shared" si="6"/>
        <v>2.0000000000000018E-2</v>
      </c>
    </row>
    <row r="121" spans="4:7" x14ac:dyDescent="0.2">
      <c r="D121">
        <v>2018</v>
      </c>
      <c r="E121" s="16">
        <f t="shared" si="7"/>
        <v>62082.831800471598</v>
      </c>
      <c r="F121" s="16">
        <f t="shared" si="5"/>
        <v>1217.3104274602301</v>
      </c>
      <c r="G121" s="5">
        <f t="shared" si="6"/>
        <v>2.0000000000000018E-2</v>
      </c>
    </row>
    <row r="122" spans="4:7" x14ac:dyDescent="0.2">
      <c r="D122">
        <v>2019</v>
      </c>
      <c r="E122" s="16">
        <f t="shared" si="7"/>
        <v>63324.488436481035</v>
      </c>
      <c r="F122" s="16">
        <f t="shared" si="5"/>
        <v>1241.6566360094366</v>
      </c>
      <c r="G122" s="5">
        <f t="shared" si="6"/>
        <v>2.0000000000000018E-2</v>
      </c>
    </row>
    <row r="123" spans="4:7" x14ac:dyDescent="0.2">
      <c r="D123">
        <v>2020</v>
      </c>
      <c r="E123" s="16">
        <f t="shared" si="7"/>
        <v>64590.97820521066</v>
      </c>
      <c r="F123" s="16">
        <f t="shared" si="5"/>
        <v>1266.4897687296252</v>
      </c>
      <c r="G123" s="5">
        <f t="shared" si="6"/>
        <v>2.0000000000000018E-2</v>
      </c>
    </row>
    <row r="124" spans="4:7" x14ac:dyDescent="0.2">
      <c r="D124">
        <v>2021</v>
      </c>
      <c r="E124" s="16">
        <f t="shared" si="7"/>
        <v>65882.797769314871</v>
      </c>
      <c r="F124" s="16">
        <f t="shared" si="5"/>
        <v>1291.8195641042112</v>
      </c>
      <c r="G124" s="5">
        <f t="shared" si="6"/>
        <v>2.0000000000000018E-2</v>
      </c>
    </row>
    <row r="125" spans="4:7" x14ac:dyDescent="0.2">
      <c r="D125">
        <v>2022</v>
      </c>
      <c r="E125" s="16">
        <f t="shared" si="7"/>
        <v>67200.453724701176</v>
      </c>
      <c r="F125" s="16">
        <f t="shared" si="5"/>
        <v>1317.6559553863044</v>
      </c>
      <c r="G125" s="5">
        <f t="shared" si="6"/>
        <v>2.0000000000000018E-2</v>
      </c>
    </row>
  </sheetData>
  <mergeCells count="4">
    <mergeCell ref="B5:C5"/>
    <mergeCell ref="B6:C6"/>
    <mergeCell ref="I1:K1"/>
    <mergeCell ref="I26:K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495B-EA01-F845-A544-AAE6393B01C6}">
  <dimension ref="B1:L125"/>
  <sheetViews>
    <sheetView tabSelected="1" workbookViewId="0">
      <selection activeCell="D20" sqref="D20"/>
    </sheetView>
  </sheetViews>
  <sheetFormatPr baseColWidth="10" defaultRowHeight="16" x14ac:dyDescent="0.2"/>
  <cols>
    <col min="2" max="2" width="12.83203125" customWidth="1"/>
    <col min="3" max="3" width="15.1640625" customWidth="1"/>
    <col min="4" max="5" width="11.1640625" customWidth="1"/>
    <col min="6" max="6" width="11.83203125" customWidth="1"/>
  </cols>
  <sheetData>
    <row r="1" spans="2:12" x14ac:dyDescent="0.2">
      <c r="J1" s="24" t="s">
        <v>27</v>
      </c>
      <c r="K1" s="24"/>
      <c r="L1" s="24"/>
    </row>
    <row r="2" spans="2:12" x14ac:dyDescent="0.2">
      <c r="B2" s="3" t="s">
        <v>0</v>
      </c>
      <c r="C2" s="3" t="s">
        <v>1</v>
      </c>
      <c r="D2" s="3" t="s">
        <v>2</v>
      </c>
      <c r="E2" s="3" t="s">
        <v>6</v>
      </c>
      <c r="F2" s="3" t="s">
        <v>3</v>
      </c>
      <c r="G2" s="3" t="s">
        <v>4</v>
      </c>
      <c r="H2" s="3" t="s">
        <v>5</v>
      </c>
    </row>
    <row r="3" spans="2:12" x14ac:dyDescent="0.2">
      <c r="B3" s="17">
        <v>0.02</v>
      </c>
      <c r="C3" s="18">
        <v>6000</v>
      </c>
      <c r="D3">
        <v>1900</v>
      </c>
      <c r="F3" s="2">
        <f>C3</f>
        <v>6000</v>
      </c>
    </row>
    <row r="4" spans="2:12" x14ac:dyDescent="0.2">
      <c r="D4">
        <v>1901</v>
      </c>
      <c r="E4" s="26">
        <f ca="1">_xlfn.NORM.INV(RAND(),0,$B$6)</f>
        <v>-2.6716312821814019E-2</v>
      </c>
      <c r="F4" s="16">
        <f ca="1">((1+(B$3+E4))*F3)</f>
        <v>5959.7021230691153</v>
      </c>
      <c r="G4" s="16">
        <f ca="1">F4-F3</f>
        <v>-40.29787693088474</v>
      </c>
      <c r="H4" s="19">
        <f ca="1">(F4/F3)-1</f>
        <v>-6.7163128218141743E-3</v>
      </c>
    </row>
    <row r="5" spans="2:12" x14ac:dyDescent="0.2">
      <c r="B5" t="s">
        <v>7</v>
      </c>
      <c r="D5">
        <v>1902</v>
      </c>
      <c r="E5" s="26">
        <f t="shared" ref="E5:E68" ca="1" si="0">_xlfn.NORM.INV(RAND(),0,$B$6)</f>
        <v>-7.5560951918488316E-3</v>
      </c>
      <c r="F5" s="16">
        <f t="shared" ref="F5:F68" ca="1" si="1">((1+(B$3+E5))*F4)</f>
        <v>6033.8640889735243</v>
      </c>
      <c r="G5" s="16">
        <f t="shared" ref="G5:G68" ca="1" si="2">F5-F4</f>
        <v>74.161965904409044</v>
      </c>
      <c r="H5" s="19">
        <f t="shared" ref="H5:H68" ca="1" si="3">(F5/F4)-1</f>
        <v>1.2443904808151274E-2</v>
      </c>
    </row>
    <row r="6" spans="2:12" x14ac:dyDescent="0.2">
      <c r="B6" s="21">
        <v>1.4999999999999999E-2</v>
      </c>
      <c r="D6">
        <v>1903</v>
      </c>
      <c r="E6" s="26">
        <f t="shared" ca="1" si="0"/>
        <v>1.2915703914811451E-2</v>
      </c>
      <c r="F6" s="16">
        <f t="shared" ca="1" si="1"/>
        <v>6232.4729727883896</v>
      </c>
      <c r="G6" s="16">
        <f t="shared" ca="1" si="2"/>
        <v>198.60888381486529</v>
      </c>
      <c r="H6" s="19">
        <f t="shared" ca="1" si="3"/>
        <v>3.2915703914811356E-2</v>
      </c>
    </row>
    <row r="7" spans="2:12" x14ac:dyDescent="0.2">
      <c r="B7" s="7"/>
      <c r="D7">
        <v>1904</v>
      </c>
      <c r="E7" s="26">
        <f t="shared" ca="1" si="0"/>
        <v>2.6315960865445575E-3</v>
      </c>
      <c r="F7" s="16">
        <f t="shared" ca="1" si="1"/>
        <v>6373.5237837288423</v>
      </c>
      <c r="G7" s="16">
        <f t="shared" ca="1" si="2"/>
        <v>141.05081094045272</v>
      </c>
      <c r="H7" s="19">
        <f t="shared" ca="1" si="3"/>
        <v>2.2631596086544636E-2</v>
      </c>
    </row>
    <row r="8" spans="2:12" x14ac:dyDescent="0.2">
      <c r="B8" s="22" t="s">
        <v>8</v>
      </c>
      <c r="C8" s="22"/>
      <c r="D8">
        <v>1905</v>
      </c>
      <c r="E8" s="26">
        <f t="shared" ca="1" si="0"/>
        <v>1.6077757726689606E-2</v>
      </c>
      <c r="F8" s="16">
        <f t="shared" ca="1" si="1"/>
        <v>6603.4662306635055</v>
      </c>
      <c r="G8" s="16">
        <f t="shared" ca="1" si="2"/>
        <v>229.94244693466317</v>
      </c>
      <c r="H8" s="19">
        <f t="shared" ca="1" si="3"/>
        <v>3.607775772668953E-2</v>
      </c>
    </row>
    <row r="9" spans="2:12" x14ac:dyDescent="0.2">
      <c r="B9" s="25">
        <f ca="1">(F125/F3)^(1/COUNT(F3:F125)) -1</f>
        <v>2.0514163554718357E-2</v>
      </c>
      <c r="C9" s="25"/>
      <c r="D9">
        <v>1906</v>
      </c>
      <c r="E9" s="26">
        <f t="shared" ca="1" si="0"/>
        <v>3.5591443755821475E-2</v>
      </c>
      <c r="F9" s="16">
        <f t="shared" ca="1" si="1"/>
        <v>6970.5624522189028</v>
      </c>
      <c r="G9" s="16">
        <f t="shared" ca="1" si="2"/>
        <v>367.09622155539728</v>
      </c>
      <c r="H9" s="19">
        <f t="shared" ca="1" si="3"/>
        <v>5.559144375582159E-2</v>
      </c>
    </row>
    <row r="10" spans="2:12" x14ac:dyDescent="0.2">
      <c r="D10">
        <v>1907</v>
      </c>
      <c r="E10" s="26">
        <f t="shared" ca="1" si="0"/>
        <v>-4.2389125426824156E-3</v>
      </c>
      <c r="F10" s="16">
        <f t="shared" ca="1" si="1"/>
        <v>7080.4260966550182</v>
      </c>
      <c r="G10" s="16">
        <f t="shared" ca="1" si="2"/>
        <v>109.86364443611546</v>
      </c>
      <c r="H10" s="19">
        <f t="shared" ca="1" si="3"/>
        <v>1.5761087457317524E-2</v>
      </c>
    </row>
    <row r="11" spans="2:12" x14ac:dyDescent="0.2">
      <c r="D11">
        <v>1908</v>
      </c>
      <c r="E11" s="26">
        <f t="shared" ca="1" si="0"/>
        <v>8.5131445879759876E-3</v>
      </c>
      <c r="F11" s="16">
        <f t="shared" ca="1" si="1"/>
        <v>7282.3113096934212</v>
      </c>
      <c r="G11" s="16">
        <f t="shared" ca="1" si="2"/>
        <v>201.88521303840298</v>
      </c>
      <c r="H11" s="19">
        <f t="shared" ca="1" si="3"/>
        <v>2.8513144587976047E-2</v>
      </c>
    </row>
    <row r="12" spans="2:12" x14ac:dyDescent="0.2">
      <c r="D12">
        <v>1909</v>
      </c>
      <c r="E12" s="26">
        <f t="shared" ca="1" si="0"/>
        <v>7.6368692815001005E-4</v>
      </c>
      <c r="F12" s="16">
        <f t="shared" ca="1" si="1"/>
        <v>7433.518941841221</v>
      </c>
      <c r="G12" s="16">
        <f t="shared" ca="1" si="2"/>
        <v>151.20763214779981</v>
      </c>
      <c r="H12" s="19">
        <f t="shared" ca="1" si="3"/>
        <v>2.0763686928150005E-2</v>
      </c>
    </row>
    <row r="13" spans="2:12" x14ac:dyDescent="0.2">
      <c r="D13">
        <v>1910</v>
      </c>
      <c r="E13" s="26">
        <f t="shared" ca="1" si="0"/>
        <v>1.1043071066858916E-3</v>
      </c>
      <c r="F13" s="16">
        <f t="shared" ca="1" si="1"/>
        <v>7590.3982084732052</v>
      </c>
      <c r="G13" s="16">
        <f t="shared" ca="1" si="2"/>
        <v>156.87926663198414</v>
      </c>
      <c r="H13" s="19">
        <f t="shared" ca="1" si="3"/>
        <v>2.1104307106685871E-2</v>
      </c>
    </row>
    <row r="14" spans="2:12" x14ac:dyDescent="0.2">
      <c r="D14">
        <v>1911</v>
      </c>
      <c r="E14" s="26">
        <f t="shared" ca="1" si="0"/>
        <v>1.2758303427944781E-3</v>
      </c>
      <c r="F14" s="16">
        <f t="shared" ca="1" si="1"/>
        <v>7751.8902329909324</v>
      </c>
      <c r="G14" s="16">
        <f t="shared" ca="1" si="2"/>
        <v>161.49202451772726</v>
      </c>
      <c r="H14" s="19">
        <f t="shared" ca="1" si="3"/>
        <v>2.1275830342794455E-2</v>
      </c>
    </row>
    <row r="15" spans="2:12" x14ac:dyDescent="0.2">
      <c r="D15">
        <v>1912</v>
      </c>
      <c r="E15" s="26">
        <f t="shared" ca="1" si="0"/>
        <v>-1.0487249423276866E-2</v>
      </c>
      <c r="F15" s="16">
        <f t="shared" ca="1" si="1"/>
        <v>7825.6320312755115</v>
      </c>
      <c r="G15" s="16">
        <f t="shared" ca="1" si="2"/>
        <v>73.74179828457909</v>
      </c>
      <c r="H15" s="19">
        <f t="shared" ca="1" si="3"/>
        <v>9.5127505767231835E-3</v>
      </c>
    </row>
    <row r="16" spans="2:12" x14ac:dyDescent="0.2">
      <c r="D16">
        <v>1913</v>
      </c>
      <c r="E16" s="26">
        <f t="shared" ca="1" si="0"/>
        <v>6.2211079492558645E-4</v>
      </c>
      <c r="F16" s="16">
        <f t="shared" ca="1" si="1"/>
        <v>7987.0130820647937</v>
      </c>
      <c r="G16" s="16">
        <f t="shared" ca="1" si="2"/>
        <v>161.3810507892822</v>
      </c>
      <c r="H16" s="19">
        <f t="shared" ca="1" si="3"/>
        <v>2.0622110794925597E-2</v>
      </c>
    </row>
    <row r="17" spans="4:12" x14ac:dyDescent="0.2">
      <c r="D17">
        <v>1914</v>
      </c>
      <c r="E17" s="26">
        <f t="shared" ca="1" si="0"/>
        <v>-4.4990546892003701E-3</v>
      </c>
      <c r="F17" s="16">
        <f t="shared" ca="1" si="1"/>
        <v>8110.8193350465217</v>
      </c>
      <c r="G17" s="16">
        <f t="shared" ca="1" si="2"/>
        <v>123.80625298172799</v>
      </c>
      <c r="H17" s="19">
        <f t="shared" ca="1" si="3"/>
        <v>1.5500945310799707E-2</v>
      </c>
    </row>
    <row r="18" spans="4:12" x14ac:dyDescent="0.2">
      <c r="D18">
        <v>1915</v>
      </c>
      <c r="E18" s="26">
        <f t="shared" ca="1" si="0"/>
        <v>1.6656378866056174E-2</v>
      </c>
      <c r="F18" s="16">
        <f t="shared" ca="1" si="1"/>
        <v>8408.1326015061204</v>
      </c>
      <c r="G18" s="16">
        <f t="shared" ca="1" si="2"/>
        <v>297.31326645959871</v>
      </c>
      <c r="H18" s="19">
        <f t="shared" ca="1" si="3"/>
        <v>3.6656378866056105E-2</v>
      </c>
    </row>
    <row r="19" spans="4:12" x14ac:dyDescent="0.2">
      <c r="D19">
        <v>1916</v>
      </c>
      <c r="E19" s="26">
        <f t="shared" ca="1" si="0"/>
        <v>1.7360734771152707E-2</v>
      </c>
      <c r="F19" s="16">
        <f t="shared" ca="1" si="1"/>
        <v>8722.266613551672</v>
      </c>
      <c r="G19" s="16">
        <f t="shared" ca="1" si="2"/>
        <v>314.13401204555157</v>
      </c>
      <c r="H19" s="19">
        <f t="shared" ca="1" si="3"/>
        <v>3.7360734771152648E-2</v>
      </c>
    </row>
    <row r="20" spans="4:12" x14ac:dyDescent="0.2">
      <c r="D20">
        <v>1917</v>
      </c>
      <c r="E20" s="26">
        <f t="shared" ca="1" si="0"/>
        <v>-1.1936348660335431E-3</v>
      </c>
      <c r="F20" s="16">
        <f t="shared" ca="1" si="1"/>
        <v>8886.3007442819307</v>
      </c>
      <c r="G20" s="16">
        <f t="shared" ca="1" si="2"/>
        <v>164.03413073025877</v>
      </c>
      <c r="H20" s="19">
        <f t="shared" ca="1" si="3"/>
        <v>1.8806365133966496E-2</v>
      </c>
    </row>
    <row r="21" spans="4:12" x14ac:dyDescent="0.2">
      <c r="D21">
        <v>1918</v>
      </c>
      <c r="E21" s="26">
        <f t="shared" ca="1" si="0"/>
        <v>2.7309931912326666E-3</v>
      </c>
      <c r="F21" s="16">
        <f t="shared" ca="1" si="1"/>
        <v>9088.2951859954501</v>
      </c>
      <c r="G21" s="16">
        <f t="shared" ca="1" si="2"/>
        <v>201.99444171351934</v>
      </c>
      <c r="H21" s="19">
        <f t="shared" ca="1" si="3"/>
        <v>2.2730993191232729E-2</v>
      </c>
    </row>
    <row r="22" spans="4:12" x14ac:dyDescent="0.2">
      <c r="D22">
        <v>1919</v>
      </c>
      <c r="E22" s="26">
        <f t="shared" ca="1" si="0"/>
        <v>-6.1932078194438635E-3</v>
      </c>
      <c r="F22" s="16">
        <f t="shared" ca="1" si="1"/>
        <v>9213.7753889040378</v>
      </c>
      <c r="G22" s="16">
        <f t="shared" ca="1" si="2"/>
        <v>125.48020290858767</v>
      </c>
      <c r="H22" s="19">
        <f t="shared" ca="1" si="3"/>
        <v>1.3806792180556027E-2</v>
      </c>
    </row>
    <row r="23" spans="4:12" x14ac:dyDescent="0.2">
      <c r="D23">
        <v>1920</v>
      </c>
      <c r="E23" s="26">
        <f t="shared" ca="1" si="0"/>
        <v>1.2895679069937438E-2</v>
      </c>
      <c r="F23" s="16">
        <f t="shared" ca="1" si="1"/>
        <v>9516.8687871199145</v>
      </c>
      <c r="G23" s="16">
        <f t="shared" ca="1" si="2"/>
        <v>303.09339821587673</v>
      </c>
      <c r="H23" s="19">
        <f t="shared" ca="1" si="3"/>
        <v>3.2895679069937511E-2</v>
      </c>
    </row>
    <row r="24" spans="4:12" x14ac:dyDescent="0.2">
      <c r="D24">
        <v>1921</v>
      </c>
      <c r="E24" s="26">
        <f t="shared" ca="1" si="0"/>
        <v>4.8176260057370959E-3</v>
      </c>
      <c r="F24" s="16">
        <f t="shared" ca="1" si="1"/>
        <v>9753.0548774243289</v>
      </c>
      <c r="G24" s="16">
        <f t="shared" ca="1" si="2"/>
        <v>236.18609030441439</v>
      </c>
      <c r="H24" s="19">
        <f t="shared" ca="1" si="3"/>
        <v>2.4817626005737115E-2</v>
      </c>
    </row>
    <row r="25" spans="4:12" x14ac:dyDescent="0.2">
      <c r="D25">
        <v>1922</v>
      </c>
      <c r="E25" s="26">
        <f t="shared" ca="1" si="0"/>
        <v>-7.7536412269902794E-3</v>
      </c>
      <c r="F25" s="16">
        <f t="shared" ca="1" si="1"/>
        <v>9872.4942865861194</v>
      </c>
      <c r="G25" s="16">
        <f t="shared" ca="1" si="2"/>
        <v>119.43940916179054</v>
      </c>
      <c r="H25" s="19">
        <f t="shared" ca="1" si="3"/>
        <v>1.2246358773009725E-2</v>
      </c>
    </row>
    <row r="26" spans="4:12" x14ac:dyDescent="0.2">
      <c r="D26">
        <v>1923</v>
      </c>
      <c r="E26" s="26">
        <f t="shared" ca="1" si="0"/>
        <v>1.7952581605253558E-2</v>
      </c>
      <c r="F26" s="16">
        <f t="shared" ca="1" si="1"/>
        <v>10247.180931645178</v>
      </c>
      <c r="G26" s="16">
        <f t="shared" ca="1" si="2"/>
        <v>374.68664505905872</v>
      </c>
      <c r="H26" s="19">
        <f t="shared" ca="1" si="3"/>
        <v>3.7952581605253499E-2</v>
      </c>
      <c r="J26" s="24" t="s">
        <v>28</v>
      </c>
      <c r="K26" s="24"/>
      <c r="L26" s="24"/>
    </row>
    <row r="27" spans="4:12" x14ac:dyDescent="0.2">
      <c r="D27">
        <v>1924</v>
      </c>
      <c r="E27" s="26">
        <f t="shared" ca="1" si="0"/>
        <v>-3.4184402814705444E-3</v>
      </c>
      <c r="F27" s="16">
        <f t="shared" ca="1" si="1"/>
        <v>10417.09517420983</v>
      </c>
      <c r="G27" s="16">
        <f t="shared" ca="1" si="2"/>
        <v>169.91424256465143</v>
      </c>
      <c r="H27" s="19">
        <f t="shared" ca="1" si="3"/>
        <v>1.6581559718529482E-2</v>
      </c>
    </row>
    <row r="28" spans="4:12" x14ac:dyDescent="0.2">
      <c r="D28">
        <v>1925</v>
      </c>
      <c r="E28" s="26">
        <f t="shared" ca="1" si="0"/>
        <v>1.2670422785854696E-2</v>
      </c>
      <c r="F28" s="16">
        <f t="shared" ca="1" si="1"/>
        <v>10757.426077751752</v>
      </c>
      <c r="G28" s="16">
        <f t="shared" ca="1" si="2"/>
        <v>340.33090354192245</v>
      </c>
      <c r="H28" s="19">
        <f t="shared" ca="1" si="3"/>
        <v>3.2670422785854747E-2</v>
      </c>
    </row>
    <row r="29" spans="4:12" x14ac:dyDescent="0.2">
      <c r="D29">
        <v>1926</v>
      </c>
      <c r="E29" s="26">
        <f t="shared" ca="1" si="0"/>
        <v>-1.865974526540224E-2</v>
      </c>
      <c r="F29" s="16">
        <f t="shared" ca="1" si="1"/>
        <v>10771.843768984545</v>
      </c>
      <c r="G29" s="16">
        <f t="shared" ca="1" si="2"/>
        <v>14.417691232793004</v>
      </c>
      <c r="H29" s="19">
        <f t="shared" ca="1" si="3"/>
        <v>1.3402547345977567E-3</v>
      </c>
    </row>
    <row r="30" spans="4:12" x14ac:dyDescent="0.2">
      <c r="D30">
        <v>1927</v>
      </c>
      <c r="E30" s="26">
        <f t="shared" ca="1" si="0"/>
        <v>-2.0112821262436565E-2</v>
      </c>
      <c r="F30" s="16">
        <f t="shared" ca="1" si="1"/>
        <v>10770.628475971758</v>
      </c>
      <c r="G30" s="16">
        <f t="shared" ca="1" si="2"/>
        <v>-1.2152930127867876</v>
      </c>
      <c r="H30" s="19">
        <f t="shared" ca="1" si="3"/>
        <v>-1.1282126243661317E-4</v>
      </c>
    </row>
    <row r="31" spans="4:12" x14ac:dyDescent="0.2">
      <c r="D31">
        <v>1928</v>
      </c>
      <c r="E31" s="26">
        <f t="shared" ca="1" si="0"/>
        <v>-2.3438090720197362E-3</v>
      </c>
      <c r="F31" s="16">
        <f t="shared" ca="1" si="1"/>
        <v>10960.796748757855</v>
      </c>
      <c r="G31" s="16">
        <f t="shared" ca="1" si="2"/>
        <v>190.16827278609708</v>
      </c>
      <c r="H31" s="19">
        <f t="shared" ca="1" si="3"/>
        <v>1.7656190927980209E-2</v>
      </c>
    </row>
    <row r="32" spans="4:12" x14ac:dyDescent="0.2">
      <c r="D32">
        <v>1929</v>
      </c>
      <c r="E32" s="26">
        <f t="shared" ca="1" si="0"/>
        <v>1.2765497080895218E-3</v>
      </c>
      <c r="F32" s="16">
        <f t="shared" ca="1" si="1"/>
        <v>11194.004685623067</v>
      </c>
      <c r="G32" s="16">
        <f t="shared" ca="1" si="2"/>
        <v>233.2079368652121</v>
      </c>
      <c r="H32" s="19">
        <f t="shared" ca="1" si="3"/>
        <v>2.1276549708089565E-2</v>
      </c>
    </row>
    <row r="33" spans="4:8" x14ac:dyDescent="0.2">
      <c r="D33">
        <v>1930</v>
      </c>
      <c r="E33" s="26">
        <f t="shared" ca="1" si="0"/>
        <v>-8.3756221291558294E-3</v>
      </c>
      <c r="F33" s="16">
        <f t="shared" ca="1" si="1"/>
        <v>11324.128025976752</v>
      </c>
      <c r="G33" s="16">
        <f t="shared" ca="1" si="2"/>
        <v>130.1233403536844</v>
      </c>
      <c r="H33" s="19">
        <f t="shared" ca="1" si="3"/>
        <v>1.1624377870844249E-2</v>
      </c>
    </row>
    <row r="34" spans="4:8" x14ac:dyDescent="0.2">
      <c r="D34">
        <v>1931</v>
      </c>
      <c r="E34" s="26">
        <f t="shared" ca="1" si="0"/>
        <v>-1.10479569787604E-2</v>
      </c>
      <c r="F34" s="16">
        <f t="shared" ca="1" si="1"/>
        <v>11425.502107243319</v>
      </c>
      <c r="G34" s="16">
        <f t="shared" ca="1" si="2"/>
        <v>101.37408126656737</v>
      </c>
      <c r="H34" s="19">
        <f t="shared" ca="1" si="3"/>
        <v>8.9520430212395308E-3</v>
      </c>
    </row>
    <row r="35" spans="4:8" x14ac:dyDescent="0.2">
      <c r="D35">
        <v>1932</v>
      </c>
      <c r="E35" s="26">
        <f t="shared" ca="1" si="0"/>
        <v>3.3343659782106391E-2</v>
      </c>
      <c r="F35" s="16">
        <f t="shared" ca="1" si="1"/>
        <v>12034.980204491847</v>
      </c>
      <c r="G35" s="16">
        <f t="shared" ca="1" si="2"/>
        <v>609.47809724852777</v>
      </c>
      <c r="H35" s="19">
        <f t="shared" ca="1" si="3"/>
        <v>5.3343659782106423E-2</v>
      </c>
    </row>
    <row r="36" spans="4:8" x14ac:dyDescent="0.2">
      <c r="D36">
        <v>1933</v>
      </c>
      <c r="E36" s="26">
        <f t="shared" ca="1" si="0"/>
        <v>-1.2964188635493741E-2</v>
      </c>
      <c r="F36" s="16">
        <f t="shared" ca="1" si="1"/>
        <v>12119.656054986217</v>
      </c>
      <c r="G36" s="16">
        <f t="shared" ca="1" si="2"/>
        <v>84.675850494370025</v>
      </c>
      <c r="H36" s="19">
        <f t="shared" ca="1" si="3"/>
        <v>7.0358113645061504E-3</v>
      </c>
    </row>
    <row r="37" spans="4:8" x14ac:dyDescent="0.2">
      <c r="D37">
        <v>1934</v>
      </c>
      <c r="E37" s="26">
        <f t="shared" ca="1" si="0"/>
        <v>6.6174245476329939E-3</v>
      </c>
      <c r="F37" s="16">
        <f t="shared" ca="1" si="1"/>
        <v>12442.250085573076</v>
      </c>
      <c r="G37" s="16">
        <f t="shared" ca="1" si="2"/>
        <v>322.59403058685893</v>
      </c>
      <c r="H37" s="19">
        <f t="shared" ca="1" si="3"/>
        <v>2.661742454763294E-2</v>
      </c>
    </row>
    <row r="38" spans="4:8" x14ac:dyDescent="0.2">
      <c r="D38">
        <v>1935</v>
      </c>
      <c r="E38" s="26">
        <f t="shared" ca="1" si="0"/>
        <v>2.2415486703678243E-2</v>
      </c>
      <c r="F38" s="16">
        <f t="shared" ca="1" si="1"/>
        <v>12969.994178641542</v>
      </c>
      <c r="G38" s="16">
        <f t="shared" ca="1" si="2"/>
        <v>527.7440930684661</v>
      </c>
      <c r="H38" s="19">
        <f t="shared" ca="1" si="3"/>
        <v>4.241548670367834E-2</v>
      </c>
    </row>
    <row r="39" spans="4:8" x14ac:dyDescent="0.2">
      <c r="D39">
        <v>1936</v>
      </c>
      <c r="E39" s="26">
        <f t="shared" ca="1" si="0"/>
        <v>-2.249400009725808E-2</v>
      </c>
      <c r="F39" s="16">
        <f t="shared" ca="1" si="1"/>
        <v>12937.647011898573</v>
      </c>
      <c r="G39" s="16">
        <f t="shared" ca="1" si="2"/>
        <v>-32.347166742969421</v>
      </c>
      <c r="H39" s="19">
        <f t="shared" ca="1" si="3"/>
        <v>-2.4940000972580867E-3</v>
      </c>
    </row>
    <row r="40" spans="4:8" x14ac:dyDescent="0.2">
      <c r="D40">
        <v>1937</v>
      </c>
      <c r="E40" s="26">
        <f t="shared" ca="1" si="0"/>
        <v>-1.1785282838867383E-2</v>
      </c>
      <c r="F40" s="16">
        <f t="shared" ca="1" si="1"/>
        <v>13043.926122831892</v>
      </c>
      <c r="G40" s="16">
        <f t="shared" ca="1" si="2"/>
        <v>106.27911093331932</v>
      </c>
      <c r="H40" s="19">
        <f t="shared" ca="1" si="3"/>
        <v>8.2147171611326453E-3</v>
      </c>
    </row>
    <row r="41" spans="4:8" x14ac:dyDescent="0.2">
      <c r="D41">
        <v>1938</v>
      </c>
      <c r="E41" s="26">
        <f t="shared" ca="1" si="0"/>
        <v>-2.069631137382131E-3</v>
      </c>
      <c r="F41" s="16">
        <f t="shared" ca="1" si="1"/>
        <v>13277.808529631004</v>
      </c>
      <c r="G41" s="16">
        <f t="shared" ca="1" si="2"/>
        <v>233.88240679911178</v>
      </c>
      <c r="H41" s="19">
        <f t="shared" ca="1" si="3"/>
        <v>1.7930368862617785E-2</v>
      </c>
    </row>
    <row r="42" spans="4:8" x14ac:dyDescent="0.2">
      <c r="D42">
        <v>1939</v>
      </c>
      <c r="E42" s="26">
        <f t="shared" ca="1" si="0"/>
        <v>-1.9982095150554588E-2</v>
      </c>
      <c r="F42" s="16">
        <f t="shared" ca="1" si="1"/>
        <v>13278.04626679369</v>
      </c>
      <c r="G42" s="16">
        <f t="shared" ca="1" si="2"/>
        <v>0.23773716268624412</v>
      </c>
      <c r="H42" s="19">
        <f t="shared" ca="1" si="3"/>
        <v>1.7904849445304905E-5</v>
      </c>
    </row>
    <row r="43" spans="4:8" x14ac:dyDescent="0.2">
      <c r="D43">
        <v>1940</v>
      </c>
      <c r="E43" s="26">
        <f t="shared" ca="1" si="0"/>
        <v>1.5864258389476631E-2</v>
      </c>
      <c r="F43" s="16">
        <f t="shared" ca="1" si="1"/>
        <v>13754.253549013403</v>
      </c>
      <c r="G43" s="16">
        <f t="shared" ca="1" si="2"/>
        <v>476.20728221971331</v>
      </c>
      <c r="H43" s="19">
        <f t="shared" ca="1" si="3"/>
        <v>3.58642583894766E-2</v>
      </c>
    </row>
    <row r="44" spans="4:8" x14ac:dyDescent="0.2">
      <c r="D44">
        <v>1941</v>
      </c>
      <c r="E44" s="26">
        <f t="shared" ca="1" si="0"/>
        <v>-1.2816925521175918E-2</v>
      </c>
      <c r="F44" s="16">
        <f t="shared" ca="1" si="1"/>
        <v>13853.051376656598</v>
      </c>
      <c r="G44" s="16">
        <f t="shared" ca="1" si="2"/>
        <v>98.797827643194978</v>
      </c>
      <c r="H44" s="19">
        <f t="shared" ca="1" si="3"/>
        <v>7.1830744788241585E-3</v>
      </c>
    </row>
    <row r="45" spans="4:8" x14ac:dyDescent="0.2">
      <c r="D45">
        <v>1942</v>
      </c>
      <c r="E45" s="26">
        <f t="shared" ca="1" si="0"/>
        <v>8.7464992511274257E-3</v>
      </c>
      <c r="F45" s="16">
        <f t="shared" ca="1" si="1"/>
        <v>14251.278107681488</v>
      </c>
      <c r="G45" s="16">
        <f t="shared" ca="1" si="2"/>
        <v>398.22673102488989</v>
      </c>
      <c r="H45" s="19">
        <f t="shared" ca="1" si="3"/>
        <v>2.8746499251127489E-2</v>
      </c>
    </row>
    <row r="46" spans="4:8" x14ac:dyDescent="0.2">
      <c r="D46">
        <v>1943</v>
      </c>
      <c r="E46" s="26">
        <f t="shared" ca="1" si="0"/>
        <v>-2.5527823519094807E-2</v>
      </c>
      <c r="F46" s="16">
        <f t="shared" ca="1" si="1"/>
        <v>14172.499557380686</v>
      </c>
      <c r="G46" s="16">
        <f t="shared" ca="1" si="2"/>
        <v>-78.778550300801726</v>
      </c>
      <c r="H46" s="19">
        <f t="shared" ca="1" si="3"/>
        <v>-5.5278235190947544E-3</v>
      </c>
    </row>
    <row r="47" spans="4:8" x14ac:dyDescent="0.2">
      <c r="D47">
        <v>1944</v>
      </c>
      <c r="E47" s="26">
        <f t="shared" ca="1" si="0"/>
        <v>2.4869611770489002E-2</v>
      </c>
      <c r="F47" s="16">
        <f t="shared" ca="1" si="1"/>
        <v>14808.414110337784</v>
      </c>
      <c r="G47" s="16">
        <f t="shared" ca="1" si="2"/>
        <v>635.91455295709784</v>
      </c>
      <c r="H47" s="19">
        <f t="shared" ca="1" si="3"/>
        <v>4.4869611770488982E-2</v>
      </c>
    </row>
    <row r="48" spans="4:8" x14ac:dyDescent="0.2">
      <c r="D48">
        <v>1945</v>
      </c>
      <c r="E48" s="26">
        <f t="shared" ca="1" si="0"/>
        <v>-8.1526880420760665E-3</v>
      </c>
      <c r="F48" s="16">
        <f t="shared" ca="1" si="1"/>
        <v>14983.854011905078</v>
      </c>
      <c r="G48" s="16">
        <f t="shared" ca="1" si="2"/>
        <v>175.43990156729342</v>
      </c>
      <c r="H48" s="19">
        <f t="shared" ca="1" si="3"/>
        <v>1.1847311957923878E-2</v>
      </c>
    </row>
    <row r="49" spans="4:8" x14ac:dyDescent="0.2">
      <c r="D49">
        <v>1946</v>
      </c>
      <c r="E49" s="26">
        <f t="shared" ca="1" si="0"/>
        <v>2.1260294970348391E-2</v>
      </c>
      <c r="F49" s="16">
        <f t="shared" ca="1" si="1"/>
        <v>15602.092248228921</v>
      </c>
      <c r="G49" s="16">
        <f t="shared" ca="1" si="2"/>
        <v>618.23823632384301</v>
      </c>
      <c r="H49" s="19">
        <f t="shared" ca="1" si="3"/>
        <v>4.1260294970348443E-2</v>
      </c>
    </row>
    <row r="50" spans="4:8" x14ac:dyDescent="0.2">
      <c r="D50">
        <v>1947</v>
      </c>
      <c r="E50" s="26">
        <f t="shared" ca="1" si="0"/>
        <v>1.3503082982756459E-2</v>
      </c>
      <c r="F50" s="16">
        <f t="shared" ca="1" si="1"/>
        <v>16124.810439525956</v>
      </c>
      <c r="G50" s="16">
        <f t="shared" ca="1" si="2"/>
        <v>522.71819129703545</v>
      </c>
      <c r="H50" s="19">
        <f t="shared" ca="1" si="3"/>
        <v>3.3503082982756505E-2</v>
      </c>
    </row>
    <row r="51" spans="4:8" x14ac:dyDescent="0.2">
      <c r="D51">
        <v>1948</v>
      </c>
      <c r="E51" s="26">
        <f t="shared" ca="1" si="0"/>
        <v>-2.8411493097513646E-2</v>
      </c>
      <c r="F51" s="16">
        <f t="shared" ca="1" si="1"/>
        <v>15989.176707815168</v>
      </c>
      <c r="G51" s="16">
        <f t="shared" ca="1" si="2"/>
        <v>-135.6337317107882</v>
      </c>
      <c r="H51" s="19">
        <f t="shared" ca="1" si="3"/>
        <v>-8.4114930975136559E-3</v>
      </c>
    </row>
    <row r="52" spans="4:8" x14ac:dyDescent="0.2">
      <c r="D52">
        <v>1949</v>
      </c>
      <c r="E52" s="26">
        <f t="shared" ca="1" si="0"/>
        <v>3.6773089426823218E-2</v>
      </c>
      <c r="F52" s="16">
        <f t="shared" ca="1" si="1"/>
        <v>16896.931666909237</v>
      </c>
      <c r="G52" s="16">
        <f t="shared" ca="1" si="2"/>
        <v>907.75495909406891</v>
      </c>
      <c r="H52" s="19">
        <f t="shared" ca="1" si="3"/>
        <v>5.6773089426823242E-2</v>
      </c>
    </row>
    <row r="53" spans="4:8" x14ac:dyDescent="0.2">
      <c r="D53">
        <v>1950</v>
      </c>
      <c r="E53" s="26">
        <f t="shared" ca="1" si="0"/>
        <v>1.5796791287845845E-2</v>
      </c>
      <c r="F53" s="16">
        <f t="shared" ca="1" si="1"/>
        <v>17501.787603194582</v>
      </c>
      <c r="G53" s="16">
        <f t="shared" ca="1" si="2"/>
        <v>604.8559362853448</v>
      </c>
      <c r="H53" s="19">
        <f t="shared" ca="1" si="3"/>
        <v>3.5796791287845853E-2</v>
      </c>
    </row>
    <row r="54" spans="4:8" x14ac:dyDescent="0.2">
      <c r="D54">
        <v>1951</v>
      </c>
      <c r="E54" s="26">
        <f t="shared" ca="1" si="0"/>
        <v>-3.1019259783620235E-3</v>
      </c>
      <c r="F54" s="16">
        <f t="shared" ca="1" si="1"/>
        <v>17797.534105624349</v>
      </c>
      <c r="G54" s="16">
        <f t="shared" ca="1" si="2"/>
        <v>295.74650242976713</v>
      </c>
      <c r="H54" s="19">
        <f t="shared" ca="1" si="3"/>
        <v>1.689807402163801E-2</v>
      </c>
    </row>
    <row r="55" spans="4:8" x14ac:dyDescent="0.2">
      <c r="D55">
        <v>1952</v>
      </c>
      <c r="E55" s="26">
        <f t="shared" ca="1" si="0"/>
        <v>-3.9977190198073756E-3</v>
      </c>
      <c r="F55" s="16">
        <f t="shared" ca="1" si="1"/>
        <v>18082.335247137107</v>
      </c>
      <c r="G55" s="16">
        <f t="shared" ca="1" si="2"/>
        <v>284.80114151275848</v>
      </c>
      <c r="H55" s="19">
        <f t="shared" ca="1" si="3"/>
        <v>1.6002280980192518E-2</v>
      </c>
    </row>
    <row r="56" spans="4:8" x14ac:dyDescent="0.2">
      <c r="D56">
        <v>1953</v>
      </c>
      <c r="E56" s="26">
        <f t="shared" ca="1" si="0"/>
        <v>-2.155012541978291E-2</v>
      </c>
      <c r="F56" s="16">
        <f t="shared" ca="1" si="1"/>
        <v>18054.305359621481</v>
      </c>
      <c r="G56" s="16">
        <f t="shared" ca="1" si="2"/>
        <v>-28.029887515625887</v>
      </c>
      <c r="H56" s="19">
        <f t="shared" ca="1" si="3"/>
        <v>-1.550125419783055E-3</v>
      </c>
    </row>
    <row r="57" spans="4:8" x14ac:dyDescent="0.2">
      <c r="D57">
        <v>1954</v>
      </c>
      <c r="E57" s="26">
        <f t="shared" ca="1" si="0"/>
        <v>1.1165368807233048E-2</v>
      </c>
      <c r="F57" s="16">
        <f t="shared" ca="1" si="1"/>
        <v>18616.97444471249</v>
      </c>
      <c r="G57" s="16">
        <f t="shared" ca="1" si="2"/>
        <v>562.66908509100904</v>
      </c>
      <c r="H57" s="19">
        <f t="shared" ca="1" si="3"/>
        <v>3.1165368807233085E-2</v>
      </c>
    </row>
    <row r="58" spans="4:8" x14ac:dyDescent="0.2">
      <c r="D58">
        <v>1955</v>
      </c>
      <c r="E58" s="26">
        <f t="shared" ca="1" si="0"/>
        <v>-5.2300476885099824E-3</v>
      </c>
      <c r="F58" s="16">
        <f t="shared" ca="1" si="1"/>
        <v>18891.946269445121</v>
      </c>
      <c r="G58" s="16">
        <f t="shared" ca="1" si="2"/>
        <v>274.97182473263092</v>
      </c>
      <c r="H58" s="19">
        <f t="shared" ca="1" si="3"/>
        <v>1.476995231148992E-2</v>
      </c>
    </row>
    <row r="59" spans="4:8" x14ac:dyDescent="0.2">
      <c r="D59">
        <v>1956</v>
      </c>
      <c r="E59" s="26">
        <f t="shared" ca="1" si="0"/>
        <v>-5.1572097490445367E-3</v>
      </c>
      <c r="F59" s="16">
        <f t="shared" ca="1" si="1"/>
        <v>19172.355465354813</v>
      </c>
      <c r="G59" s="16">
        <f t="shared" ca="1" si="2"/>
        <v>280.40919590969133</v>
      </c>
      <c r="H59" s="19">
        <f t="shared" ca="1" si="3"/>
        <v>1.4842790250955362E-2</v>
      </c>
    </row>
    <row r="60" spans="4:8" x14ac:dyDescent="0.2">
      <c r="D60">
        <v>1957</v>
      </c>
      <c r="E60" s="26">
        <f t="shared" ca="1" si="0"/>
        <v>-1.3508208203226233E-2</v>
      </c>
      <c r="F60" s="16">
        <f t="shared" ca="1" si="1"/>
        <v>19296.818405289632</v>
      </c>
      <c r="G60" s="16">
        <f t="shared" ca="1" si="2"/>
        <v>124.46293993481959</v>
      </c>
      <c r="H60" s="19">
        <f t="shared" ca="1" si="3"/>
        <v>6.4917917967737271E-3</v>
      </c>
    </row>
    <row r="61" spans="4:8" x14ac:dyDescent="0.2">
      <c r="D61">
        <v>1958</v>
      </c>
      <c r="E61" s="26">
        <f t="shared" ca="1" si="0"/>
        <v>-1.6552411284644821E-2</v>
      </c>
      <c r="F61" s="16">
        <f t="shared" ca="1" si="1"/>
        <v>19363.345898665964</v>
      </c>
      <c r="G61" s="16">
        <f t="shared" ca="1" si="2"/>
        <v>66.527493376332131</v>
      </c>
      <c r="H61" s="19">
        <f t="shared" ca="1" si="3"/>
        <v>3.4475887153551099E-3</v>
      </c>
    </row>
    <row r="62" spans="4:8" x14ac:dyDescent="0.2">
      <c r="D62">
        <v>1959</v>
      </c>
      <c r="E62" s="26">
        <f t="shared" ca="1" si="0"/>
        <v>6.9396056455021914E-3</v>
      </c>
      <c r="F62" s="16">
        <f t="shared" ca="1" si="1"/>
        <v>19884.986801153478</v>
      </c>
      <c r="G62" s="16">
        <f t="shared" ca="1" si="2"/>
        <v>521.64090248751381</v>
      </c>
      <c r="H62" s="19">
        <f t="shared" ca="1" si="3"/>
        <v>2.693960564550224E-2</v>
      </c>
    </row>
    <row r="63" spans="4:8" x14ac:dyDescent="0.2">
      <c r="D63">
        <v>1960</v>
      </c>
      <c r="E63" s="26">
        <f t="shared" ca="1" si="0"/>
        <v>2.6425616244782516E-2</v>
      </c>
      <c r="F63" s="16">
        <f t="shared" ca="1" si="1"/>
        <v>20808.159567416395</v>
      </c>
      <c r="G63" s="16">
        <f t="shared" ca="1" si="2"/>
        <v>923.17276626291641</v>
      </c>
      <c r="H63" s="19">
        <f t="shared" ca="1" si="3"/>
        <v>4.6425616244782475E-2</v>
      </c>
    </row>
    <row r="64" spans="4:8" x14ac:dyDescent="0.2">
      <c r="D64">
        <v>1961</v>
      </c>
      <c r="E64" s="26">
        <f t="shared" ca="1" si="0"/>
        <v>-2.3637960104767014E-2</v>
      </c>
      <c r="F64" s="16">
        <f t="shared" ca="1" si="1"/>
        <v>20732.460313056508</v>
      </c>
      <c r="G64" s="16">
        <f t="shared" ca="1" si="2"/>
        <v>-75.699254359886254</v>
      </c>
      <c r="H64" s="19">
        <f t="shared" ca="1" si="3"/>
        <v>-3.637960104767024E-3</v>
      </c>
    </row>
    <row r="65" spans="4:8" x14ac:dyDescent="0.2">
      <c r="D65">
        <v>1962</v>
      </c>
      <c r="E65" s="26">
        <f t="shared" ca="1" si="0"/>
        <v>2.5315645702709533E-3</v>
      </c>
      <c r="F65" s="16">
        <f t="shared" ca="1" si="1"/>
        <v>21199.595081300722</v>
      </c>
      <c r="G65" s="16">
        <f t="shared" ca="1" si="2"/>
        <v>467.13476824421377</v>
      </c>
      <c r="H65" s="19">
        <f t="shared" ca="1" si="3"/>
        <v>2.2531564570271057E-2</v>
      </c>
    </row>
    <row r="66" spans="4:8" x14ac:dyDescent="0.2">
      <c r="D66">
        <v>1963</v>
      </c>
      <c r="E66" s="26">
        <f t="shared" ca="1" si="0"/>
        <v>-1.859243382799055E-2</v>
      </c>
      <c r="F66" s="16">
        <f t="shared" ca="1" si="1"/>
        <v>21229.43491419746</v>
      </c>
      <c r="G66" s="16">
        <f t="shared" ca="1" si="2"/>
        <v>29.839832896737789</v>
      </c>
      <c r="H66" s="19">
        <f t="shared" ca="1" si="3"/>
        <v>1.4075661720094335E-3</v>
      </c>
    </row>
    <row r="67" spans="4:8" x14ac:dyDescent="0.2">
      <c r="D67">
        <v>1964</v>
      </c>
      <c r="E67" s="26">
        <f t="shared" ca="1" si="0"/>
        <v>-7.3569219839863999E-3</v>
      </c>
      <c r="F67" s="16">
        <f t="shared" ca="1" si="1"/>
        <v>21497.840316053542</v>
      </c>
      <c r="G67" s="16">
        <f t="shared" ca="1" si="2"/>
        <v>268.40540185608188</v>
      </c>
      <c r="H67" s="19">
        <f t="shared" ca="1" si="3"/>
        <v>1.2643078016013609E-2</v>
      </c>
    </row>
    <row r="68" spans="4:8" x14ac:dyDescent="0.2">
      <c r="D68">
        <v>1965</v>
      </c>
      <c r="E68" s="26">
        <f t="shared" ca="1" si="0"/>
        <v>6.3625809586000627E-3</v>
      </c>
      <c r="F68" s="16">
        <f t="shared" ca="1" si="1"/>
        <v>22064.578871820562</v>
      </c>
      <c r="G68" s="16">
        <f t="shared" ca="1" si="2"/>
        <v>566.73855576702044</v>
      </c>
      <c r="H68" s="19">
        <f t="shared" ca="1" si="3"/>
        <v>2.6362580958600113E-2</v>
      </c>
    </row>
    <row r="69" spans="4:8" x14ac:dyDescent="0.2">
      <c r="D69">
        <v>1966</v>
      </c>
      <c r="E69" s="26">
        <f t="shared" ref="E69:E125" ca="1" si="4">_xlfn.NORM.INV(RAND(),0,$B$6)</f>
        <v>-1.6023381333257158E-2</v>
      </c>
      <c r="F69" s="16">
        <f t="shared" ref="F69:F125" ca="1" si="5">((1+(B$3+E69))*F68)</f>
        <v>22152.321288036066</v>
      </c>
      <c r="G69" s="16">
        <f t="shared" ref="G69:G125" ca="1" si="6">F69-F68</f>
        <v>87.742416215503908</v>
      </c>
      <c r="H69" s="19">
        <f t="shared" ref="H69:H125" ca="1" si="7">(F69/F68)-1</f>
        <v>3.976618666742926E-3</v>
      </c>
    </row>
    <row r="70" spans="4:8" x14ac:dyDescent="0.2">
      <c r="D70">
        <v>1967</v>
      </c>
      <c r="E70" s="26">
        <f t="shared" ca="1" si="4"/>
        <v>-1.2952642010516584E-2</v>
      </c>
      <c r="F70" s="16">
        <f t="shared" ca="1" si="5"/>
        <v>22308.436626450912</v>
      </c>
      <c r="G70" s="16">
        <f t="shared" ca="1" si="6"/>
        <v>156.11533841484561</v>
      </c>
      <c r="H70" s="19">
        <f t="shared" ca="1" si="7"/>
        <v>7.047357989483416E-3</v>
      </c>
    </row>
    <row r="71" spans="4:8" x14ac:dyDescent="0.2">
      <c r="D71">
        <v>1968</v>
      </c>
      <c r="E71" s="26">
        <f t="shared" ca="1" si="4"/>
        <v>-7.6530709753560066E-3</v>
      </c>
      <c r="F71" s="16">
        <f t="shared" ca="1" si="5"/>
        <v>22583.877310128471</v>
      </c>
      <c r="G71" s="16">
        <f t="shared" ca="1" si="6"/>
        <v>275.44068367755972</v>
      </c>
      <c r="H71" s="19">
        <f t="shared" ca="1" si="7"/>
        <v>1.2346929024644071E-2</v>
      </c>
    </row>
    <row r="72" spans="4:8" x14ac:dyDescent="0.2">
      <c r="D72">
        <v>1969</v>
      </c>
      <c r="E72" s="26">
        <f t="shared" ca="1" si="4"/>
        <v>2.030836886900076E-2</v>
      </c>
      <c r="F72" s="16">
        <f t="shared" ca="1" si="5"/>
        <v>23494.196567237384</v>
      </c>
      <c r="G72" s="16">
        <f t="shared" ca="1" si="6"/>
        <v>910.31925710891301</v>
      </c>
      <c r="H72" s="19">
        <f t="shared" ca="1" si="7"/>
        <v>4.0308368869000688E-2</v>
      </c>
    </row>
    <row r="73" spans="4:8" x14ac:dyDescent="0.2">
      <c r="D73">
        <v>1970</v>
      </c>
      <c r="E73" s="26">
        <f t="shared" ca="1" si="4"/>
        <v>-1.1970949525356442E-3</v>
      </c>
      <c r="F73" s="16">
        <f t="shared" ca="1" si="5"/>
        <v>23935.95571445761</v>
      </c>
      <c r="G73" s="16">
        <f t="shared" ca="1" si="6"/>
        <v>441.75914722022571</v>
      </c>
      <c r="H73" s="19">
        <f t="shared" ca="1" si="7"/>
        <v>1.8802905047464291E-2</v>
      </c>
    </row>
    <row r="74" spans="4:8" x14ac:dyDescent="0.2">
      <c r="D74">
        <v>1971</v>
      </c>
      <c r="E74" s="26">
        <f t="shared" ca="1" si="4"/>
        <v>-1.0293418912103071E-2</v>
      </c>
      <c r="F74" s="16">
        <f t="shared" ca="1" si="5"/>
        <v>24168.292009516303</v>
      </c>
      <c r="G74" s="16">
        <f t="shared" ca="1" si="6"/>
        <v>232.33629505869249</v>
      </c>
      <c r="H74" s="19">
        <f t="shared" ca="1" si="7"/>
        <v>9.7065810878969039E-3</v>
      </c>
    </row>
    <row r="75" spans="4:8" x14ac:dyDescent="0.2">
      <c r="D75">
        <v>1972</v>
      </c>
      <c r="E75" s="26">
        <f t="shared" ca="1" si="4"/>
        <v>2.300727754655307E-2</v>
      </c>
      <c r="F75" s="16">
        <f t="shared" ca="1" si="5"/>
        <v>25207.704451795711</v>
      </c>
      <c r="G75" s="16">
        <f t="shared" ca="1" si="6"/>
        <v>1039.4124422794084</v>
      </c>
      <c r="H75" s="19">
        <f t="shared" ca="1" si="7"/>
        <v>4.3007277546553091E-2</v>
      </c>
    </row>
    <row r="76" spans="4:8" x14ac:dyDescent="0.2">
      <c r="D76">
        <v>1973</v>
      </c>
      <c r="E76" s="26">
        <f t="shared" ca="1" si="4"/>
        <v>-1.6561374820868993E-3</v>
      </c>
      <c r="F76" s="16">
        <f t="shared" ca="1" si="5"/>
        <v>25670.111116651638</v>
      </c>
      <c r="G76" s="16">
        <f t="shared" ca="1" si="6"/>
        <v>462.40666485592737</v>
      </c>
      <c r="H76" s="19">
        <f t="shared" ca="1" si="7"/>
        <v>1.834386251791309E-2</v>
      </c>
    </row>
    <row r="77" spans="4:8" x14ac:dyDescent="0.2">
      <c r="D77">
        <v>1974</v>
      </c>
      <c r="E77" s="26">
        <f t="shared" ca="1" si="4"/>
        <v>-1.2433320749031611E-3</v>
      </c>
      <c r="F77" s="16">
        <f t="shared" ca="1" si="5"/>
        <v>26151.596866467007</v>
      </c>
      <c r="G77" s="16">
        <f t="shared" ca="1" si="6"/>
        <v>481.48574981536876</v>
      </c>
      <c r="H77" s="19">
        <f t="shared" ca="1" si="7"/>
        <v>1.8756667925096782E-2</v>
      </c>
    </row>
    <row r="78" spans="4:8" x14ac:dyDescent="0.2">
      <c r="D78">
        <v>1975</v>
      </c>
      <c r="E78" s="26">
        <f t="shared" ca="1" si="4"/>
        <v>2.7113145275368615E-2</v>
      </c>
      <c r="F78" s="16">
        <f t="shared" ca="1" si="5"/>
        <v>27383.680848819742</v>
      </c>
      <c r="G78" s="16">
        <f t="shared" ca="1" si="6"/>
        <v>1232.0839823527349</v>
      </c>
      <c r="H78" s="19">
        <f t="shared" ca="1" si="7"/>
        <v>4.7113145275368584E-2</v>
      </c>
    </row>
    <row r="79" spans="4:8" x14ac:dyDescent="0.2">
      <c r="D79">
        <v>1976</v>
      </c>
      <c r="E79" s="26">
        <f t="shared" ca="1" si="4"/>
        <v>-2.1394756444072304E-2</v>
      </c>
      <c r="F79" s="16">
        <f t="shared" ca="1" si="5"/>
        <v>27345.487283493432</v>
      </c>
      <c r="G79" s="16">
        <f t="shared" ca="1" si="6"/>
        <v>-38.193565326309908</v>
      </c>
      <c r="H79" s="19">
        <f t="shared" ca="1" si="7"/>
        <v>-1.3947564440722759E-3</v>
      </c>
    </row>
    <row r="80" spans="4:8" x14ac:dyDescent="0.2">
      <c r="D80">
        <v>1977</v>
      </c>
      <c r="E80" s="26">
        <f t="shared" ca="1" si="4"/>
        <v>1.0095932377089828E-2</v>
      </c>
      <c r="F80" s="16">
        <f t="shared" ca="1" si="5"/>
        <v>28168.475219596017</v>
      </c>
      <c r="G80" s="16">
        <f t="shared" ca="1" si="6"/>
        <v>822.98793610258508</v>
      </c>
      <c r="H80" s="19">
        <f t="shared" ca="1" si="7"/>
        <v>3.009593237708974E-2</v>
      </c>
    </row>
    <row r="81" spans="4:8" x14ac:dyDescent="0.2">
      <c r="D81">
        <v>1978</v>
      </c>
      <c r="E81" s="26">
        <f t="shared" ca="1" si="4"/>
        <v>7.9489427107281001E-3</v>
      </c>
      <c r="F81" s="16">
        <f t="shared" ca="1" si="5"/>
        <v>28955.754319757067</v>
      </c>
      <c r="G81" s="16">
        <f t="shared" ca="1" si="6"/>
        <v>787.27910016104943</v>
      </c>
      <c r="H81" s="19">
        <f t="shared" ca="1" si="7"/>
        <v>2.7948942710728009E-2</v>
      </c>
    </row>
    <row r="82" spans="4:8" x14ac:dyDescent="0.2">
      <c r="D82">
        <v>1979</v>
      </c>
      <c r="E82" s="26">
        <f t="shared" ca="1" si="4"/>
        <v>3.7151623053085984E-3</v>
      </c>
      <c r="F82" s="16">
        <f t="shared" ca="1" si="5"/>
        <v>29642.444733122749</v>
      </c>
      <c r="G82" s="16">
        <f t="shared" ca="1" si="6"/>
        <v>686.69041336568262</v>
      </c>
      <c r="H82" s="19">
        <f t="shared" ca="1" si="7"/>
        <v>2.3715162305308679E-2</v>
      </c>
    </row>
    <row r="83" spans="4:8" x14ac:dyDescent="0.2">
      <c r="D83">
        <v>1980</v>
      </c>
      <c r="E83" s="26">
        <f t="shared" ca="1" si="4"/>
        <v>2.2803582800020563E-2</v>
      </c>
      <c r="F83" s="16">
        <f t="shared" ca="1" si="5"/>
        <v>30911.247570652005</v>
      </c>
      <c r="G83" s="16">
        <f t="shared" ca="1" si="6"/>
        <v>1268.8028375292561</v>
      </c>
      <c r="H83" s="19">
        <f t="shared" ca="1" si="7"/>
        <v>4.2803582800020612E-2</v>
      </c>
    </row>
    <row r="84" spans="4:8" x14ac:dyDescent="0.2">
      <c r="D84">
        <v>1981</v>
      </c>
      <c r="E84" s="26">
        <f t="shared" ca="1" si="4"/>
        <v>1.2469409189302337E-2</v>
      </c>
      <c r="F84" s="16">
        <f t="shared" ca="1" si="5"/>
        <v>31914.917516575333</v>
      </c>
      <c r="G84" s="16">
        <f t="shared" ca="1" si="6"/>
        <v>1003.6699459233278</v>
      </c>
      <c r="H84" s="19">
        <f t="shared" ca="1" si="7"/>
        <v>3.2469409189302301E-2</v>
      </c>
    </row>
    <row r="85" spans="4:8" x14ac:dyDescent="0.2">
      <c r="D85">
        <v>1982</v>
      </c>
      <c r="E85" s="26">
        <f t="shared" ca="1" si="4"/>
        <v>-3.0647428492054006E-2</v>
      </c>
      <c r="F85" s="16">
        <f t="shared" ca="1" si="5"/>
        <v>31575.105714487796</v>
      </c>
      <c r="G85" s="16">
        <f t="shared" ca="1" si="6"/>
        <v>-339.81180208753722</v>
      </c>
      <c r="H85" s="19">
        <f t="shared" ca="1" si="7"/>
        <v>-1.0647428492054023E-2</v>
      </c>
    </row>
    <row r="86" spans="4:8" x14ac:dyDescent="0.2">
      <c r="D86">
        <v>1983</v>
      </c>
      <c r="E86" s="26">
        <f t="shared" ca="1" si="4"/>
        <v>6.4287351281280295E-3</v>
      </c>
      <c r="F86" s="16">
        <f t="shared" ca="1" si="5"/>
        <v>32409.595820058636</v>
      </c>
      <c r="G86" s="16">
        <f t="shared" ca="1" si="6"/>
        <v>834.49010557083966</v>
      </c>
      <c r="H86" s="19">
        <f t="shared" ca="1" si="7"/>
        <v>2.6428735128128045E-2</v>
      </c>
    </row>
    <row r="87" spans="4:8" x14ac:dyDescent="0.2">
      <c r="D87">
        <v>1984</v>
      </c>
      <c r="E87" s="26">
        <f t="shared" ca="1" si="4"/>
        <v>8.8740000796576866E-3</v>
      </c>
      <c r="F87" s="16">
        <f t="shared" ca="1" si="5"/>
        <v>33345.390492348684</v>
      </c>
      <c r="G87" s="16">
        <f t="shared" ca="1" si="6"/>
        <v>935.79467229004877</v>
      </c>
      <c r="H87" s="19">
        <f t="shared" ca="1" si="7"/>
        <v>2.887400007965768E-2</v>
      </c>
    </row>
    <row r="88" spans="4:8" x14ac:dyDescent="0.2">
      <c r="D88">
        <v>1985</v>
      </c>
      <c r="E88" s="26">
        <f t="shared" ca="1" si="4"/>
        <v>-6.8540410400045378E-3</v>
      </c>
      <c r="F88" s="16">
        <f t="shared" ca="1" si="5"/>
        <v>33783.747627266122</v>
      </c>
      <c r="G88" s="16">
        <f t="shared" ca="1" si="6"/>
        <v>438.35713491743809</v>
      </c>
      <c r="H88" s="19">
        <f t="shared" ca="1" si="7"/>
        <v>1.3145958959995374E-2</v>
      </c>
    </row>
    <row r="89" spans="4:8" x14ac:dyDescent="0.2">
      <c r="D89">
        <v>1986</v>
      </c>
      <c r="E89" s="26">
        <f t="shared" ca="1" si="4"/>
        <v>4.5837044219459774E-3</v>
      </c>
      <c r="F89" s="16">
        <f t="shared" ca="1" si="5"/>
        <v>34614.277293200452</v>
      </c>
      <c r="G89" s="16">
        <f t="shared" ca="1" si="6"/>
        <v>830.52966593432939</v>
      </c>
      <c r="H89" s="19">
        <f t="shared" ca="1" si="7"/>
        <v>2.4583704421945907E-2</v>
      </c>
    </row>
    <row r="90" spans="4:8" x14ac:dyDescent="0.2">
      <c r="D90">
        <v>1987</v>
      </c>
      <c r="E90" s="26">
        <f t="shared" ca="1" si="4"/>
        <v>1.0759083544844788E-2</v>
      </c>
      <c r="F90" s="16">
        <f t="shared" ca="1" si="5"/>
        <v>35678.980740306426</v>
      </c>
      <c r="G90" s="16">
        <f t="shared" ca="1" si="6"/>
        <v>1064.7034471059742</v>
      </c>
      <c r="H90" s="19">
        <f t="shared" ca="1" si="7"/>
        <v>3.0759083544844801E-2</v>
      </c>
    </row>
    <row r="91" spans="4:8" x14ac:dyDescent="0.2">
      <c r="D91">
        <v>1988</v>
      </c>
      <c r="E91" s="26">
        <f t="shared" ca="1" si="4"/>
        <v>-2.3998421118522294E-3</v>
      </c>
      <c r="F91" s="16">
        <f t="shared" ca="1" si="5"/>
        <v>36306.936434624004</v>
      </c>
      <c r="G91" s="16">
        <f t="shared" ca="1" si="6"/>
        <v>627.95569431757758</v>
      </c>
      <c r="H91" s="19">
        <f t="shared" ca="1" si="7"/>
        <v>1.7600157888147727E-2</v>
      </c>
    </row>
    <row r="92" spans="4:8" x14ac:dyDescent="0.2">
      <c r="D92">
        <v>1989</v>
      </c>
      <c r="E92" s="26">
        <f t="shared" ca="1" si="4"/>
        <v>-1.3669262067161568E-2</v>
      </c>
      <c r="F92" s="16">
        <f t="shared" ca="1" si="5"/>
        <v>36536.786134335831</v>
      </c>
      <c r="G92" s="16">
        <f t="shared" ca="1" si="6"/>
        <v>229.84969971182727</v>
      </c>
      <c r="H92" s="19">
        <f t="shared" ca="1" si="7"/>
        <v>6.3307379328383373E-3</v>
      </c>
    </row>
    <row r="93" spans="4:8" x14ac:dyDescent="0.2">
      <c r="D93">
        <v>1990</v>
      </c>
      <c r="E93" s="26">
        <f t="shared" ca="1" si="4"/>
        <v>-2.4390244530288822E-2</v>
      </c>
      <c r="F93" s="16">
        <f t="shared" ca="1" si="5"/>
        <v>36376.380708855235</v>
      </c>
      <c r="G93" s="16">
        <f t="shared" ca="1" si="6"/>
        <v>-160.40542548059602</v>
      </c>
      <c r="H93" s="19">
        <f t="shared" ca="1" si="7"/>
        <v>-4.3902445302886894E-3</v>
      </c>
    </row>
    <row r="94" spans="4:8" x14ac:dyDescent="0.2">
      <c r="D94">
        <v>1991</v>
      </c>
      <c r="E94" s="26">
        <f t="shared" ca="1" si="4"/>
        <v>6.4647262625909217E-3</v>
      </c>
      <c r="F94" s="16">
        <f t="shared" ca="1" si="5"/>
        <v>37339.071666738884</v>
      </c>
      <c r="G94" s="16">
        <f t="shared" ca="1" si="6"/>
        <v>962.69095788364939</v>
      </c>
      <c r="H94" s="19">
        <f t="shared" ca="1" si="7"/>
        <v>2.6464726262590998E-2</v>
      </c>
    </row>
    <row r="95" spans="4:8" x14ac:dyDescent="0.2">
      <c r="D95">
        <v>1992</v>
      </c>
      <c r="E95" s="26">
        <f t="shared" ca="1" si="4"/>
        <v>-2.6278414112473374E-2</v>
      </c>
      <c r="F95" s="16">
        <f t="shared" ca="1" si="5"/>
        <v>37104.641512239774</v>
      </c>
      <c r="G95" s="16">
        <f t="shared" ca="1" si="6"/>
        <v>-234.43015449911036</v>
      </c>
      <c r="H95" s="19">
        <f t="shared" ca="1" si="7"/>
        <v>-6.2784141124734294E-3</v>
      </c>
    </row>
    <row r="96" spans="4:8" x14ac:dyDescent="0.2">
      <c r="D96">
        <v>1993</v>
      </c>
      <c r="E96" s="26">
        <f t="shared" ca="1" si="4"/>
        <v>2.3220037546309025E-2</v>
      </c>
      <c r="F96" s="16">
        <f t="shared" ca="1" si="5"/>
        <v>38708.305511541112</v>
      </c>
      <c r="G96" s="16">
        <f t="shared" ca="1" si="6"/>
        <v>1603.6639993013378</v>
      </c>
      <c r="H96" s="19">
        <f t="shared" ca="1" si="7"/>
        <v>4.3220037546308987E-2</v>
      </c>
    </row>
    <row r="97" spans="4:8" x14ac:dyDescent="0.2">
      <c r="D97">
        <v>1994</v>
      </c>
      <c r="E97" s="26">
        <f t="shared" ca="1" si="4"/>
        <v>3.2910319389863156E-2</v>
      </c>
      <c r="F97" s="16">
        <f t="shared" ca="1" si="5"/>
        <v>40756.374319197159</v>
      </c>
      <c r="G97" s="16">
        <f t="shared" ca="1" si="6"/>
        <v>2048.0688076560473</v>
      </c>
      <c r="H97" s="19">
        <f t="shared" ca="1" si="7"/>
        <v>5.2910319389863236E-2</v>
      </c>
    </row>
    <row r="98" spans="4:8" x14ac:dyDescent="0.2">
      <c r="D98">
        <v>1995</v>
      </c>
      <c r="E98" s="26">
        <f t="shared" ca="1" si="4"/>
        <v>2.997722099936994E-2</v>
      </c>
      <c r="F98" s="16">
        <f t="shared" ca="1" si="5"/>
        <v>42793.26464568072</v>
      </c>
      <c r="G98" s="16">
        <f t="shared" ca="1" si="6"/>
        <v>2036.8903264835608</v>
      </c>
      <c r="H98" s="19">
        <f t="shared" ca="1" si="7"/>
        <v>4.9977220999369854E-2</v>
      </c>
    </row>
    <row r="99" spans="4:8" x14ac:dyDescent="0.2">
      <c r="D99">
        <v>1996</v>
      </c>
      <c r="E99" s="26">
        <f t="shared" ca="1" si="4"/>
        <v>1.5191894798936154E-2</v>
      </c>
      <c r="F99" s="16">
        <f t="shared" ca="1" si="5"/>
        <v>44299.240713194551</v>
      </c>
      <c r="G99" s="16">
        <f t="shared" ca="1" si="6"/>
        <v>1505.9760675138314</v>
      </c>
      <c r="H99" s="19">
        <f t="shared" ca="1" si="7"/>
        <v>3.5191894798936252E-2</v>
      </c>
    </row>
    <row r="100" spans="4:8" x14ac:dyDescent="0.2">
      <c r="D100">
        <v>1997</v>
      </c>
      <c r="E100" s="26">
        <f t="shared" ca="1" si="4"/>
        <v>2.5516534993062993E-2</v>
      </c>
      <c r="F100" s="16">
        <f t="shared" ca="1" si="5"/>
        <v>46315.588653282794</v>
      </c>
      <c r="G100" s="16">
        <f t="shared" ca="1" si="6"/>
        <v>2016.3479400882425</v>
      </c>
      <c r="H100" s="19">
        <f t="shared" ca="1" si="7"/>
        <v>4.5516534993063074E-2</v>
      </c>
    </row>
    <row r="101" spans="4:8" x14ac:dyDescent="0.2">
      <c r="D101">
        <v>1998</v>
      </c>
      <c r="E101" s="26">
        <f t="shared" ca="1" si="4"/>
        <v>1.0145264991333388E-2</v>
      </c>
      <c r="F101" s="16">
        <f t="shared" ca="1" si="5"/>
        <v>47711.784346465596</v>
      </c>
      <c r="G101" s="16">
        <f t="shared" ca="1" si="6"/>
        <v>1396.1956931828026</v>
      </c>
      <c r="H101" s="19">
        <f t="shared" ca="1" si="7"/>
        <v>3.0145264991333409E-2</v>
      </c>
    </row>
    <row r="102" spans="4:8" x14ac:dyDescent="0.2">
      <c r="D102">
        <v>1999</v>
      </c>
      <c r="E102" s="26">
        <f t="shared" ca="1" si="4"/>
        <v>3.4145191433867469E-3</v>
      </c>
      <c r="F102" s="16">
        <f t="shared" ca="1" si="5"/>
        <v>48828.932834411055</v>
      </c>
      <c r="G102" s="16">
        <f t="shared" ca="1" si="6"/>
        <v>1117.1484879454583</v>
      </c>
      <c r="H102" s="19">
        <f t="shared" ca="1" si="7"/>
        <v>2.3414519143386769E-2</v>
      </c>
    </row>
    <row r="103" spans="4:8" x14ac:dyDescent="0.2">
      <c r="D103">
        <v>2000</v>
      </c>
      <c r="E103" s="26">
        <f t="shared" ca="1" si="4"/>
        <v>-7.2686684412054288E-3</v>
      </c>
      <c r="F103" s="16">
        <f t="shared" ca="1" si="5"/>
        <v>49450.590167988048</v>
      </c>
      <c r="G103" s="16">
        <f t="shared" ca="1" si="6"/>
        <v>621.65733357699355</v>
      </c>
      <c r="H103" s="19">
        <f t="shared" ca="1" si="7"/>
        <v>1.2731331558794468E-2</v>
      </c>
    </row>
    <row r="104" spans="4:8" x14ac:dyDescent="0.2">
      <c r="D104">
        <v>2001</v>
      </c>
      <c r="E104" s="26">
        <f t="shared" ca="1" si="4"/>
        <v>-1.442175995570107E-2</v>
      </c>
      <c r="F104" s="16">
        <f t="shared" ca="1" si="5"/>
        <v>49726.437430277336</v>
      </c>
      <c r="G104" s="16">
        <f t="shared" ca="1" si="6"/>
        <v>275.84726228928776</v>
      </c>
      <c r="H104" s="19">
        <f t="shared" ca="1" si="7"/>
        <v>5.5782400442989655E-3</v>
      </c>
    </row>
    <row r="105" spans="4:8" x14ac:dyDescent="0.2">
      <c r="D105">
        <v>2002</v>
      </c>
      <c r="E105" s="26">
        <f t="shared" ca="1" si="4"/>
        <v>-5.8964361495130128E-3</v>
      </c>
      <c r="F105" s="16">
        <f t="shared" ca="1" si="5"/>
        <v>50427.757415632499</v>
      </c>
      <c r="G105" s="16">
        <f t="shared" ca="1" si="6"/>
        <v>701.31998535516323</v>
      </c>
      <c r="H105" s="19">
        <f t="shared" ca="1" si="7"/>
        <v>1.4103563850486944E-2</v>
      </c>
    </row>
    <row r="106" spans="4:8" x14ac:dyDescent="0.2">
      <c r="D106">
        <v>2003</v>
      </c>
      <c r="E106" s="26">
        <f t="shared" ca="1" si="4"/>
        <v>-3.6843674149814468E-3</v>
      </c>
      <c r="F106" s="16">
        <f t="shared" ca="1" si="5"/>
        <v>51250.518177712402</v>
      </c>
      <c r="G106" s="16">
        <f t="shared" ca="1" si="6"/>
        <v>822.76076207990263</v>
      </c>
      <c r="H106" s="19">
        <f t="shared" ca="1" si="7"/>
        <v>1.6315632585018447E-2</v>
      </c>
    </row>
    <row r="107" spans="4:8" x14ac:dyDescent="0.2">
      <c r="D107">
        <v>2004</v>
      </c>
      <c r="E107" s="26">
        <f t="shared" ca="1" si="4"/>
        <v>2.7982744861410505E-3</v>
      </c>
      <c r="F107" s="16">
        <f t="shared" ca="1" si="5"/>
        <v>52418.941558684848</v>
      </c>
      <c r="G107" s="16">
        <f t="shared" ca="1" si="6"/>
        <v>1168.4233809724465</v>
      </c>
      <c r="H107" s="19">
        <f t="shared" ca="1" si="7"/>
        <v>2.2798274486141024E-2</v>
      </c>
    </row>
    <row r="108" spans="4:8" x14ac:dyDescent="0.2">
      <c r="D108">
        <v>2005</v>
      </c>
      <c r="E108" s="26">
        <f t="shared" ca="1" si="4"/>
        <v>9.3789841187847649E-3</v>
      </c>
      <c r="F108" s="16">
        <f t="shared" ca="1" si="5"/>
        <v>53958.956810260963</v>
      </c>
      <c r="G108" s="16">
        <f t="shared" ca="1" si="6"/>
        <v>1540.0152515761147</v>
      </c>
      <c r="H108" s="19">
        <f t="shared" ca="1" si="7"/>
        <v>2.9378984118784812E-2</v>
      </c>
    </row>
    <row r="109" spans="4:8" x14ac:dyDescent="0.2">
      <c r="D109">
        <v>2006</v>
      </c>
      <c r="E109" s="26">
        <f t="shared" ca="1" si="4"/>
        <v>1.0087580121176101E-2</v>
      </c>
      <c r="F109" s="16">
        <f t="shared" ca="1" si="5"/>
        <v>55582.451246544777</v>
      </c>
      <c r="G109" s="16">
        <f t="shared" ca="1" si="6"/>
        <v>1623.4944362838141</v>
      </c>
      <c r="H109" s="19">
        <f t="shared" ca="1" si="7"/>
        <v>3.0087580121176183E-2</v>
      </c>
    </row>
    <row r="110" spans="4:8" x14ac:dyDescent="0.2">
      <c r="D110">
        <v>2007</v>
      </c>
      <c r="E110" s="26">
        <f t="shared" ca="1" si="4"/>
        <v>2.734460093481229E-3</v>
      </c>
      <c r="F110" s="16">
        <f t="shared" ca="1" si="5"/>
        <v>56846.088266307212</v>
      </c>
      <c r="G110" s="16">
        <f t="shared" ca="1" si="6"/>
        <v>1263.6370197624346</v>
      </c>
      <c r="H110" s="19">
        <f t="shared" ca="1" si="7"/>
        <v>2.2734460093481124E-2</v>
      </c>
    </row>
    <row r="111" spans="4:8" x14ac:dyDescent="0.2">
      <c r="D111">
        <v>2008</v>
      </c>
      <c r="E111" s="26">
        <f t="shared" ca="1" si="4"/>
        <v>1.8884061807594697E-2</v>
      </c>
      <c r="F111" s="16">
        <f t="shared" ca="1" si="5"/>
        <v>59056.495075974286</v>
      </c>
      <c r="G111" s="16">
        <f t="shared" ca="1" si="6"/>
        <v>2210.4068096670744</v>
      </c>
      <c r="H111" s="19">
        <f t="shared" ca="1" si="7"/>
        <v>3.8884061807594739E-2</v>
      </c>
    </row>
    <row r="112" spans="4:8" x14ac:dyDescent="0.2">
      <c r="D112">
        <v>2009</v>
      </c>
      <c r="E112" s="26">
        <f t="shared" ca="1" si="4"/>
        <v>3.4241863358409406E-3</v>
      </c>
      <c r="F112" s="16">
        <f t="shared" ca="1" si="5"/>
        <v>60439.84542097558</v>
      </c>
      <c r="G112" s="16">
        <f t="shared" ca="1" si="6"/>
        <v>1383.350345001294</v>
      </c>
      <c r="H112" s="19">
        <f t="shared" ca="1" si="7"/>
        <v>2.3424186335840869E-2</v>
      </c>
    </row>
    <row r="113" spans="4:8" x14ac:dyDescent="0.2">
      <c r="D113">
        <v>2010</v>
      </c>
      <c r="E113" s="26">
        <f t="shared" ca="1" si="4"/>
        <v>-1.1407232803528747E-2</v>
      </c>
      <c r="F113" s="16">
        <f t="shared" ca="1" si="5"/>
        <v>60959.19094206873</v>
      </c>
      <c r="G113" s="16">
        <f t="shared" ca="1" si="6"/>
        <v>519.34552109314973</v>
      </c>
      <c r="H113" s="19">
        <f t="shared" ca="1" si="7"/>
        <v>8.5927671964711738E-3</v>
      </c>
    </row>
    <row r="114" spans="4:8" x14ac:dyDescent="0.2">
      <c r="D114">
        <v>2011</v>
      </c>
      <c r="E114" s="26">
        <f t="shared" ca="1" si="4"/>
        <v>-2.6007279913674772E-2</v>
      </c>
      <c r="F114" s="16">
        <f t="shared" ca="1" si="5"/>
        <v>60592.992018768571</v>
      </c>
      <c r="G114" s="16">
        <f t="shared" ca="1" si="6"/>
        <v>-366.19892330015864</v>
      </c>
      <c r="H114" s="19">
        <f t="shared" ca="1" si="7"/>
        <v>-6.00727991367489E-3</v>
      </c>
    </row>
    <row r="115" spans="4:8" x14ac:dyDescent="0.2">
      <c r="D115">
        <v>2012</v>
      </c>
      <c r="E115" s="26">
        <f t="shared" ca="1" si="4"/>
        <v>1.2354057588053386E-3</v>
      </c>
      <c r="F115" s="16">
        <f t="shared" ca="1" si="5"/>
        <v>61879.708790427176</v>
      </c>
      <c r="G115" s="16">
        <f t="shared" ca="1" si="6"/>
        <v>1286.7167716586046</v>
      </c>
      <c r="H115" s="19">
        <f t="shared" ca="1" si="7"/>
        <v>2.1235405758805337E-2</v>
      </c>
    </row>
    <row r="116" spans="4:8" x14ac:dyDescent="0.2">
      <c r="D116">
        <v>2013</v>
      </c>
      <c r="E116" s="26">
        <f t="shared" ca="1" si="4"/>
        <v>-1.5510752802826046E-2</v>
      </c>
      <c r="F116" s="16">
        <f t="shared" ca="1" si="5"/>
        <v>62157.502099676545</v>
      </c>
      <c r="G116" s="16">
        <f t="shared" ca="1" si="6"/>
        <v>277.79330924936949</v>
      </c>
      <c r="H116" s="19">
        <f t="shared" ca="1" si="7"/>
        <v>4.4892471971740289E-3</v>
      </c>
    </row>
    <row r="117" spans="4:8" x14ac:dyDescent="0.2">
      <c r="D117">
        <v>2014</v>
      </c>
      <c r="E117" s="26">
        <f t="shared" ca="1" si="4"/>
        <v>-1.5050703300037858E-2</v>
      </c>
      <c r="F117" s="16">
        <f t="shared" ca="1" si="5"/>
        <v>62465.138019696373</v>
      </c>
      <c r="G117" s="16">
        <f t="shared" ca="1" si="6"/>
        <v>307.63592001982761</v>
      </c>
      <c r="H117" s="19">
        <f t="shared" ca="1" si="7"/>
        <v>4.9492966999622467E-3</v>
      </c>
    </row>
    <row r="118" spans="4:8" x14ac:dyDescent="0.2">
      <c r="D118">
        <v>2015</v>
      </c>
      <c r="E118" s="26">
        <f t="shared" ca="1" si="4"/>
        <v>6.1746701369502256E-4</v>
      </c>
      <c r="F118" s="16">
        <f t="shared" ca="1" si="5"/>
        <v>63753.010942323366</v>
      </c>
      <c r="G118" s="16">
        <f t="shared" ca="1" si="6"/>
        <v>1287.8729226269934</v>
      </c>
      <c r="H118" s="19">
        <f t="shared" ca="1" si="7"/>
        <v>2.0617467013694935E-2</v>
      </c>
    </row>
    <row r="119" spans="4:8" x14ac:dyDescent="0.2">
      <c r="D119">
        <v>2016</v>
      </c>
      <c r="E119" s="26">
        <f t="shared" ca="1" si="4"/>
        <v>-3.9951161873875863E-3</v>
      </c>
      <c r="F119" s="16">
        <f t="shared" ca="1" si="5"/>
        <v>64773.370475159456</v>
      </c>
      <c r="G119" s="16">
        <f t="shared" ca="1" si="6"/>
        <v>1020.3595328360898</v>
      </c>
      <c r="H119" s="19">
        <f t="shared" ca="1" si="7"/>
        <v>1.6004883812612336E-2</v>
      </c>
    </row>
    <row r="120" spans="4:8" x14ac:dyDescent="0.2">
      <c r="D120">
        <v>2017</v>
      </c>
      <c r="E120" s="26">
        <f t="shared" ca="1" si="4"/>
        <v>3.9359627036044849E-3</v>
      </c>
      <c r="F120" s="16">
        <f t="shared" ca="1" si="5"/>
        <v>66323.783455039622</v>
      </c>
      <c r="G120" s="16">
        <f t="shared" ca="1" si="6"/>
        <v>1550.4129798801659</v>
      </c>
      <c r="H120" s="19">
        <f t="shared" ca="1" si="7"/>
        <v>2.393596270360443E-2</v>
      </c>
    </row>
    <row r="121" spans="4:8" x14ac:dyDescent="0.2">
      <c r="D121">
        <v>2018</v>
      </c>
      <c r="E121" s="26">
        <f t="shared" ca="1" si="4"/>
        <v>-1.2973471620013834E-2</v>
      </c>
      <c r="F121" s="16">
        <f t="shared" ca="1" si="5"/>
        <v>66789.809401754523</v>
      </c>
      <c r="G121" s="16">
        <f t="shared" ca="1" si="6"/>
        <v>466.02594671490078</v>
      </c>
      <c r="H121" s="19">
        <f t="shared" ca="1" si="7"/>
        <v>7.0265283799861855E-3</v>
      </c>
    </row>
    <row r="122" spans="4:8" x14ac:dyDescent="0.2">
      <c r="D122">
        <v>2019</v>
      </c>
      <c r="E122" s="26">
        <f t="shared" ca="1" si="4"/>
        <v>-1.7564860564194398E-2</v>
      </c>
      <c r="F122" s="16">
        <f t="shared" ca="1" si="5"/>
        <v>66952.451900538668</v>
      </c>
      <c r="G122" s="16">
        <f t="shared" ca="1" si="6"/>
        <v>162.64249878414557</v>
      </c>
      <c r="H122" s="19">
        <f t="shared" ca="1" si="7"/>
        <v>2.4351394358055334E-3</v>
      </c>
    </row>
    <row r="123" spans="4:8" x14ac:dyDescent="0.2">
      <c r="D123">
        <v>2020</v>
      </c>
      <c r="E123" s="26">
        <f t="shared" ca="1" si="4"/>
        <v>1.088923308313214E-2</v>
      </c>
      <c r="F123" s="16">
        <f t="shared" ca="1" si="5"/>
        <v>69020.561792781591</v>
      </c>
      <c r="G123" s="16">
        <f t="shared" ca="1" si="6"/>
        <v>2068.1098922429228</v>
      </c>
      <c r="H123" s="19">
        <f t="shared" ca="1" si="7"/>
        <v>3.0889233083132073E-2</v>
      </c>
    </row>
    <row r="124" spans="4:8" x14ac:dyDescent="0.2">
      <c r="D124">
        <v>2021</v>
      </c>
      <c r="E124" s="26">
        <f t="shared" ca="1" si="4"/>
        <v>3.5431649312760226E-3</v>
      </c>
      <c r="F124" s="16">
        <f t="shared" ca="1" si="5"/>
        <v>70645.524262718376</v>
      </c>
      <c r="G124" s="16">
        <f t="shared" ca="1" si="6"/>
        <v>1624.9624699367851</v>
      </c>
      <c r="H124" s="19">
        <f t="shared" ca="1" si="7"/>
        <v>2.3543164931276062E-2</v>
      </c>
    </row>
    <row r="125" spans="4:8" x14ac:dyDescent="0.2">
      <c r="D125">
        <v>2022</v>
      </c>
      <c r="E125" s="26">
        <f t="shared" ca="1" si="4"/>
        <v>1.2305163365012478E-2</v>
      </c>
      <c r="F125" s="16">
        <f t="shared" ca="1" si="5"/>
        <v>72927.739465032442</v>
      </c>
      <c r="G125" s="16">
        <f t="shared" ca="1" si="6"/>
        <v>2282.2152023140661</v>
      </c>
      <c r="H125" s="19">
        <f t="shared" ca="1" si="7"/>
        <v>3.2305163365012435E-2</v>
      </c>
    </row>
  </sheetData>
  <mergeCells count="4">
    <mergeCell ref="B8:C8"/>
    <mergeCell ref="B9:C9"/>
    <mergeCell ref="J1:L1"/>
    <mergeCell ref="J26:L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BBE6-5CFF-AD41-AAFF-46FA77049590}">
  <dimension ref="A1:D87"/>
  <sheetViews>
    <sheetView workbookViewId="0">
      <selection activeCell="B12" sqref="B12"/>
    </sheetView>
  </sheetViews>
  <sheetFormatPr baseColWidth="10" defaultColWidth="20.6640625" defaultRowHeight="16" x14ac:dyDescent="0.2"/>
  <cols>
    <col min="1" max="1" width="20.6640625" customWidth="1"/>
  </cols>
  <sheetData>
    <row r="1" spans="1:4" x14ac:dyDescent="0.2">
      <c r="A1" t="s">
        <v>9</v>
      </c>
    </row>
    <row r="2" spans="1:4" x14ac:dyDescent="0.2">
      <c r="A2" t="s">
        <v>10</v>
      </c>
      <c r="D2" s="14" t="s">
        <v>19</v>
      </c>
    </row>
    <row r="3" spans="1:4" x14ac:dyDescent="0.2">
      <c r="A3" t="s">
        <v>11</v>
      </c>
    </row>
    <row r="4" spans="1:4" x14ac:dyDescent="0.2">
      <c r="A4" t="s">
        <v>12</v>
      </c>
    </row>
    <row r="5" spans="1:4" x14ac:dyDescent="0.2">
      <c r="A5" t="s">
        <v>13</v>
      </c>
    </row>
    <row r="6" spans="1:4" x14ac:dyDescent="0.2">
      <c r="A6" t="s">
        <v>14</v>
      </c>
    </row>
    <row r="8" spans="1:4" x14ac:dyDescent="0.2">
      <c r="A8" t="s">
        <v>15</v>
      </c>
      <c r="B8" t="s">
        <v>16</v>
      </c>
    </row>
    <row r="10" spans="1:4" x14ac:dyDescent="0.2">
      <c r="A10" t="s">
        <v>17</v>
      </c>
    </row>
    <row r="11" spans="1:4" x14ac:dyDescent="0.2">
      <c r="A11" t="s">
        <v>18</v>
      </c>
      <c r="B11" t="s">
        <v>15</v>
      </c>
    </row>
    <row r="12" spans="1:4" x14ac:dyDescent="0.2">
      <c r="A12" s="8">
        <v>17168</v>
      </c>
      <c r="B12" s="9">
        <v>14128.25</v>
      </c>
    </row>
    <row r="13" spans="1:4" x14ac:dyDescent="0.2">
      <c r="A13" s="8">
        <v>17533</v>
      </c>
      <c r="B13" s="9">
        <v>14457.5</v>
      </c>
    </row>
    <row r="14" spans="1:4" x14ac:dyDescent="0.2">
      <c r="A14" s="8">
        <v>17899</v>
      </c>
      <c r="B14" s="9">
        <v>14130</v>
      </c>
    </row>
    <row r="15" spans="1:4" x14ac:dyDescent="0.2">
      <c r="A15" s="8">
        <v>18264</v>
      </c>
      <c r="B15" s="9">
        <v>15102.5</v>
      </c>
    </row>
    <row r="16" spans="1:4" x14ac:dyDescent="0.2">
      <c r="A16" s="8">
        <v>18629</v>
      </c>
      <c r="B16" s="9">
        <v>16043.5</v>
      </c>
    </row>
    <row r="17" spans="1:2" x14ac:dyDescent="0.2">
      <c r="A17" s="8">
        <v>18994</v>
      </c>
      <c r="B17" s="9">
        <v>16415.75</v>
      </c>
    </row>
    <row r="18" spans="1:2" x14ac:dyDescent="0.2">
      <c r="A18" s="8">
        <v>19360</v>
      </c>
      <c r="B18" s="9">
        <v>16906</v>
      </c>
    </row>
    <row r="19" spans="1:2" x14ac:dyDescent="0.2">
      <c r="A19" s="8">
        <v>19725</v>
      </c>
      <c r="B19" s="9">
        <v>16514</v>
      </c>
    </row>
    <row r="20" spans="1:2" x14ac:dyDescent="0.2">
      <c r="A20" s="8">
        <v>20090</v>
      </c>
      <c r="B20" s="9">
        <v>17383.25</v>
      </c>
    </row>
    <row r="21" spans="1:2" x14ac:dyDescent="0.2">
      <c r="A21" s="8">
        <v>20455</v>
      </c>
      <c r="B21" s="9">
        <v>17443.75</v>
      </c>
    </row>
    <row r="22" spans="1:2" x14ac:dyDescent="0.2">
      <c r="A22" s="8">
        <v>20821</v>
      </c>
      <c r="B22" s="9">
        <v>17493.75</v>
      </c>
    </row>
    <row r="23" spans="1:2" x14ac:dyDescent="0.2">
      <c r="A23" s="8">
        <v>21186</v>
      </c>
      <c r="B23" s="9">
        <v>17076.75</v>
      </c>
    </row>
    <row r="24" spans="1:2" x14ac:dyDescent="0.2">
      <c r="A24" s="8">
        <v>21551</v>
      </c>
      <c r="B24" s="9">
        <v>17953.5</v>
      </c>
    </row>
    <row r="25" spans="1:2" x14ac:dyDescent="0.2">
      <c r="A25" s="8">
        <v>21916</v>
      </c>
      <c r="B25" s="9">
        <v>18047.25</v>
      </c>
    </row>
    <row r="26" spans="1:2" x14ac:dyDescent="0.2">
      <c r="A26" s="8">
        <v>22282</v>
      </c>
      <c r="B26" s="9">
        <v>18207.5</v>
      </c>
    </row>
    <row r="27" spans="1:2" x14ac:dyDescent="0.2">
      <c r="A27" s="8">
        <v>22647</v>
      </c>
      <c r="B27" s="9">
        <v>19029</v>
      </c>
    </row>
    <row r="28" spans="1:2" x14ac:dyDescent="0.2">
      <c r="A28" s="8">
        <v>23012</v>
      </c>
      <c r="B28" s="9">
        <v>19573</v>
      </c>
    </row>
    <row r="29" spans="1:2" x14ac:dyDescent="0.2">
      <c r="A29" s="8">
        <v>23377</v>
      </c>
      <c r="B29" s="9">
        <v>20417.5</v>
      </c>
    </row>
    <row r="30" spans="1:2" x14ac:dyDescent="0.2">
      <c r="A30" s="8">
        <v>23743</v>
      </c>
      <c r="B30" s="9">
        <v>21473</v>
      </c>
    </row>
    <row r="31" spans="1:2" x14ac:dyDescent="0.2">
      <c r="A31" s="8">
        <v>24108</v>
      </c>
      <c r="B31" s="9">
        <v>22628</v>
      </c>
    </row>
    <row r="32" spans="1:2" x14ac:dyDescent="0.2">
      <c r="A32" s="8">
        <v>24473</v>
      </c>
      <c r="B32" s="9">
        <v>22997</v>
      </c>
    </row>
    <row r="33" spans="1:2" x14ac:dyDescent="0.2">
      <c r="A33" s="8">
        <v>24838</v>
      </c>
      <c r="B33" s="9">
        <v>23887.5</v>
      </c>
    </row>
    <row r="34" spans="1:2" x14ac:dyDescent="0.2">
      <c r="A34" s="8">
        <v>25204</v>
      </c>
      <c r="B34" s="9">
        <v>24392.5</v>
      </c>
    </row>
    <row r="35" spans="1:2" x14ac:dyDescent="0.2">
      <c r="A35" s="8">
        <v>25569</v>
      </c>
      <c r="B35" s="9">
        <v>24157.5</v>
      </c>
    </row>
    <row r="36" spans="1:2" x14ac:dyDescent="0.2">
      <c r="A36" s="8">
        <v>25934</v>
      </c>
      <c r="B36" s="9">
        <v>24640</v>
      </c>
    </row>
    <row r="37" spans="1:2" x14ac:dyDescent="0.2">
      <c r="A37" s="8">
        <v>26299</v>
      </c>
      <c r="B37" s="9">
        <v>25659</v>
      </c>
    </row>
    <row r="38" spans="1:2" x14ac:dyDescent="0.2">
      <c r="A38" s="8">
        <v>26665</v>
      </c>
      <c r="B38" s="9">
        <v>26851.25</v>
      </c>
    </row>
    <row r="39" spans="1:2" x14ac:dyDescent="0.2">
      <c r="A39" s="8">
        <v>27030</v>
      </c>
      <c r="B39" s="9">
        <v>26462.5</v>
      </c>
    </row>
    <row r="40" spans="1:2" x14ac:dyDescent="0.2">
      <c r="A40" s="8">
        <v>27395</v>
      </c>
      <c r="B40" s="9">
        <v>26151.75</v>
      </c>
    </row>
    <row r="41" spans="1:2" x14ac:dyDescent="0.2">
      <c r="A41" s="8">
        <v>27760</v>
      </c>
      <c r="B41" s="9">
        <v>27295.5</v>
      </c>
    </row>
    <row r="42" spans="1:2" x14ac:dyDescent="0.2">
      <c r="A42" s="8">
        <v>28126</v>
      </c>
      <c r="B42" s="9">
        <v>28271.25</v>
      </c>
    </row>
    <row r="43" spans="1:2" x14ac:dyDescent="0.2">
      <c r="A43" s="8">
        <v>28491</v>
      </c>
      <c r="B43" s="9">
        <v>29522</v>
      </c>
    </row>
    <row r="44" spans="1:2" x14ac:dyDescent="0.2">
      <c r="A44" s="8">
        <v>28856</v>
      </c>
      <c r="B44" s="9">
        <v>30123</v>
      </c>
    </row>
    <row r="45" spans="1:2" x14ac:dyDescent="0.2">
      <c r="A45" s="8">
        <v>29221</v>
      </c>
      <c r="B45" s="9">
        <v>29701</v>
      </c>
    </row>
    <row r="46" spans="1:2" x14ac:dyDescent="0.2">
      <c r="A46" s="8">
        <v>29587</v>
      </c>
      <c r="B46" s="9">
        <v>30151.75</v>
      </c>
    </row>
    <row r="47" spans="1:2" x14ac:dyDescent="0.2">
      <c r="A47" s="8">
        <v>29952</v>
      </c>
      <c r="B47" s="9">
        <v>29326.75</v>
      </c>
    </row>
    <row r="48" spans="1:2" x14ac:dyDescent="0.2">
      <c r="A48" s="8">
        <v>30317</v>
      </c>
      <c r="B48" s="9">
        <v>30392.5</v>
      </c>
    </row>
    <row r="49" spans="1:2" x14ac:dyDescent="0.2">
      <c r="A49" s="8">
        <v>30682</v>
      </c>
      <c r="B49" s="9">
        <v>32308.5</v>
      </c>
    </row>
    <row r="50" spans="1:2" x14ac:dyDescent="0.2">
      <c r="A50" s="8">
        <v>31048</v>
      </c>
      <c r="B50" s="9">
        <v>33357.25</v>
      </c>
    </row>
    <row r="51" spans="1:2" x14ac:dyDescent="0.2">
      <c r="A51" s="8">
        <v>31413</v>
      </c>
      <c r="B51" s="9">
        <v>34200.75</v>
      </c>
    </row>
    <row r="52" spans="1:2" x14ac:dyDescent="0.2">
      <c r="A52" s="8">
        <v>31778</v>
      </c>
      <c r="B52" s="9">
        <v>35068.75</v>
      </c>
    </row>
    <row r="53" spans="1:2" x14ac:dyDescent="0.2">
      <c r="A53" s="8">
        <v>32143</v>
      </c>
      <c r="B53" s="9">
        <v>36203</v>
      </c>
    </row>
    <row r="54" spans="1:2" x14ac:dyDescent="0.2">
      <c r="A54" s="8">
        <v>32509</v>
      </c>
      <c r="B54" s="9">
        <v>37180.5</v>
      </c>
    </row>
    <row r="55" spans="1:2" x14ac:dyDescent="0.2">
      <c r="A55" s="8">
        <v>32874</v>
      </c>
      <c r="B55" s="9">
        <v>37459.5</v>
      </c>
    </row>
    <row r="56" spans="1:2" x14ac:dyDescent="0.2">
      <c r="A56" s="8">
        <v>33239</v>
      </c>
      <c r="B56" s="9">
        <v>36923.75</v>
      </c>
    </row>
    <row r="57" spans="1:2" x14ac:dyDescent="0.2">
      <c r="A57" s="8">
        <v>33604</v>
      </c>
      <c r="B57" s="9">
        <v>37719</v>
      </c>
    </row>
    <row r="58" spans="1:2" x14ac:dyDescent="0.2">
      <c r="A58" s="8">
        <v>33970</v>
      </c>
      <c r="B58" s="9">
        <v>38256.75</v>
      </c>
    </row>
    <row r="59" spans="1:2" x14ac:dyDescent="0.2">
      <c r="A59" s="8">
        <v>34335</v>
      </c>
      <c r="B59" s="9">
        <v>39318.5</v>
      </c>
    </row>
    <row r="60" spans="1:2" x14ac:dyDescent="0.2">
      <c r="A60" s="8">
        <v>34700</v>
      </c>
      <c r="B60" s="9">
        <v>39900</v>
      </c>
    </row>
    <row r="61" spans="1:2" x14ac:dyDescent="0.2">
      <c r="A61" s="8">
        <v>35065</v>
      </c>
      <c r="B61" s="9">
        <v>40924.25</v>
      </c>
    </row>
    <row r="62" spans="1:2" x14ac:dyDescent="0.2">
      <c r="A62" s="8">
        <v>35431</v>
      </c>
      <c r="B62" s="9">
        <v>42236.25</v>
      </c>
    </row>
    <row r="63" spans="1:2" x14ac:dyDescent="0.2">
      <c r="A63" s="8">
        <v>35796</v>
      </c>
      <c r="B63" s="9">
        <v>43618.25</v>
      </c>
    </row>
    <row r="64" spans="1:2" x14ac:dyDescent="0.2">
      <c r="A64" s="8">
        <v>36161</v>
      </c>
      <c r="B64" s="9">
        <v>45190.25</v>
      </c>
    </row>
    <row r="65" spans="1:2" x14ac:dyDescent="0.2">
      <c r="A65" s="8">
        <v>36526</v>
      </c>
      <c r="B65" s="9">
        <v>46522</v>
      </c>
    </row>
    <row r="66" spans="1:2" x14ac:dyDescent="0.2">
      <c r="A66" s="8">
        <v>36892</v>
      </c>
      <c r="B66" s="9">
        <v>46501.75</v>
      </c>
    </row>
    <row r="67" spans="1:2" x14ac:dyDescent="0.2">
      <c r="A67" s="8">
        <v>37257</v>
      </c>
      <c r="B67" s="9">
        <v>46842</v>
      </c>
    </row>
    <row r="68" spans="1:2" x14ac:dyDescent="0.2">
      <c r="A68" s="8">
        <v>37622</v>
      </c>
      <c r="B68" s="9">
        <v>47707.75</v>
      </c>
    </row>
    <row r="69" spans="1:2" x14ac:dyDescent="0.2">
      <c r="A69" s="8">
        <v>37987</v>
      </c>
      <c r="B69" s="9">
        <v>49101</v>
      </c>
    </row>
    <row r="70" spans="1:2" x14ac:dyDescent="0.2">
      <c r="A70" s="8">
        <v>38353</v>
      </c>
      <c r="B70" s="9">
        <v>50342.75</v>
      </c>
    </row>
    <row r="71" spans="1:2" x14ac:dyDescent="0.2">
      <c r="A71" s="8">
        <v>38718</v>
      </c>
      <c r="B71" s="9">
        <v>51255</v>
      </c>
    </row>
    <row r="72" spans="1:2" x14ac:dyDescent="0.2">
      <c r="A72" s="8">
        <v>39083</v>
      </c>
      <c r="B72" s="9">
        <v>51786.25</v>
      </c>
    </row>
    <row r="73" spans="1:2" x14ac:dyDescent="0.2">
      <c r="A73" s="8">
        <v>39448</v>
      </c>
      <c r="B73" s="9">
        <v>51366.75</v>
      </c>
    </row>
    <row r="74" spans="1:2" x14ac:dyDescent="0.2">
      <c r="A74" s="8">
        <v>39814</v>
      </c>
      <c r="B74" s="9">
        <v>49590.25</v>
      </c>
    </row>
    <row r="75" spans="1:2" x14ac:dyDescent="0.2">
      <c r="A75" s="8">
        <v>40179</v>
      </c>
      <c r="B75" s="9">
        <v>50506.25</v>
      </c>
    </row>
    <row r="76" spans="1:2" x14ac:dyDescent="0.2">
      <c r="A76" s="8">
        <v>40544</v>
      </c>
      <c r="B76" s="9">
        <v>50886</v>
      </c>
    </row>
    <row r="77" spans="1:2" x14ac:dyDescent="0.2">
      <c r="A77" s="8">
        <v>40909</v>
      </c>
      <c r="B77" s="9">
        <v>51644.75</v>
      </c>
    </row>
    <row r="78" spans="1:2" x14ac:dyDescent="0.2">
      <c r="A78" s="8">
        <v>41275</v>
      </c>
      <c r="B78" s="9">
        <v>52202</v>
      </c>
    </row>
    <row r="79" spans="1:2" x14ac:dyDescent="0.2">
      <c r="A79" s="8">
        <v>41640</v>
      </c>
      <c r="B79" s="9">
        <v>52977.5</v>
      </c>
    </row>
    <row r="80" spans="1:2" x14ac:dyDescent="0.2">
      <c r="A80" s="8">
        <v>42005</v>
      </c>
      <c r="B80" s="9">
        <v>53988.25</v>
      </c>
    </row>
    <row r="81" spans="1:2" x14ac:dyDescent="0.2">
      <c r="A81" s="8">
        <v>42370</v>
      </c>
      <c r="B81" s="9">
        <v>54466</v>
      </c>
    </row>
    <row r="82" spans="1:2" x14ac:dyDescent="0.2">
      <c r="A82" s="8">
        <v>42736</v>
      </c>
      <c r="B82" s="9">
        <v>55310.75</v>
      </c>
    </row>
    <row r="83" spans="1:2" x14ac:dyDescent="0.2">
      <c r="A83" s="8">
        <v>43101</v>
      </c>
      <c r="B83" s="9">
        <v>56590.25</v>
      </c>
    </row>
    <row r="84" spans="1:2" x14ac:dyDescent="0.2">
      <c r="A84" s="8">
        <v>43466</v>
      </c>
      <c r="B84" s="9">
        <v>57584.75</v>
      </c>
    </row>
    <row r="85" spans="1:2" x14ac:dyDescent="0.2">
      <c r="A85" s="8">
        <v>43831</v>
      </c>
      <c r="B85" s="9">
        <v>55415.5</v>
      </c>
    </row>
    <row r="86" spans="1:2" x14ac:dyDescent="0.2">
      <c r="A86" s="8">
        <v>44197</v>
      </c>
      <c r="B86" s="9">
        <v>58478</v>
      </c>
    </row>
    <row r="87" spans="1:2" x14ac:dyDescent="0.2">
      <c r="A87" s="8">
        <v>44562</v>
      </c>
      <c r="B87" s="10" t="e">
        <f>NA()</f>
        <v>#N/A</v>
      </c>
    </row>
  </sheetData>
  <hyperlinks>
    <hyperlink ref="D2" r:id="rId1" location="0" xr:uid="{10F80B67-DFBA-1542-A135-E79A8989C5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9C43-1710-4846-B908-DF4860126E4A}">
  <dimension ref="B1:K125"/>
  <sheetViews>
    <sheetView workbookViewId="0">
      <selection activeCell="E3" sqref="E3"/>
    </sheetView>
  </sheetViews>
  <sheetFormatPr baseColWidth="10" defaultRowHeight="16" x14ac:dyDescent="0.2"/>
  <cols>
    <col min="2" max="2" width="12.83203125" customWidth="1"/>
    <col min="3" max="3" width="15.1640625" customWidth="1"/>
    <col min="4" max="4" width="11.1640625" customWidth="1"/>
    <col min="5" max="5" width="11.83203125" customWidth="1"/>
  </cols>
  <sheetData>
    <row r="1" spans="2:11" x14ac:dyDescent="0.2">
      <c r="I1" s="24" t="s">
        <v>27</v>
      </c>
      <c r="J1" s="24"/>
      <c r="K1" s="24"/>
    </row>
    <row r="2" spans="2:11" x14ac:dyDescent="0.2">
      <c r="B2" s="3"/>
      <c r="C2" s="3"/>
      <c r="D2" s="3" t="s">
        <v>2</v>
      </c>
      <c r="E2" s="3" t="s">
        <v>3</v>
      </c>
      <c r="F2" s="3" t="s">
        <v>4</v>
      </c>
      <c r="G2" s="3" t="s">
        <v>5</v>
      </c>
    </row>
    <row r="3" spans="2:11" x14ac:dyDescent="0.2">
      <c r="B3" s="11"/>
      <c r="C3" s="12"/>
      <c r="D3">
        <v>1947</v>
      </c>
      <c r="E3" s="16">
        <f>'us fred gdp pc download'!B12</f>
        <v>14128.25</v>
      </c>
      <c r="F3" s="6"/>
      <c r="G3" s="6"/>
    </row>
    <row r="4" spans="2:11" x14ac:dyDescent="0.2">
      <c r="D4">
        <f>D3+1</f>
        <v>1948</v>
      </c>
      <c r="E4" s="16">
        <f>'us fred gdp pc download'!B13</f>
        <v>14457.5</v>
      </c>
      <c r="F4" s="16">
        <f>E4-E3</f>
        <v>329.25</v>
      </c>
      <c r="G4" s="5">
        <f>(E4/E3)-1</f>
        <v>2.3304372445278165E-2</v>
      </c>
    </row>
    <row r="5" spans="2:11" x14ac:dyDescent="0.2">
      <c r="B5" s="22" t="s">
        <v>8</v>
      </c>
      <c r="C5" s="22"/>
      <c r="D5">
        <f t="shared" ref="D5:D68" si="0">D4+1</f>
        <v>1949</v>
      </c>
      <c r="E5" s="16">
        <f>'us fred gdp pc download'!B14</f>
        <v>14130</v>
      </c>
      <c r="F5" s="16">
        <f t="shared" ref="F5:F68" si="1">E5-E4</f>
        <v>-327.5</v>
      </c>
      <c r="G5" s="5">
        <f t="shared" ref="G5:G68" si="2">(E5/E4)-1</f>
        <v>-2.2652602455472959E-2</v>
      </c>
    </row>
    <row r="6" spans="2:11" x14ac:dyDescent="0.2">
      <c r="B6" s="25">
        <f>(E77/E3)^(1/COUNT(E2:E77))-1</f>
        <v>1.9120150009229064E-2</v>
      </c>
      <c r="C6" s="25"/>
      <c r="D6">
        <f t="shared" si="0"/>
        <v>1950</v>
      </c>
      <c r="E6" s="16">
        <f>'us fred gdp pc download'!B15</f>
        <v>15102.5</v>
      </c>
      <c r="F6" s="16">
        <f t="shared" si="1"/>
        <v>972.5</v>
      </c>
      <c r="G6" s="5">
        <f t="shared" si="2"/>
        <v>6.8825194621372932E-2</v>
      </c>
    </row>
    <row r="7" spans="2:11" x14ac:dyDescent="0.2">
      <c r="D7">
        <f t="shared" si="0"/>
        <v>1951</v>
      </c>
      <c r="E7" s="16">
        <f>'us fred gdp pc download'!B16</f>
        <v>16043.5</v>
      </c>
      <c r="F7" s="16">
        <f t="shared" si="1"/>
        <v>941</v>
      </c>
      <c r="G7" s="5">
        <f t="shared" si="2"/>
        <v>6.2307564972686746E-2</v>
      </c>
    </row>
    <row r="8" spans="2:11" x14ac:dyDescent="0.2">
      <c r="B8" s="22" t="s">
        <v>20</v>
      </c>
      <c r="C8" s="22"/>
      <c r="D8">
        <f t="shared" si="0"/>
        <v>1952</v>
      </c>
      <c r="E8" s="16">
        <f>'us fred gdp pc download'!B17</f>
        <v>16415.75</v>
      </c>
      <c r="F8" s="16">
        <f t="shared" si="1"/>
        <v>372.25</v>
      </c>
      <c r="G8" s="5">
        <f t="shared" si="2"/>
        <v>2.3202543085985017E-2</v>
      </c>
    </row>
    <row r="9" spans="2:11" x14ac:dyDescent="0.2">
      <c r="B9" s="25">
        <f>(E56/E3)^(1/COUNT(E3:E56))-1</f>
        <v>2.2314756775303479E-2</v>
      </c>
      <c r="C9" s="25"/>
      <c r="D9">
        <f t="shared" si="0"/>
        <v>1953</v>
      </c>
      <c r="E9" s="16">
        <f>'us fred gdp pc download'!B18</f>
        <v>16906</v>
      </c>
      <c r="F9" s="16">
        <f t="shared" si="1"/>
        <v>490.25</v>
      </c>
      <c r="G9" s="5">
        <f t="shared" si="2"/>
        <v>2.9864611729588875E-2</v>
      </c>
    </row>
    <row r="10" spans="2:11" x14ac:dyDescent="0.2">
      <c r="D10">
        <f t="shared" si="0"/>
        <v>1954</v>
      </c>
      <c r="E10" s="16">
        <f>'us fred gdp pc download'!B19</f>
        <v>16514</v>
      </c>
      <c r="F10" s="16">
        <f t="shared" si="1"/>
        <v>-392</v>
      </c>
      <c r="G10" s="5">
        <f t="shared" si="2"/>
        <v>-2.318703418904533E-2</v>
      </c>
    </row>
    <row r="11" spans="2:11" x14ac:dyDescent="0.2">
      <c r="B11" s="22" t="s">
        <v>21</v>
      </c>
      <c r="C11" s="22"/>
      <c r="D11">
        <f t="shared" si="0"/>
        <v>1955</v>
      </c>
      <c r="E11" s="16">
        <f>'us fred gdp pc download'!B20</f>
        <v>17383.25</v>
      </c>
      <c r="F11" s="16">
        <f t="shared" si="1"/>
        <v>869.25</v>
      </c>
      <c r="G11" s="5">
        <f t="shared" si="2"/>
        <v>5.2637156352186132E-2</v>
      </c>
    </row>
    <row r="12" spans="2:11" x14ac:dyDescent="0.2">
      <c r="B12" s="25">
        <f>(E77/E56)^(1/COUNT(E56:E77))-1</f>
        <v>1.0450836842908151E-2</v>
      </c>
      <c r="C12" s="25"/>
      <c r="D12">
        <f t="shared" si="0"/>
        <v>1956</v>
      </c>
      <c r="E12" s="16">
        <f>'us fred gdp pc download'!B21</f>
        <v>17443.75</v>
      </c>
      <c r="F12" s="16">
        <f t="shared" si="1"/>
        <v>60.5</v>
      </c>
      <c r="G12" s="5">
        <f t="shared" si="2"/>
        <v>3.4803618425782723E-3</v>
      </c>
    </row>
    <row r="13" spans="2:11" x14ac:dyDescent="0.2">
      <c r="D13">
        <f t="shared" si="0"/>
        <v>1957</v>
      </c>
      <c r="E13" s="16">
        <f>'us fred gdp pc download'!B22</f>
        <v>17493.75</v>
      </c>
      <c r="F13" s="16">
        <f t="shared" si="1"/>
        <v>50</v>
      </c>
      <c r="G13" s="5">
        <f t="shared" si="2"/>
        <v>2.8663561447510588E-3</v>
      </c>
    </row>
    <row r="14" spans="2:11" x14ac:dyDescent="0.2">
      <c r="D14">
        <f t="shared" si="0"/>
        <v>1958</v>
      </c>
      <c r="E14" s="16">
        <f>'us fred gdp pc download'!B23</f>
        <v>17076.75</v>
      </c>
      <c r="F14" s="16">
        <f t="shared" si="1"/>
        <v>-417</v>
      </c>
      <c r="G14" s="5">
        <f t="shared" si="2"/>
        <v>-2.3837084673097531E-2</v>
      </c>
    </row>
    <row r="15" spans="2:11" x14ac:dyDescent="0.2">
      <c r="D15">
        <f t="shared" si="0"/>
        <v>1959</v>
      </c>
      <c r="E15" s="16">
        <f>'us fred gdp pc download'!B24</f>
        <v>17953.5</v>
      </c>
      <c r="F15" s="16">
        <f t="shared" si="1"/>
        <v>876.75</v>
      </c>
      <c r="G15" s="5">
        <f t="shared" si="2"/>
        <v>5.1341736571654417E-2</v>
      </c>
    </row>
    <row r="16" spans="2:11" x14ac:dyDescent="0.2">
      <c r="D16">
        <f t="shared" si="0"/>
        <v>1960</v>
      </c>
      <c r="E16" s="16">
        <f>'us fred gdp pc download'!B25</f>
        <v>18047.25</v>
      </c>
      <c r="F16" s="16">
        <f t="shared" si="1"/>
        <v>93.75</v>
      </c>
      <c r="G16" s="5">
        <f t="shared" si="2"/>
        <v>5.2218230428606738E-3</v>
      </c>
    </row>
    <row r="17" spans="4:11" x14ac:dyDescent="0.2">
      <c r="D17">
        <f t="shared" si="0"/>
        <v>1961</v>
      </c>
      <c r="E17" s="16">
        <f>'us fred gdp pc download'!B26</f>
        <v>18207.5</v>
      </c>
      <c r="F17" s="16">
        <f t="shared" si="1"/>
        <v>160.25</v>
      </c>
      <c r="G17" s="5">
        <f t="shared" si="2"/>
        <v>8.8794691712033025E-3</v>
      </c>
    </row>
    <row r="18" spans="4:11" x14ac:dyDescent="0.2">
      <c r="D18">
        <f t="shared" si="0"/>
        <v>1962</v>
      </c>
      <c r="E18" s="16">
        <f>'us fred gdp pc download'!B27</f>
        <v>19029</v>
      </c>
      <c r="F18" s="16">
        <f t="shared" si="1"/>
        <v>821.5</v>
      </c>
      <c r="G18" s="5">
        <f t="shared" si="2"/>
        <v>4.5118769737745534E-2</v>
      </c>
    </row>
    <row r="19" spans="4:11" x14ac:dyDescent="0.2">
      <c r="D19">
        <f t="shared" si="0"/>
        <v>1963</v>
      </c>
      <c r="E19" s="16">
        <f>'us fred gdp pc download'!B28</f>
        <v>19573</v>
      </c>
      <c r="F19" s="16">
        <f t="shared" si="1"/>
        <v>544</v>
      </c>
      <c r="G19" s="5">
        <f t="shared" si="2"/>
        <v>2.8587944715959823E-2</v>
      </c>
    </row>
    <row r="20" spans="4:11" x14ac:dyDescent="0.2">
      <c r="D20">
        <f t="shared" si="0"/>
        <v>1964</v>
      </c>
      <c r="E20" s="16">
        <f>'us fred gdp pc download'!B29</f>
        <v>20417.5</v>
      </c>
      <c r="F20" s="16">
        <f t="shared" si="1"/>
        <v>844.5</v>
      </c>
      <c r="G20" s="5">
        <f t="shared" si="2"/>
        <v>4.3146170745414603E-2</v>
      </c>
    </row>
    <row r="21" spans="4:11" x14ac:dyDescent="0.2">
      <c r="D21">
        <f t="shared" si="0"/>
        <v>1965</v>
      </c>
      <c r="E21" s="16">
        <f>'us fred gdp pc download'!B30</f>
        <v>21473</v>
      </c>
      <c r="F21" s="16">
        <f t="shared" si="1"/>
        <v>1055.5</v>
      </c>
      <c r="G21" s="5">
        <f t="shared" si="2"/>
        <v>5.1695849149014261E-2</v>
      </c>
    </row>
    <row r="22" spans="4:11" x14ac:dyDescent="0.2">
      <c r="D22">
        <f t="shared" si="0"/>
        <v>1966</v>
      </c>
      <c r="E22" s="16">
        <f>'us fred gdp pc download'!B31</f>
        <v>22628</v>
      </c>
      <c r="F22" s="16">
        <f t="shared" si="1"/>
        <v>1155</v>
      </c>
      <c r="G22" s="5">
        <f t="shared" si="2"/>
        <v>5.3788478554463781E-2</v>
      </c>
    </row>
    <row r="23" spans="4:11" x14ac:dyDescent="0.2">
      <c r="D23">
        <f t="shared" si="0"/>
        <v>1967</v>
      </c>
      <c r="E23" s="16">
        <f>'us fred gdp pc download'!B32</f>
        <v>22997</v>
      </c>
      <c r="F23" s="16">
        <f t="shared" si="1"/>
        <v>369</v>
      </c>
      <c r="G23" s="5">
        <f t="shared" si="2"/>
        <v>1.6307229980555116E-2</v>
      </c>
    </row>
    <row r="24" spans="4:11" x14ac:dyDescent="0.2">
      <c r="D24">
        <f t="shared" si="0"/>
        <v>1968</v>
      </c>
      <c r="E24" s="16">
        <f>'us fred gdp pc download'!B33</f>
        <v>23887.5</v>
      </c>
      <c r="F24" s="16">
        <f t="shared" si="1"/>
        <v>890.5</v>
      </c>
      <c r="G24" s="5">
        <f t="shared" si="2"/>
        <v>3.8722442057659734E-2</v>
      </c>
    </row>
    <row r="25" spans="4:11" x14ac:dyDescent="0.2">
      <c r="D25">
        <f t="shared" si="0"/>
        <v>1969</v>
      </c>
      <c r="E25" s="16">
        <f>'us fred gdp pc download'!B34</f>
        <v>24392.5</v>
      </c>
      <c r="F25" s="16">
        <f t="shared" si="1"/>
        <v>505</v>
      </c>
      <c r="G25" s="5">
        <f t="shared" si="2"/>
        <v>2.1140763997906875E-2</v>
      </c>
    </row>
    <row r="26" spans="4:11" x14ac:dyDescent="0.2">
      <c r="D26">
        <f t="shared" si="0"/>
        <v>1970</v>
      </c>
      <c r="E26" s="16">
        <f>'us fred gdp pc download'!B35</f>
        <v>24157.5</v>
      </c>
      <c r="F26" s="16">
        <f t="shared" si="1"/>
        <v>-235</v>
      </c>
      <c r="G26" s="5">
        <f t="shared" si="2"/>
        <v>-9.6341088449318768E-3</v>
      </c>
      <c r="I26" s="24" t="s">
        <v>28</v>
      </c>
      <c r="J26" s="24"/>
      <c r="K26" s="24"/>
    </row>
    <row r="27" spans="4:11" x14ac:dyDescent="0.2">
      <c r="D27">
        <f t="shared" si="0"/>
        <v>1971</v>
      </c>
      <c r="E27" s="16">
        <f>'us fred gdp pc download'!B36</f>
        <v>24640</v>
      </c>
      <c r="F27" s="16">
        <f t="shared" si="1"/>
        <v>482.5</v>
      </c>
      <c r="G27" s="5">
        <f t="shared" si="2"/>
        <v>1.9973093242264373E-2</v>
      </c>
    </row>
    <row r="28" spans="4:11" x14ac:dyDescent="0.2">
      <c r="D28">
        <f t="shared" si="0"/>
        <v>1972</v>
      </c>
      <c r="E28" s="16">
        <f>'us fred gdp pc download'!B37</f>
        <v>25659</v>
      </c>
      <c r="F28" s="16">
        <f t="shared" si="1"/>
        <v>1019</v>
      </c>
      <c r="G28" s="5">
        <f t="shared" si="2"/>
        <v>4.135551948051952E-2</v>
      </c>
    </row>
    <row r="29" spans="4:11" x14ac:dyDescent="0.2">
      <c r="D29">
        <f t="shared" si="0"/>
        <v>1973</v>
      </c>
      <c r="E29" s="16">
        <f>'us fred gdp pc download'!B38</f>
        <v>26851.25</v>
      </c>
      <c r="F29" s="16">
        <f t="shared" si="1"/>
        <v>1192.25</v>
      </c>
      <c r="G29" s="5">
        <f t="shared" si="2"/>
        <v>4.6465177910284927E-2</v>
      </c>
    </row>
    <row r="30" spans="4:11" x14ac:dyDescent="0.2">
      <c r="D30">
        <f t="shared" si="0"/>
        <v>1974</v>
      </c>
      <c r="E30" s="16">
        <f>'us fred gdp pc download'!B39</f>
        <v>26462.5</v>
      </c>
      <c r="F30" s="16">
        <f t="shared" si="1"/>
        <v>-388.75</v>
      </c>
      <c r="G30" s="5">
        <f t="shared" si="2"/>
        <v>-1.447791071179183E-2</v>
      </c>
    </row>
    <row r="31" spans="4:11" x14ac:dyDescent="0.2">
      <c r="D31">
        <f t="shared" si="0"/>
        <v>1975</v>
      </c>
      <c r="E31" s="16">
        <f>'us fred gdp pc download'!B40</f>
        <v>26151.75</v>
      </c>
      <c r="F31" s="16">
        <f t="shared" si="1"/>
        <v>-310.75</v>
      </c>
      <c r="G31" s="5">
        <f t="shared" si="2"/>
        <v>-1.1743032593292346E-2</v>
      </c>
    </row>
    <row r="32" spans="4:11" x14ac:dyDescent="0.2">
      <c r="D32">
        <f t="shared" si="0"/>
        <v>1976</v>
      </c>
      <c r="E32" s="16">
        <f>'us fred gdp pc download'!B41</f>
        <v>27295.5</v>
      </c>
      <c r="F32" s="16">
        <f t="shared" si="1"/>
        <v>1143.75</v>
      </c>
      <c r="G32" s="5">
        <f t="shared" si="2"/>
        <v>4.3735122888525657E-2</v>
      </c>
    </row>
    <row r="33" spans="4:7" x14ac:dyDescent="0.2">
      <c r="D33">
        <f t="shared" si="0"/>
        <v>1977</v>
      </c>
      <c r="E33" s="16">
        <f>'us fred gdp pc download'!B42</f>
        <v>28271.25</v>
      </c>
      <c r="F33" s="16">
        <f t="shared" si="1"/>
        <v>975.75</v>
      </c>
      <c r="G33" s="5">
        <f t="shared" si="2"/>
        <v>3.5747650711655865E-2</v>
      </c>
    </row>
    <row r="34" spans="4:7" x14ac:dyDescent="0.2">
      <c r="D34">
        <f t="shared" si="0"/>
        <v>1978</v>
      </c>
      <c r="E34" s="16">
        <f>'us fred gdp pc download'!B43</f>
        <v>29522</v>
      </c>
      <c r="F34" s="16">
        <f t="shared" si="1"/>
        <v>1250.75</v>
      </c>
      <c r="G34" s="5">
        <f t="shared" si="2"/>
        <v>4.4241057611531076E-2</v>
      </c>
    </row>
    <row r="35" spans="4:7" x14ac:dyDescent="0.2">
      <c r="D35">
        <f t="shared" si="0"/>
        <v>1979</v>
      </c>
      <c r="E35" s="16">
        <f>'us fred gdp pc download'!B44</f>
        <v>30123</v>
      </c>
      <c r="F35" s="16">
        <f t="shared" si="1"/>
        <v>601</v>
      </c>
      <c r="G35" s="5">
        <f t="shared" si="2"/>
        <v>2.0357699342862912E-2</v>
      </c>
    </row>
    <row r="36" spans="4:7" x14ac:dyDescent="0.2">
      <c r="D36">
        <f t="shared" si="0"/>
        <v>1980</v>
      </c>
      <c r="E36" s="16">
        <f>'us fred gdp pc download'!B45</f>
        <v>29701</v>
      </c>
      <c r="F36" s="16">
        <f t="shared" si="1"/>
        <v>-422</v>
      </c>
      <c r="G36" s="5">
        <f t="shared" si="2"/>
        <v>-1.4009228828469888E-2</v>
      </c>
    </row>
    <row r="37" spans="4:7" x14ac:dyDescent="0.2">
      <c r="D37">
        <f t="shared" si="0"/>
        <v>1981</v>
      </c>
      <c r="E37" s="16">
        <f>'us fred gdp pc download'!B46</f>
        <v>30151.75</v>
      </c>
      <c r="F37" s="16">
        <f t="shared" si="1"/>
        <v>450.75</v>
      </c>
      <c r="G37" s="5">
        <f t="shared" si="2"/>
        <v>1.5176256691693979E-2</v>
      </c>
    </row>
    <row r="38" spans="4:7" x14ac:dyDescent="0.2">
      <c r="D38">
        <f t="shared" si="0"/>
        <v>1982</v>
      </c>
      <c r="E38" s="16">
        <f>'us fred gdp pc download'!B47</f>
        <v>29326.75</v>
      </c>
      <c r="F38" s="16">
        <f t="shared" si="1"/>
        <v>-825</v>
      </c>
      <c r="G38" s="5">
        <f t="shared" si="2"/>
        <v>-2.7361595927267945E-2</v>
      </c>
    </row>
    <row r="39" spans="4:7" x14ac:dyDescent="0.2">
      <c r="D39">
        <f t="shared" si="0"/>
        <v>1983</v>
      </c>
      <c r="E39" s="16">
        <f>'us fred gdp pc download'!B48</f>
        <v>30392.5</v>
      </c>
      <c r="F39" s="16">
        <f t="shared" si="1"/>
        <v>1065.75</v>
      </c>
      <c r="G39" s="5">
        <f t="shared" si="2"/>
        <v>3.6340542337626847E-2</v>
      </c>
    </row>
    <row r="40" spans="4:7" x14ac:dyDescent="0.2">
      <c r="D40">
        <f t="shared" si="0"/>
        <v>1984</v>
      </c>
      <c r="E40" s="16">
        <f>'us fred gdp pc download'!B49</f>
        <v>32308.5</v>
      </c>
      <c r="F40" s="16">
        <f t="shared" si="1"/>
        <v>1916</v>
      </c>
      <c r="G40" s="5">
        <f t="shared" si="2"/>
        <v>6.3041868882125485E-2</v>
      </c>
    </row>
    <row r="41" spans="4:7" x14ac:dyDescent="0.2">
      <c r="D41">
        <f t="shared" si="0"/>
        <v>1985</v>
      </c>
      <c r="E41" s="16">
        <f>'us fred gdp pc download'!B50</f>
        <v>33357.25</v>
      </c>
      <c r="F41" s="16">
        <f t="shared" si="1"/>
        <v>1048.75</v>
      </c>
      <c r="G41" s="5">
        <f t="shared" si="2"/>
        <v>3.2460498011359196E-2</v>
      </c>
    </row>
    <row r="42" spans="4:7" x14ac:dyDescent="0.2">
      <c r="D42">
        <f t="shared" si="0"/>
        <v>1986</v>
      </c>
      <c r="E42" s="16">
        <f>'us fred gdp pc download'!B51</f>
        <v>34200.75</v>
      </c>
      <c r="F42" s="16">
        <f t="shared" si="1"/>
        <v>843.5</v>
      </c>
      <c r="G42" s="5">
        <f t="shared" si="2"/>
        <v>2.5286856680331926E-2</v>
      </c>
    </row>
    <row r="43" spans="4:7" x14ac:dyDescent="0.2">
      <c r="D43">
        <f t="shared" si="0"/>
        <v>1987</v>
      </c>
      <c r="E43" s="16">
        <f>'us fred gdp pc download'!B52</f>
        <v>35068.75</v>
      </c>
      <c r="F43" s="16">
        <f t="shared" si="1"/>
        <v>868</v>
      </c>
      <c r="G43" s="5">
        <f t="shared" si="2"/>
        <v>2.5379560389757527E-2</v>
      </c>
    </row>
    <row r="44" spans="4:7" x14ac:dyDescent="0.2">
      <c r="D44">
        <f t="shared" si="0"/>
        <v>1988</v>
      </c>
      <c r="E44" s="16">
        <f>'us fred gdp pc download'!B53</f>
        <v>36203</v>
      </c>
      <c r="F44" s="16">
        <f t="shared" si="1"/>
        <v>1134.25</v>
      </c>
      <c r="G44" s="5">
        <f t="shared" si="2"/>
        <v>3.2343610764569597E-2</v>
      </c>
    </row>
    <row r="45" spans="4:7" x14ac:dyDescent="0.2">
      <c r="D45">
        <f t="shared" si="0"/>
        <v>1989</v>
      </c>
      <c r="E45" s="16">
        <f>'us fred gdp pc download'!B54</f>
        <v>37180.5</v>
      </c>
      <c r="F45" s="16">
        <f t="shared" si="1"/>
        <v>977.5</v>
      </c>
      <c r="G45" s="5">
        <f t="shared" si="2"/>
        <v>2.7000524818385108E-2</v>
      </c>
    </row>
    <row r="46" spans="4:7" x14ac:dyDescent="0.2">
      <c r="D46">
        <f t="shared" si="0"/>
        <v>1990</v>
      </c>
      <c r="E46" s="16">
        <f>'us fred gdp pc download'!B55</f>
        <v>37459.5</v>
      </c>
      <c r="F46" s="16">
        <f t="shared" si="1"/>
        <v>279</v>
      </c>
      <c r="G46" s="5">
        <f t="shared" si="2"/>
        <v>7.5039335135353991E-3</v>
      </c>
    </row>
    <row r="47" spans="4:7" x14ac:dyDescent="0.2">
      <c r="D47">
        <f t="shared" si="0"/>
        <v>1991</v>
      </c>
      <c r="E47" s="16">
        <f>'us fred gdp pc download'!B56</f>
        <v>36923.75</v>
      </c>
      <c r="F47" s="16">
        <f t="shared" si="1"/>
        <v>-535.75</v>
      </c>
      <c r="G47" s="5">
        <f t="shared" si="2"/>
        <v>-1.4302112948651247E-2</v>
      </c>
    </row>
    <row r="48" spans="4:7" x14ac:dyDescent="0.2">
      <c r="D48">
        <f t="shared" si="0"/>
        <v>1992</v>
      </c>
      <c r="E48" s="16">
        <f>'us fred gdp pc download'!B57</f>
        <v>37719</v>
      </c>
      <c r="F48" s="16">
        <f t="shared" si="1"/>
        <v>795.25</v>
      </c>
      <c r="G48" s="5">
        <f t="shared" si="2"/>
        <v>2.1537628220318794E-2</v>
      </c>
    </row>
    <row r="49" spans="4:7" x14ac:dyDescent="0.2">
      <c r="D49">
        <f t="shared" si="0"/>
        <v>1993</v>
      </c>
      <c r="E49" s="16">
        <f>'us fred gdp pc download'!B58</f>
        <v>38256.75</v>
      </c>
      <c r="F49" s="16">
        <f t="shared" si="1"/>
        <v>537.75</v>
      </c>
      <c r="G49" s="5">
        <f t="shared" si="2"/>
        <v>1.4256740634693399E-2</v>
      </c>
    </row>
    <row r="50" spans="4:7" x14ac:dyDescent="0.2">
      <c r="D50">
        <f t="shared" si="0"/>
        <v>1994</v>
      </c>
      <c r="E50" s="16">
        <f>'us fred gdp pc download'!B59</f>
        <v>39318.5</v>
      </c>
      <c r="F50" s="16">
        <f t="shared" si="1"/>
        <v>1061.75</v>
      </c>
      <c r="G50" s="5">
        <f t="shared" si="2"/>
        <v>2.7753272298352671E-2</v>
      </c>
    </row>
    <row r="51" spans="4:7" x14ac:dyDescent="0.2">
      <c r="D51">
        <f t="shared" si="0"/>
        <v>1995</v>
      </c>
      <c r="E51" s="16">
        <f>'us fred gdp pc download'!B60</f>
        <v>39900</v>
      </c>
      <c r="F51" s="16">
        <f t="shared" si="1"/>
        <v>581.5</v>
      </c>
      <c r="G51" s="5">
        <f t="shared" si="2"/>
        <v>1.4789475692104315E-2</v>
      </c>
    </row>
    <row r="52" spans="4:7" x14ac:dyDescent="0.2">
      <c r="D52">
        <f t="shared" si="0"/>
        <v>1996</v>
      </c>
      <c r="E52" s="16">
        <f>'us fred gdp pc download'!B61</f>
        <v>40924.25</v>
      </c>
      <c r="F52" s="16">
        <f t="shared" si="1"/>
        <v>1024.25</v>
      </c>
      <c r="G52" s="5">
        <f t="shared" si="2"/>
        <v>2.567042606516301E-2</v>
      </c>
    </row>
    <row r="53" spans="4:7" x14ac:dyDescent="0.2">
      <c r="D53">
        <f t="shared" si="0"/>
        <v>1997</v>
      </c>
      <c r="E53" s="16">
        <f>'us fred gdp pc download'!B62</f>
        <v>42236.25</v>
      </c>
      <c r="F53" s="16">
        <f t="shared" si="1"/>
        <v>1312</v>
      </c>
      <c r="G53" s="5">
        <f t="shared" si="2"/>
        <v>3.2059231384814701E-2</v>
      </c>
    </row>
    <row r="54" spans="4:7" x14ac:dyDescent="0.2">
      <c r="D54">
        <f t="shared" si="0"/>
        <v>1998</v>
      </c>
      <c r="E54" s="16">
        <f>'us fred gdp pc download'!B63</f>
        <v>43618.25</v>
      </c>
      <c r="F54" s="16">
        <f t="shared" si="1"/>
        <v>1382</v>
      </c>
      <c r="G54" s="5">
        <f t="shared" si="2"/>
        <v>3.2720707922696768E-2</v>
      </c>
    </row>
    <row r="55" spans="4:7" x14ac:dyDescent="0.2">
      <c r="D55">
        <f t="shared" si="0"/>
        <v>1999</v>
      </c>
      <c r="E55" s="16">
        <f>'us fred gdp pc download'!B64</f>
        <v>45190.25</v>
      </c>
      <c r="F55" s="16">
        <f t="shared" si="1"/>
        <v>1572</v>
      </c>
      <c r="G55" s="5">
        <f t="shared" si="2"/>
        <v>3.6039960337702626E-2</v>
      </c>
    </row>
    <row r="56" spans="4:7" x14ac:dyDescent="0.2">
      <c r="D56">
        <f t="shared" si="0"/>
        <v>2000</v>
      </c>
      <c r="E56" s="16">
        <f>'us fred gdp pc download'!B65</f>
        <v>46522</v>
      </c>
      <c r="F56" s="16">
        <f t="shared" si="1"/>
        <v>1331.75</v>
      </c>
      <c r="G56" s="5">
        <f t="shared" si="2"/>
        <v>2.9469852457111978E-2</v>
      </c>
    </row>
    <row r="57" spans="4:7" x14ac:dyDescent="0.2">
      <c r="D57">
        <f t="shared" si="0"/>
        <v>2001</v>
      </c>
      <c r="E57" s="16">
        <f>'us fred gdp pc download'!B66</f>
        <v>46501.75</v>
      </c>
      <c r="F57" s="16">
        <f t="shared" si="1"/>
        <v>-20.25</v>
      </c>
      <c r="G57" s="5">
        <f t="shared" si="2"/>
        <v>-4.3527793302089446E-4</v>
      </c>
    </row>
    <row r="58" spans="4:7" x14ac:dyDescent="0.2">
      <c r="D58">
        <f t="shared" si="0"/>
        <v>2002</v>
      </c>
      <c r="E58" s="16">
        <f>'us fred gdp pc download'!B67</f>
        <v>46842</v>
      </c>
      <c r="F58" s="16">
        <f t="shared" si="1"/>
        <v>340.25</v>
      </c>
      <c r="G58" s="5">
        <f t="shared" si="2"/>
        <v>7.3169289327821296E-3</v>
      </c>
    </row>
    <row r="59" spans="4:7" x14ac:dyDescent="0.2">
      <c r="D59">
        <f t="shared" si="0"/>
        <v>2003</v>
      </c>
      <c r="E59" s="16">
        <f>'us fred gdp pc download'!B68</f>
        <v>47707.75</v>
      </c>
      <c r="F59" s="16">
        <f t="shared" si="1"/>
        <v>865.75</v>
      </c>
      <c r="G59" s="5">
        <f t="shared" si="2"/>
        <v>1.8482344904145798E-2</v>
      </c>
    </row>
    <row r="60" spans="4:7" x14ac:dyDescent="0.2">
      <c r="D60">
        <f t="shared" si="0"/>
        <v>2004</v>
      </c>
      <c r="E60" s="16">
        <f>'us fred gdp pc download'!B69</f>
        <v>49101</v>
      </c>
      <c r="F60" s="16">
        <f t="shared" si="1"/>
        <v>1393.25</v>
      </c>
      <c r="G60" s="5">
        <f t="shared" si="2"/>
        <v>2.9203850527430131E-2</v>
      </c>
    </row>
    <row r="61" spans="4:7" x14ac:dyDescent="0.2">
      <c r="D61">
        <f t="shared" si="0"/>
        <v>2005</v>
      </c>
      <c r="E61" s="16">
        <f>'us fred gdp pc download'!B70</f>
        <v>50342.75</v>
      </c>
      <c r="F61" s="16">
        <f t="shared" si="1"/>
        <v>1241.75</v>
      </c>
      <c r="G61" s="5">
        <f t="shared" si="2"/>
        <v>2.5289708967230817E-2</v>
      </c>
    </row>
    <row r="62" spans="4:7" x14ac:dyDescent="0.2">
      <c r="D62">
        <f t="shared" si="0"/>
        <v>2006</v>
      </c>
      <c r="E62" s="16">
        <f>'us fred gdp pc download'!B71</f>
        <v>51255</v>
      </c>
      <c r="F62" s="16">
        <f t="shared" si="1"/>
        <v>912.25</v>
      </c>
      <c r="G62" s="5">
        <f t="shared" si="2"/>
        <v>1.8120782039121819E-2</v>
      </c>
    </row>
    <row r="63" spans="4:7" x14ac:dyDescent="0.2">
      <c r="D63">
        <f t="shared" si="0"/>
        <v>2007</v>
      </c>
      <c r="E63" s="16">
        <f>'us fred gdp pc download'!B72</f>
        <v>51786.25</v>
      </c>
      <c r="F63" s="16">
        <f t="shared" si="1"/>
        <v>531.25</v>
      </c>
      <c r="G63" s="5">
        <f t="shared" si="2"/>
        <v>1.0364842454394729E-2</v>
      </c>
    </row>
    <row r="64" spans="4:7" x14ac:dyDescent="0.2">
      <c r="D64">
        <f t="shared" si="0"/>
        <v>2008</v>
      </c>
      <c r="E64" s="16">
        <f>'us fred gdp pc download'!B73</f>
        <v>51366.75</v>
      </c>
      <c r="F64" s="16">
        <f t="shared" si="1"/>
        <v>-419.5</v>
      </c>
      <c r="G64" s="5">
        <f t="shared" si="2"/>
        <v>-8.1006058558015237E-3</v>
      </c>
    </row>
    <row r="65" spans="4:7" x14ac:dyDescent="0.2">
      <c r="D65">
        <f t="shared" si="0"/>
        <v>2009</v>
      </c>
      <c r="E65" s="16">
        <f>'us fred gdp pc download'!B74</f>
        <v>49590.25</v>
      </c>
      <c r="F65" s="16">
        <f t="shared" si="1"/>
        <v>-1776.5</v>
      </c>
      <c r="G65" s="5">
        <f t="shared" si="2"/>
        <v>-3.4584629161860558E-2</v>
      </c>
    </row>
    <row r="66" spans="4:7" x14ac:dyDescent="0.2">
      <c r="D66">
        <f t="shared" si="0"/>
        <v>2010</v>
      </c>
      <c r="E66" s="16">
        <f>'us fred gdp pc download'!B75</f>
        <v>50506.25</v>
      </c>
      <c r="F66" s="16">
        <f t="shared" si="1"/>
        <v>916</v>
      </c>
      <c r="G66" s="5">
        <f t="shared" si="2"/>
        <v>1.8471372900923155E-2</v>
      </c>
    </row>
    <row r="67" spans="4:7" x14ac:dyDescent="0.2">
      <c r="D67">
        <f t="shared" si="0"/>
        <v>2011</v>
      </c>
      <c r="E67" s="16">
        <f>'us fred gdp pc download'!B76</f>
        <v>50886</v>
      </c>
      <c r="F67" s="16">
        <f t="shared" si="1"/>
        <v>379.75</v>
      </c>
      <c r="G67" s="5">
        <f t="shared" si="2"/>
        <v>7.5188714268035195E-3</v>
      </c>
    </row>
    <row r="68" spans="4:7" x14ac:dyDescent="0.2">
      <c r="D68">
        <f t="shared" si="0"/>
        <v>2012</v>
      </c>
      <c r="E68" s="16">
        <f>'us fred gdp pc download'!B77</f>
        <v>51644.75</v>
      </c>
      <c r="F68" s="16">
        <f t="shared" si="1"/>
        <v>758.75</v>
      </c>
      <c r="G68" s="5">
        <f t="shared" si="2"/>
        <v>1.4910780961364667E-2</v>
      </c>
    </row>
    <row r="69" spans="4:7" x14ac:dyDescent="0.2">
      <c r="D69">
        <f t="shared" ref="D69:D77" si="3">D68+1</f>
        <v>2013</v>
      </c>
      <c r="E69" s="16">
        <f>'us fred gdp pc download'!B78</f>
        <v>52202</v>
      </c>
      <c r="F69" s="16">
        <f t="shared" ref="F69:F77" si="4">E69-E68</f>
        <v>557.25</v>
      </c>
      <c r="G69" s="5">
        <f t="shared" ref="G69:G77" si="5">(E69/E68)-1</f>
        <v>1.0790060945207403E-2</v>
      </c>
    </row>
    <row r="70" spans="4:7" x14ac:dyDescent="0.2">
      <c r="D70">
        <f t="shared" si="3"/>
        <v>2014</v>
      </c>
      <c r="E70" s="16">
        <f>'us fred gdp pc download'!B79</f>
        <v>52977.5</v>
      </c>
      <c r="F70" s="16">
        <f t="shared" si="4"/>
        <v>775.5</v>
      </c>
      <c r="G70" s="5">
        <f t="shared" si="5"/>
        <v>1.4855752653154974E-2</v>
      </c>
    </row>
    <row r="71" spans="4:7" x14ac:dyDescent="0.2">
      <c r="D71">
        <f t="shared" si="3"/>
        <v>2015</v>
      </c>
      <c r="E71" s="16">
        <f>'us fred gdp pc download'!B80</f>
        <v>53988.25</v>
      </c>
      <c r="F71" s="16">
        <f t="shared" si="4"/>
        <v>1010.75</v>
      </c>
      <c r="G71" s="5">
        <f t="shared" si="5"/>
        <v>1.9078854230569542E-2</v>
      </c>
    </row>
    <row r="72" spans="4:7" x14ac:dyDescent="0.2">
      <c r="D72">
        <f t="shared" si="3"/>
        <v>2016</v>
      </c>
      <c r="E72" s="16">
        <f>'us fred gdp pc download'!B81</f>
        <v>54466</v>
      </c>
      <c r="F72" s="16">
        <f t="shared" si="4"/>
        <v>477.75</v>
      </c>
      <c r="G72" s="5">
        <f t="shared" si="5"/>
        <v>8.8491477312193645E-3</v>
      </c>
    </row>
    <row r="73" spans="4:7" x14ac:dyDescent="0.2">
      <c r="D73">
        <f t="shared" si="3"/>
        <v>2017</v>
      </c>
      <c r="E73" s="16">
        <f>'us fred gdp pc download'!B82</f>
        <v>55310.75</v>
      </c>
      <c r="F73" s="16">
        <f t="shared" si="4"/>
        <v>844.75</v>
      </c>
      <c r="G73" s="5">
        <f t="shared" si="5"/>
        <v>1.5509675761025132E-2</v>
      </c>
    </row>
    <row r="74" spans="4:7" x14ac:dyDescent="0.2">
      <c r="D74">
        <f t="shared" si="3"/>
        <v>2018</v>
      </c>
      <c r="E74" s="16">
        <f>'us fred gdp pc download'!B83</f>
        <v>56590.25</v>
      </c>
      <c r="F74" s="16">
        <f t="shared" si="4"/>
        <v>1279.5</v>
      </c>
      <c r="G74" s="5">
        <f t="shared" si="5"/>
        <v>2.3132935279308375E-2</v>
      </c>
    </row>
    <row r="75" spans="4:7" x14ac:dyDescent="0.2">
      <c r="D75">
        <f t="shared" si="3"/>
        <v>2019</v>
      </c>
      <c r="E75" s="16">
        <f>'us fred gdp pc download'!B84</f>
        <v>57584.75</v>
      </c>
      <c r="F75" s="16">
        <f t="shared" si="4"/>
        <v>994.5</v>
      </c>
      <c r="G75" s="5">
        <f t="shared" si="5"/>
        <v>1.7573698649502312E-2</v>
      </c>
    </row>
    <row r="76" spans="4:7" x14ac:dyDescent="0.2">
      <c r="D76">
        <f t="shared" si="3"/>
        <v>2020</v>
      </c>
      <c r="E76" s="16">
        <f>'us fred gdp pc download'!B85</f>
        <v>55415.5</v>
      </c>
      <c r="F76" s="16">
        <f t="shared" si="4"/>
        <v>-2169.25</v>
      </c>
      <c r="G76" s="5">
        <f t="shared" si="5"/>
        <v>-3.7670563821150527E-2</v>
      </c>
    </row>
    <row r="77" spans="4:7" x14ac:dyDescent="0.2">
      <c r="D77">
        <f t="shared" si="3"/>
        <v>2021</v>
      </c>
      <c r="E77" s="16">
        <f>'us fred gdp pc download'!B86</f>
        <v>58478</v>
      </c>
      <c r="F77" s="16">
        <f t="shared" si="4"/>
        <v>3062.5</v>
      </c>
      <c r="G77" s="5">
        <f t="shared" si="5"/>
        <v>5.5264321354133727E-2</v>
      </c>
    </row>
    <row r="78" spans="4:7" x14ac:dyDescent="0.2">
      <c r="E78" s="2"/>
      <c r="F78" s="2"/>
      <c r="G78" s="1"/>
    </row>
    <row r="79" spans="4:7" x14ac:dyDescent="0.2">
      <c r="E79" s="2"/>
      <c r="F79" s="2"/>
      <c r="G79" s="1"/>
    </row>
    <row r="80" spans="4:7" x14ac:dyDescent="0.2">
      <c r="E80" s="2"/>
      <c r="F80" s="2"/>
      <c r="G80" s="1"/>
    </row>
    <row r="81" spans="5:7" x14ac:dyDescent="0.2">
      <c r="E81" s="2"/>
      <c r="F81" s="2"/>
      <c r="G81" s="1"/>
    </row>
    <row r="82" spans="5:7" x14ac:dyDescent="0.2">
      <c r="E82" s="2"/>
      <c r="F82" s="2"/>
      <c r="G82" s="1"/>
    </row>
    <row r="83" spans="5:7" x14ac:dyDescent="0.2">
      <c r="E83" s="2"/>
      <c r="F83" s="2"/>
      <c r="G83" s="1"/>
    </row>
    <row r="84" spans="5:7" x14ac:dyDescent="0.2">
      <c r="E84" s="2"/>
      <c r="F84" s="2"/>
      <c r="G84" s="1"/>
    </row>
    <row r="85" spans="5:7" x14ac:dyDescent="0.2">
      <c r="E85" s="2"/>
      <c r="F85" s="2"/>
      <c r="G85" s="1"/>
    </row>
    <row r="86" spans="5:7" x14ac:dyDescent="0.2">
      <c r="E86" s="2"/>
      <c r="F86" s="2"/>
      <c r="G86" s="1"/>
    </row>
    <row r="87" spans="5:7" x14ac:dyDescent="0.2">
      <c r="E87" s="2"/>
      <c r="F87" s="2"/>
      <c r="G87" s="1"/>
    </row>
    <row r="88" spans="5:7" x14ac:dyDescent="0.2">
      <c r="E88" s="2"/>
      <c r="F88" s="2"/>
      <c r="G88" s="1"/>
    </row>
    <row r="89" spans="5:7" x14ac:dyDescent="0.2">
      <c r="E89" s="2"/>
      <c r="F89" s="2"/>
      <c r="G89" s="1"/>
    </row>
    <row r="90" spans="5:7" x14ac:dyDescent="0.2">
      <c r="E90" s="2"/>
      <c r="F90" s="2"/>
      <c r="G90" s="1"/>
    </row>
    <row r="91" spans="5:7" x14ac:dyDescent="0.2">
      <c r="E91" s="2"/>
      <c r="F91" s="2"/>
      <c r="G91" s="1"/>
    </row>
    <row r="92" spans="5:7" x14ac:dyDescent="0.2">
      <c r="E92" s="2"/>
      <c r="F92" s="2"/>
      <c r="G92" s="1"/>
    </row>
    <row r="93" spans="5:7" x14ac:dyDescent="0.2">
      <c r="E93" s="2"/>
      <c r="F93" s="2"/>
      <c r="G93" s="1"/>
    </row>
    <row r="94" spans="5:7" x14ac:dyDescent="0.2">
      <c r="E94" s="2"/>
      <c r="F94" s="2"/>
      <c r="G94" s="1"/>
    </row>
    <row r="95" spans="5:7" x14ac:dyDescent="0.2">
      <c r="E95" s="2"/>
      <c r="F95" s="2"/>
      <c r="G95" s="1"/>
    </row>
    <row r="96" spans="5:7" x14ac:dyDescent="0.2">
      <c r="E96" s="2"/>
      <c r="F96" s="2"/>
      <c r="G96" s="1"/>
    </row>
    <row r="97" spans="5:7" x14ac:dyDescent="0.2">
      <c r="E97" s="2"/>
      <c r="F97" s="2"/>
      <c r="G97" s="1"/>
    </row>
    <row r="98" spans="5:7" x14ac:dyDescent="0.2">
      <c r="E98" s="2"/>
      <c r="F98" s="2"/>
      <c r="G98" s="1"/>
    </row>
    <row r="99" spans="5:7" x14ac:dyDescent="0.2">
      <c r="E99" s="2"/>
      <c r="F99" s="2"/>
      <c r="G99" s="1"/>
    </row>
    <row r="100" spans="5:7" x14ac:dyDescent="0.2">
      <c r="E100" s="2"/>
      <c r="F100" s="2"/>
      <c r="G100" s="1"/>
    </row>
    <row r="101" spans="5:7" x14ac:dyDescent="0.2">
      <c r="E101" s="2"/>
      <c r="F101" s="2"/>
      <c r="G101" s="1"/>
    </row>
    <row r="102" spans="5:7" x14ac:dyDescent="0.2">
      <c r="E102" s="2"/>
      <c r="F102" s="2"/>
      <c r="G102" s="1"/>
    </row>
    <row r="103" spans="5:7" x14ac:dyDescent="0.2">
      <c r="E103" s="2"/>
      <c r="F103" s="2"/>
      <c r="G103" s="1"/>
    </row>
    <row r="104" spans="5:7" x14ac:dyDescent="0.2">
      <c r="E104" s="2"/>
      <c r="F104" s="2"/>
      <c r="G104" s="1"/>
    </row>
    <row r="105" spans="5:7" x14ac:dyDescent="0.2">
      <c r="E105" s="2"/>
      <c r="F105" s="2"/>
      <c r="G105" s="1"/>
    </row>
    <row r="106" spans="5:7" x14ac:dyDescent="0.2">
      <c r="E106" s="2"/>
      <c r="F106" s="2"/>
      <c r="G106" s="1"/>
    </row>
    <row r="107" spans="5:7" x14ac:dyDescent="0.2">
      <c r="E107" s="2"/>
      <c r="F107" s="2"/>
      <c r="G107" s="1"/>
    </row>
    <row r="108" spans="5:7" x14ac:dyDescent="0.2">
      <c r="E108" s="2"/>
      <c r="F108" s="2"/>
      <c r="G108" s="1"/>
    </row>
    <row r="109" spans="5:7" x14ac:dyDescent="0.2">
      <c r="E109" s="2"/>
      <c r="F109" s="2"/>
      <c r="G109" s="1"/>
    </row>
    <row r="110" spans="5:7" x14ac:dyDescent="0.2">
      <c r="E110" s="2"/>
      <c r="F110" s="2"/>
      <c r="G110" s="1"/>
    </row>
    <row r="111" spans="5:7" x14ac:dyDescent="0.2">
      <c r="E111" s="2"/>
      <c r="F111" s="2"/>
      <c r="G111" s="1"/>
    </row>
    <row r="112" spans="5:7" x14ac:dyDescent="0.2">
      <c r="E112" s="2"/>
      <c r="F112" s="2"/>
      <c r="G112" s="1"/>
    </row>
    <row r="113" spans="5:7" x14ac:dyDescent="0.2">
      <c r="E113" s="2"/>
      <c r="F113" s="2"/>
      <c r="G113" s="1"/>
    </row>
    <row r="114" spans="5:7" x14ac:dyDescent="0.2">
      <c r="E114" s="2"/>
      <c r="F114" s="2"/>
      <c r="G114" s="1"/>
    </row>
    <row r="115" spans="5:7" x14ac:dyDescent="0.2">
      <c r="E115" s="2"/>
      <c r="F115" s="2"/>
      <c r="G115" s="1"/>
    </row>
    <row r="116" spans="5:7" x14ac:dyDescent="0.2">
      <c r="E116" s="2"/>
      <c r="F116" s="2"/>
      <c r="G116" s="1"/>
    </row>
    <row r="117" spans="5:7" x14ac:dyDescent="0.2">
      <c r="E117" s="2"/>
      <c r="F117" s="2"/>
      <c r="G117" s="1"/>
    </row>
    <row r="118" spans="5:7" x14ac:dyDescent="0.2">
      <c r="E118" s="2"/>
      <c r="F118" s="2"/>
      <c r="G118" s="1"/>
    </row>
    <row r="119" spans="5:7" x14ac:dyDescent="0.2">
      <c r="E119" s="2"/>
      <c r="F119" s="2"/>
      <c r="G119" s="1"/>
    </row>
    <row r="120" spans="5:7" x14ac:dyDescent="0.2">
      <c r="E120" s="2"/>
      <c r="F120" s="2"/>
      <c r="G120" s="1"/>
    </row>
    <row r="121" spans="5:7" x14ac:dyDescent="0.2">
      <c r="E121" s="2"/>
      <c r="F121" s="2"/>
      <c r="G121" s="1"/>
    </row>
    <row r="122" spans="5:7" x14ac:dyDescent="0.2">
      <c r="E122" s="2"/>
      <c r="F122" s="2"/>
      <c r="G122" s="1"/>
    </row>
    <row r="123" spans="5:7" x14ac:dyDescent="0.2">
      <c r="E123" s="2"/>
      <c r="F123" s="2"/>
      <c r="G123" s="1"/>
    </row>
    <row r="124" spans="5:7" x14ac:dyDescent="0.2">
      <c r="E124" s="2"/>
      <c r="F124" s="2"/>
      <c r="G124" s="1"/>
    </row>
    <row r="125" spans="5:7" x14ac:dyDescent="0.2">
      <c r="E125" s="2"/>
      <c r="F125" s="2"/>
      <c r="G125" s="1"/>
    </row>
  </sheetData>
  <mergeCells count="8">
    <mergeCell ref="B12:C12"/>
    <mergeCell ref="I26:K26"/>
    <mergeCell ref="I1:K1"/>
    <mergeCell ref="B5:C5"/>
    <mergeCell ref="B6:C6"/>
    <mergeCell ref="B8:C8"/>
    <mergeCell ref="B9:C9"/>
    <mergeCell ref="B11:C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DDF0-C9D7-EF45-AF23-DDEB71586EA7}">
  <dimension ref="A1:D73"/>
  <sheetViews>
    <sheetView workbookViewId="0">
      <selection activeCell="D2" sqref="D2"/>
    </sheetView>
  </sheetViews>
  <sheetFormatPr baseColWidth="10" defaultColWidth="20.6640625" defaultRowHeight="16" x14ac:dyDescent="0.2"/>
  <cols>
    <col min="1" max="1" width="20.6640625" customWidth="1"/>
  </cols>
  <sheetData>
    <row r="1" spans="1:4" x14ac:dyDescent="0.2">
      <c r="A1" t="s">
        <v>9</v>
      </c>
    </row>
    <row r="2" spans="1:4" x14ac:dyDescent="0.2">
      <c r="A2" t="s">
        <v>10</v>
      </c>
      <c r="D2" s="14" t="s">
        <v>24</v>
      </c>
    </row>
    <row r="3" spans="1:4" x14ac:dyDescent="0.2">
      <c r="A3" t="s">
        <v>11</v>
      </c>
    </row>
    <row r="4" spans="1:4" x14ac:dyDescent="0.2">
      <c r="A4" t="s">
        <v>12</v>
      </c>
    </row>
    <row r="5" spans="1:4" x14ac:dyDescent="0.2">
      <c r="A5" t="s">
        <v>13</v>
      </c>
    </row>
    <row r="6" spans="1:4" x14ac:dyDescent="0.2">
      <c r="A6" t="s">
        <v>14</v>
      </c>
    </row>
    <row r="8" spans="1:4" x14ac:dyDescent="0.2">
      <c r="A8" t="s">
        <v>22</v>
      </c>
      <c r="B8" t="s">
        <v>23</v>
      </c>
    </row>
    <row r="10" spans="1:4" x14ac:dyDescent="0.2">
      <c r="A10" t="s">
        <v>17</v>
      </c>
    </row>
    <row r="11" spans="1:4" x14ac:dyDescent="0.2">
      <c r="A11" t="s">
        <v>18</v>
      </c>
      <c r="B11" t="s">
        <v>22</v>
      </c>
    </row>
    <row r="12" spans="1:4" x14ac:dyDescent="0.2">
      <c r="A12" s="8">
        <v>21916</v>
      </c>
      <c r="B12" s="13">
        <v>89.520541510358399</v>
      </c>
    </row>
    <row r="13" spans="1:4" x14ac:dyDescent="0.2">
      <c r="A13" s="8">
        <v>22282</v>
      </c>
      <c r="B13" s="13">
        <v>75.805837925996499</v>
      </c>
    </row>
    <row r="14" spans="1:4" x14ac:dyDescent="0.2">
      <c r="A14" s="8">
        <v>22647</v>
      </c>
      <c r="B14" s="13">
        <v>70.909411667100699</v>
      </c>
    </row>
    <row r="15" spans="1:4" x14ac:dyDescent="0.2">
      <c r="A15" s="8">
        <v>23012</v>
      </c>
      <c r="B15" s="13">
        <v>74.313643448614499</v>
      </c>
    </row>
    <row r="16" spans="1:4" x14ac:dyDescent="0.2">
      <c r="A16" s="8">
        <v>23377</v>
      </c>
      <c r="B16" s="13">
        <v>85.498555159631294</v>
      </c>
    </row>
    <row r="17" spans="1:2" x14ac:dyDescent="0.2">
      <c r="A17" s="8">
        <v>23743</v>
      </c>
      <c r="B17" s="13">
        <v>98.486777752220604</v>
      </c>
    </row>
    <row r="18" spans="1:2" x14ac:dyDescent="0.2">
      <c r="A18" s="8">
        <v>24108</v>
      </c>
      <c r="B18" s="13">
        <v>104.32456618114701</v>
      </c>
    </row>
    <row r="19" spans="1:2" x14ac:dyDescent="0.2">
      <c r="A19" s="8">
        <v>24473</v>
      </c>
      <c r="B19" s="13">
        <v>96.5895319417819</v>
      </c>
    </row>
    <row r="20" spans="1:2" x14ac:dyDescent="0.2">
      <c r="A20" s="8">
        <v>24838</v>
      </c>
      <c r="B20" s="13">
        <v>91.472718306607206</v>
      </c>
    </row>
    <row r="21" spans="1:2" x14ac:dyDescent="0.2">
      <c r="A21" s="8">
        <v>25204</v>
      </c>
      <c r="B21" s="13">
        <v>100.12990326617999</v>
      </c>
    </row>
    <row r="22" spans="1:2" x14ac:dyDescent="0.2">
      <c r="A22" s="8">
        <v>25569</v>
      </c>
      <c r="B22" s="13">
        <v>113.162991554686</v>
      </c>
    </row>
    <row r="23" spans="1:2" x14ac:dyDescent="0.2">
      <c r="A23" s="8">
        <v>25934</v>
      </c>
      <c r="B23" s="13">
        <v>118.65457778534601</v>
      </c>
    </row>
    <row r="24" spans="1:2" x14ac:dyDescent="0.2">
      <c r="A24" s="8">
        <v>26299</v>
      </c>
      <c r="B24" s="13">
        <v>131.883561243868</v>
      </c>
    </row>
    <row r="25" spans="1:2" x14ac:dyDescent="0.2">
      <c r="A25" s="8">
        <v>26665</v>
      </c>
      <c r="B25" s="13">
        <v>157.090374298657</v>
      </c>
    </row>
    <row r="26" spans="1:2" x14ac:dyDescent="0.2">
      <c r="A26" s="8">
        <v>27030</v>
      </c>
      <c r="B26" s="13">
        <v>160.14009372768601</v>
      </c>
    </row>
    <row r="27" spans="1:2" x14ac:dyDescent="0.2">
      <c r="A27" s="8">
        <v>27395</v>
      </c>
      <c r="B27" s="13">
        <v>178.34181960809599</v>
      </c>
    </row>
    <row r="28" spans="1:2" x14ac:dyDescent="0.2">
      <c r="A28" s="8">
        <v>27760</v>
      </c>
      <c r="B28" s="13">
        <v>165.40554037242001</v>
      </c>
    </row>
    <row r="29" spans="1:2" x14ac:dyDescent="0.2">
      <c r="A29" s="8">
        <v>28126</v>
      </c>
      <c r="B29" s="13">
        <v>185.42283291367301</v>
      </c>
    </row>
    <row r="30" spans="1:2" x14ac:dyDescent="0.2">
      <c r="A30" s="8">
        <v>28491</v>
      </c>
      <c r="B30" s="13">
        <v>156.39638852004401</v>
      </c>
    </row>
    <row r="31" spans="1:2" x14ac:dyDescent="0.2">
      <c r="A31" s="8">
        <v>28856</v>
      </c>
      <c r="B31" s="13">
        <v>183.98315221597801</v>
      </c>
    </row>
    <row r="32" spans="1:2" x14ac:dyDescent="0.2">
      <c r="A32" s="8">
        <v>29221</v>
      </c>
      <c r="B32" s="13">
        <v>194.80472218683599</v>
      </c>
    </row>
    <row r="33" spans="1:2" x14ac:dyDescent="0.2">
      <c r="A33" s="8">
        <v>29587</v>
      </c>
      <c r="B33" s="13">
        <v>197.07147449910201</v>
      </c>
    </row>
    <row r="34" spans="1:2" x14ac:dyDescent="0.2">
      <c r="A34" s="8">
        <v>29952</v>
      </c>
      <c r="B34" s="13">
        <v>203.33491950346399</v>
      </c>
    </row>
    <row r="35" spans="1:2" x14ac:dyDescent="0.2">
      <c r="A35" s="8">
        <v>30317</v>
      </c>
      <c r="B35" s="13">
        <v>225.431928890812</v>
      </c>
    </row>
    <row r="36" spans="1:2" x14ac:dyDescent="0.2">
      <c r="A36" s="8">
        <v>30682</v>
      </c>
      <c r="B36" s="13">
        <v>250.71396904698801</v>
      </c>
    </row>
    <row r="37" spans="1:2" x14ac:dyDescent="0.2">
      <c r="A37" s="8">
        <v>31048</v>
      </c>
      <c r="B37" s="13">
        <v>294.45884850495997</v>
      </c>
    </row>
    <row r="38" spans="1:2" x14ac:dyDescent="0.2">
      <c r="A38" s="8">
        <v>31413</v>
      </c>
      <c r="B38" s="13">
        <v>281.92812091156298</v>
      </c>
    </row>
    <row r="39" spans="1:2" x14ac:dyDescent="0.2">
      <c r="A39" s="8">
        <v>31778</v>
      </c>
      <c r="B39" s="13">
        <v>251.811956961329</v>
      </c>
    </row>
    <row r="40" spans="1:2" x14ac:dyDescent="0.2">
      <c r="A40" s="8">
        <v>32143</v>
      </c>
      <c r="B40" s="13">
        <v>283.53769524052399</v>
      </c>
    </row>
    <row r="41" spans="1:2" x14ac:dyDescent="0.2">
      <c r="A41" s="8">
        <v>32509</v>
      </c>
      <c r="B41" s="13">
        <v>310.88191240489999</v>
      </c>
    </row>
    <row r="42" spans="1:2" x14ac:dyDescent="0.2">
      <c r="A42" s="8">
        <v>32874</v>
      </c>
      <c r="B42" s="13">
        <v>317.88467304092802</v>
      </c>
    </row>
    <row r="43" spans="1:2" x14ac:dyDescent="0.2">
      <c r="A43" s="8">
        <v>33239</v>
      </c>
      <c r="B43" s="13">
        <v>333.14214540018401</v>
      </c>
    </row>
    <row r="44" spans="1:2" x14ac:dyDescent="0.2">
      <c r="A44" s="8">
        <v>33604</v>
      </c>
      <c r="B44" s="13">
        <v>366.46069230611602</v>
      </c>
    </row>
    <row r="45" spans="1:2" x14ac:dyDescent="0.2">
      <c r="A45" s="8">
        <v>33970</v>
      </c>
      <c r="B45" s="13">
        <v>377.3898394789</v>
      </c>
    </row>
    <row r="46" spans="1:2" x14ac:dyDescent="0.2">
      <c r="A46" s="8">
        <v>34335</v>
      </c>
      <c r="B46" s="13">
        <v>473.49227871998897</v>
      </c>
    </row>
    <row r="47" spans="1:2" x14ac:dyDescent="0.2">
      <c r="A47" s="8">
        <v>34700</v>
      </c>
      <c r="B47" s="13">
        <v>609.65667920546503</v>
      </c>
    </row>
    <row r="48" spans="1:2" x14ac:dyDescent="0.2">
      <c r="A48" s="8">
        <v>35065</v>
      </c>
      <c r="B48" s="13">
        <v>709.41375508800195</v>
      </c>
    </row>
    <row r="49" spans="1:2" x14ac:dyDescent="0.2">
      <c r="A49" s="8">
        <v>35431</v>
      </c>
      <c r="B49" s="13">
        <v>781.74416434301395</v>
      </c>
    </row>
    <row r="50" spans="1:2" x14ac:dyDescent="0.2">
      <c r="A50" s="8">
        <v>35796</v>
      </c>
      <c r="B50" s="13">
        <v>828.58047929957195</v>
      </c>
    </row>
    <row r="51" spans="1:2" x14ac:dyDescent="0.2">
      <c r="A51" s="8">
        <v>36161</v>
      </c>
      <c r="B51" s="13">
        <v>873.28706173061198</v>
      </c>
    </row>
    <row r="52" spans="1:2" x14ac:dyDescent="0.2">
      <c r="A52" s="8">
        <v>36526</v>
      </c>
      <c r="B52" s="13">
        <v>959.372483635864</v>
      </c>
    </row>
    <row r="53" spans="1:2" x14ac:dyDescent="0.2">
      <c r="A53" s="8">
        <v>36892</v>
      </c>
      <c r="B53" s="13">
        <v>1053.1082430026199</v>
      </c>
    </row>
    <row r="54" spans="1:2" x14ac:dyDescent="0.2">
      <c r="A54" s="8">
        <v>37257</v>
      </c>
      <c r="B54" s="13">
        <v>1148.5082904388701</v>
      </c>
    </row>
    <row r="55" spans="1:2" x14ac:dyDescent="0.2">
      <c r="A55" s="8">
        <v>37622</v>
      </c>
      <c r="B55" s="13">
        <v>1288.6432518347499</v>
      </c>
    </row>
    <row r="56" spans="1:2" x14ac:dyDescent="0.2">
      <c r="A56" s="8">
        <v>37987</v>
      </c>
      <c r="B56" s="13">
        <v>1508.66809788453</v>
      </c>
    </row>
    <row r="57" spans="1:2" x14ac:dyDescent="0.2">
      <c r="A57" s="8">
        <v>38353</v>
      </c>
      <c r="B57" s="13">
        <v>1753.41782926104</v>
      </c>
    </row>
    <row r="58" spans="1:2" x14ac:dyDescent="0.2">
      <c r="A58" s="8">
        <v>38718</v>
      </c>
      <c r="B58" s="13">
        <v>2099.22943460734</v>
      </c>
    </row>
    <row r="59" spans="1:2" x14ac:dyDescent="0.2">
      <c r="A59" s="8">
        <v>39083</v>
      </c>
      <c r="B59" s="13">
        <v>2693.9700634042701</v>
      </c>
    </row>
    <row r="60" spans="1:2" x14ac:dyDescent="0.2">
      <c r="A60" s="8">
        <v>39448</v>
      </c>
      <c r="B60" s="13">
        <v>3468.3046020797701</v>
      </c>
    </row>
    <row r="61" spans="1:2" x14ac:dyDescent="0.2">
      <c r="A61" s="8">
        <v>39814</v>
      </c>
      <c r="B61" s="13">
        <v>3832.2364324692198</v>
      </c>
    </row>
    <row r="62" spans="1:2" x14ac:dyDescent="0.2">
      <c r="A62" s="8">
        <v>40179</v>
      </c>
      <c r="B62" s="13">
        <v>4550.4531077559895</v>
      </c>
    </row>
    <row r="63" spans="1:2" x14ac:dyDescent="0.2">
      <c r="A63" s="8">
        <v>40544</v>
      </c>
      <c r="B63" s="13">
        <v>5614.3521352211401</v>
      </c>
    </row>
    <row r="64" spans="1:2" x14ac:dyDescent="0.2">
      <c r="A64" s="8">
        <v>40909</v>
      </c>
      <c r="B64" s="13">
        <v>6300.6151182578897</v>
      </c>
    </row>
    <row r="65" spans="1:2" x14ac:dyDescent="0.2">
      <c r="A65" s="8">
        <v>41275</v>
      </c>
      <c r="B65" s="13">
        <v>7020.3384845365799</v>
      </c>
    </row>
    <row r="66" spans="1:2" x14ac:dyDescent="0.2">
      <c r="A66" s="8">
        <v>41640</v>
      </c>
      <c r="B66" s="13">
        <v>7636.1166012550202</v>
      </c>
    </row>
    <row r="67" spans="1:2" x14ac:dyDescent="0.2">
      <c r="A67" s="8">
        <v>42005</v>
      </c>
      <c r="B67" s="13">
        <v>8016.4314349800297</v>
      </c>
    </row>
    <row r="68" spans="1:2" x14ac:dyDescent="0.2">
      <c r="A68" s="8">
        <v>42370</v>
      </c>
      <c r="B68" s="13">
        <v>8094.3633667519398</v>
      </c>
    </row>
    <row r="69" spans="1:2" x14ac:dyDescent="0.2">
      <c r="A69" s="8">
        <v>42736</v>
      </c>
      <c r="B69" s="13">
        <v>8816.9869045198902</v>
      </c>
    </row>
    <row r="70" spans="1:2" x14ac:dyDescent="0.2">
      <c r="A70" s="8">
        <v>43101</v>
      </c>
      <c r="B70" s="13">
        <v>9905.3420038925306</v>
      </c>
    </row>
    <row r="71" spans="1:2" x14ac:dyDescent="0.2">
      <c r="A71" s="8">
        <v>43466</v>
      </c>
      <c r="B71" s="13">
        <v>10143.8381955595</v>
      </c>
    </row>
    <row r="72" spans="1:2" x14ac:dyDescent="0.2">
      <c r="A72" s="8">
        <v>43831</v>
      </c>
      <c r="B72" s="13">
        <v>10408.669756134899</v>
      </c>
    </row>
    <row r="73" spans="1:2" x14ac:dyDescent="0.2">
      <c r="A73" s="8">
        <v>44197</v>
      </c>
      <c r="B73" s="13">
        <v>12556.3331200058</v>
      </c>
    </row>
  </sheetData>
  <hyperlinks>
    <hyperlink ref="D2" r:id="rId1" xr:uid="{1A9EF890-9948-404B-B75D-8E9D38B06F3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9F80-49AD-1742-AC8C-A646A606DC1B}">
  <dimension ref="B1:K125"/>
  <sheetViews>
    <sheetView workbookViewId="0">
      <selection activeCell="C27" sqref="C27"/>
    </sheetView>
  </sheetViews>
  <sheetFormatPr baseColWidth="10" defaultRowHeight="16" x14ac:dyDescent="0.2"/>
  <cols>
    <col min="2" max="2" width="12.83203125" customWidth="1"/>
    <col min="3" max="3" width="15.1640625" customWidth="1"/>
    <col min="4" max="4" width="11.1640625" customWidth="1"/>
    <col min="5" max="5" width="11.83203125" customWidth="1"/>
  </cols>
  <sheetData>
    <row r="1" spans="2:11" x14ac:dyDescent="0.2">
      <c r="I1" s="24" t="s">
        <v>27</v>
      </c>
      <c r="J1" s="24"/>
      <c r="K1" s="24"/>
    </row>
    <row r="2" spans="2:11" x14ac:dyDescent="0.2">
      <c r="B2" s="3"/>
      <c r="C2" s="3"/>
      <c r="D2" s="3" t="s">
        <v>2</v>
      </c>
      <c r="E2" s="3" t="s">
        <v>3</v>
      </c>
      <c r="F2" s="3" t="s">
        <v>4</v>
      </c>
      <c r="G2" s="3" t="s">
        <v>5</v>
      </c>
    </row>
    <row r="3" spans="2:11" x14ac:dyDescent="0.2">
      <c r="B3" s="11"/>
      <c r="C3" s="12"/>
      <c r="D3">
        <v>1960</v>
      </c>
      <c r="E3" s="16">
        <f>'china fred download'!B12</f>
        <v>89.520541510358399</v>
      </c>
      <c r="F3" s="6"/>
      <c r="G3" s="6"/>
    </row>
    <row r="4" spans="2:11" x14ac:dyDescent="0.2">
      <c r="D4">
        <f>D3+1</f>
        <v>1961</v>
      </c>
      <c r="E4" s="16">
        <f>'china fred download'!B13</f>
        <v>75.805837925996499</v>
      </c>
      <c r="F4" s="16">
        <f>E4-E3</f>
        <v>-13.714703584361899</v>
      </c>
      <c r="G4" s="5">
        <f>(E4/E3)-1</f>
        <v>-0.15320174959816313</v>
      </c>
    </row>
    <row r="5" spans="2:11" x14ac:dyDescent="0.2">
      <c r="B5" s="22" t="s">
        <v>8</v>
      </c>
      <c r="C5" s="22"/>
      <c r="D5">
        <f t="shared" ref="D5:D64" si="0">D4+1</f>
        <v>1962</v>
      </c>
      <c r="E5" s="16">
        <f>'china fred download'!B14</f>
        <v>70.909411667100699</v>
      </c>
      <c r="F5" s="16">
        <f t="shared" ref="F5:F64" si="1">E5-E4</f>
        <v>-4.8964262588958007</v>
      </c>
      <c r="G5" s="5">
        <f t="shared" ref="G5:G64" si="2">(E5/E4)-1</f>
        <v>-6.4591677802912861E-2</v>
      </c>
    </row>
    <row r="6" spans="2:11" x14ac:dyDescent="0.2">
      <c r="B6" s="25">
        <f>(E64/E3)^(1/COUNT(E2:E64))-1</f>
        <v>8.2999027364338174E-2</v>
      </c>
      <c r="C6" s="25"/>
      <c r="D6">
        <f t="shared" si="0"/>
        <v>1963</v>
      </c>
      <c r="E6" s="16">
        <f>'china fred download'!B15</f>
        <v>74.313643448614499</v>
      </c>
      <c r="F6" s="16">
        <f t="shared" si="1"/>
        <v>3.4042317815138006</v>
      </c>
      <c r="G6" s="5">
        <f t="shared" si="2"/>
        <v>4.8008179753284308E-2</v>
      </c>
    </row>
    <row r="7" spans="2:11" x14ac:dyDescent="0.2">
      <c r="D7">
        <f t="shared" si="0"/>
        <v>1964</v>
      </c>
      <c r="E7" s="16">
        <f>'china fred download'!B16</f>
        <v>85.498555159631294</v>
      </c>
      <c r="F7" s="16">
        <f t="shared" si="1"/>
        <v>11.184911711016795</v>
      </c>
      <c r="G7" s="5">
        <f t="shared" si="2"/>
        <v>0.15050953219311336</v>
      </c>
    </row>
    <row r="8" spans="2:11" x14ac:dyDescent="0.2">
      <c r="B8" s="22" t="s">
        <v>20</v>
      </c>
      <c r="C8" s="22"/>
      <c r="D8">
        <f t="shared" si="0"/>
        <v>1965</v>
      </c>
      <c r="E8" s="16">
        <f>'china fred download'!B17</f>
        <v>98.486777752220604</v>
      </c>
      <c r="F8" s="16">
        <f t="shared" si="1"/>
        <v>12.98822259258931</v>
      </c>
      <c r="G8" s="5">
        <f t="shared" si="2"/>
        <v>0.15191160328194386</v>
      </c>
    </row>
    <row r="9" spans="2:11" x14ac:dyDescent="0.2">
      <c r="B9" s="25">
        <f>(E43/E3)^(1/COUNT(E3:E43))-1</f>
        <v>5.9555050131276044E-2</v>
      </c>
      <c r="C9" s="25"/>
      <c r="D9">
        <f t="shared" si="0"/>
        <v>1966</v>
      </c>
      <c r="E9" s="16">
        <f>'china fred download'!B18</f>
        <v>104.32456618114701</v>
      </c>
      <c r="F9" s="16">
        <f t="shared" si="1"/>
        <v>5.8377884289264017</v>
      </c>
      <c r="G9" s="5">
        <f t="shared" si="2"/>
        <v>5.9274844422400497E-2</v>
      </c>
    </row>
    <row r="10" spans="2:11" x14ac:dyDescent="0.2">
      <c r="D10">
        <f t="shared" si="0"/>
        <v>1967</v>
      </c>
      <c r="E10" s="16">
        <f>'china fred download'!B19</f>
        <v>96.5895319417819</v>
      </c>
      <c r="F10" s="16">
        <f t="shared" si="1"/>
        <v>-7.7350342393651061</v>
      </c>
      <c r="G10" s="5">
        <f t="shared" si="2"/>
        <v>-7.414393869545699E-2</v>
      </c>
    </row>
    <row r="11" spans="2:11" x14ac:dyDescent="0.2">
      <c r="B11" s="22" t="s">
        <v>21</v>
      </c>
      <c r="C11" s="22"/>
      <c r="D11">
        <f t="shared" si="0"/>
        <v>1968</v>
      </c>
      <c r="E11" s="16">
        <f>'china fred download'!B20</f>
        <v>91.472718306607206</v>
      </c>
      <c r="F11" s="16">
        <f t="shared" si="1"/>
        <v>-5.1168136351746938</v>
      </c>
      <c r="G11" s="5">
        <f t="shared" si="2"/>
        <v>-5.2974825866831887E-2</v>
      </c>
    </row>
    <row r="12" spans="2:11" x14ac:dyDescent="0.2">
      <c r="B12" s="25">
        <f>(E64/E43)^(1/COUNT(E43:E64))-1</f>
        <v>0.12400196741697922</v>
      </c>
      <c r="C12" s="25"/>
      <c r="D12">
        <f t="shared" si="0"/>
        <v>1969</v>
      </c>
      <c r="E12" s="16">
        <f>'china fred download'!B21</f>
        <v>100.12990326617999</v>
      </c>
      <c r="F12" s="16">
        <f t="shared" si="1"/>
        <v>8.6571849595727883</v>
      </c>
      <c r="G12" s="5">
        <f t="shared" si="2"/>
        <v>9.4642261866043853E-2</v>
      </c>
    </row>
    <row r="13" spans="2:11" x14ac:dyDescent="0.2">
      <c r="D13">
        <f t="shared" si="0"/>
        <v>1970</v>
      </c>
      <c r="E13" s="16">
        <f>'china fred download'!B22</f>
        <v>113.162991554686</v>
      </c>
      <c r="F13" s="16">
        <f t="shared" si="1"/>
        <v>13.033088288506008</v>
      </c>
      <c r="G13" s="5">
        <f t="shared" si="2"/>
        <v>0.13016179845754516</v>
      </c>
    </row>
    <row r="14" spans="2:11" x14ac:dyDescent="0.2">
      <c r="D14">
        <f t="shared" si="0"/>
        <v>1971</v>
      </c>
      <c r="E14" s="16">
        <f>'china fred download'!B23</f>
        <v>118.65457778534601</v>
      </c>
      <c r="F14" s="16">
        <f t="shared" si="1"/>
        <v>5.4915862306600047</v>
      </c>
      <c r="G14" s="5">
        <f t="shared" si="2"/>
        <v>4.8528111136105778E-2</v>
      </c>
    </row>
    <row r="15" spans="2:11" x14ac:dyDescent="0.2">
      <c r="D15">
        <f t="shared" si="0"/>
        <v>1972</v>
      </c>
      <c r="E15" s="16">
        <f>'china fred download'!B24</f>
        <v>131.883561243868</v>
      </c>
      <c r="F15" s="16">
        <f t="shared" si="1"/>
        <v>13.228983458521995</v>
      </c>
      <c r="G15" s="5">
        <f t="shared" si="2"/>
        <v>0.11149155561831003</v>
      </c>
    </row>
    <row r="16" spans="2:11" x14ac:dyDescent="0.2">
      <c r="D16">
        <f t="shared" si="0"/>
        <v>1973</v>
      </c>
      <c r="E16" s="16">
        <f>'china fred download'!B25</f>
        <v>157.090374298657</v>
      </c>
      <c r="F16" s="16">
        <f t="shared" si="1"/>
        <v>25.206813054788995</v>
      </c>
      <c r="G16" s="5">
        <f t="shared" si="2"/>
        <v>0.19112930237134473</v>
      </c>
    </row>
    <row r="17" spans="4:11" x14ac:dyDescent="0.2">
      <c r="D17">
        <f t="shared" si="0"/>
        <v>1974</v>
      </c>
      <c r="E17" s="16">
        <f>'china fred download'!B26</f>
        <v>160.14009372768601</v>
      </c>
      <c r="F17" s="16">
        <f t="shared" si="1"/>
        <v>3.0497194290290111</v>
      </c>
      <c r="G17" s="5">
        <f t="shared" si="2"/>
        <v>1.9413789308509344E-2</v>
      </c>
    </row>
    <row r="18" spans="4:11" x14ac:dyDescent="0.2">
      <c r="D18">
        <f t="shared" si="0"/>
        <v>1975</v>
      </c>
      <c r="E18" s="16">
        <f>'china fred download'!B27</f>
        <v>178.34181960809599</v>
      </c>
      <c r="F18" s="16">
        <f t="shared" si="1"/>
        <v>18.201725880409981</v>
      </c>
      <c r="G18" s="5">
        <f t="shared" si="2"/>
        <v>0.113661266561774</v>
      </c>
    </row>
    <row r="19" spans="4:11" x14ac:dyDescent="0.2">
      <c r="D19">
        <f t="shared" si="0"/>
        <v>1976</v>
      </c>
      <c r="E19" s="16">
        <f>'china fred download'!B28</f>
        <v>165.40554037242001</v>
      </c>
      <c r="F19" s="16">
        <f t="shared" si="1"/>
        <v>-12.936279235675983</v>
      </c>
      <c r="G19" s="5">
        <f t="shared" si="2"/>
        <v>-7.2536431803282619E-2</v>
      </c>
    </row>
    <row r="20" spans="4:11" x14ac:dyDescent="0.2">
      <c r="D20">
        <f t="shared" si="0"/>
        <v>1977</v>
      </c>
      <c r="E20" s="16">
        <f>'china fred download'!B29</f>
        <v>185.42283291367301</v>
      </c>
      <c r="F20" s="16">
        <f t="shared" si="1"/>
        <v>20.017292541252999</v>
      </c>
      <c r="G20" s="5">
        <f t="shared" si="2"/>
        <v>0.1210194803401563</v>
      </c>
    </row>
    <row r="21" spans="4:11" x14ac:dyDescent="0.2">
      <c r="D21">
        <f t="shared" si="0"/>
        <v>1978</v>
      </c>
      <c r="E21" s="16">
        <f>'china fred download'!B30</f>
        <v>156.39638852004401</v>
      </c>
      <c r="F21" s="16">
        <f t="shared" si="1"/>
        <v>-29.026444393628992</v>
      </c>
      <c r="G21" s="5">
        <f t="shared" si="2"/>
        <v>-0.15654190984743921</v>
      </c>
    </row>
    <row r="22" spans="4:11" x14ac:dyDescent="0.2">
      <c r="D22">
        <f t="shared" si="0"/>
        <v>1979</v>
      </c>
      <c r="E22" s="16">
        <f>'china fred download'!B31</f>
        <v>183.98315221597801</v>
      </c>
      <c r="F22" s="16">
        <f t="shared" si="1"/>
        <v>27.586763695933996</v>
      </c>
      <c r="G22" s="5">
        <f t="shared" si="2"/>
        <v>0.17639003021094979</v>
      </c>
    </row>
    <row r="23" spans="4:11" x14ac:dyDescent="0.2">
      <c r="D23">
        <f t="shared" si="0"/>
        <v>1980</v>
      </c>
      <c r="E23" s="16">
        <f>'china fred download'!B32</f>
        <v>194.80472218683599</v>
      </c>
      <c r="F23" s="16">
        <f t="shared" si="1"/>
        <v>10.821569970857979</v>
      </c>
      <c r="G23" s="5">
        <f t="shared" si="2"/>
        <v>5.8818265914666545E-2</v>
      </c>
    </row>
    <row r="24" spans="4:11" x14ac:dyDescent="0.2">
      <c r="D24">
        <f t="shared" si="0"/>
        <v>1981</v>
      </c>
      <c r="E24" s="16">
        <f>'china fred download'!B33</f>
        <v>197.07147449910201</v>
      </c>
      <c r="F24" s="16">
        <f t="shared" si="1"/>
        <v>2.2667523122660214</v>
      </c>
      <c r="G24" s="5">
        <f t="shared" si="2"/>
        <v>1.1636023433210241E-2</v>
      </c>
    </row>
    <row r="25" spans="4:11" x14ac:dyDescent="0.2">
      <c r="D25">
        <f t="shared" si="0"/>
        <v>1982</v>
      </c>
      <c r="E25" s="16">
        <f>'china fred download'!B34</f>
        <v>203.33491950346399</v>
      </c>
      <c r="F25" s="16">
        <f t="shared" si="1"/>
        <v>6.2634450043619836</v>
      </c>
      <c r="G25" s="5">
        <f t="shared" si="2"/>
        <v>3.1782605880845249E-2</v>
      </c>
    </row>
    <row r="26" spans="4:11" x14ac:dyDescent="0.2">
      <c r="D26">
        <f t="shared" si="0"/>
        <v>1983</v>
      </c>
      <c r="E26" s="16">
        <f>'china fred download'!B35</f>
        <v>225.431928890812</v>
      </c>
      <c r="F26" s="16">
        <f t="shared" si="1"/>
        <v>22.09700938734801</v>
      </c>
      <c r="G26" s="5">
        <f t="shared" si="2"/>
        <v>0.10867296891900335</v>
      </c>
      <c r="I26" s="24" t="s">
        <v>28</v>
      </c>
      <c r="J26" s="24"/>
      <c r="K26" s="24"/>
    </row>
    <row r="27" spans="4:11" x14ac:dyDescent="0.2">
      <c r="D27">
        <f t="shared" si="0"/>
        <v>1984</v>
      </c>
      <c r="E27" s="16">
        <f>'china fred download'!B36</f>
        <v>250.71396904698801</v>
      </c>
      <c r="F27" s="16">
        <f t="shared" si="1"/>
        <v>25.282040156176009</v>
      </c>
      <c r="G27" s="5">
        <f t="shared" si="2"/>
        <v>0.11214933164335106</v>
      </c>
    </row>
    <row r="28" spans="4:11" x14ac:dyDescent="0.2">
      <c r="D28">
        <f t="shared" si="0"/>
        <v>1985</v>
      </c>
      <c r="E28" s="16">
        <f>'china fred download'!B37</f>
        <v>294.45884850495997</v>
      </c>
      <c r="F28" s="16">
        <f t="shared" si="1"/>
        <v>43.744879457971962</v>
      </c>
      <c r="G28" s="5">
        <f t="shared" si="2"/>
        <v>0.17448122106739672</v>
      </c>
    </row>
    <row r="29" spans="4:11" x14ac:dyDescent="0.2">
      <c r="D29">
        <f t="shared" si="0"/>
        <v>1986</v>
      </c>
      <c r="E29" s="16">
        <f>'china fred download'!B38</f>
        <v>281.92812091156298</v>
      </c>
      <c r="F29" s="16">
        <f t="shared" si="1"/>
        <v>-12.530727593396989</v>
      </c>
      <c r="G29" s="5">
        <f t="shared" si="2"/>
        <v>-4.2555106280618094E-2</v>
      </c>
    </row>
    <row r="30" spans="4:11" x14ac:dyDescent="0.2">
      <c r="D30">
        <f t="shared" si="0"/>
        <v>1987</v>
      </c>
      <c r="E30" s="16">
        <f>'china fred download'!B39</f>
        <v>251.811956961329</v>
      </c>
      <c r="F30" s="16">
        <f t="shared" si="1"/>
        <v>-30.116163950233982</v>
      </c>
      <c r="G30" s="5">
        <f t="shared" si="2"/>
        <v>-0.1068221355601523</v>
      </c>
    </row>
    <row r="31" spans="4:11" x14ac:dyDescent="0.2">
      <c r="D31">
        <f t="shared" si="0"/>
        <v>1988</v>
      </c>
      <c r="E31" s="16">
        <f>'china fred download'!B40</f>
        <v>283.53769524052399</v>
      </c>
      <c r="F31" s="16">
        <f t="shared" si="1"/>
        <v>31.725738279194985</v>
      </c>
      <c r="G31" s="5">
        <f t="shared" si="2"/>
        <v>0.12598980073081734</v>
      </c>
    </row>
    <row r="32" spans="4:11" x14ac:dyDescent="0.2">
      <c r="D32">
        <f t="shared" si="0"/>
        <v>1989</v>
      </c>
      <c r="E32" s="16">
        <f>'china fred download'!B41</f>
        <v>310.88191240489999</v>
      </c>
      <c r="F32" s="16">
        <f t="shared" si="1"/>
        <v>27.344217164376005</v>
      </c>
      <c r="G32" s="5">
        <f t="shared" si="2"/>
        <v>9.6439442174276024E-2</v>
      </c>
    </row>
    <row r="33" spans="4:7" x14ac:dyDescent="0.2">
      <c r="D33">
        <f t="shared" si="0"/>
        <v>1990</v>
      </c>
      <c r="E33" s="16">
        <f>'china fred download'!B42</f>
        <v>317.88467304092802</v>
      </c>
      <c r="F33" s="16">
        <f t="shared" si="1"/>
        <v>7.0027606360280288</v>
      </c>
      <c r="G33" s="5">
        <f t="shared" si="2"/>
        <v>2.2525468213497879E-2</v>
      </c>
    </row>
    <row r="34" spans="4:7" x14ac:dyDescent="0.2">
      <c r="D34">
        <f t="shared" si="0"/>
        <v>1991</v>
      </c>
      <c r="E34" s="16">
        <f>'china fred download'!B43</f>
        <v>333.14214540018401</v>
      </c>
      <c r="F34" s="16">
        <f t="shared" si="1"/>
        <v>15.257472359255985</v>
      </c>
      <c r="G34" s="5">
        <f t="shared" si="2"/>
        <v>4.7996879539050852E-2</v>
      </c>
    </row>
    <row r="35" spans="4:7" x14ac:dyDescent="0.2">
      <c r="D35">
        <f t="shared" si="0"/>
        <v>1992</v>
      </c>
      <c r="E35" s="16">
        <f>'china fred download'!B44</f>
        <v>366.46069230611602</v>
      </c>
      <c r="F35" s="16">
        <f t="shared" si="1"/>
        <v>33.31854690593201</v>
      </c>
      <c r="G35" s="5">
        <f t="shared" si="2"/>
        <v>0.10001300455668383</v>
      </c>
    </row>
    <row r="36" spans="4:7" x14ac:dyDescent="0.2">
      <c r="D36">
        <f t="shared" si="0"/>
        <v>1993</v>
      </c>
      <c r="E36" s="16">
        <f>'china fred download'!B45</f>
        <v>377.3898394789</v>
      </c>
      <c r="F36" s="16">
        <f t="shared" si="1"/>
        <v>10.929147172783985</v>
      </c>
      <c r="G36" s="5">
        <f t="shared" si="2"/>
        <v>2.9823518326092424E-2</v>
      </c>
    </row>
    <row r="37" spans="4:7" x14ac:dyDescent="0.2">
      <c r="D37">
        <f t="shared" si="0"/>
        <v>1994</v>
      </c>
      <c r="E37" s="16">
        <f>'china fred download'!B46</f>
        <v>473.49227871998897</v>
      </c>
      <c r="F37" s="16">
        <f t="shared" si="1"/>
        <v>96.102439241088973</v>
      </c>
      <c r="G37" s="5">
        <f t="shared" si="2"/>
        <v>0.25465030901146468</v>
      </c>
    </row>
    <row r="38" spans="4:7" x14ac:dyDescent="0.2">
      <c r="D38">
        <f t="shared" si="0"/>
        <v>1995</v>
      </c>
      <c r="E38" s="16">
        <f>'china fred download'!B47</f>
        <v>609.65667920546503</v>
      </c>
      <c r="F38" s="16">
        <f t="shared" si="1"/>
        <v>136.16440048547605</v>
      </c>
      <c r="G38" s="5">
        <f t="shared" si="2"/>
        <v>0.28757470101429083</v>
      </c>
    </row>
    <row r="39" spans="4:7" x14ac:dyDescent="0.2">
      <c r="D39">
        <f t="shared" si="0"/>
        <v>1996</v>
      </c>
      <c r="E39" s="16">
        <f>'china fred download'!B48</f>
        <v>709.41375508800195</v>
      </c>
      <c r="F39" s="16">
        <f t="shared" si="1"/>
        <v>99.757075882536924</v>
      </c>
      <c r="G39" s="5">
        <f t="shared" si="2"/>
        <v>0.16362828340131585</v>
      </c>
    </row>
    <row r="40" spans="4:7" x14ac:dyDescent="0.2">
      <c r="D40">
        <f t="shared" si="0"/>
        <v>1997</v>
      </c>
      <c r="E40" s="16">
        <f>'china fred download'!B49</f>
        <v>781.74416434301395</v>
      </c>
      <c r="F40" s="16">
        <f t="shared" si="1"/>
        <v>72.330409255012</v>
      </c>
      <c r="G40" s="5">
        <f t="shared" si="2"/>
        <v>0.10195800227476481</v>
      </c>
    </row>
    <row r="41" spans="4:7" x14ac:dyDescent="0.2">
      <c r="D41">
        <f t="shared" si="0"/>
        <v>1998</v>
      </c>
      <c r="E41" s="16">
        <f>'china fred download'!B50</f>
        <v>828.58047929957195</v>
      </c>
      <c r="F41" s="16">
        <f t="shared" si="1"/>
        <v>46.836314956557999</v>
      </c>
      <c r="G41" s="5">
        <f t="shared" si="2"/>
        <v>5.9912586614470964E-2</v>
      </c>
    </row>
    <row r="42" spans="4:7" x14ac:dyDescent="0.2">
      <c r="D42">
        <f t="shared" si="0"/>
        <v>1999</v>
      </c>
      <c r="E42" s="16">
        <f>'china fred download'!B51</f>
        <v>873.28706173061198</v>
      </c>
      <c r="F42" s="16">
        <f t="shared" si="1"/>
        <v>44.706582431040033</v>
      </c>
      <c r="G42" s="5">
        <f t="shared" si="2"/>
        <v>5.3955630802251076E-2</v>
      </c>
    </row>
    <row r="43" spans="4:7" x14ac:dyDescent="0.2">
      <c r="D43">
        <f t="shared" si="0"/>
        <v>2000</v>
      </c>
      <c r="E43" s="16">
        <f>'china fred download'!B52</f>
        <v>959.372483635864</v>
      </c>
      <c r="F43" s="16">
        <f t="shared" si="1"/>
        <v>86.085421905252019</v>
      </c>
      <c r="G43" s="5">
        <f t="shared" si="2"/>
        <v>9.8576316629098715E-2</v>
      </c>
    </row>
    <row r="44" spans="4:7" x14ac:dyDescent="0.2">
      <c r="D44">
        <f t="shared" si="0"/>
        <v>2001</v>
      </c>
      <c r="E44" s="16">
        <f>'china fred download'!B53</f>
        <v>1053.1082430026199</v>
      </c>
      <c r="F44" s="16">
        <f t="shared" si="1"/>
        <v>93.735759366755929</v>
      </c>
      <c r="G44" s="5">
        <f t="shared" si="2"/>
        <v>9.7705282323204523E-2</v>
      </c>
    </row>
    <row r="45" spans="4:7" x14ac:dyDescent="0.2">
      <c r="D45">
        <f t="shared" si="0"/>
        <v>2002</v>
      </c>
      <c r="E45" s="16">
        <f>'china fred download'!B54</f>
        <v>1148.5082904388701</v>
      </c>
      <c r="F45" s="16">
        <f t="shared" si="1"/>
        <v>95.400047436250134</v>
      </c>
      <c r="G45" s="5">
        <f t="shared" si="2"/>
        <v>9.058902355967291E-2</v>
      </c>
    </row>
    <row r="46" spans="4:7" x14ac:dyDescent="0.2">
      <c r="D46">
        <f t="shared" si="0"/>
        <v>2003</v>
      </c>
      <c r="E46" s="16">
        <f>'china fred download'!B55</f>
        <v>1288.6432518347499</v>
      </c>
      <c r="F46" s="16">
        <f t="shared" si="1"/>
        <v>140.13496139587983</v>
      </c>
      <c r="G46" s="5">
        <f t="shared" si="2"/>
        <v>0.12201475824117147</v>
      </c>
    </row>
    <row r="47" spans="4:7" x14ac:dyDescent="0.2">
      <c r="D47">
        <f t="shared" si="0"/>
        <v>2004</v>
      </c>
      <c r="E47" s="16">
        <f>'china fred download'!B56</f>
        <v>1508.66809788453</v>
      </c>
      <c r="F47" s="16">
        <f t="shared" si="1"/>
        <v>220.02484604978008</v>
      </c>
      <c r="G47" s="5">
        <f t="shared" si="2"/>
        <v>0.17074147227055447</v>
      </c>
    </row>
    <row r="48" spans="4:7" x14ac:dyDescent="0.2">
      <c r="D48">
        <f t="shared" si="0"/>
        <v>2005</v>
      </c>
      <c r="E48" s="16">
        <f>'china fred download'!B57</f>
        <v>1753.41782926104</v>
      </c>
      <c r="F48" s="16">
        <f t="shared" si="1"/>
        <v>244.74973137651</v>
      </c>
      <c r="G48" s="5">
        <f t="shared" si="2"/>
        <v>0.16222900962756537</v>
      </c>
    </row>
    <row r="49" spans="4:7" x14ac:dyDescent="0.2">
      <c r="D49">
        <f t="shared" si="0"/>
        <v>2006</v>
      </c>
      <c r="E49" s="16">
        <f>'china fred download'!B58</f>
        <v>2099.22943460734</v>
      </c>
      <c r="F49" s="16">
        <f t="shared" si="1"/>
        <v>345.81160534629998</v>
      </c>
      <c r="G49" s="5">
        <f t="shared" si="2"/>
        <v>0.19722144920360418</v>
      </c>
    </row>
    <row r="50" spans="4:7" x14ac:dyDescent="0.2">
      <c r="D50">
        <f t="shared" si="0"/>
        <v>2007</v>
      </c>
      <c r="E50" s="16">
        <f>'china fred download'!B59</f>
        <v>2693.9700634042701</v>
      </c>
      <c r="F50" s="16">
        <f t="shared" si="1"/>
        <v>594.7406287969302</v>
      </c>
      <c r="G50" s="5">
        <f t="shared" si="2"/>
        <v>0.28331378123429185</v>
      </c>
    </row>
    <row r="51" spans="4:7" x14ac:dyDescent="0.2">
      <c r="D51">
        <f t="shared" si="0"/>
        <v>2008</v>
      </c>
      <c r="E51" s="16">
        <f>'china fred download'!B60</f>
        <v>3468.3046020797701</v>
      </c>
      <c r="F51" s="16">
        <f t="shared" si="1"/>
        <v>774.33453867549997</v>
      </c>
      <c r="G51" s="5">
        <f t="shared" si="2"/>
        <v>0.28743249570375773</v>
      </c>
    </row>
    <row r="52" spans="4:7" x14ac:dyDescent="0.2">
      <c r="D52">
        <f t="shared" si="0"/>
        <v>2009</v>
      </c>
      <c r="E52" s="16">
        <f>'china fred download'!B61</f>
        <v>3832.2364324692198</v>
      </c>
      <c r="F52" s="16">
        <f t="shared" si="1"/>
        <v>363.93183038944971</v>
      </c>
      <c r="G52" s="5">
        <f t="shared" si="2"/>
        <v>0.10493075786112271</v>
      </c>
    </row>
    <row r="53" spans="4:7" x14ac:dyDescent="0.2">
      <c r="D53">
        <f t="shared" si="0"/>
        <v>2010</v>
      </c>
      <c r="E53" s="16">
        <f>'china fred download'!B62</f>
        <v>4550.4531077559895</v>
      </c>
      <c r="F53" s="16">
        <f t="shared" si="1"/>
        <v>718.21667528676971</v>
      </c>
      <c r="G53" s="5">
        <f t="shared" si="2"/>
        <v>0.18741450010797012</v>
      </c>
    </row>
    <row r="54" spans="4:7" x14ac:dyDescent="0.2">
      <c r="D54">
        <f t="shared" si="0"/>
        <v>2011</v>
      </c>
      <c r="E54" s="16">
        <f>'china fred download'!B63</f>
        <v>5614.3521352211401</v>
      </c>
      <c r="F54" s="16">
        <f t="shared" si="1"/>
        <v>1063.8990274651505</v>
      </c>
      <c r="G54" s="5">
        <f t="shared" si="2"/>
        <v>0.23380067924484149</v>
      </c>
    </row>
    <row r="55" spans="4:7" x14ac:dyDescent="0.2">
      <c r="D55">
        <f t="shared" si="0"/>
        <v>2012</v>
      </c>
      <c r="E55" s="16">
        <f>'china fred download'!B64</f>
        <v>6300.6151182578897</v>
      </c>
      <c r="F55" s="16">
        <f t="shared" si="1"/>
        <v>686.26298303674957</v>
      </c>
      <c r="G55" s="5">
        <f t="shared" si="2"/>
        <v>0.1222336908174213</v>
      </c>
    </row>
    <row r="56" spans="4:7" x14ac:dyDescent="0.2">
      <c r="D56">
        <f t="shared" si="0"/>
        <v>2013</v>
      </c>
      <c r="E56" s="16">
        <f>'china fred download'!B65</f>
        <v>7020.3384845365799</v>
      </c>
      <c r="F56" s="16">
        <f t="shared" si="1"/>
        <v>719.72336627869026</v>
      </c>
      <c r="G56" s="5">
        <f t="shared" si="2"/>
        <v>0.11423065093963292</v>
      </c>
    </row>
    <row r="57" spans="4:7" x14ac:dyDescent="0.2">
      <c r="D57">
        <f t="shared" si="0"/>
        <v>2014</v>
      </c>
      <c r="E57" s="16">
        <f>'china fred download'!B66</f>
        <v>7636.1166012550202</v>
      </c>
      <c r="F57" s="16">
        <f t="shared" si="1"/>
        <v>615.77811671844029</v>
      </c>
      <c r="G57" s="5">
        <f t="shared" si="2"/>
        <v>8.7713451149797228E-2</v>
      </c>
    </row>
    <row r="58" spans="4:7" x14ac:dyDescent="0.2">
      <c r="D58">
        <f t="shared" si="0"/>
        <v>2015</v>
      </c>
      <c r="E58" s="16">
        <f>'china fred download'!B67</f>
        <v>8016.4314349800297</v>
      </c>
      <c r="F58" s="16">
        <f t="shared" si="1"/>
        <v>380.31483372500952</v>
      </c>
      <c r="G58" s="5">
        <f t="shared" si="2"/>
        <v>4.9804744163087333E-2</v>
      </c>
    </row>
    <row r="59" spans="4:7" x14ac:dyDescent="0.2">
      <c r="D59">
        <f t="shared" si="0"/>
        <v>2016</v>
      </c>
      <c r="E59" s="16">
        <f>'china fred download'!B68</f>
        <v>8094.3633667519398</v>
      </c>
      <c r="F59" s="16">
        <f t="shared" si="1"/>
        <v>77.931931771910058</v>
      </c>
      <c r="G59" s="5">
        <f t="shared" si="2"/>
        <v>9.7215241474966074E-3</v>
      </c>
    </row>
    <row r="60" spans="4:7" x14ac:dyDescent="0.2">
      <c r="D60">
        <f t="shared" si="0"/>
        <v>2017</v>
      </c>
      <c r="E60" s="16">
        <f>'china fred download'!B69</f>
        <v>8816.9869045198902</v>
      </c>
      <c r="F60" s="16">
        <f t="shared" si="1"/>
        <v>722.62353776795044</v>
      </c>
      <c r="G60" s="5">
        <f t="shared" si="2"/>
        <v>8.9274907120696856E-2</v>
      </c>
    </row>
    <row r="61" spans="4:7" x14ac:dyDescent="0.2">
      <c r="D61">
        <f t="shared" si="0"/>
        <v>2018</v>
      </c>
      <c r="E61" s="16">
        <f>'china fred download'!B70</f>
        <v>9905.3420038925306</v>
      </c>
      <c r="F61" s="16">
        <f t="shared" si="1"/>
        <v>1088.3550993726403</v>
      </c>
      <c r="G61" s="5">
        <f t="shared" si="2"/>
        <v>0.12343843890872885</v>
      </c>
    </row>
    <row r="62" spans="4:7" x14ac:dyDescent="0.2">
      <c r="D62">
        <f t="shared" si="0"/>
        <v>2019</v>
      </c>
      <c r="E62" s="16">
        <f>'china fred download'!B71</f>
        <v>10143.8381955595</v>
      </c>
      <c r="F62" s="16">
        <f t="shared" si="1"/>
        <v>238.49619166696903</v>
      </c>
      <c r="G62" s="5">
        <f t="shared" si="2"/>
        <v>2.4077532262212209E-2</v>
      </c>
    </row>
    <row r="63" spans="4:7" x14ac:dyDescent="0.2">
      <c r="D63">
        <f t="shared" si="0"/>
        <v>2020</v>
      </c>
      <c r="E63" s="16">
        <f>'china fred download'!B72</f>
        <v>10408.669756134899</v>
      </c>
      <c r="F63" s="16">
        <f t="shared" si="1"/>
        <v>264.83156057539964</v>
      </c>
      <c r="G63" s="5">
        <f t="shared" si="2"/>
        <v>2.6107628638174729E-2</v>
      </c>
    </row>
    <row r="64" spans="4:7" x14ac:dyDescent="0.2">
      <c r="D64">
        <f t="shared" si="0"/>
        <v>2021</v>
      </c>
      <c r="E64" s="16">
        <f>'china fred download'!B73</f>
        <v>12556.3331200058</v>
      </c>
      <c r="F64" s="16">
        <f t="shared" si="1"/>
        <v>2147.6633638709009</v>
      </c>
      <c r="G64" s="5">
        <f t="shared" si="2"/>
        <v>0.20633408631348527</v>
      </c>
    </row>
    <row r="65" spans="5:7" x14ac:dyDescent="0.2">
      <c r="E65" s="2"/>
      <c r="F65" s="2"/>
      <c r="G65" s="1"/>
    </row>
    <row r="66" spans="5:7" x14ac:dyDescent="0.2">
      <c r="E66" s="2"/>
      <c r="F66" s="2"/>
      <c r="G66" s="1"/>
    </row>
    <row r="67" spans="5:7" x14ac:dyDescent="0.2">
      <c r="E67" s="2"/>
      <c r="F67" s="2"/>
      <c r="G67" s="1"/>
    </row>
    <row r="68" spans="5:7" x14ac:dyDescent="0.2">
      <c r="E68" s="2"/>
      <c r="F68" s="2"/>
      <c r="G68" s="1"/>
    </row>
    <row r="69" spans="5:7" x14ac:dyDescent="0.2">
      <c r="E69" s="2"/>
      <c r="F69" s="2"/>
      <c r="G69" s="1"/>
    </row>
    <row r="70" spans="5:7" x14ac:dyDescent="0.2">
      <c r="E70" s="2"/>
      <c r="F70" s="2"/>
      <c r="G70" s="1"/>
    </row>
    <row r="71" spans="5:7" x14ac:dyDescent="0.2">
      <c r="E71" s="2"/>
      <c r="F71" s="2"/>
      <c r="G71" s="1"/>
    </row>
    <row r="72" spans="5:7" x14ac:dyDescent="0.2">
      <c r="E72" s="2"/>
      <c r="F72" s="2"/>
      <c r="G72" s="1"/>
    </row>
    <row r="73" spans="5:7" x14ac:dyDescent="0.2">
      <c r="E73" s="2"/>
      <c r="F73" s="2"/>
      <c r="G73" s="1"/>
    </row>
    <row r="74" spans="5:7" x14ac:dyDescent="0.2">
      <c r="E74" s="2"/>
      <c r="F74" s="2"/>
      <c r="G74" s="1"/>
    </row>
    <row r="75" spans="5:7" x14ac:dyDescent="0.2">
      <c r="E75" s="2"/>
      <c r="F75" s="2"/>
      <c r="G75" s="1"/>
    </row>
    <row r="76" spans="5:7" x14ac:dyDescent="0.2">
      <c r="E76" s="2"/>
      <c r="F76" s="2"/>
      <c r="G76" s="1"/>
    </row>
    <row r="77" spans="5:7" x14ac:dyDescent="0.2">
      <c r="E77" s="2"/>
      <c r="F77" s="2"/>
      <c r="G77" s="1"/>
    </row>
    <row r="78" spans="5:7" x14ac:dyDescent="0.2">
      <c r="E78" s="2"/>
      <c r="F78" s="2"/>
      <c r="G78" s="1"/>
    </row>
    <row r="79" spans="5:7" x14ac:dyDescent="0.2">
      <c r="E79" s="2"/>
      <c r="F79" s="2"/>
      <c r="G79" s="1"/>
    </row>
    <row r="80" spans="5:7" x14ac:dyDescent="0.2">
      <c r="E80" s="2"/>
      <c r="F80" s="2"/>
      <c r="G80" s="1"/>
    </row>
    <row r="81" spans="5:7" x14ac:dyDescent="0.2">
      <c r="E81" s="2"/>
      <c r="F81" s="2"/>
      <c r="G81" s="1"/>
    </row>
    <row r="82" spans="5:7" x14ac:dyDescent="0.2">
      <c r="E82" s="2"/>
      <c r="F82" s="2"/>
      <c r="G82" s="1"/>
    </row>
    <row r="83" spans="5:7" x14ac:dyDescent="0.2">
      <c r="E83" s="2"/>
      <c r="F83" s="2"/>
      <c r="G83" s="1"/>
    </row>
    <row r="84" spans="5:7" x14ac:dyDescent="0.2">
      <c r="E84" s="2"/>
      <c r="F84" s="2"/>
      <c r="G84" s="1"/>
    </row>
    <row r="85" spans="5:7" x14ac:dyDescent="0.2">
      <c r="E85" s="2"/>
      <c r="F85" s="2"/>
      <c r="G85" s="1"/>
    </row>
    <row r="86" spans="5:7" x14ac:dyDescent="0.2">
      <c r="E86" s="2"/>
      <c r="F86" s="2"/>
      <c r="G86" s="1"/>
    </row>
    <row r="87" spans="5:7" x14ac:dyDescent="0.2">
      <c r="E87" s="2"/>
      <c r="F87" s="2"/>
      <c r="G87" s="1"/>
    </row>
    <row r="88" spans="5:7" x14ac:dyDescent="0.2">
      <c r="E88" s="2"/>
      <c r="F88" s="2"/>
      <c r="G88" s="1"/>
    </row>
    <row r="89" spans="5:7" x14ac:dyDescent="0.2">
      <c r="E89" s="2"/>
      <c r="F89" s="2"/>
      <c r="G89" s="1"/>
    </row>
    <row r="90" spans="5:7" x14ac:dyDescent="0.2">
      <c r="E90" s="2"/>
      <c r="F90" s="2"/>
      <c r="G90" s="1"/>
    </row>
    <row r="91" spans="5:7" x14ac:dyDescent="0.2">
      <c r="E91" s="2"/>
      <c r="F91" s="2"/>
      <c r="G91" s="1"/>
    </row>
    <row r="92" spans="5:7" x14ac:dyDescent="0.2">
      <c r="E92" s="2"/>
      <c r="F92" s="2"/>
      <c r="G92" s="1"/>
    </row>
    <row r="93" spans="5:7" x14ac:dyDescent="0.2">
      <c r="E93" s="2"/>
      <c r="F93" s="2"/>
      <c r="G93" s="1"/>
    </row>
    <row r="94" spans="5:7" x14ac:dyDescent="0.2">
      <c r="E94" s="2"/>
      <c r="F94" s="2"/>
      <c r="G94" s="1"/>
    </row>
    <row r="95" spans="5:7" x14ac:dyDescent="0.2">
      <c r="E95" s="2"/>
      <c r="F95" s="2"/>
      <c r="G95" s="1"/>
    </row>
    <row r="96" spans="5:7" x14ac:dyDescent="0.2">
      <c r="E96" s="2"/>
      <c r="F96" s="2"/>
      <c r="G96" s="1"/>
    </row>
    <row r="97" spans="5:7" x14ac:dyDescent="0.2">
      <c r="E97" s="2"/>
      <c r="F97" s="2"/>
      <c r="G97" s="1"/>
    </row>
    <row r="98" spans="5:7" x14ac:dyDescent="0.2">
      <c r="E98" s="2"/>
      <c r="F98" s="2"/>
      <c r="G98" s="1"/>
    </row>
    <row r="99" spans="5:7" x14ac:dyDescent="0.2">
      <c r="E99" s="2"/>
      <c r="F99" s="2"/>
      <c r="G99" s="1"/>
    </row>
    <row r="100" spans="5:7" x14ac:dyDescent="0.2">
      <c r="E100" s="2"/>
      <c r="F100" s="2"/>
      <c r="G100" s="1"/>
    </row>
    <row r="101" spans="5:7" x14ac:dyDescent="0.2">
      <c r="E101" s="2"/>
      <c r="F101" s="2"/>
      <c r="G101" s="1"/>
    </row>
    <row r="102" spans="5:7" x14ac:dyDescent="0.2">
      <c r="E102" s="2"/>
      <c r="F102" s="2"/>
      <c r="G102" s="1"/>
    </row>
    <row r="103" spans="5:7" x14ac:dyDescent="0.2">
      <c r="E103" s="2"/>
      <c r="F103" s="2"/>
      <c r="G103" s="1"/>
    </row>
    <row r="104" spans="5:7" x14ac:dyDescent="0.2">
      <c r="E104" s="2"/>
      <c r="F104" s="2"/>
      <c r="G104" s="1"/>
    </row>
    <row r="105" spans="5:7" x14ac:dyDescent="0.2">
      <c r="E105" s="2"/>
      <c r="F105" s="2"/>
      <c r="G105" s="1"/>
    </row>
    <row r="106" spans="5:7" x14ac:dyDescent="0.2">
      <c r="E106" s="2"/>
      <c r="F106" s="2"/>
      <c r="G106" s="1"/>
    </row>
    <row r="107" spans="5:7" x14ac:dyDescent="0.2">
      <c r="E107" s="2"/>
      <c r="F107" s="2"/>
      <c r="G107" s="1"/>
    </row>
    <row r="108" spans="5:7" x14ac:dyDescent="0.2">
      <c r="E108" s="2"/>
      <c r="F108" s="2"/>
      <c r="G108" s="1"/>
    </row>
    <row r="109" spans="5:7" x14ac:dyDescent="0.2">
      <c r="E109" s="2"/>
      <c r="F109" s="2"/>
      <c r="G109" s="1"/>
    </row>
    <row r="110" spans="5:7" x14ac:dyDescent="0.2">
      <c r="E110" s="2"/>
      <c r="F110" s="2"/>
      <c r="G110" s="1"/>
    </row>
    <row r="111" spans="5:7" x14ac:dyDescent="0.2">
      <c r="E111" s="2"/>
      <c r="F111" s="2"/>
      <c r="G111" s="1"/>
    </row>
    <row r="112" spans="5:7" x14ac:dyDescent="0.2">
      <c r="E112" s="2"/>
      <c r="F112" s="2"/>
      <c r="G112" s="1"/>
    </row>
    <row r="113" spans="5:7" x14ac:dyDescent="0.2">
      <c r="E113" s="2"/>
      <c r="F113" s="2"/>
      <c r="G113" s="1"/>
    </row>
    <row r="114" spans="5:7" x14ac:dyDescent="0.2">
      <c r="E114" s="2"/>
      <c r="F114" s="2"/>
      <c r="G114" s="1"/>
    </row>
    <row r="115" spans="5:7" x14ac:dyDescent="0.2">
      <c r="E115" s="2"/>
      <c r="F115" s="2"/>
      <c r="G115" s="1"/>
    </row>
    <row r="116" spans="5:7" x14ac:dyDescent="0.2">
      <c r="E116" s="2"/>
      <c r="F116" s="2"/>
      <c r="G116" s="1"/>
    </row>
    <row r="117" spans="5:7" x14ac:dyDescent="0.2">
      <c r="E117" s="2"/>
      <c r="F117" s="2"/>
      <c r="G117" s="1"/>
    </row>
    <row r="118" spans="5:7" x14ac:dyDescent="0.2">
      <c r="E118" s="2"/>
      <c r="F118" s="2"/>
      <c r="G118" s="1"/>
    </row>
    <row r="119" spans="5:7" x14ac:dyDescent="0.2">
      <c r="E119" s="2"/>
      <c r="F119" s="2"/>
      <c r="G119" s="1"/>
    </row>
    <row r="120" spans="5:7" x14ac:dyDescent="0.2">
      <c r="E120" s="2"/>
      <c r="F120" s="2"/>
      <c r="G120" s="1"/>
    </row>
    <row r="121" spans="5:7" x14ac:dyDescent="0.2">
      <c r="E121" s="2"/>
      <c r="F121" s="2"/>
      <c r="G121" s="1"/>
    </row>
    <row r="122" spans="5:7" x14ac:dyDescent="0.2">
      <c r="E122" s="2"/>
      <c r="F122" s="2"/>
      <c r="G122" s="1"/>
    </row>
    <row r="123" spans="5:7" x14ac:dyDescent="0.2">
      <c r="E123" s="2"/>
      <c r="F123" s="2"/>
      <c r="G123" s="1"/>
    </row>
    <row r="124" spans="5:7" x14ac:dyDescent="0.2">
      <c r="E124" s="2"/>
      <c r="F124" s="2"/>
      <c r="G124" s="1"/>
    </row>
    <row r="125" spans="5:7" x14ac:dyDescent="0.2">
      <c r="E125" s="2"/>
      <c r="F125" s="2"/>
      <c r="G125" s="1"/>
    </row>
  </sheetData>
  <mergeCells count="8">
    <mergeCell ref="B12:C12"/>
    <mergeCell ref="I1:K1"/>
    <mergeCell ref="I26:K26"/>
    <mergeCell ref="B5:C5"/>
    <mergeCell ref="B6:C6"/>
    <mergeCell ref="B8:C8"/>
    <mergeCell ref="B9:C9"/>
    <mergeCell ref="B11:C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1236-E1E4-9A48-82A2-A221822F97C3}">
  <dimension ref="B2:K125"/>
  <sheetViews>
    <sheetView workbookViewId="0">
      <selection activeCell="K29" sqref="K29"/>
    </sheetView>
  </sheetViews>
  <sheetFormatPr baseColWidth="10" defaultRowHeight="16" x14ac:dyDescent="0.2"/>
  <cols>
    <col min="2" max="2" width="12.83203125" customWidth="1"/>
    <col min="3" max="3" width="15.1640625" customWidth="1"/>
    <col min="4" max="4" width="11.1640625" customWidth="1"/>
    <col min="5" max="5" width="18.6640625" bestFit="1" customWidth="1"/>
    <col min="8" max="8" width="32.83203125" customWidth="1"/>
  </cols>
  <sheetData>
    <row r="2" spans="2:11" x14ac:dyDescent="0.2">
      <c r="B2" s="3"/>
      <c r="C2" s="3"/>
      <c r="D2" s="3" t="s">
        <v>2</v>
      </c>
      <c r="E2" s="3" t="s">
        <v>25</v>
      </c>
      <c r="F2" s="3" t="s">
        <v>26</v>
      </c>
    </row>
    <row r="3" spans="2:11" x14ac:dyDescent="0.2">
      <c r="B3" s="11"/>
      <c r="C3" s="12"/>
      <c r="D3">
        <v>1947</v>
      </c>
      <c r="E3" s="15">
        <v>144122874.38288537</v>
      </c>
      <c r="I3" t="s">
        <v>30</v>
      </c>
      <c r="J3" t="s">
        <v>31</v>
      </c>
      <c r="K3" t="s">
        <v>32</v>
      </c>
    </row>
    <row r="4" spans="2:11" x14ac:dyDescent="0.2">
      <c r="D4">
        <f>D3+1</f>
        <v>1948</v>
      </c>
      <c r="E4" s="15">
        <v>146633875.15130556</v>
      </c>
      <c r="F4" s="19">
        <f t="shared" ref="F4:F35" si="0">(E4/E3)-1</f>
        <v>1.7422638697513815E-2</v>
      </c>
      <c r="H4" t="s">
        <v>29</v>
      </c>
      <c r="I4" s="20">
        <f>B6+'us gdp per capita'!B6</f>
        <v>3.031726778614674E-2</v>
      </c>
      <c r="J4" s="20">
        <f>B9+'us gdp per capita'!B9</f>
        <v>3.4849616016800367E-2</v>
      </c>
      <c r="K4" s="20">
        <f>B12+'us gdp per capita'!B12</f>
        <v>1.7861884202446943E-2</v>
      </c>
    </row>
    <row r="5" spans="2:11" x14ac:dyDescent="0.2">
      <c r="B5" s="22" t="s">
        <v>8</v>
      </c>
      <c r="C5" s="22"/>
      <c r="D5">
        <f t="shared" ref="D5:D68" si="1">D4+1</f>
        <v>1949</v>
      </c>
      <c r="E5" s="15">
        <v>149186058.03255484</v>
      </c>
      <c r="F5" s="19">
        <f t="shared" si="0"/>
        <v>1.7405138332569958E-2</v>
      </c>
    </row>
    <row r="6" spans="2:11" x14ac:dyDescent="0.2">
      <c r="B6" s="25">
        <f>(E77/E3)^(1/COUNT(E2:E77))-1</f>
        <v>1.1197117776917676E-2</v>
      </c>
      <c r="C6" s="25"/>
      <c r="D6">
        <f t="shared" si="1"/>
        <v>1950</v>
      </c>
      <c r="E6" s="15">
        <v>151704055.61993048</v>
      </c>
      <c r="F6" s="19">
        <f t="shared" si="0"/>
        <v>1.6878236616629128E-2</v>
      </c>
    </row>
    <row r="7" spans="2:11" x14ac:dyDescent="0.2">
      <c r="D7">
        <f t="shared" si="1"/>
        <v>1951</v>
      </c>
      <c r="E7" s="15">
        <v>154296054.47689095</v>
      </c>
      <c r="F7" s="19">
        <f t="shared" si="0"/>
        <v>1.7085890330145848E-2</v>
      </c>
    </row>
    <row r="8" spans="2:11" x14ac:dyDescent="0.2">
      <c r="B8" s="22" t="s">
        <v>20</v>
      </c>
      <c r="C8" s="22"/>
      <c r="D8">
        <f t="shared" si="1"/>
        <v>1952</v>
      </c>
      <c r="E8" s="15">
        <v>156962551.20844311</v>
      </c>
      <c r="F8" s="19">
        <f t="shared" si="0"/>
        <v>1.7281690971245878E-2</v>
      </c>
    </row>
    <row r="9" spans="2:11" x14ac:dyDescent="0.2">
      <c r="B9" s="25">
        <f>(E56/E3)^(1/COUNT(E3:E56))-1</f>
        <v>1.2534859241496887E-2</v>
      </c>
      <c r="C9" s="25"/>
      <c r="D9">
        <f t="shared" si="1"/>
        <v>1953</v>
      </c>
      <c r="E9" s="15">
        <v>159556148.70460191</v>
      </c>
      <c r="F9" s="19">
        <f t="shared" si="0"/>
        <v>1.6523670622010656E-2</v>
      </c>
    </row>
    <row r="10" spans="2:11" x14ac:dyDescent="0.2">
      <c r="D10">
        <f t="shared" si="1"/>
        <v>1954</v>
      </c>
      <c r="E10" s="15">
        <v>162398813.1282548</v>
      </c>
      <c r="F10" s="19">
        <f t="shared" si="0"/>
        <v>1.7816075699569112E-2</v>
      </c>
    </row>
    <row r="11" spans="2:11" x14ac:dyDescent="0.2">
      <c r="B11" s="22" t="s">
        <v>21</v>
      </c>
      <c r="C11" s="22"/>
      <c r="D11">
        <f t="shared" si="1"/>
        <v>1955</v>
      </c>
      <c r="E11" s="15">
        <v>165283232.42201546</v>
      </c>
      <c r="F11" s="19">
        <f t="shared" si="0"/>
        <v>1.7761332353350978E-2</v>
      </c>
    </row>
    <row r="12" spans="2:11" x14ac:dyDescent="0.2">
      <c r="B12" s="25">
        <f>(E77/E56)^(1/COUNT(E56:E77))-1</f>
        <v>7.4110473595387916E-3</v>
      </c>
      <c r="C12" s="25"/>
      <c r="D12">
        <f t="shared" si="1"/>
        <v>1956</v>
      </c>
      <c r="E12" s="15">
        <v>168220207.81082049</v>
      </c>
      <c r="F12" s="19">
        <f t="shared" si="0"/>
        <v>1.7769348685691799E-2</v>
      </c>
    </row>
    <row r="13" spans="2:11" x14ac:dyDescent="0.2">
      <c r="D13">
        <f t="shared" si="1"/>
        <v>1957</v>
      </c>
      <c r="E13" s="15">
        <v>171271339.76420149</v>
      </c>
      <c r="F13" s="19">
        <f t="shared" si="0"/>
        <v>1.8137725503301505E-2</v>
      </c>
    </row>
    <row r="14" spans="2:11" x14ac:dyDescent="0.2">
      <c r="D14">
        <f t="shared" si="1"/>
        <v>1958</v>
      </c>
      <c r="E14" s="15">
        <v>174153878.81183481</v>
      </c>
      <c r="F14" s="19">
        <f t="shared" si="0"/>
        <v>1.6830247556899325E-2</v>
      </c>
    </row>
    <row r="15" spans="2:11" x14ac:dyDescent="0.2">
      <c r="D15">
        <f t="shared" si="1"/>
        <v>1959</v>
      </c>
      <c r="E15" s="15">
        <v>177136491.49190965</v>
      </c>
      <c r="F15" s="19">
        <f t="shared" si="0"/>
        <v>1.7126306347143849E-2</v>
      </c>
    </row>
    <row r="16" spans="2:11" x14ac:dyDescent="0.2">
      <c r="D16">
        <f t="shared" si="1"/>
        <v>1960</v>
      </c>
      <c r="E16" s="15">
        <v>180751139.37026417</v>
      </c>
      <c r="F16" s="19">
        <f t="shared" si="0"/>
        <v>2.040600357334954E-2</v>
      </c>
    </row>
    <row r="17" spans="4:6" x14ac:dyDescent="0.2">
      <c r="D17">
        <f t="shared" si="1"/>
        <v>1961</v>
      </c>
      <c r="E17" s="15">
        <v>183753412.05547166</v>
      </c>
      <c r="F17" s="19">
        <f t="shared" si="0"/>
        <v>1.660997931004693E-2</v>
      </c>
    </row>
    <row r="18" spans="4:6" x14ac:dyDescent="0.2">
      <c r="D18">
        <f t="shared" si="1"/>
        <v>1962</v>
      </c>
      <c r="E18" s="15">
        <v>186593291.81775185</v>
      </c>
      <c r="F18" s="19">
        <f t="shared" si="0"/>
        <v>1.5454840976900641E-2</v>
      </c>
    </row>
    <row r="19" spans="4:6" x14ac:dyDescent="0.2">
      <c r="D19">
        <f t="shared" si="1"/>
        <v>1963</v>
      </c>
      <c r="E19" s="15">
        <v>189307604.86384305</v>
      </c>
      <c r="F19" s="19">
        <f t="shared" si="0"/>
        <v>1.4546680749607521E-2</v>
      </c>
    </row>
    <row r="20" spans="4:6" x14ac:dyDescent="0.2">
      <c r="D20">
        <f t="shared" si="1"/>
        <v>1964</v>
      </c>
      <c r="E20" s="15">
        <v>191932937.43112525</v>
      </c>
      <c r="F20" s="19">
        <f t="shared" si="0"/>
        <v>1.3868077667404943E-2</v>
      </c>
    </row>
    <row r="21" spans="4:6" x14ac:dyDescent="0.2">
      <c r="D21">
        <f t="shared" si="1"/>
        <v>1965</v>
      </c>
      <c r="E21" s="15">
        <v>194356808.55027243</v>
      </c>
      <c r="F21" s="19">
        <f t="shared" si="0"/>
        <v>1.2628739764986907E-2</v>
      </c>
    </row>
    <row r="22" spans="4:6" x14ac:dyDescent="0.2">
      <c r="D22">
        <f t="shared" si="1"/>
        <v>1966</v>
      </c>
      <c r="E22" s="15">
        <v>196601688.17394379</v>
      </c>
      <c r="F22" s="19">
        <f t="shared" si="0"/>
        <v>1.1550300915188716E-2</v>
      </c>
    </row>
    <row r="23" spans="4:6" x14ac:dyDescent="0.2">
      <c r="D23">
        <f t="shared" si="1"/>
        <v>1967</v>
      </c>
      <c r="E23" s="15">
        <v>198752402.48728094</v>
      </c>
      <c r="F23" s="19">
        <f t="shared" si="0"/>
        <v>1.0939449876108398E-2</v>
      </c>
    </row>
    <row r="24" spans="4:6" x14ac:dyDescent="0.2">
      <c r="D24">
        <f t="shared" si="1"/>
        <v>1968</v>
      </c>
      <c r="E24" s="15">
        <v>200748801.67451596</v>
      </c>
      <c r="F24" s="19">
        <f t="shared" si="0"/>
        <v>1.0044654365185757E-2</v>
      </c>
    </row>
    <row r="25" spans="4:6" x14ac:dyDescent="0.2">
      <c r="D25">
        <f t="shared" si="1"/>
        <v>1969</v>
      </c>
      <c r="E25" s="15">
        <v>202735892.17997336</v>
      </c>
      <c r="F25" s="19">
        <f t="shared" si="0"/>
        <v>9.8983928615383743E-3</v>
      </c>
    </row>
    <row r="26" spans="4:6" x14ac:dyDescent="0.2">
      <c r="D26">
        <f t="shared" si="1"/>
        <v>1970</v>
      </c>
      <c r="E26" s="15">
        <v>205088926.83431646</v>
      </c>
      <c r="F26" s="19">
        <f t="shared" si="0"/>
        <v>1.1606403923061892E-2</v>
      </c>
    </row>
    <row r="27" spans="4:6" x14ac:dyDescent="0.2">
      <c r="D27">
        <f t="shared" si="1"/>
        <v>1971</v>
      </c>
      <c r="E27" s="15">
        <v>207694926.94805196</v>
      </c>
      <c r="F27" s="19">
        <f t="shared" si="0"/>
        <v>1.2706683651627859E-2</v>
      </c>
    </row>
    <row r="28" spans="4:6" x14ac:dyDescent="0.2">
      <c r="D28">
        <f t="shared" si="1"/>
        <v>1972</v>
      </c>
      <c r="E28" s="15">
        <v>209935422.26898944</v>
      </c>
      <c r="F28" s="19">
        <f t="shared" si="0"/>
        <v>1.078743402094684E-2</v>
      </c>
    </row>
    <row r="29" spans="4:6" x14ac:dyDescent="0.2">
      <c r="D29">
        <f t="shared" si="1"/>
        <v>1973</v>
      </c>
      <c r="E29" s="15">
        <v>211939956.2403985</v>
      </c>
      <c r="F29" s="19">
        <f t="shared" si="0"/>
        <v>9.5483361013781742E-3</v>
      </c>
    </row>
    <row r="30" spans="4:6" x14ac:dyDescent="0.2">
      <c r="D30">
        <f t="shared" si="1"/>
        <v>1974</v>
      </c>
      <c r="E30" s="15">
        <v>213891006.14076522</v>
      </c>
      <c r="F30" s="19">
        <f t="shared" si="0"/>
        <v>9.2056728470477633E-3</v>
      </c>
    </row>
    <row r="31" spans="4:6" x14ac:dyDescent="0.2">
      <c r="D31">
        <f t="shared" si="1"/>
        <v>1975</v>
      </c>
      <c r="E31" s="15">
        <v>215987907.11902645</v>
      </c>
      <c r="F31" s="19">
        <f t="shared" si="0"/>
        <v>9.8035958411510915E-3</v>
      </c>
    </row>
    <row r="32" spans="4:6" x14ac:dyDescent="0.2">
      <c r="D32">
        <f t="shared" si="1"/>
        <v>1976</v>
      </c>
      <c r="E32" s="15">
        <v>218087560.22054917</v>
      </c>
      <c r="F32" s="19">
        <f t="shared" si="0"/>
        <v>9.7211604553657516E-3</v>
      </c>
    </row>
    <row r="33" spans="4:6" x14ac:dyDescent="0.2">
      <c r="D33">
        <f t="shared" si="1"/>
        <v>1977</v>
      </c>
      <c r="E33" s="15">
        <v>220297174.69160366</v>
      </c>
      <c r="F33" s="19">
        <f t="shared" si="0"/>
        <v>1.0131776745174959E-2</v>
      </c>
    </row>
    <row r="34" spans="4:6" x14ac:dyDescent="0.2">
      <c r="D34">
        <f t="shared" si="1"/>
        <v>1978</v>
      </c>
      <c r="E34" s="15">
        <v>222641386.08495361</v>
      </c>
      <c r="F34" s="19">
        <f t="shared" si="0"/>
        <v>1.0641132355108995E-2</v>
      </c>
    </row>
    <row r="35" spans="4:6" x14ac:dyDescent="0.2">
      <c r="D35">
        <f t="shared" si="1"/>
        <v>1979</v>
      </c>
      <c r="E35" s="15">
        <v>225107849.48378316</v>
      </c>
      <c r="F35" s="19">
        <f t="shared" si="0"/>
        <v>1.107818920013548E-2</v>
      </c>
    </row>
    <row r="36" spans="4:6" x14ac:dyDescent="0.2">
      <c r="D36">
        <f t="shared" si="1"/>
        <v>1980</v>
      </c>
      <c r="E36" s="15">
        <v>227720068.34786707</v>
      </c>
      <c r="F36" s="19">
        <f t="shared" ref="F36:F67" si="2">(E36/E35)-1</f>
        <v>1.1604299317301781E-2</v>
      </c>
    </row>
    <row r="37" spans="4:6" x14ac:dyDescent="0.2">
      <c r="D37">
        <f t="shared" si="1"/>
        <v>1981</v>
      </c>
      <c r="E37" s="15">
        <v>230008316.26688334</v>
      </c>
      <c r="F37" s="19">
        <f t="shared" si="2"/>
        <v>1.004851234947246E-2</v>
      </c>
    </row>
    <row r="38" spans="4:6" x14ac:dyDescent="0.2">
      <c r="D38">
        <f t="shared" si="1"/>
        <v>1982</v>
      </c>
      <c r="E38" s="15">
        <v>232215298.31979337</v>
      </c>
      <c r="F38" s="19">
        <f t="shared" si="2"/>
        <v>9.5952272019121931E-3</v>
      </c>
    </row>
    <row r="39" spans="4:6" x14ac:dyDescent="0.2">
      <c r="D39">
        <f t="shared" si="1"/>
        <v>1983</v>
      </c>
      <c r="E39" s="15">
        <v>234343686.76482683</v>
      </c>
      <c r="F39" s="19">
        <f t="shared" si="2"/>
        <v>9.1655823730543151E-3</v>
      </c>
    </row>
    <row r="40" spans="4:6" x14ac:dyDescent="0.2">
      <c r="D40">
        <f t="shared" si="1"/>
        <v>1984</v>
      </c>
      <c r="E40" s="15">
        <v>236399213.82917809</v>
      </c>
      <c r="F40" s="19">
        <f t="shared" si="2"/>
        <v>8.7714206972175912E-3</v>
      </c>
    </row>
    <row r="41" spans="4:6" x14ac:dyDescent="0.2">
      <c r="D41">
        <f t="shared" si="1"/>
        <v>1985</v>
      </c>
      <c r="E41" s="15">
        <v>238513951.23998532</v>
      </c>
      <c r="F41" s="19">
        <f t="shared" si="2"/>
        <v>8.945619473740507E-3</v>
      </c>
    </row>
    <row r="42" spans="4:6" x14ac:dyDescent="0.2">
      <c r="D42">
        <f t="shared" si="1"/>
        <v>1986</v>
      </c>
      <c r="E42" s="15">
        <v>240686636.98895496</v>
      </c>
      <c r="F42" s="19">
        <f t="shared" si="2"/>
        <v>9.1092606435569934E-3</v>
      </c>
    </row>
    <row r="43" spans="4:6" x14ac:dyDescent="0.2">
      <c r="D43">
        <f t="shared" si="1"/>
        <v>1987</v>
      </c>
      <c r="E43" s="15">
        <v>242849210.47941548</v>
      </c>
      <c r="F43" s="19">
        <f t="shared" si="2"/>
        <v>8.9850168564187261E-3</v>
      </c>
    </row>
    <row r="44" spans="4:6" x14ac:dyDescent="0.2">
      <c r="D44">
        <f t="shared" si="1"/>
        <v>1988</v>
      </c>
      <c r="E44" s="15">
        <v>245066824.57254922</v>
      </c>
      <c r="F44" s="19">
        <f t="shared" si="2"/>
        <v>9.1316504128462483E-3</v>
      </c>
    </row>
    <row r="45" spans="4:6" x14ac:dyDescent="0.2">
      <c r="D45">
        <f t="shared" si="1"/>
        <v>1989</v>
      </c>
      <c r="E45" s="15">
        <v>247387676.33571362</v>
      </c>
      <c r="F45" s="19">
        <f t="shared" si="2"/>
        <v>9.4702812884301935E-3</v>
      </c>
    </row>
    <row r="46" spans="4:6" x14ac:dyDescent="0.2">
      <c r="D46">
        <f t="shared" si="1"/>
        <v>1990</v>
      </c>
      <c r="E46" s="15">
        <v>250176003.41702372</v>
      </c>
      <c r="F46" s="19">
        <f t="shared" si="2"/>
        <v>1.1271083194646536E-2</v>
      </c>
    </row>
    <row r="47" spans="4:6" x14ac:dyDescent="0.2">
      <c r="D47">
        <f t="shared" si="1"/>
        <v>1991</v>
      </c>
      <c r="E47" s="15">
        <v>253531182.50448561</v>
      </c>
      <c r="F47" s="19">
        <f t="shared" si="2"/>
        <v>1.3411274629202108E-2</v>
      </c>
    </row>
    <row r="48" spans="4:6" x14ac:dyDescent="0.2">
      <c r="D48">
        <f t="shared" si="1"/>
        <v>1992</v>
      </c>
      <c r="E48" s="15">
        <v>256928040.24496937</v>
      </c>
      <c r="F48" s="19">
        <f t="shared" si="2"/>
        <v>1.3398185213070013E-2</v>
      </c>
    </row>
    <row r="49" spans="4:6" x14ac:dyDescent="0.2">
      <c r="D49">
        <f t="shared" si="1"/>
        <v>1993</v>
      </c>
      <c r="E49" s="15">
        <v>260287302.24078104</v>
      </c>
      <c r="F49" s="19">
        <f t="shared" si="2"/>
        <v>1.3074719258391543E-2</v>
      </c>
    </row>
    <row r="50" spans="4:6" x14ac:dyDescent="0.2">
      <c r="D50">
        <f t="shared" si="1"/>
        <v>1994</v>
      </c>
      <c r="E50" s="15">
        <v>263461811.86973053</v>
      </c>
      <c r="F50" s="19">
        <f t="shared" si="2"/>
        <v>1.2196175539953558E-2</v>
      </c>
    </row>
    <row r="51" spans="4:6" x14ac:dyDescent="0.2">
      <c r="D51">
        <f t="shared" si="1"/>
        <v>1995</v>
      </c>
      <c r="E51" s="15">
        <v>266590946.11528823</v>
      </c>
      <c r="F51" s="19">
        <f t="shared" si="2"/>
        <v>1.187699357015326E-2</v>
      </c>
    </row>
    <row r="52" spans="4:6" x14ac:dyDescent="0.2">
      <c r="D52">
        <f t="shared" si="1"/>
        <v>1996</v>
      </c>
      <c r="E52" s="15">
        <v>269724332.15025324</v>
      </c>
      <c r="F52" s="19">
        <f t="shared" si="2"/>
        <v>1.1753535071704846E-2</v>
      </c>
    </row>
    <row r="53" spans="4:6" x14ac:dyDescent="0.2">
      <c r="D53">
        <f t="shared" si="1"/>
        <v>1997</v>
      </c>
      <c r="E53" s="15">
        <v>272968291.45579922</v>
      </c>
      <c r="F53" s="19">
        <f t="shared" si="2"/>
        <v>1.2026943508155252E-2</v>
      </c>
    </row>
    <row r="54" spans="4:6" x14ac:dyDescent="0.2">
      <c r="D54">
        <f t="shared" si="1"/>
        <v>1998</v>
      </c>
      <c r="E54" s="15">
        <v>276164770.48024625</v>
      </c>
      <c r="F54" s="19">
        <f t="shared" si="2"/>
        <v>1.1710074483008759E-2</v>
      </c>
    </row>
    <row r="55" spans="4:6" x14ac:dyDescent="0.2">
      <c r="D55">
        <f t="shared" si="1"/>
        <v>1999</v>
      </c>
      <c r="E55" s="15">
        <v>279338153.69465756</v>
      </c>
      <c r="F55" s="19">
        <f t="shared" si="2"/>
        <v>1.1490905262437456E-2</v>
      </c>
    </row>
    <row r="56" spans="4:6" x14ac:dyDescent="0.2">
      <c r="D56">
        <f t="shared" si="1"/>
        <v>2000</v>
      </c>
      <c r="E56" s="15">
        <v>282404781.60870129</v>
      </c>
      <c r="F56" s="19">
        <f t="shared" si="2"/>
        <v>1.0978192106889217E-2</v>
      </c>
    </row>
    <row r="57" spans="4:6" x14ac:dyDescent="0.2">
      <c r="D57">
        <f t="shared" si="1"/>
        <v>2001</v>
      </c>
      <c r="E57" s="15">
        <v>285224039.95548552</v>
      </c>
      <c r="F57" s="19">
        <f t="shared" si="2"/>
        <v>9.9830404100260672E-3</v>
      </c>
    </row>
    <row r="58" spans="4:6" x14ac:dyDescent="0.2">
      <c r="D58">
        <f t="shared" si="1"/>
        <v>2002</v>
      </c>
      <c r="E58" s="15">
        <v>287954335.85244012</v>
      </c>
      <c r="F58" s="19">
        <f t="shared" si="2"/>
        <v>9.5724606431515369E-3</v>
      </c>
    </row>
    <row r="59" spans="4:6" x14ac:dyDescent="0.2">
      <c r="D59">
        <f t="shared" si="1"/>
        <v>2003</v>
      </c>
      <c r="E59" s="15">
        <v>290634524.78894937</v>
      </c>
      <c r="F59" s="19">
        <f t="shared" si="2"/>
        <v>9.3076873754132095E-3</v>
      </c>
    </row>
    <row r="60" spans="4:6" x14ac:dyDescent="0.2">
      <c r="D60">
        <f t="shared" si="1"/>
        <v>2004</v>
      </c>
      <c r="E60" s="15">
        <v>293266858.10879618</v>
      </c>
      <c r="F60" s="19">
        <f t="shared" si="2"/>
        <v>9.0571941573642789E-3</v>
      </c>
    </row>
    <row r="61" spans="4:6" x14ac:dyDescent="0.2">
      <c r="D61">
        <f t="shared" si="1"/>
        <v>2005</v>
      </c>
      <c r="E61" s="15">
        <v>295996325.19081694</v>
      </c>
      <c r="F61" s="19">
        <f t="shared" si="2"/>
        <v>9.3071105941613386E-3</v>
      </c>
    </row>
    <row r="62" spans="4:6" x14ac:dyDescent="0.2">
      <c r="D62">
        <f t="shared" si="1"/>
        <v>2006</v>
      </c>
      <c r="E62" s="15">
        <v>298818520.14437616</v>
      </c>
      <c r="F62" s="19">
        <f t="shared" si="2"/>
        <v>9.5345607812524769E-3</v>
      </c>
    </row>
    <row r="63" spans="4:6" x14ac:dyDescent="0.2">
      <c r="D63">
        <f t="shared" si="1"/>
        <v>2007</v>
      </c>
      <c r="E63" s="15">
        <v>301699225.18042916</v>
      </c>
      <c r="F63" s="19">
        <f t="shared" si="2"/>
        <v>9.6403162516873753E-3</v>
      </c>
    </row>
    <row r="64" spans="4:6" x14ac:dyDescent="0.2">
      <c r="D64">
        <f t="shared" si="1"/>
        <v>2008</v>
      </c>
      <c r="E64" s="15">
        <v>304534781.74110687</v>
      </c>
      <c r="F64" s="19">
        <f t="shared" si="2"/>
        <v>9.3986206261613692E-3</v>
      </c>
    </row>
    <row r="65" spans="4:6" x14ac:dyDescent="0.2">
      <c r="D65">
        <f t="shared" si="1"/>
        <v>2009</v>
      </c>
      <c r="E65" s="15">
        <v>307243102.22271514</v>
      </c>
      <c r="F65" s="19">
        <f t="shared" si="2"/>
        <v>8.8933042922849648E-3</v>
      </c>
    </row>
    <row r="66" spans="4:6" x14ac:dyDescent="0.2">
      <c r="D66">
        <f t="shared" si="1"/>
        <v>2010</v>
      </c>
      <c r="E66" s="15">
        <v>309842663.03675288</v>
      </c>
      <c r="F66" s="19">
        <f t="shared" si="2"/>
        <v>8.460924900287381E-3</v>
      </c>
    </row>
    <row r="67" spans="4:6" x14ac:dyDescent="0.2">
      <c r="D67">
        <f t="shared" si="1"/>
        <v>2011</v>
      </c>
      <c r="E67" s="15">
        <v>312296781.03997171</v>
      </c>
      <c r="F67" s="19">
        <f t="shared" si="2"/>
        <v>7.9205296622684163E-3</v>
      </c>
    </row>
    <row r="68" spans="4:6" x14ac:dyDescent="0.2">
      <c r="D68">
        <f t="shared" si="1"/>
        <v>2012</v>
      </c>
      <c r="E68" s="15">
        <v>314726472.68115348</v>
      </c>
      <c r="F68" s="19">
        <f t="shared" ref="F68:F77" si="3">(E68/E67)-1</f>
        <v>7.7800726382473151E-3</v>
      </c>
    </row>
    <row r="69" spans="4:6" x14ac:dyDescent="0.2">
      <c r="D69">
        <f t="shared" ref="D69:D77" si="4">D68+1</f>
        <v>2013</v>
      </c>
      <c r="E69" s="15">
        <v>317101787.28784341</v>
      </c>
      <c r="F69" s="19">
        <f t="shared" si="3"/>
        <v>7.5472348622429575E-3</v>
      </c>
    </row>
    <row r="70" spans="4:6" x14ac:dyDescent="0.2">
      <c r="D70">
        <f t="shared" si="4"/>
        <v>2014</v>
      </c>
      <c r="E70" s="15">
        <v>319608357.32150435</v>
      </c>
      <c r="F70" s="19">
        <f t="shared" si="3"/>
        <v>7.9046228502825944E-3</v>
      </c>
    </row>
    <row r="71" spans="4:6" x14ac:dyDescent="0.2">
      <c r="D71">
        <f t="shared" si="4"/>
        <v>2015</v>
      </c>
      <c r="E71" s="15">
        <v>322112593.94405264</v>
      </c>
      <c r="F71" s="19">
        <f t="shared" si="3"/>
        <v>7.835328974295841E-3</v>
      </c>
    </row>
    <row r="72" spans="4:6" x14ac:dyDescent="0.2">
      <c r="D72">
        <f t="shared" si="4"/>
        <v>2016</v>
      </c>
      <c r="E72" s="15">
        <v>324611202.4014982</v>
      </c>
      <c r="F72" s="19">
        <f t="shared" si="3"/>
        <v>7.7569412199993693E-3</v>
      </c>
    </row>
    <row r="73" spans="4:6" x14ac:dyDescent="0.2">
      <c r="D73">
        <f t="shared" si="4"/>
        <v>2017</v>
      </c>
      <c r="E73" s="15">
        <v>326863837.49994349</v>
      </c>
      <c r="F73" s="19">
        <f t="shared" si="3"/>
        <v>6.9394866282497247E-3</v>
      </c>
    </row>
    <row r="74" spans="4:6" x14ac:dyDescent="0.2">
      <c r="D74">
        <f t="shared" si="4"/>
        <v>2018</v>
      </c>
      <c r="E74" s="15">
        <v>328798450.26307535</v>
      </c>
      <c r="F74" s="19">
        <f t="shared" si="3"/>
        <v>5.9187115281058578E-3</v>
      </c>
    </row>
    <row r="75" spans="4:6" x14ac:dyDescent="0.2">
      <c r="D75">
        <f t="shared" si="4"/>
        <v>2019</v>
      </c>
      <c r="E75" s="15">
        <v>330515831.01428765</v>
      </c>
      <c r="F75" s="19">
        <f t="shared" si="3"/>
        <v>5.2232020857707617E-3</v>
      </c>
    </row>
    <row r="76" spans="4:6" x14ac:dyDescent="0.2">
      <c r="D76">
        <f t="shared" si="4"/>
        <v>2020</v>
      </c>
      <c r="E76" s="15">
        <v>331760739.32383537</v>
      </c>
      <c r="F76" s="19">
        <f t="shared" si="3"/>
        <v>3.7665618186195626E-3</v>
      </c>
    </row>
    <row r="77" spans="4:6" x14ac:dyDescent="0.2">
      <c r="D77">
        <f t="shared" si="4"/>
        <v>2021</v>
      </c>
      <c r="E77" s="15">
        <v>332215311.7411676</v>
      </c>
      <c r="F77" s="19">
        <f t="shared" si="3"/>
        <v>1.3701814695092907E-3</v>
      </c>
    </row>
    <row r="78" spans="4:6" x14ac:dyDescent="0.2">
      <c r="E78" s="2"/>
      <c r="F78" s="4"/>
    </row>
    <row r="79" spans="4:6" x14ac:dyDescent="0.2">
      <c r="E79" s="2"/>
      <c r="F79" s="1"/>
    </row>
    <row r="80" spans="4:6" x14ac:dyDescent="0.2">
      <c r="E80" s="2"/>
      <c r="F80" s="1"/>
    </row>
    <row r="81" spans="5:6" x14ac:dyDescent="0.2">
      <c r="E81" s="2"/>
      <c r="F81" s="1"/>
    </row>
    <row r="82" spans="5:6" x14ac:dyDescent="0.2">
      <c r="E82" s="2"/>
      <c r="F82" s="1"/>
    </row>
    <row r="83" spans="5:6" x14ac:dyDescent="0.2">
      <c r="E83" s="2"/>
      <c r="F83" s="1"/>
    </row>
    <row r="84" spans="5:6" x14ac:dyDescent="0.2">
      <c r="E84" s="2"/>
      <c r="F84" s="1"/>
    </row>
    <row r="85" spans="5:6" x14ac:dyDescent="0.2">
      <c r="E85" s="2"/>
      <c r="F85" s="1"/>
    </row>
    <row r="86" spans="5:6" x14ac:dyDescent="0.2">
      <c r="E86" s="2"/>
      <c r="F86" s="1"/>
    </row>
    <row r="87" spans="5:6" x14ac:dyDescent="0.2">
      <c r="E87" s="2"/>
      <c r="F87" s="1"/>
    </row>
    <row r="88" spans="5:6" x14ac:dyDescent="0.2">
      <c r="E88" s="2"/>
      <c r="F88" s="1"/>
    </row>
    <row r="89" spans="5:6" x14ac:dyDescent="0.2">
      <c r="E89" s="2"/>
      <c r="F89" s="1"/>
    </row>
    <row r="90" spans="5:6" x14ac:dyDescent="0.2">
      <c r="E90" s="2"/>
      <c r="F90" s="1"/>
    </row>
    <row r="91" spans="5:6" x14ac:dyDescent="0.2">
      <c r="E91" s="2"/>
      <c r="F91" s="1"/>
    </row>
    <row r="92" spans="5:6" x14ac:dyDescent="0.2">
      <c r="E92" s="2"/>
      <c r="F92" s="1"/>
    </row>
    <row r="93" spans="5:6" x14ac:dyDescent="0.2">
      <c r="E93" s="2"/>
      <c r="F93" s="1"/>
    </row>
    <row r="94" spans="5:6" x14ac:dyDescent="0.2">
      <c r="E94" s="2"/>
      <c r="F94" s="1"/>
    </row>
    <row r="95" spans="5:6" x14ac:dyDescent="0.2">
      <c r="E95" s="2"/>
      <c r="F95" s="1"/>
    </row>
    <row r="96" spans="5:6" x14ac:dyDescent="0.2">
      <c r="E96" s="2"/>
      <c r="F96" s="1"/>
    </row>
    <row r="97" spans="5:6" x14ac:dyDescent="0.2">
      <c r="E97" s="2"/>
      <c r="F97" s="1"/>
    </row>
    <row r="98" spans="5:6" x14ac:dyDescent="0.2">
      <c r="E98" s="2"/>
      <c r="F98" s="1"/>
    </row>
    <row r="99" spans="5:6" x14ac:dyDescent="0.2">
      <c r="E99" s="2"/>
      <c r="F99" s="1"/>
    </row>
    <row r="100" spans="5:6" x14ac:dyDescent="0.2">
      <c r="E100" s="2"/>
      <c r="F100" s="1"/>
    </row>
    <row r="101" spans="5:6" x14ac:dyDescent="0.2">
      <c r="E101" s="2"/>
      <c r="F101" s="1"/>
    </row>
    <row r="102" spans="5:6" x14ac:dyDescent="0.2">
      <c r="E102" s="2"/>
      <c r="F102" s="1"/>
    </row>
    <row r="103" spans="5:6" x14ac:dyDescent="0.2">
      <c r="E103" s="2"/>
      <c r="F103" s="1"/>
    </row>
    <row r="104" spans="5:6" x14ac:dyDescent="0.2">
      <c r="E104" s="2"/>
      <c r="F104" s="1"/>
    </row>
    <row r="105" spans="5:6" x14ac:dyDescent="0.2">
      <c r="E105" s="2"/>
      <c r="F105" s="1"/>
    </row>
    <row r="106" spans="5:6" x14ac:dyDescent="0.2">
      <c r="E106" s="2"/>
      <c r="F106" s="1"/>
    </row>
    <row r="107" spans="5:6" x14ac:dyDescent="0.2">
      <c r="E107" s="2"/>
      <c r="F107" s="1"/>
    </row>
    <row r="108" spans="5:6" x14ac:dyDescent="0.2">
      <c r="E108" s="2"/>
      <c r="F108" s="1"/>
    </row>
    <row r="109" spans="5:6" x14ac:dyDescent="0.2">
      <c r="E109" s="2"/>
      <c r="F109" s="1"/>
    </row>
    <row r="110" spans="5:6" x14ac:dyDescent="0.2">
      <c r="E110" s="2"/>
      <c r="F110" s="1"/>
    </row>
    <row r="111" spans="5:6" x14ac:dyDescent="0.2">
      <c r="E111" s="2"/>
      <c r="F111" s="1"/>
    </row>
    <row r="112" spans="5:6" x14ac:dyDescent="0.2">
      <c r="E112" s="2"/>
      <c r="F112" s="1"/>
    </row>
    <row r="113" spans="5:6" x14ac:dyDescent="0.2">
      <c r="E113" s="2"/>
      <c r="F113" s="1"/>
    </row>
    <row r="114" spans="5:6" x14ac:dyDescent="0.2">
      <c r="E114" s="2"/>
      <c r="F114" s="1"/>
    </row>
    <row r="115" spans="5:6" x14ac:dyDescent="0.2">
      <c r="E115" s="2"/>
      <c r="F115" s="1"/>
    </row>
    <row r="116" spans="5:6" x14ac:dyDescent="0.2">
      <c r="E116" s="2"/>
      <c r="F116" s="1"/>
    </row>
    <row r="117" spans="5:6" x14ac:dyDescent="0.2">
      <c r="E117" s="2"/>
      <c r="F117" s="1"/>
    </row>
    <row r="118" spans="5:6" x14ac:dyDescent="0.2">
      <c r="E118" s="2"/>
      <c r="F118" s="1"/>
    </row>
    <row r="119" spans="5:6" x14ac:dyDescent="0.2">
      <c r="E119" s="2"/>
      <c r="F119" s="1"/>
    </row>
    <row r="120" spans="5:6" x14ac:dyDescent="0.2">
      <c r="E120" s="2"/>
      <c r="F120" s="1"/>
    </row>
    <row r="121" spans="5:6" x14ac:dyDescent="0.2">
      <c r="E121" s="2"/>
      <c r="F121" s="1"/>
    </row>
    <row r="122" spans="5:6" x14ac:dyDescent="0.2">
      <c r="E122" s="2"/>
      <c r="F122" s="1"/>
    </row>
    <row r="123" spans="5:6" x14ac:dyDescent="0.2">
      <c r="E123" s="2"/>
      <c r="F123" s="1"/>
    </row>
    <row r="124" spans="5:6" x14ac:dyDescent="0.2">
      <c r="E124" s="2"/>
      <c r="F124" s="1"/>
    </row>
    <row r="125" spans="5:6" x14ac:dyDescent="0.2">
      <c r="E125" s="2"/>
      <c r="F125" s="1"/>
    </row>
  </sheetData>
  <mergeCells count="6">
    <mergeCell ref="B12:C12"/>
    <mergeCell ref="B5:C5"/>
    <mergeCell ref="B6:C6"/>
    <mergeCell ref="B8:C8"/>
    <mergeCell ref="B9:C9"/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simulated gdp</vt:lpstr>
      <vt:lpstr>simulated gdp noise</vt:lpstr>
      <vt:lpstr>us fred gdp pc download</vt:lpstr>
      <vt:lpstr>us gdp per capita</vt:lpstr>
      <vt:lpstr>china fred download</vt:lpstr>
      <vt:lpstr>china gdp per capita</vt:lpstr>
      <vt:lpstr>us pop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2022-09-11T15:02:19Z</dcterms:created>
  <dcterms:modified xsi:type="dcterms:W3CDTF">2022-09-14T17:39:49Z</dcterms:modified>
</cp:coreProperties>
</file>