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ng-ok/Desktop/주간업무/2023년도/3월/2주차_6-10/[시설보안실]_온실가스_관리시스템_등록_자료_조사_협조_요청(중요)/"/>
    </mc:Choice>
  </mc:AlternateContent>
  <xr:revisionPtr revIDLastSave="0" documentId="13_ncr:1_{97B247C5-6131-6D49-95FD-AFB3A14A81DD}" xr6:coauthVersionLast="47" xr6:coauthVersionMax="47" xr10:uidLastSave="{00000000-0000-0000-0000-000000000000}"/>
  <bookViews>
    <workbookView xWindow="5780" yWindow="500" windowWidth="21920" windowHeight="21740" xr2:uid="{00000000-000D-0000-FFFF-FFFF00000000}"/>
  </bookViews>
  <sheets>
    <sheet name="3.실험장비" sheetId="53" r:id="rId1"/>
  </sheets>
  <externalReferences>
    <externalReference r:id="rId2"/>
  </externalReferences>
  <definedNames>
    <definedName name="_xlnm._FilterDatabase" localSheetId="0" hidden="1">'3.실험장비'!#REF!</definedName>
    <definedName name="기재사항" localSheetId="0">#REF!</definedName>
    <definedName name="기재사항">#REF!</definedName>
    <definedName name="ㅇ" localSheetId="0">#REF!</definedName>
    <definedName name="ㅇ">#REF!</definedName>
    <definedName name="ㅇㅇ" localSheetId="0">#REF!</definedName>
    <definedName name="ㅇㅇ">#REF!</definedName>
    <definedName name="연료표">[1]배출계수등!$B$3:$H$39</definedName>
    <definedName name="ㅕㅔㄴ" localSheetId="0">#REF!</definedName>
    <definedName name="ㅕㅔㄴ">#REF!</definedName>
    <definedName name="_xlnm.Print_Area" localSheetId="0">'3.실험장비'!$A$1:$Q$17</definedName>
    <definedName name="_xlnm.Print_Titles" localSheetId="0">'3.실험장비'!$4:$4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53" l="1"/>
  <c r="Q12" i="53" s="1"/>
  <c r="K6" i="53"/>
  <c r="P30" i="53"/>
  <c r="Q30" i="53" s="1"/>
  <c r="P29" i="53"/>
  <c r="Q29" i="53" s="1"/>
  <c r="P28" i="53"/>
  <c r="Q28" i="53" s="1"/>
  <c r="P27" i="53"/>
  <c r="Q27" i="53" s="1"/>
  <c r="P26" i="53"/>
  <c r="Q26" i="53" s="1"/>
  <c r="P25" i="53"/>
  <c r="Q25" i="53" s="1"/>
  <c r="P24" i="53"/>
  <c r="Q24" i="53" s="1"/>
  <c r="P23" i="53"/>
  <c r="Q23" i="53" s="1"/>
  <c r="P22" i="53"/>
  <c r="Q22" i="53" s="1"/>
  <c r="P21" i="53"/>
  <c r="Q21" i="53" s="1"/>
  <c r="P20" i="53"/>
  <c r="Q20" i="53" s="1"/>
  <c r="P19" i="53"/>
  <c r="Q19" i="53" s="1"/>
  <c r="P18" i="53"/>
  <c r="Q18" i="53" s="1"/>
  <c r="P7" i="53" l="1"/>
  <c r="P8" i="53"/>
  <c r="P9" i="53"/>
  <c r="P10" i="53"/>
  <c r="P11" i="53"/>
  <c r="P13" i="53"/>
  <c r="P14" i="53"/>
  <c r="P15" i="53"/>
  <c r="P16" i="53"/>
  <c r="P17" i="53"/>
  <c r="P6" i="53" l="1"/>
  <c r="Q6" i="53" s="1"/>
  <c r="Q7" i="53" l="1"/>
  <c r="Q8" i="53"/>
  <c r="Q9" i="53"/>
  <c r="Q10" i="53"/>
  <c r="Q11" i="53"/>
  <c r="Q13" i="53"/>
  <c r="Q14" i="53"/>
  <c r="Q15" i="53"/>
  <c r="Q16" i="53"/>
  <c r="Q17" i="53"/>
  <c r="P5" i="53" l="1"/>
  <c r="Q5" i="5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정계수</author>
  </authors>
  <commentList>
    <comment ref="P6" authorId="0" shapeId="0" xr:uid="{00000000-0006-0000-0500-000001000000}">
      <text>
        <r>
          <rPr>
            <sz val="12"/>
            <color rgb="FF000000"/>
            <rFont val="Tahoma"/>
            <family val="2"/>
          </rPr>
          <t xml:space="preserve">- </t>
        </r>
        <r>
          <rPr>
            <sz val="12"/>
            <color rgb="FF000000"/>
            <rFont val="돋움"/>
            <family val="2"/>
            <charset val="129"/>
          </rPr>
          <t>부하율</t>
        </r>
        <r>
          <rPr>
            <sz val="12"/>
            <color rgb="FF000000"/>
            <rFont val="Tahoma"/>
            <family val="2"/>
          </rPr>
          <t xml:space="preserve"> 50%</t>
        </r>
        <r>
          <rPr>
            <sz val="12"/>
            <color rgb="FF000000"/>
            <rFont val="돋움"/>
            <family val="2"/>
            <charset val="129"/>
          </rPr>
          <t>로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가정</t>
        </r>
        <r>
          <rPr>
            <sz val="12"/>
            <color rgb="FF000000"/>
            <rFont val="Tahoma"/>
            <family val="2"/>
          </rPr>
          <t xml:space="preserve">, </t>
        </r>
        <r>
          <rPr>
            <sz val="12"/>
            <color rgb="FF000000"/>
            <rFont val="돋움"/>
            <family val="2"/>
            <charset val="129"/>
          </rPr>
          <t>가동시간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및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일자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고려</t>
        </r>
      </text>
    </comment>
    <comment ref="P18" authorId="0" shapeId="0" xr:uid="{5DAF484E-CCCB-844F-B167-124548857893}">
      <text>
        <r>
          <rPr>
            <sz val="12"/>
            <color rgb="FF000000"/>
            <rFont val="Tahoma"/>
            <family val="2"/>
          </rPr>
          <t xml:space="preserve">- </t>
        </r>
        <r>
          <rPr>
            <sz val="12"/>
            <color rgb="FF000000"/>
            <rFont val="돋움"/>
            <family val="2"/>
            <charset val="129"/>
          </rPr>
          <t>부하율</t>
        </r>
        <r>
          <rPr>
            <sz val="12"/>
            <color rgb="FF000000"/>
            <rFont val="Tahoma"/>
            <family val="2"/>
          </rPr>
          <t xml:space="preserve"> 50%</t>
        </r>
        <r>
          <rPr>
            <sz val="12"/>
            <color rgb="FF000000"/>
            <rFont val="돋움"/>
            <family val="2"/>
            <charset val="129"/>
          </rPr>
          <t>로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가정</t>
        </r>
        <r>
          <rPr>
            <sz val="12"/>
            <color rgb="FF000000"/>
            <rFont val="Tahoma"/>
            <family val="2"/>
          </rPr>
          <t xml:space="preserve">, </t>
        </r>
        <r>
          <rPr>
            <sz val="12"/>
            <color rgb="FF000000"/>
            <rFont val="돋움"/>
            <family val="2"/>
            <charset val="129"/>
          </rPr>
          <t>가동시간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및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일자</t>
        </r>
        <r>
          <rPr>
            <sz val="12"/>
            <color rgb="FF000000"/>
            <rFont val="Tahoma"/>
            <family val="2"/>
          </rPr>
          <t xml:space="preserve"> </t>
        </r>
        <r>
          <rPr>
            <sz val="12"/>
            <color rgb="FF000000"/>
            <rFont val="돋움"/>
            <family val="2"/>
            <charset val="129"/>
          </rPr>
          <t>고려</t>
        </r>
      </text>
    </comment>
  </commentList>
</comments>
</file>

<file path=xl/sharedStrings.xml><?xml version="1.0" encoding="utf-8"?>
<sst xmlns="http://schemas.openxmlformats.org/spreadsheetml/2006/main" count="97" uniqueCount="86">
  <si>
    <t>기관명</t>
    <phoneticPr fontId="12" type="noConversion"/>
  </si>
  <si>
    <t>종류</t>
    <phoneticPr fontId="12" type="noConversion"/>
  </si>
  <si>
    <t>용도</t>
    <phoneticPr fontId="12" type="noConversion"/>
  </si>
  <si>
    <t>모델명</t>
  </si>
  <si>
    <t>수량(개)</t>
    <phoneticPr fontId="12" type="noConversion"/>
  </si>
  <si>
    <t>제작사</t>
  </si>
  <si>
    <t>폐기장비</t>
  </si>
  <si>
    <t>합계</t>
    <phoneticPr fontId="12" type="noConversion"/>
  </si>
  <si>
    <t>노란셀은 자동계산</t>
    <phoneticPr fontId="1" type="noConversion"/>
  </si>
  <si>
    <t>증빙번호</t>
    <phoneticPr fontId="1" type="noConversion"/>
  </si>
  <si>
    <t>설치일자</t>
    <phoneticPr fontId="1" type="noConversion"/>
  </si>
  <si>
    <t>설치장소</t>
    <phoneticPr fontId="1" type="noConversion"/>
  </si>
  <si>
    <t>연간전력
사용량(kWh)</t>
    <phoneticPr fontId="12" type="noConversion"/>
  </si>
  <si>
    <t>온실가스 배출량(tCO2eq)</t>
    <phoneticPr fontId="12" type="noConversion"/>
  </si>
  <si>
    <t>비고</t>
    <phoneticPr fontId="1" type="noConversion"/>
  </si>
  <si>
    <t>가동시간
(시간/일)</t>
    <phoneticPr fontId="1" type="noConversion"/>
  </si>
  <si>
    <t>연간가동일
(일/년)</t>
    <phoneticPr fontId="1" type="noConversion"/>
  </si>
  <si>
    <t>C-1</t>
    <phoneticPr fontId="1" type="noConversion"/>
  </si>
  <si>
    <t>소비전력(W)</t>
    <phoneticPr fontId="12" type="noConversion"/>
  </si>
  <si>
    <r>
      <rPr>
        <b/>
        <sz val="14"/>
        <color indexed="30"/>
        <rFont val="굴림"/>
        <family val="3"/>
        <charset val="129"/>
      </rPr>
      <t xml:space="preserve">* 증빙번호 : </t>
    </r>
    <r>
      <rPr>
        <sz val="14"/>
        <color indexed="30"/>
        <rFont val="굴림"/>
        <family val="3"/>
        <charset val="129"/>
      </rPr>
      <t>해당장비 명칭, 입고일, 사양을 알 수 있는 증빙 (물품계약서, 검수조서 등)을 스캔 후 첨부(증빙번호와 파일명 동일하게)
* 가동일자 및 가동시간은 실제 사용시간을 기준으로 기입
* 소비전력의 단위는 W로 입력 (kW아님)
* 소비전력은 제원표나 카탈로그에 표기되지 않은 경우 Power Supply 사양 기준으로 입력</t>
    </r>
    <phoneticPr fontId="5" type="noConversion"/>
  </si>
  <si>
    <r>
      <t xml:space="preserve">□ </t>
    </r>
    <r>
      <rPr>
        <b/>
        <sz val="20"/>
        <color indexed="8"/>
        <rFont val="맑은 고딕"/>
        <family val="3"/>
        <charset val="129"/>
      </rPr>
      <t xml:space="preserve"> 실험장비 도입현황</t>
    </r>
    <phoneticPr fontId="12" type="noConversion"/>
  </si>
  <si>
    <t>불활성기체질량분석실 R0-240</t>
    <phoneticPr fontId="1" type="noConversion"/>
  </si>
  <si>
    <t>게이지제어장치</t>
    <phoneticPr fontId="1" type="noConversion"/>
  </si>
  <si>
    <t>XGS-600</t>
    <phoneticPr fontId="1" type="noConversion"/>
  </si>
  <si>
    <t>Agilent Technologies</t>
    <phoneticPr fontId="1" type="noConversion"/>
  </si>
  <si>
    <t>가스추출라인의 진공제어</t>
    <phoneticPr fontId="1" type="noConversion"/>
  </si>
  <si>
    <t>로터리펌프</t>
    <phoneticPr fontId="1" type="noConversion"/>
  </si>
  <si>
    <t>진공</t>
    <phoneticPr fontId="1" type="noConversion"/>
  </si>
  <si>
    <t>진공펌프</t>
    <phoneticPr fontId="1" type="noConversion"/>
  </si>
  <si>
    <t>EHP-200</t>
    <phoneticPr fontId="1" type="noConversion"/>
  </si>
  <si>
    <t>세화진공</t>
    <phoneticPr fontId="1" type="noConversion"/>
  </si>
  <si>
    <t>C-2</t>
    <phoneticPr fontId="1" type="noConversion"/>
  </si>
  <si>
    <t>Helix Technology Corporation</t>
    <phoneticPr fontId="1" type="noConversion"/>
  </si>
  <si>
    <t>압축기</t>
    <phoneticPr fontId="1" type="noConversion"/>
  </si>
  <si>
    <t>냉각시스템</t>
    <phoneticPr fontId="1" type="noConversion"/>
  </si>
  <si>
    <t>C-3</t>
    <phoneticPr fontId="1" type="noConversion"/>
  </si>
  <si>
    <t>질량분석시스템, 수냉식(water-cooled)</t>
    <phoneticPr fontId="1" type="noConversion"/>
  </si>
  <si>
    <t>8200 Compressor</t>
    <phoneticPr fontId="1" type="noConversion"/>
  </si>
  <si>
    <t>터보펌프</t>
    <phoneticPr fontId="1" type="noConversion"/>
  </si>
  <si>
    <t>진공시스템</t>
    <phoneticPr fontId="1" type="noConversion"/>
  </si>
  <si>
    <t>EXT 75DX 24v dc</t>
    <phoneticPr fontId="1" type="noConversion"/>
  </si>
  <si>
    <t>Edwards</t>
    <phoneticPr fontId="1" type="noConversion"/>
  </si>
  <si>
    <t>C-4</t>
    <phoneticPr fontId="1" type="noConversion"/>
  </si>
  <si>
    <t>진공, backing pump</t>
    <phoneticPr fontId="1" type="noConversion"/>
  </si>
  <si>
    <t>진공, 2차펌프</t>
    <phoneticPr fontId="1" type="noConversion"/>
  </si>
  <si>
    <t>공기압축기</t>
    <phoneticPr fontId="1" type="noConversion"/>
  </si>
  <si>
    <t>공압액추에이터밸브 구동</t>
    <phoneticPr fontId="1" type="noConversion"/>
  </si>
  <si>
    <t>S.0020</t>
    <phoneticPr fontId="1" type="noConversion"/>
  </si>
  <si>
    <t>삼진냉동 ENG</t>
    <phoneticPr fontId="1" type="noConversion"/>
  </si>
  <si>
    <t>C-5</t>
    <phoneticPr fontId="1" type="noConversion"/>
  </si>
  <si>
    <t>gas extraction</t>
    <phoneticPr fontId="1" type="noConversion"/>
  </si>
  <si>
    <t>gas purification line, target particular gas species</t>
    <phoneticPr fontId="1" type="noConversion"/>
  </si>
  <si>
    <t>C-6</t>
    <phoneticPr fontId="1" type="noConversion"/>
  </si>
  <si>
    <t xml:space="preserve">	ANEST IWATA</t>
    <phoneticPr fontId="1" type="noConversion"/>
  </si>
  <si>
    <t>ISP-250C</t>
    <phoneticPr fontId="1" type="noConversion"/>
  </si>
  <si>
    <t>Scroll 진공펌프</t>
    <phoneticPr fontId="1" type="noConversion"/>
  </si>
  <si>
    <t>1-phase</t>
    <phoneticPr fontId="1" type="noConversion"/>
  </si>
  <si>
    <t>C-7</t>
    <phoneticPr fontId="1" type="noConversion"/>
  </si>
  <si>
    <t>CO2 및 δ13C 분석기</t>
    <phoneticPr fontId="1" type="noConversion"/>
  </si>
  <si>
    <t>이산화탄소 동위원소 및 농도 분석</t>
    <phoneticPr fontId="1" type="noConversion"/>
  </si>
  <si>
    <t>G213Li</t>
    <phoneticPr fontId="1" type="noConversion"/>
  </si>
  <si>
    <t>C-8</t>
    <phoneticPr fontId="1" type="noConversion"/>
  </si>
  <si>
    <t>Piccaro, Inc.</t>
    <phoneticPr fontId="1" type="noConversion"/>
  </si>
  <si>
    <t>MD 1</t>
    <phoneticPr fontId="1" type="noConversion"/>
  </si>
  <si>
    <t>VACUUBRAND GMBH + CO KG</t>
    <phoneticPr fontId="1" type="noConversion"/>
  </si>
  <si>
    <t>C-9</t>
    <phoneticPr fontId="1" type="noConversion"/>
  </si>
  <si>
    <t>다이어프램펌프</t>
    <phoneticPr fontId="1" type="noConversion"/>
  </si>
  <si>
    <t>N813.3ANE</t>
    <phoneticPr fontId="1" type="noConversion"/>
  </si>
  <si>
    <t>KnF</t>
    <phoneticPr fontId="1" type="noConversion"/>
  </si>
  <si>
    <t>C-10</t>
    <phoneticPr fontId="1" type="noConversion"/>
  </si>
  <si>
    <t>이산화탄소 분석시스템</t>
    <phoneticPr fontId="1" type="noConversion"/>
  </si>
  <si>
    <t>Apollo SciTech</t>
    <phoneticPr fontId="1" type="noConversion"/>
  </si>
  <si>
    <t>C-11</t>
    <phoneticPr fontId="1" type="noConversion"/>
  </si>
  <si>
    <t>극지유기화학분석실험실 R3-518</t>
    <phoneticPr fontId="1" type="noConversion"/>
  </si>
  <si>
    <t>온도제어장치</t>
    <phoneticPr fontId="1" type="noConversion"/>
  </si>
  <si>
    <t>온도제어</t>
    <phoneticPr fontId="1" type="noConversion"/>
  </si>
  <si>
    <t>Lake Shore</t>
    <phoneticPr fontId="1" type="noConversion"/>
  </si>
  <si>
    <t>C-12</t>
    <phoneticPr fontId="1" type="noConversion"/>
  </si>
  <si>
    <t>항온수조</t>
    <phoneticPr fontId="1" type="noConversion"/>
  </si>
  <si>
    <t>항온</t>
    <phoneticPr fontId="1" type="noConversion"/>
  </si>
  <si>
    <t>DCWB30</t>
    <phoneticPr fontId="1" type="noConversion"/>
  </si>
  <si>
    <t>LKLabKorea Inc.</t>
    <phoneticPr fontId="1" type="noConversion"/>
  </si>
  <si>
    <t>C-13</t>
    <phoneticPr fontId="1" type="noConversion"/>
  </si>
  <si>
    <t>이산화탄소 분석시스템, 
G213Li와 한 세트로 되어있음</t>
    <phoneticPr fontId="1" type="noConversion"/>
  </si>
  <si>
    <t>gas extraction 
(C-1, C-4, C-7~9 한 세트로 되어있음)</t>
    <phoneticPr fontId="1" type="noConversion"/>
  </si>
  <si>
    <t>AS-D1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</si>
</sst>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-* #,##0_-;\-* #,##0_-;_-* &quot;-&quot;_-;_-@_-"/>
    <numFmt numFmtId="177" formatCode="_-* #,##0.0_-;\-* #,##0.0_-;_-* &quot;-&quot;_-;_-@_-"/>
    <numFmt numFmtId="178" formatCode="_-* #,##0.00_-;\-* #,##0.00_-;_-* &quot;-&quot;_-;_-@_-"/>
  </numFmts>
  <fonts count="2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굴림"/>
      <family val="3"/>
      <charset val="129"/>
    </font>
    <font>
      <sz val="10"/>
      <name val="Arial"/>
      <family val="2"/>
    </font>
    <font>
      <sz val="8"/>
      <name val="굴림"/>
      <family val="3"/>
      <charset val="129"/>
    </font>
    <font>
      <sz val="14"/>
      <color indexed="30"/>
      <name val="굴림"/>
      <family val="3"/>
      <charset val="129"/>
    </font>
    <font>
      <b/>
      <sz val="14"/>
      <color indexed="30"/>
      <name val="굴림"/>
      <family val="3"/>
      <charset val="129"/>
    </font>
    <font>
      <sz val="14"/>
      <color theme="1"/>
      <name val="굴림"/>
      <family val="3"/>
      <charset val="129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sz val="13"/>
      <color rgb="FF000000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name val="돋움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3"/>
      <name val="돋움"/>
      <family val="3"/>
      <charset val="129"/>
    </font>
    <font>
      <b/>
      <sz val="16"/>
      <color rgb="FFFF0000"/>
      <name val="굴림"/>
      <family val="3"/>
      <charset val="129"/>
    </font>
    <font>
      <b/>
      <sz val="20"/>
      <color theme="1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</font>
    <font>
      <sz val="12"/>
      <color rgb="FF000000"/>
      <name val="Tahoma"/>
      <family val="2"/>
    </font>
    <font>
      <sz val="12"/>
      <color rgb="FF000000"/>
      <name val="돋움"/>
      <family val="2"/>
      <charset val="129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3">
    <xf numFmtId="0" fontId="0" fillId="0" borderId="0">
      <alignment vertical="center"/>
    </xf>
    <xf numFmtId="0" fontId="3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/>
    <xf numFmtId="0" fontId="2" fillId="0" borderId="0">
      <alignment vertical="center"/>
    </xf>
    <xf numFmtId="176" fontId="10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176" fontId="1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4" fillId="0" borderId="0"/>
    <xf numFmtId="0" fontId="11" fillId="0" borderId="0"/>
    <xf numFmtId="0" fontId="4" fillId="0" borderId="0"/>
    <xf numFmtId="0" fontId="3" fillId="0" borderId="0">
      <alignment vertical="center"/>
    </xf>
    <xf numFmtId="0" fontId="4" fillId="0" borderId="0"/>
    <xf numFmtId="0" fontId="10" fillId="0" borderId="0">
      <alignment vertical="center"/>
    </xf>
    <xf numFmtId="176" fontId="2" fillId="0" borderId="0" applyFont="0" applyFill="0" applyBorder="0" applyAlignment="0" applyProtection="0">
      <alignment vertical="center"/>
    </xf>
    <xf numFmtId="0" fontId="11" fillId="0" borderId="0"/>
    <xf numFmtId="0" fontId="2" fillId="0" borderId="0">
      <alignment vertical="center"/>
    </xf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/>
    <xf numFmtId="176" fontId="11" fillId="0" borderId="0" applyFont="0" applyFill="0" applyBorder="0" applyAlignment="0" applyProtection="0">
      <alignment vertical="center"/>
    </xf>
    <xf numFmtId="176" fontId="2" fillId="0" borderId="0" applyFont="0" applyFill="0" applyBorder="0" applyAlignment="0" applyProtection="0">
      <alignment vertical="center"/>
    </xf>
    <xf numFmtId="176" fontId="11" fillId="0" borderId="0" applyFon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11" fillId="0" borderId="0" xfId="9" applyProtection="1">
      <alignment vertical="center"/>
      <protection locked="0"/>
    </xf>
    <xf numFmtId="0" fontId="0" fillId="0" borderId="0" xfId="10" applyNumberFormat="1" applyFont="1" applyProtection="1">
      <alignment vertical="center"/>
      <protection locked="0"/>
    </xf>
    <xf numFmtId="177" fontId="0" fillId="0" borderId="0" xfId="10" applyNumberFormat="1" applyFont="1" applyProtection="1">
      <alignment vertical="center"/>
      <protection locked="0"/>
    </xf>
    <xf numFmtId="0" fontId="13" fillId="4" borderId="3" xfId="5" applyFont="1" applyFill="1" applyBorder="1" applyAlignment="1" applyProtection="1">
      <alignment horizontal="center" vertical="center"/>
      <protection locked="0"/>
    </xf>
    <xf numFmtId="0" fontId="13" fillId="4" borderId="4" xfId="5" applyFont="1" applyFill="1" applyBorder="1" applyAlignment="1" applyProtection="1">
      <alignment horizontal="center" vertical="center"/>
      <protection locked="0"/>
    </xf>
    <xf numFmtId="0" fontId="14" fillId="4" borderId="4" xfId="5" applyFont="1" applyFill="1" applyBorder="1" applyAlignment="1" applyProtection="1">
      <alignment horizontal="center" vertical="center" wrapText="1"/>
      <protection locked="0"/>
    </xf>
    <xf numFmtId="0" fontId="15" fillId="4" borderId="4" xfId="5" applyFont="1" applyFill="1" applyBorder="1" applyAlignment="1" applyProtection="1">
      <alignment horizontal="center" vertical="center" wrapText="1"/>
      <protection locked="0"/>
    </xf>
    <xf numFmtId="0" fontId="14" fillId="5" borderId="4" xfId="10" applyNumberFormat="1" applyFont="1" applyFill="1" applyBorder="1" applyAlignment="1" applyProtection="1">
      <alignment horizontal="center" vertical="center" wrapText="1"/>
      <protection locked="0"/>
    </xf>
    <xf numFmtId="0" fontId="14" fillId="4" borderId="4" xfId="10" applyNumberFormat="1" applyFont="1" applyFill="1" applyBorder="1" applyAlignment="1" applyProtection="1">
      <alignment horizontal="center" vertical="center" wrapText="1"/>
      <protection locked="0"/>
    </xf>
    <xf numFmtId="177" fontId="14" fillId="4" borderId="5" xfId="10" applyNumberFormat="1" applyFont="1" applyFill="1" applyBorder="1" applyAlignment="1" applyProtection="1">
      <alignment horizontal="center" vertical="center" wrapText="1"/>
      <protection locked="0"/>
    </xf>
    <xf numFmtId="0" fontId="15" fillId="0" borderId="6" xfId="5" applyFont="1" applyBorder="1" applyAlignment="1" applyProtection="1">
      <alignment horizontal="center" vertical="center" wrapText="1"/>
      <protection locked="0"/>
    </xf>
    <xf numFmtId="0" fontId="2" fillId="0" borderId="6" xfId="5" applyBorder="1" applyAlignment="1" applyProtection="1">
      <alignment horizontal="center" vertical="center"/>
      <protection locked="0"/>
    </xf>
    <xf numFmtId="49" fontId="2" fillId="0" borderId="6" xfId="5" applyNumberFormat="1" applyBorder="1" applyAlignment="1" applyProtection="1">
      <alignment horizontal="center" vertical="center" wrapText="1"/>
      <protection locked="0"/>
    </xf>
    <xf numFmtId="178" fontId="15" fillId="0" borderId="6" xfId="10" applyNumberFormat="1" applyFont="1" applyFill="1" applyBorder="1" applyAlignment="1" applyProtection="1">
      <alignment horizontal="center" vertical="center" wrapText="1"/>
      <protection locked="0"/>
    </xf>
    <xf numFmtId="178" fontId="15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2" fillId="0" borderId="1" xfId="5" applyBorder="1" applyAlignment="1" applyProtection="1">
      <alignment horizontal="center" vertical="center"/>
      <protection locked="0"/>
    </xf>
    <xf numFmtId="0" fontId="2" fillId="0" borderId="2" xfId="5" applyBorder="1" applyAlignment="1" applyProtection="1">
      <alignment horizontal="center" vertical="center"/>
      <protection locked="0"/>
    </xf>
    <xf numFmtId="178" fontId="15" fillId="0" borderId="2" xfId="10" applyNumberFormat="1" applyFont="1" applyFill="1" applyBorder="1" applyAlignment="1" applyProtection="1">
      <alignment horizontal="center" vertical="center" wrapText="1"/>
      <protection locked="0"/>
    </xf>
    <xf numFmtId="176" fontId="2" fillId="3" borderId="6" xfId="10" applyFont="1" applyFill="1" applyBorder="1" applyAlignment="1" applyProtection="1">
      <alignment horizontal="center" vertical="center"/>
    </xf>
    <xf numFmtId="177" fontId="0" fillId="3" borderId="7" xfId="10" applyNumberFormat="1" applyFont="1" applyFill="1" applyBorder="1" applyProtection="1">
      <alignment vertical="center"/>
    </xf>
    <xf numFmtId="0" fontId="8" fillId="0" borderId="0" xfId="1" applyFont="1" applyAlignment="1" applyProtection="1">
      <alignment vertical="center" wrapText="1"/>
      <protection locked="0"/>
    </xf>
    <xf numFmtId="0" fontId="9" fillId="0" borderId="15" xfId="5" applyFont="1" applyBorder="1" applyAlignment="1" applyProtection="1">
      <alignment horizontal="center" vertical="center"/>
      <protection locked="0"/>
    </xf>
    <xf numFmtId="0" fontId="11" fillId="0" borderId="1" xfId="9" applyBorder="1" applyAlignment="1" applyProtection="1">
      <alignment horizontal="center" vertical="center"/>
      <protection locked="0"/>
    </xf>
    <xf numFmtId="0" fontId="2" fillId="2" borderId="1" xfId="5" applyFill="1" applyBorder="1" applyAlignment="1" applyProtection="1">
      <alignment horizontal="center" vertical="center" wrapText="1" shrinkToFit="1"/>
      <protection locked="0"/>
    </xf>
    <xf numFmtId="0" fontId="2" fillId="0" borderId="1" xfId="10" applyNumberFormat="1" applyFont="1" applyFill="1" applyBorder="1" applyAlignment="1" applyProtection="1">
      <alignment horizontal="center" vertical="center"/>
      <protection locked="0"/>
    </xf>
    <xf numFmtId="0" fontId="2" fillId="0" borderId="6" xfId="10" applyNumberFormat="1" applyFont="1" applyFill="1" applyBorder="1" applyAlignment="1" applyProtection="1">
      <alignment horizontal="center" vertical="center"/>
      <protection locked="0"/>
    </xf>
    <xf numFmtId="178" fontId="18" fillId="0" borderId="6" xfId="10" applyNumberFormat="1" applyFont="1" applyFill="1" applyBorder="1" applyAlignment="1" applyProtection="1">
      <alignment horizontal="center" vertical="center" wrapText="1"/>
      <protection locked="0"/>
    </xf>
    <xf numFmtId="0" fontId="11" fillId="0" borderId="1" xfId="0" applyFont="1" applyBorder="1" applyAlignment="1" applyProtection="1">
      <alignment horizontal="center" vertical="center"/>
      <protection locked="0"/>
    </xf>
    <xf numFmtId="0" fontId="18" fillId="2" borderId="6" xfId="5" applyFont="1" applyFill="1" applyBorder="1" applyAlignment="1" applyProtection="1">
      <alignment horizontal="center" vertical="center" wrapText="1"/>
      <protection locked="0"/>
    </xf>
    <xf numFmtId="0" fontId="18" fillId="0" borderId="6" xfId="5" applyFont="1" applyBorder="1" applyAlignment="1" applyProtection="1">
      <alignment horizontal="center" vertical="center" wrapText="1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0" fontId="18" fillId="2" borderId="1" xfId="5" applyFont="1" applyFill="1" applyBorder="1" applyAlignment="1" applyProtection="1">
      <alignment horizontal="center" vertical="center" wrapText="1"/>
      <protection locked="0"/>
    </xf>
    <xf numFmtId="0" fontId="18" fillId="0" borderId="1" xfId="5" applyFont="1" applyBorder="1" applyAlignment="1" applyProtection="1">
      <alignment horizontal="center" vertical="center" wrapText="1"/>
      <protection locked="0"/>
    </xf>
    <xf numFmtId="178" fontId="18" fillId="0" borderId="1" xfId="10" applyNumberFormat="1" applyFont="1" applyFill="1" applyBorder="1" applyAlignment="1" applyProtection="1">
      <alignment horizontal="center" vertical="center" wrapText="1"/>
      <protection locked="0"/>
    </xf>
    <xf numFmtId="0" fontId="19" fillId="0" borderId="1" xfId="0" applyFont="1" applyBorder="1" applyAlignment="1" applyProtection="1">
      <alignment horizontal="center" vertical="center"/>
      <protection locked="0"/>
    </xf>
    <xf numFmtId="0" fontId="17" fillId="0" borderId="1" xfId="0" applyFont="1" applyBorder="1" applyAlignment="1" applyProtection="1">
      <alignment horizontal="center" vertical="center"/>
      <protection locked="0"/>
    </xf>
    <xf numFmtId="0" fontId="15" fillId="2" borderId="6" xfId="5" applyFont="1" applyFill="1" applyBorder="1" applyAlignment="1" applyProtection="1">
      <alignment horizontal="center" vertical="center" wrapText="1"/>
      <protection locked="0"/>
    </xf>
    <xf numFmtId="0" fontId="19" fillId="0" borderId="2" xfId="0" applyFont="1" applyBorder="1" applyAlignment="1" applyProtection="1">
      <alignment horizontal="center" vertical="center"/>
      <protection locked="0"/>
    </xf>
    <xf numFmtId="0" fontId="17" fillId="0" borderId="2" xfId="0" applyFont="1" applyBorder="1" applyAlignment="1" applyProtection="1">
      <alignment horizontal="center" vertical="center"/>
      <protection locked="0"/>
    </xf>
    <xf numFmtId="0" fontId="15" fillId="2" borderId="10" xfId="5" applyFont="1" applyFill="1" applyBorder="1" applyAlignment="1" applyProtection="1">
      <alignment horizontal="center" vertical="center" wrapText="1"/>
      <protection locked="0"/>
    </xf>
    <xf numFmtId="0" fontId="15" fillId="0" borderId="10" xfId="5" applyFont="1" applyBorder="1" applyAlignment="1" applyProtection="1">
      <alignment horizontal="center" vertical="center" wrapText="1"/>
      <protection locked="0"/>
    </xf>
    <xf numFmtId="0" fontId="2" fillId="0" borderId="10" xfId="5" applyBorder="1" applyAlignment="1" applyProtection="1">
      <alignment horizontal="center" vertical="center"/>
      <protection locked="0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10" applyNumberFormat="1" applyFont="1" applyFill="1" applyBorder="1" applyAlignment="1" applyProtection="1">
      <alignment horizontal="center" vertical="center"/>
      <protection locked="0"/>
    </xf>
    <xf numFmtId="176" fontId="9" fillId="3" borderId="16" xfId="8" applyFont="1" applyFill="1" applyBorder="1" applyAlignment="1" applyProtection="1">
      <alignment horizontal="center" vertical="center"/>
    </xf>
    <xf numFmtId="177" fontId="9" fillId="3" borderId="17" xfId="8" applyNumberFormat="1" applyFont="1" applyFill="1" applyBorder="1" applyAlignment="1" applyProtection="1">
      <alignment horizontal="center" vertical="center"/>
    </xf>
    <xf numFmtId="14" fontId="2" fillId="0" borderId="1" xfId="5" applyNumberFormat="1" applyBorder="1" applyAlignment="1" applyProtection="1">
      <alignment horizontal="center" vertical="center" wrapText="1"/>
      <protection locked="0"/>
    </xf>
    <xf numFmtId="14" fontId="11" fillId="0" borderId="0" xfId="9" applyNumberFormat="1" applyProtection="1">
      <alignment vertical="center"/>
      <protection locked="0"/>
    </xf>
    <xf numFmtId="0" fontId="0" fillId="0" borderId="0" xfId="10" applyNumberFormat="1" applyFont="1" applyAlignment="1" applyProtection="1">
      <alignment horizontal="center" vertical="center"/>
      <protection locked="0"/>
    </xf>
    <xf numFmtId="0" fontId="11" fillId="0" borderId="0" xfId="9" applyAlignment="1" applyProtection="1">
      <alignment horizontal="center" vertical="center"/>
      <protection locked="0"/>
    </xf>
    <xf numFmtId="0" fontId="16" fillId="0" borderId="18" xfId="9" applyFont="1" applyBorder="1" applyAlignment="1" applyProtection="1">
      <alignment horizontal="center" vertical="center"/>
      <protection locked="0"/>
    </xf>
    <xf numFmtId="0" fontId="16" fillId="0" borderId="19" xfId="9" applyFont="1" applyBorder="1" applyAlignment="1" applyProtection="1">
      <alignment horizontal="center" vertical="center"/>
      <protection locked="0"/>
    </xf>
    <xf numFmtId="0" fontId="16" fillId="0" borderId="20" xfId="9" applyFont="1" applyBorder="1" applyAlignment="1" applyProtection="1">
      <alignment horizontal="center" vertical="center"/>
      <protection locked="0"/>
    </xf>
    <xf numFmtId="0" fontId="16" fillId="0" borderId="3" xfId="9" applyFont="1" applyBorder="1" applyAlignment="1" applyProtection="1">
      <alignment horizontal="center" vertical="center"/>
      <protection locked="0"/>
    </xf>
    <xf numFmtId="0" fontId="16" fillId="0" borderId="8" xfId="9" applyFont="1" applyBorder="1" applyAlignment="1" applyProtection="1">
      <alignment horizontal="center" vertical="center"/>
      <protection locked="0"/>
    </xf>
    <xf numFmtId="0" fontId="0" fillId="0" borderId="8" xfId="0" applyBorder="1">
      <alignment vertical="center"/>
    </xf>
    <xf numFmtId="0" fontId="0" fillId="0" borderId="11" xfId="0" applyBorder="1">
      <alignment vertical="center"/>
    </xf>
    <xf numFmtId="0" fontId="21" fillId="0" borderId="0" xfId="5" applyFont="1" applyAlignment="1" applyProtection="1">
      <alignment horizontal="left" vertical="center" indent="2"/>
      <protection locked="0"/>
    </xf>
    <xf numFmtId="0" fontId="9" fillId="0" borderId="14" xfId="5" applyFont="1" applyBorder="1" applyAlignment="1" applyProtection="1">
      <alignment horizontal="center" vertical="center"/>
      <protection locked="0"/>
    </xf>
    <xf numFmtId="0" fontId="9" fillId="0" borderId="15" xfId="5" applyFont="1" applyBorder="1" applyAlignment="1" applyProtection="1">
      <alignment horizontal="center" vertical="center"/>
      <protection locked="0"/>
    </xf>
    <xf numFmtId="0" fontId="16" fillId="0" borderId="13" xfId="9" applyFont="1" applyBorder="1" applyAlignment="1" applyProtection="1">
      <alignment horizontal="center" vertical="center"/>
      <protection locked="0"/>
    </xf>
    <xf numFmtId="0" fontId="16" fillId="0" borderId="9" xfId="9" applyFont="1" applyBorder="1" applyAlignment="1" applyProtection="1">
      <alignment horizontal="center" vertical="center"/>
      <protection locked="0"/>
    </xf>
    <xf numFmtId="0" fontId="16" fillId="0" borderId="10" xfId="9" applyFont="1" applyBorder="1" applyAlignment="1" applyProtection="1">
      <alignment horizontal="center" vertical="center"/>
      <protection locked="0"/>
    </xf>
    <xf numFmtId="0" fontId="6" fillId="0" borderId="12" xfId="1" applyFont="1" applyBorder="1" applyAlignment="1" applyProtection="1">
      <alignment horizontal="left" vertical="center" wrapText="1"/>
      <protection locked="0"/>
    </xf>
    <xf numFmtId="0" fontId="20" fillId="3" borderId="0" xfId="1" applyFont="1" applyFill="1" applyAlignment="1" applyProtection="1">
      <alignment horizontal="center" vertical="center"/>
      <protection locked="0"/>
    </xf>
  </cellXfs>
  <cellStyles count="33">
    <cellStyle name="쉼표 [0]" xfId="8" builtinId="6"/>
    <cellStyle name="쉼표 [0] 2" xfId="2" xr:uid="{00000000-0005-0000-0000-000001000000}"/>
    <cellStyle name="쉼표 [0] 2 2" xfId="18" xr:uid="{00000000-0005-0000-0000-000002000000}"/>
    <cellStyle name="쉼표 [0] 2 2 2" xfId="28" xr:uid="{00000000-0005-0000-0000-000003000000}"/>
    <cellStyle name="쉼표 [0] 2 2 4" xfId="23" xr:uid="{00000000-0005-0000-0000-000004000000}"/>
    <cellStyle name="쉼표 [0] 2 2 4 2" xfId="31" xr:uid="{00000000-0005-0000-0000-000005000000}"/>
    <cellStyle name="쉼표 [0] 2 3" xfId="25" xr:uid="{00000000-0005-0000-0000-000006000000}"/>
    <cellStyle name="쉼표 [0] 3" xfId="10" xr:uid="{00000000-0005-0000-0000-000007000000}"/>
    <cellStyle name="쉼표 [0] 3 2" xfId="27" xr:uid="{00000000-0005-0000-0000-000008000000}"/>
    <cellStyle name="쉼표 [0] 3 3" xfId="24" xr:uid="{00000000-0005-0000-0000-000009000000}"/>
    <cellStyle name="쉼표 [0] 3 3 2" xfId="32" xr:uid="{00000000-0005-0000-0000-00000A000000}"/>
    <cellStyle name="쉼표 [0] 4" xfId="21" xr:uid="{00000000-0005-0000-0000-00000B000000}"/>
    <cellStyle name="쉼표 [0] 4 2" xfId="29" xr:uid="{00000000-0005-0000-0000-00000C000000}"/>
    <cellStyle name="쉼표 [0] 5" xfId="22" xr:uid="{00000000-0005-0000-0000-00000D000000}"/>
    <cellStyle name="쉼표 [0] 5 2" xfId="30" xr:uid="{00000000-0005-0000-0000-00000E000000}"/>
    <cellStyle name="쉼표 [0] 6" xfId="26" xr:uid="{00000000-0005-0000-0000-00000F000000}"/>
    <cellStyle name="표준" xfId="0" builtinId="0"/>
    <cellStyle name="표준 10" xfId="3" xr:uid="{00000000-0005-0000-0000-000011000000}"/>
    <cellStyle name="표준 11 10" xfId="13" xr:uid="{00000000-0005-0000-0000-000012000000}"/>
    <cellStyle name="표준 19 9" xfId="4" xr:uid="{00000000-0005-0000-0000-000013000000}"/>
    <cellStyle name="표준 2" xfId="5" xr:uid="{00000000-0005-0000-0000-000014000000}"/>
    <cellStyle name="표준 2 2" xfId="19" xr:uid="{00000000-0005-0000-0000-000015000000}"/>
    <cellStyle name="표준 2 3" xfId="20" xr:uid="{00000000-0005-0000-0000-000016000000}"/>
    <cellStyle name="표준 3" xfId="1" xr:uid="{00000000-0005-0000-0000-000017000000}"/>
    <cellStyle name="표준 3 2" xfId="6" xr:uid="{00000000-0005-0000-0000-000018000000}"/>
    <cellStyle name="표준 3 2 2" xfId="14" xr:uid="{00000000-0005-0000-0000-000019000000}"/>
    <cellStyle name="표준 3 3" xfId="11" xr:uid="{00000000-0005-0000-0000-00001A000000}"/>
    <cellStyle name="표준 3 3 2" xfId="15" xr:uid="{00000000-0005-0000-0000-00001B000000}"/>
    <cellStyle name="표준 3 4" xfId="16" xr:uid="{00000000-0005-0000-0000-00001C000000}"/>
    <cellStyle name="표준 4" xfId="9" xr:uid="{00000000-0005-0000-0000-00001D000000}"/>
    <cellStyle name="표준 4 2" xfId="12" xr:uid="{00000000-0005-0000-0000-00001E000000}"/>
    <cellStyle name="표준 57" xfId="7" xr:uid="{00000000-0005-0000-0000-00001F000000}"/>
    <cellStyle name="표준 8" xfId="17" xr:uid="{00000000-0005-0000-0000-000020000000}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9632;&#9632;&#9632;_&#44608;&#50672;&#51221;/002_&#44277;&#44277;&#48512;&#47928;(&#50728;&#49892;&#44032;&#49828;%20&#50640;&#45320;&#51648;%20&#47785;&#54364;&#44288;&#47532;&#51228;)/&#44592;&#49696;&#51652;&#45800;&#48512;&#47928;/004_&#54872;&#44221;&#44277;&#45800;%20&#44048;&#52629;&#45804;&#49457;/01_&#51060;&#54665;&#51648;&#50896;/&#52404;&#53356;&#47532;&#49828;&#53944;/&#52404;&#53356;&#47532;&#49828;&#53944;_13&#44208;&#44284;(&#54620;&#44397;&#54872;&#44221;&#44277;&#4580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차"/>
      <sheetName val="배출량계산및단위환산"/>
      <sheetName val="배출계수등"/>
    </sheetNames>
    <sheetDataSet>
      <sheetData sheetId="0" refreshError="1"/>
      <sheetData sheetId="1" refreshError="1"/>
      <sheetData sheetId="2">
        <row r="3">
          <cell r="B3" t="str">
            <v>원유</v>
          </cell>
          <cell r="C3" t="str">
            <v>㎏</v>
          </cell>
          <cell r="D3">
            <v>73300</v>
          </cell>
          <cell r="E3">
            <v>10</v>
          </cell>
          <cell r="F3">
            <v>0.6</v>
          </cell>
          <cell r="G3">
            <v>42.3</v>
          </cell>
          <cell r="H3">
            <v>45</v>
          </cell>
        </row>
        <row r="4">
          <cell r="B4" t="str">
            <v>휘발유</v>
          </cell>
          <cell r="C4" t="str">
            <v>ℓ</v>
          </cell>
          <cell r="D4">
            <v>69300</v>
          </cell>
          <cell r="E4">
            <v>10</v>
          </cell>
          <cell r="F4">
            <v>0.6</v>
          </cell>
          <cell r="G4">
            <v>31</v>
          </cell>
          <cell r="H4">
            <v>33.5</v>
          </cell>
        </row>
        <row r="5">
          <cell r="B5" t="str">
            <v>실내등유</v>
          </cell>
          <cell r="C5" t="str">
            <v>ℓ</v>
          </cell>
          <cell r="D5">
            <v>71900</v>
          </cell>
          <cell r="E5">
            <v>10</v>
          </cell>
          <cell r="F5">
            <v>0.6</v>
          </cell>
          <cell r="G5">
            <v>34.299999999999997</v>
          </cell>
          <cell r="H5">
            <v>36.799999999999997</v>
          </cell>
        </row>
        <row r="6">
          <cell r="B6" t="str">
            <v>보일러등유</v>
          </cell>
          <cell r="C6" t="str">
            <v>ℓ</v>
          </cell>
          <cell r="D6">
            <v>71900</v>
          </cell>
          <cell r="E6">
            <v>10</v>
          </cell>
          <cell r="F6">
            <v>0.6</v>
          </cell>
          <cell r="G6">
            <v>35</v>
          </cell>
          <cell r="H6">
            <v>37.5</v>
          </cell>
        </row>
        <row r="7">
          <cell r="B7" t="str">
            <v>경유</v>
          </cell>
          <cell r="C7" t="str">
            <v>ℓ</v>
          </cell>
          <cell r="D7">
            <v>74100</v>
          </cell>
          <cell r="E7">
            <v>10</v>
          </cell>
          <cell r="F7">
            <v>0.6</v>
          </cell>
          <cell r="G7">
            <v>35.4</v>
          </cell>
          <cell r="H7">
            <v>37.9</v>
          </cell>
        </row>
        <row r="8">
          <cell r="B8" t="str">
            <v>B-A유</v>
          </cell>
          <cell r="C8" t="str">
            <v>ℓ</v>
          </cell>
          <cell r="D8">
            <v>74100</v>
          </cell>
          <cell r="E8">
            <v>10</v>
          </cell>
          <cell r="F8">
            <v>0.6</v>
          </cell>
          <cell r="G8">
            <v>36.6</v>
          </cell>
          <cell r="H8">
            <v>38.9</v>
          </cell>
        </row>
        <row r="9">
          <cell r="B9" t="str">
            <v>B-B유</v>
          </cell>
          <cell r="C9" t="str">
            <v>ℓ</v>
          </cell>
          <cell r="D9">
            <v>77400</v>
          </cell>
          <cell r="E9">
            <v>10</v>
          </cell>
          <cell r="F9">
            <v>0.6</v>
          </cell>
          <cell r="G9">
            <v>38.1</v>
          </cell>
          <cell r="H9">
            <v>40.4</v>
          </cell>
        </row>
        <row r="10">
          <cell r="B10" t="str">
            <v>B-C유</v>
          </cell>
          <cell r="C10" t="str">
            <v>ℓ</v>
          </cell>
          <cell r="D10">
            <v>77400</v>
          </cell>
          <cell r="E10">
            <v>10</v>
          </cell>
          <cell r="F10">
            <v>0.6</v>
          </cell>
          <cell r="G10">
            <v>39.1</v>
          </cell>
          <cell r="H10">
            <v>41.4</v>
          </cell>
        </row>
        <row r="11">
          <cell r="B11" t="str">
            <v>프로판</v>
          </cell>
          <cell r="C11" t="str">
            <v>㎏</v>
          </cell>
          <cell r="D11">
            <v>63100</v>
          </cell>
          <cell r="E11">
            <v>5</v>
          </cell>
          <cell r="F11">
            <v>0.1</v>
          </cell>
          <cell r="G11">
            <v>46.3</v>
          </cell>
          <cell r="H11">
            <v>50.4</v>
          </cell>
        </row>
        <row r="12">
          <cell r="B12" t="str">
            <v>부탄</v>
          </cell>
          <cell r="C12" t="str">
            <v>㎏</v>
          </cell>
          <cell r="D12">
            <v>63100</v>
          </cell>
          <cell r="E12">
            <v>5</v>
          </cell>
          <cell r="F12">
            <v>0.1</v>
          </cell>
          <cell r="G12">
            <v>45.7</v>
          </cell>
          <cell r="H12">
            <v>49.6</v>
          </cell>
        </row>
        <row r="13">
          <cell r="B13" t="str">
            <v>나프타</v>
          </cell>
          <cell r="C13" t="str">
            <v>ℓ</v>
          </cell>
          <cell r="G13">
            <v>31.2</v>
          </cell>
          <cell r="H13">
            <v>33.700000000000003</v>
          </cell>
        </row>
        <row r="14">
          <cell r="B14" t="str">
            <v>용제</v>
          </cell>
          <cell r="C14" t="str">
            <v>ℓ</v>
          </cell>
          <cell r="D14">
            <v>73300</v>
          </cell>
          <cell r="E14">
            <v>10</v>
          </cell>
          <cell r="F14">
            <v>0.6</v>
          </cell>
          <cell r="G14">
            <v>30.8</v>
          </cell>
          <cell r="H14">
            <v>33.299999999999997</v>
          </cell>
        </row>
        <row r="15">
          <cell r="B15" t="str">
            <v>항공유</v>
          </cell>
          <cell r="C15" t="str">
            <v>ℓ</v>
          </cell>
          <cell r="D15">
            <v>70000</v>
          </cell>
          <cell r="E15">
            <v>10</v>
          </cell>
          <cell r="F15">
            <v>0.6</v>
          </cell>
          <cell r="G15">
            <v>34.299999999999997</v>
          </cell>
          <cell r="H15">
            <v>36.6</v>
          </cell>
        </row>
        <row r="16">
          <cell r="B16" t="str">
            <v>아스팔트</v>
          </cell>
          <cell r="C16" t="str">
            <v>㎏</v>
          </cell>
          <cell r="D16">
            <v>80700</v>
          </cell>
          <cell r="E16">
            <v>10</v>
          </cell>
          <cell r="F16">
            <v>0.6</v>
          </cell>
          <cell r="G16">
            <v>39.1</v>
          </cell>
          <cell r="H16">
            <v>41.4</v>
          </cell>
        </row>
        <row r="17">
          <cell r="B17" t="str">
            <v>윤활유</v>
          </cell>
          <cell r="C17" t="str">
            <v>ℓ</v>
          </cell>
          <cell r="D17">
            <v>73300</v>
          </cell>
          <cell r="E17">
            <v>10</v>
          </cell>
          <cell r="F17">
            <v>0.6</v>
          </cell>
          <cell r="G17">
            <v>36.200000000000003</v>
          </cell>
          <cell r="H17">
            <v>38.700000000000003</v>
          </cell>
        </row>
        <row r="18">
          <cell r="B18" t="str">
            <v>석유코크</v>
          </cell>
          <cell r="C18" t="str">
            <v>㎏</v>
          </cell>
          <cell r="D18">
            <v>97500</v>
          </cell>
          <cell r="E18">
            <v>10</v>
          </cell>
          <cell r="F18">
            <v>0.6</v>
          </cell>
          <cell r="G18">
            <v>32.9</v>
          </cell>
          <cell r="H18">
            <v>33.9</v>
          </cell>
        </row>
        <row r="19">
          <cell r="B19" t="str">
            <v>부생연료1호</v>
          </cell>
          <cell r="C19" t="str">
            <v>ℓ</v>
          </cell>
          <cell r="G19">
            <v>35</v>
          </cell>
          <cell r="H19">
            <v>37</v>
          </cell>
        </row>
        <row r="20">
          <cell r="B20" t="str">
            <v>부생연료2호</v>
          </cell>
          <cell r="C20" t="str">
            <v>ℓ</v>
          </cell>
          <cell r="G20">
            <v>38.5</v>
          </cell>
          <cell r="H20">
            <v>40.6</v>
          </cell>
        </row>
        <row r="21">
          <cell r="B21" t="str">
            <v>천연가스(LNG)</v>
          </cell>
          <cell r="C21" t="str">
            <v>㎏</v>
          </cell>
          <cell r="D21">
            <v>56100</v>
          </cell>
          <cell r="E21">
            <v>5</v>
          </cell>
          <cell r="F21">
            <v>0.1</v>
          </cell>
          <cell r="G21">
            <v>49.2</v>
          </cell>
          <cell r="H21">
            <v>54.5</v>
          </cell>
        </row>
        <row r="22">
          <cell r="B22" t="str">
            <v>도시가스(LNG)</v>
          </cell>
          <cell r="C22" t="str">
            <v>㎥</v>
          </cell>
          <cell r="D22">
            <v>56100</v>
          </cell>
          <cell r="E22">
            <v>5</v>
          </cell>
          <cell r="F22">
            <v>0.1</v>
          </cell>
          <cell r="G22">
            <v>40</v>
          </cell>
          <cell r="H22">
            <v>44.2</v>
          </cell>
        </row>
        <row r="23">
          <cell r="B23" t="str">
            <v>도시가스(LPG)</v>
          </cell>
          <cell r="C23" t="str">
            <v>㎥</v>
          </cell>
          <cell r="D23">
            <v>63100</v>
          </cell>
          <cell r="E23">
            <v>5</v>
          </cell>
          <cell r="F23">
            <v>0.1</v>
          </cell>
          <cell r="G23">
            <v>57.8</v>
          </cell>
          <cell r="H23">
            <v>62.8</v>
          </cell>
        </row>
        <row r="24">
          <cell r="B24" t="str">
            <v>국내무연탄</v>
          </cell>
          <cell r="C24" t="str">
            <v>㎏</v>
          </cell>
          <cell r="D24">
            <v>98300</v>
          </cell>
          <cell r="E24">
            <v>10</v>
          </cell>
          <cell r="F24">
            <v>1.5</v>
          </cell>
          <cell r="G24">
            <v>19.3</v>
          </cell>
          <cell r="H24">
            <v>19.5</v>
          </cell>
        </row>
        <row r="25">
          <cell r="B25" t="str">
            <v>수입무연탄</v>
          </cell>
          <cell r="C25" t="str">
            <v>㎏</v>
          </cell>
          <cell r="D25">
            <v>98300</v>
          </cell>
          <cell r="E25">
            <v>10</v>
          </cell>
          <cell r="F25">
            <v>1.5</v>
          </cell>
          <cell r="G25">
            <v>26.8</v>
          </cell>
          <cell r="H25">
            <v>27.4</v>
          </cell>
        </row>
        <row r="26">
          <cell r="B26" t="str">
            <v>유연탄(연료용)</v>
          </cell>
          <cell r="C26" t="str">
            <v>㎏</v>
          </cell>
          <cell r="D26">
            <v>94600</v>
          </cell>
          <cell r="E26">
            <v>10</v>
          </cell>
          <cell r="F26">
            <v>1.5</v>
          </cell>
          <cell r="G26">
            <v>24.9</v>
          </cell>
          <cell r="H26">
            <v>26</v>
          </cell>
        </row>
        <row r="27">
          <cell r="B27" t="str">
            <v>유연탄(원료용)</v>
          </cell>
          <cell r="C27" t="str">
            <v>㎏</v>
          </cell>
          <cell r="D27">
            <v>94600</v>
          </cell>
          <cell r="E27">
            <v>10</v>
          </cell>
          <cell r="F27">
            <v>1.5</v>
          </cell>
          <cell r="G27">
            <v>28.3</v>
          </cell>
          <cell r="H27">
            <v>29.3</v>
          </cell>
        </row>
        <row r="28">
          <cell r="B28" t="str">
            <v>아역청탄</v>
          </cell>
          <cell r="C28" t="str">
            <v>㎏</v>
          </cell>
          <cell r="D28">
            <v>96100</v>
          </cell>
          <cell r="E28">
            <v>10</v>
          </cell>
          <cell r="F28">
            <v>1.5</v>
          </cell>
          <cell r="G28">
            <v>20.9</v>
          </cell>
          <cell r="H28">
            <v>22.4</v>
          </cell>
        </row>
        <row r="29">
          <cell r="B29" t="str">
            <v>코크스</v>
          </cell>
          <cell r="C29" t="str">
            <v>㎏</v>
          </cell>
          <cell r="D29">
            <v>107000</v>
          </cell>
          <cell r="E29">
            <v>10</v>
          </cell>
          <cell r="F29">
            <v>1.5</v>
          </cell>
          <cell r="G29">
            <v>29.3</v>
          </cell>
          <cell r="H29">
            <v>29.5</v>
          </cell>
        </row>
        <row r="30">
          <cell r="B30" t="str">
            <v>휘발유(차량)</v>
          </cell>
          <cell r="C30" t="str">
            <v>ℓ</v>
          </cell>
          <cell r="D30">
            <v>69300</v>
          </cell>
          <cell r="E30">
            <v>25</v>
          </cell>
          <cell r="F30">
            <v>8</v>
          </cell>
          <cell r="G30">
            <v>31</v>
          </cell>
          <cell r="H30">
            <v>33.5</v>
          </cell>
        </row>
        <row r="31">
          <cell r="B31" t="str">
            <v>경유(차량)</v>
          </cell>
          <cell r="C31" t="str">
            <v>ℓ</v>
          </cell>
          <cell r="D31">
            <v>74100</v>
          </cell>
          <cell r="E31">
            <v>3.9</v>
          </cell>
          <cell r="F31">
            <v>3.9</v>
          </cell>
          <cell r="G31">
            <v>35.4</v>
          </cell>
          <cell r="H31">
            <v>37.9</v>
          </cell>
        </row>
        <row r="32">
          <cell r="B32" t="str">
            <v>LNG(차량)</v>
          </cell>
          <cell r="C32" t="str">
            <v>㎥</v>
          </cell>
          <cell r="D32">
            <v>56100</v>
          </cell>
          <cell r="E32">
            <v>92</v>
          </cell>
          <cell r="F32">
            <v>3</v>
          </cell>
          <cell r="G32">
            <v>40</v>
          </cell>
          <cell r="H32">
            <v>44.2</v>
          </cell>
        </row>
        <row r="33">
          <cell r="B33" t="str">
            <v>CNG(차량)</v>
          </cell>
          <cell r="C33" t="str">
            <v>㎥</v>
          </cell>
          <cell r="D33">
            <v>56100</v>
          </cell>
          <cell r="E33">
            <v>92</v>
          </cell>
          <cell r="F33">
            <v>3</v>
          </cell>
          <cell r="G33">
            <v>40</v>
          </cell>
          <cell r="H33">
            <v>44.2</v>
          </cell>
        </row>
        <row r="34">
          <cell r="B34" t="str">
            <v>LPG(차량) - ㎏</v>
          </cell>
          <cell r="C34" t="str">
            <v>㎏</v>
          </cell>
          <cell r="D34">
            <v>63100</v>
          </cell>
          <cell r="E34">
            <v>62</v>
          </cell>
          <cell r="F34">
            <v>0.2</v>
          </cell>
          <cell r="G34">
            <v>45.7</v>
          </cell>
          <cell r="H34">
            <v>49.6</v>
          </cell>
        </row>
        <row r="35">
          <cell r="B35" t="str">
            <v>LPG(차량) - ℓ</v>
          </cell>
          <cell r="C35" t="str">
            <v>ℓ</v>
          </cell>
          <cell r="D35">
            <v>63100</v>
          </cell>
          <cell r="E35">
            <v>62</v>
          </cell>
          <cell r="F35">
            <v>0.2</v>
          </cell>
          <cell r="G35">
            <v>26.4146</v>
          </cell>
          <cell r="H35">
            <v>28.668799999999997</v>
          </cell>
        </row>
        <row r="36">
          <cell r="B36" t="str">
            <v>전기</v>
          </cell>
          <cell r="C36" t="str">
            <v>MWH</v>
          </cell>
          <cell r="D36">
            <v>0.46529999999999999</v>
          </cell>
          <cell r="E36">
            <v>5.4E-6</v>
          </cell>
          <cell r="F36">
            <v>2.7E-6</v>
          </cell>
          <cell r="G36" t="str">
            <v>-</v>
          </cell>
          <cell r="H36">
            <v>9</v>
          </cell>
        </row>
        <row r="37">
          <cell r="B37" t="str">
            <v>전기(KWH)</v>
          </cell>
          <cell r="C37" t="str">
            <v>KWH</v>
          </cell>
          <cell r="D37">
            <v>4.6529999999999998E-4</v>
          </cell>
          <cell r="E37">
            <v>5.4000000000000004E-9</v>
          </cell>
          <cell r="F37">
            <v>2.7000000000000002E-9</v>
          </cell>
          <cell r="G37" t="str">
            <v>-</v>
          </cell>
          <cell r="H37">
            <v>9</v>
          </cell>
        </row>
        <row r="38">
          <cell r="B38" t="str">
            <v>스팀</v>
          </cell>
          <cell r="C38" t="str">
            <v>GJ</v>
          </cell>
          <cell r="G38" t="str">
            <v>-</v>
          </cell>
        </row>
        <row r="39">
          <cell r="B39" t="str">
            <v>사용안함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B1:T30"/>
  <sheetViews>
    <sheetView tabSelected="1" topLeftCell="F3" zoomScale="85" zoomScaleNormal="85" zoomScaleSheetLayoutView="40" workbookViewId="0">
      <selection activeCell="F21" sqref="F21"/>
    </sheetView>
  </sheetViews>
  <sheetFormatPr baseColWidth="10" defaultColWidth="9" defaultRowHeight="17" outlineLevelCol="1"/>
  <cols>
    <col min="1" max="1" width="1.33203125" style="1" customWidth="1"/>
    <col min="2" max="2" width="12.5" style="1" customWidth="1"/>
    <col min="3" max="3" width="15" style="1" customWidth="1"/>
    <col min="4" max="4" width="20.33203125" style="1" bestFit="1" customWidth="1"/>
    <col min="5" max="5" width="32.1640625" style="1" bestFit="1" customWidth="1"/>
    <col min="6" max="6" width="29.1640625" style="1" customWidth="1"/>
    <col min="7" max="7" width="8.1640625" style="1" customWidth="1"/>
    <col min="8" max="8" width="30.33203125" style="1" bestFit="1" customWidth="1"/>
    <col min="9" max="9" width="11.6640625" style="1" hidden="1" customWidth="1"/>
    <col min="10" max="10" width="12.33203125" style="1" customWidth="1"/>
    <col min="11" max="12" width="11.1640625" style="2" customWidth="1"/>
    <col min="13" max="13" width="13.6640625" style="2" customWidth="1"/>
    <col min="14" max="14" width="16.5" style="2" customWidth="1"/>
    <col min="15" max="15" width="29.6640625" style="2" customWidth="1"/>
    <col min="16" max="16" width="20.6640625" style="1" customWidth="1"/>
    <col min="17" max="17" width="17.83203125" style="3" customWidth="1"/>
    <col min="18" max="18" width="11.6640625" style="1" customWidth="1" outlineLevel="1"/>
    <col min="19" max="20" width="10" style="1" customWidth="1" outlineLevel="1"/>
    <col min="21" max="21" width="12.1640625" style="1" customWidth="1"/>
    <col min="22" max="22" width="11.1640625" style="1" bestFit="1" customWidth="1"/>
    <col min="23" max="16384" width="9" style="1"/>
  </cols>
  <sheetData>
    <row r="1" spans="2:17" ht="6" customHeight="1"/>
    <row r="2" spans="2:17" ht="45" customHeight="1">
      <c r="B2" s="58" t="s">
        <v>20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</row>
    <row r="3" spans="2:17" ht="80.25" customHeight="1" thickBot="1">
      <c r="B3" s="64" t="s">
        <v>19</v>
      </c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21"/>
      <c r="O3" s="21"/>
      <c r="P3" s="65" t="s">
        <v>8</v>
      </c>
      <c r="Q3" s="65"/>
    </row>
    <row r="4" spans="2:17" ht="41" thickBot="1">
      <c r="B4" s="4" t="s">
        <v>0</v>
      </c>
      <c r="C4" s="5" t="s">
        <v>11</v>
      </c>
      <c r="D4" s="5" t="s">
        <v>1</v>
      </c>
      <c r="E4" s="5" t="s">
        <v>2</v>
      </c>
      <c r="F4" s="6" t="s">
        <v>3</v>
      </c>
      <c r="G4" s="7" t="s">
        <v>4</v>
      </c>
      <c r="H4" s="6" t="s">
        <v>5</v>
      </c>
      <c r="I4" s="6" t="s">
        <v>6</v>
      </c>
      <c r="J4" s="6" t="s">
        <v>10</v>
      </c>
      <c r="K4" s="8" t="s">
        <v>18</v>
      </c>
      <c r="L4" s="9" t="s">
        <v>15</v>
      </c>
      <c r="M4" s="9" t="s">
        <v>16</v>
      </c>
      <c r="N4" s="9" t="s">
        <v>9</v>
      </c>
      <c r="O4" s="9" t="s">
        <v>14</v>
      </c>
      <c r="P4" s="6" t="s">
        <v>12</v>
      </c>
      <c r="Q4" s="10" t="s">
        <v>13</v>
      </c>
    </row>
    <row r="5" spans="2:17" ht="25" customHeight="1" thickBot="1">
      <c r="B5" s="54"/>
      <c r="C5" s="59" t="s">
        <v>7</v>
      </c>
      <c r="D5" s="60"/>
      <c r="E5" s="60"/>
      <c r="F5" s="60"/>
      <c r="G5" s="60"/>
      <c r="H5" s="60"/>
      <c r="I5" s="60"/>
      <c r="J5" s="60"/>
      <c r="K5" s="60"/>
      <c r="L5" s="22"/>
      <c r="M5" s="22"/>
      <c r="N5" s="22"/>
      <c r="O5" s="22"/>
      <c r="P5" s="45">
        <f>SUM(P6:P17)</f>
        <v>12485.400000000001</v>
      </c>
      <c r="Q5" s="46">
        <f>SUM(Q6:Q17)</f>
        <v>5.7359176140000017</v>
      </c>
    </row>
    <row r="6" spans="2:17" ht="61" thickTop="1">
      <c r="B6" s="55"/>
      <c r="C6" s="61" t="s">
        <v>21</v>
      </c>
      <c r="D6" s="23" t="s">
        <v>22</v>
      </c>
      <c r="E6" s="23" t="s">
        <v>25</v>
      </c>
      <c r="F6" s="24" t="s">
        <v>23</v>
      </c>
      <c r="G6" s="16">
        <v>1</v>
      </c>
      <c r="H6" s="16" t="s">
        <v>24</v>
      </c>
      <c r="I6" s="16"/>
      <c r="J6" s="47">
        <v>41247</v>
      </c>
      <c r="K6" s="25">
        <f xml:space="preserve"> 220*2</f>
        <v>440</v>
      </c>
      <c r="L6" s="26">
        <v>24</v>
      </c>
      <c r="M6" s="26">
        <v>365</v>
      </c>
      <c r="N6" s="27" t="s">
        <v>17</v>
      </c>
      <c r="O6" s="14" t="s">
        <v>84</v>
      </c>
      <c r="P6" s="19">
        <f>G6/1000*K6*L6*M6*0.5</f>
        <v>1927.2</v>
      </c>
      <c r="Q6" s="20">
        <f>P6*0.45941/1000</f>
        <v>0.88537495200000005</v>
      </c>
    </row>
    <row r="7" spans="2:17" ht="20">
      <c r="B7" s="55"/>
      <c r="C7" s="62"/>
      <c r="D7" s="23" t="s">
        <v>26</v>
      </c>
      <c r="E7" s="23" t="s">
        <v>43</v>
      </c>
      <c r="F7" s="24" t="s">
        <v>29</v>
      </c>
      <c r="G7" s="16">
        <v>2</v>
      </c>
      <c r="H7" s="16" t="s">
        <v>30</v>
      </c>
      <c r="I7" s="16"/>
      <c r="J7" s="47">
        <v>43395</v>
      </c>
      <c r="K7" s="25">
        <v>400</v>
      </c>
      <c r="L7" s="25">
        <v>24</v>
      </c>
      <c r="M7" s="26">
        <v>120</v>
      </c>
      <c r="N7" s="27" t="s">
        <v>31</v>
      </c>
      <c r="O7" s="15" t="s">
        <v>50</v>
      </c>
      <c r="P7" s="19">
        <f t="shared" ref="P7:P17" si="0">G7/1000*K7*L7*M7*0.5</f>
        <v>1152.0000000000002</v>
      </c>
      <c r="Q7" s="20">
        <f t="shared" ref="Q7:Q17" si="1">P7*0.45941/1000</f>
        <v>0.5292403200000001</v>
      </c>
    </row>
    <row r="8" spans="2:17" ht="40">
      <c r="B8" s="55"/>
      <c r="C8" s="62"/>
      <c r="D8" s="28" t="s">
        <v>33</v>
      </c>
      <c r="E8" s="28" t="s">
        <v>34</v>
      </c>
      <c r="F8" s="29" t="s">
        <v>37</v>
      </c>
      <c r="G8" s="16">
        <v>2</v>
      </c>
      <c r="H8" s="30" t="s">
        <v>32</v>
      </c>
      <c r="I8" s="12"/>
      <c r="J8" s="31">
        <v>40897</v>
      </c>
      <c r="K8" s="25">
        <v>2000</v>
      </c>
      <c r="L8" s="25">
        <v>24</v>
      </c>
      <c r="M8" s="26">
        <v>60</v>
      </c>
      <c r="N8" s="27" t="s">
        <v>35</v>
      </c>
      <c r="O8" s="15" t="s">
        <v>36</v>
      </c>
      <c r="P8" s="19">
        <f t="shared" si="0"/>
        <v>2880</v>
      </c>
      <c r="Q8" s="20">
        <f t="shared" si="1"/>
        <v>1.3231008</v>
      </c>
    </row>
    <row r="9" spans="2:17" ht="20">
      <c r="B9" s="55"/>
      <c r="C9" s="62"/>
      <c r="D9" s="28" t="s">
        <v>38</v>
      </c>
      <c r="E9" s="28" t="s">
        <v>44</v>
      </c>
      <c r="F9" s="29" t="s">
        <v>40</v>
      </c>
      <c r="G9" s="16">
        <v>2</v>
      </c>
      <c r="H9" s="30" t="s">
        <v>41</v>
      </c>
      <c r="I9" s="12"/>
      <c r="J9" s="31">
        <v>41247</v>
      </c>
      <c r="K9" s="25">
        <v>120</v>
      </c>
      <c r="L9" s="25">
        <v>24</v>
      </c>
      <c r="M9" s="26">
        <v>365</v>
      </c>
      <c r="N9" s="27" t="s">
        <v>42</v>
      </c>
      <c r="O9" s="15" t="s">
        <v>39</v>
      </c>
      <c r="P9" s="19">
        <f t="shared" si="0"/>
        <v>1051.2</v>
      </c>
      <c r="Q9" s="20">
        <f t="shared" si="1"/>
        <v>0.48293179200000003</v>
      </c>
    </row>
    <row r="10" spans="2:17" ht="20">
      <c r="B10" s="55"/>
      <c r="C10" s="62"/>
      <c r="D10" s="28" t="s">
        <v>38</v>
      </c>
      <c r="E10" s="28" t="s">
        <v>44</v>
      </c>
      <c r="F10" s="32" t="s">
        <v>40</v>
      </c>
      <c r="G10" s="16">
        <v>1</v>
      </c>
      <c r="H10" s="33" t="s">
        <v>41</v>
      </c>
      <c r="I10" s="16"/>
      <c r="J10" s="31">
        <v>42149</v>
      </c>
      <c r="K10" s="25">
        <v>120</v>
      </c>
      <c r="L10" s="25">
        <v>24</v>
      </c>
      <c r="M10" s="25">
        <v>365</v>
      </c>
      <c r="N10" s="34" t="s">
        <v>49</v>
      </c>
      <c r="O10" s="15" t="s">
        <v>39</v>
      </c>
      <c r="P10" s="19">
        <f>G11/1000*K11*L11*M11*0.5</f>
        <v>2102.4</v>
      </c>
      <c r="Q10" s="20">
        <f t="shared" si="1"/>
        <v>0.96586358400000005</v>
      </c>
    </row>
    <row r="11" spans="2:17" ht="40">
      <c r="B11" s="55"/>
      <c r="C11" s="62"/>
      <c r="D11" s="28" t="s">
        <v>45</v>
      </c>
      <c r="E11" s="28" t="s">
        <v>46</v>
      </c>
      <c r="F11" s="32" t="s">
        <v>47</v>
      </c>
      <c r="G11" s="16">
        <v>1</v>
      </c>
      <c r="H11" s="33" t="s">
        <v>48</v>
      </c>
      <c r="I11" s="16"/>
      <c r="J11" s="31">
        <v>43423</v>
      </c>
      <c r="K11" s="25">
        <v>480</v>
      </c>
      <c r="L11" s="25">
        <v>24</v>
      </c>
      <c r="M11" s="25">
        <v>365</v>
      </c>
      <c r="N11" s="27" t="s">
        <v>52</v>
      </c>
      <c r="O11" s="15" t="s">
        <v>51</v>
      </c>
      <c r="P11" s="19">
        <f>G10/1000*K10*L10*M10*0.5</f>
        <v>525.6</v>
      </c>
      <c r="Q11" s="20">
        <f t="shared" si="1"/>
        <v>0.24146589600000001</v>
      </c>
    </row>
    <row r="12" spans="2:17">
      <c r="B12" s="55"/>
      <c r="C12" s="62"/>
      <c r="D12" s="50" t="s">
        <v>55</v>
      </c>
      <c r="E12" s="50" t="s">
        <v>27</v>
      </c>
      <c r="F12" s="50" t="s">
        <v>54</v>
      </c>
      <c r="G12" s="1">
        <v>1</v>
      </c>
      <c r="H12" s="50" t="s">
        <v>53</v>
      </c>
      <c r="J12" s="48">
        <v>41247</v>
      </c>
      <c r="K12" s="49">
        <v>400</v>
      </c>
      <c r="L12" s="49">
        <v>24</v>
      </c>
      <c r="M12" s="49">
        <v>365</v>
      </c>
      <c r="N12" s="49" t="s">
        <v>57</v>
      </c>
      <c r="O12" s="2" t="s">
        <v>56</v>
      </c>
      <c r="P12" s="19">
        <f>G11/1000*K11*L11*M11*0.5</f>
        <v>2102.4</v>
      </c>
      <c r="Q12" s="20">
        <f t="shared" ref="Q12" si="2">P12*0.45941/1000</f>
        <v>0.96586358400000005</v>
      </c>
    </row>
    <row r="13" spans="2:17" ht="20">
      <c r="B13" s="55"/>
      <c r="C13" s="62"/>
      <c r="D13" s="35" t="s">
        <v>66</v>
      </c>
      <c r="E13" s="36" t="s">
        <v>27</v>
      </c>
      <c r="F13" s="37" t="s">
        <v>67</v>
      </c>
      <c r="G13" s="16">
        <v>1</v>
      </c>
      <c r="H13" s="11" t="s">
        <v>68</v>
      </c>
      <c r="I13" s="12"/>
      <c r="J13" s="31">
        <v>41247</v>
      </c>
      <c r="K13" s="25">
        <v>70</v>
      </c>
      <c r="L13" s="25">
        <v>24</v>
      </c>
      <c r="M13" s="26">
        <v>365</v>
      </c>
      <c r="N13" s="15" t="s">
        <v>61</v>
      </c>
      <c r="O13" s="15"/>
      <c r="P13" s="19">
        <f t="shared" si="0"/>
        <v>306.60000000000002</v>
      </c>
      <c r="Q13" s="20">
        <f t="shared" si="1"/>
        <v>0.14085510600000001</v>
      </c>
    </row>
    <row r="14" spans="2:17" ht="20">
      <c r="B14" s="55"/>
      <c r="C14" s="62"/>
      <c r="D14" s="35" t="s">
        <v>74</v>
      </c>
      <c r="E14" s="36" t="s">
        <v>75</v>
      </c>
      <c r="F14" s="37">
        <v>331</v>
      </c>
      <c r="G14" s="16">
        <v>4</v>
      </c>
      <c r="H14" s="11" t="s">
        <v>76</v>
      </c>
      <c r="I14" s="12"/>
      <c r="J14" s="31">
        <v>41247</v>
      </c>
      <c r="K14" s="25">
        <v>25</v>
      </c>
      <c r="L14" s="25">
        <v>24</v>
      </c>
      <c r="M14" s="26">
        <v>365</v>
      </c>
      <c r="N14" s="15" t="s">
        <v>65</v>
      </c>
      <c r="O14" s="15"/>
      <c r="P14" s="19">
        <f t="shared" si="0"/>
        <v>438.00000000000006</v>
      </c>
      <c r="Q14" s="20">
        <f t="shared" si="1"/>
        <v>0.20122158000000001</v>
      </c>
    </row>
    <row r="15" spans="2:17" ht="19">
      <c r="B15" s="55"/>
      <c r="C15" s="62"/>
      <c r="D15" s="35"/>
      <c r="E15" s="36"/>
      <c r="F15" s="37"/>
      <c r="G15" s="16"/>
      <c r="H15" s="11"/>
      <c r="I15" s="12"/>
      <c r="J15" s="31"/>
      <c r="K15" s="25"/>
      <c r="L15" s="25"/>
      <c r="M15" s="26"/>
      <c r="N15" s="15"/>
      <c r="O15" s="15"/>
      <c r="P15" s="19">
        <f t="shared" si="0"/>
        <v>0</v>
      </c>
      <c r="Q15" s="20">
        <f t="shared" si="1"/>
        <v>0</v>
      </c>
    </row>
    <row r="16" spans="2:17" ht="19.5" customHeight="1">
      <c r="B16" s="55"/>
      <c r="C16" s="62"/>
      <c r="D16" s="35"/>
      <c r="E16" s="36"/>
      <c r="F16" s="37"/>
      <c r="G16" s="16"/>
      <c r="H16" s="11"/>
      <c r="I16" s="12"/>
      <c r="J16" s="13"/>
      <c r="K16" s="25"/>
      <c r="L16" s="25"/>
      <c r="M16" s="26"/>
      <c r="N16" s="15"/>
      <c r="O16" s="15"/>
      <c r="P16" s="19">
        <f t="shared" si="0"/>
        <v>0</v>
      </c>
      <c r="Q16" s="20">
        <f t="shared" si="1"/>
        <v>0</v>
      </c>
    </row>
    <row r="17" spans="2:17" ht="20" thickBot="1">
      <c r="B17" s="55"/>
      <c r="C17" s="63"/>
      <c r="D17" s="38"/>
      <c r="E17" s="39"/>
      <c r="F17" s="40"/>
      <c r="G17" s="17"/>
      <c r="H17" s="41"/>
      <c r="I17" s="42"/>
      <c r="J17" s="43"/>
      <c r="K17" s="44"/>
      <c r="L17" s="44"/>
      <c r="M17" s="44"/>
      <c r="N17" s="18"/>
      <c r="O17" s="18"/>
      <c r="P17" s="19">
        <f t="shared" si="0"/>
        <v>0</v>
      </c>
      <c r="Q17" s="20">
        <f t="shared" si="1"/>
        <v>0</v>
      </c>
    </row>
    <row r="18" spans="2:17" ht="21" thickTop="1">
      <c r="B18" s="56"/>
      <c r="C18" s="51" t="s">
        <v>73</v>
      </c>
      <c r="D18" s="23" t="s">
        <v>58</v>
      </c>
      <c r="E18" s="23" t="s">
        <v>59</v>
      </c>
      <c r="F18" s="24" t="s">
        <v>60</v>
      </c>
      <c r="G18" s="16">
        <v>1</v>
      </c>
      <c r="H18" s="16" t="s">
        <v>62</v>
      </c>
      <c r="I18" s="16"/>
      <c r="J18" s="47">
        <v>43990</v>
      </c>
      <c r="K18" s="25">
        <v>225</v>
      </c>
      <c r="L18" s="26">
        <v>24</v>
      </c>
      <c r="M18" s="26">
        <v>200</v>
      </c>
      <c r="N18" s="27" t="s">
        <v>69</v>
      </c>
      <c r="O18" s="14" t="s">
        <v>70</v>
      </c>
      <c r="P18" s="19">
        <f>G18/1000*K18*L18*M18*0.5</f>
        <v>540</v>
      </c>
      <c r="Q18" s="20">
        <f>P18*0.45941/1000</f>
        <v>0.24808140000000001</v>
      </c>
    </row>
    <row r="19" spans="2:17" ht="40">
      <c r="B19" s="56"/>
      <c r="C19" s="52"/>
      <c r="D19" s="23" t="s">
        <v>28</v>
      </c>
      <c r="E19" s="23" t="s">
        <v>27</v>
      </c>
      <c r="F19" s="24" t="s">
        <v>63</v>
      </c>
      <c r="G19" s="16">
        <v>1</v>
      </c>
      <c r="H19" s="16" t="s">
        <v>64</v>
      </c>
      <c r="I19" s="16"/>
      <c r="J19" s="47">
        <v>43990</v>
      </c>
      <c r="K19" s="25">
        <v>80</v>
      </c>
      <c r="L19" s="25">
        <v>24</v>
      </c>
      <c r="M19" s="26">
        <v>200</v>
      </c>
      <c r="N19" s="27" t="s">
        <v>72</v>
      </c>
      <c r="O19" s="15" t="s">
        <v>83</v>
      </c>
      <c r="P19" s="19">
        <f t="shared" ref="P19:P30" si="3">G19/1000*K19*L19*M19*0.5</f>
        <v>192</v>
      </c>
      <c r="Q19" s="20">
        <f t="shared" ref="Q19:Q30" si="4">P19*0.45941/1000</f>
        <v>8.8206719999999988E-2</v>
      </c>
    </row>
    <row r="20" spans="2:17" ht="20">
      <c r="B20" s="56"/>
      <c r="C20" s="52"/>
      <c r="D20" s="28" t="s">
        <v>58</v>
      </c>
      <c r="E20" s="28" t="s">
        <v>59</v>
      </c>
      <c r="F20" s="29" t="s">
        <v>85</v>
      </c>
      <c r="G20" s="16">
        <v>1</v>
      </c>
      <c r="H20" s="30" t="s">
        <v>71</v>
      </c>
      <c r="I20" s="12"/>
      <c r="J20" s="31">
        <v>44066</v>
      </c>
      <c r="K20" s="25"/>
      <c r="L20" s="25">
        <v>24</v>
      </c>
      <c r="M20" s="26">
        <v>200</v>
      </c>
      <c r="N20" s="27" t="s">
        <v>77</v>
      </c>
      <c r="O20" s="15" t="s">
        <v>70</v>
      </c>
      <c r="P20" s="19">
        <f t="shared" si="3"/>
        <v>0</v>
      </c>
      <c r="Q20" s="20">
        <f t="shared" si="4"/>
        <v>0</v>
      </c>
    </row>
    <row r="21" spans="2:17" ht="20">
      <c r="B21" s="56"/>
      <c r="C21" s="52"/>
      <c r="D21" s="28" t="s">
        <v>78</v>
      </c>
      <c r="E21" s="28" t="s">
        <v>79</v>
      </c>
      <c r="F21" s="29" t="s">
        <v>80</v>
      </c>
      <c r="G21" s="16">
        <v>1</v>
      </c>
      <c r="H21" s="30" t="s">
        <v>81</v>
      </c>
      <c r="I21" s="12"/>
      <c r="J21" s="31">
        <v>44066</v>
      </c>
      <c r="K21" s="25">
        <v>2800</v>
      </c>
      <c r="L21" s="25">
        <v>24</v>
      </c>
      <c r="M21" s="26">
        <v>200</v>
      </c>
      <c r="N21" s="27" t="s">
        <v>82</v>
      </c>
      <c r="O21" s="15" t="s">
        <v>70</v>
      </c>
      <c r="P21" s="19">
        <f t="shared" si="3"/>
        <v>6720</v>
      </c>
      <c r="Q21" s="20">
        <f t="shared" si="4"/>
        <v>3.0872352000000003</v>
      </c>
    </row>
    <row r="22" spans="2:17" ht="19">
      <c r="B22" s="56"/>
      <c r="C22" s="52"/>
      <c r="D22" s="28"/>
      <c r="E22" s="28"/>
      <c r="F22" s="32"/>
      <c r="G22" s="16"/>
      <c r="H22" s="33"/>
      <c r="I22" s="16"/>
      <c r="J22" s="31"/>
      <c r="K22" s="25"/>
      <c r="L22" s="25"/>
      <c r="M22" s="25"/>
      <c r="N22" s="27"/>
      <c r="O22" s="15"/>
      <c r="P22" s="19">
        <f t="shared" si="3"/>
        <v>0</v>
      </c>
      <c r="Q22" s="20">
        <f t="shared" si="4"/>
        <v>0</v>
      </c>
    </row>
    <row r="23" spans="2:17" ht="19">
      <c r="B23" s="56"/>
      <c r="C23" s="52"/>
      <c r="D23" s="28"/>
      <c r="E23" s="28"/>
      <c r="F23" s="32"/>
      <c r="G23" s="16"/>
      <c r="H23" s="33"/>
      <c r="I23" s="16"/>
      <c r="J23" s="31"/>
      <c r="K23" s="25"/>
      <c r="L23" s="25"/>
      <c r="M23" s="25"/>
      <c r="N23" s="34"/>
      <c r="O23" s="15"/>
      <c r="P23" s="19">
        <f t="shared" si="3"/>
        <v>0</v>
      </c>
      <c r="Q23" s="20">
        <f t="shared" si="4"/>
        <v>0</v>
      </c>
    </row>
    <row r="24" spans="2:17" ht="19">
      <c r="B24" s="56"/>
      <c r="C24" s="52"/>
      <c r="D24" s="35"/>
      <c r="E24" s="36"/>
      <c r="F24" s="37"/>
      <c r="G24" s="16"/>
      <c r="H24" s="11"/>
      <c r="I24" s="12"/>
      <c r="J24" s="31"/>
      <c r="K24" s="25"/>
      <c r="L24" s="25"/>
      <c r="M24" s="26"/>
      <c r="N24" s="15"/>
      <c r="O24" s="15"/>
      <c r="P24" s="19">
        <f t="shared" si="3"/>
        <v>0</v>
      </c>
      <c r="Q24" s="20">
        <f t="shared" si="4"/>
        <v>0</v>
      </c>
    </row>
    <row r="25" spans="2:17" ht="19">
      <c r="B25" s="56"/>
      <c r="C25" s="52"/>
      <c r="D25" s="35"/>
      <c r="E25" s="36"/>
      <c r="F25" s="37"/>
      <c r="G25" s="16"/>
      <c r="H25" s="11"/>
      <c r="I25" s="12"/>
      <c r="J25" s="31"/>
      <c r="K25" s="25"/>
      <c r="L25" s="25"/>
      <c r="M25" s="26"/>
      <c r="N25" s="15"/>
      <c r="O25" s="15"/>
      <c r="P25" s="19">
        <f t="shared" si="3"/>
        <v>0</v>
      </c>
      <c r="Q25" s="20">
        <f t="shared" si="4"/>
        <v>0</v>
      </c>
    </row>
    <row r="26" spans="2:17" ht="19">
      <c r="B26" s="56"/>
      <c r="C26" s="52"/>
      <c r="D26" s="35"/>
      <c r="E26" s="36"/>
      <c r="F26" s="37"/>
      <c r="G26" s="16"/>
      <c r="H26" s="11"/>
      <c r="I26" s="12"/>
      <c r="J26" s="31"/>
      <c r="K26" s="25"/>
      <c r="L26" s="25"/>
      <c r="M26" s="26"/>
      <c r="N26" s="15"/>
      <c r="O26" s="15"/>
      <c r="P26" s="19">
        <f t="shared" si="3"/>
        <v>0</v>
      </c>
      <c r="Q26" s="20">
        <f t="shared" si="4"/>
        <v>0</v>
      </c>
    </row>
    <row r="27" spans="2:17" ht="19">
      <c r="B27" s="56"/>
      <c r="C27" s="52"/>
      <c r="D27" s="35"/>
      <c r="E27" s="36"/>
      <c r="F27" s="37"/>
      <c r="G27" s="16"/>
      <c r="H27" s="11"/>
      <c r="I27" s="12"/>
      <c r="J27" s="31"/>
      <c r="K27" s="25"/>
      <c r="L27" s="25"/>
      <c r="M27" s="26"/>
      <c r="N27" s="15"/>
      <c r="O27" s="15"/>
      <c r="P27" s="19">
        <f t="shared" si="3"/>
        <v>0</v>
      </c>
      <c r="Q27" s="20">
        <f t="shared" si="4"/>
        <v>0</v>
      </c>
    </row>
    <row r="28" spans="2:17" ht="19">
      <c r="B28" s="56"/>
      <c r="C28" s="52"/>
      <c r="D28" s="35"/>
      <c r="E28" s="36"/>
      <c r="F28" s="37"/>
      <c r="G28" s="16"/>
      <c r="H28" s="11"/>
      <c r="I28" s="12"/>
      <c r="J28" s="31"/>
      <c r="K28" s="25"/>
      <c r="L28" s="25"/>
      <c r="M28" s="26"/>
      <c r="N28" s="15"/>
      <c r="O28" s="15"/>
      <c r="P28" s="19">
        <f t="shared" si="3"/>
        <v>0</v>
      </c>
      <c r="Q28" s="20">
        <f t="shared" si="4"/>
        <v>0</v>
      </c>
    </row>
    <row r="29" spans="2:17" ht="19">
      <c r="B29" s="56"/>
      <c r="C29" s="52"/>
      <c r="D29" s="35"/>
      <c r="E29" s="36"/>
      <c r="F29" s="37"/>
      <c r="G29" s="16"/>
      <c r="H29" s="11"/>
      <c r="I29" s="12"/>
      <c r="J29" s="13"/>
      <c r="K29" s="25"/>
      <c r="L29" s="25"/>
      <c r="M29" s="26"/>
      <c r="N29" s="15"/>
      <c r="O29" s="15"/>
      <c r="P29" s="19">
        <f t="shared" si="3"/>
        <v>0</v>
      </c>
      <c r="Q29" s="20">
        <f t="shared" si="4"/>
        <v>0</v>
      </c>
    </row>
    <row r="30" spans="2:17" ht="20" thickBot="1">
      <c r="B30" s="57"/>
      <c r="C30" s="53"/>
      <c r="D30" s="38"/>
      <c r="E30" s="39"/>
      <c r="F30" s="40"/>
      <c r="G30" s="17"/>
      <c r="H30" s="41"/>
      <c r="I30" s="42"/>
      <c r="J30" s="43"/>
      <c r="K30" s="44"/>
      <c r="L30" s="44"/>
      <c r="M30" s="44"/>
      <c r="N30" s="18"/>
      <c r="O30" s="18"/>
      <c r="P30" s="19">
        <f t="shared" si="3"/>
        <v>0</v>
      </c>
      <c r="Q30" s="20">
        <f t="shared" si="4"/>
        <v>0</v>
      </c>
    </row>
  </sheetData>
  <mergeCells count="7">
    <mergeCell ref="C18:C30"/>
    <mergeCell ref="B5:B30"/>
    <mergeCell ref="B2:Q2"/>
    <mergeCell ref="C5:K5"/>
    <mergeCell ref="C6:C17"/>
    <mergeCell ref="B3:M3"/>
    <mergeCell ref="P3:Q3"/>
  </mergeCells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43" orientation="landscape" cellComments="asDisplayed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3.실험장비</vt:lpstr>
      <vt:lpstr>'3.실험장비'!Print_Area</vt:lpstr>
      <vt:lpstr>'3.실험장비'!Print_Titles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오영일</dc:creator>
  <cp:lastModifiedBy>정옥 최</cp:lastModifiedBy>
  <cp:lastPrinted>2023-03-09T01:19:45Z</cp:lastPrinted>
  <dcterms:created xsi:type="dcterms:W3CDTF">2015-08-24T04:46:48Z</dcterms:created>
  <dcterms:modified xsi:type="dcterms:W3CDTF">2023-06-22T11:18:35Z</dcterms:modified>
</cp:coreProperties>
</file>