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uan\Documents\JUAN\E-T\Youtube\48. Starting Strength\"/>
    </mc:Choice>
  </mc:AlternateContent>
  <xr:revisionPtr revIDLastSave="0" documentId="13_ncr:1_{F0C21688-2983-49E1-AA56-FC1B75B8E78E}" xr6:coauthVersionLast="47" xr6:coauthVersionMax="47" xr10:uidLastSave="{00000000-0000-0000-0000-000000000000}"/>
  <bookViews>
    <workbookView xWindow="-120" yWindow="-120" windowWidth="29040" windowHeight="15720" xr2:uid="{00000000-000D-0000-FFFF-FFFF00000000}"/>
  </bookViews>
  <sheets>
    <sheet name="Programa Original Principiant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 l="1"/>
  <c r="F16" i="1"/>
  <c r="F15" i="1"/>
  <c r="A61" i="1"/>
  <c r="A55" i="1"/>
  <c r="A42" i="1"/>
  <c r="A36" i="1"/>
  <c r="A30" i="1"/>
  <c r="A49" i="1" s="1"/>
  <c r="F26" i="1"/>
  <c r="G26" i="1" s="1"/>
  <c r="D65" i="1" s="1"/>
  <c r="F25" i="1"/>
  <c r="G25" i="1" s="1"/>
  <c r="D59" i="1" s="1"/>
  <c r="F24" i="1"/>
  <c r="G24" i="1" s="1"/>
  <c r="D45" i="1" s="1"/>
  <c r="F23" i="1"/>
  <c r="G23" i="1" s="1"/>
  <c r="D40" i="1" s="1"/>
  <c r="F22" i="1"/>
  <c r="G22" i="1" s="1"/>
  <c r="D43" i="1" l="1"/>
  <c r="D44" i="1"/>
  <c r="E45" i="1"/>
  <c r="D42" i="1"/>
  <c r="D63" i="1"/>
  <c r="D64" i="1"/>
  <c r="D62" i="1"/>
  <c r="E65" i="1"/>
  <c r="D53" i="1"/>
  <c r="D34" i="1"/>
  <c r="D57" i="1"/>
  <c r="D58" i="1"/>
  <c r="E59" i="1"/>
  <c r="D56" i="1"/>
  <c r="D37" i="1"/>
  <c r="E40" i="1"/>
  <c r="D38" i="1"/>
  <c r="D39" i="1"/>
  <c r="D31" i="1" l="1"/>
  <c r="D33" i="1"/>
  <c r="D32" i="1"/>
  <c r="D51" i="1"/>
  <c r="E34" i="1"/>
  <c r="D52" i="1"/>
  <c r="D50" i="1"/>
  <c r="E38" i="1"/>
  <c r="E39" i="1"/>
  <c r="E37" i="1"/>
  <c r="F40" i="1"/>
  <c r="E63" i="1"/>
  <c r="F65" i="1"/>
  <c r="E62" i="1"/>
  <c r="E64" i="1"/>
  <c r="E43" i="1"/>
  <c r="F45" i="1"/>
  <c r="E44" i="1"/>
  <c r="E42" i="1"/>
  <c r="F59" i="1"/>
  <c r="E57" i="1"/>
  <c r="E58" i="1"/>
  <c r="E56" i="1"/>
  <c r="F43" i="1" l="1"/>
  <c r="G45" i="1"/>
  <c r="F42" i="1"/>
  <c r="F44" i="1"/>
  <c r="F63" i="1"/>
  <c r="F64" i="1"/>
  <c r="G65" i="1"/>
  <c r="F62" i="1"/>
  <c r="E33" i="1"/>
  <c r="E32" i="1"/>
  <c r="E31" i="1"/>
  <c r="E53" i="1"/>
  <c r="F58" i="1"/>
  <c r="G59" i="1"/>
  <c r="F56" i="1"/>
  <c r="F57" i="1"/>
  <c r="F38" i="1"/>
  <c r="G40" i="1"/>
  <c r="F39" i="1"/>
  <c r="F37" i="1"/>
  <c r="H65" i="1" l="1"/>
  <c r="G64" i="1"/>
  <c r="G63" i="1"/>
  <c r="G62" i="1"/>
  <c r="E51" i="1"/>
  <c r="F34" i="1"/>
  <c r="E50" i="1"/>
  <c r="E52" i="1"/>
  <c r="G58" i="1"/>
  <c r="G57" i="1"/>
  <c r="H59" i="1"/>
  <c r="G56" i="1"/>
  <c r="H45" i="1"/>
  <c r="G43" i="1"/>
  <c r="G44" i="1"/>
  <c r="G42" i="1"/>
  <c r="G38" i="1"/>
  <c r="H40" i="1"/>
  <c r="G39" i="1"/>
  <c r="G37" i="1"/>
  <c r="H58" i="1" l="1"/>
  <c r="I59" i="1"/>
  <c r="H56" i="1"/>
  <c r="H57" i="1"/>
  <c r="I40" i="1"/>
  <c r="H39" i="1"/>
  <c r="H37" i="1"/>
  <c r="H38" i="1"/>
  <c r="H64" i="1"/>
  <c r="I65" i="1"/>
  <c r="H62" i="1"/>
  <c r="H63" i="1"/>
  <c r="F32" i="1"/>
  <c r="F33" i="1"/>
  <c r="F53" i="1"/>
  <c r="F31" i="1"/>
  <c r="H44" i="1"/>
  <c r="H43" i="1"/>
  <c r="H42" i="1"/>
  <c r="I45" i="1"/>
  <c r="I44" i="1" l="1"/>
  <c r="I43" i="1"/>
  <c r="I42" i="1"/>
  <c r="J45" i="1"/>
  <c r="F51" i="1"/>
  <c r="F52" i="1"/>
  <c r="F50" i="1"/>
  <c r="G34" i="1"/>
  <c r="I39" i="1"/>
  <c r="J40" i="1"/>
  <c r="I37" i="1"/>
  <c r="I38" i="1"/>
  <c r="I64" i="1"/>
  <c r="I62" i="1"/>
  <c r="I63" i="1"/>
  <c r="J65" i="1"/>
  <c r="I56" i="1"/>
  <c r="J59" i="1"/>
  <c r="I58" i="1"/>
  <c r="I57" i="1"/>
  <c r="J39" i="1" l="1"/>
  <c r="J38" i="1"/>
  <c r="J37" i="1"/>
  <c r="K40" i="1"/>
  <c r="J44" i="1"/>
  <c r="K45" i="1"/>
  <c r="J42" i="1"/>
  <c r="J43" i="1"/>
  <c r="J64" i="1"/>
  <c r="K65" i="1"/>
  <c r="J62" i="1"/>
  <c r="J63" i="1"/>
  <c r="J58" i="1"/>
  <c r="K59" i="1"/>
  <c r="J56" i="1"/>
  <c r="J57" i="1"/>
  <c r="G32" i="1"/>
  <c r="G53" i="1"/>
  <c r="G33" i="1"/>
  <c r="G31" i="1"/>
  <c r="K64" i="1" l="1"/>
  <c r="K62" i="1"/>
  <c r="K63" i="1"/>
  <c r="L65" i="1"/>
  <c r="L45" i="1"/>
  <c r="K42" i="1"/>
  <c r="K44" i="1"/>
  <c r="K43" i="1"/>
  <c r="K39" i="1"/>
  <c r="K38" i="1"/>
  <c r="K37" i="1"/>
  <c r="L40" i="1"/>
  <c r="G52" i="1"/>
  <c r="G51" i="1"/>
  <c r="G50" i="1"/>
  <c r="H34" i="1"/>
  <c r="L59" i="1"/>
  <c r="K57" i="1"/>
  <c r="K56" i="1"/>
  <c r="K58" i="1"/>
  <c r="M65" i="1" l="1"/>
  <c r="L64" i="1"/>
  <c r="L63" i="1"/>
  <c r="L62" i="1"/>
  <c r="H32" i="1"/>
  <c r="H33" i="1"/>
  <c r="H31" i="1"/>
  <c r="H53" i="1"/>
  <c r="M40" i="1"/>
  <c r="L38" i="1"/>
  <c r="L37" i="1"/>
  <c r="L39" i="1"/>
  <c r="M59" i="1"/>
  <c r="L57" i="1"/>
  <c r="L58" i="1"/>
  <c r="L56" i="1"/>
  <c r="M45" i="1"/>
  <c r="L42" i="1"/>
  <c r="L43" i="1"/>
  <c r="L44" i="1"/>
  <c r="N40" i="1" l="1"/>
  <c r="M37" i="1"/>
  <c r="M38" i="1"/>
  <c r="M39" i="1"/>
  <c r="N45" i="1"/>
  <c r="M43" i="1"/>
  <c r="M44" i="1"/>
  <c r="M42" i="1"/>
  <c r="N65" i="1"/>
  <c r="M62" i="1"/>
  <c r="M63" i="1"/>
  <c r="M64" i="1"/>
  <c r="H52" i="1"/>
  <c r="H50" i="1"/>
  <c r="I34" i="1"/>
  <c r="H51" i="1"/>
  <c r="N59" i="1"/>
  <c r="M57" i="1"/>
  <c r="M56" i="1"/>
  <c r="M58" i="1"/>
  <c r="N56" i="1" l="1"/>
  <c r="N57" i="1"/>
  <c r="O59" i="1"/>
  <c r="N58" i="1"/>
  <c r="O65" i="1"/>
  <c r="N63" i="1"/>
  <c r="N64" i="1"/>
  <c r="N62" i="1"/>
  <c r="I31" i="1"/>
  <c r="I53" i="1"/>
  <c r="I32" i="1"/>
  <c r="I33" i="1"/>
  <c r="N42" i="1"/>
  <c r="O45" i="1"/>
  <c r="N44" i="1"/>
  <c r="N43" i="1"/>
  <c r="O40" i="1"/>
  <c r="N37" i="1"/>
  <c r="N39" i="1"/>
  <c r="N38" i="1"/>
  <c r="O39" i="1" l="1"/>
  <c r="O37" i="1"/>
  <c r="O38" i="1"/>
  <c r="O56" i="1"/>
  <c r="O58" i="1"/>
  <c r="O57" i="1"/>
  <c r="O43" i="1"/>
  <c r="O42" i="1"/>
  <c r="O44" i="1"/>
  <c r="I52" i="1"/>
  <c r="J34" i="1"/>
  <c r="I50" i="1"/>
  <c r="I51" i="1"/>
  <c r="O62" i="1"/>
  <c r="O63" i="1"/>
  <c r="O64" i="1"/>
  <c r="J33" i="1" l="1"/>
  <c r="J31" i="1"/>
  <c r="J32" i="1"/>
  <c r="J53" i="1"/>
  <c r="J50" i="1" l="1"/>
  <c r="K34" i="1"/>
  <c r="J52" i="1"/>
  <c r="J51" i="1"/>
  <c r="K33" i="1" l="1"/>
  <c r="K53" i="1"/>
  <c r="K31" i="1"/>
  <c r="K32" i="1"/>
  <c r="K50" i="1" l="1"/>
  <c r="L34" i="1"/>
  <c r="K51" i="1"/>
  <c r="K52" i="1"/>
  <c r="L33" i="1" l="1"/>
  <c r="L53" i="1"/>
  <c r="L32" i="1"/>
  <c r="L31" i="1"/>
  <c r="M34" i="1" l="1"/>
  <c r="L52" i="1"/>
  <c r="L50" i="1"/>
  <c r="L51" i="1"/>
  <c r="M53" i="1" l="1"/>
  <c r="M32" i="1"/>
  <c r="M33" i="1"/>
  <c r="M31" i="1"/>
  <c r="N34" i="1" l="1"/>
  <c r="M50" i="1"/>
  <c r="M52" i="1"/>
  <c r="M51" i="1"/>
  <c r="N31" i="1" l="1"/>
  <c r="N32" i="1"/>
  <c r="N53" i="1"/>
  <c r="N33" i="1"/>
  <c r="O34" i="1" l="1"/>
  <c r="N51" i="1"/>
  <c r="N52" i="1"/>
  <c r="N50" i="1"/>
  <c r="O32" i="1" l="1"/>
  <c r="O33" i="1"/>
  <c r="O53" i="1"/>
  <c r="O31" i="1"/>
  <c r="O50" i="1" l="1"/>
  <c r="O51" i="1"/>
  <c r="O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0" authorId="0" shapeId="0" xr:uid="{00000000-0006-0000-0000-000001000000}">
      <text>
        <r>
          <rPr>
            <sz val="10"/>
            <color rgb="FF000000"/>
            <rFont val="Arial"/>
          </rPr>
          <t>Incremento de Peso Más Pequeño</t>
        </r>
      </text>
    </comment>
    <comment ref="D21" authorId="0" shapeId="0" xr:uid="{00000000-0006-0000-0000-000002000000}">
      <text>
        <r>
          <rPr>
            <sz val="10"/>
            <color rgb="FF000000"/>
            <rFont val="Arial"/>
          </rPr>
          <t>Peso de test/inicial, el valor predeterminado es el peso utilizado para el primer entrenamiento.</t>
        </r>
      </text>
    </comment>
    <comment ref="E21" authorId="0" shapeId="0" xr:uid="{00000000-0006-0000-0000-000003000000}">
      <text>
        <r>
          <rPr>
            <sz val="10"/>
            <color rgb="FF000000"/>
            <rFont val="Arial"/>
          </rPr>
          <t># de repeticiones utilizadas para el peso de prueba/test, el valor predeterminado es 5.</t>
        </r>
      </text>
    </comment>
    <comment ref="F21" authorId="0" shapeId="0" xr:uid="{00000000-0006-0000-0000-000004000000}">
      <text>
        <r>
          <rPr>
            <sz val="10"/>
            <color rgb="FF000000"/>
            <rFont val="Arial"/>
          </rPr>
          <t>1 Rep Máx Estimada/Actual</t>
        </r>
      </text>
    </comment>
    <comment ref="G21" authorId="0" shapeId="0" xr:uid="{00000000-0006-0000-0000-000005000000}">
      <text>
        <r>
          <rPr>
            <sz val="10"/>
            <color rgb="FF000000"/>
            <rFont val="Arial"/>
          </rPr>
          <t>5 Rep Max Estimadas/Actuales</t>
        </r>
      </text>
    </comment>
    <comment ref="H21" authorId="0" shapeId="0" xr:uid="{00000000-0006-0000-0000-000006000000}">
      <text>
        <r>
          <rPr>
            <sz val="10"/>
            <color rgb="FF000000"/>
            <rFont val="Arial"/>
          </rPr>
          <t># kilos a aumentar de un entrenamiento a otro.</t>
        </r>
      </text>
    </comment>
    <comment ref="I21" authorId="0" shapeId="0" xr:uid="{00000000-0006-0000-0000-000007000000}">
      <text>
        <r>
          <rPr>
            <sz val="10"/>
            <color rgb="FF000000"/>
            <rFont val="Arial"/>
          </rPr>
          <t>% de peso para restablecer/retroceder.</t>
        </r>
      </text>
    </comment>
  </commentList>
</comments>
</file>

<file path=xl/sharedStrings.xml><?xml version="1.0" encoding="utf-8"?>
<sst xmlns="http://schemas.openxmlformats.org/spreadsheetml/2006/main" count="101" uniqueCount="51">
  <si>
    <t>Reps (&lt;12)</t>
  </si>
  <si>
    <t>1RM</t>
  </si>
  <si>
    <t>5RM</t>
  </si>
  <si>
    <t>Press</t>
  </si>
  <si>
    <t>2x5</t>
  </si>
  <si>
    <t>1x5</t>
  </si>
  <si>
    <t>1x3</t>
  </si>
  <si>
    <t>1x2</t>
  </si>
  <si>
    <t>3x5</t>
  </si>
  <si>
    <t>5x3</t>
  </si>
  <si>
    <t xml:space="preserve"> </t>
  </si>
  <si>
    <t>Incremento de Peso Más Pequeño:</t>
  </si>
  <si>
    <t>Aumento kg</t>
  </si>
  <si>
    <t>Peso del Test</t>
  </si>
  <si>
    <t>% a Restablecer</t>
  </si>
  <si>
    <t>Sesión #1</t>
  </si>
  <si>
    <t>Sesión #3</t>
  </si>
  <si>
    <t>Sesión #5</t>
  </si>
  <si>
    <t>Sesión #7</t>
  </si>
  <si>
    <t>Sesión #9</t>
  </si>
  <si>
    <t>Sesión #11</t>
  </si>
  <si>
    <t>Sesión #13</t>
  </si>
  <si>
    <t>Sesión #15</t>
  </si>
  <si>
    <t>Sesión #17</t>
  </si>
  <si>
    <t>Sesión #19</t>
  </si>
  <si>
    <t>Sesión #21</t>
  </si>
  <si>
    <t>Sesión #23</t>
  </si>
  <si>
    <t>Sesión #2</t>
  </si>
  <si>
    <t>Sesión #4</t>
  </si>
  <si>
    <t>Sesión #6</t>
  </si>
  <si>
    <t>Sesión #8</t>
  </si>
  <si>
    <t>Sesión #10</t>
  </si>
  <si>
    <t>Sesión #12</t>
  </si>
  <si>
    <t>Sesión #14</t>
  </si>
  <si>
    <t>Sesión #16</t>
  </si>
  <si>
    <t>Sesión #18</t>
  </si>
  <si>
    <t>Sesión #20</t>
  </si>
  <si>
    <t>Sesión #22</t>
  </si>
  <si>
    <t>Sesión #24</t>
  </si>
  <si>
    <t>Sentadilla</t>
  </si>
  <si>
    <t>Press de Banca</t>
  </si>
  <si>
    <t>Peso Muerto</t>
  </si>
  <si>
    <t>Cargada de Potencia</t>
  </si>
  <si>
    <t>Entrada en Calor</t>
  </si>
  <si>
    <t>Series de Trabajo</t>
  </si>
  <si>
    <t>Serie de Trabajo</t>
  </si>
  <si>
    <t>Starting Strength de Mark Rippetoe</t>
  </si>
  <si>
    <t>Programa Original para Principiantes</t>
  </si>
  <si>
    <t>Series x Reps</t>
  </si>
  <si>
    <t>Esta es la calculadora de registro del libro Starting Strength de Mark Rippetoe. Esta fue diseñada como un suplemento al Programa Starting Strength y no está afiliada con el libro Starting Strength ni con Mark Rippetoe.  Solo edite las celdas en amarillo.  La primera columna, "Peso del Test", es donde ingresará su peso inicial (o sus máximos de repeticiones anteriores). La columna "Reps" generalmente se puede mantener en "5" repeticiones para cada ejercicio. La columna "Aumento kg" es la cantidad (en kgs.) que le gustaría aumentar en cada levantamiento por entrenamiento. Si no está seguro, deje este campo libre. La columna "% a Restablecer" es qué tan atrás le gustaría comenzar antes de alcanzar sus máximos anteriores y solo debe usarse si está comenzando con un máximo de repeticiones anterior o está restableciendo un levantamiento. Es común restablecer 5-15% en ese caso.  El campo "Peso más pequeño" es el incremento de peso más pequeño que se puede agregar a la barra (generalmente 2,5 o menos si se realiza una microcarga). Los entrenamientos se leen por columna y la rotación es A/B/A/B. ¡Buena suerte y PONTE FUERTE MALDITA SEA!   ~ Bango/Jgood</t>
  </si>
  <si>
    <t>Para una explicación de cómo funciona, haz clic aquí.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</si>
</sst>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0"/>
      <color rgb="FF000000"/>
      <name val="Arial"/>
    </font>
    <font>
      <sz val="10"/>
      <color rgb="FFFFFF00"/>
      <name val="Arial"/>
    </font>
    <font>
      <u/>
      <sz val="10"/>
      <color rgb="FF0000FF"/>
      <name val="Arial"/>
    </font>
    <font>
      <b/>
      <sz val="10"/>
      <color rgb="FF000000"/>
      <name val="Arial"/>
    </font>
    <font>
      <sz val="9"/>
      <color rgb="FFFF0000"/>
      <name val="Verdana"/>
    </font>
    <font>
      <b/>
      <sz val="9"/>
      <color rgb="FF000000"/>
      <name val="Verdana"/>
    </font>
    <font>
      <sz val="10"/>
      <color rgb="FFFF0000"/>
      <name val="Arial"/>
    </font>
    <font>
      <u/>
      <sz val="10"/>
      <color theme="10"/>
      <name val="Arial"/>
    </font>
    <font>
      <b/>
      <sz val="10"/>
      <color rgb="FF000000"/>
      <name val="Arial"/>
      <family val="2"/>
    </font>
    <font>
      <b/>
      <sz val="11"/>
      <color rgb="FF000000"/>
      <name val="Arial Narrow"/>
      <family val="2"/>
    </font>
    <font>
      <sz val="10"/>
      <color rgb="FF000000"/>
      <name val="Arial"/>
      <family val="2"/>
    </font>
    <font>
      <b/>
      <sz val="18"/>
      <color rgb="FFFFFF00"/>
      <name val="Arial"/>
      <family val="2"/>
    </font>
    <font>
      <u/>
      <sz val="12"/>
      <color theme="10"/>
      <name val="Arial"/>
      <family val="2"/>
    </font>
    <font>
      <sz val="12"/>
      <color rgb="FF000000"/>
      <name val="Arial"/>
      <family val="2"/>
    </font>
    <font>
      <b/>
      <sz val="11"/>
      <color rgb="FF000000"/>
      <name val="Arial"/>
      <family val="2"/>
    </font>
    <font>
      <b/>
      <sz val="14"/>
      <color theme="4" tint="-0.249977111117893"/>
      <name val="Arial"/>
      <family val="2"/>
    </font>
    <font>
      <sz val="12"/>
      <color theme="0"/>
      <name val="Arial"/>
      <family val="2"/>
    </font>
    <font>
      <b/>
      <sz val="28"/>
      <color rgb="FFFFFFFF"/>
      <name val="Arial"/>
      <family val="2"/>
    </font>
  </fonts>
  <fills count="8">
    <fill>
      <patternFill patternType="none"/>
    </fill>
    <fill>
      <patternFill patternType="gray125"/>
    </fill>
    <fill>
      <patternFill patternType="solid">
        <fgColor rgb="FF000000"/>
        <bgColor rgb="FF000000"/>
      </patternFill>
    </fill>
    <fill>
      <patternFill patternType="solid">
        <fgColor rgb="FF0084D1"/>
        <bgColor rgb="FF0084D1"/>
      </patternFill>
    </fill>
    <fill>
      <patternFill patternType="solid">
        <fgColor rgb="FF808080"/>
        <bgColor rgb="FF808080"/>
      </patternFill>
    </fill>
    <fill>
      <patternFill patternType="solid">
        <fgColor rgb="FFC0C0C0"/>
        <bgColor rgb="FFC0C0C0"/>
      </patternFill>
    </fill>
    <fill>
      <patternFill patternType="solid">
        <fgColor rgb="FFFFFF00"/>
        <bgColor rgb="FFFFFF00"/>
      </patternFill>
    </fill>
    <fill>
      <patternFill patternType="solid">
        <fgColor rgb="FFCCCCCC"/>
        <bgColor rgb="FFCCCCCC"/>
      </patternFill>
    </fill>
  </fills>
  <borders count="18">
    <border>
      <left/>
      <right/>
      <top/>
      <bottom/>
      <diagonal/>
    </border>
    <border>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hair">
        <color rgb="FF000000"/>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60">
    <xf numFmtId="0" fontId="0" fillId="0" borderId="0" xfId="0" applyFont="1" applyAlignment="1">
      <alignment wrapText="1"/>
    </xf>
    <xf numFmtId="0" fontId="4" fillId="0" borderId="8" xfId="0" applyFont="1" applyBorder="1" applyAlignment="1">
      <alignment horizontal="center" vertical="center"/>
    </xf>
    <xf numFmtId="0" fontId="1" fillId="0" borderId="0" xfId="0" applyFont="1" applyAlignment="1">
      <alignment vertical="center"/>
    </xf>
    <xf numFmtId="0" fontId="0" fillId="0" borderId="0" xfId="0" applyFont="1" applyAlignment="1">
      <alignment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1" fillId="0" borderId="3" xfId="0" applyFont="1" applyBorder="1" applyAlignment="1">
      <alignment vertical="center"/>
    </xf>
    <xf numFmtId="0" fontId="1" fillId="0" borderId="3" xfId="0" applyFont="1" applyBorder="1" applyAlignment="1">
      <alignment horizontal="center" vertical="center"/>
    </xf>
    <xf numFmtId="0" fontId="1" fillId="0" borderId="1" xfId="0" applyFont="1" applyBorder="1" applyAlignment="1">
      <alignment vertical="center"/>
    </xf>
    <xf numFmtId="0" fontId="1" fillId="0" borderId="0" xfId="0" applyFont="1" applyBorder="1" applyAlignment="1">
      <alignment vertical="center"/>
    </xf>
    <xf numFmtId="0" fontId="1" fillId="0" borderId="2" xfId="0" applyFont="1" applyBorder="1" applyAlignment="1">
      <alignment horizontal="center" vertical="center"/>
    </xf>
    <xf numFmtId="0" fontId="1" fillId="4" borderId="8" xfId="0" applyFont="1" applyFill="1" applyBorder="1" applyAlignment="1">
      <alignment horizontal="center" vertical="center"/>
    </xf>
    <xf numFmtId="0" fontId="4" fillId="0" borderId="7" xfId="0" applyFont="1" applyBorder="1" applyAlignment="1">
      <alignment horizontal="left" vertical="center"/>
    </xf>
    <xf numFmtId="0" fontId="1" fillId="6" borderId="7" xfId="0" applyFont="1" applyFill="1" applyBorder="1" applyAlignment="1">
      <alignment horizontal="center" vertical="center"/>
    </xf>
    <xf numFmtId="1" fontId="1" fillId="0" borderId="7" xfId="0" applyNumberFormat="1" applyFont="1" applyBorder="1" applyAlignment="1">
      <alignment horizontal="center" vertical="center"/>
    </xf>
    <xf numFmtId="10" fontId="1" fillId="6" borderId="6" xfId="0" applyNumberFormat="1" applyFont="1" applyFill="1" applyBorder="1" applyAlignment="1">
      <alignment horizontal="center" vertical="center"/>
    </xf>
    <xf numFmtId="10" fontId="1" fillId="6" borderId="7" xfId="0" applyNumberFormat="1" applyFont="1" applyFill="1" applyBorder="1" applyAlignment="1">
      <alignment horizontal="center" vertical="center"/>
    </xf>
    <xf numFmtId="0" fontId="1" fillId="0" borderId="0" xfId="0" applyFont="1" applyBorder="1" applyAlignment="1">
      <alignment horizontal="center" vertical="center"/>
    </xf>
    <xf numFmtId="0" fontId="4" fillId="7" borderId="10" xfId="0" applyFont="1" applyFill="1" applyBorder="1" applyAlignment="1">
      <alignment horizontal="center" vertical="center"/>
    </xf>
    <xf numFmtId="0" fontId="4" fillId="0" borderId="0" xfId="0" applyFont="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5" fillId="0" borderId="7"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6" fillId="4" borderId="7" xfId="0" applyFont="1" applyFill="1" applyBorder="1" applyAlignment="1">
      <alignment horizontal="center" vertical="center"/>
    </xf>
    <xf numFmtId="0" fontId="6" fillId="0" borderId="4" xfId="0" applyFont="1" applyBorder="1" applyAlignment="1">
      <alignment horizontal="center" vertical="center"/>
    </xf>
    <xf numFmtId="0" fontId="6" fillId="0" borderId="0" xfId="0" applyFont="1" applyAlignment="1">
      <alignment horizontal="center" vertical="center"/>
    </xf>
    <xf numFmtId="0" fontId="7" fillId="0" borderId="7"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center" vertical="center"/>
    </xf>
    <xf numFmtId="0" fontId="5" fillId="0" borderId="0" xfId="0" applyFont="1" applyAlignment="1">
      <alignment vertical="center"/>
    </xf>
    <xf numFmtId="0" fontId="10" fillId="0" borderId="8" xfId="0" applyFont="1" applyBorder="1" applyAlignment="1">
      <alignment horizontal="center" vertical="center"/>
    </xf>
    <xf numFmtId="0" fontId="9" fillId="0" borderId="11" xfId="0" applyFont="1" applyBorder="1" applyAlignment="1">
      <alignment horizontal="center" vertical="center" wrapText="1"/>
    </xf>
    <xf numFmtId="0" fontId="1" fillId="0" borderId="12" xfId="0" applyFont="1" applyBorder="1" applyAlignment="1">
      <alignment horizontal="center" vertical="center"/>
    </xf>
    <xf numFmtId="0" fontId="1" fillId="6" borderId="14" xfId="0" applyFont="1" applyFill="1" applyBorder="1" applyAlignment="1">
      <alignment horizontal="center" vertical="center"/>
    </xf>
    <xf numFmtId="0" fontId="9" fillId="0" borderId="8" xfId="0" applyFont="1" applyBorder="1" applyAlignment="1">
      <alignment horizontal="center" vertical="center" wrapText="1"/>
    </xf>
    <xf numFmtId="0" fontId="4" fillId="5" borderId="10" xfId="0" applyFont="1" applyFill="1" applyBorder="1" applyAlignment="1">
      <alignment vertical="center"/>
    </xf>
    <xf numFmtId="0" fontId="4" fillId="5" borderId="15" xfId="0" applyFont="1" applyFill="1" applyBorder="1" applyAlignment="1">
      <alignment vertical="center"/>
    </xf>
    <xf numFmtId="0" fontId="1" fillId="0" borderId="5" xfId="0" applyFont="1" applyBorder="1" applyAlignment="1">
      <alignment horizontal="center" vertical="center"/>
    </xf>
    <xf numFmtId="0" fontId="1" fillId="0" borderId="9" xfId="0" applyFont="1" applyBorder="1" applyAlignment="1">
      <alignment horizontal="center" vertical="center"/>
    </xf>
    <xf numFmtId="0" fontId="5" fillId="0" borderId="9" xfId="0" applyFont="1" applyBorder="1" applyAlignment="1">
      <alignment horizontal="center" vertical="center"/>
    </xf>
    <xf numFmtId="0" fontId="1" fillId="0" borderId="10" xfId="0" applyFont="1" applyBorder="1" applyAlignment="1">
      <alignment horizontal="center" vertical="center"/>
    </xf>
    <xf numFmtId="0" fontId="11" fillId="0" borderId="10" xfId="0" applyFont="1" applyBorder="1" applyAlignment="1">
      <alignment horizontal="center" vertical="center"/>
    </xf>
    <xf numFmtId="0" fontId="1" fillId="0" borderId="13" xfId="0" applyFont="1" applyBorder="1" applyAlignment="1">
      <alignment horizontal="center" vertical="center"/>
    </xf>
    <xf numFmtId="0" fontId="15" fillId="7" borderId="10" xfId="0" applyFont="1" applyFill="1" applyBorder="1" applyAlignment="1">
      <alignment horizontal="center" vertical="center"/>
    </xf>
    <xf numFmtId="0" fontId="15" fillId="7" borderId="16" xfId="0" applyFont="1" applyFill="1" applyBorder="1" applyAlignment="1">
      <alignment horizontal="center" vertical="center"/>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0" xfId="0" applyFont="1" applyBorder="1" applyAlignment="1">
      <alignment horizontal="center" vertical="center" wrapText="1"/>
    </xf>
    <xf numFmtId="0" fontId="17" fillId="3" borderId="4"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8" fillId="2" borderId="0" xfId="0" applyFont="1" applyFill="1" applyAlignment="1">
      <alignment horizontal="center" vertical="center"/>
    </xf>
    <xf numFmtId="0" fontId="12" fillId="2" borderId="0" xfId="0" applyFont="1" applyFill="1" applyAlignment="1">
      <alignment horizontal="center" vertical="center"/>
    </xf>
    <xf numFmtId="0" fontId="13" fillId="0" borderId="0" xfId="1" applyFont="1" applyAlignment="1">
      <alignment horizontal="center" vertical="center"/>
    </xf>
    <xf numFmtId="0" fontId="14" fillId="0" borderId="0" xfId="0" applyFont="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youtu.be/3ULKfbdZGxQ?t=615"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70"/>
  <sheetViews>
    <sheetView showGridLines="0" tabSelected="1" workbookViewId="0">
      <selection activeCell="E18" sqref="E18:J18"/>
    </sheetView>
  </sheetViews>
  <sheetFormatPr baseColWidth="10" defaultColWidth="12.5703125" defaultRowHeight="12.75" customHeight="1" x14ac:dyDescent="0.2"/>
  <cols>
    <col min="1" max="2" width="15.7109375" style="3" customWidth="1"/>
    <col min="3" max="3" width="20.7109375" style="3" customWidth="1"/>
    <col min="4" max="15" width="12.7109375" style="3" customWidth="1"/>
    <col min="16" max="19" width="10.42578125" style="3" customWidth="1"/>
    <col min="20" max="20" width="8.5703125" style="3" customWidth="1"/>
    <col min="21" max="21" width="8.140625" style="3" customWidth="1"/>
    <col min="22" max="16384" width="12.5703125" style="3"/>
  </cols>
  <sheetData>
    <row r="1" spans="1:21" ht="12.75" customHeight="1" x14ac:dyDescent="0.2">
      <c r="A1" s="56" t="s">
        <v>46</v>
      </c>
      <c r="B1" s="56"/>
      <c r="C1" s="56"/>
      <c r="D1" s="56"/>
      <c r="E1" s="56"/>
      <c r="F1" s="56"/>
      <c r="G1" s="56"/>
      <c r="H1" s="56"/>
      <c r="I1" s="56"/>
      <c r="J1" s="56"/>
      <c r="K1" s="56"/>
      <c r="L1" s="56"/>
      <c r="M1" s="56"/>
      <c r="N1" s="56"/>
      <c r="O1" s="56"/>
      <c r="P1" s="2"/>
      <c r="Q1" s="2"/>
      <c r="R1" s="2"/>
      <c r="S1" s="2"/>
      <c r="T1" s="2"/>
      <c r="U1" s="2"/>
    </row>
    <row r="2" spans="1:21" ht="12.75" customHeight="1" x14ac:dyDescent="0.2">
      <c r="A2" s="56"/>
      <c r="B2" s="56"/>
      <c r="C2" s="56"/>
      <c r="D2" s="56"/>
      <c r="E2" s="56"/>
      <c r="F2" s="56"/>
      <c r="G2" s="56"/>
      <c r="H2" s="56"/>
      <c r="I2" s="56"/>
      <c r="J2" s="56"/>
      <c r="K2" s="56"/>
      <c r="L2" s="56"/>
      <c r="M2" s="56"/>
      <c r="N2" s="56"/>
      <c r="O2" s="56"/>
      <c r="P2" s="2"/>
      <c r="Q2" s="2"/>
      <c r="R2" s="2"/>
      <c r="S2" s="2"/>
      <c r="T2" s="2"/>
      <c r="U2" s="2"/>
    </row>
    <row r="3" spans="1:21" ht="12.75" customHeight="1" x14ac:dyDescent="0.2">
      <c r="A3" s="56"/>
      <c r="B3" s="56"/>
      <c r="C3" s="56"/>
      <c r="D3" s="56"/>
      <c r="E3" s="56"/>
      <c r="F3" s="56"/>
      <c r="G3" s="56"/>
      <c r="H3" s="56"/>
      <c r="I3" s="56"/>
      <c r="J3" s="56"/>
      <c r="K3" s="56"/>
      <c r="L3" s="56"/>
      <c r="M3" s="56"/>
      <c r="N3" s="56"/>
      <c r="O3" s="56"/>
      <c r="P3" s="2"/>
      <c r="Q3" s="2"/>
      <c r="R3" s="2"/>
      <c r="S3" s="2"/>
      <c r="T3" s="2"/>
      <c r="U3" s="2"/>
    </row>
    <row r="4" spans="1:21" ht="12.75" customHeight="1" x14ac:dyDescent="0.2">
      <c r="A4" s="57" t="s">
        <v>47</v>
      </c>
      <c r="B4" s="57"/>
      <c r="C4" s="57"/>
      <c r="D4" s="57"/>
      <c r="E4" s="57"/>
      <c r="F4" s="57"/>
      <c r="G4" s="57"/>
      <c r="H4" s="57"/>
      <c r="I4" s="57"/>
      <c r="J4" s="57"/>
      <c r="K4" s="57"/>
      <c r="L4" s="57"/>
      <c r="M4" s="57"/>
      <c r="N4" s="57"/>
      <c r="O4" s="57"/>
      <c r="P4" s="2"/>
      <c r="Q4" s="2"/>
      <c r="R4" s="2"/>
      <c r="S4" s="2"/>
      <c r="T4" s="2"/>
      <c r="U4" s="2"/>
    </row>
    <row r="5" spans="1:21" ht="12.75" customHeight="1" x14ac:dyDescent="0.2">
      <c r="A5" s="57"/>
      <c r="B5" s="57"/>
      <c r="C5" s="57"/>
      <c r="D5" s="57"/>
      <c r="E5" s="57"/>
      <c r="F5" s="57"/>
      <c r="G5" s="57"/>
      <c r="H5" s="57"/>
      <c r="I5" s="57"/>
      <c r="J5" s="57"/>
      <c r="K5" s="57"/>
      <c r="L5" s="57"/>
      <c r="M5" s="57"/>
      <c r="N5" s="57"/>
      <c r="O5" s="57"/>
      <c r="P5" s="2"/>
      <c r="Q5" s="2"/>
      <c r="R5" s="2"/>
      <c r="S5" s="2"/>
      <c r="T5" s="2"/>
      <c r="U5" s="2"/>
    </row>
    <row r="6" spans="1:21" ht="12.75" customHeight="1" x14ac:dyDescent="0.2">
      <c r="A6" s="7"/>
      <c r="B6" s="7"/>
      <c r="C6" s="7"/>
      <c r="D6" s="7"/>
      <c r="E6" s="7"/>
      <c r="F6" s="7"/>
      <c r="G6" s="7"/>
      <c r="H6" s="7"/>
      <c r="I6" s="7"/>
      <c r="J6" s="7"/>
      <c r="K6" s="6"/>
      <c r="L6" s="2"/>
      <c r="M6" s="2"/>
      <c r="N6" s="2"/>
      <c r="O6" s="2"/>
      <c r="P6" s="2"/>
      <c r="Q6" s="2"/>
      <c r="R6" s="2"/>
      <c r="S6" s="2"/>
      <c r="T6" s="2"/>
      <c r="U6" s="2"/>
    </row>
    <row r="7" spans="1:21" ht="17.100000000000001" customHeight="1" x14ac:dyDescent="0.2">
      <c r="A7" s="54" t="s">
        <v>49</v>
      </c>
      <c r="B7" s="55"/>
      <c r="C7" s="55"/>
      <c r="D7" s="55"/>
      <c r="E7" s="55"/>
      <c r="F7" s="55"/>
      <c r="G7" s="55"/>
      <c r="H7" s="55"/>
      <c r="I7" s="55"/>
      <c r="J7" s="55"/>
      <c r="K7" s="55"/>
      <c r="L7" s="55"/>
      <c r="M7" s="55"/>
      <c r="N7" s="55"/>
      <c r="O7" s="55"/>
      <c r="P7" s="2"/>
      <c r="Q7" s="2"/>
      <c r="R7" s="2"/>
      <c r="S7" s="2"/>
      <c r="T7" s="2"/>
      <c r="U7" s="2"/>
    </row>
    <row r="8" spans="1:21" ht="17.100000000000001" customHeight="1" x14ac:dyDescent="0.2">
      <c r="A8" s="54"/>
      <c r="B8" s="55"/>
      <c r="C8" s="55"/>
      <c r="D8" s="55"/>
      <c r="E8" s="55"/>
      <c r="F8" s="55"/>
      <c r="G8" s="55"/>
      <c r="H8" s="55"/>
      <c r="I8" s="55"/>
      <c r="J8" s="55"/>
      <c r="K8" s="55"/>
      <c r="L8" s="55"/>
      <c r="M8" s="55"/>
      <c r="N8" s="55"/>
      <c r="O8" s="55"/>
      <c r="P8" s="2"/>
      <c r="Q8" s="2"/>
      <c r="R8" s="2"/>
      <c r="S8" s="2"/>
      <c r="T8" s="2"/>
      <c r="U8" s="2"/>
    </row>
    <row r="9" spans="1:21" ht="17.100000000000001" customHeight="1" x14ac:dyDescent="0.2">
      <c r="A9" s="54"/>
      <c r="B9" s="55"/>
      <c r="C9" s="55"/>
      <c r="D9" s="55"/>
      <c r="E9" s="55"/>
      <c r="F9" s="55"/>
      <c r="G9" s="55"/>
      <c r="H9" s="55"/>
      <c r="I9" s="55"/>
      <c r="J9" s="55"/>
      <c r="K9" s="55"/>
      <c r="L9" s="55"/>
      <c r="M9" s="55"/>
      <c r="N9" s="55"/>
      <c r="O9" s="55"/>
      <c r="P9" s="2"/>
      <c r="Q9" s="2"/>
      <c r="R9" s="2"/>
      <c r="S9" s="2" t="s">
        <v>10</v>
      </c>
      <c r="T9" s="2"/>
      <c r="U9" s="2"/>
    </row>
    <row r="10" spans="1:21" ht="17.100000000000001" customHeight="1" x14ac:dyDescent="0.2">
      <c r="A10" s="54"/>
      <c r="B10" s="55"/>
      <c r="C10" s="55"/>
      <c r="D10" s="55"/>
      <c r="E10" s="55"/>
      <c r="F10" s="55"/>
      <c r="G10" s="55"/>
      <c r="H10" s="55"/>
      <c r="I10" s="55"/>
      <c r="J10" s="55"/>
      <c r="K10" s="55"/>
      <c r="L10" s="55"/>
      <c r="M10" s="55"/>
      <c r="N10" s="55"/>
      <c r="O10" s="55"/>
      <c r="P10" s="2"/>
      <c r="Q10" s="2"/>
      <c r="R10" s="2"/>
      <c r="S10" s="2"/>
      <c r="T10" s="2"/>
      <c r="U10" s="2"/>
    </row>
    <row r="11" spans="1:21" ht="17.100000000000001" customHeight="1" x14ac:dyDescent="0.2">
      <c r="A11" s="54"/>
      <c r="B11" s="55"/>
      <c r="C11" s="55"/>
      <c r="D11" s="55"/>
      <c r="E11" s="55"/>
      <c r="F11" s="55"/>
      <c r="G11" s="55"/>
      <c r="H11" s="55"/>
      <c r="I11" s="55"/>
      <c r="J11" s="55"/>
      <c r="K11" s="55"/>
      <c r="L11" s="55"/>
      <c r="M11" s="55"/>
      <c r="N11" s="55"/>
      <c r="O11" s="55"/>
      <c r="P11" s="2"/>
      <c r="Q11" s="2"/>
      <c r="R11" s="2"/>
      <c r="S11" s="2"/>
      <c r="T11" s="2"/>
      <c r="U11" s="2"/>
    </row>
    <row r="12" spans="1:21" ht="17.100000000000001" customHeight="1" x14ac:dyDescent="0.2">
      <c r="A12" s="54"/>
      <c r="B12" s="55"/>
      <c r="C12" s="55"/>
      <c r="D12" s="55"/>
      <c r="E12" s="55"/>
      <c r="F12" s="55"/>
      <c r="G12" s="55"/>
      <c r="H12" s="55"/>
      <c r="I12" s="55"/>
      <c r="J12" s="55"/>
      <c r="K12" s="55"/>
      <c r="L12" s="55"/>
      <c r="M12" s="55"/>
      <c r="N12" s="55"/>
      <c r="O12" s="55"/>
      <c r="P12" s="2"/>
      <c r="Q12" s="2"/>
      <c r="R12" s="2"/>
      <c r="S12" s="2"/>
      <c r="T12" s="2"/>
      <c r="U12" s="2"/>
    </row>
    <row r="13" spans="1:21" ht="17.100000000000001" customHeight="1" x14ac:dyDescent="0.2">
      <c r="A13" s="54"/>
      <c r="B13" s="55"/>
      <c r="C13" s="55"/>
      <c r="D13" s="55"/>
      <c r="E13" s="55"/>
      <c r="F13" s="55"/>
      <c r="G13" s="55"/>
      <c r="H13" s="55"/>
      <c r="I13" s="55"/>
      <c r="J13" s="55"/>
      <c r="K13" s="55"/>
      <c r="L13" s="55"/>
      <c r="M13" s="55"/>
      <c r="N13" s="55"/>
      <c r="O13" s="55"/>
      <c r="P13" s="2"/>
      <c r="Q13" s="2"/>
      <c r="R13" s="2"/>
      <c r="S13" s="2"/>
      <c r="T13" s="2"/>
      <c r="U13" s="2"/>
    </row>
    <row r="14" spans="1:21" ht="12.75" customHeight="1" x14ac:dyDescent="0.2">
      <c r="A14" s="8"/>
      <c r="B14" s="8"/>
      <c r="C14" s="8"/>
      <c r="D14" s="8"/>
      <c r="E14" s="9"/>
      <c r="F14" s="9"/>
      <c r="G14" s="9"/>
      <c r="H14" s="8"/>
      <c r="I14" s="8"/>
      <c r="J14" s="8"/>
      <c r="K14" s="2"/>
      <c r="L14" s="2"/>
      <c r="M14" s="2"/>
      <c r="N14" s="2"/>
      <c r="O14" s="2"/>
      <c r="P14" s="2"/>
      <c r="Q14" s="2"/>
      <c r="R14" s="2"/>
      <c r="S14" s="2"/>
      <c r="T14" s="2"/>
      <c r="U14" s="2"/>
    </row>
    <row r="15" spans="1:21" ht="20.100000000000001" customHeight="1" x14ac:dyDescent="0.2">
      <c r="A15" s="2"/>
      <c r="B15" s="2"/>
      <c r="C15" s="2"/>
      <c r="F15" s="58" t="str">
        <f>HYPERLINK("http://www.startingstrength.com/", "Sitio Web Oficial Starting Strength")</f>
        <v>Sitio Web Oficial Starting Strength</v>
      </c>
      <c r="G15" s="59"/>
      <c r="H15" s="59"/>
      <c r="I15" s="59"/>
      <c r="J15" s="2"/>
      <c r="K15" s="2"/>
      <c r="P15" s="2"/>
      <c r="Q15" s="2"/>
      <c r="R15" s="2"/>
      <c r="S15" s="2"/>
      <c r="T15" s="2"/>
      <c r="U15" s="2"/>
    </row>
    <row r="16" spans="1:21" ht="20.100000000000001" customHeight="1" x14ac:dyDescent="0.2">
      <c r="A16" s="2"/>
      <c r="B16" s="2"/>
      <c r="C16" s="2"/>
      <c r="F16" s="58" t="str">
        <f>HYPERLINK("http://www.startingstrength.wikia.com/", "Wiki Starting Strength")</f>
        <v>Wiki Starting Strength</v>
      </c>
      <c r="G16" s="59"/>
      <c r="H16" s="59"/>
      <c r="I16" s="59"/>
      <c r="J16" s="2"/>
      <c r="K16" s="2"/>
      <c r="L16" s="2"/>
      <c r="M16" s="2"/>
      <c r="N16" s="2"/>
      <c r="O16" s="2"/>
      <c r="P16" s="2"/>
      <c r="Q16" s="2"/>
      <c r="R16" s="2"/>
      <c r="S16" s="2"/>
      <c r="T16" s="2"/>
      <c r="U16" s="2"/>
    </row>
    <row r="17" spans="1:21" ht="20.100000000000001" customHeight="1" x14ac:dyDescent="0.2">
      <c r="A17" s="4"/>
      <c r="B17" s="2"/>
      <c r="C17" s="5"/>
      <c r="E17" s="58" t="str">
        <f>HYPERLINK("http://forum.bodybuilding.com/showthread.php?t=108535881", "Rippetoe/Starting Strength Foro de Preguntas -en inglés-")</f>
        <v>Rippetoe/Starting Strength Foro de Preguntas -en inglés-</v>
      </c>
      <c r="F17" s="58"/>
      <c r="G17" s="58"/>
      <c r="H17" s="58"/>
      <c r="I17" s="58"/>
      <c r="J17" s="58"/>
      <c r="O17" s="2"/>
      <c r="P17" s="2"/>
      <c r="Q17" s="2"/>
      <c r="R17" s="2"/>
      <c r="S17" s="2"/>
      <c r="T17" s="2"/>
      <c r="U17" s="2"/>
    </row>
    <row r="18" spans="1:21" ht="20.100000000000001" customHeight="1" x14ac:dyDescent="0.2">
      <c r="A18" s="4"/>
      <c r="B18" s="2"/>
      <c r="C18" s="5"/>
      <c r="E18" s="58" t="s">
        <v>50</v>
      </c>
      <c r="F18" s="58"/>
      <c r="G18" s="58"/>
      <c r="H18" s="58"/>
      <c r="I18" s="58"/>
      <c r="J18" s="58"/>
      <c r="O18" s="2"/>
      <c r="P18" s="2"/>
      <c r="Q18" s="2"/>
      <c r="R18" s="2"/>
      <c r="S18" s="2"/>
      <c r="T18" s="2"/>
      <c r="U18" s="2"/>
    </row>
    <row r="19" spans="1:21" ht="20.100000000000001" customHeight="1" x14ac:dyDescent="0.2">
      <c r="A19" s="4"/>
      <c r="B19" s="19"/>
      <c r="C19" s="11"/>
      <c r="D19" s="11"/>
      <c r="E19" s="10"/>
      <c r="F19" s="11"/>
      <c r="G19" s="11"/>
      <c r="H19" s="11"/>
      <c r="I19" s="11"/>
      <c r="J19" s="5"/>
      <c r="K19" s="2"/>
      <c r="L19" s="2"/>
      <c r="M19" s="2"/>
      <c r="N19" s="2"/>
      <c r="O19" s="2"/>
      <c r="P19" s="2"/>
      <c r="Q19" s="2"/>
      <c r="R19" s="2"/>
      <c r="S19" s="2"/>
      <c r="T19" s="2"/>
      <c r="U19" s="2"/>
    </row>
    <row r="20" spans="1:21" ht="20.100000000000001" customHeight="1" x14ac:dyDescent="0.2">
      <c r="A20" s="11"/>
      <c r="C20" s="40" t="s">
        <v>11</v>
      </c>
      <c r="D20" s="41"/>
      <c r="E20" s="38">
        <v>1.25</v>
      </c>
      <c r="F20" s="37"/>
      <c r="G20" s="37"/>
      <c r="H20" s="37"/>
      <c r="I20" s="37"/>
      <c r="J20" s="5"/>
      <c r="K20" s="2"/>
      <c r="L20" s="2"/>
      <c r="M20" s="2"/>
      <c r="N20" s="2"/>
      <c r="O20" s="2"/>
      <c r="P20" s="2"/>
      <c r="Q20" s="2"/>
      <c r="R20" s="2"/>
      <c r="S20" s="2"/>
      <c r="T20" s="2"/>
      <c r="U20" s="2"/>
    </row>
    <row r="21" spans="1:21" ht="30" customHeight="1" x14ac:dyDescent="0.2">
      <c r="A21" s="11"/>
      <c r="B21" s="12"/>
      <c r="C21" s="13"/>
      <c r="D21" s="39" t="s">
        <v>13</v>
      </c>
      <c r="E21" s="1" t="s">
        <v>0</v>
      </c>
      <c r="F21" s="1" t="s">
        <v>1</v>
      </c>
      <c r="G21" s="1" t="s">
        <v>2</v>
      </c>
      <c r="H21" s="35" t="s">
        <v>12</v>
      </c>
      <c r="I21" s="36" t="s">
        <v>14</v>
      </c>
      <c r="J21" s="5"/>
      <c r="K21" s="2"/>
      <c r="L21" s="2"/>
      <c r="M21" s="2"/>
      <c r="N21" s="2"/>
      <c r="O21" s="2"/>
      <c r="P21" s="2"/>
      <c r="Q21" s="2"/>
      <c r="R21" s="2"/>
      <c r="S21" s="2"/>
      <c r="T21" s="2"/>
      <c r="U21" s="2"/>
    </row>
    <row r="22" spans="1:21" ht="15" customHeight="1" x14ac:dyDescent="0.2">
      <c r="A22" s="11"/>
      <c r="B22" s="12"/>
      <c r="C22" s="14" t="s">
        <v>39</v>
      </c>
      <c r="D22" s="15">
        <v>100</v>
      </c>
      <c r="E22" s="15">
        <v>5</v>
      </c>
      <c r="F22" s="16">
        <f t="shared" ref="F22:F26" si="0">(D22)/(1.0278-(0.0278*E22))</f>
        <v>112.51125112511251</v>
      </c>
      <c r="G22" s="16">
        <f t="shared" ref="G22:G26" si="1">ROUND((F22*(1.0278-(0.0278*5)))/$E$20,0/5)*$E$20</f>
        <v>100</v>
      </c>
      <c r="H22" s="15">
        <v>2.5</v>
      </c>
      <c r="I22" s="17">
        <v>0</v>
      </c>
      <c r="J22" s="5"/>
      <c r="K22" s="2"/>
      <c r="L22" s="2"/>
      <c r="M22" s="2"/>
      <c r="N22" s="2"/>
      <c r="O22" s="2"/>
      <c r="P22" s="2"/>
      <c r="Q22" s="2"/>
      <c r="R22" s="2"/>
      <c r="S22" s="2"/>
      <c r="T22" s="2"/>
      <c r="U22" s="2"/>
    </row>
    <row r="23" spans="1:21" ht="15" customHeight="1" x14ac:dyDescent="0.2">
      <c r="A23" s="11"/>
      <c r="B23" s="12"/>
      <c r="C23" s="14" t="s">
        <v>40</v>
      </c>
      <c r="D23" s="15">
        <v>100</v>
      </c>
      <c r="E23" s="15">
        <v>5</v>
      </c>
      <c r="F23" s="16">
        <f t="shared" si="0"/>
        <v>112.51125112511251</v>
      </c>
      <c r="G23" s="16">
        <f t="shared" si="1"/>
        <v>100</v>
      </c>
      <c r="H23" s="15">
        <v>2.5</v>
      </c>
      <c r="I23" s="18">
        <v>0</v>
      </c>
      <c r="J23" s="5"/>
      <c r="K23" s="2"/>
      <c r="L23" s="2"/>
      <c r="M23" s="2"/>
      <c r="N23" s="2"/>
      <c r="O23" s="2"/>
      <c r="P23" s="2"/>
      <c r="Q23" s="2"/>
      <c r="R23" s="2"/>
      <c r="S23" s="2"/>
      <c r="T23" s="2"/>
      <c r="U23" s="2"/>
    </row>
    <row r="24" spans="1:21" ht="15" customHeight="1" x14ac:dyDescent="0.2">
      <c r="A24" s="11"/>
      <c r="B24" s="12"/>
      <c r="C24" s="14" t="s">
        <v>41</v>
      </c>
      <c r="D24" s="15">
        <v>100</v>
      </c>
      <c r="E24" s="15">
        <v>5</v>
      </c>
      <c r="F24" s="16">
        <f t="shared" si="0"/>
        <v>112.51125112511251</v>
      </c>
      <c r="G24" s="16">
        <f t="shared" si="1"/>
        <v>100</v>
      </c>
      <c r="H24" s="15">
        <v>5</v>
      </c>
      <c r="I24" s="18">
        <v>0</v>
      </c>
      <c r="J24" s="5"/>
      <c r="K24" s="2"/>
      <c r="L24" s="2"/>
      <c r="M24" s="2"/>
      <c r="N24" s="2"/>
      <c r="O24" s="2"/>
      <c r="P24" s="2"/>
      <c r="Q24" s="2"/>
      <c r="R24" s="2"/>
      <c r="S24" s="2"/>
      <c r="T24" s="2"/>
      <c r="U24" s="2"/>
    </row>
    <row r="25" spans="1:21" ht="15" customHeight="1" x14ac:dyDescent="0.2">
      <c r="A25" s="11"/>
      <c r="B25" s="12"/>
      <c r="C25" s="14" t="s">
        <v>3</v>
      </c>
      <c r="D25" s="15">
        <v>100</v>
      </c>
      <c r="E25" s="15">
        <v>5</v>
      </c>
      <c r="F25" s="16">
        <f t="shared" si="0"/>
        <v>112.51125112511251</v>
      </c>
      <c r="G25" s="16">
        <f t="shared" si="1"/>
        <v>100</v>
      </c>
      <c r="H25" s="15">
        <v>2.5</v>
      </c>
      <c r="I25" s="18">
        <v>0</v>
      </c>
      <c r="J25" s="5"/>
      <c r="K25" s="2"/>
      <c r="L25" s="2"/>
      <c r="M25" s="2"/>
      <c r="N25" s="2"/>
      <c r="O25" s="2"/>
      <c r="P25" s="2"/>
      <c r="Q25" s="2"/>
      <c r="R25" s="2"/>
      <c r="S25" s="2"/>
      <c r="T25" s="2"/>
      <c r="U25" s="2"/>
    </row>
    <row r="26" spans="1:21" ht="15" customHeight="1" x14ac:dyDescent="0.2">
      <c r="A26" s="11"/>
      <c r="B26" s="12"/>
      <c r="C26" s="14" t="s">
        <v>42</v>
      </c>
      <c r="D26" s="15">
        <v>100</v>
      </c>
      <c r="E26" s="15">
        <v>5</v>
      </c>
      <c r="F26" s="16">
        <f t="shared" si="0"/>
        <v>112.51125112511251</v>
      </c>
      <c r="G26" s="16">
        <f t="shared" si="1"/>
        <v>100</v>
      </c>
      <c r="H26" s="15">
        <v>2.5</v>
      </c>
      <c r="I26" s="18">
        <v>0</v>
      </c>
      <c r="J26" s="5"/>
      <c r="K26" s="2"/>
      <c r="L26" s="2"/>
      <c r="M26" s="2"/>
      <c r="N26" s="2"/>
      <c r="O26" s="2"/>
      <c r="P26" s="2"/>
      <c r="Q26" s="2"/>
      <c r="R26" s="2"/>
      <c r="S26" s="2"/>
      <c r="T26" s="2"/>
      <c r="U26" s="2"/>
    </row>
    <row r="27" spans="1:21" ht="12.75" customHeight="1" x14ac:dyDescent="0.2">
      <c r="A27" s="2"/>
      <c r="B27" s="19"/>
      <c r="C27" s="8"/>
      <c r="D27" s="8"/>
      <c r="E27" s="8"/>
      <c r="F27" s="8"/>
      <c r="G27" s="8"/>
      <c r="H27" s="8"/>
      <c r="I27" s="8"/>
      <c r="J27" s="5"/>
      <c r="K27" s="2"/>
      <c r="L27" s="2"/>
      <c r="M27" s="2"/>
      <c r="N27" s="2"/>
      <c r="O27" s="2"/>
      <c r="P27" s="2"/>
      <c r="Q27" s="2"/>
      <c r="R27" s="2"/>
      <c r="S27" s="2"/>
      <c r="T27" s="2"/>
      <c r="U27" s="2"/>
    </row>
    <row r="28" spans="1:21" ht="12.75" customHeight="1" x14ac:dyDescent="0.2">
      <c r="A28" s="2"/>
      <c r="B28" s="5"/>
      <c r="C28" s="2"/>
      <c r="D28" s="2"/>
      <c r="E28" s="2"/>
      <c r="F28" s="2"/>
      <c r="G28" s="2"/>
      <c r="H28" s="2"/>
      <c r="I28" s="2"/>
      <c r="J28" s="2"/>
      <c r="K28" s="2"/>
      <c r="L28" s="2"/>
      <c r="M28" s="2"/>
      <c r="N28" s="2"/>
      <c r="O28" s="2"/>
      <c r="P28" s="2"/>
      <c r="Q28" s="2"/>
      <c r="R28" s="2"/>
      <c r="S28" s="2"/>
      <c r="T28" s="2"/>
      <c r="U28" s="2"/>
    </row>
    <row r="29" spans="1:21" ht="20.100000000000001" customHeight="1" x14ac:dyDescent="0.2">
      <c r="A29" s="2"/>
      <c r="B29" s="5"/>
      <c r="C29" s="49" t="s">
        <v>48</v>
      </c>
      <c r="D29" s="20" t="s">
        <v>15</v>
      </c>
      <c r="E29" s="20" t="s">
        <v>16</v>
      </c>
      <c r="F29" s="20" t="s">
        <v>17</v>
      </c>
      <c r="G29" s="20" t="s">
        <v>18</v>
      </c>
      <c r="H29" s="20" t="s">
        <v>19</v>
      </c>
      <c r="I29" s="20" t="s">
        <v>20</v>
      </c>
      <c r="J29" s="20" t="s">
        <v>21</v>
      </c>
      <c r="K29" s="20" t="s">
        <v>22</v>
      </c>
      <c r="L29" s="20" t="s">
        <v>23</v>
      </c>
      <c r="M29" s="20" t="s">
        <v>24</v>
      </c>
      <c r="N29" s="20" t="s">
        <v>25</v>
      </c>
      <c r="O29" s="20" t="s">
        <v>26</v>
      </c>
      <c r="P29" s="21"/>
      <c r="Q29" s="21"/>
      <c r="R29" s="21"/>
      <c r="S29" s="21"/>
      <c r="T29" s="2"/>
      <c r="U29" s="2"/>
    </row>
    <row r="30" spans="1:21" ht="15" customHeight="1" x14ac:dyDescent="0.2">
      <c r="A30" s="53" t="str">
        <f>C22</f>
        <v>Sentadilla</v>
      </c>
      <c r="B30" s="45" t="s">
        <v>43</v>
      </c>
      <c r="C30" s="45" t="s">
        <v>4</v>
      </c>
      <c r="D30" s="42">
        <v>45</v>
      </c>
      <c r="E30" s="22">
        <v>45</v>
      </c>
      <c r="F30" s="22">
        <v>45</v>
      </c>
      <c r="G30" s="22">
        <v>45</v>
      </c>
      <c r="H30" s="22">
        <v>45</v>
      </c>
      <c r="I30" s="22">
        <v>45</v>
      </c>
      <c r="J30" s="22">
        <v>45</v>
      </c>
      <c r="K30" s="22">
        <v>45</v>
      </c>
      <c r="L30" s="22">
        <v>45</v>
      </c>
      <c r="M30" s="22">
        <v>45</v>
      </c>
      <c r="N30" s="22">
        <v>45</v>
      </c>
      <c r="O30" s="22">
        <v>45</v>
      </c>
      <c r="P30" s="23"/>
      <c r="Q30" s="5"/>
      <c r="R30" s="5"/>
      <c r="S30" s="5"/>
      <c r="T30" s="2"/>
      <c r="U30" s="2"/>
    </row>
    <row r="31" spans="1:21" ht="15" customHeight="1" x14ac:dyDescent="0.2">
      <c r="A31" s="53"/>
      <c r="B31" s="45" t="s">
        <v>43</v>
      </c>
      <c r="C31" s="45" t="s">
        <v>5</v>
      </c>
      <c r="D31" s="43">
        <f t="shared" ref="D31:O31" si="2">FLOOR(PRODUCT(0.4,D34),5)</f>
        <v>40</v>
      </c>
      <c r="E31" s="24">
        <f t="shared" si="2"/>
        <v>40</v>
      </c>
      <c r="F31" s="24">
        <f t="shared" si="2"/>
        <v>40</v>
      </c>
      <c r="G31" s="24">
        <f t="shared" si="2"/>
        <v>45</v>
      </c>
      <c r="H31" s="24">
        <f t="shared" si="2"/>
        <v>45</v>
      </c>
      <c r="I31" s="24">
        <f t="shared" si="2"/>
        <v>50</v>
      </c>
      <c r="J31" s="24">
        <f t="shared" si="2"/>
        <v>50</v>
      </c>
      <c r="K31" s="24">
        <f t="shared" si="2"/>
        <v>50</v>
      </c>
      <c r="L31" s="24">
        <f t="shared" si="2"/>
        <v>55</v>
      </c>
      <c r="M31" s="24">
        <f t="shared" si="2"/>
        <v>55</v>
      </c>
      <c r="N31" s="24">
        <f t="shared" si="2"/>
        <v>60</v>
      </c>
      <c r="O31" s="24">
        <f t="shared" si="2"/>
        <v>60</v>
      </c>
      <c r="P31" s="23"/>
      <c r="Q31" s="5"/>
      <c r="R31" s="5"/>
      <c r="S31" s="5"/>
      <c r="T31" s="2"/>
      <c r="U31" s="2"/>
    </row>
    <row r="32" spans="1:21" ht="15" customHeight="1" x14ac:dyDescent="0.2">
      <c r="A32" s="53"/>
      <c r="B32" s="45" t="s">
        <v>43</v>
      </c>
      <c r="C32" s="45" t="s">
        <v>6</v>
      </c>
      <c r="D32" s="43">
        <f t="shared" ref="D32:O32" si="3">FLOOR(PRODUCT(0.6,D34),5)</f>
        <v>60</v>
      </c>
      <c r="E32" s="24">
        <f t="shared" si="3"/>
        <v>60</v>
      </c>
      <c r="F32" s="24">
        <f t="shared" si="3"/>
        <v>65</v>
      </c>
      <c r="G32" s="24">
        <f t="shared" si="3"/>
        <v>65</v>
      </c>
      <c r="H32" s="24">
        <f t="shared" si="3"/>
        <v>70</v>
      </c>
      <c r="I32" s="24">
        <f t="shared" si="3"/>
        <v>75</v>
      </c>
      <c r="J32" s="24">
        <f t="shared" si="3"/>
        <v>75</v>
      </c>
      <c r="K32" s="24">
        <f t="shared" si="3"/>
        <v>80</v>
      </c>
      <c r="L32" s="24">
        <f t="shared" si="3"/>
        <v>80</v>
      </c>
      <c r="M32" s="24">
        <f t="shared" si="3"/>
        <v>85</v>
      </c>
      <c r="N32" s="24">
        <f t="shared" si="3"/>
        <v>90</v>
      </c>
      <c r="O32" s="24">
        <f t="shared" si="3"/>
        <v>90</v>
      </c>
      <c r="P32" s="23"/>
      <c r="Q32" s="5"/>
      <c r="R32" s="5"/>
      <c r="S32" s="5"/>
      <c r="T32" s="2"/>
      <c r="U32" s="2"/>
    </row>
    <row r="33" spans="1:21" ht="15" customHeight="1" x14ac:dyDescent="0.2">
      <c r="A33" s="53"/>
      <c r="B33" s="45" t="s">
        <v>43</v>
      </c>
      <c r="C33" s="45" t="s">
        <v>7</v>
      </c>
      <c r="D33" s="43">
        <f t="shared" ref="D33:O33" si="4">FLOOR(PRODUCT(0.8,D34),5)</f>
        <v>80</v>
      </c>
      <c r="E33" s="24">
        <f t="shared" si="4"/>
        <v>80</v>
      </c>
      <c r="F33" s="24">
        <f t="shared" si="4"/>
        <v>85</v>
      </c>
      <c r="G33" s="24">
        <f t="shared" si="4"/>
        <v>90</v>
      </c>
      <c r="H33" s="24">
        <f t="shared" si="4"/>
        <v>95</v>
      </c>
      <c r="I33" s="24">
        <f t="shared" si="4"/>
        <v>100</v>
      </c>
      <c r="J33" s="24">
        <f t="shared" si="4"/>
        <v>100</v>
      </c>
      <c r="K33" s="24">
        <f t="shared" si="4"/>
        <v>105</v>
      </c>
      <c r="L33" s="24">
        <f t="shared" si="4"/>
        <v>110</v>
      </c>
      <c r="M33" s="24">
        <f t="shared" si="4"/>
        <v>115</v>
      </c>
      <c r="N33" s="24">
        <f t="shared" si="4"/>
        <v>120</v>
      </c>
      <c r="O33" s="24">
        <f t="shared" si="4"/>
        <v>120</v>
      </c>
      <c r="P33" s="23"/>
      <c r="Q33" s="5"/>
      <c r="R33" s="5"/>
      <c r="S33" s="5"/>
      <c r="T33" s="2"/>
      <c r="U33" s="2"/>
    </row>
    <row r="34" spans="1:21" ht="15" customHeight="1" x14ac:dyDescent="0.2">
      <c r="A34" s="53"/>
      <c r="B34" s="46" t="s">
        <v>44</v>
      </c>
      <c r="C34" s="45" t="s">
        <v>8</v>
      </c>
      <c r="D34" s="44">
        <f>ROUND((G22-(G22*$I$22))/$E$20,0/5)*$E$20</f>
        <v>100</v>
      </c>
      <c r="E34" s="25">
        <f t="shared" ref="E34:O34" si="5">D53+$H$22</f>
        <v>105</v>
      </c>
      <c r="F34" s="25">
        <f t="shared" si="5"/>
        <v>110</v>
      </c>
      <c r="G34" s="25">
        <f t="shared" si="5"/>
        <v>115</v>
      </c>
      <c r="H34" s="25">
        <f t="shared" si="5"/>
        <v>120</v>
      </c>
      <c r="I34" s="25">
        <f t="shared" si="5"/>
        <v>125</v>
      </c>
      <c r="J34" s="25">
        <f t="shared" si="5"/>
        <v>130</v>
      </c>
      <c r="K34" s="25">
        <f t="shared" si="5"/>
        <v>135</v>
      </c>
      <c r="L34" s="25">
        <f t="shared" si="5"/>
        <v>140</v>
      </c>
      <c r="M34" s="25">
        <f t="shared" si="5"/>
        <v>145</v>
      </c>
      <c r="N34" s="25">
        <f t="shared" si="5"/>
        <v>150</v>
      </c>
      <c r="O34" s="25">
        <f t="shared" si="5"/>
        <v>155</v>
      </c>
      <c r="P34" s="26"/>
      <c r="Q34" s="27"/>
      <c r="R34" s="27"/>
      <c r="S34" s="27"/>
      <c r="T34" s="2"/>
      <c r="U34" s="2"/>
    </row>
    <row r="35" spans="1:21" ht="12.75" customHeight="1" x14ac:dyDescent="0.2">
      <c r="A35" s="2"/>
      <c r="B35" s="2"/>
      <c r="C35" s="2"/>
      <c r="D35" s="28"/>
      <c r="E35" s="28"/>
      <c r="F35" s="28"/>
      <c r="G35" s="28"/>
      <c r="H35" s="28"/>
      <c r="I35" s="28"/>
      <c r="J35" s="28"/>
      <c r="K35" s="28"/>
      <c r="L35" s="28"/>
      <c r="M35" s="28"/>
      <c r="N35" s="28"/>
      <c r="O35" s="28"/>
      <c r="P35" s="29"/>
      <c r="Q35" s="30"/>
      <c r="R35" s="30"/>
      <c r="S35" s="30"/>
      <c r="T35" s="2"/>
      <c r="U35" s="2"/>
    </row>
    <row r="36" spans="1:21" ht="15" customHeight="1" x14ac:dyDescent="0.2">
      <c r="A36" s="53" t="str">
        <f>C23</f>
        <v>Press de Banca</v>
      </c>
      <c r="B36" s="45" t="s">
        <v>43</v>
      </c>
      <c r="C36" s="45" t="s">
        <v>4</v>
      </c>
      <c r="D36" s="43">
        <v>45</v>
      </c>
      <c r="E36" s="24">
        <v>45</v>
      </c>
      <c r="F36" s="24">
        <v>45</v>
      </c>
      <c r="G36" s="24">
        <v>45</v>
      </c>
      <c r="H36" s="24">
        <v>45</v>
      </c>
      <c r="I36" s="24">
        <v>45</v>
      </c>
      <c r="J36" s="24">
        <v>45</v>
      </c>
      <c r="K36" s="24">
        <v>45</v>
      </c>
      <c r="L36" s="24">
        <v>45</v>
      </c>
      <c r="M36" s="24">
        <v>45</v>
      </c>
      <c r="N36" s="24">
        <v>45</v>
      </c>
      <c r="O36" s="24">
        <v>45</v>
      </c>
      <c r="P36" s="23"/>
      <c r="Q36" s="5"/>
      <c r="R36" s="5"/>
      <c r="S36" s="5"/>
      <c r="T36" s="2"/>
      <c r="U36" s="2"/>
    </row>
    <row r="37" spans="1:21" ht="15" customHeight="1" x14ac:dyDescent="0.2">
      <c r="A37" s="53"/>
      <c r="B37" s="45" t="s">
        <v>43</v>
      </c>
      <c r="C37" s="45" t="s">
        <v>5</v>
      </c>
      <c r="D37" s="43">
        <f t="shared" ref="D37:O37" si="6">FLOOR(PRODUCT(0.5,D40),5)</f>
        <v>50</v>
      </c>
      <c r="E37" s="24">
        <f t="shared" si="6"/>
        <v>50</v>
      </c>
      <c r="F37" s="24">
        <f t="shared" si="6"/>
        <v>50</v>
      </c>
      <c r="G37" s="24">
        <f t="shared" si="6"/>
        <v>50</v>
      </c>
      <c r="H37" s="24">
        <f t="shared" si="6"/>
        <v>55</v>
      </c>
      <c r="I37" s="24">
        <f t="shared" si="6"/>
        <v>55</v>
      </c>
      <c r="J37" s="24">
        <f t="shared" si="6"/>
        <v>55</v>
      </c>
      <c r="K37" s="24">
        <f t="shared" si="6"/>
        <v>55</v>
      </c>
      <c r="L37" s="24">
        <f t="shared" si="6"/>
        <v>60</v>
      </c>
      <c r="M37" s="24">
        <f t="shared" si="6"/>
        <v>60</v>
      </c>
      <c r="N37" s="24">
        <f t="shared" si="6"/>
        <v>60</v>
      </c>
      <c r="O37" s="24">
        <f t="shared" si="6"/>
        <v>60</v>
      </c>
      <c r="P37" s="23"/>
      <c r="Q37" s="5"/>
      <c r="R37" s="5"/>
      <c r="S37" s="5"/>
      <c r="T37" s="2"/>
      <c r="U37" s="2"/>
    </row>
    <row r="38" spans="1:21" ht="15" customHeight="1" x14ac:dyDescent="0.2">
      <c r="A38" s="53"/>
      <c r="B38" s="45" t="s">
        <v>43</v>
      </c>
      <c r="C38" s="45" t="s">
        <v>6</v>
      </c>
      <c r="D38" s="43">
        <f t="shared" ref="D38:O38" si="7">FLOOR(PRODUCT(0.7,D40),5)</f>
        <v>70</v>
      </c>
      <c r="E38" s="24">
        <f t="shared" si="7"/>
        <v>70</v>
      </c>
      <c r="F38" s="24">
        <f t="shared" si="7"/>
        <v>70</v>
      </c>
      <c r="G38" s="24">
        <f t="shared" si="7"/>
        <v>75</v>
      </c>
      <c r="H38" s="24">
        <f t="shared" si="7"/>
        <v>75</v>
      </c>
      <c r="I38" s="24">
        <f t="shared" si="7"/>
        <v>75</v>
      </c>
      <c r="J38" s="24">
        <f t="shared" si="7"/>
        <v>80</v>
      </c>
      <c r="K38" s="24">
        <f t="shared" si="7"/>
        <v>80</v>
      </c>
      <c r="L38" s="24">
        <f t="shared" si="7"/>
        <v>80</v>
      </c>
      <c r="M38" s="24">
        <f t="shared" si="7"/>
        <v>85</v>
      </c>
      <c r="N38" s="24">
        <f t="shared" si="7"/>
        <v>85</v>
      </c>
      <c r="O38" s="24">
        <f t="shared" si="7"/>
        <v>85</v>
      </c>
      <c r="P38" s="23"/>
      <c r="Q38" s="5"/>
      <c r="R38" s="5"/>
      <c r="S38" s="5"/>
      <c r="T38" s="2"/>
      <c r="U38" s="2"/>
    </row>
    <row r="39" spans="1:21" ht="15" customHeight="1" x14ac:dyDescent="0.2">
      <c r="A39" s="53"/>
      <c r="B39" s="45" t="s">
        <v>43</v>
      </c>
      <c r="C39" s="45" t="s">
        <v>7</v>
      </c>
      <c r="D39" s="43">
        <f t="shared" ref="D39:O39" si="8">FLOOR(PRODUCT(0.9,D40),5)</f>
        <v>90</v>
      </c>
      <c r="E39" s="24">
        <f t="shared" si="8"/>
        <v>90</v>
      </c>
      <c r="F39" s="24">
        <f t="shared" si="8"/>
        <v>90</v>
      </c>
      <c r="G39" s="24">
        <f t="shared" si="8"/>
        <v>95</v>
      </c>
      <c r="H39" s="24">
        <f t="shared" si="8"/>
        <v>95</v>
      </c>
      <c r="I39" s="24">
        <f t="shared" si="8"/>
        <v>100</v>
      </c>
      <c r="J39" s="24">
        <f t="shared" si="8"/>
        <v>100</v>
      </c>
      <c r="K39" s="24">
        <f t="shared" si="8"/>
        <v>105</v>
      </c>
      <c r="L39" s="24">
        <f t="shared" si="8"/>
        <v>105</v>
      </c>
      <c r="M39" s="24">
        <f t="shared" si="8"/>
        <v>110</v>
      </c>
      <c r="N39" s="24">
        <f t="shared" si="8"/>
        <v>110</v>
      </c>
      <c r="O39" s="24">
        <f t="shared" si="8"/>
        <v>110</v>
      </c>
      <c r="P39" s="23"/>
      <c r="Q39" s="5"/>
      <c r="R39" s="5"/>
      <c r="S39" s="5"/>
      <c r="T39" s="2"/>
      <c r="U39" s="2"/>
    </row>
    <row r="40" spans="1:21" ht="15" customHeight="1" x14ac:dyDescent="0.2">
      <c r="A40" s="53"/>
      <c r="B40" s="45" t="s">
        <v>44</v>
      </c>
      <c r="C40" s="45" t="s">
        <v>8</v>
      </c>
      <c r="D40" s="44">
        <f>ROUND((G23-(G23*$I$23))/$E$20,0/5)*$E$20</f>
        <v>100</v>
      </c>
      <c r="E40" s="25">
        <f t="shared" ref="E40:O40" si="9">D40+$H$23</f>
        <v>102.5</v>
      </c>
      <c r="F40" s="25">
        <f t="shared" si="9"/>
        <v>105</v>
      </c>
      <c r="G40" s="25">
        <f t="shared" si="9"/>
        <v>107.5</v>
      </c>
      <c r="H40" s="25">
        <f t="shared" si="9"/>
        <v>110</v>
      </c>
      <c r="I40" s="25">
        <f t="shared" si="9"/>
        <v>112.5</v>
      </c>
      <c r="J40" s="25">
        <f t="shared" si="9"/>
        <v>115</v>
      </c>
      <c r="K40" s="25">
        <f t="shared" si="9"/>
        <v>117.5</v>
      </c>
      <c r="L40" s="25">
        <f t="shared" si="9"/>
        <v>120</v>
      </c>
      <c r="M40" s="25">
        <f t="shared" si="9"/>
        <v>122.5</v>
      </c>
      <c r="N40" s="25">
        <f t="shared" si="9"/>
        <v>125</v>
      </c>
      <c r="O40" s="25">
        <f t="shared" si="9"/>
        <v>127.5</v>
      </c>
      <c r="P40" s="26"/>
      <c r="Q40" s="27"/>
      <c r="R40" s="27"/>
      <c r="S40" s="27"/>
      <c r="T40" s="2"/>
      <c r="U40" s="2"/>
    </row>
    <row r="41" spans="1:21" ht="12.75" customHeight="1" x14ac:dyDescent="0.2">
      <c r="A41" s="2"/>
      <c r="B41" s="2"/>
      <c r="C41" s="2"/>
      <c r="D41" s="28"/>
      <c r="E41" s="28"/>
      <c r="F41" s="28"/>
      <c r="G41" s="28"/>
      <c r="H41" s="28"/>
      <c r="I41" s="28"/>
      <c r="J41" s="28"/>
      <c r="K41" s="28"/>
      <c r="L41" s="28"/>
      <c r="M41" s="28"/>
      <c r="N41" s="28"/>
      <c r="O41" s="28"/>
      <c r="P41" s="29"/>
      <c r="Q41" s="30"/>
      <c r="R41" s="30"/>
      <c r="S41" s="30"/>
      <c r="T41" s="2"/>
      <c r="U41" s="2"/>
    </row>
    <row r="42" spans="1:21" ht="15" customHeight="1" x14ac:dyDescent="0.2">
      <c r="A42" s="53" t="str">
        <f>C24</f>
        <v>Peso Muerto</v>
      </c>
      <c r="B42" s="45" t="s">
        <v>43</v>
      </c>
      <c r="C42" s="45" t="s">
        <v>4</v>
      </c>
      <c r="D42" s="43">
        <f t="shared" ref="D42:O42" si="10">FLOOR(PRODUCT(0.4,D45),5)</f>
        <v>40</v>
      </c>
      <c r="E42" s="24">
        <f t="shared" si="10"/>
        <v>40</v>
      </c>
      <c r="F42" s="24">
        <f t="shared" si="10"/>
        <v>40</v>
      </c>
      <c r="G42" s="24">
        <f t="shared" si="10"/>
        <v>45</v>
      </c>
      <c r="H42" s="24">
        <f t="shared" si="10"/>
        <v>45</v>
      </c>
      <c r="I42" s="24">
        <f t="shared" si="10"/>
        <v>50</v>
      </c>
      <c r="J42" s="24">
        <f t="shared" si="10"/>
        <v>50</v>
      </c>
      <c r="K42" s="24">
        <f t="shared" si="10"/>
        <v>50</v>
      </c>
      <c r="L42" s="24">
        <f t="shared" si="10"/>
        <v>55</v>
      </c>
      <c r="M42" s="24">
        <f t="shared" si="10"/>
        <v>55</v>
      </c>
      <c r="N42" s="24">
        <f t="shared" si="10"/>
        <v>60</v>
      </c>
      <c r="O42" s="24">
        <f t="shared" si="10"/>
        <v>60</v>
      </c>
      <c r="P42" s="23"/>
      <c r="Q42" s="5"/>
      <c r="R42" s="5"/>
      <c r="S42" s="5"/>
      <c r="T42" s="2"/>
      <c r="U42" s="2"/>
    </row>
    <row r="43" spans="1:21" ht="15" customHeight="1" x14ac:dyDescent="0.2">
      <c r="A43" s="53"/>
      <c r="B43" s="45" t="s">
        <v>43</v>
      </c>
      <c r="C43" s="45" t="s">
        <v>6</v>
      </c>
      <c r="D43" s="43">
        <f t="shared" ref="D43:O43" si="11">FLOOR(PRODUCT(0.6,D45),5)</f>
        <v>60</v>
      </c>
      <c r="E43" s="24">
        <f t="shared" si="11"/>
        <v>60</v>
      </c>
      <c r="F43" s="24">
        <f t="shared" si="11"/>
        <v>65</v>
      </c>
      <c r="G43" s="24">
        <f t="shared" si="11"/>
        <v>65</v>
      </c>
      <c r="H43" s="24">
        <f t="shared" si="11"/>
        <v>70</v>
      </c>
      <c r="I43" s="24">
        <f t="shared" si="11"/>
        <v>75</v>
      </c>
      <c r="J43" s="24">
        <f t="shared" si="11"/>
        <v>75</v>
      </c>
      <c r="K43" s="24">
        <f t="shared" si="11"/>
        <v>80</v>
      </c>
      <c r="L43" s="24">
        <f t="shared" si="11"/>
        <v>80</v>
      </c>
      <c r="M43" s="24">
        <f t="shared" si="11"/>
        <v>85</v>
      </c>
      <c r="N43" s="24">
        <f t="shared" si="11"/>
        <v>90</v>
      </c>
      <c r="O43" s="24">
        <f t="shared" si="11"/>
        <v>90</v>
      </c>
      <c r="P43" s="23"/>
      <c r="Q43" s="5"/>
      <c r="R43" s="5"/>
      <c r="S43" s="5"/>
      <c r="T43" s="2"/>
      <c r="U43" s="2"/>
    </row>
    <row r="44" spans="1:21" ht="15" customHeight="1" x14ac:dyDescent="0.2">
      <c r="A44" s="53"/>
      <c r="B44" s="45" t="s">
        <v>43</v>
      </c>
      <c r="C44" s="45" t="s">
        <v>7</v>
      </c>
      <c r="D44" s="43">
        <f t="shared" ref="D44:O44" si="12">FLOOR(PRODUCT(0.85,D45),5)</f>
        <v>85</v>
      </c>
      <c r="E44" s="24">
        <f t="shared" si="12"/>
        <v>85</v>
      </c>
      <c r="F44" s="24">
        <f t="shared" si="12"/>
        <v>90</v>
      </c>
      <c r="G44" s="24">
        <f t="shared" si="12"/>
        <v>95</v>
      </c>
      <c r="H44" s="24">
        <f t="shared" si="12"/>
        <v>100</v>
      </c>
      <c r="I44" s="24">
        <f t="shared" si="12"/>
        <v>105</v>
      </c>
      <c r="J44" s="24">
        <f t="shared" si="12"/>
        <v>110</v>
      </c>
      <c r="K44" s="24">
        <f t="shared" si="12"/>
        <v>110</v>
      </c>
      <c r="L44" s="24">
        <f t="shared" si="12"/>
        <v>115</v>
      </c>
      <c r="M44" s="24">
        <f t="shared" si="12"/>
        <v>120</v>
      </c>
      <c r="N44" s="24">
        <f t="shared" si="12"/>
        <v>125</v>
      </c>
      <c r="O44" s="24">
        <f t="shared" si="12"/>
        <v>130</v>
      </c>
      <c r="P44" s="23"/>
      <c r="Q44" s="5"/>
      <c r="R44" s="5"/>
      <c r="S44" s="5"/>
      <c r="T44" s="2"/>
      <c r="U44" s="2"/>
    </row>
    <row r="45" spans="1:21" ht="15" customHeight="1" x14ac:dyDescent="0.2">
      <c r="A45" s="53"/>
      <c r="B45" s="46" t="s">
        <v>45</v>
      </c>
      <c r="C45" s="45" t="s">
        <v>5</v>
      </c>
      <c r="D45" s="44">
        <f>ROUND((G24-(G24*$I$24))/$E$20,0/5)*$E$20</f>
        <v>100</v>
      </c>
      <c r="E45" s="31">
        <f t="shared" ref="E45:O45" si="13">D45+$H$24</f>
        <v>105</v>
      </c>
      <c r="F45" s="31">
        <f t="shared" si="13"/>
        <v>110</v>
      </c>
      <c r="G45" s="31">
        <f t="shared" si="13"/>
        <v>115</v>
      </c>
      <c r="H45" s="31">
        <f t="shared" si="13"/>
        <v>120</v>
      </c>
      <c r="I45" s="31">
        <f t="shared" si="13"/>
        <v>125</v>
      </c>
      <c r="J45" s="31">
        <f t="shared" si="13"/>
        <v>130</v>
      </c>
      <c r="K45" s="31">
        <f t="shared" si="13"/>
        <v>135</v>
      </c>
      <c r="L45" s="31">
        <f t="shared" si="13"/>
        <v>140</v>
      </c>
      <c r="M45" s="31">
        <f t="shared" si="13"/>
        <v>145</v>
      </c>
      <c r="N45" s="31">
        <f t="shared" si="13"/>
        <v>150</v>
      </c>
      <c r="O45" s="31">
        <f t="shared" si="13"/>
        <v>155</v>
      </c>
      <c r="P45" s="32"/>
      <c r="Q45" s="33"/>
      <c r="R45" s="33"/>
      <c r="S45" s="33"/>
      <c r="T45" s="2"/>
      <c r="U45" s="2"/>
    </row>
    <row r="46" spans="1:21" ht="12.75" customHeight="1" x14ac:dyDescent="0.2">
      <c r="A46" s="2"/>
      <c r="B46" s="2"/>
      <c r="C46" s="2"/>
      <c r="D46" s="9"/>
      <c r="E46" s="9"/>
      <c r="F46" s="9"/>
      <c r="G46" s="9"/>
      <c r="H46" s="9"/>
      <c r="I46" s="9"/>
      <c r="J46" s="9"/>
      <c r="K46" s="9"/>
      <c r="L46" s="9"/>
      <c r="M46" s="9"/>
      <c r="N46" s="9"/>
      <c r="O46" s="9"/>
      <c r="P46" s="5"/>
      <c r="Q46" s="5"/>
      <c r="R46" s="5"/>
      <c r="S46" s="5"/>
      <c r="T46" s="2"/>
      <c r="U46" s="2"/>
    </row>
    <row r="47" spans="1:21" x14ac:dyDescent="0.2">
      <c r="A47" s="2"/>
      <c r="B47" s="2"/>
      <c r="C47" s="2"/>
      <c r="D47" s="5"/>
      <c r="E47" s="5"/>
      <c r="F47" s="5"/>
      <c r="G47" s="5"/>
      <c r="H47" s="5"/>
      <c r="I47" s="5"/>
      <c r="J47" s="5"/>
      <c r="K47" s="5"/>
      <c r="L47" s="5"/>
      <c r="M47" s="5"/>
      <c r="N47" s="5"/>
      <c r="O47" s="5"/>
      <c r="P47" s="5"/>
      <c r="Q47" s="5"/>
      <c r="R47" s="5"/>
      <c r="S47" s="5"/>
      <c r="T47" s="2"/>
      <c r="U47" s="2"/>
    </row>
    <row r="48" spans="1:21" ht="20.100000000000001" customHeight="1" x14ac:dyDescent="0.2">
      <c r="A48" s="2"/>
      <c r="B48" s="2"/>
      <c r="C48" s="48" t="s">
        <v>48</v>
      </c>
      <c r="D48" s="20" t="s">
        <v>27</v>
      </c>
      <c r="E48" s="20" t="s">
        <v>28</v>
      </c>
      <c r="F48" s="20" t="s">
        <v>29</v>
      </c>
      <c r="G48" s="20" t="s">
        <v>30</v>
      </c>
      <c r="H48" s="20" t="s">
        <v>31</v>
      </c>
      <c r="I48" s="20" t="s">
        <v>32</v>
      </c>
      <c r="J48" s="20" t="s">
        <v>33</v>
      </c>
      <c r="K48" s="20" t="s">
        <v>34</v>
      </c>
      <c r="L48" s="20" t="s">
        <v>35</v>
      </c>
      <c r="M48" s="20" t="s">
        <v>36</v>
      </c>
      <c r="N48" s="20" t="s">
        <v>37</v>
      </c>
      <c r="O48" s="20" t="s">
        <v>38</v>
      </c>
      <c r="P48" s="2"/>
      <c r="Q48" s="21"/>
      <c r="R48" s="21"/>
      <c r="S48" s="21"/>
      <c r="T48" s="21"/>
      <c r="U48" s="2"/>
    </row>
    <row r="49" spans="1:21" ht="15" customHeight="1" x14ac:dyDescent="0.2">
      <c r="A49" s="53" t="str">
        <f>A30</f>
        <v>Sentadilla</v>
      </c>
      <c r="B49" s="45" t="s">
        <v>43</v>
      </c>
      <c r="C49" s="47" t="s">
        <v>4</v>
      </c>
      <c r="D49" s="22">
        <v>45</v>
      </c>
      <c r="E49" s="22">
        <v>45</v>
      </c>
      <c r="F49" s="22">
        <v>45</v>
      </c>
      <c r="G49" s="22">
        <v>45</v>
      </c>
      <c r="H49" s="22">
        <v>45</v>
      </c>
      <c r="I49" s="22">
        <v>45</v>
      </c>
      <c r="J49" s="22">
        <v>45</v>
      </c>
      <c r="K49" s="22">
        <v>45</v>
      </c>
      <c r="L49" s="22">
        <v>45</v>
      </c>
      <c r="M49" s="22">
        <v>45</v>
      </c>
      <c r="N49" s="22">
        <v>45</v>
      </c>
      <c r="O49" s="22">
        <v>45</v>
      </c>
      <c r="P49" s="23"/>
      <c r="Q49" s="5"/>
      <c r="R49" s="5"/>
      <c r="S49" s="5"/>
      <c r="T49" s="2"/>
      <c r="U49" s="2"/>
    </row>
    <row r="50" spans="1:21" ht="15" customHeight="1" x14ac:dyDescent="0.2">
      <c r="A50" s="53"/>
      <c r="B50" s="45" t="s">
        <v>43</v>
      </c>
      <c r="C50" s="45" t="s">
        <v>5</v>
      </c>
      <c r="D50" s="24">
        <f t="shared" ref="D50:O50" si="14">FLOOR(PRODUCT(0.4,D53),5)</f>
        <v>40</v>
      </c>
      <c r="E50" s="24">
        <f t="shared" si="14"/>
        <v>40</v>
      </c>
      <c r="F50" s="24">
        <f t="shared" si="14"/>
        <v>45</v>
      </c>
      <c r="G50" s="24">
        <f t="shared" si="14"/>
        <v>45</v>
      </c>
      <c r="H50" s="24">
        <f t="shared" si="14"/>
        <v>45</v>
      </c>
      <c r="I50" s="24">
        <f t="shared" si="14"/>
        <v>50</v>
      </c>
      <c r="J50" s="24">
        <f t="shared" si="14"/>
        <v>50</v>
      </c>
      <c r="K50" s="24">
        <f t="shared" si="14"/>
        <v>55</v>
      </c>
      <c r="L50" s="24">
        <f t="shared" si="14"/>
        <v>55</v>
      </c>
      <c r="M50" s="24">
        <f t="shared" si="14"/>
        <v>55</v>
      </c>
      <c r="N50" s="24">
        <f t="shared" si="14"/>
        <v>60</v>
      </c>
      <c r="O50" s="24">
        <f t="shared" si="14"/>
        <v>60</v>
      </c>
      <c r="P50" s="23"/>
      <c r="Q50" s="5"/>
      <c r="R50" s="5"/>
      <c r="S50" s="5"/>
      <c r="T50" s="2"/>
      <c r="U50" s="2"/>
    </row>
    <row r="51" spans="1:21" ht="15" customHeight="1" x14ac:dyDescent="0.2">
      <c r="A51" s="53"/>
      <c r="B51" s="45" t="s">
        <v>43</v>
      </c>
      <c r="C51" s="45" t="s">
        <v>6</v>
      </c>
      <c r="D51" s="24">
        <f t="shared" ref="D51:O51" si="15">FLOOR(PRODUCT(0.6,D53),5)</f>
        <v>60</v>
      </c>
      <c r="E51" s="24">
        <f t="shared" si="15"/>
        <v>60</v>
      </c>
      <c r="F51" s="24">
        <f t="shared" si="15"/>
        <v>65</v>
      </c>
      <c r="G51" s="24">
        <f t="shared" si="15"/>
        <v>70</v>
      </c>
      <c r="H51" s="24">
        <f t="shared" si="15"/>
        <v>70</v>
      </c>
      <c r="I51" s="24">
        <f t="shared" si="15"/>
        <v>75</v>
      </c>
      <c r="J51" s="24">
        <f t="shared" si="15"/>
        <v>75</v>
      </c>
      <c r="K51" s="24">
        <f t="shared" si="15"/>
        <v>80</v>
      </c>
      <c r="L51" s="24">
        <f t="shared" si="15"/>
        <v>85</v>
      </c>
      <c r="M51" s="24">
        <f t="shared" si="15"/>
        <v>85</v>
      </c>
      <c r="N51" s="24">
        <f t="shared" si="15"/>
        <v>90</v>
      </c>
      <c r="O51" s="24">
        <f t="shared" si="15"/>
        <v>90</v>
      </c>
      <c r="P51" s="23"/>
      <c r="Q51" s="5"/>
      <c r="R51" s="5"/>
      <c r="S51" s="5"/>
      <c r="T51" s="2"/>
      <c r="U51" s="2"/>
    </row>
    <row r="52" spans="1:21" ht="15" customHeight="1" x14ac:dyDescent="0.2">
      <c r="A52" s="53"/>
      <c r="B52" s="45" t="s">
        <v>43</v>
      </c>
      <c r="C52" s="45" t="s">
        <v>7</v>
      </c>
      <c r="D52" s="24">
        <f t="shared" ref="D52:O52" si="16">FLOOR(PRODUCT(0.8,D53),5)</f>
        <v>80</v>
      </c>
      <c r="E52" s="24">
        <f t="shared" si="16"/>
        <v>85</v>
      </c>
      <c r="F52" s="24">
        <f t="shared" si="16"/>
        <v>90</v>
      </c>
      <c r="G52" s="24">
        <f t="shared" si="16"/>
        <v>90</v>
      </c>
      <c r="H52" s="24">
        <f t="shared" si="16"/>
        <v>95</v>
      </c>
      <c r="I52" s="24">
        <f t="shared" si="16"/>
        <v>100</v>
      </c>
      <c r="J52" s="24">
        <f t="shared" si="16"/>
        <v>105</v>
      </c>
      <c r="K52" s="24">
        <f t="shared" si="16"/>
        <v>110</v>
      </c>
      <c r="L52" s="24">
        <f t="shared" si="16"/>
        <v>110</v>
      </c>
      <c r="M52" s="24">
        <f t="shared" si="16"/>
        <v>115</v>
      </c>
      <c r="N52" s="24">
        <f t="shared" si="16"/>
        <v>120</v>
      </c>
      <c r="O52" s="24">
        <f t="shared" si="16"/>
        <v>125</v>
      </c>
      <c r="P52" s="23"/>
      <c r="Q52" s="5"/>
      <c r="R52" s="5"/>
      <c r="S52" s="5"/>
      <c r="T52" s="2"/>
      <c r="U52" s="2"/>
    </row>
    <row r="53" spans="1:21" ht="15" customHeight="1" x14ac:dyDescent="0.2">
      <c r="A53" s="53"/>
      <c r="B53" s="46" t="s">
        <v>44</v>
      </c>
      <c r="C53" s="45" t="s">
        <v>8</v>
      </c>
      <c r="D53" s="25">
        <f>ROUND((G22-(G22*$I$22))/$E$20,0/5)*$E$20+$H$22</f>
        <v>102.5</v>
      </c>
      <c r="E53" s="25">
        <f t="shared" ref="E53:O53" si="17">E34+$H$22</f>
        <v>107.5</v>
      </c>
      <c r="F53" s="25">
        <f t="shared" si="17"/>
        <v>112.5</v>
      </c>
      <c r="G53" s="25">
        <f t="shared" si="17"/>
        <v>117.5</v>
      </c>
      <c r="H53" s="25">
        <f t="shared" si="17"/>
        <v>122.5</v>
      </c>
      <c r="I53" s="25">
        <f t="shared" si="17"/>
        <v>127.5</v>
      </c>
      <c r="J53" s="25">
        <f t="shared" si="17"/>
        <v>132.5</v>
      </c>
      <c r="K53" s="25">
        <f t="shared" si="17"/>
        <v>137.5</v>
      </c>
      <c r="L53" s="25">
        <f t="shared" si="17"/>
        <v>142.5</v>
      </c>
      <c r="M53" s="25">
        <f t="shared" si="17"/>
        <v>147.5</v>
      </c>
      <c r="N53" s="25">
        <f t="shared" si="17"/>
        <v>152.5</v>
      </c>
      <c r="O53" s="25">
        <f t="shared" si="17"/>
        <v>157.5</v>
      </c>
      <c r="P53" s="26"/>
      <c r="Q53" s="27"/>
      <c r="R53" s="27"/>
      <c r="S53" s="27"/>
      <c r="T53" s="2"/>
      <c r="U53" s="2"/>
    </row>
    <row r="54" spans="1:21" x14ac:dyDescent="0.2">
      <c r="A54" s="2"/>
      <c r="B54" s="2"/>
      <c r="C54" s="2"/>
      <c r="D54" s="28"/>
      <c r="E54" s="28"/>
      <c r="F54" s="28"/>
      <c r="G54" s="28"/>
      <c r="H54" s="28"/>
      <c r="I54" s="28"/>
      <c r="J54" s="28"/>
      <c r="K54" s="28"/>
      <c r="L54" s="28"/>
      <c r="M54" s="28"/>
      <c r="N54" s="28"/>
      <c r="O54" s="28"/>
      <c r="P54" s="29"/>
      <c r="Q54" s="30"/>
      <c r="R54" s="30"/>
      <c r="S54" s="30"/>
      <c r="T54" s="2"/>
      <c r="U54" s="2"/>
    </row>
    <row r="55" spans="1:21" ht="15" customHeight="1" x14ac:dyDescent="0.2">
      <c r="A55" s="53" t="str">
        <f>C25</f>
        <v>Press</v>
      </c>
      <c r="B55" s="45" t="s">
        <v>43</v>
      </c>
      <c r="C55" s="45" t="s">
        <v>4</v>
      </c>
      <c r="D55" s="24">
        <v>45</v>
      </c>
      <c r="E55" s="24">
        <v>45</v>
      </c>
      <c r="F55" s="24">
        <v>45</v>
      </c>
      <c r="G55" s="24">
        <v>45</v>
      </c>
      <c r="H55" s="24">
        <v>45</v>
      </c>
      <c r="I55" s="24">
        <v>45</v>
      </c>
      <c r="J55" s="24">
        <v>45</v>
      </c>
      <c r="K55" s="24">
        <v>45</v>
      </c>
      <c r="L55" s="24">
        <v>45</v>
      </c>
      <c r="M55" s="24">
        <v>45</v>
      </c>
      <c r="N55" s="24">
        <v>45</v>
      </c>
      <c r="O55" s="24">
        <v>45</v>
      </c>
      <c r="P55" s="23"/>
      <c r="Q55" s="5"/>
      <c r="R55" s="5"/>
      <c r="S55" s="5"/>
      <c r="T55" s="2"/>
      <c r="U55" s="2"/>
    </row>
    <row r="56" spans="1:21" ht="15" customHeight="1" x14ac:dyDescent="0.2">
      <c r="A56" s="53"/>
      <c r="B56" s="45" t="s">
        <v>43</v>
      </c>
      <c r="C56" s="45" t="s">
        <v>5</v>
      </c>
      <c r="D56" s="24">
        <f t="shared" ref="D56:O56" si="18">FLOOR(PRODUCT(0.55,D59),5)</f>
        <v>55</v>
      </c>
      <c r="E56" s="24">
        <f t="shared" si="18"/>
        <v>55</v>
      </c>
      <c r="F56" s="24">
        <f t="shared" si="18"/>
        <v>55</v>
      </c>
      <c r="G56" s="24">
        <f t="shared" si="18"/>
        <v>55</v>
      </c>
      <c r="H56" s="24">
        <f t="shared" si="18"/>
        <v>60</v>
      </c>
      <c r="I56" s="24">
        <f t="shared" si="18"/>
        <v>60</v>
      </c>
      <c r="J56" s="24">
        <f t="shared" si="18"/>
        <v>60</v>
      </c>
      <c r="K56" s="24">
        <f t="shared" si="18"/>
        <v>60</v>
      </c>
      <c r="L56" s="24">
        <f t="shared" si="18"/>
        <v>65</v>
      </c>
      <c r="M56" s="24">
        <f t="shared" si="18"/>
        <v>65</v>
      </c>
      <c r="N56" s="24">
        <f t="shared" si="18"/>
        <v>65</v>
      </c>
      <c r="O56" s="24">
        <f t="shared" si="18"/>
        <v>70</v>
      </c>
      <c r="P56" s="23"/>
      <c r="Q56" s="5"/>
      <c r="R56" s="5"/>
      <c r="S56" s="5"/>
      <c r="T56" s="2"/>
      <c r="U56" s="2"/>
    </row>
    <row r="57" spans="1:21" ht="15" customHeight="1" x14ac:dyDescent="0.2">
      <c r="A57" s="53"/>
      <c r="B57" s="45" t="s">
        <v>43</v>
      </c>
      <c r="C57" s="45" t="s">
        <v>6</v>
      </c>
      <c r="D57" s="24">
        <f t="shared" ref="D57:O57" si="19">FLOOR(PRODUCT(0.7,D59),5)</f>
        <v>70</v>
      </c>
      <c r="E57" s="24">
        <f t="shared" si="19"/>
        <v>70</v>
      </c>
      <c r="F57" s="24">
        <f t="shared" si="19"/>
        <v>70</v>
      </c>
      <c r="G57" s="24">
        <f t="shared" si="19"/>
        <v>75</v>
      </c>
      <c r="H57" s="24">
        <f t="shared" si="19"/>
        <v>75</v>
      </c>
      <c r="I57" s="24">
        <f t="shared" si="19"/>
        <v>75</v>
      </c>
      <c r="J57" s="24">
        <f t="shared" si="19"/>
        <v>80</v>
      </c>
      <c r="K57" s="24">
        <f t="shared" si="19"/>
        <v>80</v>
      </c>
      <c r="L57" s="24">
        <f t="shared" si="19"/>
        <v>80</v>
      </c>
      <c r="M57" s="24">
        <f t="shared" si="19"/>
        <v>85</v>
      </c>
      <c r="N57" s="24">
        <f t="shared" si="19"/>
        <v>85</v>
      </c>
      <c r="O57" s="24">
        <f t="shared" si="19"/>
        <v>85</v>
      </c>
      <c r="P57" s="23"/>
      <c r="Q57" s="5"/>
      <c r="R57" s="5"/>
      <c r="S57" s="5"/>
      <c r="T57" s="2"/>
      <c r="U57" s="2"/>
    </row>
    <row r="58" spans="1:21" ht="15" customHeight="1" x14ac:dyDescent="0.2">
      <c r="A58" s="53"/>
      <c r="B58" s="45" t="s">
        <v>43</v>
      </c>
      <c r="C58" s="45" t="s">
        <v>7</v>
      </c>
      <c r="D58" s="24">
        <f t="shared" ref="D58:O58" si="20">FLOOR(PRODUCT(0.85,D59),5)</f>
        <v>85</v>
      </c>
      <c r="E58" s="24">
        <f t="shared" si="20"/>
        <v>85</v>
      </c>
      <c r="F58" s="24">
        <f t="shared" si="20"/>
        <v>85</v>
      </c>
      <c r="G58" s="24">
        <f t="shared" si="20"/>
        <v>90</v>
      </c>
      <c r="H58" s="24">
        <f t="shared" si="20"/>
        <v>90</v>
      </c>
      <c r="I58" s="24">
        <f t="shared" si="20"/>
        <v>95</v>
      </c>
      <c r="J58" s="24">
        <f t="shared" si="20"/>
        <v>95</v>
      </c>
      <c r="K58" s="24">
        <f t="shared" si="20"/>
        <v>95</v>
      </c>
      <c r="L58" s="24">
        <f t="shared" si="20"/>
        <v>100</v>
      </c>
      <c r="M58" s="24">
        <f t="shared" si="20"/>
        <v>100</v>
      </c>
      <c r="N58" s="24">
        <f t="shared" si="20"/>
        <v>105</v>
      </c>
      <c r="O58" s="24">
        <f t="shared" si="20"/>
        <v>105</v>
      </c>
      <c r="P58" s="23"/>
      <c r="Q58" s="5"/>
      <c r="R58" s="5"/>
      <c r="S58" s="5"/>
      <c r="T58" s="2"/>
      <c r="U58" s="2"/>
    </row>
    <row r="59" spans="1:21" ht="15" customHeight="1" x14ac:dyDescent="0.2">
      <c r="A59" s="53"/>
      <c r="B59" s="45" t="s">
        <v>44</v>
      </c>
      <c r="C59" s="45" t="s">
        <v>8</v>
      </c>
      <c r="D59" s="25">
        <f>ROUND((G25-(G25*$I$25))/$E$20,0/5)*$E$20</f>
        <v>100</v>
      </c>
      <c r="E59" s="31">
        <f t="shared" ref="E59:O59" si="21">D59+$H$25</f>
        <v>102.5</v>
      </c>
      <c r="F59" s="31">
        <f t="shared" si="21"/>
        <v>105</v>
      </c>
      <c r="G59" s="31">
        <f t="shared" si="21"/>
        <v>107.5</v>
      </c>
      <c r="H59" s="31">
        <f t="shared" si="21"/>
        <v>110</v>
      </c>
      <c r="I59" s="31">
        <f t="shared" si="21"/>
        <v>112.5</v>
      </c>
      <c r="J59" s="31">
        <f t="shared" si="21"/>
        <v>115</v>
      </c>
      <c r="K59" s="31">
        <f t="shared" si="21"/>
        <v>117.5</v>
      </c>
      <c r="L59" s="31">
        <f t="shared" si="21"/>
        <v>120</v>
      </c>
      <c r="M59" s="31">
        <f t="shared" si="21"/>
        <v>122.5</v>
      </c>
      <c r="N59" s="31">
        <f t="shared" si="21"/>
        <v>125</v>
      </c>
      <c r="O59" s="31">
        <f t="shared" si="21"/>
        <v>127.5</v>
      </c>
      <c r="P59" s="32"/>
      <c r="Q59" s="33"/>
      <c r="R59" s="33"/>
      <c r="S59" s="33"/>
      <c r="T59" s="2"/>
      <c r="U59" s="2"/>
    </row>
    <row r="60" spans="1:21" x14ac:dyDescent="0.2">
      <c r="A60" s="2"/>
      <c r="B60" s="2"/>
      <c r="C60" s="2"/>
      <c r="D60" s="28"/>
      <c r="E60" s="28"/>
      <c r="F60" s="28"/>
      <c r="G60" s="28"/>
      <c r="H60" s="28"/>
      <c r="I60" s="28"/>
      <c r="J60" s="28"/>
      <c r="K60" s="28"/>
      <c r="L60" s="28"/>
      <c r="M60" s="28"/>
      <c r="N60" s="28"/>
      <c r="O60" s="28"/>
      <c r="P60" s="29"/>
      <c r="Q60" s="30"/>
      <c r="R60" s="30"/>
      <c r="S60" s="30"/>
      <c r="T60" s="2"/>
      <c r="U60" s="2"/>
    </row>
    <row r="61" spans="1:21" ht="15" customHeight="1" x14ac:dyDescent="0.2">
      <c r="A61" s="50" t="str">
        <f>C26</f>
        <v>Cargada de Potencia</v>
      </c>
      <c r="B61" s="45" t="s">
        <v>43</v>
      </c>
      <c r="C61" s="45" t="s">
        <v>4</v>
      </c>
      <c r="D61" s="24">
        <v>45</v>
      </c>
      <c r="E61" s="24">
        <v>45</v>
      </c>
      <c r="F61" s="24">
        <v>45</v>
      </c>
      <c r="G61" s="24">
        <v>45</v>
      </c>
      <c r="H61" s="24">
        <v>45</v>
      </c>
      <c r="I61" s="24">
        <v>45</v>
      </c>
      <c r="J61" s="24">
        <v>45</v>
      </c>
      <c r="K61" s="24">
        <v>45</v>
      </c>
      <c r="L61" s="24">
        <v>45</v>
      </c>
      <c r="M61" s="24">
        <v>45</v>
      </c>
      <c r="N61" s="24">
        <v>45</v>
      </c>
      <c r="O61" s="24">
        <v>45</v>
      </c>
      <c r="P61" s="23"/>
      <c r="Q61" s="5"/>
      <c r="R61" s="5"/>
      <c r="S61" s="5"/>
      <c r="T61" s="2"/>
      <c r="U61" s="2"/>
    </row>
    <row r="62" spans="1:21" ht="15" customHeight="1" x14ac:dyDescent="0.2">
      <c r="A62" s="51"/>
      <c r="B62" s="45" t="s">
        <v>43</v>
      </c>
      <c r="C62" s="45" t="s">
        <v>5</v>
      </c>
      <c r="D62" s="24">
        <f t="shared" ref="D62:O62" si="22">FLOOR(PRODUCT(0.55,D65),5)</f>
        <v>55</v>
      </c>
      <c r="E62" s="24">
        <f t="shared" si="22"/>
        <v>55</v>
      </c>
      <c r="F62" s="24">
        <f t="shared" si="22"/>
        <v>55</v>
      </c>
      <c r="G62" s="24">
        <f t="shared" si="22"/>
        <v>55</v>
      </c>
      <c r="H62" s="24">
        <f t="shared" si="22"/>
        <v>60</v>
      </c>
      <c r="I62" s="24">
        <f t="shared" si="22"/>
        <v>60</v>
      </c>
      <c r="J62" s="24">
        <f t="shared" si="22"/>
        <v>60</v>
      </c>
      <c r="K62" s="24">
        <f t="shared" si="22"/>
        <v>60</v>
      </c>
      <c r="L62" s="24">
        <f t="shared" si="22"/>
        <v>65</v>
      </c>
      <c r="M62" s="24">
        <f t="shared" si="22"/>
        <v>65</v>
      </c>
      <c r="N62" s="24">
        <f t="shared" si="22"/>
        <v>65</v>
      </c>
      <c r="O62" s="24">
        <f t="shared" si="22"/>
        <v>70</v>
      </c>
      <c r="P62" s="23"/>
      <c r="Q62" s="5"/>
      <c r="R62" s="5"/>
      <c r="S62" s="5"/>
      <c r="T62" s="2"/>
      <c r="U62" s="2"/>
    </row>
    <row r="63" spans="1:21" ht="15" customHeight="1" x14ac:dyDescent="0.2">
      <c r="A63" s="51"/>
      <c r="B63" s="45" t="s">
        <v>43</v>
      </c>
      <c r="C63" s="45" t="s">
        <v>6</v>
      </c>
      <c r="D63" s="24">
        <f t="shared" ref="D63:O63" si="23">FLOOR(PRODUCT(0.7,D65),5)</f>
        <v>70</v>
      </c>
      <c r="E63" s="24">
        <f t="shared" si="23"/>
        <v>70</v>
      </c>
      <c r="F63" s="24">
        <f t="shared" si="23"/>
        <v>70</v>
      </c>
      <c r="G63" s="24">
        <f t="shared" si="23"/>
        <v>75</v>
      </c>
      <c r="H63" s="24">
        <f t="shared" si="23"/>
        <v>75</v>
      </c>
      <c r="I63" s="24">
        <f t="shared" si="23"/>
        <v>75</v>
      </c>
      <c r="J63" s="24">
        <f t="shared" si="23"/>
        <v>80</v>
      </c>
      <c r="K63" s="24">
        <f t="shared" si="23"/>
        <v>80</v>
      </c>
      <c r="L63" s="24">
        <f t="shared" si="23"/>
        <v>80</v>
      </c>
      <c r="M63" s="24">
        <f t="shared" si="23"/>
        <v>85</v>
      </c>
      <c r="N63" s="24">
        <f t="shared" si="23"/>
        <v>85</v>
      </c>
      <c r="O63" s="24">
        <f t="shared" si="23"/>
        <v>85</v>
      </c>
      <c r="P63" s="23"/>
      <c r="Q63" s="5"/>
      <c r="R63" s="5"/>
      <c r="S63" s="5"/>
      <c r="T63" s="2"/>
      <c r="U63" s="2"/>
    </row>
    <row r="64" spans="1:21" ht="15" customHeight="1" x14ac:dyDescent="0.2">
      <c r="A64" s="51"/>
      <c r="B64" s="46" t="s">
        <v>43</v>
      </c>
      <c r="C64" s="45" t="s">
        <v>7</v>
      </c>
      <c r="D64" s="24">
        <f t="shared" ref="D64:O64" si="24">FLOOR(PRODUCT(0.85,D65),5)</f>
        <v>85</v>
      </c>
      <c r="E64" s="24">
        <f t="shared" si="24"/>
        <v>85</v>
      </c>
      <c r="F64" s="24">
        <f t="shared" si="24"/>
        <v>85</v>
      </c>
      <c r="G64" s="24">
        <f t="shared" si="24"/>
        <v>90</v>
      </c>
      <c r="H64" s="24">
        <f t="shared" si="24"/>
        <v>90</v>
      </c>
      <c r="I64" s="24">
        <f t="shared" si="24"/>
        <v>95</v>
      </c>
      <c r="J64" s="24">
        <f t="shared" si="24"/>
        <v>95</v>
      </c>
      <c r="K64" s="24">
        <f t="shared" si="24"/>
        <v>95</v>
      </c>
      <c r="L64" s="24">
        <f t="shared" si="24"/>
        <v>100</v>
      </c>
      <c r="M64" s="24">
        <f t="shared" si="24"/>
        <v>100</v>
      </c>
      <c r="N64" s="24">
        <f t="shared" si="24"/>
        <v>105</v>
      </c>
      <c r="O64" s="24">
        <f t="shared" si="24"/>
        <v>105</v>
      </c>
      <c r="P64" s="23"/>
      <c r="Q64" s="5"/>
      <c r="R64" s="5"/>
      <c r="S64" s="5"/>
      <c r="T64" s="2"/>
      <c r="U64" s="2"/>
    </row>
    <row r="65" spans="1:21" ht="15" customHeight="1" x14ac:dyDescent="0.2">
      <c r="A65" s="52"/>
      <c r="B65" s="45" t="s">
        <v>44</v>
      </c>
      <c r="C65" s="45" t="s">
        <v>9</v>
      </c>
      <c r="D65" s="25">
        <f>ROUND((G26-(G26*$I$26))/$E$20,0/5)*$E$20</f>
        <v>100</v>
      </c>
      <c r="E65" s="31">
        <f t="shared" ref="E65:O65" si="25">D65+$H$26</f>
        <v>102.5</v>
      </c>
      <c r="F65" s="31">
        <f t="shared" si="25"/>
        <v>105</v>
      </c>
      <c r="G65" s="31">
        <f t="shared" si="25"/>
        <v>107.5</v>
      </c>
      <c r="H65" s="31">
        <f t="shared" si="25"/>
        <v>110</v>
      </c>
      <c r="I65" s="31">
        <f t="shared" si="25"/>
        <v>112.5</v>
      </c>
      <c r="J65" s="31">
        <f t="shared" si="25"/>
        <v>115</v>
      </c>
      <c r="K65" s="31">
        <f t="shared" si="25"/>
        <v>117.5</v>
      </c>
      <c r="L65" s="31">
        <f t="shared" si="25"/>
        <v>120</v>
      </c>
      <c r="M65" s="31">
        <f t="shared" si="25"/>
        <v>122.5</v>
      </c>
      <c r="N65" s="31">
        <f t="shared" si="25"/>
        <v>125</v>
      </c>
      <c r="O65" s="31">
        <f t="shared" si="25"/>
        <v>127.5</v>
      </c>
      <c r="P65" s="32"/>
      <c r="Q65" s="33"/>
      <c r="R65" s="33"/>
      <c r="S65" s="33"/>
      <c r="T65" s="2"/>
      <c r="U65" s="2"/>
    </row>
    <row r="66" spans="1:21" x14ac:dyDescent="0.2">
      <c r="A66" s="2"/>
      <c r="B66" s="2"/>
      <c r="C66" s="2"/>
      <c r="D66" s="8"/>
      <c r="E66" s="8"/>
      <c r="F66" s="8"/>
      <c r="G66" s="8"/>
      <c r="H66" s="8"/>
      <c r="I66" s="8"/>
      <c r="J66" s="8"/>
      <c r="K66" s="8"/>
      <c r="L66" s="8"/>
      <c r="M66" s="8"/>
      <c r="N66" s="8"/>
      <c r="O66" s="8"/>
      <c r="P66" s="2"/>
      <c r="Q66" s="2"/>
      <c r="R66" s="2"/>
      <c r="S66" s="2"/>
      <c r="T66" s="2"/>
      <c r="U66" s="2"/>
    </row>
    <row r="67" spans="1:21" x14ac:dyDescent="0.2">
      <c r="A67" s="2"/>
      <c r="B67" s="2"/>
      <c r="C67" s="2"/>
      <c r="D67" s="2"/>
      <c r="E67" s="2"/>
      <c r="F67" s="2"/>
      <c r="G67" s="2"/>
      <c r="H67" s="2"/>
      <c r="I67" s="34"/>
      <c r="J67" s="34"/>
      <c r="K67" s="2"/>
      <c r="L67" s="2"/>
      <c r="M67" s="2"/>
      <c r="N67" s="2"/>
      <c r="O67" s="2"/>
      <c r="P67" s="2"/>
      <c r="Q67" s="2"/>
      <c r="R67" s="2"/>
      <c r="S67" s="2"/>
      <c r="T67" s="2"/>
      <c r="U67" s="2"/>
    </row>
    <row r="68" spans="1:21" x14ac:dyDescent="0.2">
      <c r="A68" s="2"/>
      <c r="B68" s="2"/>
      <c r="C68" s="2"/>
      <c r="D68" s="2"/>
      <c r="E68" s="2"/>
      <c r="F68" s="2"/>
      <c r="G68" s="2"/>
      <c r="H68" s="2"/>
      <c r="I68" s="2"/>
      <c r="J68" s="2"/>
      <c r="K68" s="2"/>
      <c r="L68" s="2"/>
      <c r="M68" s="2"/>
      <c r="N68" s="2"/>
      <c r="O68" s="2"/>
      <c r="P68" s="2"/>
      <c r="Q68" s="2"/>
      <c r="R68" s="2"/>
      <c r="S68" s="2"/>
      <c r="T68" s="2"/>
      <c r="U68" s="2"/>
    </row>
    <row r="69" spans="1:21" x14ac:dyDescent="0.2">
      <c r="A69" s="2"/>
      <c r="B69" s="2"/>
      <c r="C69" s="2"/>
      <c r="D69" s="2"/>
      <c r="E69" s="2"/>
      <c r="F69" s="2"/>
      <c r="G69" s="34"/>
      <c r="H69" s="34"/>
      <c r="I69" s="2"/>
      <c r="J69" s="2"/>
      <c r="K69" s="2"/>
      <c r="L69" s="2"/>
      <c r="M69" s="2"/>
      <c r="N69" s="2"/>
      <c r="O69" s="2"/>
      <c r="P69" s="2"/>
      <c r="Q69" s="2"/>
      <c r="R69" s="2"/>
      <c r="S69" s="2"/>
      <c r="T69" s="2"/>
      <c r="U69" s="2"/>
    </row>
    <row r="70" spans="1:21" x14ac:dyDescent="0.2">
      <c r="A70" s="2"/>
      <c r="B70" s="5"/>
      <c r="C70" s="2"/>
      <c r="D70" s="2"/>
      <c r="E70" s="2"/>
      <c r="F70" s="2"/>
      <c r="G70" s="2"/>
      <c r="H70" s="2"/>
      <c r="I70" s="2"/>
      <c r="J70" s="2"/>
      <c r="K70" s="2"/>
      <c r="L70" s="2"/>
      <c r="M70" s="2"/>
      <c r="N70" s="2"/>
      <c r="O70" s="2"/>
      <c r="P70" s="2"/>
      <c r="Q70" s="2"/>
      <c r="R70" s="2"/>
      <c r="S70" s="2"/>
      <c r="T70" s="2"/>
      <c r="U70" s="2"/>
    </row>
  </sheetData>
  <mergeCells count="13">
    <mergeCell ref="A61:A65"/>
    <mergeCell ref="A55:A59"/>
    <mergeCell ref="A7:O13"/>
    <mergeCell ref="A1:O3"/>
    <mergeCell ref="A4:O5"/>
    <mergeCell ref="A30:A34"/>
    <mergeCell ref="A36:A40"/>
    <mergeCell ref="A42:A45"/>
    <mergeCell ref="A49:A53"/>
    <mergeCell ref="F15:I15"/>
    <mergeCell ref="F16:I16"/>
    <mergeCell ref="E17:J17"/>
    <mergeCell ref="E18:J18"/>
  </mergeCells>
  <hyperlinks>
    <hyperlink ref="E18:J18" r:id="rId1" display="Para una explicación de cómo funciona, haz clic aquí." xr:uid="{4A97D71D-47E3-4BDB-822C-8B94BC16D498}"/>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Programa Original Principiantes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cp:lastModifiedBy>
  <cp:lastPrinted>2022-10-19T13:26:52Z</cp:lastPrinted>
  <dcterms:modified xsi:type="dcterms:W3CDTF">2022-10-24T06:11:04Z</dcterms:modified>
</cp:coreProperties>
</file>