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7200" windowHeight="148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E61" i="1"/>
  <c r="E64" i="1"/>
  <c r="E52" i="1"/>
  <c r="E55" i="1"/>
  <c r="E54" i="1"/>
  <c r="E44" i="1"/>
  <c r="E45" i="1"/>
  <c r="E34" i="1"/>
  <c r="E56" i="1"/>
  <c r="E43" i="1"/>
  <c r="E36" i="1"/>
  <c r="E26" i="1"/>
  <c r="E27" i="1"/>
  <c r="E32" i="1"/>
  <c r="D57" i="1"/>
  <c r="E57" i="1"/>
  <c r="E58" i="1"/>
  <c r="E28" i="1"/>
  <c r="C72" i="1"/>
  <c r="C70" i="1"/>
  <c r="C74" i="1"/>
  <c r="C71" i="1"/>
  <c r="C73" i="1"/>
  <c r="E49" i="1"/>
  <c r="E47" i="1"/>
  <c r="E46" i="1"/>
  <c r="E48" i="1"/>
  <c r="E50" i="1"/>
  <c r="E51" i="1"/>
  <c r="E53" i="1"/>
  <c r="E59" i="1"/>
  <c r="E38" i="1"/>
  <c r="E37" i="1"/>
  <c r="E35" i="1"/>
  <c r="E33" i="1"/>
  <c r="E31" i="1"/>
  <c r="E30" i="1"/>
  <c r="E29" i="1"/>
  <c r="E66" i="1"/>
</calcChain>
</file>

<file path=xl/sharedStrings.xml><?xml version="1.0" encoding="utf-8"?>
<sst xmlns="http://schemas.openxmlformats.org/spreadsheetml/2006/main" count="103" uniqueCount="89">
  <si>
    <t>SERVOSTOCK MINI</t>
  </si>
  <si>
    <t>Quantity</t>
  </si>
  <si>
    <t>Min Quantity</t>
  </si>
  <si>
    <t>Source</t>
  </si>
  <si>
    <t>Source URL</t>
  </si>
  <si>
    <t>Electro-Mechanical</t>
  </si>
  <si>
    <t>Servo</t>
  </si>
  <si>
    <t>Servo set screw shaft coupling</t>
  </si>
  <si>
    <t>Servo bearing</t>
  </si>
  <si>
    <t>Servo shaft (could be machined by hand)</t>
  </si>
  <si>
    <t>Servo encoder board</t>
  </si>
  <si>
    <t>608ZZ Ball Bearings</t>
  </si>
  <si>
    <t>Heated Bed (Optional)</t>
  </si>
  <si>
    <t>40mm cooling fan??</t>
  </si>
  <si>
    <t>Laser Cut Parts</t>
  </si>
  <si>
    <t>Lower Frame</t>
  </si>
  <si>
    <t>Upper Frame</t>
  </si>
  <si>
    <t>Printbed Insulator (Optional)</t>
  </si>
  <si>
    <t>Hardware</t>
  </si>
  <si>
    <t>M2.5x10</t>
  </si>
  <si>
    <t>Glass??</t>
  </si>
  <si>
    <t>M3X10</t>
  </si>
  <si>
    <t>M3X12</t>
  </si>
  <si>
    <t>M3X16</t>
  </si>
  <si>
    <t>M3 Fender Washer</t>
  </si>
  <si>
    <t>M3 Washer</t>
  </si>
  <si>
    <t>M3 Nuts</t>
  </si>
  <si>
    <t>M4x16</t>
  </si>
  <si>
    <t>M4 washer</t>
  </si>
  <si>
    <t>M4 nuts</t>
  </si>
  <si>
    <t>M8x30</t>
  </si>
  <si>
    <t>M8 Washer</t>
  </si>
  <si>
    <t>M8 Nuts</t>
  </si>
  <si>
    <t>0.188" 166mm OD rigid carbon fiber tube</t>
  </si>
  <si>
    <t>Printed Parts</t>
  </si>
  <si>
    <t>Extruder Block</t>
  </si>
  <si>
    <t>Fan Mount</t>
  </si>
  <si>
    <t>Hotend Mount</t>
  </si>
  <si>
    <t>Platform</t>
  </si>
  <si>
    <t>Jaws(qty12) or Rods(qty6)</t>
  </si>
  <si>
    <t>U-joints</t>
  </si>
  <si>
    <t>Carriage</t>
  </si>
  <si>
    <t>Idler End</t>
  </si>
  <si>
    <t>Alternate Source URL</t>
  </si>
  <si>
    <t>Total Price</t>
  </si>
  <si>
    <t>Unit Price</t>
  </si>
  <si>
    <t>Sub Total</t>
  </si>
  <si>
    <t>Shipping+Handling</t>
  </si>
  <si>
    <t>Total</t>
  </si>
  <si>
    <t>Tax and other annoying things</t>
  </si>
  <si>
    <t>Servo Motor End</t>
  </si>
  <si>
    <t>GT2 timing belt (total 3000mm or so)</t>
  </si>
  <si>
    <t>Number of Printers</t>
  </si>
  <si>
    <t>Sub total split</t>
  </si>
  <si>
    <t>Total Split</t>
  </si>
  <si>
    <t>8mm Smooth Rod 492mm</t>
  </si>
  <si>
    <t>900mm</t>
  </si>
  <si>
    <t>500mm</t>
  </si>
  <si>
    <t>450mm</t>
  </si>
  <si>
    <t>900-500</t>
  </si>
  <si>
    <t>500-450</t>
  </si>
  <si>
    <t>Z size</t>
  </si>
  <si>
    <t>192mm</t>
  </si>
  <si>
    <t>592mm</t>
  </si>
  <si>
    <t>142mm</t>
  </si>
  <si>
    <t>http://www.mcmaster.com/#92855A310</t>
  </si>
  <si>
    <t>http://www.mcmaster.com/#91292A114</t>
  </si>
  <si>
    <t>http://www.mcmaster.com/#91292A115</t>
  </si>
  <si>
    <t>mcmaster</t>
  </si>
  <si>
    <t>http://www.mcmaster.com/#91290A154</t>
  </si>
  <si>
    <t>http://www.mcmaster.com/#95263A647</t>
  </si>
  <si>
    <t>http://www.mcmaster.com/#91166A210</t>
  </si>
  <si>
    <t>http://www.mcmaster.com/#91100A120</t>
  </si>
  <si>
    <t>http://www.mcmaster.com/#90592A009</t>
  </si>
  <si>
    <t>http://www.mcmaster.com/#90591A141</t>
  </si>
  <si>
    <t>http://www.mcmaster.com/#90592A022</t>
  </si>
  <si>
    <t>http://www.mcmaster.com/#93475A230</t>
  </si>
  <si>
    <t>http://www.mcmaster.com/#91166A270</t>
  </si>
  <si>
    <t>Neuron</t>
  </si>
  <si>
    <t>Chinese Budaschnozzle</t>
  </si>
  <si>
    <t>Bronze Bushings</t>
  </si>
  <si>
    <t>Power Supply</t>
  </si>
  <si>
    <t>Acrylic/Wood</t>
  </si>
  <si>
    <t>Carbon Fiber Rods</t>
  </si>
  <si>
    <t>Traxxas Rod Ends Large w/ Steel Hollow Balls 5347, Revo 3.3</t>
  </si>
  <si>
    <t>Ebay</t>
  </si>
  <si>
    <t>1.75mm Bowden Cable</t>
  </si>
  <si>
    <t>Electronics</t>
  </si>
  <si>
    <t>GT2 Timing Pulley 36 tooth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</si>
</sst>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40"/>
      <color theme="1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0" fillId="0" borderId="0" xfId="0" applyFill="1"/>
    <xf numFmtId="0" fontId="6" fillId="3" borderId="0" xfId="0" applyFont="1" applyFill="1"/>
    <xf numFmtId="0" fontId="0" fillId="4" borderId="0" xfId="0" applyFill="1"/>
    <xf numFmtId="0" fontId="0" fillId="5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tabSelected="1" workbookViewId="0">
      <selection activeCell="D32" sqref="D32"/>
    </sheetView>
  </sheetViews>
  <sheetFormatPr baseColWidth="10" defaultRowHeight="15" x14ac:dyDescent="0"/>
  <cols>
    <col min="1" max="1" width="52.5" customWidth="1"/>
    <col min="3" max="3" width="11.5" customWidth="1"/>
    <col min="7" max="8" width="64.6640625" customWidth="1"/>
  </cols>
  <sheetData>
    <row r="2" spans="1:8">
      <c r="A2" t="s">
        <v>52</v>
      </c>
      <c r="B2">
        <v>3</v>
      </c>
    </row>
    <row r="3" spans="1:8" ht="75" customHeight="1">
      <c r="A3" s="1" t="s">
        <v>0</v>
      </c>
      <c r="B3" t="s">
        <v>1</v>
      </c>
      <c r="C3" t="s">
        <v>2</v>
      </c>
      <c r="D3" t="s">
        <v>45</v>
      </c>
      <c r="E3" t="s">
        <v>44</v>
      </c>
      <c r="F3" t="s">
        <v>3</v>
      </c>
      <c r="G3" t="s">
        <v>4</v>
      </c>
      <c r="H3" t="s">
        <v>43</v>
      </c>
    </row>
    <row r="5" spans="1:8">
      <c r="A5" s="2" t="s">
        <v>34</v>
      </c>
    </row>
    <row r="6" spans="1:8">
      <c r="A6" t="s">
        <v>50</v>
      </c>
      <c r="B6">
        <v>3</v>
      </c>
    </row>
    <row r="7" spans="1:8">
      <c r="A7" t="s">
        <v>42</v>
      </c>
      <c r="B7">
        <v>3</v>
      </c>
    </row>
    <row r="8" spans="1:8">
      <c r="A8" t="s">
        <v>41</v>
      </c>
      <c r="B8">
        <v>3</v>
      </c>
    </row>
    <row r="9" spans="1:8">
      <c r="A9" t="s">
        <v>40</v>
      </c>
      <c r="B9">
        <v>12</v>
      </c>
    </row>
    <row r="10" spans="1:8">
      <c r="A10" t="s">
        <v>39</v>
      </c>
      <c r="B10">
        <v>12</v>
      </c>
    </row>
    <row r="11" spans="1:8">
      <c r="A11" t="s">
        <v>38</v>
      </c>
      <c r="B11">
        <v>1</v>
      </c>
    </row>
    <row r="12" spans="1:8">
      <c r="A12" t="s">
        <v>37</v>
      </c>
      <c r="B12">
        <v>1</v>
      </c>
    </row>
    <row r="13" spans="1:8">
      <c r="A13" t="s">
        <v>36</v>
      </c>
      <c r="B13">
        <v>1</v>
      </c>
    </row>
    <row r="14" spans="1:8">
      <c r="A14" t="s">
        <v>35</v>
      </c>
      <c r="B14">
        <v>1</v>
      </c>
    </row>
    <row r="15" spans="1:8">
      <c r="A15" t="s">
        <v>84</v>
      </c>
      <c r="B15">
        <v>1</v>
      </c>
      <c r="C15">
        <v>12</v>
      </c>
      <c r="D15">
        <v>7</v>
      </c>
      <c r="E15">
        <v>0</v>
      </c>
      <c r="F15" t="s">
        <v>85</v>
      </c>
    </row>
    <row r="16" spans="1:8">
      <c r="A16" t="s">
        <v>83</v>
      </c>
      <c r="B16">
        <v>6</v>
      </c>
      <c r="C16">
        <v>7</v>
      </c>
      <c r="D16">
        <v>7.5</v>
      </c>
      <c r="E16">
        <v>0</v>
      </c>
    </row>
    <row r="18" spans="1:8">
      <c r="A18" s="2" t="s">
        <v>14</v>
      </c>
    </row>
    <row r="19" spans="1:8">
      <c r="A19" s="3" t="s">
        <v>82</v>
      </c>
      <c r="B19">
        <v>1</v>
      </c>
    </row>
    <row r="20" spans="1:8">
      <c r="A20" s="4" t="s">
        <v>15</v>
      </c>
      <c r="B20" s="4">
        <v>1</v>
      </c>
      <c r="C20" s="4"/>
      <c r="D20" s="4"/>
      <c r="E20" s="4"/>
      <c r="F20" s="4"/>
      <c r="G20" s="4"/>
      <c r="H20" s="4"/>
    </row>
    <row r="21" spans="1:8">
      <c r="A21" s="4" t="s">
        <v>16</v>
      </c>
      <c r="B21" s="4">
        <v>1</v>
      </c>
      <c r="C21" s="4"/>
      <c r="D21" s="4"/>
      <c r="E21" s="4"/>
      <c r="F21" s="4"/>
      <c r="G21" s="4"/>
      <c r="H21" s="4"/>
    </row>
    <row r="22" spans="1:8">
      <c r="A22" s="4" t="s">
        <v>17</v>
      </c>
      <c r="B22" s="4">
        <v>1</v>
      </c>
      <c r="C22" s="4"/>
      <c r="D22" s="4"/>
      <c r="E22" s="4"/>
      <c r="F22" s="4"/>
      <c r="G22" s="4"/>
      <c r="H22" s="4"/>
    </row>
    <row r="25" spans="1:8">
      <c r="A25" s="2" t="s">
        <v>5</v>
      </c>
    </row>
    <row r="26" spans="1:8">
      <c r="A26" s="3" t="s">
        <v>6</v>
      </c>
      <c r="B26">
        <v>4</v>
      </c>
      <c r="D26">
        <v>3.9</v>
      </c>
      <c r="E26">
        <f>D26*B26*B2</f>
        <v>46.8</v>
      </c>
      <c r="F26" t="s">
        <v>78</v>
      </c>
    </row>
    <row r="27" spans="1:8">
      <c r="A27" t="s">
        <v>7</v>
      </c>
      <c r="B27">
        <v>0</v>
      </c>
      <c r="D27">
        <v>4.99</v>
      </c>
      <c r="E27">
        <f>D27*B27*B2</f>
        <v>0</v>
      </c>
    </row>
    <row r="28" spans="1:8">
      <c r="A28" t="s">
        <v>9</v>
      </c>
      <c r="B28">
        <v>0</v>
      </c>
      <c r="D28">
        <v>3.03</v>
      </c>
      <c r="E28">
        <f>D28*B28*B2</f>
        <v>0</v>
      </c>
    </row>
    <row r="29" spans="1:8" s="9" customFormat="1">
      <c r="A29" s="9" t="s">
        <v>88</v>
      </c>
      <c r="B29" s="9">
        <v>3</v>
      </c>
      <c r="C29" s="9">
        <v>0</v>
      </c>
      <c r="D29" s="9">
        <v>0</v>
      </c>
      <c r="E29" s="9">
        <f>D29*B29*B2</f>
        <v>0</v>
      </c>
    </row>
    <row r="30" spans="1:8">
      <c r="A30" t="s">
        <v>51</v>
      </c>
      <c r="B30">
        <v>1</v>
      </c>
      <c r="E30">
        <f>D30*B30*B2</f>
        <v>0</v>
      </c>
    </row>
    <row r="31" spans="1:8" s="9" customFormat="1">
      <c r="A31" s="9" t="s">
        <v>8</v>
      </c>
      <c r="B31" s="9">
        <v>3</v>
      </c>
      <c r="C31" s="9">
        <v>0</v>
      </c>
      <c r="D31" s="9">
        <v>0</v>
      </c>
      <c r="E31" s="9">
        <f>D31*B31*B2</f>
        <v>0</v>
      </c>
    </row>
    <row r="32" spans="1:8">
      <c r="A32" t="s">
        <v>10</v>
      </c>
      <c r="B32">
        <v>3</v>
      </c>
      <c r="D32">
        <v>6.97</v>
      </c>
      <c r="E32">
        <f>D32*B32*B2</f>
        <v>62.730000000000004</v>
      </c>
      <c r="F32" t="s">
        <v>78</v>
      </c>
    </row>
    <row r="33" spans="1:8">
      <c r="A33" t="s">
        <v>11</v>
      </c>
      <c r="B33">
        <v>11</v>
      </c>
      <c r="E33">
        <f>D33*B33*B2</f>
        <v>0</v>
      </c>
    </row>
    <row r="34" spans="1:8" s="9" customFormat="1">
      <c r="A34" s="9" t="s">
        <v>80</v>
      </c>
      <c r="B34" s="9">
        <v>6</v>
      </c>
      <c r="E34" s="9">
        <f>D34*B34*B2</f>
        <v>0</v>
      </c>
    </row>
    <row r="35" spans="1:8">
      <c r="A35" t="s">
        <v>12</v>
      </c>
      <c r="B35">
        <v>1</v>
      </c>
      <c r="D35">
        <v>0</v>
      </c>
      <c r="E35">
        <f>D35*B35*B2</f>
        <v>0</v>
      </c>
    </row>
    <row r="36" spans="1:8">
      <c r="A36" t="s">
        <v>79</v>
      </c>
      <c r="B36">
        <v>1</v>
      </c>
      <c r="D36">
        <v>35</v>
      </c>
      <c r="E36">
        <f>D36*B36*B2</f>
        <v>105</v>
      </c>
      <c r="F36" t="s">
        <v>78</v>
      </c>
    </row>
    <row r="37" spans="1:8">
      <c r="A37" s="10" t="s">
        <v>13</v>
      </c>
      <c r="B37" s="10">
        <v>1</v>
      </c>
      <c r="C37" s="10"/>
      <c r="D37" s="10"/>
      <c r="E37" s="10">
        <f>D37*B37*B2</f>
        <v>0</v>
      </c>
      <c r="F37" s="10"/>
      <c r="G37" s="10"/>
    </row>
    <row r="38" spans="1:8">
      <c r="A38" t="s">
        <v>87</v>
      </c>
      <c r="B38">
        <v>1</v>
      </c>
      <c r="C38">
        <v>0</v>
      </c>
      <c r="D38">
        <v>40</v>
      </c>
      <c r="E38">
        <f>D38*B38*B2</f>
        <v>120</v>
      </c>
      <c r="F38" t="s">
        <v>78</v>
      </c>
    </row>
    <row r="39" spans="1:8">
      <c r="A39" s="9" t="s">
        <v>81</v>
      </c>
      <c r="B39" s="9">
        <v>1</v>
      </c>
      <c r="C39" s="9">
        <v>0</v>
      </c>
      <c r="D39" s="9">
        <v>0</v>
      </c>
      <c r="E39" s="9">
        <f>D39*B39*B2</f>
        <v>0</v>
      </c>
      <c r="F39" s="9"/>
      <c r="G39" s="9"/>
    </row>
    <row r="40" spans="1:8" s="7" customFormat="1">
      <c r="A40" s="7" t="s">
        <v>86</v>
      </c>
    </row>
    <row r="42" spans="1:8">
      <c r="A42" s="2" t="s">
        <v>18</v>
      </c>
      <c r="E42">
        <v>0</v>
      </c>
    </row>
    <row r="43" spans="1:8">
      <c r="A43" t="s">
        <v>19</v>
      </c>
      <c r="B43">
        <v>6</v>
      </c>
      <c r="C43">
        <v>50</v>
      </c>
      <c r="D43">
        <v>3.87</v>
      </c>
      <c r="E43">
        <f>D43</f>
        <v>3.87</v>
      </c>
    </row>
    <row r="44" spans="1:8">
      <c r="A44" s="6" t="s">
        <v>21</v>
      </c>
      <c r="B44" s="6">
        <v>7</v>
      </c>
      <c r="C44" s="6">
        <v>25</v>
      </c>
      <c r="D44" s="6">
        <v>2.63</v>
      </c>
      <c r="E44" s="6">
        <f>D44</f>
        <v>2.63</v>
      </c>
      <c r="F44" s="6" t="s">
        <v>68</v>
      </c>
      <c r="G44" s="6" t="s">
        <v>65</v>
      </c>
    </row>
    <row r="45" spans="1:8">
      <c r="A45" t="s">
        <v>22</v>
      </c>
      <c r="B45">
        <v>76</v>
      </c>
      <c r="C45">
        <v>100</v>
      </c>
      <c r="D45">
        <v>5.68</v>
      </c>
      <c r="E45">
        <f>D45*B2</f>
        <v>17.04</v>
      </c>
      <c r="F45" t="s">
        <v>68</v>
      </c>
      <c r="G45" t="s">
        <v>66</v>
      </c>
    </row>
    <row r="46" spans="1:8">
      <c r="A46" t="s">
        <v>23</v>
      </c>
      <c r="B46">
        <v>12</v>
      </c>
      <c r="C46">
        <v>100</v>
      </c>
      <c r="D46">
        <v>7</v>
      </c>
      <c r="E46">
        <f>D46</f>
        <v>7</v>
      </c>
      <c r="F46" t="s">
        <v>68</v>
      </c>
      <c r="G46" t="s">
        <v>67</v>
      </c>
    </row>
    <row r="47" spans="1:8">
      <c r="A47" t="s">
        <v>24</v>
      </c>
      <c r="B47">
        <v>30</v>
      </c>
      <c r="C47">
        <v>100</v>
      </c>
      <c r="D47">
        <v>1.58</v>
      </c>
      <c r="E47">
        <f>D47</f>
        <v>1.58</v>
      </c>
      <c r="F47" t="s">
        <v>68</v>
      </c>
      <c r="G47" t="s">
        <v>71</v>
      </c>
    </row>
    <row r="48" spans="1:8">
      <c r="A48" s="7" t="s">
        <v>25</v>
      </c>
      <c r="B48" s="7">
        <v>40</v>
      </c>
      <c r="C48" s="7">
        <v>100</v>
      </c>
      <c r="D48" s="7">
        <v>1.1000000000000001</v>
      </c>
      <c r="E48">
        <f>D48*2</f>
        <v>2.2000000000000002</v>
      </c>
      <c r="F48" s="7" t="s">
        <v>68</v>
      </c>
      <c r="G48" s="7" t="s">
        <v>72</v>
      </c>
      <c r="H48" s="7"/>
    </row>
    <row r="49" spans="1:8">
      <c r="A49" t="s">
        <v>26</v>
      </c>
      <c r="B49">
        <v>56</v>
      </c>
      <c r="C49" s="7">
        <v>100</v>
      </c>
      <c r="D49" s="7">
        <v>1.04</v>
      </c>
      <c r="E49">
        <f>D49*2</f>
        <v>2.08</v>
      </c>
      <c r="F49" s="7" t="s">
        <v>68</v>
      </c>
      <c r="G49" t="s">
        <v>73</v>
      </c>
    </row>
    <row r="50" spans="1:8">
      <c r="A50" t="s">
        <v>27</v>
      </c>
      <c r="B50">
        <v>20</v>
      </c>
      <c r="C50" s="7">
        <v>100</v>
      </c>
      <c r="D50" s="7">
        <v>8.6300000000000008</v>
      </c>
      <c r="E50">
        <f>D50</f>
        <v>8.6300000000000008</v>
      </c>
      <c r="F50" s="7" t="s">
        <v>68</v>
      </c>
      <c r="G50" t="s">
        <v>69</v>
      </c>
    </row>
    <row r="51" spans="1:8">
      <c r="A51" s="7" t="s">
        <v>28</v>
      </c>
      <c r="B51" s="7">
        <v>20</v>
      </c>
      <c r="C51" s="7">
        <v>100</v>
      </c>
      <c r="D51" s="7">
        <v>1.86</v>
      </c>
      <c r="E51" s="7">
        <f>D51</f>
        <v>1.86</v>
      </c>
      <c r="F51" s="7" t="s">
        <v>68</v>
      </c>
      <c r="G51" s="7" t="s">
        <v>76</v>
      </c>
      <c r="H51" s="6"/>
    </row>
    <row r="52" spans="1:8">
      <c r="A52" s="6" t="s">
        <v>29</v>
      </c>
      <c r="B52" s="6">
        <v>4</v>
      </c>
      <c r="C52" s="6">
        <v>100</v>
      </c>
      <c r="D52" s="6">
        <v>1.39</v>
      </c>
      <c r="E52" s="6">
        <f>D52</f>
        <v>1.39</v>
      </c>
      <c r="F52" s="6" t="s">
        <v>68</v>
      </c>
      <c r="G52" s="6" t="s">
        <v>74</v>
      </c>
      <c r="H52" s="6"/>
    </row>
    <row r="53" spans="1:8">
      <c r="A53" t="s">
        <v>30</v>
      </c>
      <c r="B53">
        <v>3</v>
      </c>
      <c r="C53" s="7">
        <v>10</v>
      </c>
      <c r="D53" s="7">
        <v>4.5</v>
      </c>
      <c r="E53">
        <f>D53</f>
        <v>4.5</v>
      </c>
      <c r="F53" s="7" t="s">
        <v>68</v>
      </c>
      <c r="G53" t="s">
        <v>70</v>
      </c>
    </row>
    <row r="54" spans="1:8">
      <c r="A54" s="5" t="s">
        <v>31</v>
      </c>
      <c r="B54" s="5">
        <v>6</v>
      </c>
      <c r="C54" s="5">
        <v>0</v>
      </c>
      <c r="D54" s="5">
        <v>1.86</v>
      </c>
      <c r="E54" s="6">
        <f>D54</f>
        <v>1.86</v>
      </c>
      <c r="F54" s="5" t="s">
        <v>68</v>
      </c>
      <c r="G54" s="5" t="s">
        <v>77</v>
      </c>
      <c r="H54" s="5"/>
    </row>
    <row r="55" spans="1:8">
      <c r="A55" s="5" t="s">
        <v>32</v>
      </c>
      <c r="B55" s="5">
        <v>3</v>
      </c>
      <c r="C55" s="5">
        <v>100</v>
      </c>
      <c r="D55" s="5">
        <v>4.51</v>
      </c>
      <c r="E55" s="6">
        <f>D55</f>
        <v>4.51</v>
      </c>
      <c r="F55" s="5" t="s">
        <v>68</v>
      </c>
      <c r="G55" s="8" t="s">
        <v>75</v>
      </c>
      <c r="H55" s="5"/>
    </row>
    <row r="56" spans="1:8" s="9" customFormat="1">
      <c r="A56" s="9" t="s">
        <v>55</v>
      </c>
      <c r="B56" s="9">
        <v>6</v>
      </c>
      <c r="C56" s="9">
        <v>3</v>
      </c>
      <c r="D56" s="9">
        <v>5</v>
      </c>
      <c r="E56" s="9">
        <f>D56*6</f>
        <v>30</v>
      </c>
    </row>
    <row r="57" spans="1:8">
      <c r="A57" t="s">
        <v>33</v>
      </c>
      <c r="B57">
        <v>0</v>
      </c>
      <c r="C57">
        <v>7</v>
      </c>
      <c r="D57">
        <f>19.75</f>
        <v>19.75</v>
      </c>
      <c r="E57">
        <f>D57*3*B57</f>
        <v>0</v>
      </c>
    </row>
    <row r="58" spans="1:8">
      <c r="A58" t="s">
        <v>20</v>
      </c>
      <c r="B58">
        <v>1</v>
      </c>
      <c r="C58">
        <v>0</v>
      </c>
      <c r="D58">
        <v>0</v>
      </c>
      <c r="E58">
        <f>D58*B58*B2</f>
        <v>0</v>
      </c>
    </row>
    <row r="59" spans="1:8">
      <c r="E59">
        <f>D59*B59*B2</f>
        <v>0</v>
      </c>
    </row>
    <row r="61" spans="1:8">
      <c r="A61" t="s">
        <v>46</v>
      </c>
      <c r="E61">
        <f>SUM(E4:E60)</f>
        <v>423.67999999999995</v>
      </c>
    </row>
    <row r="62" spans="1:8">
      <c r="A62" t="s">
        <v>47</v>
      </c>
    </row>
    <row r="63" spans="1:8">
      <c r="A63" t="s">
        <v>49</v>
      </c>
    </row>
    <row r="64" spans="1:8">
      <c r="A64" t="s">
        <v>48</v>
      </c>
      <c r="E64" t="e">
        <f>E61:E63</f>
        <v>#VALUE!</v>
      </c>
    </row>
    <row r="66" spans="1:5">
      <c r="A66" t="s">
        <v>53</v>
      </c>
      <c r="E66">
        <f>E61/B2</f>
        <v>141.22666666666666</v>
      </c>
    </row>
    <row r="67" spans="1:5">
      <c r="A67" t="s">
        <v>54</v>
      </c>
    </row>
    <row r="69" spans="1:5">
      <c r="D69" t="s">
        <v>61</v>
      </c>
    </row>
    <row r="70" spans="1:5">
      <c r="B70" t="s">
        <v>58</v>
      </c>
      <c r="C70">
        <f>5*45.36</f>
        <v>226.8</v>
      </c>
      <c r="D70" t="s">
        <v>64</v>
      </c>
    </row>
    <row r="71" spans="1:5">
      <c r="B71" t="s">
        <v>56</v>
      </c>
      <c r="C71">
        <f>3*3*45.36</f>
        <v>408.24</v>
      </c>
      <c r="D71" t="s">
        <v>63</v>
      </c>
    </row>
    <row r="72" spans="1:5">
      <c r="B72" t="s">
        <v>57</v>
      </c>
      <c r="C72">
        <f>2*3*45.36</f>
        <v>272.15999999999997</v>
      </c>
      <c r="D72" t="s">
        <v>62</v>
      </c>
    </row>
    <row r="73" spans="1:5">
      <c r="B73" t="s">
        <v>59</v>
      </c>
      <c r="C73">
        <f>C71-C72</f>
        <v>136.08000000000004</v>
      </c>
    </row>
    <row r="74" spans="1:5">
      <c r="B74" t="s">
        <v>60</v>
      </c>
      <c r="C74">
        <f>C72-C70</f>
        <v>45.359999999999957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Selim Tanriverdi</dc:creator>
  <cp:lastModifiedBy>Selim Tanriverdi</cp:lastModifiedBy>
  <dcterms:created xsi:type="dcterms:W3CDTF">2013-03-28T20:00:19Z</dcterms:created>
  <dcterms:modified xsi:type="dcterms:W3CDTF">2013-05-11T01:13:19Z</dcterms:modified>
</cp:coreProperties>
</file>