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Benavides\Dropbox\Mis Documentos\y&amp;p\Yermik\Yermein's PhD\"/>
    </mc:Choice>
  </mc:AlternateContent>
  <xr:revisionPtr revIDLastSave="0" documentId="13_ncr:1_{EF2C4A8F-1374-4345-B0F0-23E4D18A9060}" xr6:coauthVersionLast="34" xr6:coauthVersionMax="34" xr10:uidLastSave="{00000000-0000-0000-0000-000000000000}"/>
  <bookViews>
    <workbookView xWindow="0" yWindow="0" windowWidth="23040" windowHeight="8808" activeTab="2" xr2:uid="{00000000-000D-0000-FFFF-FFFF00000000}"/>
  </bookViews>
  <sheets>
    <sheet name="3 variables" sheetId="1" r:id="rId1"/>
    <sheet name="2 variables" sheetId="3" r:id="rId2"/>
    <sheet name="6 variables" sheetId="4" r:id="rId3"/>
    <sheet name="Hoja2" sheetId="2" state="hidden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2" i="4"/>
  <c r="Q3" i="4"/>
  <c r="R3" i="4"/>
  <c r="S3" i="4"/>
  <c r="T3" i="4"/>
  <c r="U3" i="4"/>
  <c r="V3" i="4"/>
  <c r="Q4" i="4"/>
  <c r="R4" i="4"/>
  <c r="S4" i="4"/>
  <c r="T4" i="4"/>
  <c r="U4" i="4"/>
  <c r="V4" i="4"/>
  <c r="Q5" i="4"/>
  <c r="R5" i="4"/>
  <c r="S5" i="4"/>
  <c r="T5" i="4"/>
  <c r="U5" i="4"/>
  <c r="V5" i="4"/>
  <c r="Q6" i="4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V2" i="4"/>
  <c r="U2" i="4"/>
  <c r="T2" i="4"/>
  <c r="S2" i="4"/>
  <c r="R2" i="4"/>
  <c r="Q2" i="4"/>
  <c r="AF3" i="4"/>
  <c r="AG3" i="4" s="1"/>
  <c r="AF4" i="4"/>
  <c r="AF5" i="4"/>
  <c r="AG5" i="4" s="1"/>
  <c r="AF6" i="4"/>
  <c r="AF7" i="4"/>
  <c r="AG7" i="4" s="1"/>
  <c r="AF8" i="4"/>
  <c r="AF9" i="4"/>
  <c r="AG9" i="4" s="1"/>
  <c r="AF10" i="4"/>
  <c r="AF11" i="4"/>
  <c r="AG11" i="4" s="1"/>
  <c r="AF12" i="4"/>
  <c r="AF13" i="4"/>
  <c r="AG13" i="4" s="1"/>
  <c r="AF14" i="4"/>
  <c r="AF15" i="4"/>
  <c r="AG15" i="4" s="1"/>
  <c r="AF16" i="4"/>
  <c r="AF17" i="4"/>
  <c r="AG17" i="4" s="1"/>
  <c r="AF18" i="4"/>
  <c r="AF19" i="4"/>
  <c r="AG19" i="4" s="1"/>
  <c r="AF20" i="4"/>
  <c r="AF21" i="4"/>
  <c r="AG21" i="4" s="1"/>
  <c r="AF22" i="4"/>
  <c r="AF23" i="4"/>
  <c r="AG23" i="4" s="1"/>
  <c r="AF24" i="4"/>
  <c r="AF25" i="4"/>
  <c r="AG25" i="4" s="1"/>
  <c r="AF26" i="4"/>
  <c r="AF27" i="4"/>
  <c r="AG27" i="4" s="1"/>
  <c r="AF28" i="4"/>
  <c r="AF29" i="4"/>
  <c r="AG29" i="4" s="1"/>
  <c r="AF30" i="4"/>
  <c r="AF31" i="4"/>
  <c r="AG31" i="4" s="1"/>
  <c r="AF32" i="4"/>
  <c r="AF33" i="4"/>
  <c r="AG33" i="4" s="1"/>
  <c r="AF34" i="4"/>
  <c r="AF35" i="4"/>
  <c r="AG35" i="4" s="1"/>
  <c r="AF36" i="4"/>
  <c r="AF37" i="4"/>
  <c r="AG37" i="4" s="1"/>
  <c r="AF38" i="4"/>
  <c r="AF39" i="4"/>
  <c r="AG39" i="4" s="1"/>
  <c r="AF40" i="4"/>
  <c r="AF41" i="4"/>
  <c r="AG41" i="4" s="1"/>
  <c r="AF42" i="4"/>
  <c r="AF43" i="4"/>
  <c r="AG43" i="4" s="1"/>
  <c r="AF44" i="4"/>
  <c r="AF45" i="4"/>
  <c r="AG45" i="4" s="1"/>
  <c r="AF46" i="4"/>
  <c r="AF47" i="4"/>
  <c r="AG47" i="4" s="1"/>
  <c r="AF48" i="4"/>
  <c r="AF49" i="4"/>
  <c r="AG49" i="4" s="1"/>
  <c r="AG2" i="4"/>
  <c r="AH2" i="4" s="1"/>
  <c r="AF2" i="4"/>
  <c r="F3" i="4"/>
  <c r="J4" i="4"/>
  <c r="J5" i="4"/>
  <c r="I6" i="4"/>
  <c r="I7" i="4"/>
  <c r="J8" i="4"/>
  <c r="I9" i="4"/>
  <c r="E10" i="4"/>
  <c r="J11" i="4"/>
  <c r="H12" i="4"/>
  <c r="E13" i="4"/>
  <c r="H14" i="4"/>
  <c r="F15" i="4"/>
  <c r="J16" i="4"/>
  <c r="I17" i="4"/>
  <c r="J18" i="4"/>
  <c r="F19" i="4"/>
  <c r="H20" i="4"/>
  <c r="I21" i="4"/>
  <c r="F22" i="4"/>
  <c r="F23" i="4"/>
  <c r="E24" i="4"/>
  <c r="F25" i="4"/>
  <c r="H26" i="4"/>
  <c r="J27" i="4"/>
  <c r="G28" i="4"/>
  <c r="I29" i="4"/>
  <c r="I30" i="4"/>
  <c r="H31" i="4"/>
  <c r="F32" i="4"/>
  <c r="E33" i="4"/>
  <c r="I34" i="4"/>
  <c r="E35" i="4"/>
  <c r="F36" i="4"/>
  <c r="G37" i="4"/>
  <c r="H38" i="4"/>
  <c r="E39" i="4"/>
  <c r="G40" i="4"/>
  <c r="G41" i="4"/>
  <c r="G42" i="4"/>
  <c r="F43" i="4"/>
  <c r="F44" i="4"/>
  <c r="H45" i="4"/>
  <c r="G46" i="4"/>
  <c r="G47" i="4"/>
  <c r="E48" i="4"/>
  <c r="J49" i="4"/>
  <c r="H2" i="4"/>
  <c r="J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2" i="3"/>
  <c r="Q49" i="3"/>
  <c r="P49" i="3"/>
  <c r="F49" i="3" s="1"/>
  <c r="J49" i="3" s="1"/>
  <c r="Q48" i="3"/>
  <c r="P48" i="3"/>
  <c r="Q47" i="3"/>
  <c r="P47" i="3"/>
  <c r="F47" i="3" s="1"/>
  <c r="Q46" i="3"/>
  <c r="P46" i="3"/>
  <c r="E46" i="3" s="1"/>
  <c r="G46" i="3" s="1"/>
  <c r="Q45" i="3"/>
  <c r="P45" i="3"/>
  <c r="Q44" i="3"/>
  <c r="P44" i="3"/>
  <c r="Q43" i="3"/>
  <c r="P43" i="3"/>
  <c r="Q42" i="3"/>
  <c r="P42" i="3"/>
  <c r="F42" i="3" s="1"/>
  <c r="J42" i="3" s="1"/>
  <c r="Q41" i="3"/>
  <c r="P41" i="3"/>
  <c r="E41" i="3" s="1"/>
  <c r="Q40" i="3"/>
  <c r="P40" i="3"/>
  <c r="Q39" i="3"/>
  <c r="P39" i="3"/>
  <c r="Q38" i="3"/>
  <c r="P38" i="3"/>
  <c r="Q37" i="3"/>
  <c r="P37" i="3"/>
  <c r="Q36" i="3"/>
  <c r="P36" i="3"/>
  <c r="Q35" i="3"/>
  <c r="P35" i="3"/>
  <c r="F35" i="3" s="1"/>
  <c r="Q34" i="3"/>
  <c r="P34" i="3"/>
  <c r="F34" i="3" s="1"/>
  <c r="Q33" i="3"/>
  <c r="P33" i="3"/>
  <c r="F33" i="3" s="1"/>
  <c r="Q32" i="3"/>
  <c r="P32" i="3"/>
  <c r="Q31" i="3"/>
  <c r="P31" i="3"/>
  <c r="E31" i="3" s="1"/>
  <c r="H31" i="3" s="1"/>
  <c r="Q30" i="3"/>
  <c r="P30" i="3"/>
  <c r="Q29" i="3"/>
  <c r="P29" i="3"/>
  <c r="Q28" i="3"/>
  <c r="P28" i="3"/>
  <c r="Q27" i="3"/>
  <c r="P27" i="3"/>
  <c r="Q26" i="3"/>
  <c r="P26" i="3"/>
  <c r="E26" i="3" s="1"/>
  <c r="Q25" i="3"/>
  <c r="P25" i="3"/>
  <c r="E25" i="3" s="1"/>
  <c r="G25" i="3" s="1"/>
  <c r="Q24" i="3"/>
  <c r="P24" i="3"/>
  <c r="Q23" i="3"/>
  <c r="P23" i="3"/>
  <c r="E23" i="3" s="1"/>
  <c r="G23" i="3" s="1"/>
  <c r="Q22" i="3"/>
  <c r="P22" i="3"/>
  <c r="Q21" i="3"/>
  <c r="P21" i="3"/>
  <c r="F21" i="3" s="1"/>
  <c r="Q20" i="3"/>
  <c r="P20" i="3"/>
  <c r="Q19" i="3"/>
  <c r="P19" i="3"/>
  <c r="Q18" i="3"/>
  <c r="P18" i="3"/>
  <c r="E18" i="3" s="1"/>
  <c r="Q17" i="3"/>
  <c r="P17" i="3"/>
  <c r="Q16" i="3"/>
  <c r="P16" i="3"/>
  <c r="Q15" i="3"/>
  <c r="P15" i="3"/>
  <c r="Q14" i="3"/>
  <c r="P14" i="3"/>
  <c r="Q13" i="3"/>
  <c r="P13" i="3"/>
  <c r="Q12" i="3"/>
  <c r="P12" i="3"/>
  <c r="F12" i="3" s="1"/>
  <c r="J12" i="3" s="1"/>
  <c r="Q11" i="3"/>
  <c r="P11" i="3"/>
  <c r="F11" i="3" s="1"/>
  <c r="J11" i="3" s="1"/>
  <c r="Q10" i="3"/>
  <c r="P10" i="3"/>
  <c r="Q9" i="3"/>
  <c r="P9" i="3"/>
  <c r="Q8" i="3"/>
  <c r="P8" i="3"/>
  <c r="F8" i="3" s="1"/>
  <c r="J8" i="3" s="1"/>
  <c r="Q7" i="3"/>
  <c r="P7" i="3"/>
  <c r="E7" i="3" s="1"/>
  <c r="G7" i="3" s="1"/>
  <c r="Q6" i="3"/>
  <c r="P6" i="3"/>
  <c r="Q5" i="3"/>
  <c r="P5" i="3"/>
  <c r="Q4" i="3"/>
  <c r="P4" i="3"/>
  <c r="F4" i="3" s="1"/>
  <c r="J4" i="3" s="1"/>
  <c r="Q3" i="3"/>
  <c r="P3" i="3"/>
  <c r="E3" i="3" s="1"/>
  <c r="G3" i="3" s="1"/>
  <c r="Q2" i="3"/>
  <c r="P2" i="3"/>
  <c r="E2" i="3" s="1"/>
  <c r="AG48" i="4" l="1"/>
  <c r="AG46" i="4"/>
  <c r="AG44" i="4"/>
  <c r="AG42" i="4"/>
  <c r="AG40" i="4"/>
  <c r="AG38" i="4"/>
  <c r="AG36" i="4"/>
  <c r="AG34" i="4"/>
  <c r="AG32" i="4"/>
  <c r="AG30" i="4"/>
  <c r="AG28" i="4"/>
  <c r="AG26" i="4"/>
  <c r="AG24" i="4"/>
  <c r="AG22" i="4"/>
  <c r="AG20" i="4"/>
  <c r="AG18" i="4"/>
  <c r="AG16" i="4"/>
  <c r="AG14" i="4"/>
  <c r="AG12" i="4"/>
  <c r="AG10" i="4"/>
  <c r="AG8" i="4"/>
  <c r="AG6" i="4"/>
  <c r="AG4" i="4"/>
  <c r="AH49" i="4"/>
  <c r="AH47" i="4"/>
  <c r="AH45" i="4"/>
  <c r="AI45" i="4" s="1"/>
  <c r="AH43" i="4"/>
  <c r="AH41" i="4"/>
  <c r="AH39" i="4"/>
  <c r="AI39" i="4" s="1"/>
  <c r="AH37" i="4"/>
  <c r="AH35" i="4"/>
  <c r="AI35" i="4" s="1"/>
  <c r="AH33" i="4"/>
  <c r="AH31" i="4"/>
  <c r="AH29" i="4"/>
  <c r="AH27" i="4"/>
  <c r="AI27" i="4" s="1"/>
  <c r="AH25" i="4"/>
  <c r="AH23" i="4"/>
  <c r="AH21" i="4"/>
  <c r="AI21" i="4" s="1"/>
  <c r="AH19" i="4"/>
  <c r="AI19" i="4" s="1"/>
  <c r="AH17" i="4"/>
  <c r="AH15" i="4"/>
  <c r="AI15" i="4" s="1"/>
  <c r="AH13" i="4"/>
  <c r="AH11" i="4"/>
  <c r="AH9" i="4"/>
  <c r="AH7" i="4"/>
  <c r="AH5" i="4"/>
  <c r="AI5" i="4" s="1"/>
  <c r="AH3" i="4"/>
  <c r="AI3" i="4" s="1"/>
  <c r="AI2" i="4"/>
  <c r="G3" i="4"/>
  <c r="F2" i="4"/>
  <c r="O37" i="4"/>
  <c r="N32" i="4"/>
  <c r="P40" i="4"/>
  <c r="M44" i="4"/>
  <c r="N36" i="4"/>
  <c r="P28" i="4"/>
  <c r="O28" i="4"/>
  <c r="M32" i="4"/>
  <c r="K39" i="4"/>
  <c r="L39" i="4"/>
  <c r="O40" i="4"/>
  <c r="P37" i="4"/>
  <c r="E8" i="3"/>
  <c r="E11" i="3"/>
  <c r="F29" i="3"/>
  <c r="E22" i="3"/>
  <c r="H22" i="3" s="1"/>
  <c r="F37" i="3"/>
  <c r="F45" i="3"/>
  <c r="I45" i="3" s="1"/>
  <c r="E30" i="3"/>
  <c r="G30" i="3" s="1"/>
  <c r="F3" i="3"/>
  <c r="J3" i="3" s="1"/>
  <c r="H18" i="3"/>
  <c r="G18" i="3"/>
  <c r="I33" i="3"/>
  <c r="J33" i="3"/>
  <c r="E15" i="3"/>
  <c r="F18" i="3"/>
  <c r="I18" i="3" s="1"/>
  <c r="E34" i="3"/>
  <c r="G34" i="3" s="1"/>
  <c r="E14" i="3"/>
  <c r="H14" i="3" s="1"/>
  <c r="F7" i="3"/>
  <c r="F26" i="3"/>
  <c r="J26" i="3" s="1"/>
  <c r="E42" i="3"/>
  <c r="G42" i="3" s="1"/>
  <c r="F46" i="3"/>
  <c r="J46" i="3" s="1"/>
  <c r="J7" i="3"/>
  <c r="I7" i="3"/>
  <c r="H8" i="3"/>
  <c r="G8" i="3"/>
  <c r="J37" i="3"/>
  <c r="I37" i="3"/>
  <c r="G11" i="3"/>
  <c r="H11" i="3"/>
  <c r="J34" i="3"/>
  <c r="I34" i="3"/>
  <c r="E12" i="3"/>
  <c r="H12" i="3" s="1"/>
  <c r="F20" i="3"/>
  <c r="G31" i="3"/>
  <c r="F41" i="3"/>
  <c r="F2" i="3"/>
  <c r="J2" i="3" s="1"/>
  <c r="I3" i="3"/>
  <c r="E6" i="3"/>
  <c r="F14" i="3"/>
  <c r="J14" i="3" s="1"/>
  <c r="F22" i="3"/>
  <c r="J22" i="3" s="1"/>
  <c r="E24" i="3"/>
  <c r="F27" i="3"/>
  <c r="I27" i="3" s="1"/>
  <c r="E29" i="3"/>
  <c r="G29" i="3" s="1"/>
  <c r="F30" i="3"/>
  <c r="E33" i="3"/>
  <c r="G33" i="3" s="1"/>
  <c r="F38" i="3"/>
  <c r="F43" i="3"/>
  <c r="J43" i="3" s="1"/>
  <c r="E45" i="3"/>
  <c r="H45" i="3" s="1"/>
  <c r="H46" i="3"/>
  <c r="E47" i="3"/>
  <c r="E49" i="3"/>
  <c r="H49" i="3" s="1"/>
  <c r="H7" i="3"/>
  <c r="E10" i="3"/>
  <c r="H10" i="3" s="1"/>
  <c r="E17" i="3"/>
  <c r="H17" i="3" s="1"/>
  <c r="E21" i="3"/>
  <c r="F31" i="3"/>
  <c r="J31" i="3" s="1"/>
  <c r="E37" i="3"/>
  <c r="H37" i="3" s="1"/>
  <c r="E38" i="3"/>
  <c r="G38" i="3" s="1"/>
  <c r="E39" i="3"/>
  <c r="E43" i="3"/>
  <c r="F9" i="3"/>
  <c r="E9" i="3"/>
  <c r="F13" i="3"/>
  <c r="E13" i="3"/>
  <c r="H23" i="3"/>
  <c r="F25" i="3"/>
  <c r="J35" i="3"/>
  <c r="I35" i="3"/>
  <c r="J45" i="3"/>
  <c r="E4" i="3"/>
  <c r="F6" i="3"/>
  <c r="I11" i="3"/>
  <c r="E16" i="3"/>
  <c r="F16" i="3"/>
  <c r="F17" i="3"/>
  <c r="H25" i="3"/>
  <c r="J47" i="3"/>
  <c r="I47" i="3"/>
  <c r="H15" i="3"/>
  <c r="G15" i="3"/>
  <c r="F19" i="3"/>
  <c r="E19" i="3"/>
  <c r="H26" i="3"/>
  <c r="G26" i="3"/>
  <c r="F28" i="3"/>
  <c r="E28" i="3"/>
  <c r="H2" i="3"/>
  <c r="G2" i="3"/>
  <c r="H3" i="3"/>
  <c r="F5" i="3"/>
  <c r="E5" i="3"/>
  <c r="H6" i="3"/>
  <c r="G6" i="3"/>
  <c r="F10" i="3"/>
  <c r="J21" i="3"/>
  <c r="I21" i="3"/>
  <c r="F23" i="3"/>
  <c r="J29" i="3"/>
  <c r="I29" i="3"/>
  <c r="F44" i="3"/>
  <c r="E44" i="3"/>
  <c r="F48" i="3"/>
  <c r="E48" i="3"/>
  <c r="I4" i="3"/>
  <c r="I8" i="3"/>
  <c r="I12" i="3"/>
  <c r="F40" i="3"/>
  <c r="E40" i="3"/>
  <c r="H41" i="3"/>
  <c r="G41" i="3"/>
  <c r="F15" i="3"/>
  <c r="E20" i="3"/>
  <c r="F24" i="3"/>
  <c r="E27" i="3"/>
  <c r="F32" i="3"/>
  <c r="E32" i="3"/>
  <c r="E35" i="3"/>
  <c r="F36" i="3"/>
  <c r="E36" i="3"/>
  <c r="F39" i="3"/>
  <c r="H42" i="3"/>
  <c r="I49" i="3"/>
  <c r="I4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AH4" i="4" l="1"/>
  <c r="AJ4" i="4" s="1"/>
  <c r="AI9" i="4"/>
  <c r="AJ9" i="4" s="1"/>
  <c r="AH12" i="4"/>
  <c r="AI17" i="4"/>
  <c r="AJ17" i="4" s="1"/>
  <c r="AH20" i="4"/>
  <c r="AJ20" i="4" s="1"/>
  <c r="AI25" i="4"/>
  <c r="AH28" i="4"/>
  <c r="AJ28" i="4" s="1"/>
  <c r="AI33" i="4"/>
  <c r="AJ33" i="4" s="1"/>
  <c r="AH36" i="4"/>
  <c r="AJ36" i="4" s="1"/>
  <c r="AI41" i="4"/>
  <c r="AJ41" i="4" s="1"/>
  <c r="AH44" i="4"/>
  <c r="AJ44" i="4" s="1"/>
  <c r="AK44" i="4" s="1"/>
  <c r="AI49" i="4"/>
  <c r="AJ49" i="4" s="1"/>
  <c r="AJ15" i="4"/>
  <c r="AK15" i="4" s="1"/>
  <c r="AJ39" i="4"/>
  <c r="AK39" i="4" s="1"/>
  <c r="AI28" i="4"/>
  <c r="AK28" i="4" s="1"/>
  <c r="AI44" i="4"/>
  <c r="AJ45" i="4"/>
  <c r="AK45" i="4" s="1"/>
  <c r="AI7" i="4"/>
  <c r="AJ7" i="4" s="1"/>
  <c r="AH10" i="4"/>
  <c r="AJ10" i="4" s="1"/>
  <c r="AH18" i="4"/>
  <c r="AI23" i="4"/>
  <c r="AH26" i="4"/>
  <c r="AJ26" i="4" s="1"/>
  <c r="AI31" i="4"/>
  <c r="AH34" i="4"/>
  <c r="AJ34" i="4" s="1"/>
  <c r="AH42" i="4"/>
  <c r="AI47" i="4"/>
  <c r="AJ3" i="4"/>
  <c r="AK3" i="4" s="1"/>
  <c r="AJ19" i="4"/>
  <c r="AK19" i="4" s="1"/>
  <c r="AJ5" i="4"/>
  <c r="AK5" i="4" s="1"/>
  <c r="AJ21" i="4"/>
  <c r="AK21" i="4" s="1"/>
  <c r="AI34" i="4"/>
  <c r="AH8" i="4"/>
  <c r="AJ8" i="4" s="1"/>
  <c r="AI13" i="4"/>
  <c r="AH16" i="4"/>
  <c r="AH24" i="4"/>
  <c r="AI29" i="4"/>
  <c r="AH32" i="4"/>
  <c r="AI37" i="4"/>
  <c r="AH40" i="4"/>
  <c r="AH48" i="4"/>
  <c r="AI48" i="4" s="1"/>
  <c r="AJ27" i="4"/>
  <c r="AK27" i="4" s="1"/>
  <c r="AI4" i="4"/>
  <c r="AK4" i="4" s="1"/>
  <c r="AI20" i="4"/>
  <c r="AK20" i="4" s="1"/>
  <c r="AI36" i="4"/>
  <c r="AK36" i="4" s="1"/>
  <c r="AJ35" i="4"/>
  <c r="AK35" i="4" s="1"/>
  <c r="AH6" i="4"/>
  <c r="AI11" i="4"/>
  <c r="AJ11" i="4" s="1"/>
  <c r="AH14" i="4"/>
  <c r="AI14" i="4" s="1"/>
  <c r="AH22" i="4"/>
  <c r="AI22" i="4" s="1"/>
  <c r="AH30" i="4"/>
  <c r="AI30" i="4" s="1"/>
  <c r="AJ30" i="4" s="1"/>
  <c r="AH38" i="4"/>
  <c r="AI38" i="4" s="1"/>
  <c r="AJ38" i="4" s="1"/>
  <c r="AI43" i="4"/>
  <c r="AH46" i="4"/>
  <c r="AI46" i="4" s="1"/>
  <c r="AJ46" i="4" s="1"/>
  <c r="AI8" i="4"/>
  <c r="AK8" i="4" s="1"/>
  <c r="AI24" i="4"/>
  <c r="AI10" i="4"/>
  <c r="AI26" i="4"/>
  <c r="AI42" i="4"/>
  <c r="AJ42" i="4" s="1"/>
  <c r="AJ2" i="4"/>
  <c r="AK2" i="4" s="1"/>
  <c r="E5" i="4"/>
  <c r="L5" i="4" s="1"/>
  <c r="I4" i="4"/>
  <c r="E3" i="4"/>
  <c r="I2" i="4"/>
  <c r="E2" i="4"/>
  <c r="L2" i="4" s="1"/>
  <c r="N44" i="4"/>
  <c r="O3" i="4"/>
  <c r="P3" i="4"/>
  <c r="N22" i="4"/>
  <c r="K35" i="4"/>
  <c r="M36" i="4"/>
  <c r="N25" i="4"/>
  <c r="L13" i="4"/>
  <c r="K13" i="4"/>
  <c r="M23" i="4"/>
  <c r="N23" i="4"/>
  <c r="K33" i="4"/>
  <c r="L33" i="4"/>
  <c r="L10" i="4"/>
  <c r="K10" i="4"/>
  <c r="P41" i="4"/>
  <c r="O41" i="4"/>
  <c r="L24" i="4"/>
  <c r="K24" i="4"/>
  <c r="L48" i="4"/>
  <c r="K48" i="4"/>
  <c r="N43" i="4"/>
  <c r="M43" i="4"/>
  <c r="M15" i="4"/>
  <c r="N15" i="4"/>
  <c r="M19" i="4"/>
  <c r="N19" i="4"/>
  <c r="M2" i="4"/>
  <c r="N2" i="4"/>
  <c r="H33" i="3"/>
  <c r="I46" i="3"/>
  <c r="G22" i="3"/>
  <c r="G45" i="3"/>
  <c r="J18" i="3"/>
  <c r="I26" i="3"/>
  <c r="H29" i="3"/>
  <c r="H30" i="3"/>
  <c r="H34" i="3"/>
  <c r="G17" i="3"/>
  <c r="G37" i="3"/>
  <c r="I14" i="3"/>
  <c r="J27" i="3"/>
  <c r="G12" i="3"/>
  <c r="G49" i="3"/>
  <c r="I43" i="3"/>
  <c r="G14" i="3"/>
  <c r="H38" i="3"/>
  <c r="I2" i="3"/>
  <c r="G10" i="3"/>
  <c r="J30" i="3"/>
  <c r="I30" i="3"/>
  <c r="I22" i="3"/>
  <c r="J38" i="3"/>
  <c r="I38" i="3"/>
  <c r="I31" i="3"/>
  <c r="H43" i="3"/>
  <c r="G43" i="3"/>
  <c r="G21" i="3"/>
  <c r="H21" i="3"/>
  <c r="G39" i="3"/>
  <c r="H39" i="3"/>
  <c r="H47" i="3"/>
  <c r="G47" i="3"/>
  <c r="H24" i="3"/>
  <c r="G24" i="3"/>
  <c r="I41" i="3"/>
  <c r="J41" i="3"/>
  <c r="I20" i="3"/>
  <c r="J20" i="3"/>
  <c r="I15" i="3"/>
  <c r="J15" i="3"/>
  <c r="H5" i="3"/>
  <c r="G5" i="3"/>
  <c r="H13" i="3"/>
  <c r="G13" i="3"/>
  <c r="I36" i="3"/>
  <c r="J36" i="3"/>
  <c r="I44" i="3"/>
  <c r="J44" i="3"/>
  <c r="H32" i="3"/>
  <c r="G32" i="3"/>
  <c r="J24" i="3"/>
  <c r="I24" i="3"/>
  <c r="I10" i="3"/>
  <c r="J10" i="3"/>
  <c r="I19" i="3"/>
  <c r="J19" i="3"/>
  <c r="J16" i="3"/>
  <c r="I16" i="3"/>
  <c r="I9" i="3"/>
  <c r="J9" i="3"/>
  <c r="I28" i="3"/>
  <c r="J28" i="3"/>
  <c r="H19" i="3"/>
  <c r="G19" i="3"/>
  <c r="H16" i="3"/>
  <c r="G16" i="3"/>
  <c r="H35" i="3"/>
  <c r="G35" i="3"/>
  <c r="H27" i="3"/>
  <c r="G27" i="3"/>
  <c r="H48" i="3"/>
  <c r="G48" i="3"/>
  <c r="I5" i="3"/>
  <c r="J5" i="3"/>
  <c r="I17" i="3"/>
  <c r="J17" i="3"/>
  <c r="J6" i="3"/>
  <c r="I6" i="3"/>
  <c r="J25" i="3"/>
  <c r="I25" i="3"/>
  <c r="I13" i="3"/>
  <c r="J13" i="3"/>
  <c r="H9" i="3"/>
  <c r="G9" i="3"/>
  <c r="J39" i="3"/>
  <c r="I39" i="3"/>
  <c r="H40" i="3"/>
  <c r="G40" i="3"/>
  <c r="I48" i="3"/>
  <c r="J48" i="3"/>
  <c r="H36" i="3"/>
  <c r="G36" i="3"/>
  <c r="I32" i="3"/>
  <c r="J32" i="3"/>
  <c r="H20" i="3"/>
  <c r="G20" i="3"/>
  <c r="I40" i="3"/>
  <c r="J40" i="3"/>
  <c r="H44" i="3"/>
  <c r="G44" i="3"/>
  <c r="I23" i="3"/>
  <c r="J23" i="3"/>
  <c r="H28" i="3"/>
  <c r="G28" i="3"/>
  <c r="H4" i="3"/>
  <c r="G4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3" i="2"/>
  <c r="O3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I4" i="2"/>
  <c r="J4" i="2"/>
  <c r="K4" i="2"/>
  <c r="M4" i="2" s="1"/>
  <c r="Q4" i="2" s="1"/>
  <c r="L4" i="2"/>
  <c r="I5" i="2"/>
  <c r="J5" i="2"/>
  <c r="K5" i="2"/>
  <c r="M5" i="2" s="1"/>
  <c r="Q5" i="2" s="1"/>
  <c r="L5" i="2"/>
  <c r="I6" i="2"/>
  <c r="J6" i="2"/>
  <c r="K6" i="2"/>
  <c r="M6" i="2" s="1"/>
  <c r="Q6" i="2" s="1"/>
  <c r="L6" i="2"/>
  <c r="I7" i="2"/>
  <c r="J7" i="2"/>
  <c r="K7" i="2"/>
  <c r="M7" i="2" s="1"/>
  <c r="Q7" i="2" s="1"/>
  <c r="L7" i="2"/>
  <c r="I8" i="2"/>
  <c r="J8" i="2"/>
  <c r="K8" i="2"/>
  <c r="M8" i="2" s="1"/>
  <c r="Q8" i="2" s="1"/>
  <c r="L8" i="2"/>
  <c r="I9" i="2"/>
  <c r="J9" i="2"/>
  <c r="K9" i="2"/>
  <c r="M9" i="2" s="1"/>
  <c r="Q9" i="2" s="1"/>
  <c r="L9" i="2"/>
  <c r="I10" i="2"/>
  <c r="J10" i="2"/>
  <c r="K10" i="2"/>
  <c r="M10" i="2" s="1"/>
  <c r="Q10" i="2" s="1"/>
  <c r="L10" i="2"/>
  <c r="I11" i="2"/>
  <c r="J11" i="2"/>
  <c r="K11" i="2"/>
  <c r="M11" i="2" s="1"/>
  <c r="Q11" i="2" s="1"/>
  <c r="L11" i="2"/>
  <c r="I12" i="2"/>
  <c r="J12" i="2"/>
  <c r="K12" i="2"/>
  <c r="M12" i="2" s="1"/>
  <c r="Q12" i="2" s="1"/>
  <c r="L12" i="2"/>
  <c r="I13" i="2"/>
  <c r="J13" i="2"/>
  <c r="K13" i="2"/>
  <c r="M13" i="2" s="1"/>
  <c r="Q13" i="2" s="1"/>
  <c r="L13" i="2"/>
  <c r="I14" i="2"/>
  <c r="J14" i="2"/>
  <c r="K14" i="2"/>
  <c r="M14" i="2" s="1"/>
  <c r="Q14" i="2" s="1"/>
  <c r="L14" i="2"/>
  <c r="I15" i="2"/>
  <c r="J15" i="2"/>
  <c r="K15" i="2"/>
  <c r="M15" i="2" s="1"/>
  <c r="Q15" i="2" s="1"/>
  <c r="L15" i="2"/>
  <c r="I16" i="2"/>
  <c r="J16" i="2"/>
  <c r="K16" i="2"/>
  <c r="M16" i="2" s="1"/>
  <c r="Q16" i="2" s="1"/>
  <c r="L16" i="2"/>
  <c r="I17" i="2"/>
  <c r="J17" i="2"/>
  <c r="K17" i="2"/>
  <c r="M17" i="2" s="1"/>
  <c r="Q17" i="2" s="1"/>
  <c r="L17" i="2"/>
  <c r="I18" i="2"/>
  <c r="J18" i="2"/>
  <c r="K18" i="2"/>
  <c r="M18" i="2" s="1"/>
  <c r="Q18" i="2" s="1"/>
  <c r="L18" i="2"/>
  <c r="I19" i="2"/>
  <c r="J19" i="2"/>
  <c r="K19" i="2"/>
  <c r="M19" i="2" s="1"/>
  <c r="Q19" i="2" s="1"/>
  <c r="L19" i="2"/>
  <c r="I20" i="2"/>
  <c r="J20" i="2"/>
  <c r="K20" i="2"/>
  <c r="M20" i="2" s="1"/>
  <c r="Q20" i="2" s="1"/>
  <c r="L20" i="2"/>
  <c r="I21" i="2"/>
  <c r="J21" i="2"/>
  <c r="K21" i="2"/>
  <c r="M21" i="2" s="1"/>
  <c r="Q21" i="2" s="1"/>
  <c r="L21" i="2"/>
  <c r="I22" i="2"/>
  <c r="J22" i="2"/>
  <c r="K22" i="2"/>
  <c r="M22" i="2" s="1"/>
  <c r="Q22" i="2" s="1"/>
  <c r="L22" i="2"/>
  <c r="I23" i="2"/>
  <c r="J23" i="2"/>
  <c r="K23" i="2"/>
  <c r="M23" i="2" s="1"/>
  <c r="Q23" i="2" s="1"/>
  <c r="L23" i="2"/>
  <c r="I24" i="2"/>
  <c r="J24" i="2"/>
  <c r="K24" i="2"/>
  <c r="M24" i="2" s="1"/>
  <c r="Q24" i="2" s="1"/>
  <c r="L24" i="2"/>
  <c r="I25" i="2"/>
  <c r="J25" i="2"/>
  <c r="K25" i="2"/>
  <c r="M25" i="2" s="1"/>
  <c r="Q25" i="2" s="1"/>
  <c r="L25" i="2"/>
  <c r="I26" i="2"/>
  <c r="J26" i="2"/>
  <c r="K26" i="2"/>
  <c r="M26" i="2" s="1"/>
  <c r="Q26" i="2" s="1"/>
  <c r="L26" i="2"/>
  <c r="I27" i="2"/>
  <c r="J27" i="2"/>
  <c r="K27" i="2"/>
  <c r="M27" i="2" s="1"/>
  <c r="Q27" i="2" s="1"/>
  <c r="L27" i="2"/>
  <c r="I28" i="2"/>
  <c r="J28" i="2"/>
  <c r="K28" i="2"/>
  <c r="M28" i="2" s="1"/>
  <c r="Q28" i="2" s="1"/>
  <c r="L28" i="2"/>
  <c r="I29" i="2"/>
  <c r="J29" i="2"/>
  <c r="K29" i="2"/>
  <c r="M29" i="2" s="1"/>
  <c r="Q29" i="2" s="1"/>
  <c r="L29" i="2"/>
  <c r="I30" i="2"/>
  <c r="J30" i="2"/>
  <c r="K30" i="2"/>
  <c r="M30" i="2" s="1"/>
  <c r="Q30" i="2" s="1"/>
  <c r="L30" i="2"/>
  <c r="I31" i="2"/>
  <c r="J31" i="2"/>
  <c r="K31" i="2"/>
  <c r="M31" i="2" s="1"/>
  <c r="Q31" i="2" s="1"/>
  <c r="L31" i="2"/>
  <c r="I32" i="2"/>
  <c r="J32" i="2"/>
  <c r="K32" i="2"/>
  <c r="M32" i="2" s="1"/>
  <c r="Q32" i="2" s="1"/>
  <c r="L32" i="2"/>
  <c r="I33" i="2"/>
  <c r="J33" i="2"/>
  <c r="K33" i="2"/>
  <c r="M33" i="2" s="1"/>
  <c r="Q33" i="2" s="1"/>
  <c r="L33" i="2"/>
  <c r="I34" i="2"/>
  <c r="J34" i="2"/>
  <c r="K34" i="2"/>
  <c r="M34" i="2" s="1"/>
  <c r="Q34" i="2" s="1"/>
  <c r="L34" i="2"/>
  <c r="I35" i="2"/>
  <c r="J35" i="2"/>
  <c r="K35" i="2"/>
  <c r="M35" i="2" s="1"/>
  <c r="Q35" i="2" s="1"/>
  <c r="L35" i="2"/>
  <c r="I36" i="2"/>
  <c r="J36" i="2"/>
  <c r="K36" i="2"/>
  <c r="M36" i="2" s="1"/>
  <c r="Q36" i="2" s="1"/>
  <c r="L36" i="2"/>
  <c r="I37" i="2"/>
  <c r="J37" i="2"/>
  <c r="K37" i="2"/>
  <c r="M37" i="2" s="1"/>
  <c r="Q37" i="2" s="1"/>
  <c r="L37" i="2"/>
  <c r="I38" i="2"/>
  <c r="J38" i="2"/>
  <c r="K38" i="2"/>
  <c r="M38" i="2" s="1"/>
  <c r="Q38" i="2" s="1"/>
  <c r="L38" i="2"/>
  <c r="I39" i="2"/>
  <c r="J39" i="2"/>
  <c r="K39" i="2"/>
  <c r="M39" i="2" s="1"/>
  <c r="Q39" i="2" s="1"/>
  <c r="L39" i="2"/>
  <c r="I40" i="2"/>
  <c r="J40" i="2"/>
  <c r="K40" i="2"/>
  <c r="M40" i="2" s="1"/>
  <c r="Q40" i="2" s="1"/>
  <c r="L40" i="2"/>
  <c r="I41" i="2"/>
  <c r="J41" i="2"/>
  <c r="K41" i="2"/>
  <c r="M41" i="2" s="1"/>
  <c r="Q41" i="2" s="1"/>
  <c r="L41" i="2"/>
  <c r="I42" i="2"/>
  <c r="J42" i="2"/>
  <c r="K42" i="2"/>
  <c r="M42" i="2" s="1"/>
  <c r="Q42" i="2" s="1"/>
  <c r="L42" i="2"/>
  <c r="I43" i="2"/>
  <c r="J43" i="2"/>
  <c r="K43" i="2"/>
  <c r="M43" i="2" s="1"/>
  <c r="Q43" i="2" s="1"/>
  <c r="L43" i="2"/>
  <c r="I44" i="2"/>
  <c r="J44" i="2"/>
  <c r="K44" i="2"/>
  <c r="M44" i="2" s="1"/>
  <c r="Q44" i="2" s="1"/>
  <c r="L44" i="2"/>
  <c r="I45" i="2"/>
  <c r="J45" i="2"/>
  <c r="K45" i="2"/>
  <c r="M45" i="2" s="1"/>
  <c r="Q45" i="2" s="1"/>
  <c r="L45" i="2"/>
  <c r="I46" i="2"/>
  <c r="J46" i="2"/>
  <c r="K46" i="2"/>
  <c r="M46" i="2" s="1"/>
  <c r="Q46" i="2" s="1"/>
  <c r="L46" i="2"/>
  <c r="I47" i="2"/>
  <c r="J47" i="2"/>
  <c r="K47" i="2"/>
  <c r="M47" i="2" s="1"/>
  <c r="Q47" i="2" s="1"/>
  <c r="L47" i="2"/>
  <c r="I48" i="2"/>
  <c r="J48" i="2"/>
  <c r="K48" i="2"/>
  <c r="M48" i="2" s="1"/>
  <c r="Q48" i="2" s="1"/>
  <c r="L48" i="2"/>
  <c r="I49" i="2"/>
  <c r="J49" i="2"/>
  <c r="K49" i="2"/>
  <c r="M49" i="2" s="1"/>
  <c r="Q49" i="2" s="1"/>
  <c r="L49" i="2"/>
  <c r="I50" i="2"/>
  <c r="J50" i="2"/>
  <c r="K50" i="2"/>
  <c r="M50" i="2" s="1"/>
  <c r="Q50" i="2" s="1"/>
  <c r="L50" i="2"/>
  <c r="L3" i="2"/>
  <c r="K3" i="2"/>
  <c r="M3" i="2" s="1"/>
  <c r="Q3" i="2" s="1"/>
  <c r="J3" i="2"/>
  <c r="I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E3" i="2"/>
  <c r="D3" i="2"/>
  <c r="C3" i="2"/>
  <c r="B3" i="2"/>
  <c r="T3" i="1"/>
  <c r="F3" i="1" s="1"/>
  <c r="V3" i="1"/>
  <c r="U3" i="1"/>
  <c r="T4" i="1"/>
  <c r="G4" i="1" s="1"/>
  <c r="V4" i="1"/>
  <c r="U4" i="1"/>
  <c r="T5" i="1"/>
  <c r="E5" i="1" s="1"/>
  <c r="V5" i="1"/>
  <c r="U5" i="1"/>
  <c r="T6" i="1"/>
  <c r="E6" i="1" s="1"/>
  <c r="V6" i="1"/>
  <c r="U6" i="1"/>
  <c r="T7" i="1"/>
  <c r="F7" i="1" s="1"/>
  <c r="V7" i="1"/>
  <c r="U7" i="1"/>
  <c r="T8" i="1"/>
  <c r="G8" i="1" s="1"/>
  <c r="V8" i="1"/>
  <c r="U8" i="1"/>
  <c r="T9" i="1"/>
  <c r="E9" i="1" s="1"/>
  <c r="V9" i="1"/>
  <c r="U9" i="1"/>
  <c r="T10" i="1"/>
  <c r="E10" i="1" s="1"/>
  <c r="V10" i="1"/>
  <c r="U10" i="1"/>
  <c r="T11" i="1"/>
  <c r="F11" i="1" s="1"/>
  <c r="V11" i="1"/>
  <c r="U11" i="1"/>
  <c r="T12" i="1"/>
  <c r="G12" i="1" s="1"/>
  <c r="V12" i="1"/>
  <c r="U12" i="1"/>
  <c r="T13" i="1"/>
  <c r="E13" i="1" s="1"/>
  <c r="V13" i="1"/>
  <c r="U13" i="1"/>
  <c r="T14" i="1"/>
  <c r="E14" i="1" s="1"/>
  <c r="V14" i="1"/>
  <c r="U14" i="1"/>
  <c r="T15" i="1"/>
  <c r="F15" i="1" s="1"/>
  <c r="V15" i="1"/>
  <c r="U15" i="1"/>
  <c r="T16" i="1"/>
  <c r="G16" i="1" s="1"/>
  <c r="V16" i="1"/>
  <c r="U16" i="1"/>
  <c r="T17" i="1"/>
  <c r="E17" i="1" s="1"/>
  <c r="V17" i="1"/>
  <c r="U17" i="1"/>
  <c r="T18" i="1"/>
  <c r="E18" i="1" s="1"/>
  <c r="V18" i="1"/>
  <c r="U18" i="1"/>
  <c r="T19" i="1"/>
  <c r="F19" i="1" s="1"/>
  <c r="V19" i="1"/>
  <c r="U19" i="1"/>
  <c r="T20" i="1"/>
  <c r="G20" i="1" s="1"/>
  <c r="V20" i="1"/>
  <c r="U20" i="1"/>
  <c r="T21" i="1"/>
  <c r="E21" i="1" s="1"/>
  <c r="V21" i="1"/>
  <c r="U21" i="1"/>
  <c r="T22" i="1"/>
  <c r="E22" i="1" s="1"/>
  <c r="V22" i="1"/>
  <c r="U22" i="1"/>
  <c r="T23" i="1"/>
  <c r="F23" i="1" s="1"/>
  <c r="V23" i="1"/>
  <c r="U23" i="1"/>
  <c r="T24" i="1"/>
  <c r="G24" i="1" s="1"/>
  <c r="V24" i="1"/>
  <c r="U24" i="1"/>
  <c r="T25" i="1"/>
  <c r="E25" i="1" s="1"/>
  <c r="V25" i="1"/>
  <c r="U25" i="1"/>
  <c r="T26" i="1"/>
  <c r="E26" i="1" s="1"/>
  <c r="V26" i="1"/>
  <c r="U26" i="1"/>
  <c r="T27" i="1"/>
  <c r="F27" i="1" s="1"/>
  <c r="V27" i="1"/>
  <c r="U27" i="1"/>
  <c r="T28" i="1"/>
  <c r="G28" i="1" s="1"/>
  <c r="V28" i="1"/>
  <c r="U28" i="1"/>
  <c r="T29" i="1"/>
  <c r="E29" i="1" s="1"/>
  <c r="V29" i="1"/>
  <c r="U29" i="1"/>
  <c r="T30" i="1"/>
  <c r="E30" i="1" s="1"/>
  <c r="V30" i="1"/>
  <c r="U30" i="1"/>
  <c r="T31" i="1"/>
  <c r="F31" i="1" s="1"/>
  <c r="V31" i="1"/>
  <c r="U31" i="1"/>
  <c r="T32" i="1"/>
  <c r="G32" i="1" s="1"/>
  <c r="V32" i="1"/>
  <c r="U32" i="1"/>
  <c r="T33" i="1"/>
  <c r="E33" i="1" s="1"/>
  <c r="V33" i="1"/>
  <c r="U33" i="1"/>
  <c r="T34" i="1"/>
  <c r="E34" i="1" s="1"/>
  <c r="V34" i="1"/>
  <c r="U34" i="1"/>
  <c r="T35" i="1"/>
  <c r="F35" i="1" s="1"/>
  <c r="V35" i="1"/>
  <c r="U35" i="1"/>
  <c r="T36" i="1"/>
  <c r="G36" i="1" s="1"/>
  <c r="V36" i="1"/>
  <c r="U36" i="1"/>
  <c r="T37" i="1"/>
  <c r="E37" i="1" s="1"/>
  <c r="V37" i="1"/>
  <c r="U37" i="1"/>
  <c r="T38" i="1"/>
  <c r="E38" i="1" s="1"/>
  <c r="V38" i="1"/>
  <c r="U38" i="1"/>
  <c r="T39" i="1"/>
  <c r="F39" i="1" s="1"/>
  <c r="V39" i="1"/>
  <c r="U39" i="1"/>
  <c r="T40" i="1"/>
  <c r="G40" i="1" s="1"/>
  <c r="V40" i="1"/>
  <c r="U40" i="1"/>
  <c r="T41" i="1"/>
  <c r="E41" i="1" s="1"/>
  <c r="V41" i="1"/>
  <c r="U41" i="1"/>
  <c r="T42" i="1"/>
  <c r="E42" i="1" s="1"/>
  <c r="V42" i="1"/>
  <c r="U42" i="1"/>
  <c r="T43" i="1"/>
  <c r="F43" i="1" s="1"/>
  <c r="V43" i="1"/>
  <c r="U43" i="1"/>
  <c r="T44" i="1"/>
  <c r="G44" i="1" s="1"/>
  <c r="V44" i="1"/>
  <c r="U44" i="1"/>
  <c r="T45" i="1"/>
  <c r="E45" i="1" s="1"/>
  <c r="V45" i="1"/>
  <c r="U45" i="1"/>
  <c r="T46" i="1"/>
  <c r="E46" i="1" s="1"/>
  <c r="V46" i="1"/>
  <c r="U46" i="1"/>
  <c r="T47" i="1"/>
  <c r="F47" i="1" s="1"/>
  <c r="V47" i="1"/>
  <c r="U47" i="1"/>
  <c r="T48" i="1"/>
  <c r="G48" i="1" s="1"/>
  <c r="V48" i="1"/>
  <c r="U48" i="1"/>
  <c r="T49" i="1"/>
  <c r="E49" i="1" s="1"/>
  <c r="V49" i="1"/>
  <c r="U49" i="1"/>
  <c r="U2" i="1"/>
  <c r="V2" i="1"/>
  <c r="T2" i="1"/>
  <c r="E2" i="1" s="1"/>
  <c r="AJ48" i="4" l="1"/>
  <c r="AK48" i="4" s="1"/>
  <c r="AI40" i="4"/>
  <c r="AJ24" i="4"/>
  <c r="AK24" i="4" s="1"/>
  <c r="AI18" i="4"/>
  <c r="AJ18" i="4" s="1"/>
  <c r="AK18" i="4" s="1"/>
  <c r="AK42" i="4"/>
  <c r="AI12" i="4"/>
  <c r="AK46" i="4"/>
  <c r="AK38" i="4"/>
  <c r="AK30" i="4"/>
  <c r="AI32" i="4"/>
  <c r="AJ31" i="4"/>
  <c r="AK31" i="4" s="1"/>
  <c r="AI6" i="4"/>
  <c r="AJ14" i="4"/>
  <c r="AK14" i="4" s="1"/>
  <c r="AI16" i="4"/>
  <c r="AJ23" i="4"/>
  <c r="AK23" i="4" s="1"/>
  <c r="AJ22" i="4"/>
  <c r="AK22" i="4" s="1"/>
  <c r="AK10" i="4"/>
  <c r="AJ47" i="4"/>
  <c r="AK47" i="4" s="1"/>
  <c r="AJ37" i="4"/>
  <c r="AK37" i="4" s="1"/>
  <c r="AJ43" i="4"/>
  <c r="AK43" i="4" s="1"/>
  <c r="AK11" i="4"/>
  <c r="AK34" i="4"/>
  <c r="AK26" i="4"/>
  <c r="AK7" i="4"/>
  <c r="AK49" i="4"/>
  <c r="AK41" i="4"/>
  <c r="AK33" i="4"/>
  <c r="AK17" i="4"/>
  <c r="AK9" i="4"/>
  <c r="AJ29" i="4"/>
  <c r="AK29" i="4" s="1"/>
  <c r="AJ25" i="4"/>
  <c r="AK25" i="4" s="1"/>
  <c r="AJ13" i="4"/>
  <c r="AK13" i="4" s="1"/>
  <c r="G2" i="4"/>
  <c r="O2" i="4" s="1"/>
  <c r="K5" i="4"/>
  <c r="J3" i="4"/>
  <c r="H3" i="4"/>
  <c r="N3" i="4"/>
  <c r="M3" i="4"/>
  <c r="M22" i="4"/>
  <c r="O47" i="4"/>
  <c r="P47" i="4"/>
  <c r="M25" i="4"/>
  <c r="L35" i="4"/>
  <c r="P42" i="4"/>
  <c r="O42" i="4"/>
  <c r="L3" i="4"/>
  <c r="K3" i="4"/>
  <c r="K2" i="4"/>
  <c r="O46" i="4"/>
  <c r="P46" i="4"/>
  <c r="H45" i="1"/>
  <c r="I45" i="1"/>
  <c r="I25" i="1"/>
  <c r="H25" i="1"/>
  <c r="I17" i="1"/>
  <c r="H17" i="1"/>
  <c r="H38" i="1"/>
  <c r="I38" i="1"/>
  <c r="H30" i="1"/>
  <c r="I30" i="1"/>
  <c r="H18" i="1"/>
  <c r="I18" i="1"/>
  <c r="L48" i="1"/>
  <c r="M48" i="1"/>
  <c r="L44" i="1"/>
  <c r="M44" i="1"/>
  <c r="L40" i="1"/>
  <c r="M40" i="1"/>
  <c r="L36" i="1"/>
  <c r="M36" i="1"/>
  <c r="L32" i="1"/>
  <c r="M32" i="1"/>
  <c r="L28" i="1"/>
  <c r="M28" i="1"/>
  <c r="L24" i="1"/>
  <c r="M24" i="1"/>
  <c r="L20" i="1"/>
  <c r="M20" i="1"/>
  <c r="L16" i="1"/>
  <c r="M16" i="1"/>
  <c r="L12" i="1"/>
  <c r="M12" i="1"/>
  <c r="L8" i="1"/>
  <c r="M8" i="1"/>
  <c r="L4" i="1"/>
  <c r="M4" i="1"/>
  <c r="H33" i="1"/>
  <c r="I33" i="1"/>
  <c r="I13" i="1"/>
  <c r="H13" i="1"/>
  <c r="H49" i="1"/>
  <c r="I49" i="1"/>
  <c r="H37" i="1"/>
  <c r="I37" i="1"/>
  <c r="I21" i="1"/>
  <c r="H21" i="1"/>
  <c r="I5" i="1"/>
  <c r="H5" i="1"/>
  <c r="H46" i="1"/>
  <c r="I46" i="1"/>
  <c r="H26" i="1"/>
  <c r="I26" i="1"/>
  <c r="H10" i="1"/>
  <c r="I10" i="1"/>
  <c r="H6" i="1"/>
  <c r="I6" i="1"/>
  <c r="Q1" i="2"/>
  <c r="H41" i="1"/>
  <c r="I41" i="1"/>
  <c r="H29" i="1"/>
  <c r="I29" i="1"/>
  <c r="I9" i="1"/>
  <c r="H9" i="1"/>
  <c r="H42" i="1"/>
  <c r="I42" i="1"/>
  <c r="H34" i="1"/>
  <c r="I34" i="1"/>
  <c r="H22" i="1"/>
  <c r="I22" i="1"/>
  <c r="H14" i="1"/>
  <c r="I14" i="1"/>
  <c r="J47" i="1"/>
  <c r="K47" i="1"/>
  <c r="J43" i="1"/>
  <c r="K43" i="1"/>
  <c r="J39" i="1"/>
  <c r="K39" i="1"/>
  <c r="J35" i="1"/>
  <c r="K35" i="1"/>
  <c r="J31" i="1"/>
  <c r="K31" i="1"/>
  <c r="J27" i="1"/>
  <c r="K27" i="1"/>
  <c r="J23" i="1"/>
  <c r="K23" i="1"/>
  <c r="J19" i="1"/>
  <c r="K19" i="1"/>
  <c r="J15" i="1"/>
  <c r="K15" i="1"/>
  <c r="J11" i="1"/>
  <c r="K11" i="1"/>
  <c r="J7" i="1"/>
  <c r="K7" i="1"/>
  <c r="J3" i="1"/>
  <c r="K3" i="1"/>
  <c r="G49" i="1"/>
  <c r="F48" i="1"/>
  <c r="E47" i="1"/>
  <c r="G45" i="1"/>
  <c r="F44" i="1"/>
  <c r="E43" i="1"/>
  <c r="G41" i="1"/>
  <c r="F40" i="1"/>
  <c r="E39" i="1"/>
  <c r="G37" i="1"/>
  <c r="F36" i="1"/>
  <c r="E35" i="1"/>
  <c r="G33" i="1"/>
  <c r="F32" i="1"/>
  <c r="E31" i="1"/>
  <c r="G29" i="1"/>
  <c r="F28" i="1"/>
  <c r="E27" i="1"/>
  <c r="G25" i="1"/>
  <c r="F24" i="1"/>
  <c r="E23" i="1"/>
  <c r="G21" i="1"/>
  <c r="F20" i="1"/>
  <c r="E19" i="1"/>
  <c r="G17" i="1"/>
  <c r="F16" i="1"/>
  <c r="E15" i="1"/>
  <c r="G13" i="1"/>
  <c r="F12" i="1"/>
  <c r="E11" i="1"/>
  <c r="G9" i="1"/>
  <c r="F8" i="1"/>
  <c r="E7" i="1"/>
  <c r="G5" i="1"/>
  <c r="F4" i="1"/>
  <c r="E3" i="1"/>
  <c r="F49" i="1"/>
  <c r="E48" i="1"/>
  <c r="G46" i="1"/>
  <c r="F45" i="1"/>
  <c r="E44" i="1"/>
  <c r="G42" i="1"/>
  <c r="F41" i="1"/>
  <c r="E40" i="1"/>
  <c r="G38" i="1"/>
  <c r="F37" i="1"/>
  <c r="E36" i="1"/>
  <c r="G34" i="1"/>
  <c r="F33" i="1"/>
  <c r="E32" i="1"/>
  <c r="G30" i="1"/>
  <c r="F29" i="1"/>
  <c r="E28" i="1"/>
  <c r="G26" i="1"/>
  <c r="F25" i="1"/>
  <c r="E24" i="1"/>
  <c r="G22" i="1"/>
  <c r="F21" i="1"/>
  <c r="E20" i="1"/>
  <c r="G18" i="1"/>
  <c r="F17" i="1"/>
  <c r="E16" i="1"/>
  <c r="G14" i="1"/>
  <c r="F13" i="1"/>
  <c r="E12" i="1"/>
  <c r="G10" i="1"/>
  <c r="F9" i="1"/>
  <c r="E8" i="1"/>
  <c r="G6" i="1"/>
  <c r="F5" i="1"/>
  <c r="E4" i="1"/>
  <c r="G2" i="1"/>
  <c r="G47" i="1"/>
  <c r="F46" i="1"/>
  <c r="G43" i="1"/>
  <c r="F42" i="1"/>
  <c r="G39" i="1"/>
  <c r="F38" i="1"/>
  <c r="G35" i="1"/>
  <c r="F34" i="1"/>
  <c r="G31" i="1"/>
  <c r="F30" i="1"/>
  <c r="G27" i="1"/>
  <c r="F26" i="1"/>
  <c r="G23" i="1"/>
  <c r="F22" i="1"/>
  <c r="G19" i="1"/>
  <c r="F18" i="1"/>
  <c r="G15" i="1"/>
  <c r="F14" i="1"/>
  <c r="G11" i="1"/>
  <c r="F10" i="1"/>
  <c r="G7" i="1"/>
  <c r="F6" i="1"/>
  <c r="G3" i="1"/>
  <c r="F2" i="1"/>
  <c r="I2" i="1"/>
  <c r="H2" i="1"/>
  <c r="AJ16" i="4" l="1"/>
  <c r="AK16" i="4" s="1"/>
  <c r="AJ6" i="4"/>
  <c r="G6" i="4" s="1"/>
  <c r="AJ12" i="4"/>
  <c r="AK12" i="4" s="1"/>
  <c r="AK6" i="4"/>
  <c r="AJ32" i="4"/>
  <c r="AK32" i="4" s="1"/>
  <c r="AJ40" i="4"/>
  <c r="AK40" i="4" s="1"/>
  <c r="E4" i="4"/>
  <c r="H4" i="4"/>
  <c r="F4" i="4"/>
  <c r="N4" i="4" s="1"/>
  <c r="P2" i="4"/>
  <c r="G4" i="4"/>
  <c r="I3" i="4"/>
  <c r="I5" i="4"/>
  <c r="M4" i="4"/>
  <c r="M23" i="1"/>
  <c r="L23" i="1"/>
  <c r="L6" i="1"/>
  <c r="M6" i="1"/>
  <c r="H28" i="1"/>
  <c r="I28" i="1"/>
  <c r="L38" i="1"/>
  <c r="M38" i="1"/>
  <c r="J49" i="1"/>
  <c r="K49" i="1"/>
  <c r="K12" i="1"/>
  <c r="J12" i="1"/>
  <c r="I23" i="1"/>
  <c r="H23" i="1"/>
  <c r="L33" i="1"/>
  <c r="M33" i="1"/>
  <c r="J44" i="1"/>
  <c r="K44" i="1"/>
  <c r="M7" i="1"/>
  <c r="L7" i="1"/>
  <c r="L39" i="1"/>
  <c r="M39" i="1"/>
  <c r="J17" i="1"/>
  <c r="K17" i="1"/>
  <c r="J33" i="1"/>
  <c r="K33" i="1"/>
  <c r="H44" i="1"/>
  <c r="I44" i="1"/>
  <c r="I7" i="1"/>
  <c r="H7" i="1"/>
  <c r="M17" i="1"/>
  <c r="L17" i="1"/>
  <c r="J28" i="1"/>
  <c r="K28" i="1"/>
  <c r="H39" i="1"/>
  <c r="I39" i="1"/>
  <c r="M49" i="1"/>
  <c r="L49" i="1"/>
  <c r="K2" i="1"/>
  <c r="J2" i="1"/>
  <c r="K10" i="1"/>
  <c r="J10" i="1"/>
  <c r="K18" i="1"/>
  <c r="J18" i="1"/>
  <c r="K26" i="1"/>
  <c r="J26" i="1"/>
  <c r="J34" i="1"/>
  <c r="K34" i="1"/>
  <c r="J42" i="1"/>
  <c r="K42" i="1"/>
  <c r="M2" i="1"/>
  <c r="L2" i="1"/>
  <c r="H8" i="1"/>
  <c r="I8" i="1"/>
  <c r="J13" i="1"/>
  <c r="K13" i="1"/>
  <c r="L18" i="1"/>
  <c r="M18" i="1"/>
  <c r="H24" i="1"/>
  <c r="I24" i="1"/>
  <c r="J29" i="1"/>
  <c r="K29" i="1"/>
  <c r="L34" i="1"/>
  <c r="M34" i="1"/>
  <c r="H40" i="1"/>
  <c r="I40" i="1"/>
  <c r="J45" i="1"/>
  <c r="K45" i="1"/>
  <c r="H3" i="1"/>
  <c r="I3" i="1"/>
  <c r="K8" i="1"/>
  <c r="J8" i="1"/>
  <c r="M13" i="1"/>
  <c r="L13" i="1"/>
  <c r="I19" i="1"/>
  <c r="H19" i="1"/>
  <c r="K24" i="1"/>
  <c r="J24" i="1"/>
  <c r="L29" i="1"/>
  <c r="M29" i="1"/>
  <c r="H35" i="1"/>
  <c r="I35" i="1"/>
  <c r="J40" i="1"/>
  <c r="K40" i="1"/>
  <c r="M45" i="1"/>
  <c r="L45" i="1"/>
  <c r="M15" i="1"/>
  <c r="L15" i="1"/>
  <c r="L47" i="1"/>
  <c r="M47" i="1"/>
  <c r="L22" i="1"/>
  <c r="M22" i="1"/>
  <c r="M19" i="1"/>
  <c r="L19" i="1"/>
  <c r="L35" i="1"/>
  <c r="M35" i="1"/>
  <c r="H4" i="1"/>
  <c r="I4" i="1"/>
  <c r="L14" i="1"/>
  <c r="M14" i="1"/>
  <c r="J25" i="1"/>
  <c r="K25" i="1"/>
  <c r="H36" i="1"/>
  <c r="I36" i="1"/>
  <c r="L46" i="1"/>
  <c r="M46" i="1"/>
  <c r="M9" i="1"/>
  <c r="L9" i="1"/>
  <c r="I15" i="1"/>
  <c r="H15" i="1"/>
  <c r="K20" i="1"/>
  <c r="J20" i="1"/>
  <c r="M25" i="1"/>
  <c r="L25" i="1"/>
  <c r="H31" i="1"/>
  <c r="I31" i="1"/>
  <c r="J36" i="1"/>
  <c r="K36" i="1"/>
  <c r="M41" i="1"/>
  <c r="L41" i="1"/>
  <c r="I47" i="1"/>
  <c r="H47" i="1"/>
  <c r="L31" i="1"/>
  <c r="M31" i="1"/>
  <c r="H12" i="1"/>
  <c r="I12" i="1"/>
  <c r="M3" i="1"/>
  <c r="L3" i="1"/>
  <c r="M11" i="1"/>
  <c r="L11" i="1"/>
  <c r="L27" i="1"/>
  <c r="M27" i="1"/>
  <c r="L43" i="1"/>
  <c r="M43" i="1"/>
  <c r="J9" i="1"/>
  <c r="K9" i="1"/>
  <c r="H20" i="1"/>
  <c r="I20" i="1"/>
  <c r="L30" i="1"/>
  <c r="M30" i="1"/>
  <c r="J41" i="1"/>
  <c r="K41" i="1"/>
  <c r="K4" i="1"/>
  <c r="J4" i="1"/>
  <c r="K6" i="1"/>
  <c r="J6" i="1"/>
  <c r="K14" i="1"/>
  <c r="J14" i="1"/>
  <c r="K22" i="1"/>
  <c r="J22" i="1"/>
  <c r="J30" i="1"/>
  <c r="K30" i="1"/>
  <c r="J38" i="1"/>
  <c r="K38" i="1"/>
  <c r="J46" i="1"/>
  <c r="K46" i="1"/>
  <c r="J5" i="1"/>
  <c r="K5" i="1"/>
  <c r="L10" i="1"/>
  <c r="M10" i="1"/>
  <c r="H16" i="1"/>
  <c r="I16" i="1"/>
  <c r="J21" i="1"/>
  <c r="K21" i="1"/>
  <c r="L26" i="1"/>
  <c r="M26" i="1"/>
  <c r="H32" i="1"/>
  <c r="I32" i="1"/>
  <c r="J37" i="1"/>
  <c r="K37" i="1"/>
  <c r="L42" i="1"/>
  <c r="M42" i="1"/>
  <c r="H48" i="1"/>
  <c r="I48" i="1"/>
  <c r="M5" i="1"/>
  <c r="L5" i="1"/>
  <c r="I11" i="1"/>
  <c r="H11" i="1"/>
  <c r="K16" i="1"/>
  <c r="J16" i="1"/>
  <c r="M21" i="1"/>
  <c r="L21" i="1"/>
  <c r="I27" i="1"/>
  <c r="H27" i="1"/>
  <c r="J32" i="1"/>
  <c r="K32" i="1"/>
  <c r="M37" i="1"/>
  <c r="L37" i="1"/>
  <c r="H43" i="1"/>
  <c r="I43" i="1"/>
  <c r="J48" i="1"/>
  <c r="K48" i="1"/>
  <c r="P6" i="4" l="1"/>
  <c r="O6" i="4"/>
  <c r="F39" i="4"/>
  <c r="M39" i="4" s="1"/>
  <c r="F21" i="4"/>
  <c r="N21" i="4" s="1"/>
  <c r="G5" i="4"/>
  <c r="O5" i="4" s="1"/>
  <c r="J23" i="4"/>
  <c r="J26" i="4"/>
  <c r="I39" i="4"/>
  <c r="P4" i="4"/>
  <c r="O4" i="4"/>
  <c r="K4" i="4"/>
  <c r="L4" i="4"/>
  <c r="G12" i="4"/>
  <c r="G32" i="4"/>
  <c r="H5" i="4"/>
  <c r="J19" i="4"/>
  <c r="F18" i="4"/>
  <c r="G39" i="4"/>
  <c r="F46" i="4"/>
  <c r="F30" i="4"/>
  <c r="H39" i="4"/>
  <c r="E37" i="4"/>
  <c r="E8" i="4"/>
  <c r="P5" i="4"/>
  <c r="J9" i="4"/>
  <c r="F26" i="4"/>
  <c r="J28" i="4"/>
  <c r="G48" i="4"/>
  <c r="J17" i="4"/>
  <c r="J35" i="4"/>
  <c r="I26" i="4"/>
  <c r="G26" i="4"/>
  <c r="J39" i="4"/>
  <c r="I42" i="4"/>
  <c r="H30" i="4"/>
  <c r="E19" i="4"/>
  <c r="E26" i="4"/>
  <c r="E46" i="4"/>
  <c r="I8" i="4"/>
  <c r="G19" i="4"/>
  <c r="I37" i="4"/>
  <c r="F8" i="4"/>
  <c r="E6" i="4"/>
  <c r="F6" i="4"/>
  <c r="H6" i="4"/>
  <c r="J6" i="4"/>
  <c r="G24" i="4"/>
  <c r="E25" i="4"/>
  <c r="E44" i="4"/>
  <c r="G29" i="4"/>
  <c r="E7" i="4"/>
  <c r="J13" i="4"/>
  <c r="F13" i="4"/>
  <c r="I13" i="4"/>
  <c r="G13" i="4"/>
  <c r="H13" i="4"/>
  <c r="F33" i="4"/>
  <c r="E20" i="4"/>
  <c r="H19" i="4"/>
  <c r="F17" i="4"/>
  <c r="E42" i="4"/>
  <c r="G21" i="4"/>
  <c r="F24" i="4"/>
  <c r="J25" i="4"/>
  <c r="G30" i="4"/>
  <c r="E30" i="4"/>
  <c r="H35" i="4"/>
  <c r="J48" i="4"/>
  <c r="I48" i="4"/>
  <c r="E22" i="4"/>
  <c r="E27" i="4"/>
  <c r="J42" i="4"/>
  <c r="G17" i="4"/>
  <c r="E38" i="4"/>
  <c r="I20" i="4"/>
  <c r="E21" i="4"/>
  <c r="F14" i="4"/>
  <c r="J12" i="4"/>
  <c r="G23" i="4"/>
  <c r="I41" i="4"/>
  <c r="F40" i="4"/>
  <c r="F41" i="4"/>
  <c r="F5" i="4"/>
  <c r="E45" i="4"/>
  <c r="G16" i="4"/>
  <c r="E29" i="4"/>
  <c r="J29" i="4"/>
  <c r="F29" i="4"/>
  <c r="F49" i="4"/>
  <c r="G36" i="4"/>
  <c r="F47" i="4"/>
  <c r="H47" i="4"/>
  <c r="J47" i="4"/>
  <c r="E47" i="4"/>
  <c r="I47" i="4"/>
  <c r="H36" i="4"/>
  <c r="J36" i="4"/>
  <c r="F28" i="4"/>
  <c r="G35" i="4"/>
  <c r="H23" i="4"/>
  <c r="J21" i="4"/>
  <c r="H15" i="4"/>
  <c r="J30" i="4"/>
  <c r="E34" i="4"/>
  <c r="H17" i="4"/>
  <c r="G8" i="4"/>
  <c r="F31" i="4"/>
  <c r="H8" i="4"/>
  <c r="E17" i="4"/>
  <c r="E43" i="4"/>
  <c r="F12" i="4"/>
  <c r="H42" i="4"/>
  <c r="H11" i="4"/>
  <c r="N39" i="4" l="1"/>
  <c r="M21" i="4"/>
  <c r="H21" i="4"/>
  <c r="I14" i="4"/>
  <c r="I36" i="4"/>
  <c r="E36" i="4"/>
  <c r="K36" i="4" s="1"/>
  <c r="H29" i="4"/>
  <c r="F16" i="4"/>
  <c r="N16" i="4" s="1"/>
  <c r="H33" i="4"/>
  <c r="H28" i="4"/>
  <c r="F42" i="4"/>
  <c r="N42" i="4" s="1"/>
  <c r="J20" i="4"/>
  <c r="H25" i="4"/>
  <c r="I46" i="4"/>
  <c r="E32" i="4"/>
  <c r="K32" i="4" s="1"/>
  <c r="H16" i="4"/>
  <c r="F35" i="4"/>
  <c r="M35" i="4" s="1"/>
  <c r="H41" i="4"/>
  <c r="F20" i="4"/>
  <c r="M20" i="4" s="1"/>
  <c r="J46" i="4"/>
  <c r="G25" i="4"/>
  <c r="O25" i="4" s="1"/>
  <c r="I32" i="4"/>
  <c r="E23" i="4"/>
  <c r="L23" i="4" s="1"/>
  <c r="E12" i="4"/>
  <c r="K12" i="4" s="1"/>
  <c r="I23" i="4"/>
  <c r="E28" i="4"/>
  <c r="I12" i="4"/>
  <c r="N31" i="4"/>
  <c r="M31" i="4"/>
  <c r="N40" i="4"/>
  <c r="M40" i="4"/>
  <c r="L20" i="4"/>
  <c r="K20" i="4"/>
  <c r="P29" i="4"/>
  <c r="O29" i="4"/>
  <c r="L38" i="4"/>
  <c r="K38" i="4"/>
  <c r="L27" i="4"/>
  <c r="K27" i="4"/>
  <c r="L44" i="4"/>
  <c r="K44" i="4"/>
  <c r="P12" i="4"/>
  <c r="O12" i="4"/>
  <c r="L45" i="4"/>
  <c r="K45" i="4"/>
  <c r="M14" i="4"/>
  <c r="N14" i="4"/>
  <c r="K8" i="4"/>
  <c r="L8" i="4"/>
  <c r="L43" i="4"/>
  <c r="K43" i="4"/>
  <c r="M49" i="4"/>
  <c r="N49" i="4"/>
  <c r="N41" i="4"/>
  <c r="M41" i="4"/>
  <c r="K7" i="4"/>
  <c r="L7" i="4"/>
  <c r="L25" i="4"/>
  <c r="K25" i="4"/>
  <c r="P48" i="4"/>
  <c r="O48" i="4"/>
  <c r="K37" i="4"/>
  <c r="L37" i="4"/>
  <c r="N5" i="4"/>
  <c r="M5" i="4"/>
  <c r="K21" i="4"/>
  <c r="L21" i="4"/>
  <c r="P30" i="4"/>
  <c r="O30" i="4"/>
  <c r="L42" i="4"/>
  <c r="K42" i="4"/>
  <c r="I31" i="4"/>
  <c r="M33" i="4"/>
  <c r="N33" i="4"/>
  <c r="M13" i="4"/>
  <c r="N13" i="4"/>
  <c r="H43" i="4"/>
  <c r="O24" i="4"/>
  <c r="P24" i="4"/>
  <c r="L6" i="4"/>
  <c r="K6" i="4"/>
  <c r="H22" i="4"/>
  <c r="K26" i="4"/>
  <c r="L26" i="4"/>
  <c r="P25" i="4"/>
  <c r="P26" i="4"/>
  <c r="O26" i="4"/>
  <c r="H24" i="4"/>
  <c r="E15" i="4"/>
  <c r="H34" i="4"/>
  <c r="F27" i="4"/>
  <c r="H27" i="4"/>
  <c r="G44" i="4"/>
  <c r="G9" i="4"/>
  <c r="I10" i="4"/>
  <c r="F10" i="4"/>
  <c r="J33" i="4"/>
  <c r="H37" i="4"/>
  <c r="F48" i="4"/>
  <c r="F37" i="4"/>
  <c r="N18" i="4"/>
  <c r="M18" i="4"/>
  <c r="E18" i="4"/>
  <c r="J45" i="4"/>
  <c r="G11" i="4"/>
  <c r="P32" i="4"/>
  <c r="O32" i="4"/>
  <c r="H7" i="4"/>
  <c r="J10" i="4"/>
  <c r="H48" i="4"/>
  <c r="I19" i="4"/>
  <c r="H46" i="4"/>
  <c r="G49" i="4"/>
  <c r="G20" i="4"/>
  <c r="M28" i="4"/>
  <c r="N28" i="4"/>
  <c r="L36" i="4"/>
  <c r="L29" i="4"/>
  <c r="K29" i="4"/>
  <c r="I16" i="4"/>
  <c r="N17" i="4"/>
  <c r="M17" i="4"/>
  <c r="E14" i="4"/>
  <c r="G31" i="4"/>
  <c r="J43" i="4"/>
  <c r="N8" i="4"/>
  <c r="M8" i="4"/>
  <c r="E41" i="4"/>
  <c r="K46" i="4"/>
  <c r="L46" i="4"/>
  <c r="J22" i="4"/>
  <c r="K19" i="4"/>
  <c r="L19" i="4"/>
  <c r="G15" i="4"/>
  <c r="F34" i="4"/>
  <c r="G27" i="4"/>
  <c r="H44" i="4"/>
  <c r="N26" i="4"/>
  <c r="M26" i="4"/>
  <c r="I38" i="4"/>
  <c r="N30" i="4"/>
  <c r="M30" i="4"/>
  <c r="P39" i="4"/>
  <c r="O39" i="4"/>
  <c r="I28" i="4"/>
  <c r="H18" i="4"/>
  <c r="F45" i="4"/>
  <c r="J32" i="4"/>
  <c r="E11" i="4"/>
  <c r="G7" i="4"/>
  <c r="J7" i="4"/>
  <c r="J14" i="4"/>
  <c r="J41" i="4"/>
  <c r="I25" i="4"/>
  <c r="I35" i="4"/>
  <c r="F9" i="4"/>
  <c r="K17" i="4"/>
  <c r="L17" i="4"/>
  <c r="L34" i="4"/>
  <c r="K34" i="4"/>
  <c r="N12" i="4"/>
  <c r="M12" i="4"/>
  <c r="P36" i="4"/>
  <c r="O36" i="4"/>
  <c r="M47" i="4"/>
  <c r="N47" i="4"/>
  <c r="M16" i="4"/>
  <c r="H40" i="4"/>
  <c r="N24" i="4"/>
  <c r="M24" i="4"/>
  <c r="J31" i="4"/>
  <c r="E31" i="4"/>
  <c r="P13" i="4"/>
  <c r="O13" i="4"/>
  <c r="I43" i="4"/>
  <c r="G43" i="4"/>
  <c r="I40" i="4"/>
  <c r="I49" i="4"/>
  <c r="L28" i="4"/>
  <c r="K28" i="4"/>
  <c r="I15" i="4"/>
  <c r="J15" i="4"/>
  <c r="G34" i="4"/>
  <c r="I27" i="4"/>
  <c r="J44" i="4"/>
  <c r="H10" i="4"/>
  <c r="G22" i="4"/>
  <c r="M46" i="4"/>
  <c r="N46" i="4"/>
  <c r="H49" i="4"/>
  <c r="G14" i="4"/>
  <c r="G18" i="4"/>
  <c r="G45" i="4"/>
  <c r="I45" i="4"/>
  <c r="I11" i="4"/>
  <c r="F7" i="4"/>
  <c r="I22" i="4"/>
  <c r="N29" i="4"/>
  <c r="M29" i="4"/>
  <c r="P16" i="4"/>
  <c r="O16" i="4"/>
  <c r="O8" i="4"/>
  <c r="P8" i="4"/>
  <c r="O35" i="4"/>
  <c r="P35" i="4"/>
  <c r="K47" i="4"/>
  <c r="L47" i="4"/>
  <c r="E16" i="4"/>
  <c r="G38" i="4"/>
  <c r="P23" i="4"/>
  <c r="O23" i="4"/>
  <c r="J40" i="4"/>
  <c r="O17" i="4"/>
  <c r="P17" i="4"/>
  <c r="K22" i="4"/>
  <c r="L22" i="4"/>
  <c r="L30" i="4"/>
  <c r="K30" i="4"/>
  <c r="O21" i="4"/>
  <c r="P21" i="4"/>
  <c r="N6" i="4"/>
  <c r="M6" i="4"/>
  <c r="P19" i="4"/>
  <c r="O19" i="4"/>
  <c r="E49" i="4"/>
  <c r="J37" i="4"/>
  <c r="I24" i="4"/>
  <c r="J34" i="4"/>
  <c r="I44" i="4"/>
  <c r="F38" i="4"/>
  <c r="E40" i="4"/>
  <c r="J38" i="4"/>
  <c r="H9" i="4"/>
  <c r="G33" i="4"/>
  <c r="E9" i="4"/>
  <c r="I18" i="4"/>
  <c r="H32" i="4"/>
  <c r="F11" i="4"/>
  <c r="G10" i="4"/>
  <c r="J24" i="4"/>
  <c r="I33" i="4"/>
  <c r="M42" i="4" l="1"/>
  <c r="L32" i="4"/>
  <c r="K23" i="4"/>
  <c r="N20" i="4"/>
  <c r="N35" i="4"/>
  <c r="L12" i="4"/>
  <c r="O10" i="4"/>
  <c r="P10" i="4"/>
  <c r="M38" i="4"/>
  <c r="N38" i="4"/>
  <c r="L16" i="4"/>
  <c r="K16" i="4"/>
  <c r="P43" i="4"/>
  <c r="O43" i="4"/>
  <c r="K31" i="4"/>
  <c r="L31" i="4"/>
  <c r="M45" i="4"/>
  <c r="N45" i="4"/>
  <c r="N34" i="4"/>
  <c r="M34" i="4"/>
  <c r="P20" i="4"/>
  <c r="O20" i="4"/>
  <c r="M37" i="4"/>
  <c r="N37" i="4"/>
  <c r="N10" i="4"/>
  <c r="M10" i="4"/>
  <c r="K9" i="4"/>
  <c r="L9" i="4"/>
  <c r="K40" i="4"/>
  <c r="L40" i="4"/>
  <c r="O45" i="4"/>
  <c r="P45" i="4"/>
  <c r="P7" i="4"/>
  <c r="O7" i="4"/>
  <c r="P15" i="4"/>
  <c r="O15" i="4"/>
  <c r="K41" i="4"/>
  <c r="L41" i="4"/>
  <c r="P31" i="4"/>
  <c r="O31" i="4"/>
  <c r="O49" i="4"/>
  <c r="P49" i="4"/>
  <c r="P11" i="4"/>
  <c r="O11" i="4"/>
  <c r="L18" i="4"/>
  <c r="K18" i="4"/>
  <c r="M48" i="4"/>
  <c r="N48" i="4"/>
  <c r="M27" i="4"/>
  <c r="N27" i="4"/>
  <c r="N11" i="4"/>
  <c r="M11" i="4"/>
  <c r="N7" i="4"/>
  <c r="M7" i="4"/>
  <c r="P18" i="4"/>
  <c r="O18" i="4"/>
  <c r="L11" i="4"/>
  <c r="K11" i="4"/>
  <c r="L14" i="4"/>
  <c r="K14" i="4"/>
  <c r="P9" i="4"/>
  <c r="O9" i="4"/>
  <c r="P33" i="4"/>
  <c r="O33" i="4"/>
  <c r="L49" i="4"/>
  <c r="K49" i="4"/>
  <c r="O38" i="4"/>
  <c r="P38" i="4"/>
  <c r="P14" i="4"/>
  <c r="O14" i="4"/>
  <c r="P22" i="4"/>
  <c r="O22" i="4"/>
  <c r="P34" i="4"/>
  <c r="O34" i="4"/>
  <c r="M9" i="4"/>
  <c r="N9" i="4"/>
  <c r="P27" i="4"/>
  <c r="O27" i="4"/>
  <c r="P44" i="4"/>
  <c r="O44" i="4"/>
  <c r="K15" i="4"/>
  <c r="L15" i="4"/>
</calcChain>
</file>

<file path=xl/sharedStrings.xml><?xml version="1.0" encoding="utf-8"?>
<sst xmlns="http://schemas.openxmlformats.org/spreadsheetml/2006/main" count="855" uniqueCount="136">
  <si>
    <t>Emocion</t>
  </si>
  <si>
    <t>RespCorrecta</t>
  </si>
  <si>
    <t>Distractora1</t>
  </si>
  <si>
    <t>30M_HA_C.BMP</t>
  </si>
  <si>
    <t>26M_HA_O.BMP</t>
  </si>
  <si>
    <t>01F_SP_O.BMP</t>
  </si>
  <si>
    <t>25M_AN_O.BMP</t>
  </si>
  <si>
    <t>26M_SA_C.BMP</t>
  </si>
  <si>
    <t>05F_SA_C.BMP</t>
  </si>
  <si>
    <t>30M_DI_O.BMP</t>
  </si>
  <si>
    <t>02F_HA_O.BMP</t>
  </si>
  <si>
    <t>01F_DI_O.BMP</t>
  </si>
  <si>
    <t>30M_AN_C.BMP</t>
  </si>
  <si>
    <t>01F_FE_O.BMP</t>
  </si>
  <si>
    <t>31M_HA_O.BMP</t>
  </si>
  <si>
    <t>02F_HA_C.BMP</t>
  </si>
  <si>
    <t>25M_FE_O.BMP</t>
  </si>
  <si>
    <t>33M_AN_O.BMP</t>
  </si>
  <si>
    <t>01F_AN_O.BMP</t>
  </si>
  <si>
    <t>33M_DI_O.BMP</t>
  </si>
  <si>
    <t>09F_SA_C.BMP</t>
  </si>
  <si>
    <t>05F_DI_O.BMP</t>
  </si>
  <si>
    <t>30M_FE_O.BMP</t>
  </si>
  <si>
    <t>33M_FE_O.BMP</t>
  </si>
  <si>
    <t>33M_HA_O.BMP</t>
  </si>
  <si>
    <t>31M_HA_C.BMP</t>
  </si>
  <si>
    <t>05F_FE_O.BMP</t>
  </si>
  <si>
    <t>34M_SA_C.BMP</t>
  </si>
  <si>
    <t>08F_SA_C.BMP</t>
  </si>
  <si>
    <t>30M_SP_O.BMP</t>
  </si>
  <si>
    <t>08F_AN_O.BMP</t>
  </si>
  <si>
    <t>01F_HA_O.BMP</t>
  </si>
  <si>
    <t>08F_HA_C.BMP</t>
  </si>
  <si>
    <t>05F_AN_C.BMP</t>
  </si>
  <si>
    <t>08F_DI_O.BMP</t>
  </si>
  <si>
    <t>09F_AN_O.BMP</t>
  </si>
  <si>
    <t>10F_AN_C.BMP</t>
  </si>
  <si>
    <t>25M_SA_C.BMP</t>
  </si>
  <si>
    <t>25M_SP_O.BMP</t>
  </si>
  <si>
    <t>30M_SA_C.BMP</t>
  </si>
  <si>
    <t>05F_SP_O.BMP</t>
  </si>
  <si>
    <t>01F_HA_C.BMP</t>
  </si>
  <si>
    <t>31M_AN_O.BMP</t>
  </si>
  <si>
    <t>25M_DI_O.BMP</t>
  </si>
  <si>
    <t>05F_HA_O.BMP</t>
  </si>
  <si>
    <t>34M_HA_O.BMP</t>
  </si>
  <si>
    <t>09F_DI_O.BMP</t>
  </si>
  <si>
    <t>08F_FE_O.BMP</t>
  </si>
  <si>
    <t>33M_SA_C.BMP</t>
  </si>
  <si>
    <t>10F_HA_C.BMP</t>
  </si>
  <si>
    <t>25M_HA_O.BMP</t>
  </si>
  <si>
    <t>31M_DI_C.BMP</t>
  </si>
  <si>
    <t>08F_HA_O.BMP</t>
  </si>
  <si>
    <t>05F_HA_C.BMP</t>
  </si>
  <si>
    <t>09F_FE_O.BMP</t>
  </si>
  <si>
    <t>26M_HA_C.BMP</t>
  </si>
  <si>
    <t>08F_SP_O.BMP</t>
  </si>
  <si>
    <t>31M_SA_C.BMP</t>
  </si>
  <si>
    <t>02f_an_o.BMP</t>
  </si>
  <si>
    <t>34M_AN_O.BMP</t>
  </si>
  <si>
    <t>31M_SP_O.BMP</t>
  </si>
  <si>
    <t>09F_HA_C.BMP</t>
  </si>
  <si>
    <t>34M_DI_C.BMP</t>
  </si>
  <si>
    <t>02F_SA_C.BMP</t>
  </si>
  <si>
    <t>34M_HA_C.BMP</t>
  </si>
  <si>
    <t>10F_HA_O.BMP</t>
  </si>
  <si>
    <t>09F_HA_O.BMP</t>
  </si>
  <si>
    <t>02f_di_c.BMP</t>
  </si>
  <si>
    <t>26M_SP_O.BMP</t>
  </si>
  <si>
    <t>10F_SA_C.BMP</t>
  </si>
  <si>
    <t>33m_HA_C.BMP</t>
  </si>
  <si>
    <t>02F_SP_O.BMP</t>
  </si>
  <si>
    <t>30M_HA_O.BMP</t>
  </si>
  <si>
    <t>26M_AN_O.BMP</t>
  </si>
  <si>
    <t>33M_SP_O.BMP</t>
  </si>
  <si>
    <t>09F_SP_O.BMP</t>
  </si>
  <si>
    <t>34M_SP_O.BMP</t>
  </si>
  <si>
    <t>31M_FE_O.BMP</t>
  </si>
  <si>
    <t>34M_FE_O.BMP</t>
  </si>
  <si>
    <t>25M_HA_C.BMP</t>
  </si>
  <si>
    <t>01F_SA_C.BMP</t>
  </si>
  <si>
    <t>26M_FE_O.BMP</t>
  </si>
  <si>
    <t>33M_HA_C.BMP</t>
  </si>
  <si>
    <t>10F_SP_O.BMP</t>
  </si>
  <si>
    <t>10F_FE_O.BMP</t>
  </si>
  <si>
    <t>26M_DI_O.BMP</t>
  </si>
  <si>
    <t>10F_DI_O.BMP</t>
  </si>
  <si>
    <t>Distractora2</t>
  </si>
  <si>
    <t>PosicionRC</t>
  </si>
  <si>
    <t>PosicionD1</t>
  </si>
  <si>
    <t>(-.5, -.5)</t>
  </si>
  <si>
    <t>(0, -.5)</t>
  </si>
  <si>
    <t>(.5, -.5)</t>
  </si>
  <si>
    <t>PosicionD2</t>
  </si>
  <si>
    <t>Num.</t>
  </si>
  <si>
    <t>Sexo</t>
  </si>
  <si>
    <t>Emoción</t>
  </si>
  <si>
    <t>boca</t>
  </si>
  <si>
    <t>imagen</t>
  </si>
  <si>
    <t>emoboca</t>
  </si>
  <si>
    <t>PXRC</t>
  </si>
  <si>
    <t>PYRC</t>
  </si>
  <si>
    <t>PXD1</t>
  </si>
  <si>
    <t>PYD1</t>
  </si>
  <si>
    <t>PXD2</t>
  </si>
  <si>
    <t>PYD2</t>
  </si>
  <si>
    <t>BotonRC</t>
  </si>
  <si>
    <t>PosicionD</t>
  </si>
  <si>
    <t>(-.5, 0)</t>
  </si>
  <si>
    <t>(.5, 0)</t>
  </si>
  <si>
    <t>(-.5, -1)</t>
  </si>
  <si>
    <t>(0, -1)</t>
  </si>
  <si>
    <t>(.5, -1)</t>
  </si>
  <si>
    <t>PosicionD3</t>
  </si>
  <si>
    <t>PosicionD4</t>
  </si>
  <si>
    <t>PosicionD5</t>
  </si>
  <si>
    <t>PXD3</t>
  </si>
  <si>
    <t>PYD3</t>
  </si>
  <si>
    <t>PXD4</t>
  </si>
  <si>
    <t>PYD4</t>
  </si>
  <si>
    <t>PXD5</t>
  </si>
  <si>
    <t>PYD5</t>
  </si>
  <si>
    <t>(-.75, -.5)</t>
  </si>
  <si>
    <t>(-.45, -.5)</t>
  </si>
  <si>
    <t>(-.15, -.5)</t>
  </si>
  <si>
    <t>(.15,-.5)</t>
  </si>
  <si>
    <t>(.45,-.5)</t>
  </si>
  <si>
    <t>(.75,-.5)</t>
  </si>
  <si>
    <t>a</t>
  </si>
  <si>
    <t>b</t>
  </si>
  <si>
    <t>c</t>
  </si>
  <si>
    <t>d</t>
  </si>
  <si>
    <t>e</t>
  </si>
  <si>
    <t>f</t>
  </si>
  <si>
    <t>Posición</t>
  </si>
  <si>
    <t>botón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</si>
</sst>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0EE06-C7BD-4412-BD66-F9F30EC79CFE}" name="boton.rc" displayName="boton.rc" ref="AM1:AN7" totalsRowShown="0">
  <autoFilter ref="AM1:AN7" xr:uid="{8444FBB5-A978-457A-901A-9B0E1ECF9005}">
    <filterColumn colId="0" hiddenButton="1"/>
    <filterColumn colId="1" hiddenButton="1"/>
  </autoFilter>
  <tableColumns count="2">
    <tableColumn id="1" xr3:uid="{AD7E1B3D-C731-4DDC-BC0E-7FFD77EADDD1}" name="Posición"/>
    <tableColumn id="2" xr3:uid="{40517701-FC0D-4DB3-AE66-B77E2E350C38}" name="bot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opLeftCell="I1" workbookViewId="0">
      <selection activeCell="U2" sqref="U2"/>
    </sheetView>
  </sheetViews>
  <sheetFormatPr baseColWidth="10" defaultRowHeight="14.4" x14ac:dyDescent="0.55000000000000004"/>
  <cols>
    <col min="2" max="2" width="12.68359375" bestFit="1" customWidth="1"/>
    <col min="4" max="4" width="12.41796875" bestFit="1" customWidth="1"/>
    <col min="5" max="7" width="14.83984375" bestFit="1" customWidth="1"/>
    <col min="8" max="12" width="14.83984375" customWidth="1"/>
    <col min="13" max="13" width="11.83984375" bestFit="1" customWidth="1"/>
    <col min="14" max="15" width="11.83984375" customWidth="1"/>
    <col min="16" max="18" width="10.9453125" style="2"/>
  </cols>
  <sheetData>
    <row r="1" spans="1:29" x14ac:dyDescent="0.55000000000000004">
      <c r="A1" t="s">
        <v>0</v>
      </c>
      <c r="B1" t="s">
        <v>1</v>
      </c>
      <c r="C1" t="s">
        <v>2</v>
      </c>
      <c r="D1" t="s">
        <v>87</v>
      </c>
      <c r="E1" t="s">
        <v>88</v>
      </c>
      <c r="F1" t="s">
        <v>89</v>
      </c>
      <c r="G1" t="s">
        <v>93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T1" t="s">
        <v>90</v>
      </c>
      <c r="U1" t="s">
        <v>91</v>
      </c>
      <c r="V1" t="s">
        <v>92</v>
      </c>
    </row>
    <row r="2" spans="1:29" x14ac:dyDescent="0.55000000000000004">
      <c r="A2" t="s">
        <v>3</v>
      </c>
      <c r="B2" t="s">
        <v>4</v>
      </c>
      <c r="C2" t="s">
        <v>5</v>
      </c>
      <c r="D2" t="s">
        <v>6</v>
      </c>
      <c r="E2" t="str">
        <f>+INDEX($T$1:$V$1,,MATCH(P2,$T2:$V2,0))</f>
        <v>(-.5, -.5)</v>
      </c>
      <c r="F2" t="str">
        <f t="shared" ref="F2:G2" si="0">+INDEX($T$1:$V$1,,MATCH(Q2,$T2:$V2,0))</f>
        <v>(0, -.5)</v>
      </c>
      <c r="G2" t="str">
        <f t="shared" si="0"/>
        <v>(.5, -.5)</v>
      </c>
      <c r="H2">
        <f>+VALUE(MID(E2,2,SEARCH(",",E2)-2))</f>
        <v>-0.5</v>
      </c>
      <c r="I2">
        <f>+VALUE(LEFT(MID(E2,SEARCH(",",E2)+1,10),LEN(MID(E2,SEARCH(",",E2)+1,10))-1))</f>
        <v>-0.5</v>
      </c>
      <c r="J2">
        <f>+VALUE(MID(F2,2,SEARCH(",",F2)-2))</f>
        <v>0</v>
      </c>
      <c r="K2">
        <f>+VALUE(LEFT(MID(F2,SEARCH(",",F2)+1,10),LEN(MID(F2,SEARCH(",",F2)+1,10))-1))</f>
        <v>-0.5</v>
      </c>
      <c r="L2">
        <f>+VALUE(MID(G2,2,SEARCH(",",G2)-2))</f>
        <v>0.5</v>
      </c>
      <c r="M2">
        <f>+VALUE(LEFT(MID(G2,SEARCH(",",G2)+1,10),LEN(MID(G2,SEARCH(",",G2)+1,10))-1))</f>
        <v>-0.5</v>
      </c>
      <c r="N2" t="str">
        <f>+_xlfn.IFS(H2+I2=-1,"left",H2+I2=-0.5,"down",H2+I2=0,"right")</f>
        <v>left</v>
      </c>
      <c r="P2" s="2">
        <v>0.46036969854509224</v>
      </c>
      <c r="Q2" s="2">
        <v>0.52225897415521849</v>
      </c>
      <c r="R2" s="2">
        <v>0.86955907626989914</v>
      </c>
      <c r="T2">
        <f>+MIN(P2:R2)</f>
        <v>0.46036969854509224</v>
      </c>
      <c r="U2">
        <f t="shared" ref="U2:U49" si="1">+MEDIAN(P2:R2)</f>
        <v>0.52225897415521849</v>
      </c>
      <c r="V2">
        <f t="shared" ref="V2:V49" si="2">+MAX(P2:R2)</f>
        <v>0.86955907626989914</v>
      </c>
      <c r="Y2">
        <v>1</v>
      </c>
      <c r="Z2" t="s">
        <v>90</v>
      </c>
      <c r="AA2" t="s">
        <v>91</v>
      </c>
      <c r="AB2" t="s">
        <v>92</v>
      </c>
    </row>
    <row r="3" spans="1:29" x14ac:dyDescent="0.55000000000000004">
      <c r="A3" t="s">
        <v>7</v>
      </c>
      <c r="B3" t="s">
        <v>8</v>
      </c>
      <c r="C3" t="s">
        <v>3</v>
      </c>
      <c r="D3" t="s">
        <v>9</v>
      </c>
      <c r="E3" t="str">
        <f t="shared" ref="E3:E49" si="3">+INDEX($T$1:$V$1,,MATCH(P3,$T3:$V3,0))</f>
        <v>(-.5, -.5)</v>
      </c>
      <c r="F3" t="str">
        <f t="shared" ref="F3:F49" si="4">+INDEX($T$1:$V$1,,MATCH(Q3,$T3:$V3,0))</f>
        <v>(.5, -.5)</v>
      </c>
      <c r="G3" t="str">
        <f t="shared" ref="G3:G49" si="5">+INDEX($T$1:$V$1,,MATCH(R3,$T3:$V3,0))</f>
        <v>(0, -.5)</v>
      </c>
      <c r="H3">
        <f t="shared" ref="H3:H49" si="6">+VALUE(MID(E3,2,SEARCH(",",E3)-2))</f>
        <v>-0.5</v>
      </c>
      <c r="I3">
        <f t="shared" ref="I3:I49" si="7">+VALUE(LEFT(MID(E3,SEARCH(",",E3)+1,10),LEN(MID(E3,SEARCH(",",E3)+1,10))-1))</f>
        <v>-0.5</v>
      </c>
      <c r="J3">
        <f t="shared" ref="J3:J49" si="8">+VALUE(MID(F3,2,SEARCH(",",F3)-2))</f>
        <v>0.5</v>
      </c>
      <c r="K3">
        <f t="shared" ref="K3:K49" si="9">+VALUE(LEFT(MID(F3,SEARCH(",",F3)+1,10),LEN(MID(F3,SEARCH(",",F3)+1,10))-1))</f>
        <v>-0.5</v>
      </c>
      <c r="L3">
        <f t="shared" ref="L3:L49" si="10">+VALUE(MID(G3,2,SEARCH(",",G3)-2))</f>
        <v>0</v>
      </c>
      <c r="M3">
        <f t="shared" ref="M3:M49" si="11">+VALUE(LEFT(MID(G3,SEARCH(",",G3)+1,10),LEN(MID(G3,SEARCH(",",G3)+1,10))-1))</f>
        <v>-0.5</v>
      </c>
      <c r="N3" t="str">
        <f t="shared" ref="N3:N49" si="12">+_xlfn.IFS(H3+I3=-1,"left",H3+I3=-0.5,"down",H3+I3=0,"right")</f>
        <v>left</v>
      </c>
      <c r="P3" s="2">
        <v>0.1281453258336509</v>
      </c>
      <c r="Q3" s="2">
        <v>0.79070169077341024</v>
      </c>
      <c r="R3" s="2">
        <v>0.24326225221868736</v>
      </c>
      <c r="T3">
        <f t="shared" ref="T3:T49" si="13">+MIN(P3:R3)</f>
        <v>0.1281453258336509</v>
      </c>
      <c r="U3">
        <f t="shared" si="1"/>
        <v>0.24326225221868736</v>
      </c>
      <c r="V3">
        <f t="shared" si="2"/>
        <v>0.79070169077341024</v>
      </c>
      <c r="Y3">
        <v>2</v>
      </c>
      <c r="Z3" t="s">
        <v>91</v>
      </c>
    </row>
    <row r="4" spans="1:29" x14ac:dyDescent="0.55000000000000004">
      <c r="A4" t="s">
        <v>4</v>
      </c>
      <c r="B4" t="s">
        <v>10</v>
      </c>
      <c r="C4" t="s">
        <v>11</v>
      </c>
      <c r="D4" t="s">
        <v>7</v>
      </c>
      <c r="E4" t="str">
        <f t="shared" si="3"/>
        <v>(0, -.5)</v>
      </c>
      <c r="F4" t="str">
        <f t="shared" si="4"/>
        <v>(-.5, -.5)</v>
      </c>
      <c r="G4" t="str">
        <f t="shared" si="5"/>
        <v>(.5, -.5)</v>
      </c>
      <c r="H4">
        <f t="shared" si="6"/>
        <v>0</v>
      </c>
      <c r="I4">
        <f t="shared" si="7"/>
        <v>-0.5</v>
      </c>
      <c r="J4">
        <f t="shared" si="8"/>
        <v>-0.5</v>
      </c>
      <c r="K4">
        <f t="shared" si="9"/>
        <v>-0.5</v>
      </c>
      <c r="L4">
        <f t="shared" si="10"/>
        <v>0.5</v>
      </c>
      <c r="M4">
        <f t="shared" si="11"/>
        <v>-0.5</v>
      </c>
      <c r="N4" t="str">
        <f t="shared" si="12"/>
        <v>down</v>
      </c>
      <c r="P4" s="2">
        <v>0.31213169894024018</v>
      </c>
      <c r="Q4" s="2">
        <v>0.10980435096866159</v>
      </c>
      <c r="R4" s="2">
        <v>0.95496572554604897</v>
      </c>
      <c r="T4">
        <f t="shared" si="13"/>
        <v>0.10980435096866159</v>
      </c>
      <c r="U4">
        <f t="shared" si="1"/>
        <v>0.31213169894024018</v>
      </c>
      <c r="V4">
        <f t="shared" si="2"/>
        <v>0.95496572554604897</v>
      </c>
      <c r="Y4">
        <v>3</v>
      </c>
      <c r="Z4" t="s">
        <v>92</v>
      </c>
    </row>
    <row r="5" spans="1:29" x14ac:dyDescent="0.55000000000000004">
      <c r="A5" t="s">
        <v>6</v>
      </c>
      <c r="B5" t="s">
        <v>12</v>
      </c>
      <c r="C5" t="s">
        <v>4</v>
      </c>
      <c r="D5" t="s">
        <v>13</v>
      </c>
      <c r="E5" t="str">
        <f t="shared" si="3"/>
        <v>(-.5, -.5)</v>
      </c>
      <c r="F5" t="str">
        <f t="shared" si="4"/>
        <v>(0, -.5)</v>
      </c>
      <c r="G5" t="str">
        <f t="shared" si="5"/>
        <v>(.5, -.5)</v>
      </c>
      <c r="H5">
        <f t="shared" si="6"/>
        <v>-0.5</v>
      </c>
      <c r="I5">
        <f t="shared" si="7"/>
        <v>-0.5</v>
      </c>
      <c r="J5">
        <f t="shared" si="8"/>
        <v>0</v>
      </c>
      <c r="K5">
        <f t="shared" si="9"/>
        <v>-0.5</v>
      </c>
      <c r="L5">
        <f t="shared" si="10"/>
        <v>0.5</v>
      </c>
      <c r="M5">
        <f t="shared" si="11"/>
        <v>-0.5</v>
      </c>
      <c r="N5" t="str">
        <f t="shared" si="12"/>
        <v>left</v>
      </c>
      <c r="P5" s="2">
        <v>0.16231893928908436</v>
      </c>
      <c r="Q5" s="2">
        <v>0.65685386805346613</v>
      </c>
      <c r="R5" s="2">
        <v>0.82144670749455584</v>
      </c>
      <c r="T5">
        <f t="shared" si="13"/>
        <v>0.16231893928908436</v>
      </c>
      <c r="U5">
        <f t="shared" si="1"/>
        <v>0.65685386805346613</v>
      </c>
      <c r="V5">
        <f t="shared" si="2"/>
        <v>0.82144670749455584</v>
      </c>
    </row>
    <row r="6" spans="1:29" x14ac:dyDescent="0.55000000000000004">
      <c r="A6" t="s">
        <v>14</v>
      </c>
      <c r="B6" t="s">
        <v>15</v>
      </c>
      <c r="C6" t="s">
        <v>16</v>
      </c>
      <c r="D6" t="s">
        <v>7</v>
      </c>
      <c r="E6" t="str">
        <f t="shared" si="3"/>
        <v>(0, -.5)</v>
      </c>
      <c r="F6" t="str">
        <f t="shared" si="4"/>
        <v>(.5, -.5)</v>
      </c>
      <c r="G6" t="str">
        <f t="shared" si="5"/>
        <v>(-.5, -.5)</v>
      </c>
      <c r="H6">
        <f t="shared" si="6"/>
        <v>0</v>
      </c>
      <c r="I6">
        <f t="shared" si="7"/>
        <v>-0.5</v>
      </c>
      <c r="J6">
        <f t="shared" si="8"/>
        <v>0.5</v>
      </c>
      <c r="K6">
        <f t="shared" si="9"/>
        <v>-0.5</v>
      </c>
      <c r="L6">
        <f t="shared" si="10"/>
        <v>-0.5</v>
      </c>
      <c r="M6">
        <f t="shared" si="11"/>
        <v>-0.5</v>
      </c>
      <c r="N6" t="str">
        <f t="shared" si="12"/>
        <v>down</v>
      </c>
      <c r="P6" s="2">
        <v>0.46390940767585642</v>
      </c>
      <c r="Q6" s="2">
        <v>0.71711814596847467</v>
      </c>
      <c r="R6" s="2">
        <v>0.44615383368765527</v>
      </c>
      <c r="T6">
        <f t="shared" si="13"/>
        <v>0.44615383368765527</v>
      </c>
      <c r="U6">
        <f t="shared" si="1"/>
        <v>0.46390940767585642</v>
      </c>
      <c r="V6">
        <f t="shared" si="2"/>
        <v>0.71711814596847467</v>
      </c>
    </row>
    <row r="7" spans="1:29" x14ac:dyDescent="0.55000000000000004">
      <c r="A7" t="s">
        <v>17</v>
      </c>
      <c r="B7" t="s">
        <v>18</v>
      </c>
      <c r="C7" t="s">
        <v>14</v>
      </c>
      <c r="D7" t="s">
        <v>19</v>
      </c>
      <c r="E7" t="str">
        <f t="shared" si="3"/>
        <v>(-.5, -.5)</v>
      </c>
      <c r="F7" t="str">
        <f t="shared" si="4"/>
        <v>(0, -.5)</v>
      </c>
      <c r="G7" t="str">
        <f t="shared" si="5"/>
        <v>(.5, -.5)</v>
      </c>
      <c r="H7">
        <f t="shared" si="6"/>
        <v>-0.5</v>
      </c>
      <c r="I7">
        <f t="shared" si="7"/>
        <v>-0.5</v>
      </c>
      <c r="J7">
        <f t="shared" si="8"/>
        <v>0</v>
      </c>
      <c r="K7">
        <f t="shared" si="9"/>
        <v>-0.5</v>
      </c>
      <c r="L7">
        <f t="shared" si="10"/>
        <v>0.5</v>
      </c>
      <c r="M7">
        <f t="shared" si="11"/>
        <v>-0.5</v>
      </c>
      <c r="N7" t="str">
        <f t="shared" si="12"/>
        <v>left</v>
      </c>
      <c r="P7" s="2">
        <v>0.34976224735203743</v>
      </c>
      <c r="Q7" s="2">
        <v>0.40820211679471385</v>
      </c>
      <c r="R7" s="2">
        <v>0.51100313500996586</v>
      </c>
      <c r="T7">
        <f t="shared" si="13"/>
        <v>0.34976224735203743</v>
      </c>
      <c r="U7">
        <f t="shared" si="1"/>
        <v>0.40820211679471385</v>
      </c>
      <c r="V7">
        <f t="shared" si="2"/>
        <v>0.51100313500996586</v>
      </c>
    </row>
    <row r="8" spans="1:29" x14ac:dyDescent="0.55000000000000004">
      <c r="A8" t="s">
        <v>8</v>
      </c>
      <c r="B8" t="s">
        <v>20</v>
      </c>
      <c r="C8" t="s">
        <v>21</v>
      </c>
      <c r="D8" t="s">
        <v>17</v>
      </c>
      <c r="E8" t="str">
        <f t="shared" si="3"/>
        <v>(0, -.5)</v>
      </c>
      <c r="F8" t="str">
        <f t="shared" si="4"/>
        <v>(-.5, -.5)</v>
      </c>
      <c r="G8" t="str">
        <f t="shared" si="5"/>
        <v>(.5, -.5)</v>
      </c>
      <c r="H8">
        <f t="shared" si="6"/>
        <v>0</v>
      </c>
      <c r="I8">
        <f t="shared" si="7"/>
        <v>-0.5</v>
      </c>
      <c r="J8">
        <f t="shared" si="8"/>
        <v>-0.5</v>
      </c>
      <c r="K8">
        <f t="shared" si="9"/>
        <v>-0.5</v>
      </c>
      <c r="L8">
        <f t="shared" si="10"/>
        <v>0.5</v>
      </c>
      <c r="M8">
        <f t="shared" si="11"/>
        <v>-0.5</v>
      </c>
      <c r="N8" t="str">
        <f t="shared" si="12"/>
        <v>down</v>
      </c>
      <c r="P8" s="2">
        <v>0.7462314208260391</v>
      </c>
      <c r="Q8" s="2">
        <v>0.52226374361113836</v>
      </c>
      <c r="R8" s="2">
        <v>0.93842046733987894</v>
      </c>
      <c r="T8">
        <f t="shared" si="13"/>
        <v>0.52226374361113836</v>
      </c>
      <c r="U8">
        <f t="shared" si="1"/>
        <v>0.7462314208260391</v>
      </c>
      <c r="V8">
        <f t="shared" si="2"/>
        <v>0.93842046733987894</v>
      </c>
      <c r="AA8" t="s">
        <v>90</v>
      </c>
      <c r="AB8" t="s">
        <v>91</v>
      </c>
      <c r="AC8" t="s">
        <v>92</v>
      </c>
    </row>
    <row r="9" spans="1:29" x14ac:dyDescent="0.55000000000000004">
      <c r="A9" t="s">
        <v>10</v>
      </c>
      <c r="B9" t="s">
        <v>14</v>
      </c>
      <c r="C9" t="s">
        <v>8</v>
      </c>
      <c r="D9" t="s">
        <v>22</v>
      </c>
      <c r="E9" t="str">
        <f t="shared" si="3"/>
        <v>(.5, -.5)</v>
      </c>
      <c r="F9" t="str">
        <f t="shared" si="4"/>
        <v>(-.5, -.5)</v>
      </c>
      <c r="G9" t="str">
        <f t="shared" si="5"/>
        <v>(0, -.5)</v>
      </c>
      <c r="H9">
        <f t="shared" si="6"/>
        <v>0.5</v>
      </c>
      <c r="I9">
        <f t="shared" si="7"/>
        <v>-0.5</v>
      </c>
      <c r="J9">
        <f t="shared" si="8"/>
        <v>-0.5</v>
      </c>
      <c r="K9">
        <f t="shared" si="9"/>
        <v>-0.5</v>
      </c>
      <c r="L9">
        <f t="shared" si="10"/>
        <v>0</v>
      </c>
      <c r="M9">
        <f t="shared" si="11"/>
        <v>-0.5</v>
      </c>
      <c r="N9" t="str">
        <f t="shared" si="12"/>
        <v>right</v>
      </c>
      <c r="P9" s="2">
        <v>0.84743376553003102</v>
      </c>
      <c r="Q9" s="2">
        <v>1.476863546540208E-2</v>
      </c>
      <c r="R9" s="2">
        <v>0.57182859456032253</v>
      </c>
      <c r="T9">
        <f t="shared" si="13"/>
        <v>1.476863546540208E-2</v>
      </c>
      <c r="U9">
        <f t="shared" si="1"/>
        <v>0.57182859456032253</v>
      </c>
      <c r="V9">
        <f t="shared" si="2"/>
        <v>0.84743376553003102</v>
      </c>
      <c r="AA9" t="s">
        <v>110</v>
      </c>
      <c r="AB9" t="s">
        <v>111</v>
      </c>
      <c r="AC9" t="s">
        <v>112</v>
      </c>
    </row>
    <row r="10" spans="1:29" x14ac:dyDescent="0.55000000000000004">
      <c r="A10" t="s">
        <v>12</v>
      </c>
      <c r="B10" t="s">
        <v>17</v>
      </c>
      <c r="C10" t="s">
        <v>23</v>
      </c>
      <c r="D10" t="s">
        <v>10</v>
      </c>
      <c r="E10" t="str">
        <f t="shared" si="3"/>
        <v>(.5, -.5)</v>
      </c>
      <c r="F10" t="str">
        <f t="shared" si="4"/>
        <v>(-.5, -.5)</v>
      </c>
      <c r="G10" t="str">
        <f t="shared" si="5"/>
        <v>(0, -.5)</v>
      </c>
      <c r="H10">
        <f t="shared" si="6"/>
        <v>0.5</v>
      </c>
      <c r="I10">
        <f t="shared" si="7"/>
        <v>-0.5</v>
      </c>
      <c r="J10">
        <f t="shared" si="8"/>
        <v>-0.5</v>
      </c>
      <c r="K10">
        <f t="shared" si="9"/>
        <v>-0.5</v>
      </c>
      <c r="L10">
        <f t="shared" si="10"/>
        <v>0</v>
      </c>
      <c r="M10">
        <f t="shared" si="11"/>
        <v>-0.5</v>
      </c>
      <c r="N10" t="str">
        <f t="shared" si="12"/>
        <v>right</v>
      </c>
      <c r="P10" s="2">
        <v>0.63500057630710038</v>
      </c>
      <c r="Q10" s="2">
        <v>0.22417450774097591</v>
      </c>
      <c r="R10" s="2">
        <v>0.41887011926369566</v>
      </c>
      <c r="T10">
        <f t="shared" si="13"/>
        <v>0.22417450774097591</v>
      </c>
      <c r="U10">
        <f t="shared" si="1"/>
        <v>0.41887011926369566</v>
      </c>
      <c r="V10">
        <f t="shared" si="2"/>
        <v>0.63500057630710038</v>
      </c>
    </row>
    <row r="11" spans="1:29" x14ac:dyDescent="0.55000000000000004">
      <c r="A11" t="s">
        <v>24</v>
      </c>
      <c r="B11" t="s">
        <v>25</v>
      </c>
      <c r="C11" t="s">
        <v>12</v>
      </c>
      <c r="D11" t="s">
        <v>26</v>
      </c>
      <c r="E11" t="str">
        <f t="shared" si="3"/>
        <v>(0, -.5)</v>
      </c>
      <c r="F11" t="str">
        <f t="shared" si="4"/>
        <v>(-.5, -.5)</v>
      </c>
      <c r="G11" t="str">
        <f t="shared" si="5"/>
        <v>(.5, -.5)</v>
      </c>
      <c r="H11">
        <f t="shared" si="6"/>
        <v>0</v>
      </c>
      <c r="I11">
        <f t="shared" si="7"/>
        <v>-0.5</v>
      </c>
      <c r="J11">
        <f t="shared" si="8"/>
        <v>-0.5</v>
      </c>
      <c r="K11">
        <f t="shared" si="9"/>
        <v>-0.5</v>
      </c>
      <c r="L11">
        <f t="shared" si="10"/>
        <v>0.5</v>
      </c>
      <c r="M11">
        <f t="shared" si="11"/>
        <v>-0.5</v>
      </c>
      <c r="N11" t="str">
        <f t="shared" si="12"/>
        <v>down</v>
      </c>
      <c r="P11" s="2">
        <v>0.87045505863327044</v>
      </c>
      <c r="Q11" s="2">
        <v>0.36686666345967678</v>
      </c>
      <c r="R11" s="2">
        <v>0.88982078074869642</v>
      </c>
      <c r="T11">
        <f t="shared" si="13"/>
        <v>0.36686666345967678</v>
      </c>
      <c r="U11">
        <f t="shared" si="1"/>
        <v>0.87045505863327044</v>
      </c>
      <c r="V11">
        <f t="shared" si="2"/>
        <v>0.88982078074869642</v>
      </c>
    </row>
    <row r="12" spans="1:29" x14ac:dyDescent="0.55000000000000004">
      <c r="A12" t="s">
        <v>27</v>
      </c>
      <c r="B12" t="s">
        <v>28</v>
      </c>
      <c r="C12" t="s">
        <v>29</v>
      </c>
      <c r="D12" t="s">
        <v>24</v>
      </c>
      <c r="E12" t="str">
        <f t="shared" si="3"/>
        <v>(.5, -.5)</v>
      </c>
      <c r="F12" t="str">
        <f t="shared" si="4"/>
        <v>(-.5, -.5)</v>
      </c>
      <c r="G12" t="str">
        <f t="shared" si="5"/>
        <v>(0, -.5)</v>
      </c>
      <c r="H12">
        <f t="shared" si="6"/>
        <v>0.5</v>
      </c>
      <c r="I12">
        <f t="shared" si="7"/>
        <v>-0.5</v>
      </c>
      <c r="J12">
        <f t="shared" si="8"/>
        <v>-0.5</v>
      </c>
      <c r="K12">
        <f t="shared" si="9"/>
        <v>-0.5</v>
      </c>
      <c r="L12">
        <f t="shared" si="10"/>
        <v>0</v>
      </c>
      <c r="M12">
        <f t="shared" si="11"/>
        <v>-0.5</v>
      </c>
      <c r="N12" t="str">
        <f t="shared" si="12"/>
        <v>right</v>
      </c>
      <c r="P12" s="2">
        <v>0.69940621506864598</v>
      </c>
      <c r="Q12" s="2">
        <v>0.31749491520609052</v>
      </c>
      <c r="R12" s="2">
        <v>0.66154000275833125</v>
      </c>
      <c r="T12">
        <f t="shared" si="13"/>
        <v>0.31749491520609052</v>
      </c>
      <c r="U12">
        <f t="shared" si="1"/>
        <v>0.66154000275833125</v>
      </c>
      <c r="V12">
        <f t="shared" si="2"/>
        <v>0.69940621506864598</v>
      </c>
    </row>
    <row r="13" spans="1:29" x14ac:dyDescent="0.55000000000000004">
      <c r="A13" t="s">
        <v>15</v>
      </c>
      <c r="B13" t="s">
        <v>24</v>
      </c>
      <c r="C13" t="s">
        <v>27</v>
      </c>
      <c r="D13" t="s">
        <v>30</v>
      </c>
      <c r="E13" t="str">
        <f t="shared" si="3"/>
        <v>(.5, -.5)</v>
      </c>
      <c r="F13" t="str">
        <f t="shared" si="4"/>
        <v>(0, -.5)</v>
      </c>
      <c r="G13" t="str">
        <f t="shared" si="5"/>
        <v>(-.5, -.5)</v>
      </c>
      <c r="H13">
        <f t="shared" si="6"/>
        <v>0.5</v>
      </c>
      <c r="I13">
        <f t="shared" si="7"/>
        <v>-0.5</v>
      </c>
      <c r="J13">
        <f t="shared" si="8"/>
        <v>0</v>
      </c>
      <c r="K13">
        <f t="shared" si="9"/>
        <v>-0.5</v>
      </c>
      <c r="L13">
        <f t="shared" si="10"/>
        <v>-0.5</v>
      </c>
      <c r="M13">
        <f t="shared" si="11"/>
        <v>-0.5</v>
      </c>
      <c r="N13" t="str">
        <f t="shared" si="12"/>
        <v>right</v>
      </c>
      <c r="P13" s="2">
        <v>0.78371350597542566</v>
      </c>
      <c r="Q13" s="2">
        <v>0.44460558474524425</v>
      </c>
      <c r="R13" s="2">
        <v>4.8499948576311569E-3</v>
      </c>
      <c r="T13">
        <f t="shared" si="13"/>
        <v>4.8499948576311569E-3</v>
      </c>
      <c r="U13">
        <f t="shared" si="1"/>
        <v>0.44460558474524425</v>
      </c>
      <c r="V13">
        <f t="shared" si="2"/>
        <v>0.78371350597542566</v>
      </c>
    </row>
    <row r="14" spans="1:29" x14ac:dyDescent="0.55000000000000004">
      <c r="A14" t="s">
        <v>31</v>
      </c>
      <c r="B14" t="s">
        <v>32</v>
      </c>
      <c r="C14" t="s">
        <v>33</v>
      </c>
      <c r="D14" t="s">
        <v>34</v>
      </c>
      <c r="E14" t="str">
        <f t="shared" si="3"/>
        <v>(.5, -.5)</v>
      </c>
      <c r="F14" t="str">
        <f t="shared" si="4"/>
        <v>(-.5, -.5)</v>
      </c>
      <c r="G14" t="str">
        <f t="shared" si="5"/>
        <v>(0, -.5)</v>
      </c>
      <c r="H14">
        <f t="shared" si="6"/>
        <v>0.5</v>
      </c>
      <c r="I14">
        <f t="shared" si="7"/>
        <v>-0.5</v>
      </c>
      <c r="J14">
        <f t="shared" si="8"/>
        <v>-0.5</v>
      </c>
      <c r="K14">
        <f t="shared" si="9"/>
        <v>-0.5</v>
      </c>
      <c r="L14">
        <f t="shared" si="10"/>
        <v>0</v>
      </c>
      <c r="M14">
        <f t="shared" si="11"/>
        <v>-0.5</v>
      </c>
      <c r="N14" t="str">
        <f t="shared" si="12"/>
        <v>right</v>
      </c>
      <c r="P14" s="2">
        <v>0.34345353814480017</v>
      </c>
      <c r="Q14" s="2">
        <v>0.22085715207219792</v>
      </c>
      <c r="R14" s="2">
        <v>0.30954622031473789</v>
      </c>
      <c r="T14">
        <f t="shared" si="13"/>
        <v>0.22085715207219792</v>
      </c>
      <c r="U14">
        <f t="shared" si="1"/>
        <v>0.30954622031473789</v>
      </c>
      <c r="V14">
        <f t="shared" si="2"/>
        <v>0.34345353814480017</v>
      </c>
    </row>
    <row r="15" spans="1:29" x14ac:dyDescent="0.55000000000000004">
      <c r="A15" t="s">
        <v>30</v>
      </c>
      <c r="B15" t="s">
        <v>35</v>
      </c>
      <c r="C15" t="s">
        <v>31</v>
      </c>
      <c r="D15" t="s">
        <v>28</v>
      </c>
      <c r="E15" t="str">
        <f t="shared" si="3"/>
        <v>(0, -.5)</v>
      </c>
      <c r="F15" t="str">
        <f t="shared" si="4"/>
        <v>(.5, -.5)</v>
      </c>
      <c r="G15" t="str">
        <f t="shared" si="5"/>
        <v>(-.5, -.5)</v>
      </c>
      <c r="H15">
        <f t="shared" si="6"/>
        <v>0</v>
      </c>
      <c r="I15">
        <f t="shared" si="7"/>
        <v>-0.5</v>
      </c>
      <c r="J15">
        <f t="shared" si="8"/>
        <v>0.5</v>
      </c>
      <c r="K15">
        <f t="shared" si="9"/>
        <v>-0.5</v>
      </c>
      <c r="L15">
        <f t="shared" si="10"/>
        <v>-0.5</v>
      </c>
      <c r="M15">
        <f t="shared" si="11"/>
        <v>-0.5</v>
      </c>
      <c r="N15" t="str">
        <f t="shared" si="12"/>
        <v>down</v>
      </c>
      <c r="P15" s="2">
        <v>0.66390141247709822</v>
      </c>
      <c r="Q15" s="2">
        <v>0.8497625614962061</v>
      </c>
      <c r="R15" s="2">
        <v>0.23374371998772925</v>
      </c>
      <c r="T15">
        <f t="shared" si="13"/>
        <v>0.23374371998772925</v>
      </c>
      <c r="U15">
        <f t="shared" si="1"/>
        <v>0.66390141247709822</v>
      </c>
      <c r="V15">
        <f t="shared" si="2"/>
        <v>0.8497625614962061</v>
      </c>
    </row>
    <row r="16" spans="1:29" x14ac:dyDescent="0.55000000000000004">
      <c r="A16" t="s">
        <v>28</v>
      </c>
      <c r="B16" t="s">
        <v>27</v>
      </c>
      <c r="C16" t="s">
        <v>36</v>
      </c>
      <c r="D16" t="s">
        <v>25</v>
      </c>
      <c r="E16" t="str">
        <f t="shared" si="3"/>
        <v>(-.5, -.5)</v>
      </c>
      <c r="F16" t="str">
        <f t="shared" si="4"/>
        <v>(0, -.5)</v>
      </c>
      <c r="G16" t="str">
        <f t="shared" si="5"/>
        <v>(.5, -.5)</v>
      </c>
      <c r="H16">
        <f t="shared" si="6"/>
        <v>-0.5</v>
      </c>
      <c r="I16">
        <f t="shared" si="7"/>
        <v>-0.5</v>
      </c>
      <c r="J16">
        <f t="shared" si="8"/>
        <v>0</v>
      </c>
      <c r="K16">
        <f t="shared" si="9"/>
        <v>-0.5</v>
      </c>
      <c r="L16">
        <f t="shared" si="10"/>
        <v>0.5</v>
      </c>
      <c r="M16">
        <f t="shared" si="11"/>
        <v>-0.5</v>
      </c>
      <c r="N16" t="str">
        <f t="shared" si="12"/>
        <v>left</v>
      </c>
      <c r="P16" s="2">
        <v>0.10263071296118664</v>
      </c>
      <c r="Q16" s="2">
        <v>0.52362987628165758</v>
      </c>
      <c r="R16" s="2">
        <v>0.94331656390517515</v>
      </c>
      <c r="T16">
        <f t="shared" si="13"/>
        <v>0.10263071296118664</v>
      </c>
      <c r="U16">
        <f t="shared" si="1"/>
        <v>0.52362987628165758</v>
      </c>
      <c r="V16">
        <f t="shared" si="2"/>
        <v>0.94331656390517515</v>
      </c>
    </row>
    <row r="17" spans="1:22" x14ac:dyDescent="0.55000000000000004">
      <c r="A17" t="s">
        <v>25</v>
      </c>
      <c r="B17" t="s">
        <v>31</v>
      </c>
      <c r="C17" t="s">
        <v>37</v>
      </c>
      <c r="D17" t="s">
        <v>38</v>
      </c>
      <c r="E17" t="str">
        <f t="shared" si="3"/>
        <v>(-.5, -.5)</v>
      </c>
      <c r="F17" t="str">
        <f t="shared" si="4"/>
        <v>(.5, -.5)</v>
      </c>
      <c r="G17" t="str">
        <f t="shared" si="5"/>
        <v>(0, -.5)</v>
      </c>
      <c r="H17">
        <f t="shared" si="6"/>
        <v>-0.5</v>
      </c>
      <c r="I17">
        <f t="shared" si="7"/>
        <v>-0.5</v>
      </c>
      <c r="J17">
        <f t="shared" si="8"/>
        <v>0.5</v>
      </c>
      <c r="K17">
        <f t="shared" si="9"/>
        <v>-0.5</v>
      </c>
      <c r="L17">
        <f t="shared" si="10"/>
        <v>0</v>
      </c>
      <c r="M17">
        <f t="shared" si="11"/>
        <v>-0.5</v>
      </c>
      <c r="N17" t="str">
        <f t="shared" si="12"/>
        <v>left</v>
      </c>
      <c r="P17" s="2">
        <v>0.12708333991843979</v>
      </c>
      <c r="Q17" s="2">
        <v>0.58242629916901778</v>
      </c>
      <c r="R17" s="2">
        <v>0.23374297933089949</v>
      </c>
      <c r="T17">
        <f t="shared" si="13"/>
        <v>0.12708333991843979</v>
      </c>
      <c r="U17">
        <f t="shared" si="1"/>
        <v>0.23374297933089949</v>
      </c>
      <c r="V17">
        <f t="shared" si="2"/>
        <v>0.58242629916901778</v>
      </c>
    </row>
    <row r="18" spans="1:22" x14ac:dyDescent="0.55000000000000004">
      <c r="A18" t="s">
        <v>33</v>
      </c>
      <c r="B18" t="s">
        <v>30</v>
      </c>
      <c r="C18" t="s">
        <v>15</v>
      </c>
      <c r="D18" t="s">
        <v>5</v>
      </c>
      <c r="E18" t="str">
        <f t="shared" si="3"/>
        <v>(-.5, -.5)</v>
      </c>
      <c r="F18" t="str">
        <f t="shared" si="4"/>
        <v>(0, -.5)</v>
      </c>
      <c r="G18" t="str">
        <f t="shared" si="5"/>
        <v>(.5, -.5)</v>
      </c>
      <c r="H18">
        <f t="shared" si="6"/>
        <v>-0.5</v>
      </c>
      <c r="I18">
        <f t="shared" si="7"/>
        <v>-0.5</v>
      </c>
      <c r="J18">
        <f t="shared" si="8"/>
        <v>0</v>
      </c>
      <c r="K18">
        <f t="shared" si="9"/>
        <v>-0.5</v>
      </c>
      <c r="L18">
        <f t="shared" si="10"/>
        <v>0.5</v>
      </c>
      <c r="M18">
        <f t="shared" si="11"/>
        <v>-0.5</v>
      </c>
      <c r="N18" t="str">
        <f t="shared" si="12"/>
        <v>left</v>
      </c>
      <c r="P18" s="2">
        <v>0.50435349630226867</v>
      </c>
      <c r="Q18" s="2">
        <v>0.74725741066596452</v>
      </c>
      <c r="R18" s="2">
        <v>0.87023637464240944</v>
      </c>
      <c r="T18">
        <f t="shared" si="13"/>
        <v>0.50435349630226867</v>
      </c>
      <c r="U18">
        <f t="shared" si="1"/>
        <v>0.74725741066596452</v>
      </c>
      <c r="V18">
        <f t="shared" si="2"/>
        <v>0.87023637464240944</v>
      </c>
    </row>
    <row r="19" spans="1:22" x14ac:dyDescent="0.55000000000000004">
      <c r="A19" t="s">
        <v>37</v>
      </c>
      <c r="B19" t="s">
        <v>39</v>
      </c>
      <c r="C19" t="s">
        <v>18</v>
      </c>
      <c r="D19" t="s">
        <v>40</v>
      </c>
      <c r="E19" t="str">
        <f t="shared" si="3"/>
        <v>(-.5, -.5)</v>
      </c>
      <c r="F19" t="str">
        <f t="shared" si="4"/>
        <v>(.5, -.5)</v>
      </c>
      <c r="G19" t="str">
        <f t="shared" si="5"/>
        <v>(0, -.5)</v>
      </c>
      <c r="H19">
        <f t="shared" si="6"/>
        <v>-0.5</v>
      </c>
      <c r="I19">
        <f t="shared" si="7"/>
        <v>-0.5</v>
      </c>
      <c r="J19">
        <f t="shared" si="8"/>
        <v>0.5</v>
      </c>
      <c r="K19">
        <f t="shared" si="9"/>
        <v>-0.5</v>
      </c>
      <c r="L19">
        <f t="shared" si="10"/>
        <v>0</v>
      </c>
      <c r="M19">
        <f t="shared" si="11"/>
        <v>-0.5</v>
      </c>
      <c r="N19" t="str">
        <f t="shared" si="12"/>
        <v>left</v>
      </c>
      <c r="P19" s="2">
        <v>0.23583156268616889</v>
      </c>
      <c r="Q19" s="2">
        <v>0.80163651906027467</v>
      </c>
      <c r="R19" s="2">
        <v>0.50012770223728142</v>
      </c>
      <c r="T19">
        <f t="shared" si="13"/>
        <v>0.23583156268616889</v>
      </c>
      <c r="U19">
        <f t="shared" si="1"/>
        <v>0.50012770223728142</v>
      </c>
      <c r="V19">
        <f t="shared" si="2"/>
        <v>0.80163651906027467</v>
      </c>
    </row>
    <row r="20" spans="1:22" x14ac:dyDescent="0.55000000000000004">
      <c r="A20" t="s">
        <v>32</v>
      </c>
      <c r="B20" t="s">
        <v>41</v>
      </c>
      <c r="C20" t="s">
        <v>35</v>
      </c>
      <c r="D20" t="s">
        <v>34</v>
      </c>
      <c r="E20" t="str">
        <f t="shared" si="3"/>
        <v>(.5, -.5)</v>
      </c>
      <c r="F20" t="str">
        <f t="shared" si="4"/>
        <v>(-.5, -.5)</v>
      </c>
      <c r="G20" t="str">
        <f t="shared" si="5"/>
        <v>(0, -.5)</v>
      </c>
      <c r="H20">
        <f t="shared" si="6"/>
        <v>0.5</v>
      </c>
      <c r="I20">
        <f t="shared" si="7"/>
        <v>-0.5</v>
      </c>
      <c r="J20">
        <f t="shared" si="8"/>
        <v>-0.5</v>
      </c>
      <c r="K20">
        <f t="shared" si="9"/>
        <v>-0.5</v>
      </c>
      <c r="L20">
        <f t="shared" si="10"/>
        <v>0</v>
      </c>
      <c r="M20">
        <f t="shared" si="11"/>
        <v>-0.5</v>
      </c>
      <c r="N20" t="str">
        <f t="shared" si="12"/>
        <v>right</v>
      </c>
      <c r="P20" s="2">
        <v>0.66876444999345597</v>
      </c>
      <c r="Q20" s="2">
        <v>0.19124253967927807</v>
      </c>
      <c r="R20" s="2">
        <v>0.47520459333064813</v>
      </c>
      <c r="T20">
        <f t="shared" si="13"/>
        <v>0.19124253967927807</v>
      </c>
      <c r="U20">
        <f t="shared" si="1"/>
        <v>0.47520459333064813</v>
      </c>
      <c r="V20">
        <f t="shared" si="2"/>
        <v>0.66876444999345597</v>
      </c>
    </row>
    <row r="21" spans="1:22" x14ac:dyDescent="0.55000000000000004">
      <c r="A21" t="s">
        <v>18</v>
      </c>
      <c r="B21" t="s">
        <v>42</v>
      </c>
      <c r="C21" t="s">
        <v>43</v>
      </c>
      <c r="D21" t="s">
        <v>32</v>
      </c>
      <c r="E21" t="str">
        <f t="shared" si="3"/>
        <v>(0, -.5)</v>
      </c>
      <c r="F21" t="str">
        <f t="shared" si="4"/>
        <v>(-.5, -.5)</v>
      </c>
      <c r="G21" t="str">
        <f t="shared" si="5"/>
        <v>(.5, -.5)</v>
      </c>
      <c r="H21">
        <f t="shared" si="6"/>
        <v>0</v>
      </c>
      <c r="I21">
        <f t="shared" si="7"/>
        <v>-0.5</v>
      </c>
      <c r="J21">
        <f t="shared" si="8"/>
        <v>-0.5</v>
      </c>
      <c r="K21">
        <f t="shared" si="9"/>
        <v>-0.5</v>
      </c>
      <c r="L21">
        <f t="shared" si="10"/>
        <v>0.5</v>
      </c>
      <c r="M21">
        <f t="shared" si="11"/>
        <v>-0.5</v>
      </c>
      <c r="N21" t="str">
        <f t="shared" si="12"/>
        <v>down</v>
      </c>
      <c r="P21" s="2">
        <v>0.42531584407703937</v>
      </c>
      <c r="Q21" s="2">
        <v>0.28684260542715112</v>
      </c>
      <c r="R21" s="2">
        <v>0.46202777580359655</v>
      </c>
      <c r="T21">
        <f t="shared" si="13"/>
        <v>0.28684260542715112</v>
      </c>
      <c r="U21">
        <f t="shared" si="1"/>
        <v>0.42531584407703937</v>
      </c>
      <c r="V21">
        <f t="shared" si="2"/>
        <v>0.46202777580359655</v>
      </c>
    </row>
    <row r="22" spans="1:22" x14ac:dyDescent="0.55000000000000004">
      <c r="A22" t="s">
        <v>44</v>
      </c>
      <c r="B22" t="s">
        <v>45</v>
      </c>
      <c r="C22" t="s">
        <v>46</v>
      </c>
      <c r="D22" t="s">
        <v>47</v>
      </c>
      <c r="E22" t="str">
        <f t="shared" si="3"/>
        <v>(0, -.5)</v>
      </c>
      <c r="F22" t="str">
        <f t="shared" si="4"/>
        <v>(.5, -.5)</v>
      </c>
      <c r="G22" t="str">
        <f t="shared" si="5"/>
        <v>(-.5, -.5)</v>
      </c>
      <c r="H22">
        <f t="shared" si="6"/>
        <v>0</v>
      </c>
      <c r="I22">
        <f t="shared" si="7"/>
        <v>-0.5</v>
      </c>
      <c r="J22">
        <f t="shared" si="8"/>
        <v>0.5</v>
      </c>
      <c r="K22">
        <f t="shared" si="9"/>
        <v>-0.5</v>
      </c>
      <c r="L22">
        <f t="shared" si="10"/>
        <v>-0.5</v>
      </c>
      <c r="M22">
        <f t="shared" si="11"/>
        <v>-0.5</v>
      </c>
      <c r="N22" t="str">
        <f t="shared" si="12"/>
        <v>down</v>
      </c>
      <c r="P22" s="2">
        <v>0.70862060999941689</v>
      </c>
      <c r="Q22" s="2">
        <v>0.99226467165358556</v>
      </c>
      <c r="R22" s="2">
        <v>1.1800389517546694E-3</v>
      </c>
      <c r="T22">
        <f t="shared" si="13"/>
        <v>1.1800389517546694E-3</v>
      </c>
      <c r="U22">
        <f t="shared" si="1"/>
        <v>0.70862060999941689</v>
      </c>
      <c r="V22">
        <f t="shared" si="2"/>
        <v>0.99226467165358556</v>
      </c>
    </row>
    <row r="23" spans="1:22" x14ac:dyDescent="0.55000000000000004">
      <c r="A23" t="s">
        <v>20</v>
      </c>
      <c r="B23" t="s">
        <v>48</v>
      </c>
      <c r="C23" t="s">
        <v>49</v>
      </c>
      <c r="D23" t="s">
        <v>42</v>
      </c>
      <c r="E23" t="str">
        <f t="shared" si="3"/>
        <v>(-.5, -.5)</v>
      </c>
      <c r="F23" t="str">
        <f t="shared" si="4"/>
        <v>(.5, -.5)</v>
      </c>
      <c r="G23" t="str">
        <f t="shared" si="5"/>
        <v>(0, -.5)</v>
      </c>
      <c r="H23">
        <f t="shared" si="6"/>
        <v>-0.5</v>
      </c>
      <c r="I23">
        <f t="shared" si="7"/>
        <v>-0.5</v>
      </c>
      <c r="J23">
        <f t="shared" si="8"/>
        <v>0.5</v>
      </c>
      <c r="K23">
        <f t="shared" si="9"/>
        <v>-0.5</v>
      </c>
      <c r="L23">
        <f t="shared" si="10"/>
        <v>0</v>
      </c>
      <c r="M23">
        <f t="shared" si="11"/>
        <v>-0.5</v>
      </c>
      <c r="N23" t="str">
        <f t="shared" si="12"/>
        <v>left</v>
      </c>
      <c r="P23" s="2">
        <v>0.33604522498601164</v>
      </c>
      <c r="Q23" s="2">
        <v>0.89354634793666599</v>
      </c>
      <c r="R23" s="2">
        <v>0.69149652251724392</v>
      </c>
      <c r="T23">
        <f t="shared" si="13"/>
        <v>0.33604522498601164</v>
      </c>
      <c r="U23">
        <f t="shared" si="1"/>
        <v>0.69149652251724392</v>
      </c>
      <c r="V23">
        <f t="shared" si="2"/>
        <v>0.89354634793666599</v>
      </c>
    </row>
    <row r="24" spans="1:22" x14ac:dyDescent="0.55000000000000004">
      <c r="A24" t="s">
        <v>49</v>
      </c>
      <c r="B24" t="s">
        <v>50</v>
      </c>
      <c r="C24" t="s">
        <v>35</v>
      </c>
      <c r="D24" t="s">
        <v>51</v>
      </c>
      <c r="E24" t="str">
        <f t="shared" si="3"/>
        <v>(.5, -.5)</v>
      </c>
      <c r="F24" t="str">
        <f t="shared" si="4"/>
        <v>(0, -.5)</v>
      </c>
      <c r="G24" t="str">
        <f t="shared" si="5"/>
        <v>(-.5, -.5)</v>
      </c>
      <c r="H24">
        <f t="shared" si="6"/>
        <v>0.5</v>
      </c>
      <c r="I24">
        <f t="shared" si="7"/>
        <v>-0.5</v>
      </c>
      <c r="J24">
        <f t="shared" si="8"/>
        <v>0</v>
      </c>
      <c r="K24">
        <f t="shared" si="9"/>
        <v>-0.5</v>
      </c>
      <c r="L24">
        <f t="shared" si="10"/>
        <v>-0.5</v>
      </c>
      <c r="M24">
        <f t="shared" si="11"/>
        <v>-0.5</v>
      </c>
      <c r="N24" t="str">
        <f t="shared" si="12"/>
        <v>right</v>
      </c>
      <c r="P24" s="2">
        <v>0.89407738096849099</v>
      </c>
      <c r="Q24" s="2">
        <v>0.66433050848786024</v>
      </c>
      <c r="R24" s="2">
        <v>0.43241409814205656</v>
      </c>
      <c r="T24">
        <f t="shared" si="13"/>
        <v>0.43241409814205656</v>
      </c>
      <c r="U24">
        <f t="shared" si="1"/>
        <v>0.66433050848786024</v>
      </c>
      <c r="V24">
        <f t="shared" si="2"/>
        <v>0.89407738096849099</v>
      </c>
    </row>
    <row r="25" spans="1:22" x14ac:dyDescent="0.55000000000000004">
      <c r="A25" t="s">
        <v>52</v>
      </c>
      <c r="B25" t="s">
        <v>53</v>
      </c>
      <c r="C25" t="s">
        <v>26</v>
      </c>
      <c r="D25" t="s">
        <v>40</v>
      </c>
      <c r="E25" t="str">
        <f t="shared" si="3"/>
        <v>(-.5, -.5)</v>
      </c>
      <c r="F25" t="str">
        <f t="shared" si="4"/>
        <v>(.5, -.5)</v>
      </c>
      <c r="G25" t="str">
        <f t="shared" si="5"/>
        <v>(0, -.5)</v>
      </c>
      <c r="H25">
        <f t="shared" si="6"/>
        <v>-0.5</v>
      </c>
      <c r="I25">
        <f t="shared" si="7"/>
        <v>-0.5</v>
      </c>
      <c r="J25">
        <f t="shared" si="8"/>
        <v>0.5</v>
      </c>
      <c r="K25">
        <f t="shared" si="9"/>
        <v>-0.5</v>
      </c>
      <c r="L25">
        <f t="shared" si="10"/>
        <v>0</v>
      </c>
      <c r="M25">
        <f t="shared" si="11"/>
        <v>-0.5</v>
      </c>
      <c r="N25" t="str">
        <f t="shared" si="12"/>
        <v>left</v>
      </c>
      <c r="P25" s="2">
        <v>0.40437950717715765</v>
      </c>
      <c r="Q25" s="2">
        <v>0.93535920321889643</v>
      </c>
      <c r="R25" s="2">
        <v>0.70160826529514808</v>
      </c>
      <c r="T25">
        <f t="shared" si="13"/>
        <v>0.40437950717715765</v>
      </c>
      <c r="U25">
        <f t="shared" si="1"/>
        <v>0.70160826529514808</v>
      </c>
      <c r="V25">
        <f t="shared" si="2"/>
        <v>0.93535920321889643</v>
      </c>
    </row>
    <row r="26" spans="1:22" x14ac:dyDescent="0.55000000000000004">
      <c r="A26" t="s">
        <v>35</v>
      </c>
      <c r="B26" t="s">
        <v>36</v>
      </c>
      <c r="C26" t="s">
        <v>54</v>
      </c>
      <c r="D26" t="s">
        <v>44</v>
      </c>
      <c r="E26" t="str">
        <f t="shared" si="3"/>
        <v>(-.5, -.5)</v>
      </c>
      <c r="F26" t="str">
        <f t="shared" si="4"/>
        <v>(.5, -.5)</v>
      </c>
      <c r="G26" t="str">
        <f t="shared" si="5"/>
        <v>(0, -.5)</v>
      </c>
      <c r="H26">
        <f t="shared" si="6"/>
        <v>-0.5</v>
      </c>
      <c r="I26">
        <f t="shared" si="7"/>
        <v>-0.5</v>
      </c>
      <c r="J26">
        <f t="shared" si="8"/>
        <v>0.5</v>
      </c>
      <c r="K26">
        <f t="shared" si="9"/>
        <v>-0.5</v>
      </c>
      <c r="L26">
        <f t="shared" si="10"/>
        <v>0</v>
      </c>
      <c r="M26">
        <f t="shared" si="11"/>
        <v>-0.5</v>
      </c>
      <c r="N26" t="str">
        <f t="shared" si="12"/>
        <v>left</v>
      </c>
      <c r="P26" s="2">
        <v>0.38478334485130383</v>
      </c>
      <c r="Q26" s="2">
        <v>0.62727287519567554</v>
      </c>
      <c r="R26" s="2">
        <v>0.5634415186888232</v>
      </c>
      <c r="T26">
        <f t="shared" si="13"/>
        <v>0.38478334485130383</v>
      </c>
      <c r="U26">
        <f t="shared" si="1"/>
        <v>0.5634415186888232</v>
      </c>
      <c r="V26">
        <f t="shared" si="2"/>
        <v>0.62727287519567554</v>
      </c>
    </row>
    <row r="27" spans="1:22" x14ac:dyDescent="0.55000000000000004">
      <c r="A27" t="s">
        <v>41</v>
      </c>
      <c r="B27" t="s">
        <v>52</v>
      </c>
      <c r="C27" t="s">
        <v>38</v>
      </c>
      <c r="D27" t="s">
        <v>54</v>
      </c>
      <c r="E27" t="str">
        <f t="shared" si="3"/>
        <v>(-.5, -.5)</v>
      </c>
      <c r="F27" t="str">
        <f t="shared" si="4"/>
        <v>(0, -.5)</v>
      </c>
      <c r="G27" t="str">
        <f t="shared" si="5"/>
        <v>(.5, -.5)</v>
      </c>
      <c r="H27">
        <f t="shared" si="6"/>
        <v>-0.5</v>
      </c>
      <c r="I27">
        <f t="shared" si="7"/>
        <v>-0.5</v>
      </c>
      <c r="J27">
        <f t="shared" si="8"/>
        <v>0</v>
      </c>
      <c r="K27">
        <f t="shared" si="9"/>
        <v>-0.5</v>
      </c>
      <c r="L27">
        <f t="shared" si="10"/>
        <v>0.5</v>
      </c>
      <c r="M27">
        <f t="shared" si="11"/>
        <v>-0.5</v>
      </c>
      <c r="N27" t="str">
        <f t="shared" si="12"/>
        <v>left</v>
      </c>
      <c r="P27" s="2">
        <v>8.6050767884324753E-3</v>
      </c>
      <c r="Q27" s="2">
        <v>0.24121106687578542</v>
      </c>
      <c r="R27" s="2">
        <v>0.92877146718503711</v>
      </c>
      <c r="T27">
        <f t="shared" si="13"/>
        <v>8.6050767884324753E-3</v>
      </c>
      <c r="U27">
        <f t="shared" si="1"/>
        <v>0.24121106687578542</v>
      </c>
      <c r="V27">
        <f t="shared" si="2"/>
        <v>0.92877146718503711</v>
      </c>
    </row>
    <row r="28" spans="1:22" x14ac:dyDescent="0.55000000000000004">
      <c r="A28" t="s">
        <v>45</v>
      </c>
      <c r="B28" t="s">
        <v>55</v>
      </c>
      <c r="C28" t="s">
        <v>56</v>
      </c>
      <c r="D28" t="s">
        <v>23</v>
      </c>
      <c r="E28" t="str">
        <f t="shared" si="3"/>
        <v>(0, -.5)</v>
      </c>
      <c r="F28" t="str">
        <f t="shared" si="4"/>
        <v>(-.5, -.5)</v>
      </c>
      <c r="G28" t="str">
        <f t="shared" si="5"/>
        <v>(.5, -.5)</v>
      </c>
      <c r="H28">
        <f t="shared" si="6"/>
        <v>0</v>
      </c>
      <c r="I28">
        <f t="shared" si="7"/>
        <v>-0.5</v>
      </c>
      <c r="J28">
        <f t="shared" si="8"/>
        <v>-0.5</v>
      </c>
      <c r="K28">
        <f t="shared" si="9"/>
        <v>-0.5</v>
      </c>
      <c r="L28">
        <f t="shared" si="10"/>
        <v>0.5</v>
      </c>
      <c r="M28">
        <f t="shared" si="11"/>
        <v>-0.5</v>
      </c>
      <c r="N28" t="str">
        <f t="shared" si="12"/>
        <v>down</v>
      </c>
      <c r="P28" s="2">
        <v>7.6553994817110116E-2</v>
      </c>
      <c r="Q28" s="2">
        <v>3.9552836256867452E-2</v>
      </c>
      <c r="R28" s="2">
        <v>0.29003881561348632</v>
      </c>
      <c r="T28">
        <f t="shared" si="13"/>
        <v>3.9552836256867452E-2</v>
      </c>
      <c r="U28">
        <f t="shared" si="1"/>
        <v>7.6553994817110116E-2</v>
      </c>
      <c r="V28">
        <f t="shared" si="2"/>
        <v>0.29003881561348632</v>
      </c>
    </row>
    <row r="29" spans="1:22" x14ac:dyDescent="0.55000000000000004">
      <c r="A29" t="s">
        <v>39</v>
      </c>
      <c r="B29" t="s">
        <v>57</v>
      </c>
      <c r="C29" t="s">
        <v>58</v>
      </c>
      <c r="D29" t="s">
        <v>41</v>
      </c>
      <c r="E29" t="str">
        <f t="shared" si="3"/>
        <v>(.5, -.5)</v>
      </c>
      <c r="F29" t="str">
        <f t="shared" si="4"/>
        <v>(0, -.5)</v>
      </c>
      <c r="G29" t="str">
        <f t="shared" si="5"/>
        <v>(-.5, -.5)</v>
      </c>
      <c r="H29">
        <f t="shared" si="6"/>
        <v>0.5</v>
      </c>
      <c r="I29">
        <f t="shared" si="7"/>
        <v>-0.5</v>
      </c>
      <c r="J29">
        <f t="shared" si="8"/>
        <v>0</v>
      </c>
      <c r="K29">
        <f t="shared" si="9"/>
        <v>-0.5</v>
      </c>
      <c r="L29">
        <f t="shared" si="10"/>
        <v>-0.5</v>
      </c>
      <c r="M29">
        <f t="shared" si="11"/>
        <v>-0.5</v>
      </c>
      <c r="N29" t="str">
        <f t="shared" si="12"/>
        <v>right</v>
      </c>
      <c r="P29" s="2">
        <v>0.77663927256897947</v>
      </c>
      <c r="Q29" s="2">
        <v>0.32103121518255306</v>
      </c>
      <c r="R29" s="2">
        <v>9.3275303374157126E-2</v>
      </c>
      <c r="T29">
        <f t="shared" si="13"/>
        <v>9.3275303374157126E-2</v>
      </c>
      <c r="U29">
        <f t="shared" si="1"/>
        <v>0.32103121518255306</v>
      </c>
      <c r="V29">
        <f t="shared" si="2"/>
        <v>0.77663927256897947</v>
      </c>
    </row>
    <row r="30" spans="1:22" x14ac:dyDescent="0.55000000000000004">
      <c r="A30" t="s">
        <v>42</v>
      </c>
      <c r="B30" t="s">
        <v>59</v>
      </c>
      <c r="C30" t="s">
        <v>60</v>
      </c>
      <c r="D30" t="s">
        <v>22</v>
      </c>
      <c r="E30" t="str">
        <f t="shared" si="3"/>
        <v>(0, -.5)</v>
      </c>
      <c r="F30" t="str">
        <f t="shared" si="4"/>
        <v>(.5, -.5)</v>
      </c>
      <c r="G30" t="str">
        <f t="shared" si="5"/>
        <v>(-.5, -.5)</v>
      </c>
      <c r="H30">
        <f t="shared" si="6"/>
        <v>0</v>
      </c>
      <c r="I30">
        <f t="shared" si="7"/>
        <v>-0.5</v>
      </c>
      <c r="J30">
        <f t="shared" si="8"/>
        <v>0.5</v>
      </c>
      <c r="K30">
        <f t="shared" si="9"/>
        <v>-0.5</v>
      </c>
      <c r="L30">
        <f t="shared" si="10"/>
        <v>-0.5</v>
      </c>
      <c r="M30">
        <f t="shared" si="11"/>
        <v>-0.5</v>
      </c>
      <c r="N30" t="str">
        <f t="shared" si="12"/>
        <v>down</v>
      </c>
      <c r="P30" s="2">
        <v>0.31110857412630488</v>
      </c>
      <c r="Q30" s="2">
        <v>0.55031799741822662</v>
      </c>
      <c r="R30" s="2">
        <v>0.30664669946361678</v>
      </c>
      <c r="T30">
        <f t="shared" si="13"/>
        <v>0.30664669946361678</v>
      </c>
      <c r="U30">
        <f t="shared" si="1"/>
        <v>0.31110857412630488</v>
      </c>
      <c r="V30">
        <f t="shared" si="2"/>
        <v>0.55031799741822662</v>
      </c>
    </row>
    <row r="31" spans="1:22" x14ac:dyDescent="0.55000000000000004">
      <c r="A31" t="s">
        <v>50</v>
      </c>
      <c r="B31" t="s">
        <v>61</v>
      </c>
      <c r="C31" t="s">
        <v>56</v>
      </c>
      <c r="D31" t="s">
        <v>62</v>
      </c>
      <c r="E31" t="str">
        <f t="shared" si="3"/>
        <v>(-.5, -.5)</v>
      </c>
      <c r="F31" t="str">
        <f t="shared" si="4"/>
        <v>(.5, -.5)</v>
      </c>
      <c r="G31" t="str">
        <f t="shared" si="5"/>
        <v>(0, -.5)</v>
      </c>
      <c r="H31">
        <f t="shared" si="6"/>
        <v>-0.5</v>
      </c>
      <c r="I31">
        <f t="shared" si="7"/>
        <v>-0.5</v>
      </c>
      <c r="J31">
        <f t="shared" si="8"/>
        <v>0.5</v>
      </c>
      <c r="K31">
        <f t="shared" si="9"/>
        <v>-0.5</v>
      </c>
      <c r="L31">
        <f t="shared" si="10"/>
        <v>0</v>
      </c>
      <c r="M31">
        <f t="shared" si="11"/>
        <v>-0.5</v>
      </c>
      <c r="N31" t="str">
        <f t="shared" si="12"/>
        <v>left</v>
      </c>
      <c r="P31" s="2">
        <v>0.22246374943622094</v>
      </c>
      <c r="Q31" s="2">
        <v>0.69201440258506597</v>
      </c>
      <c r="R31" s="2">
        <v>0.41440040289429747</v>
      </c>
      <c r="T31">
        <f t="shared" si="13"/>
        <v>0.22246374943622094</v>
      </c>
      <c r="U31">
        <f t="shared" si="1"/>
        <v>0.41440040289429747</v>
      </c>
      <c r="V31">
        <f t="shared" si="2"/>
        <v>0.69201440258506597</v>
      </c>
    </row>
    <row r="32" spans="1:22" x14ac:dyDescent="0.55000000000000004">
      <c r="A32" t="s">
        <v>48</v>
      </c>
      <c r="B32" t="s">
        <v>63</v>
      </c>
      <c r="C32" t="s">
        <v>64</v>
      </c>
      <c r="D32" t="s">
        <v>62</v>
      </c>
      <c r="E32" t="str">
        <f t="shared" si="3"/>
        <v>(0, -.5)</v>
      </c>
      <c r="F32" t="str">
        <f t="shared" si="4"/>
        <v>(.5, -.5)</v>
      </c>
      <c r="G32" t="str">
        <f t="shared" si="5"/>
        <v>(-.5, -.5)</v>
      </c>
      <c r="H32">
        <f t="shared" si="6"/>
        <v>0</v>
      </c>
      <c r="I32">
        <f t="shared" si="7"/>
        <v>-0.5</v>
      </c>
      <c r="J32">
        <f t="shared" si="8"/>
        <v>0.5</v>
      </c>
      <c r="K32">
        <f t="shared" si="9"/>
        <v>-0.5</v>
      </c>
      <c r="L32">
        <f t="shared" si="10"/>
        <v>-0.5</v>
      </c>
      <c r="M32">
        <f t="shared" si="11"/>
        <v>-0.5</v>
      </c>
      <c r="N32" t="str">
        <f t="shared" si="12"/>
        <v>down</v>
      </c>
      <c r="P32" s="2">
        <v>0.24006415553684657</v>
      </c>
      <c r="Q32" s="2">
        <v>0.97868842896245745</v>
      </c>
      <c r="R32" s="2">
        <v>0.14823379791586266</v>
      </c>
      <c r="T32">
        <f t="shared" si="13"/>
        <v>0.14823379791586266</v>
      </c>
      <c r="U32">
        <f t="shared" si="1"/>
        <v>0.24006415553684657</v>
      </c>
      <c r="V32">
        <f t="shared" si="2"/>
        <v>0.97868842896245745</v>
      </c>
    </row>
    <row r="33" spans="1:22" x14ac:dyDescent="0.55000000000000004">
      <c r="A33" t="s">
        <v>53</v>
      </c>
      <c r="B33" t="s">
        <v>65</v>
      </c>
      <c r="C33" t="s">
        <v>60</v>
      </c>
      <c r="D33" t="s">
        <v>43</v>
      </c>
      <c r="E33" t="str">
        <f t="shared" si="3"/>
        <v>(.5, -.5)</v>
      </c>
      <c r="F33" t="str">
        <f t="shared" si="4"/>
        <v>(-.5, -.5)</v>
      </c>
      <c r="G33" t="str">
        <f t="shared" si="5"/>
        <v>(0, -.5)</v>
      </c>
      <c r="H33">
        <f t="shared" si="6"/>
        <v>0.5</v>
      </c>
      <c r="I33">
        <f t="shared" si="7"/>
        <v>-0.5</v>
      </c>
      <c r="J33">
        <f t="shared" si="8"/>
        <v>-0.5</v>
      </c>
      <c r="K33">
        <f t="shared" si="9"/>
        <v>-0.5</v>
      </c>
      <c r="L33">
        <f t="shared" si="10"/>
        <v>0</v>
      </c>
      <c r="M33">
        <f t="shared" si="11"/>
        <v>-0.5</v>
      </c>
      <c r="N33" t="str">
        <f t="shared" si="12"/>
        <v>right</v>
      </c>
      <c r="P33" s="2">
        <v>0.48690750717431164</v>
      </c>
      <c r="Q33" s="2">
        <v>0.15512284165335466</v>
      </c>
      <c r="R33" s="2">
        <v>0.21930774059422276</v>
      </c>
      <c r="T33">
        <f t="shared" si="13"/>
        <v>0.15512284165335466</v>
      </c>
      <c r="U33">
        <f t="shared" si="1"/>
        <v>0.21930774059422276</v>
      </c>
      <c r="V33">
        <f t="shared" si="2"/>
        <v>0.48690750717431164</v>
      </c>
    </row>
    <row r="34" spans="1:22" x14ac:dyDescent="0.55000000000000004">
      <c r="A34" t="s">
        <v>36</v>
      </c>
      <c r="B34" t="s">
        <v>58</v>
      </c>
      <c r="C34" t="s">
        <v>66</v>
      </c>
      <c r="D34" t="s">
        <v>67</v>
      </c>
      <c r="E34" t="str">
        <f t="shared" si="3"/>
        <v>(.5, -.5)</v>
      </c>
      <c r="F34" t="str">
        <f t="shared" si="4"/>
        <v>(-.5, -.5)</v>
      </c>
      <c r="G34" t="str">
        <f t="shared" si="5"/>
        <v>(0, -.5)</v>
      </c>
      <c r="H34">
        <f t="shared" si="6"/>
        <v>0.5</v>
      </c>
      <c r="I34">
        <f t="shared" si="7"/>
        <v>-0.5</v>
      </c>
      <c r="J34">
        <f t="shared" si="8"/>
        <v>-0.5</v>
      </c>
      <c r="K34">
        <f t="shared" si="9"/>
        <v>-0.5</v>
      </c>
      <c r="L34">
        <f t="shared" si="10"/>
        <v>0</v>
      </c>
      <c r="M34">
        <f t="shared" si="11"/>
        <v>-0.5</v>
      </c>
      <c r="N34" t="str">
        <f t="shared" si="12"/>
        <v>right</v>
      </c>
      <c r="P34" s="2">
        <v>0.34414789862073036</v>
      </c>
      <c r="Q34" s="2">
        <v>4.6340157414164529E-2</v>
      </c>
      <c r="R34" s="2">
        <v>0.22898652264608343</v>
      </c>
      <c r="T34">
        <f t="shared" si="13"/>
        <v>4.6340157414164529E-2</v>
      </c>
      <c r="U34">
        <f t="shared" si="1"/>
        <v>0.22898652264608343</v>
      </c>
      <c r="V34">
        <f t="shared" si="2"/>
        <v>0.34414789862073036</v>
      </c>
    </row>
    <row r="35" spans="1:22" x14ac:dyDescent="0.55000000000000004">
      <c r="A35" t="s">
        <v>55</v>
      </c>
      <c r="B35" t="s">
        <v>3</v>
      </c>
      <c r="C35" t="s">
        <v>63</v>
      </c>
      <c r="D35" t="s">
        <v>68</v>
      </c>
      <c r="E35" t="str">
        <f t="shared" si="3"/>
        <v>(.5, -.5)</v>
      </c>
      <c r="F35" t="str">
        <f t="shared" si="4"/>
        <v>(-.5, -.5)</v>
      </c>
      <c r="G35" t="str">
        <f t="shared" si="5"/>
        <v>(0, -.5)</v>
      </c>
      <c r="H35">
        <f t="shared" si="6"/>
        <v>0.5</v>
      </c>
      <c r="I35">
        <f t="shared" si="7"/>
        <v>-0.5</v>
      </c>
      <c r="J35">
        <f t="shared" si="8"/>
        <v>-0.5</v>
      </c>
      <c r="K35">
        <f t="shared" si="9"/>
        <v>-0.5</v>
      </c>
      <c r="L35">
        <f t="shared" si="10"/>
        <v>0</v>
      </c>
      <c r="M35">
        <f t="shared" si="11"/>
        <v>-0.5</v>
      </c>
      <c r="N35" t="str">
        <f t="shared" si="12"/>
        <v>right</v>
      </c>
      <c r="P35" s="2">
        <v>0.79748488756063995</v>
      </c>
      <c r="Q35" s="2">
        <v>2.0152751867097307E-2</v>
      </c>
      <c r="R35" s="2">
        <v>0.64781485635548886</v>
      </c>
      <c r="T35">
        <f t="shared" si="13"/>
        <v>2.0152751867097307E-2</v>
      </c>
      <c r="U35">
        <f t="shared" si="1"/>
        <v>0.64781485635548886</v>
      </c>
      <c r="V35">
        <f t="shared" si="2"/>
        <v>0.79748488756063995</v>
      </c>
    </row>
    <row r="36" spans="1:22" x14ac:dyDescent="0.55000000000000004">
      <c r="A36" t="s">
        <v>63</v>
      </c>
      <c r="B36" t="s">
        <v>69</v>
      </c>
      <c r="C36" t="s">
        <v>70</v>
      </c>
      <c r="D36" t="s">
        <v>71</v>
      </c>
      <c r="E36" t="str">
        <f t="shared" si="3"/>
        <v>(0, -.5)</v>
      </c>
      <c r="F36" t="str">
        <f t="shared" si="4"/>
        <v>(.5, -.5)</v>
      </c>
      <c r="G36" t="str">
        <f t="shared" si="5"/>
        <v>(-.5, -.5)</v>
      </c>
      <c r="H36">
        <f t="shared" si="6"/>
        <v>0</v>
      </c>
      <c r="I36">
        <f t="shared" si="7"/>
        <v>-0.5</v>
      </c>
      <c r="J36">
        <f t="shared" si="8"/>
        <v>0.5</v>
      </c>
      <c r="K36">
        <f t="shared" si="9"/>
        <v>-0.5</v>
      </c>
      <c r="L36">
        <f t="shared" si="10"/>
        <v>-0.5</v>
      </c>
      <c r="M36">
        <f t="shared" si="11"/>
        <v>-0.5</v>
      </c>
      <c r="N36" t="str">
        <f t="shared" si="12"/>
        <v>down</v>
      </c>
      <c r="P36" s="2">
        <v>0.35338440010368688</v>
      </c>
      <c r="Q36" s="2">
        <v>0.51392124468111067</v>
      </c>
      <c r="R36" s="2">
        <v>0.30098079857423465</v>
      </c>
      <c r="T36">
        <f t="shared" si="13"/>
        <v>0.30098079857423465</v>
      </c>
      <c r="U36">
        <f t="shared" si="1"/>
        <v>0.35338440010368688</v>
      </c>
      <c r="V36">
        <f t="shared" si="2"/>
        <v>0.51392124468111067</v>
      </c>
    </row>
    <row r="37" spans="1:22" x14ac:dyDescent="0.55000000000000004">
      <c r="A37" t="s">
        <v>59</v>
      </c>
      <c r="B37" t="s">
        <v>33</v>
      </c>
      <c r="C37" t="s">
        <v>67</v>
      </c>
      <c r="D37" t="s">
        <v>48</v>
      </c>
      <c r="E37" t="str">
        <f t="shared" si="3"/>
        <v>(0, -.5)</v>
      </c>
      <c r="F37" t="str">
        <f t="shared" si="4"/>
        <v>(.5, -.5)</v>
      </c>
      <c r="G37" t="str">
        <f t="shared" si="5"/>
        <v>(-.5, -.5)</v>
      </c>
      <c r="H37">
        <f t="shared" si="6"/>
        <v>0</v>
      </c>
      <c r="I37">
        <f t="shared" si="7"/>
        <v>-0.5</v>
      </c>
      <c r="J37">
        <f t="shared" si="8"/>
        <v>0.5</v>
      </c>
      <c r="K37">
        <f t="shared" si="9"/>
        <v>-0.5</v>
      </c>
      <c r="L37">
        <f t="shared" si="10"/>
        <v>-0.5</v>
      </c>
      <c r="M37">
        <f t="shared" si="11"/>
        <v>-0.5</v>
      </c>
      <c r="N37" t="str">
        <f t="shared" si="12"/>
        <v>down</v>
      </c>
      <c r="P37" s="2">
        <v>0.31505518287821577</v>
      </c>
      <c r="Q37" s="2">
        <v>0.38104779341144612</v>
      </c>
      <c r="R37" s="2">
        <v>9.3550923885288295E-2</v>
      </c>
      <c r="T37">
        <f t="shared" si="13"/>
        <v>9.3550923885288295E-2</v>
      </c>
      <c r="U37">
        <f t="shared" si="1"/>
        <v>0.31505518287821577</v>
      </c>
      <c r="V37">
        <f t="shared" si="2"/>
        <v>0.38104779341144612</v>
      </c>
    </row>
    <row r="38" spans="1:22" x14ac:dyDescent="0.55000000000000004">
      <c r="A38" t="s">
        <v>65</v>
      </c>
      <c r="B38" t="s">
        <v>72</v>
      </c>
      <c r="C38" t="s">
        <v>73</v>
      </c>
      <c r="D38" t="s">
        <v>74</v>
      </c>
      <c r="E38" t="str">
        <f t="shared" si="3"/>
        <v>(.5, -.5)</v>
      </c>
      <c r="F38" t="str">
        <f t="shared" si="4"/>
        <v>(0, -.5)</v>
      </c>
      <c r="G38" t="str">
        <f t="shared" si="5"/>
        <v>(-.5, -.5)</v>
      </c>
      <c r="H38">
        <f t="shared" si="6"/>
        <v>0.5</v>
      </c>
      <c r="I38">
        <f t="shared" si="7"/>
        <v>-0.5</v>
      </c>
      <c r="J38">
        <f t="shared" si="8"/>
        <v>0</v>
      </c>
      <c r="K38">
        <f t="shared" si="9"/>
        <v>-0.5</v>
      </c>
      <c r="L38">
        <f t="shared" si="10"/>
        <v>-0.5</v>
      </c>
      <c r="M38">
        <f t="shared" si="11"/>
        <v>-0.5</v>
      </c>
      <c r="N38" t="str">
        <f t="shared" si="12"/>
        <v>right</v>
      </c>
      <c r="P38" s="2">
        <v>0.7049358699500391</v>
      </c>
      <c r="Q38" s="2">
        <v>0.25256858338861965</v>
      </c>
      <c r="R38" s="2">
        <v>0.1875836236559274</v>
      </c>
      <c r="T38">
        <f t="shared" si="13"/>
        <v>0.1875836236559274</v>
      </c>
      <c r="U38">
        <f t="shared" si="1"/>
        <v>0.25256858338861965</v>
      </c>
      <c r="V38">
        <f t="shared" si="2"/>
        <v>0.7049358699500391</v>
      </c>
    </row>
    <row r="39" spans="1:22" x14ac:dyDescent="0.55000000000000004">
      <c r="A39" t="s">
        <v>61</v>
      </c>
      <c r="B39" t="s">
        <v>49</v>
      </c>
      <c r="C39" t="s">
        <v>69</v>
      </c>
      <c r="D39" t="s">
        <v>75</v>
      </c>
      <c r="E39" t="str">
        <f t="shared" si="3"/>
        <v>(.5, -.5)</v>
      </c>
      <c r="F39" t="str">
        <f t="shared" si="4"/>
        <v>(0, -.5)</v>
      </c>
      <c r="G39" t="str">
        <f t="shared" si="5"/>
        <v>(-.5, -.5)</v>
      </c>
      <c r="H39">
        <f t="shared" si="6"/>
        <v>0.5</v>
      </c>
      <c r="I39">
        <f t="shared" si="7"/>
        <v>-0.5</v>
      </c>
      <c r="J39">
        <f t="shared" si="8"/>
        <v>0</v>
      </c>
      <c r="K39">
        <f t="shared" si="9"/>
        <v>-0.5</v>
      </c>
      <c r="L39">
        <f t="shared" si="10"/>
        <v>-0.5</v>
      </c>
      <c r="M39">
        <f t="shared" si="11"/>
        <v>-0.5</v>
      </c>
      <c r="N39" t="str">
        <f t="shared" si="12"/>
        <v>right</v>
      </c>
      <c r="P39" s="2">
        <v>0.89378960623250481</v>
      </c>
      <c r="Q39" s="2">
        <v>0.41035499735329906</v>
      </c>
      <c r="R39" s="2">
        <v>0.1693936148631684</v>
      </c>
      <c r="T39">
        <f t="shared" si="13"/>
        <v>0.1693936148631684</v>
      </c>
      <c r="U39">
        <f t="shared" si="1"/>
        <v>0.41035499735329906</v>
      </c>
      <c r="V39">
        <f t="shared" si="2"/>
        <v>0.89378960623250481</v>
      </c>
    </row>
    <row r="40" spans="1:22" x14ac:dyDescent="0.55000000000000004">
      <c r="A40" t="s">
        <v>58</v>
      </c>
      <c r="B40" t="s">
        <v>73</v>
      </c>
      <c r="C40" t="s">
        <v>46</v>
      </c>
      <c r="D40" t="s">
        <v>57</v>
      </c>
      <c r="E40" t="str">
        <f t="shared" si="3"/>
        <v>(.5, -.5)</v>
      </c>
      <c r="F40" t="str">
        <f t="shared" si="4"/>
        <v>(-.5, -.5)</v>
      </c>
      <c r="G40" t="str">
        <f t="shared" si="5"/>
        <v>(0, -.5)</v>
      </c>
      <c r="H40">
        <f t="shared" si="6"/>
        <v>0.5</v>
      </c>
      <c r="I40">
        <f t="shared" si="7"/>
        <v>-0.5</v>
      </c>
      <c r="J40">
        <f t="shared" si="8"/>
        <v>-0.5</v>
      </c>
      <c r="K40">
        <f t="shared" si="9"/>
        <v>-0.5</v>
      </c>
      <c r="L40">
        <f t="shared" si="10"/>
        <v>0</v>
      </c>
      <c r="M40">
        <f t="shared" si="11"/>
        <v>-0.5</v>
      </c>
      <c r="N40" t="str">
        <f t="shared" si="12"/>
        <v>right</v>
      </c>
      <c r="P40" s="2">
        <v>0.76355425575365865</v>
      </c>
      <c r="Q40" s="2">
        <v>0.20237889894067651</v>
      </c>
      <c r="R40" s="2">
        <v>0.58264268426238597</v>
      </c>
      <c r="T40">
        <f t="shared" si="13"/>
        <v>0.20237889894067651</v>
      </c>
      <c r="U40">
        <f t="shared" si="1"/>
        <v>0.58264268426238597</v>
      </c>
      <c r="V40">
        <f t="shared" si="2"/>
        <v>0.76355425575365865</v>
      </c>
    </row>
    <row r="41" spans="1:22" x14ac:dyDescent="0.55000000000000004">
      <c r="A41" t="s">
        <v>70</v>
      </c>
      <c r="B41" t="s">
        <v>44</v>
      </c>
      <c r="C41" t="s">
        <v>76</v>
      </c>
      <c r="D41" t="s">
        <v>77</v>
      </c>
      <c r="E41" t="str">
        <f t="shared" si="3"/>
        <v>(-.5, -.5)</v>
      </c>
      <c r="F41" t="str">
        <f t="shared" si="4"/>
        <v>(.5, -.5)</v>
      </c>
      <c r="G41" t="str">
        <f t="shared" si="5"/>
        <v>(0, -.5)</v>
      </c>
      <c r="H41">
        <f t="shared" si="6"/>
        <v>-0.5</v>
      </c>
      <c r="I41">
        <f t="shared" si="7"/>
        <v>-0.5</v>
      </c>
      <c r="J41">
        <f t="shared" si="8"/>
        <v>0.5</v>
      </c>
      <c r="K41">
        <f t="shared" si="9"/>
        <v>-0.5</v>
      </c>
      <c r="L41">
        <f t="shared" si="10"/>
        <v>0</v>
      </c>
      <c r="M41">
        <f t="shared" si="11"/>
        <v>-0.5</v>
      </c>
      <c r="N41" t="str">
        <f t="shared" si="12"/>
        <v>left</v>
      </c>
      <c r="P41" s="2">
        <v>4.2557745014390025E-2</v>
      </c>
      <c r="Q41" s="2">
        <v>0.81168084425079046</v>
      </c>
      <c r="R41" s="2">
        <v>0.25057511950928146</v>
      </c>
      <c r="T41">
        <f t="shared" si="13"/>
        <v>4.2557745014390025E-2</v>
      </c>
      <c r="U41">
        <f t="shared" si="1"/>
        <v>0.25057511950928146</v>
      </c>
      <c r="V41">
        <f t="shared" si="2"/>
        <v>0.81168084425079046</v>
      </c>
    </row>
    <row r="42" spans="1:22" x14ac:dyDescent="0.55000000000000004">
      <c r="A42" t="s">
        <v>57</v>
      </c>
      <c r="B42" t="s">
        <v>37</v>
      </c>
      <c r="C42" t="s">
        <v>72</v>
      </c>
      <c r="D42" t="s">
        <v>78</v>
      </c>
      <c r="E42" t="str">
        <f t="shared" si="3"/>
        <v>(.5, -.5)</v>
      </c>
      <c r="F42" t="str">
        <f t="shared" si="4"/>
        <v>(-.5, -.5)</v>
      </c>
      <c r="G42" t="str">
        <f t="shared" si="5"/>
        <v>(0, -.5)</v>
      </c>
      <c r="H42">
        <f t="shared" si="6"/>
        <v>0.5</v>
      </c>
      <c r="I42">
        <f t="shared" si="7"/>
        <v>-0.5</v>
      </c>
      <c r="J42">
        <f t="shared" si="8"/>
        <v>-0.5</v>
      </c>
      <c r="K42">
        <f t="shared" si="9"/>
        <v>-0.5</v>
      </c>
      <c r="L42">
        <f t="shared" si="10"/>
        <v>0</v>
      </c>
      <c r="M42">
        <f t="shared" si="11"/>
        <v>-0.5</v>
      </c>
      <c r="N42" t="str">
        <f t="shared" si="12"/>
        <v>right</v>
      </c>
      <c r="P42" s="2">
        <v>0.60930112197567132</v>
      </c>
      <c r="Q42" s="2">
        <v>0.244187744354318</v>
      </c>
      <c r="R42" s="2">
        <v>0.43230602451633093</v>
      </c>
      <c r="T42">
        <f t="shared" si="13"/>
        <v>0.244187744354318</v>
      </c>
      <c r="U42">
        <f t="shared" si="1"/>
        <v>0.43230602451633093</v>
      </c>
      <c r="V42">
        <f t="shared" si="2"/>
        <v>0.60930112197567132</v>
      </c>
    </row>
    <row r="43" spans="1:22" x14ac:dyDescent="0.55000000000000004">
      <c r="A43" t="s">
        <v>72</v>
      </c>
      <c r="B43" t="s">
        <v>79</v>
      </c>
      <c r="C43" t="s">
        <v>77</v>
      </c>
      <c r="D43" t="s">
        <v>71</v>
      </c>
      <c r="E43" t="str">
        <f t="shared" si="3"/>
        <v>(0, -.5)</v>
      </c>
      <c r="F43" t="str">
        <f t="shared" si="4"/>
        <v>(.5, -.5)</v>
      </c>
      <c r="G43" t="str">
        <f t="shared" si="5"/>
        <v>(-.5, -.5)</v>
      </c>
      <c r="H43">
        <f t="shared" si="6"/>
        <v>0</v>
      </c>
      <c r="I43">
        <f t="shared" si="7"/>
        <v>-0.5</v>
      </c>
      <c r="J43">
        <f t="shared" si="8"/>
        <v>0.5</v>
      </c>
      <c r="K43">
        <f t="shared" si="9"/>
        <v>-0.5</v>
      </c>
      <c r="L43">
        <f t="shared" si="10"/>
        <v>-0.5</v>
      </c>
      <c r="M43">
        <f t="shared" si="11"/>
        <v>-0.5</v>
      </c>
      <c r="N43" t="str">
        <f t="shared" si="12"/>
        <v>down</v>
      </c>
      <c r="P43" s="2">
        <v>0.60177039545431943</v>
      </c>
      <c r="Q43" s="2">
        <v>0.75343332155667453</v>
      </c>
      <c r="R43" s="2">
        <v>0.34247294487132507</v>
      </c>
      <c r="T43">
        <f t="shared" si="13"/>
        <v>0.34247294487132507</v>
      </c>
      <c r="U43">
        <f t="shared" si="1"/>
        <v>0.60177039545431943</v>
      </c>
      <c r="V43">
        <f t="shared" si="2"/>
        <v>0.75343332155667453</v>
      </c>
    </row>
    <row r="44" spans="1:22" x14ac:dyDescent="0.55000000000000004">
      <c r="A44" t="s">
        <v>73</v>
      </c>
      <c r="B44" t="s">
        <v>6</v>
      </c>
      <c r="C44" t="s">
        <v>80</v>
      </c>
      <c r="D44" t="s">
        <v>81</v>
      </c>
      <c r="E44" t="str">
        <f t="shared" si="3"/>
        <v>(0, -.5)</v>
      </c>
      <c r="F44" t="str">
        <f t="shared" si="4"/>
        <v>(.5, -.5)</v>
      </c>
      <c r="G44" t="str">
        <f t="shared" si="5"/>
        <v>(-.5, -.5)</v>
      </c>
      <c r="H44">
        <f t="shared" si="6"/>
        <v>0</v>
      </c>
      <c r="I44">
        <f t="shared" si="7"/>
        <v>-0.5</v>
      </c>
      <c r="J44">
        <f t="shared" si="8"/>
        <v>0.5</v>
      </c>
      <c r="K44">
        <f t="shared" si="9"/>
        <v>-0.5</v>
      </c>
      <c r="L44">
        <f t="shared" si="10"/>
        <v>-0.5</v>
      </c>
      <c r="M44">
        <f t="shared" si="11"/>
        <v>-0.5</v>
      </c>
      <c r="N44" t="str">
        <f t="shared" si="12"/>
        <v>down</v>
      </c>
      <c r="P44" s="2">
        <v>0.59812575075181051</v>
      </c>
      <c r="Q44" s="2">
        <v>0.63606823831229165</v>
      </c>
      <c r="R44" s="2">
        <v>0.43388269046540051</v>
      </c>
      <c r="T44">
        <f t="shared" si="13"/>
        <v>0.43388269046540051</v>
      </c>
      <c r="U44">
        <f t="shared" si="1"/>
        <v>0.59812575075181051</v>
      </c>
      <c r="V44">
        <f t="shared" si="2"/>
        <v>0.63606823831229165</v>
      </c>
    </row>
    <row r="45" spans="1:22" x14ac:dyDescent="0.55000000000000004">
      <c r="A45" t="s">
        <v>64</v>
      </c>
      <c r="B45" t="s">
        <v>82</v>
      </c>
      <c r="C45" t="s">
        <v>47</v>
      </c>
      <c r="D45" t="s">
        <v>83</v>
      </c>
      <c r="E45" t="str">
        <f t="shared" si="3"/>
        <v>(.5, -.5)</v>
      </c>
      <c r="F45" t="str">
        <f t="shared" si="4"/>
        <v>(0, -.5)</v>
      </c>
      <c r="G45" t="str">
        <f t="shared" si="5"/>
        <v>(-.5, -.5)</v>
      </c>
      <c r="H45">
        <f t="shared" si="6"/>
        <v>0.5</v>
      </c>
      <c r="I45">
        <f t="shared" si="7"/>
        <v>-0.5</v>
      </c>
      <c r="J45">
        <f t="shared" si="8"/>
        <v>0</v>
      </c>
      <c r="K45">
        <f t="shared" si="9"/>
        <v>-0.5</v>
      </c>
      <c r="L45">
        <f t="shared" si="10"/>
        <v>-0.5</v>
      </c>
      <c r="M45">
        <f t="shared" si="11"/>
        <v>-0.5</v>
      </c>
      <c r="N45" t="str">
        <f t="shared" si="12"/>
        <v>right</v>
      </c>
      <c r="P45" s="2">
        <v>0.55326970621489091</v>
      </c>
      <c r="Q45" s="2">
        <v>0.25875453405544746</v>
      </c>
      <c r="R45" s="2">
        <v>1.9263402114412576E-2</v>
      </c>
      <c r="T45">
        <f t="shared" si="13"/>
        <v>1.9263402114412576E-2</v>
      </c>
      <c r="U45">
        <f t="shared" si="1"/>
        <v>0.25875453405544746</v>
      </c>
      <c r="V45">
        <f t="shared" si="2"/>
        <v>0.55326970621489091</v>
      </c>
    </row>
    <row r="46" spans="1:22" x14ac:dyDescent="0.55000000000000004">
      <c r="A46" t="s">
        <v>69</v>
      </c>
      <c r="B46" t="s">
        <v>80</v>
      </c>
      <c r="C46" t="s">
        <v>84</v>
      </c>
      <c r="D46" t="s">
        <v>56</v>
      </c>
      <c r="E46" t="str">
        <f t="shared" si="3"/>
        <v>(-.5, -.5)</v>
      </c>
      <c r="F46" t="str">
        <f t="shared" si="4"/>
        <v>(.5, -.5)</v>
      </c>
      <c r="G46" t="str">
        <f t="shared" si="5"/>
        <v>(0, -.5)</v>
      </c>
      <c r="H46">
        <f t="shared" si="6"/>
        <v>-0.5</v>
      </c>
      <c r="I46">
        <f t="shared" si="7"/>
        <v>-0.5</v>
      </c>
      <c r="J46">
        <f t="shared" si="8"/>
        <v>0.5</v>
      </c>
      <c r="K46">
        <f t="shared" si="9"/>
        <v>-0.5</v>
      </c>
      <c r="L46">
        <f t="shared" si="10"/>
        <v>0</v>
      </c>
      <c r="M46">
        <f t="shared" si="11"/>
        <v>-0.5</v>
      </c>
      <c r="N46" t="str">
        <f t="shared" si="12"/>
        <v>left</v>
      </c>
      <c r="P46" s="2">
        <v>5.4152947414624952E-2</v>
      </c>
      <c r="Q46" s="2">
        <v>0.37126761547351572</v>
      </c>
      <c r="R46" s="2">
        <v>0.20502395610717139</v>
      </c>
      <c r="T46">
        <f t="shared" si="13"/>
        <v>5.4152947414624952E-2</v>
      </c>
      <c r="U46">
        <f t="shared" si="1"/>
        <v>0.20502395610717139</v>
      </c>
      <c r="V46">
        <f t="shared" si="2"/>
        <v>0.37126761547351572</v>
      </c>
    </row>
    <row r="47" spans="1:22" x14ac:dyDescent="0.55000000000000004">
      <c r="A47" t="s">
        <v>66</v>
      </c>
      <c r="B47" t="s">
        <v>64</v>
      </c>
      <c r="C47" t="s">
        <v>78</v>
      </c>
      <c r="D47" t="s">
        <v>85</v>
      </c>
      <c r="E47" t="str">
        <f t="shared" si="3"/>
        <v>(-.5, -.5)</v>
      </c>
      <c r="F47" t="str">
        <f t="shared" si="4"/>
        <v>(0, -.5)</v>
      </c>
      <c r="G47" t="str">
        <f t="shared" si="5"/>
        <v>(.5, -.5)</v>
      </c>
      <c r="H47">
        <f t="shared" si="6"/>
        <v>-0.5</v>
      </c>
      <c r="I47">
        <f t="shared" si="7"/>
        <v>-0.5</v>
      </c>
      <c r="J47">
        <f t="shared" si="8"/>
        <v>0</v>
      </c>
      <c r="K47">
        <f t="shared" si="9"/>
        <v>-0.5</v>
      </c>
      <c r="L47">
        <f t="shared" si="10"/>
        <v>0.5</v>
      </c>
      <c r="M47">
        <f t="shared" si="11"/>
        <v>-0.5</v>
      </c>
      <c r="N47" t="str">
        <f t="shared" si="12"/>
        <v>left</v>
      </c>
      <c r="P47" s="2">
        <v>1.4593454707250153E-2</v>
      </c>
      <c r="Q47" s="2">
        <v>9.7374168911059544E-2</v>
      </c>
      <c r="R47" s="2">
        <v>0.2685017686080714</v>
      </c>
      <c r="T47">
        <f t="shared" si="13"/>
        <v>1.4593454707250153E-2</v>
      </c>
      <c r="U47">
        <f t="shared" si="1"/>
        <v>9.7374168911059544E-2</v>
      </c>
      <c r="V47">
        <f t="shared" si="2"/>
        <v>0.2685017686080714</v>
      </c>
    </row>
    <row r="48" spans="1:22" x14ac:dyDescent="0.55000000000000004">
      <c r="A48" t="s">
        <v>80</v>
      </c>
      <c r="B48" t="s">
        <v>69</v>
      </c>
      <c r="C48" t="s">
        <v>86</v>
      </c>
      <c r="D48" t="s">
        <v>79</v>
      </c>
      <c r="E48" t="str">
        <f t="shared" si="3"/>
        <v>(.5, -.5)</v>
      </c>
      <c r="F48" t="str">
        <f t="shared" si="4"/>
        <v>(-.5, -.5)</v>
      </c>
      <c r="G48" t="str">
        <f t="shared" si="5"/>
        <v>(0, -.5)</v>
      </c>
      <c r="H48">
        <f t="shared" si="6"/>
        <v>0.5</v>
      </c>
      <c r="I48">
        <f t="shared" si="7"/>
        <v>-0.5</v>
      </c>
      <c r="J48">
        <f t="shared" si="8"/>
        <v>-0.5</v>
      </c>
      <c r="K48">
        <f t="shared" si="9"/>
        <v>-0.5</v>
      </c>
      <c r="L48">
        <f t="shared" si="10"/>
        <v>0</v>
      </c>
      <c r="M48">
        <f t="shared" si="11"/>
        <v>-0.5</v>
      </c>
      <c r="N48" t="str">
        <f t="shared" si="12"/>
        <v>right</v>
      </c>
      <c r="P48" s="2">
        <v>0.86265069274547246</v>
      </c>
      <c r="Q48" s="2">
        <v>0.49950231697623393</v>
      </c>
      <c r="R48" s="2">
        <v>0.73743358323757513</v>
      </c>
      <c r="T48">
        <f t="shared" si="13"/>
        <v>0.49950231697623393</v>
      </c>
      <c r="U48">
        <f t="shared" si="1"/>
        <v>0.73743358323757513</v>
      </c>
      <c r="V48">
        <f t="shared" si="2"/>
        <v>0.86265069274547246</v>
      </c>
    </row>
    <row r="49" spans="1:22" x14ac:dyDescent="0.55000000000000004">
      <c r="A49" t="s">
        <v>79</v>
      </c>
      <c r="B49" t="s">
        <v>66</v>
      </c>
      <c r="C49" t="s">
        <v>68</v>
      </c>
      <c r="D49" t="s">
        <v>59</v>
      </c>
      <c r="E49" t="str">
        <f t="shared" si="3"/>
        <v>(0, -.5)</v>
      </c>
      <c r="F49" t="str">
        <f t="shared" si="4"/>
        <v>(-.5, -.5)</v>
      </c>
      <c r="G49" t="str">
        <f t="shared" si="5"/>
        <v>(.5, -.5)</v>
      </c>
      <c r="H49">
        <f t="shared" si="6"/>
        <v>0</v>
      </c>
      <c r="I49">
        <f t="shared" si="7"/>
        <v>-0.5</v>
      </c>
      <c r="J49">
        <f t="shared" si="8"/>
        <v>-0.5</v>
      </c>
      <c r="K49">
        <f t="shared" si="9"/>
        <v>-0.5</v>
      </c>
      <c r="L49">
        <f t="shared" si="10"/>
        <v>0.5</v>
      </c>
      <c r="M49">
        <f t="shared" si="11"/>
        <v>-0.5</v>
      </c>
      <c r="N49" t="str">
        <f t="shared" si="12"/>
        <v>down</v>
      </c>
      <c r="P49" s="2">
        <v>0.58196716719700003</v>
      </c>
      <c r="Q49" s="2">
        <v>0.47337356717127421</v>
      </c>
      <c r="R49" s="2">
        <v>0.86584208823735809</v>
      </c>
      <c r="T49">
        <f t="shared" si="13"/>
        <v>0.47337356717127421</v>
      </c>
      <c r="U49">
        <f t="shared" si="1"/>
        <v>0.58196716719700003</v>
      </c>
      <c r="V49">
        <f t="shared" si="2"/>
        <v>0.86584208823735809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16E8-8E89-4375-A21E-3D6C26B53BF8}">
  <dimension ref="A1:W49"/>
  <sheetViews>
    <sheetView topLeftCell="E1" workbookViewId="0">
      <selection activeCell="E2" sqref="E2"/>
    </sheetView>
  </sheetViews>
  <sheetFormatPr baseColWidth="10" defaultRowHeight="14.4" x14ac:dyDescent="0.55000000000000004"/>
  <cols>
    <col min="2" max="2" width="12.68359375" bestFit="1" customWidth="1"/>
    <col min="4" max="4" width="12.41796875" bestFit="1" customWidth="1"/>
    <col min="5" max="6" width="14.83984375" bestFit="1" customWidth="1"/>
    <col min="7" max="10" width="14.83984375" customWidth="1"/>
    <col min="11" max="12" width="11.83984375" customWidth="1"/>
    <col min="13" max="14" width="10.9453125" style="2"/>
  </cols>
  <sheetData>
    <row r="1" spans="1:23" x14ac:dyDescent="0.55000000000000004">
      <c r="A1" t="s">
        <v>0</v>
      </c>
      <c r="B1" t="s">
        <v>1</v>
      </c>
      <c r="C1" t="s">
        <v>2</v>
      </c>
      <c r="D1" t="s">
        <v>87</v>
      </c>
      <c r="E1" t="s">
        <v>88</v>
      </c>
      <c r="F1" t="s">
        <v>107</v>
      </c>
      <c r="G1" t="s">
        <v>100</v>
      </c>
      <c r="H1" t="s">
        <v>101</v>
      </c>
      <c r="I1" t="s">
        <v>102</v>
      </c>
      <c r="J1" t="s">
        <v>103</v>
      </c>
      <c r="K1" t="s">
        <v>106</v>
      </c>
      <c r="P1" t="s">
        <v>108</v>
      </c>
      <c r="Q1" t="s">
        <v>109</v>
      </c>
    </row>
    <row r="2" spans="1:23" x14ac:dyDescent="0.55000000000000004">
      <c r="A2" t="s">
        <v>3</v>
      </c>
      <c r="B2" t="s">
        <v>4</v>
      </c>
      <c r="C2" t="s">
        <v>5</v>
      </c>
      <c r="D2" t="s">
        <v>6</v>
      </c>
      <c r="E2" t="str">
        <f>+INDEX($P$1:$Q$1,,MATCH(M2,$P2:$Q2,0))</f>
        <v>(-.5, 0)</v>
      </c>
      <c r="F2" t="str">
        <f>+INDEX($P$1:$Q$1,,MATCH(N2,$P2:$Q2,0))</f>
        <v>(.5, 0)</v>
      </c>
      <c r="G2">
        <f>+VALUE(MID(E2,2,SEARCH(",",E2)-2))</f>
        <v>-0.5</v>
      </c>
      <c r="H2">
        <f>+VALUE(LEFT(MID(E2,SEARCH(",",E2)+1,10),LEN(MID(E2,SEARCH(",",E2)+1,10))-1))</f>
        <v>0</v>
      </c>
      <c r="I2">
        <f>+VALUE(MID(F2,2,SEARCH(",",F2)-2))</f>
        <v>0.5</v>
      </c>
      <c r="J2">
        <f>+VALUE(LEFT(MID(F2,SEARCH(",",F2)+1,10),LEN(MID(F2,SEARCH(",",F2)+1,10))-1))</f>
        <v>0</v>
      </c>
      <c r="K2" t="str">
        <f>+_xlfn.IFS(G2+H2=-0.5,"left",G2+H2=0.5,"right")</f>
        <v>left</v>
      </c>
      <c r="M2" s="2">
        <v>0.46036969854509224</v>
      </c>
      <c r="N2" s="2">
        <v>0.52225897415521849</v>
      </c>
      <c r="P2">
        <f>+MIN(M2:N2)</f>
        <v>0.46036969854509224</v>
      </c>
      <c r="Q2">
        <f>+MAX(M2:N2)</f>
        <v>0.52225897415521849</v>
      </c>
      <c r="T2">
        <v>1</v>
      </c>
      <c r="U2" t="s">
        <v>90</v>
      </c>
      <c r="V2" t="s">
        <v>91</v>
      </c>
      <c r="W2" t="s">
        <v>92</v>
      </c>
    </row>
    <row r="3" spans="1:23" x14ac:dyDescent="0.55000000000000004">
      <c r="A3" t="s">
        <v>7</v>
      </c>
      <c r="B3" t="s">
        <v>8</v>
      </c>
      <c r="C3" t="s">
        <v>3</v>
      </c>
      <c r="D3" t="s">
        <v>9</v>
      </c>
      <c r="E3" t="str">
        <f>+INDEX($P$1:$Q$1,,MATCH(M3,$P3:$Q3,0))</f>
        <v>(-.5, 0)</v>
      </c>
      <c r="F3" t="str">
        <f>+INDEX($P$1:$Q$1,,MATCH(N3,$P3:$Q3,0))</f>
        <v>(.5, 0)</v>
      </c>
      <c r="G3">
        <f>+VALUE(MID(E3,2,SEARCH(",",E3)-2))</f>
        <v>-0.5</v>
      </c>
      <c r="H3">
        <f>+VALUE(LEFT(MID(E3,SEARCH(",",E3)+1,10),LEN(MID(E3,SEARCH(",",E3)+1,10))-1))</f>
        <v>0</v>
      </c>
      <c r="I3">
        <f>+VALUE(MID(F3,2,SEARCH(",",F3)-2))</f>
        <v>0.5</v>
      </c>
      <c r="J3">
        <f>+VALUE(LEFT(MID(F3,SEARCH(",",F3)+1,10),LEN(MID(F3,SEARCH(",",F3)+1,10))-1))</f>
        <v>0</v>
      </c>
      <c r="K3" t="str">
        <f t="shared" ref="K3:K49" si="0">+_xlfn.IFS(G3+H3=-0.5,"left",G3+H3=0.5,"right")</f>
        <v>left</v>
      </c>
      <c r="M3" s="2">
        <v>0.1281453258336509</v>
      </c>
      <c r="N3" s="2">
        <v>0.79070169077341024</v>
      </c>
      <c r="P3">
        <f>+MIN(M3:N3)</f>
        <v>0.1281453258336509</v>
      </c>
      <c r="Q3">
        <f>+MAX(M3:N3)</f>
        <v>0.79070169077341024</v>
      </c>
      <c r="T3">
        <v>2</v>
      </c>
      <c r="U3" t="s">
        <v>91</v>
      </c>
    </row>
    <row r="4" spans="1:23" x14ac:dyDescent="0.55000000000000004">
      <c r="A4" t="s">
        <v>4</v>
      </c>
      <c r="B4" t="s">
        <v>10</v>
      </c>
      <c r="C4" t="s">
        <v>11</v>
      </c>
      <c r="D4" t="s">
        <v>7</v>
      </c>
      <c r="E4" t="str">
        <f>+INDEX($P$1:$Q$1,,MATCH(M4,$P4:$Q4,0))</f>
        <v>(.5, 0)</v>
      </c>
      <c r="F4" t="str">
        <f>+INDEX($P$1:$Q$1,,MATCH(N4,$P4:$Q4,0))</f>
        <v>(-.5, 0)</v>
      </c>
      <c r="G4">
        <f>+VALUE(MID(E4,2,SEARCH(",",E4)-2))</f>
        <v>0.5</v>
      </c>
      <c r="H4">
        <f>+VALUE(LEFT(MID(E4,SEARCH(",",E4)+1,10),LEN(MID(E4,SEARCH(",",E4)+1,10))-1))</f>
        <v>0</v>
      </c>
      <c r="I4">
        <f>+VALUE(MID(F4,2,SEARCH(",",F4)-2))</f>
        <v>-0.5</v>
      </c>
      <c r="J4">
        <f>+VALUE(LEFT(MID(F4,SEARCH(",",F4)+1,10),LEN(MID(F4,SEARCH(",",F4)+1,10))-1))</f>
        <v>0</v>
      </c>
      <c r="K4" t="str">
        <f t="shared" si="0"/>
        <v>right</v>
      </c>
      <c r="M4" s="2">
        <v>0.31213169894024018</v>
      </c>
      <c r="N4" s="2">
        <v>0.10980435096866159</v>
      </c>
      <c r="P4">
        <f>+MIN(M4:N4)</f>
        <v>0.10980435096866159</v>
      </c>
      <c r="Q4">
        <f>+MAX(M4:N4)</f>
        <v>0.31213169894024018</v>
      </c>
      <c r="T4">
        <v>3</v>
      </c>
      <c r="U4" t="s">
        <v>92</v>
      </c>
    </row>
    <row r="5" spans="1:23" x14ac:dyDescent="0.55000000000000004">
      <c r="A5" t="s">
        <v>6</v>
      </c>
      <c r="B5" t="s">
        <v>12</v>
      </c>
      <c r="C5" t="s">
        <v>4</v>
      </c>
      <c r="D5" t="s">
        <v>13</v>
      </c>
      <c r="E5" t="str">
        <f>+INDEX($P$1:$Q$1,,MATCH(M5,$P5:$Q5,0))</f>
        <v>(-.5, 0)</v>
      </c>
      <c r="F5" t="str">
        <f>+INDEX($P$1:$Q$1,,MATCH(N5,$P5:$Q5,0))</f>
        <v>(.5, 0)</v>
      </c>
      <c r="G5">
        <f>+VALUE(MID(E5,2,SEARCH(",",E5)-2))</f>
        <v>-0.5</v>
      </c>
      <c r="H5">
        <f>+VALUE(LEFT(MID(E5,SEARCH(",",E5)+1,10),LEN(MID(E5,SEARCH(",",E5)+1,10))-1))</f>
        <v>0</v>
      </c>
      <c r="I5">
        <f>+VALUE(MID(F5,2,SEARCH(",",F5)-2))</f>
        <v>0.5</v>
      </c>
      <c r="J5">
        <f>+VALUE(LEFT(MID(F5,SEARCH(",",F5)+1,10),LEN(MID(F5,SEARCH(",",F5)+1,10))-1))</f>
        <v>0</v>
      </c>
      <c r="K5" t="str">
        <f t="shared" si="0"/>
        <v>left</v>
      </c>
      <c r="M5" s="2">
        <v>0.16231893928908436</v>
      </c>
      <c r="N5" s="2">
        <v>0.65685386805346613</v>
      </c>
      <c r="P5">
        <f>+MIN(M5:N5)</f>
        <v>0.16231893928908436</v>
      </c>
      <c r="Q5">
        <f>+MAX(M5:N5)</f>
        <v>0.65685386805346613</v>
      </c>
    </row>
    <row r="6" spans="1:23" x14ac:dyDescent="0.55000000000000004">
      <c r="A6" t="s">
        <v>14</v>
      </c>
      <c r="B6" t="s">
        <v>15</v>
      </c>
      <c r="C6" t="s">
        <v>16</v>
      </c>
      <c r="D6" t="s">
        <v>7</v>
      </c>
      <c r="E6" t="str">
        <f>+INDEX($P$1:$Q$1,,MATCH(M6,$P6:$Q6,0))</f>
        <v>(-.5, 0)</v>
      </c>
      <c r="F6" t="str">
        <f>+INDEX($P$1:$Q$1,,MATCH(N6,$P6:$Q6,0))</f>
        <v>(.5, 0)</v>
      </c>
      <c r="G6">
        <f>+VALUE(MID(E6,2,SEARCH(",",E6)-2))</f>
        <v>-0.5</v>
      </c>
      <c r="H6">
        <f>+VALUE(LEFT(MID(E6,SEARCH(",",E6)+1,10),LEN(MID(E6,SEARCH(",",E6)+1,10))-1))</f>
        <v>0</v>
      </c>
      <c r="I6">
        <f>+VALUE(MID(F6,2,SEARCH(",",F6)-2))</f>
        <v>0.5</v>
      </c>
      <c r="J6">
        <f>+VALUE(LEFT(MID(F6,SEARCH(",",F6)+1,10),LEN(MID(F6,SEARCH(",",F6)+1,10))-1))</f>
        <v>0</v>
      </c>
      <c r="K6" t="str">
        <f t="shared" si="0"/>
        <v>left</v>
      </c>
      <c r="M6" s="2">
        <v>0.46390940767585642</v>
      </c>
      <c r="N6" s="2">
        <v>0.71711814596847467</v>
      </c>
      <c r="P6">
        <f>+MIN(M6:N6)</f>
        <v>0.46390940767585642</v>
      </c>
      <c r="Q6">
        <f>+MAX(M6:N6)</f>
        <v>0.71711814596847467</v>
      </c>
    </row>
    <row r="7" spans="1:23" x14ac:dyDescent="0.55000000000000004">
      <c r="A7" t="s">
        <v>17</v>
      </c>
      <c r="B7" t="s">
        <v>18</v>
      </c>
      <c r="C7" t="s">
        <v>14</v>
      </c>
      <c r="D7" t="s">
        <v>19</v>
      </c>
      <c r="E7" t="str">
        <f>+INDEX($P$1:$Q$1,,MATCH(M7,$P7:$Q7,0))</f>
        <v>(-.5, 0)</v>
      </c>
      <c r="F7" t="str">
        <f>+INDEX($P$1:$Q$1,,MATCH(N7,$P7:$Q7,0))</f>
        <v>(.5, 0)</v>
      </c>
      <c r="G7">
        <f>+VALUE(MID(E7,2,SEARCH(",",E7)-2))</f>
        <v>-0.5</v>
      </c>
      <c r="H7">
        <f>+VALUE(LEFT(MID(E7,SEARCH(",",E7)+1,10),LEN(MID(E7,SEARCH(",",E7)+1,10))-1))</f>
        <v>0</v>
      </c>
      <c r="I7">
        <f>+VALUE(MID(F7,2,SEARCH(",",F7)-2))</f>
        <v>0.5</v>
      </c>
      <c r="J7">
        <f>+VALUE(LEFT(MID(F7,SEARCH(",",F7)+1,10),LEN(MID(F7,SEARCH(",",F7)+1,10))-1))</f>
        <v>0</v>
      </c>
      <c r="K7" t="str">
        <f t="shared" si="0"/>
        <v>left</v>
      </c>
      <c r="M7" s="2">
        <v>0.34976224735203743</v>
      </c>
      <c r="N7" s="2">
        <v>0.40820211679471385</v>
      </c>
      <c r="P7">
        <f>+MIN(M7:N7)</f>
        <v>0.34976224735203743</v>
      </c>
      <c r="Q7">
        <f>+MAX(M7:N7)</f>
        <v>0.40820211679471385</v>
      </c>
    </row>
    <row r="8" spans="1:23" x14ac:dyDescent="0.55000000000000004">
      <c r="A8" t="s">
        <v>8</v>
      </c>
      <c r="B8" t="s">
        <v>20</v>
      </c>
      <c r="C8" t="s">
        <v>21</v>
      </c>
      <c r="D8" t="s">
        <v>17</v>
      </c>
      <c r="E8" t="str">
        <f>+INDEX($P$1:$Q$1,,MATCH(M8,$P8:$Q8,0))</f>
        <v>(.5, 0)</v>
      </c>
      <c r="F8" t="str">
        <f>+INDEX($P$1:$Q$1,,MATCH(N8,$P8:$Q8,0))</f>
        <v>(-.5, 0)</v>
      </c>
      <c r="G8">
        <f>+VALUE(MID(E8,2,SEARCH(",",E8)-2))</f>
        <v>0.5</v>
      </c>
      <c r="H8">
        <f>+VALUE(LEFT(MID(E8,SEARCH(",",E8)+1,10),LEN(MID(E8,SEARCH(",",E8)+1,10))-1))</f>
        <v>0</v>
      </c>
      <c r="I8">
        <f>+VALUE(MID(F8,2,SEARCH(",",F8)-2))</f>
        <v>-0.5</v>
      </c>
      <c r="J8">
        <f>+VALUE(LEFT(MID(F8,SEARCH(",",F8)+1,10),LEN(MID(F8,SEARCH(",",F8)+1,10))-1))</f>
        <v>0</v>
      </c>
      <c r="K8" t="str">
        <f t="shared" si="0"/>
        <v>right</v>
      </c>
      <c r="M8" s="2">
        <v>0.7462314208260391</v>
      </c>
      <c r="N8" s="2">
        <v>0.52226374361113836</v>
      </c>
      <c r="P8">
        <f>+MIN(M8:N8)</f>
        <v>0.52226374361113836</v>
      </c>
      <c r="Q8">
        <f>+MAX(M8:N8)</f>
        <v>0.7462314208260391</v>
      </c>
    </row>
    <row r="9" spans="1:23" x14ac:dyDescent="0.55000000000000004">
      <c r="A9" t="s">
        <v>10</v>
      </c>
      <c r="B9" t="s">
        <v>14</v>
      </c>
      <c r="C9" t="s">
        <v>8</v>
      </c>
      <c r="D9" t="s">
        <v>22</v>
      </c>
      <c r="E9" t="str">
        <f>+INDEX($P$1:$Q$1,,MATCH(M9,$P9:$Q9,0))</f>
        <v>(.5, 0)</v>
      </c>
      <c r="F9" t="str">
        <f>+INDEX($P$1:$Q$1,,MATCH(N9,$P9:$Q9,0))</f>
        <v>(-.5, 0)</v>
      </c>
      <c r="G9">
        <f>+VALUE(MID(E9,2,SEARCH(",",E9)-2))</f>
        <v>0.5</v>
      </c>
      <c r="H9">
        <f>+VALUE(LEFT(MID(E9,SEARCH(",",E9)+1,10),LEN(MID(E9,SEARCH(",",E9)+1,10))-1))</f>
        <v>0</v>
      </c>
      <c r="I9">
        <f>+VALUE(MID(F9,2,SEARCH(",",F9)-2))</f>
        <v>-0.5</v>
      </c>
      <c r="J9">
        <f>+VALUE(LEFT(MID(F9,SEARCH(",",F9)+1,10),LEN(MID(F9,SEARCH(",",F9)+1,10))-1))</f>
        <v>0</v>
      </c>
      <c r="K9" t="str">
        <f t="shared" si="0"/>
        <v>right</v>
      </c>
      <c r="M9" s="2">
        <v>0.84743376553003102</v>
      </c>
      <c r="N9" s="2">
        <v>1.476863546540208E-2</v>
      </c>
      <c r="P9">
        <f>+MIN(M9:N9)</f>
        <v>1.476863546540208E-2</v>
      </c>
      <c r="Q9">
        <f>+MAX(M9:N9)</f>
        <v>0.84743376553003102</v>
      </c>
    </row>
    <row r="10" spans="1:23" x14ac:dyDescent="0.55000000000000004">
      <c r="A10" t="s">
        <v>12</v>
      </c>
      <c r="B10" t="s">
        <v>17</v>
      </c>
      <c r="C10" t="s">
        <v>23</v>
      </c>
      <c r="D10" t="s">
        <v>10</v>
      </c>
      <c r="E10" t="str">
        <f>+INDEX($P$1:$Q$1,,MATCH(M10,$P10:$Q10,0))</f>
        <v>(.5, 0)</v>
      </c>
      <c r="F10" t="str">
        <f>+INDEX($P$1:$Q$1,,MATCH(N10,$P10:$Q10,0))</f>
        <v>(-.5, 0)</v>
      </c>
      <c r="G10">
        <f>+VALUE(MID(E10,2,SEARCH(",",E10)-2))</f>
        <v>0.5</v>
      </c>
      <c r="H10">
        <f>+VALUE(LEFT(MID(E10,SEARCH(",",E10)+1,10),LEN(MID(E10,SEARCH(",",E10)+1,10))-1))</f>
        <v>0</v>
      </c>
      <c r="I10">
        <f>+VALUE(MID(F10,2,SEARCH(",",F10)-2))</f>
        <v>-0.5</v>
      </c>
      <c r="J10">
        <f>+VALUE(LEFT(MID(F10,SEARCH(",",F10)+1,10),LEN(MID(F10,SEARCH(",",F10)+1,10))-1))</f>
        <v>0</v>
      </c>
      <c r="K10" t="str">
        <f t="shared" si="0"/>
        <v>right</v>
      </c>
      <c r="M10" s="2">
        <v>0.63500057630710038</v>
      </c>
      <c r="N10" s="2">
        <v>0.22417450774097591</v>
      </c>
      <c r="P10">
        <f>+MIN(M10:N10)</f>
        <v>0.22417450774097591</v>
      </c>
      <c r="Q10">
        <f>+MAX(M10:N10)</f>
        <v>0.63500057630710038</v>
      </c>
    </row>
    <row r="11" spans="1:23" x14ac:dyDescent="0.55000000000000004">
      <c r="A11" t="s">
        <v>24</v>
      </c>
      <c r="B11" t="s">
        <v>25</v>
      </c>
      <c r="C11" t="s">
        <v>12</v>
      </c>
      <c r="D11" t="s">
        <v>26</v>
      </c>
      <c r="E11" t="str">
        <f>+INDEX($P$1:$Q$1,,MATCH(M11,$P11:$Q11,0))</f>
        <v>(.5, 0)</v>
      </c>
      <c r="F11" t="str">
        <f>+INDEX($P$1:$Q$1,,MATCH(N11,$P11:$Q11,0))</f>
        <v>(-.5, 0)</v>
      </c>
      <c r="G11">
        <f>+VALUE(MID(E11,2,SEARCH(",",E11)-2))</f>
        <v>0.5</v>
      </c>
      <c r="H11">
        <f>+VALUE(LEFT(MID(E11,SEARCH(",",E11)+1,10),LEN(MID(E11,SEARCH(",",E11)+1,10))-1))</f>
        <v>0</v>
      </c>
      <c r="I11">
        <f>+VALUE(MID(F11,2,SEARCH(",",F11)-2))</f>
        <v>-0.5</v>
      </c>
      <c r="J11">
        <f>+VALUE(LEFT(MID(F11,SEARCH(",",F11)+1,10),LEN(MID(F11,SEARCH(",",F11)+1,10))-1))</f>
        <v>0</v>
      </c>
      <c r="K11" t="str">
        <f t="shared" si="0"/>
        <v>right</v>
      </c>
      <c r="M11" s="2">
        <v>0.87045505863327044</v>
      </c>
      <c r="N11" s="2">
        <v>0.36686666345967678</v>
      </c>
      <c r="P11">
        <f>+MIN(M11:N11)</f>
        <v>0.36686666345967678</v>
      </c>
      <c r="Q11">
        <f>+MAX(M11:N11)</f>
        <v>0.87045505863327044</v>
      </c>
    </row>
    <row r="12" spans="1:23" x14ac:dyDescent="0.55000000000000004">
      <c r="A12" t="s">
        <v>27</v>
      </c>
      <c r="B12" t="s">
        <v>28</v>
      </c>
      <c r="C12" t="s">
        <v>29</v>
      </c>
      <c r="D12" t="s">
        <v>24</v>
      </c>
      <c r="E12" t="str">
        <f>+INDEX($P$1:$Q$1,,MATCH(M12,$P12:$Q12,0))</f>
        <v>(.5, 0)</v>
      </c>
      <c r="F12" t="str">
        <f>+INDEX($P$1:$Q$1,,MATCH(N12,$P12:$Q12,0))</f>
        <v>(-.5, 0)</v>
      </c>
      <c r="G12">
        <f>+VALUE(MID(E12,2,SEARCH(",",E12)-2))</f>
        <v>0.5</v>
      </c>
      <c r="H12">
        <f>+VALUE(LEFT(MID(E12,SEARCH(",",E12)+1,10),LEN(MID(E12,SEARCH(",",E12)+1,10))-1))</f>
        <v>0</v>
      </c>
      <c r="I12">
        <f>+VALUE(MID(F12,2,SEARCH(",",F12)-2))</f>
        <v>-0.5</v>
      </c>
      <c r="J12">
        <f>+VALUE(LEFT(MID(F12,SEARCH(",",F12)+1,10),LEN(MID(F12,SEARCH(",",F12)+1,10))-1))</f>
        <v>0</v>
      </c>
      <c r="K12" t="str">
        <f t="shared" si="0"/>
        <v>right</v>
      </c>
      <c r="M12" s="2">
        <v>0.69940621506864598</v>
      </c>
      <c r="N12" s="2">
        <v>0.31749491520609052</v>
      </c>
      <c r="P12">
        <f>+MIN(M12:N12)</f>
        <v>0.31749491520609052</v>
      </c>
      <c r="Q12">
        <f>+MAX(M12:N12)</f>
        <v>0.69940621506864598</v>
      </c>
    </row>
    <row r="13" spans="1:23" x14ac:dyDescent="0.55000000000000004">
      <c r="A13" t="s">
        <v>15</v>
      </c>
      <c r="B13" t="s">
        <v>24</v>
      </c>
      <c r="C13" t="s">
        <v>27</v>
      </c>
      <c r="D13" t="s">
        <v>30</v>
      </c>
      <c r="E13" t="str">
        <f>+INDEX($P$1:$Q$1,,MATCH(M13,$P13:$Q13,0))</f>
        <v>(.5, 0)</v>
      </c>
      <c r="F13" t="str">
        <f>+INDEX($P$1:$Q$1,,MATCH(N13,$P13:$Q13,0))</f>
        <v>(-.5, 0)</v>
      </c>
      <c r="G13">
        <f>+VALUE(MID(E13,2,SEARCH(",",E13)-2))</f>
        <v>0.5</v>
      </c>
      <c r="H13">
        <f>+VALUE(LEFT(MID(E13,SEARCH(",",E13)+1,10),LEN(MID(E13,SEARCH(",",E13)+1,10))-1))</f>
        <v>0</v>
      </c>
      <c r="I13">
        <f>+VALUE(MID(F13,2,SEARCH(",",F13)-2))</f>
        <v>-0.5</v>
      </c>
      <c r="J13">
        <f>+VALUE(LEFT(MID(F13,SEARCH(",",F13)+1,10),LEN(MID(F13,SEARCH(",",F13)+1,10))-1))</f>
        <v>0</v>
      </c>
      <c r="K13" t="str">
        <f t="shared" si="0"/>
        <v>right</v>
      </c>
      <c r="M13" s="2">
        <v>0.78371350597542566</v>
      </c>
      <c r="N13" s="2">
        <v>0.44460558474524425</v>
      </c>
      <c r="P13">
        <f>+MIN(M13:N13)</f>
        <v>0.44460558474524425</v>
      </c>
      <c r="Q13">
        <f>+MAX(M13:N13)</f>
        <v>0.78371350597542566</v>
      </c>
    </row>
    <row r="14" spans="1:23" x14ac:dyDescent="0.55000000000000004">
      <c r="A14" t="s">
        <v>31</v>
      </c>
      <c r="B14" t="s">
        <v>32</v>
      </c>
      <c r="C14" t="s">
        <v>33</v>
      </c>
      <c r="D14" t="s">
        <v>34</v>
      </c>
      <c r="E14" t="str">
        <f>+INDEX($P$1:$Q$1,,MATCH(M14,$P14:$Q14,0))</f>
        <v>(.5, 0)</v>
      </c>
      <c r="F14" t="str">
        <f>+INDEX($P$1:$Q$1,,MATCH(N14,$P14:$Q14,0))</f>
        <v>(-.5, 0)</v>
      </c>
      <c r="G14">
        <f>+VALUE(MID(E14,2,SEARCH(",",E14)-2))</f>
        <v>0.5</v>
      </c>
      <c r="H14">
        <f>+VALUE(LEFT(MID(E14,SEARCH(",",E14)+1,10),LEN(MID(E14,SEARCH(",",E14)+1,10))-1))</f>
        <v>0</v>
      </c>
      <c r="I14">
        <f>+VALUE(MID(F14,2,SEARCH(",",F14)-2))</f>
        <v>-0.5</v>
      </c>
      <c r="J14">
        <f>+VALUE(LEFT(MID(F14,SEARCH(",",F14)+1,10),LEN(MID(F14,SEARCH(",",F14)+1,10))-1))</f>
        <v>0</v>
      </c>
      <c r="K14" t="str">
        <f t="shared" si="0"/>
        <v>right</v>
      </c>
      <c r="M14" s="2">
        <v>0.34345353814480017</v>
      </c>
      <c r="N14" s="2">
        <v>0.22085715207219792</v>
      </c>
      <c r="P14">
        <f>+MIN(M14:N14)</f>
        <v>0.22085715207219792</v>
      </c>
      <c r="Q14">
        <f>+MAX(M14:N14)</f>
        <v>0.34345353814480017</v>
      </c>
    </row>
    <row r="15" spans="1:23" x14ac:dyDescent="0.55000000000000004">
      <c r="A15" t="s">
        <v>30</v>
      </c>
      <c r="B15" t="s">
        <v>35</v>
      </c>
      <c r="C15" t="s">
        <v>31</v>
      </c>
      <c r="D15" t="s">
        <v>28</v>
      </c>
      <c r="E15" t="str">
        <f>+INDEX($P$1:$Q$1,,MATCH(M15,$P15:$Q15,0))</f>
        <v>(-.5, 0)</v>
      </c>
      <c r="F15" t="str">
        <f>+INDEX($P$1:$Q$1,,MATCH(N15,$P15:$Q15,0))</f>
        <v>(.5, 0)</v>
      </c>
      <c r="G15">
        <f>+VALUE(MID(E15,2,SEARCH(",",E15)-2))</f>
        <v>-0.5</v>
      </c>
      <c r="H15">
        <f>+VALUE(LEFT(MID(E15,SEARCH(",",E15)+1,10),LEN(MID(E15,SEARCH(",",E15)+1,10))-1))</f>
        <v>0</v>
      </c>
      <c r="I15">
        <f>+VALUE(MID(F15,2,SEARCH(",",F15)-2))</f>
        <v>0.5</v>
      </c>
      <c r="J15">
        <f>+VALUE(LEFT(MID(F15,SEARCH(",",F15)+1,10),LEN(MID(F15,SEARCH(",",F15)+1,10))-1))</f>
        <v>0</v>
      </c>
      <c r="K15" t="str">
        <f t="shared" si="0"/>
        <v>left</v>
      </c>
      <c r="M15" s="2">
        <v>0.66390141247709822</v>
      </c>
      <c r="N15" s="2">
        <v>0.8497625614962061</v>
      </c>
      <c r="P15">
        <f>+MIN(M15:N15)</f>
        <v>0.66390141247709822</v>
      </c>
      <c r="Q15">
        <f>+MAX(M15:N15)</f>
        <v>0.8497625614962061</v>
      </c>
    </row>
    <row r="16" spans="1:23" x14ac:dyDescent="0.55000000000000004">
      <c r="A16" t="s">
        <v>28</v>
      </c>
      <c r="B16" t="s">
        <v>27</v>
      </c>
      <c r="C16" t="s">
        <v>36</v>
      </c>
      <c r="D16" t="s">
        <v>25</v>
      </c>
      <c r="E16" t="str">
        <f>+INDEX($P$1:$Q$1,,MATCH(M16,$P16:$Q16,0))</f>
        <v>(-.5, 0)</v>
      </c>
      <c r="F16" t="str">
        <f>+INDEX($P$1:$Q$1,,MATCH(N16,$P16:$Q16,0))</f>
        <v>(.5, 0)</v>
      </c>
      <c r="G16">
        <f>+VALUE(MID(E16,2,SEARCH(",",E16)-2))</f>
        <v>-0.5</v>
      </c>
      <c r="H16">
        <f>+VALUE(LEFT(MID(E16,SEARCH(",",E16)+1,10),LEN(MID(E16,SEARCH(",",E16)+1,10))-1))</f>
        <v>0</v>
      </c>
      <c r="I16">
        <f>+VALUE(MID(F16,2,SEARCH(",",F16)-2))</f>
        <v>0.5</v>
      </c>
      <c r="J16">
        <f>+VALUE(LEFT(MID(F16,SEARCH(",",F16)+1,10),LEN(MID(F16,SEARCH(",",F16)+1,10))-1))</f>
        <v>0</v>
      </c>
      <c r="K16" t="str">
        <f t="shared" si="0"/>
        <v>left</v>
      </c>
      <c r="M16" s="2">
        <v>0.10263071296118664</v>
      </c>
      <c r="N16" s="2">
        <v>0.52362987628165758</v>
      </c>
      <c r="P16">
        <f>+MIN(M16:N16)</f>
        <v>0.10263071296118664</v>
      </c>
      <c r="Q16">
        <f>+MAX(M16:N16)</f>
        <v>0.52362987628165758</v>
      </c>
    </row>
    <row r="17" spans="1:17" x14ac:dyDescent="0.55000000000000004">
      <c r="A17" t="s">
        <v>25</v>
      </c>
      <c r="B17" t="s">
        <v>31</v>
      </c>
      <c r="C17" t="s">
        <v>37</v>
      </c>
      <c r="D17" t="s">
        <v>38</v>
      </c>
      <c r="E17" t="str">
        <f>+INDEX($P$1:$Q$1,,MATCH(M17,$P17:$Q17,0))</f>
        <v>(-.5, 0)</v>
      </c>
      <c r="F17" t="str">
        <f>+INDEX($P$1:$Q$1,,MATCH(N17,$P17:$Q17,0))</f>
        <v>(.5, 0)</v>
      </c>
      <c r="G17">
        <f>+VALUE(MID(E17,2,SEARCH(",",E17)-2))</f>
        <v>-0.5</v>
      </c>
      <c r="H17">
        <f>+VALUE(LEFT(MID(E17,SEARCH(",",E17)+1,10),LEN(MID(E17,SEARCH(",",E17)+1,10))-1))</f>
        <v>0</v>
      </c>
      <c r="I17">
        <f>+VALUE(MID(F17,2,SEARCH(",",F17)-2))</f>
        <v>0.5</v>
      </c>
      <c r="J17">
        <f>+VALUE(LEFT(MID(F17,SEARCH(",",F17)+1,10),LEN(MID(F17,SEARCH(",",F17)+1,10))-1))</f>
        <v>0</v>
      </c>
      <c r="K17" t="str">
        <f t="shared" si="0"/>
        <v>left</v>
      </c>
      <c r="M17" s="2">
        <v>0.12708333991843979</v>
      </c>
      <c r="N17" s="2">
        <v>0.58242629916901778</v>
      </c>
      <c r="P17">
        <f>+MIN(M17:N17)</f>
        <v>0.12708333991843979</v>
      </c>
      <c r="Q17">
        <f>+MAX(M17:N17)</f>
        <v>0.58242629916901778</v>
      </c>
    </row>
    <row r="18" spans="1:17" x14ac:dyDescent="0.55000000000000004">
      <c r="A18" t="s">
        <v>33</v>
      </c>
      <c r="B18" t="s">
        <v>30</v>
      </c>
      <c r="C18" t="s">
        <v>15</v>
      </c>
      <c r="D18" t="s">
        <v>5</v>
      </c>
      <c r="E18" t="str">
        <f>+INDEX($P$1:$Q$1,,MATCH(M18,$P18:$Q18,0))</f>
        <v>(-.5, 0)</v>
      </c>
      <c r="F18" t="str">
        <f>+INDEX($P$1:$Q$1,,MATCH(N18,$P18:$Q18,0))</f>
        <v>(.5, 0)</v>
      </c>
      <c r="G18">
        <f>+VALUE(MID(E18,2,SEARCH(",",E18)-2))</f>
        <v>-0.5</v>
      </c>
      <c r="H18">
        <f>+VALUE(LEFT(MID(E18,SEARCH(",",E18)+1,10),LEN(MID(E18,SEARCH(",",E18)+1,10))-1))</f>
        <v>0</v>
      </c>
      <c r="I18">
        <f>+VALUE(MID(F18,2,SEARCH(",",F18)-2))</f>
        <v>0.5</v>
      </c>
      <c r="J18">
        <f>+VALUE(LEFT(MID(F18,SEARCH(",",F18)+1,10),LEN(MID(F18,SEARCH(",",F18)+1,10))-1))</f>
        <v>0</v>
      </c>
      <c r="K18" t="str">
        <f t="shared" si="0"/>
        <v>left</v>
      </c>
      <c r="M18" s="2">
        <v>0.50435349630226867</v>
      </c>
      <c r="N18" s="2">
        <v>0.74725741066596452</v>
      </c>
      <c r="P18">
        <f>+MIN(M18:N18)</f>
        <v>0.50435349630226867</v>
      </c>
      <c r="Q18">
        <f>+MAX(M18:N18)</f>
        <v>0.74725741066596452</v>
      </c>
    </row>
    <row r="19" spans="1:17" x14ac:dyDescent="0.55000000000000004">
      <c r="A19" t="s">
        <v>37</v>
      </c>
      <c r="B19" t="s">
        <v>39</v>
      </c>
      <c r="C19" t="s">
        <v>18</v>
      </c>
      <c r="D19" t="s">
        <v>40</v>
      </c>
      <c r="E19" t="str">
        <f>+INDEX($P$1:$Q$1,,MATCH(M19,$P19:$Q19,0))</f>
        <v>(-.5, 0)</v>
      </c>
      <c r="F19" t="str">
        <f>+INDEX($P$1:$Q$1,,MATCH(N19,$P19:$Q19,0))</f>
        <v>(.5, 0)</v>
      </c>
      <c r="G19">
        <f>+VALUE(MID(E19,2,SEARCH(",",E19)-2))</f>
        <v>-0.5</v>
      </c>
      <c r="H19">
        <f>+VALUE(LEFT(MID(E19,SEARCH(",",E19)+1,10),LEN(MID(E19,SEARCH(",",E19)+1,10))-1))</f>
        <v>0</v>
      </c>
      <c r="I19">
        <f>+VALUE(MID(F19,2,SEARCH(",",F19)-2))</f>
        <v>0.5</v>
      </c>
      <c r="J19">
        <f>+VALUE(LEFT(MID(F19,SEARCH(",",F19)+1,10),LEN(MID(F19,SEARCH(",",F19)+1,10))-1))</f>
        <v>0</v>
      </c>
      <c r="K19" t="str">
        <f t="shared" si="0"/>
        <v>left</v>
      </c>
      <c r="M19" s="2">
        <v>0.23583156268616889</v>
      </c>
      <c r="N19" s="2">
        <v>0.80163651906027467</v>
      </c>
      <c r="P19">
        <f>+MIN(M19:N19)</f>
        <v>0.23583156268616889</v>
      </c>
      <c r="Q19">
        <f>+MAX(M19:N19)</f>
        <v>0.80163651906027467</v>
      </c>
    </row>
    <row r="20" spans="1:17" x14ac:dyDescent="0.55000000000000004">
      <c r="A20" t="s">
        <v>32</v>
      </c>
      <c r="B20" t="s">
        <v>41</v>
      </c>
      <c r="C20" t="s">
        <v>35</v>
      </c>
      <c r="D20" t="s">
        <v>34</v>
      </c>
      <c r="E20" t="str">
        <f>+INDEX($P$1:$Q$1,,MATCH(M20,$P20:$Q20,0))</f>
        <v>(.5, 0)</v>
      </c>
      <c r="F20" t="str">
        <f>+INDEX($P$1:$Q$1,,MATCH(N20,$P20:$Q20,0))</f>
        <v>(-.5, 0)</v>
      </c>
      <c r="G20">
        <f>+VALUE(MID(E20,2,SEARCH(",",E20)-2))</f>
        <v>0.5</v>
      </c>
      <c r="H20">
        <f>+VALUE(LEFT(MID(E20,SEARCH(",",E20)+1,10),LEN(MID(E20,SEARCH(",",E20)+1,10))-1))</f>
        <v>0</v>
      </c>
      <c r="I20">
        <f>+VALUE(MID(F20,2,SEARCH(",",F20)-2))</f>
        <v>-0.5</v>
      </c>
      <c r="J20">
        <f>+VALUE(LEFT(MID(F20,SEARCH(",",F20)+1,10),LEN(MID(F20,SEARCH(",",F20)+1,10))-1))</f>
        <v>0</v>
      </c>
      <c r="K20" t="str">
        <f t="shared" si="0"/>
        <v>right</v>
      </c>
      <c r="M20" s="2">
        <v>0.66876444999345597</v>
      </c>
      <c r="N20" s="2">
        <v>0.19124253967927807</v>
      </c>
      <c r="P20">
        <f>+MIN(M20:N20)</f>
        <v>0.19124253967927807</v>
      </c>
      <c r="Q20">
        <f>+MAX(M20:N20)</f>
        <v>0.66876444999345597</v>
      </c>
    </row>
    <row r="21" spans="1:17" x14ac:dyDescent="0.55000000000000004">
      <c r="A21" t="s">
        <v>18</v>
      </c>
      <c r="B21" t="s">
        <v>42</v>
      </c>
      <c r="C21" t="s">
        <v>43</v>
      </c>
      <c r="D21" t="s">
        <v>32</v>
      </c>
      <c r="E21" t="str">
        <f>+INDEX($P$1:$Q$1,,MATCH(M21,$P21:$Q21,0))</f>
        <v>(.5, 0)</v>
      </c>
      <c r="F21" t="str">
        <f>+INDEX($P$1:$Q$1,,MATCH(N21,$P21:$Q21,0))</f>
        <v>(-.5, 0)</v>
      </c>
      <c r="G21">
        <f>+VALUE(MID(E21,2,SEARCH(",",E21)-2))</f>
        <v>0.5</v>
      </c>
      <c r="H21">
        <f>+VALUE(LEFT(MID(E21,SEARCH(",",E21)+1,10),LEN(MID(E21,SEARCH(",",E21)+1,10))-1))</f>
        <v>0</v>
      </c>
      <c r="I21">
        <f>+VALUE(MID(F21,2,SEARCH(",",F21)-2))</f>
        <v>-0.5</v>
      </c>
      <c r="J21">
        <f>+VALUE(LEFT(MID(F21,SEARCH(",",F21)+1,10),LEN(MID(F21,SEARCH(",",F21)+1,10))-1))</f>
        <v>0</v>
      </c>
      <c r="K21" t="str">
        <f t="shared" si="0"/>
        <v>right</v>
      </c>
      <c r="M21" s="2">
        <v>0.42531584407703937</v>
      </c>
      <c r="N21" s="2">
        <v>0.28684260542715112</v>
      </c>
      <c r="P21">
        <f>+MIN(M21:N21)</f>
        <v>0.28684260542715112</v>
      </c>
      <c r="Q21">
        <f>+MAX(M21:N21)</f>
        <v>0.42531584407703937</v>
      </c>
    </row>
    <row r="22" spans="1:17" x14ac:dyDescent="0.55000000000000004">
      <c r="A22" t="s">
        <v>44</v>
      </c>
      <c r="B22" t="s">
        <v>45</v>
      </c>
      <c r="C22" t="s">
        <v>46</v>
      </c>
      <c r="D22" t="s">
        <v>47</v>
      </c>
      <c r="E22" t="str">
        <f>+INDEX($P$1:$Q$1,,MATCH(M22,$P22:$Q22,0))</f>
        <v>(-.5, 0)</v>
      </c>
      <c r="F22" t="str">
        <f>+INDEX($P$1:$Q$1,,MATCH(N22,$P22:$Q22,0))</f>
        <v>(.5, 0)</v>
      </c>
      <c r="G22">
        <f>+VALUE(MID(E22,2,SEARCH(",",E22)-2))</f>
        <v>-0.5</v>
      </c>
      <c r="H22">
        <f>+VALUE(LEFT(MID(E22,SEARCH(",",E22)+1,10),LEN(MID(E22,SEARCH(",",E22)+1,10))-1))</f>
        <v>0</v>
      </c>
      <c r="I22">
        <f>+VALUE(MID(F22,2,SEARCH(",",F22)-2))</f>
        <v>0.5</v>
      </c>
      <c r="J22">
        <f>+VALUE(LEFT(MID(F22,SEARCH(",",F22)+1,10),LEN(MID(F22,SEARCH(",",F22)+1,10))-1))</f>
        <v>0</v>
      </c>
      <c r="K22" t="str">
        <f t="shared" si="0"/>
        <v>left</v>
      </c>
      <c r="M22" s="2">
        <v>0.70862060999941689</v>
      </c>
      <c r="N22" s="2">
        <v>0.99226467165358556</v>
      </c>
      <c r="P22">
        <f>+MIN(M22:N22)</f>
        <v>0.70862060999941689</v>
      </c>
      <c r="Q22">
        <f>+MAX(M22:N22)</f>
        <v>0.99226467165358556</v>
      </c>
    </row>
    <row r="23" spans="1:17" x14ac:dyDescent="0.55000000000000004">
      <c r="A23" t="s">
        <v>20</v>
      </c>
      <c r="B23" t="s">
        <v>48</v>
      </c>
      <c r="C23" t="s">
        <v>49</v>
      </c>
      <c r="D23" t="s">
        <v>42</v>
      </c>
      <c r="E23" t="str">
        <f>+INDEX($P$1:$Q$1,,MATCH(M23,$P23:$Q23,0))</f>
        <v>(-.5, 0)</v>
      </c>
      <c r="F23" t="str">
        <f>+INDEX($P$1:$Q$1,,MATCH(N23,$P23:$Q23,0))</f>
        <v>(.5, 0)</v>
      </c>
      <c r="G23">
        <f>+VALUE(MID(E23,2,SEARCH(",",E23)-2))</f>
        <v>-0.5</v>
      </c>
      <c r="H23">
        <f>+VALUE(LEFT(MID(E23,SEARCH(",",E23)+1,10),LEN(MID(E23,SEARCH(",",E23)+1,10))-1))</f>
        <v>0</v>
      </c>
      <c r="I23">
        <f>+VALUE(MID(F23,2,SEARCH(",",F23)-2))</f>
        <v>0.5</v>
      </c>
      <c r="J23">
        <f>+VALUE(LEFT(MID(F23,SEARCH(",",F23)+1,10),LEN(MID(F23,SEARCH(",",F23)+1,10))-1))</f>
        <v>0</v>
      </c>
      <c r="K23" t="str">
        <f t="shared" si="0"/>
        <v>left</v>
      </c>
      <c r="M23" s="2">
        <v>0.33604522498601164</v>
      </c>
      <c r="N23" s="2">
        <v>0.89354634793666599</v>
      </c>
      <c r="P23">
        <f>+MIN(M23:N23)</f>
        <v>0.33604522498601164</v>
      </c>
      <c r="Q23">
        <f>+MAX(M23:N23)</f>
        <v>0.89354634793666599</v>
      </c>
    </row>
    <row r="24" spans="1:17" x14ac:dyDescent="0.55000000000000004">
      <c r="A24" t="s">
        <v>49</v>
      </c>
      <c r="B24" t="s">
        <v>50</v>
      </c>
      <c r="C24" t="s">
        <v>35</v>
      </c>
      <c r="D24" t="s">
        <v>51</v>
      </c>
      <c r="E24" t="str">
        <f>+INDEX($P$1:$Q$1,,MATCH(M24,$P24:$Q24,0))</f>
        <v>(.5, 0)</v>
      </c>
      <c r="F24" t="str">
        <f>+INDEX($P$1:$Q$1,,MATCH(N24,$P24:$Q24,0))</f>
        <v>(-.5, 0)</v>
      </c>
      <c r="G24">
        <f>+VALUE(MID(E24,2,SEARCH(",",E24)-2))</f>
        <v>0.5</v>
      </c>
      <c r="H24">
        <f>+VALUE(LEFT(MID(E24,SEARCH(",",E24)+1,10),LEN(MID(E24,SEARCH(",",E24)+1,10))-1))</f>
        <v>0</v>
      </c>
      <c r="I24">
        <f>+VALUE(MID(F24,2,SEARCH(",",F24)-2))</f>
        <v>-0.5</v>
      </c>
      <c r="J24">
        <f>+VALUE(LEFT(MID(F24,SEARCH(",",F24)+1,10),LEN(MID(F24,SEARCH(",",F24)+1,10))-1))</f>
        <v>0</v>
      </c>
      <c r="K24" t="str">
        <f t="shared" si="0"/>
        <v>right</v>
      </c>
      <c r="M24" s="2">
        <v>0.89407738096849099</v>
      </c>
      <c r="N24" s="2">
        <v>0.66433050848786024</v>
      </c>
      <c r="P24">
        <f>+MIN(M24:N24)</f>
        <v>0.66433050848786024</v>
      </c>
      <c r="Q24">
        <f>+MAX(M24:N24)</f>
        <v>0.89407738096849099</v>
      </c>
    </row>
    <row r="25" spans="1:17" x14ac:dyDescent="0.55000000000000004">
      <c r="A25" t="s">
        <v>52</v>
      </c>
      <c r="B25" t="s">
        <v>53</v>
      </c>
      <c r="C25" t="s">
        <v>26</v>
      </c>
      <c r="D25" t="s">
        <v>40</v>
      </c>
      <c r="E25" t="str">
        <f>+INDEX($P$1:$Q$1,,MATCH(M25,$P25:$Q25,0))</f>
        <v>(-.5, 0)</v>
      </c>
      <c r="F25" t="str">
        <f>+INDEX($P$1:$Q$1,,MATCH(N25,$P25:$Q25,0))</f>
        <v>(.5, 0)</v>
      </c>
      <c r="G25">
        <f>+VALUE(MID(E25,2,SEARCH(",",E25)-2))</f>
        <v>-0.5</v>
      </c>
      <c r="H25">
        <f>+VALUE(LEFT(MID(E25,SEARCH(",",E25)+1,10),LEN(MID(E25,SEARCH(",",E25)+1,10))-1))</f>
        <v>0</v>
      </c>
      <c r="I25">
        <f>+VALUE(MID(F25,2,SEARCH(",",F25)-2))</f>
        <v>0.5</v>
      </c>
      <c r="J25">
        <f>+VALUE(LEFT(MID(F25,SEARCH(",",F25)+1,10),LEN(MID(F25,SEARCH(",",F25)+1,10))-1))</f>
        <v>0</v>
      </c>
      <c r="K25" t="str">
        <f t="shared" si="0"/>
        <v>left</v>
      </c>
      <c r="M25" s="2">
        <v>0.40437950717715765</v>
      </c>
      <c r="N25" s="2">
        <v>0.93535920321889643</v>
      </c>
      <c r="P25">
        <f>+MIN(M25:N25)</f>
        <v>0.40437950717715765</v>
      </c>
      <c r="Q25">
        <f>+MAX(M25:N25)</f>
        <v>0.93535920321889643</v>
      </c>
    </row>
    <row r="26" spans="1:17" x14ac:dyDescent="0.55000000000000004">
      <c r="A26" t="s">
        <v>35</v>
      </c>
      <c r="B26" t="s">
        <v>36</v>
      </c>
      <c r="C26" t="s">
        <v>54</v>
      </c>
      <c r="D26" t="s">
        <v>44</v>
      </c>
      <c r="E26" t="str">
        <f>+INDEX($P$1:$Q$1,,MATCH(M26,$P26:$Q26,0))</f>
        <v>(-.5, 0)</v>
      </c>
      <c r="F26" t="str">
        <f>+INDEX($P$1:$Q$1,,MATCH(N26,$P26:$Q26,0))</f>
        <v>(.5, 0)</v>
      </c>
      <c r="G26">
        <f>+VALUE(MID(E26,2,SEARCH(",",E26)-2))</f>
        <v>-0.5</v>
      </c>
      <c r="H26">
        <f>+VALUE(LEFT(MID(E26,SEARCH(",",E26)+1,10),LEN(MID(E26,SEARCH(",",E26)+1,10))-1))</f>
        <v>0</v>
      </c>
      <c r="I26">
        <f>+VALUE(MID(F26,2,SEARCH(",",F26)-2))</f>
        <v>0.5</v>
      </c>
      <c r="J26">
        <f>+VALUE(LEFT(MID(F26,SEARCH(",",F26)+1,10),LEN(MID(F26,SEARCH(",",F26)+1,10))-1))</f>
        <v>0</v>
      </c>
      <c r="K26" t="str">
        <f t="shared" si="0"/>
        <v>left</v>
      </c>
      <c r="M26" s="2">
        <v>0.38478334485130383</v>
      </c>
      <c r="N26" s="2">
        <v>0.62727287519567554</v>
      </c>
      <c r="P26">
        <f>+MIN(M26:N26)</f>
        <v>0.38478334485130383</v>
      </c>
      <c r="Q26">
        <f>+MAX(M26:N26)</f>
        <v>0.62727287519567554</v>
      </c>
    </row>
    <row r="27" spans="1:17" x14ac:dyDescent="0.55000000000000004">
      <c r="A27" t="s">
        <v>41</v>
      </c>
      <c r="B27" t="s">
        <v>52</v>
      </c>
      <c r="C27" t="s">
        <v>38</v>
      </c>
      <c r="D27" t="s">
        <v>54</v>
      </c>
      <c r="E27" t="str">
        <f>+INDEX($P$1:$Q$1,,MATCH(M27,$P27:$Q27,0))</f>
        <v>(-.5, 0)</v>
      </c>
      <c r="F27" t="str">
        <f>+INDEX($P$1:$Q$1,,MATCH(N27,$P27:$Q27,0))</f>
        <v>(.5, 0)</v>
      </c>
      <c r="G27">
        <f>+VALUE(MID(E27,2,SEARCH(",",E27)-2))</f>
        <v>-0.5</v>
      </c>
      <c r="H27">
        <f>+VALUE(LEFT(MID(E27,SEARCH(",",E27)+1,10),LEN(MID(E27,SEARCH(",",E27)+1,10))-1))</f>
        <v>0</v>
      </c>
      <c r="I27">
        <f>+VALUE(MID(F27,2,SEARCH(",",F27)-2))</f>
        <v>0.5</v>
      </c>
      <c r="J27">
        <f>+VALUE(LEFT(MID(F27,SEARCH(",",F27)+1,10),LEN(MID(F27,SEARCH(",",F27)+1,10))-1))</f>
        <v>0</v>
      </c>
      <c r="K27" t="str">
        <f t="shared" si="0"/>
        <v>left</v>
      </c>
      <c r="M27" s="2">
        <v>8.6050767884324753E-3</v>
      </c>
      <c r="N27" s="2">
        <v>0.24121106687578542</v>
      </c>
      <c r="P27">
        <f>+MIN(M27:N27)</f>
        <v>8.6050767884324753E-3</v>
      </c>
      <c r="Q27">
        <f>+MAX(M27:N27)</f>
        <v>0.24121106687578542</v>
      </c>
    </row>
    <row r="28" spans="1:17" x14ac:dyDescent="0.55000000000000004">
      <c r="A28" t="s">
        <v>45</v>
      </c>
      <c r="B28" t="s">
        <v>55</v>
      </c>
      <c r="C28" t="s">
        <v>56</v>
      </c>
      <c r="D28" t="s">
        <v>23</v>
      </c>
      <c r="E28" t="str">
        <f>+INDEX($P$1:$Q$1,,MATCH(M28,$P28:$Q28,0))</f>
        <v>(.5, 0)</v>
      </c>
      <c r="F28" t="str">
        <f>+INDEX($P$1:$Q$1,,MATCH(N28,$P28:$Q28,0))</f>
        <v>(-.5, 0)</v>
      </c>
      <c r="G28">
        <f>+VALUE(MID(E28,2,SEARCH(",",E28)-2))</f>
        <v>0.5</v>
      </c>
      <c r="H28">
        <f>+VALUE(LEFT(MID(E28,SEARCH(",",E28)+1,10),LEN(MID(E28,SEARCH(",",E28)+1,10))-1))</f>
        <v>0</v>
      </c>
      <c r="I28">
        <f>+VALUE(MID(F28,2,SEARCH(",",F28)-2))</f>
        <v>-0.5</v>
      </c>
      <c r="J28">
        <f>+VALUE(LEFT(MID(F28,SEARCH(",",F28)+1,10),LEN(MID(F28,SEARCH(",",F28)+1,10))-1))</f>
        <v>0</v>
      </c>
      <c r="K28" t="str">
        <f t="shared" si="0"/>
        <v>right</v>
      </c>
      <c r="M28" s="2">
        <v>7.6553994817110116E-2</v>
      </c>
      <c r="N28" s="2">
        <v>3.9552836256867452E-2</v>
      </c>
      <c r="P28">
        <f>+MIN(M28:N28)</f>
        <v>3.9552836256867452E-2</v>
      </c>
      <c r="Q28">
        <f>+MAX(M28:N28)</f>
        <v>7.6553994817110116E-2</v>
      </c>
    </row>
    <row r="29" spans="1:17" x14ac:dyDescent="0.55000000000000004">
      <c r="A29" t="s">
        <v>39</v>
      </c>
      <c r="B29" t="s">
        <v>57</v>
      </c>
      <c r="C29" t="s">
        <v>58</v>
      </c>
      <c r="D29" t="s">
        <v>41</v>
      </c>
      <c r="E29" t="str">
        <f>+INDEX($P$1:$Q$1,,MATCH(M29,$P29:$Q29,0))</f>
        <v>(.5, 0)</v>
      </c>
      <c r="F29" t="str">
        <f>+INDEX($P$1:$Q$1,,MATCH(N29,$P29:$Q29,0))</f>
        <v>(-.5, 0)</v>
      </c>
      <c r="G29">
        <f>+VALUE(MID(E29,2,SEARCH(",",E29)-2))</f>
        <v>0.5</v>
      </c>
      <c r="H29">
        <f>+VALUE(LEFT(MID(E29,SEARCH(",",E29)+1,10),LEN(MID(E29,SEARCH(",",E29)+1,10))-1))</f>
        <v>0</v>
      </c>
      <c r="I29">
        <f>+VALUE(MID(F29,2,SEARCH(",",F29)-2))</f>
        <v>-0.5</v>
      </c>
      <c r="J29">
        <f>+VALUE(LEFT(MID(F29,SEARCH(",",F29)+1,10),LEN(MID(F29,SEARCH(",",F29)+1,10))-1))</f>
        <v>0</v>
      </c>
      <c r="K29" t="str">
        <f t="shared" si="0"/>
        <v>right</v>
      </c>
      <c r="M29" s="2">
        <v>0.77663927256897947</v>
      </c>
      <c r="N29" s="2">
        <v>0.32103121518255306</v>
      </c>
      <c r="P29">
        <f>+MIN(M29:N29)</f>
        <v>0.32103121518255306</v>
      </c>
      <c r="Q29">
        <f>+MAX(M29:N29)</f>
        <v>0.77663927256897947</v>
      </c>
    </row>
    <row r="30" spans="1:17" x14ac:dyDescent="0.55000000000000004">
      <c r="A30" t="s">
        <v>42</v>
      </c>
      <c r="B30" t="s">
        <v>59</v>
      </c>
      <c r="C30" t="s">
        <v>60</v>
      </c>
      <c r="D30" t="s">
        <v>22</v>
      </c>
      <c r="E30" t="str">
        <f>+INDEX($P$1:$Q$1,,MATCH(M30,$P30:$Q30,0))</f>
        <v>(-.5, 0)</v>
      </c>
      <c r="F30" t="str">
        <f>+INDEX($P$1:$Q$1,,MATCH(N30,$P30:$Q30,0))</f>
        <v>(.5, 0)</v>
      </c>
      <c r="G30">
        <f>+VALUE(MID(E30,2,SEARCH(",",E30)-2))</f>
        <v>-0.5</v>
      </c>
      <c r="H30">
        <f>+VALUE(LEFT(MID(E30,SEARCH(",",E30)+1,10),LEN(MID(E30,SEARCH(",",E30)+1,10))-1))</f>
        <v>0</v>
      </c>
      <c r="I30">
        <f>+VALUE(MID(F30,2,SEARCH(",",F30)-2))</f>
        <v>0.5</v>
      </c>
      <c r="J30">
        <f>+VALUE(LEFT(MID(F30,SEARCH(",",F30)+1,10),LEN(MID(F30,SEARCH(",",F30)+1,10))-1))</f>
        <v>0</v>
      </c>
      <c r="K30" t="str">
        <f t="shared" si="0"/>
        <v>left</v>
      </c>
      <c r="M30" s="2">
        <v>0.31110857412630488</v>
      </c>
      <c r="N30" s="2">
        <v>0.55031799741822662</v>
      </c>
      <c r="P30">
        <f>+MIN(M30:N30)</f>
        <v>0.31110857412630488</v>
      </c>
      <c r="Q30">
        <f>+MAX(M30:N30)</f>
        <v>0.55031799741822662</v>
      </c>
    </row>
    <row r="31" spans="1:17" x14ac:dyDescent="0.55000000000000004">
      <c r="A31" t="s">
        <v>50</v>
      </c>
      <c r="B31" t="s">
        <v>61</v>
      </c>
      <c r="C31" t="s">
        <v>56</v>
      </c>
      <c r="D31" t="s">
        <v>62</v>
      </c>
      <c r="E31" t="str">
        <f>+INDEX($P$1:$Q$1,,MATCH(M31,$P31:$Q31,0))</f>
        <v>(-.5, 0)</v>
      </c>
      <c r="F31" t="str">
        <f>+INDEX($P$1:$Q$1,,MATCH(N31,$P31:$Q31,0))</f>
        <v>(.5, 0)</v>
      </c>
      <c r="G31">
        <f>+VALUE(MID(E31,2,SEARCH(",",E31)-2))</f>
        <v>-0.5</v>
      </c>
      <c r="H31">
        <f>+VALUE(LEFT(MID(E31,SEARCH(",",E31)+1,10),LEN(MID(E31,SEARCH(",",E31)+1,10))-1))</f>
        <v>0</v>
      </c>
      <c r="I31">
        <f>+VALUE(MID(F31,2,SEARCH(",",F31)-2))</f>
        <v>0.5</v>
      </c>
      <c r="J31">
        <f>+VALUE(LEFT(MID(F31,SEARCH(",",F31)+1,10),LEN(MID(F31,SEARCH(",",F31)+1,10))-1))</f>
        <v>0</v>
      </c>
      <c r="K31" t="str">
        <f t="shared" si="0"/>
        <v>left</v>
      </c>
      <c r="M31" s="2">
        <v>0.22246374943622094</v>
      </c>
      <c r="N31" s="2">
        <v>0.69201440258506597</v>
      </c>
      <c r="P31">
        <f>+MIN(M31:N31)</f>
        <v>0.22246374943622094</v>
      </c>
      <c r="Q31">
        <f>+MAX(M31:N31)</f>
        <v>0.69201440258506597</v>
      </c>
    </row>
    <row r="32" spans="1:17" x14ac:dyDescent="0.55000000000000004">
      <c r="A32" t="s">
        <v>48</v>
      </c>
      <c r="B32" t="s">
        <v>63</v>
      </c>
      <c r="C32" t="s">
        <v>64</v>
      </c>
      <c r="D32" t="s">
        <v>62</v>
      </c>
      <c r="E32" t="str">
        <f>+INDEX($P$1:$Q$1,,MATCH(M32,$P32:$Q32,0))</f>
        <v>(-.5, 0)</v>
      </c>
      <c r="F32" t="str">
        <f>+INDEX($P$1:$Q$1,,MATCH(N32,$P32:$Q32,0))</f>
        <v>(.5, 0)</v>
      </c>
      <c r="G32">
        <f>+VALUE(MID(E32,2,SEARCH(",",E32)-2))</f>
        <v>-0.5</v>
      </c>
      <c r="H32">
        <f>+VALUE(LEFT(MID(E32,SEARCH(",",E32)+1,10),LEN(MID(E32,SEARCH(",",E32)+1,10))-1))</f>
        <v>0</v>
      </c>
      <c r="I32">
        <f>+VALUE(MID(F32,2,SEARCH(",",F32)-2))</f>
        <v>0.5</v>
      </c>
      <c r="J32">
        <f>+VALUE(LEFT(MID(F32,SEARCH(",",F32)+1,10),LEN(MID(F32,SEARCH(",",F32)+1,10))-1))</f>
        <v>0</v>
      </c>
      <c r="K32" t="str">
        <f t="shared" si="0"/>
        <v>left</v>
      </c>
      <c r="M32" s="2">
        <v>0.24006415553684657</v>
      </c>
      <c r="N32" s="2">
        <v>0.97868842896245745</v>
      </c>
      <c r="P32">
        <f>+MIN(M32:N32)</f>
        <v>0.24006415553684657</v>
      </c>
      <c r="Q32">
        <f>+MAX(M32:N32)</f>
        <v>0.97868842896245745</v>
      </c>
    </row>
    <row r="33" spans="1:17" x14ac:dyDescent="0.55000000000000004">
      <c r="A33" t="s">
        <v>53</v>
      </c>
      <c r="B33" t="s">
        <v>65</v>
      </c>
      <c r="C33" t="s">
        <v>60</v>
      </c>
      <c r="D33" t="s">
        <v>43</v>
      </c>
      <c r="E33" t="str">
        <f>+INDEX($P$1:$Q$1,,MATCH(M33,$P33:$Q33,0))</f>
        <v>(.5, 0)</v>
      </c>
      <c r="F33" t="str">
        <f>+INDEX($P$1:$Q$1,,MATCH(N33,$P33:$Q33,0))</f>
        <v>(-.5, 0)</v>
      </c>
      <c r="G33">
        <f>+VALUE(MID(E33,2,SEARCH(",",E33)-2))</f>
        <v>0.5</v>
      </c>
      <c r="H33">
        <f>+VALUE(LEFT(MID(E33,SEARCH(",",E33)+1,10),LEN(MID(E33,SEARCH(",",E33)+1,10))-1))</f>
        <v>0</v>
      </c>
      <c r="I33">
        <f>+VALUE(MID(F33,2,SEARCH(",",F33)-2))</f>
        <v>-0.5</v>
      </c>
      <c r="J33">
        <f>+VALUE(LEFT(MID(F33,SEARCH(",",F33)+1,10),LEN(MID(F33,SEARCH(",",F33)+1,10))-1))</f>
        <v>0</v>
      </c>
      <c r="K33" t="str">
        <f t="shared" si="0"/>
        <v>right</v>
      </c>
      <c r="M33" s="2">
        <v>0.48690750717431164</v>
      </c>
      <c r="N33" s="2">
        <v>0.15512284165335466</v>
      </c>
      <c r="P33">
        <f>+MIN(M33:N33)</f>
        <v>0.15512284165335466</v>
      </c>
      <c r="Q33">
        <f>+MAX(M33:N33)</f>
        <v>0.48690750717431164</v>
      </c>
    </row>
    <row r="34" spans="1:17" x14ac:dyDescent="0.55000000000000004">
      <c r="A34" t="s">
        <v>36</v>
      </c>
      <c r="B34" t="s">
        <v>58</v>
      </c>
      <c r="C34" t="s">
        <v>66</v>
      </c>
      <c r="D34" t="s">
        <v>67</v>
      </c>
      <c r="E34" t="str">
        <f>+INDEX($P$1:$Q$1,,MATCH(M34,$P34:$Q34,0))</f>
        <v>(.5, 0)</v>
      </c>
      <c r="F34" t="str">
        <f>+INDEX($P$1:$Q$1,,MATCH(N34,$P34:$Q34,0))</f>
        <v>(-.5, 0)</v>
      </c>
      <c r="G34">
        <f>+VALUE(MID(E34,2,SEARCH(",",E34)-2))</f>
        <v>0.5</v>
      </c>
      <c r="H34">
        <f>+VALUE(LEFT(MID(E34,SEARCH(",",E34)+1,10),LEN(MID(E34,SEARCH(",",E34)+1,10))-1))</f>
        <v>0</v>
      </c>
      <c r="I34">
        <f>+VALUE(MID(F34,2,SEARCH(",",F34)-2))</f>
        <v>-0.5</v>
      </c>
      <c r="J34">
        <f>+VALUE(LEFT(MID(F34,SEARCH(",",F34)+1,10),LEN(MID(F34,SEARCH(",",F34)+1,10))-1))</f>
        <v>0</v>
      </c>
      <c r="K34" t="str">
        <f t="shared" si="0"/>
        <v>right</v>
      </c>
      <c r="M34" s="2">
        <v>0.34414789862073036</v>
      </c>
      <c r="N34" s="2">
        <v>4.6340157414164529E-2</v>
      </c>
      <c r="P34">
        <f>+MIN(M34:N34)</f>
        <v>4.6340157414164529E-2</v>
      </c>
      <c r="Q34">
        <f>+MAX(M34:N34)</f>
        <v>0.34414789862073036</v>
      </c>
    </row>
    <row r="35" spans="1:17" x14ac:dyDescent="0.55000000000000004">
      <c r="A35" t="s">
        <v>55</v>
      </c>
      <c r="B35" t="s">
        <v>3</v>
      </c>
      <c r="C35" t="s">
        <v>63</v>
      </c>
      <c r="D35" t="s">
        <v>68</v>
      </c>
      <c r="E35" t="str">
        <f>+INDEX($P$1:$Q$1,,MATCH(M35,$P35:$Q35,0))</f>
        <v>(.5, 0)</v>
      </c>
      <c r="F35" t="str">
        <f>+INDEX($P$1:$Q$1,,MATCH(N35,$P35:$Q35,0))</f>
        <v>(-.5, 0)</v>
      </c>
      <c r="G35">
        <f>+VALUE(MID(E35,2,SEARCH(",",E35)-2))</f>
        <v>0.5</v>
      </c>
      <c r="H35">
        <f>+VALUE(LEFT(MID(E35,SEARCH(",",E35)+1,10),LEN(MID(E35,SEARCH(",",E35)+1,10))-1))</f>
        <v>0</v>
      </c>
      <c r="I35">
        <f>+VALUE(MID(F35,2,SEARCH(",",F35)-2))</f>
        <v>-0.5</v>
      </c>
      <c r="J35">
        <f>+VALUE(LEFT(MID(F35,SEARCH(",",F35)+1,10),LEN(MID(F35,SEARCH(",",F35)+1,10))-1))</f>
        <v>0</v>
      </c>
      <c r="K35" t="str">
        <f t="shared" si="0"/>
        <v>right</v>
      </c>
      <c r="M35" s="2">
        <v>0.79748488756063995</v>
      </c>
      <c r="N35" s="2">
        <v>2.0152751867097307E-2</v>
      </c>
      <c r="P35">
        <f>+MIN(M35:N35)</f>
        <v>2.0152751867097307E-2</v>
      </c>
      <c r="Q35">
        <f>+MAX(M35:N35)</f>
        <v>0.79748488756063995</v>
      </c>
    </row>
    <row r="36" spans="1:17" x14ac:dyDescent="0.55000000000000004">
      <c r="A36" t="s">
        <v>63</v>
      </c>
      <c r="B36" t="s">
        <v>69</v>
      </c>
      <c r="C36" t="s">
        <v>70</v>
      </c>
      <c r="D36" t="s">
        <v>71</v>
      </c>
      <c r="E36" t="str">
        <f>+INDEX($P$1:$Q$1,,MATCH(M36,$P36:$Q36,0))</f>
        <v>(-.5, 0)</v>
      </c>
      <c r="F36" t="str">
        <f>+INDEX($P$1:$Q$1,,MATCH(N36,$P36:$Q36,0))</f>
        <v>(.5, 0)</v>
      </c>
      <c r="G36">
        <f>+VALUE(MID(E36,2,SEARCH(",",E36)-2))</f>
        <v>-0.5</v>
      </c>
      <c r="H36">
        <f>+VALUE(LEFT(MID(E36,SEARCH(",",E36)+1,10),LEN(MID(E36,SEARCH(",",E36)+1,10))-1))</f>
        <v>0</v>
      </c>
      <c r="I36">
        <f>+VALUE(MID(F36,2,SEARCH(",",F36)-2))</f>
        <v>0.5</v>
      </c>
      <c r="J36">
        <f>+VALUE(LEFT(MID(F36,SEARCH(",",F36)+1,10),LEN(MID(F36,SEARCH(",",F36)+1,10))-1))</f>
        <v>0</v>
      </c>
      <c r="K36" t="str">
        <f t="shared" si="0"/>
        <v>left</v>
      </c>
      <c r="M36" s="2">
        <v>0.35338440010368688</v>
      </c>
      <c r="N36" s="2">
        <v>0.51392124468111067</v>
      </c>
      <c r="P36">
        <f>+MIN(M36:N36)</f>
        <v>0.35338440010368688</v>
      </c>
      <c r="Q36">
        <f>+MAX(M36:N36)</f>
        <v>0.51392124468111067</v>
      </c>
    </row>
    <row r="37" spans="1:17" x14ac:dyDescent="0.55000000000000004">
      <c r="A37" t="s">
        <v>59</v>
      </c>
      <c r="B37" t="s">
        <v>33</v>
      </c>
      <c r="C37" t="s">
        <v>67</v>
      </c>
      <c r="D37" t="s">
        <v>48</v>
      </c>
      <c r="E37" t="str">
        <f>+INDEX($P$1:$Q$1,,MATCH(M37,$P37:$Q37,0))</f>
        <v>(-.5, 0)</v>
      </c>
      <c r="F37" t="str">
        <f>+INDEX($P$1:$Q$1,,MATCH(N37,$P37:$Q37,0))</f>
        <v>(.5, 0)</v>
      </c>
      <c r="G37">
        <f>+VALUE(MID(E37,2,SEARCH(",",E37)-2))</f>
        <v>-0.5</v>
      </c>
      <c r="H37">
        <f>+VALUE(LEFT(MID(E37,SEARCH(",",E37)+1,10),LEN(MID(E37,SEARCH(",",E37)+1,10))-1))</f>
        <v>0</v>
      </c>
      <c r="I37">
        <f>+VALUE(MID(F37,2,SEARCH(",",F37)-2))</f>
        <v>0.5</v>
      </c>
      <c r="J37">
        <f>+VALUE(LEFT(MID(F37,SEARCH(",",F37)+1,10),LEN(MID(F37,SEARCH(",",F37)+1,10))-1))</f>
        <v>0</v>
      </c>
      <c r="K37" t="str">
        <f t="shared" si="0"/>
        <v>left</v>
      </c>
      <c r="M37" s="2">
        <v>0.31505518287821577</v>
      </c>
      <c r="N37" s="2">
        <v>0.38104779341144612</v>
      </c>
      <c r="P37">
        <f>+MIN(M37:N37)</f>
        <v>0.31505518287821577</v>
      </c>
      <c r="Q37">
        <f>+MAX(M37:N37)</f>
        <v>0.38104779341144612</v>
      </c>
    </row>
    <row r="38" spans="1:17" x14ac:dyDescent="0.55000000000000004">
      <c r="A38" t="s">
        <v>65</v>
      </c>
      <c r="B38" t="s">
        <v>72</v>
      </c>
      <c r="C38" t="s">
        <v>73</v>
      </c>
      <c r="D38" t="s">
        <v>74</v>
      </c>
      <c r="E38" t="str">
        <f>+INDEX($P$1:$Q$1,,MATCH(M38,$P38:$Q38,0))</f>
        <v>(.5, 0)</v>
      </c>
      <c r="F38" t="str">
        <f>+INDEX($P$1:$Q$1,,MATCH(N38,$P38:$Q38,0))</f>
        <v>(-.5, 0)</v>
      </c>
      <c r="G38">
        <f>+VALUE(MID(E38,2,SEARCH(",",E38)-2))</f>
        <v>0.5</v>
      </c>
      <c r="H38">
        <f>+VALUE(LEFT(MID(E38,SEARCH(",",E38)+1,10),LEN(MID(E38,SEARCH(",",E38)+1,10))-1))</f>
        <v>0</v>
      </c>
      <c r="I38">
        <f>+VALUE(MID(F38,2,SEARCH(",",F38)-2))</f>
        <v>-0.5</v>
      </c>
      <c r="J38">
        <f>+VALUE(LEFT(MID(F38,SEARCH(",",F38)+1,10),LEN(MID(F38,SEARCH(",",F38)+1,10))-1))</f>
        <v>0</v>
      </c>
      <c r="K38" t="str">
        <f t="shared" si="0"/>
        <v>right</v>
      </c>
      <c r="M38" s="2">
        <v>0.7049358699500391</v>
      </c>
      <c r="N38" s="2">
        <v>0.25256858338861965</v>
      </c>
      <c r="P38">
        <f>+MIN(M38:N38)</f>
        <v>0.25256858338861965</v>
      </c>
      <c r="Q38">
        <f>+MAX(M38:N38)</f>
        <v>0.7049358699500391</v>
      </c>
    </row>
    <row r="39" spans="1:17" x14ac:dyDescent="0.55000000000000004">
      <c r="A39" t="s">
        <v>61</v>
      </c>
      <c r="B39" t="s">
        <v>49</v>
      </c>
      <c r="C39" t="s">
        <v>69</v>
      </c>
      <c r="D39" t="s">
        <v>75</v>
      </c>
      <c r="E39" t="str">
        <f>+INDEX($P$1:$Q$1,,MATCH(M39,$P39:$Q39,0))</f>
        <v>(.5, 0)</v>
      </c>
      <c r="F39" t="str">
        <f>+INDEX($P$1:$Q$1,,MATCH(N39,$P39:$Q39,0))</f>
        <v>(-.5, 0)</v>
      </c>
      <c r="G39">
        <f>+VALUE(MID(E39,2,SEARCH(",",E39)-2))</f>
        <v>0.5</v>
      </c>
      <c r="H39">
        <f>+VALUE(LEFT(MID(E39,SEARCH(",",E39)+1,10),LEN(MID(E39,SEARCH(",",E39)+1,10))-1))</f>
        <v>0</v>
      </c>
      <c r="I39">
        <f>+VALUE(MID(F39,2,SEARCH(",",F39)-2))</f>
        <v>-0.5</v>
      </c>
      <c r="J39">
        <f>+VALUE(LEFT(MID(F39,SEARCH(",",F39)+1,10),LEN(MID(F39,SEARCH(",",F39)+1,10))-1))</f>
        <v>0</v>
      </c>
      <c r="K39" t="str">
        <f t="shared" si="0"/>
        <v>right</v>
      </c>
      <c r="M39" s="2">
        <v>0.89378960623250481</v>
      </c>
      <c r="N39" s="2">
        <v>0.41035499735329906</v>
      </c>
      <c r="P39">
        <f>+MIN(M39:N39)</f>
        <v>0.41035499735329906</v>
      </c>
      <c r="Q39">
        <f>+MAX(M39:N39)</f>
        <v>0.89378960623250481</v>
      </c>
    </row>
    <row r="40" spans="1:17" x14ac:dyDescent="0.55000000000000004">
      <c r="A40" t="s">
        <v>58</v>
      </c>
      <c r="B40" t="s">
        <v>73</v>
      </c>
      <c r="C40" t="s">
        <v>46</v>
      </c>
      <c r="D40" t="s">
        <v>57</v>
      </c>
      <c r="E40" t="str">
        <f>+INDEX($P$1:$Q$1,,MATCH(M40,$P40:$Q40,0))</f>
        <v>(.5, 0)</v>
      </c>
      <c r="F40" t="str">
        <f>+INDEX($P$1:$Q$1,,MATCH(N40,$P40:$Q40,0))</f>
        <v>(-.5, 0)</v>
      </c>
      <c r="G40">
        <f>+VALUE(MID(E40,2,SEARCH(",",E40)-2))</f>
        <v>0.5</v>
      </c>
      <c r="H40">
        <f>+VALUE(LEFT(MID(E40,SEARCH(",",E40)+1,10),LEN(MID(E40,SEARCH(",",E40)+1,10))-1))</f>
        <v>0</v>
      </c>
      <c r="I40">
        <f>+VALUE(MID(F40,2,SEARCH(",",F40)-2))</f>
        <v>-0.5</v>
      </c>
      <c r="J40">
        <f>+VALUE(LEFT(MID(F40,SEARCH(",",F40)+1,10),LEN(MID(F40,SEARCH(",",F40)+1,10))-1))</f>
        <v>0</v>
      </c>
      <c r="K40" t="str">
        <f t="shared" si="0"/>
        <v>right</v>
      </c>
      <c r="M40" s="2">
        <v>0.76355425575365865</v>
      </c>
      <c r="N40" s="2">
        <v>0.20237889894067651</v>
      </c>
      <c r="P40">
        <f>+MIN(M40:N40)</f>
        <v>0.20237889894067651</v>
      </c>
      <c r="Q40">
        <f>+MAX(M40:N40)</f>
        <v>0.76355425575365865</v>
      </c>
    </row>
    <row r="41" spans="1:17" x14ac:dyDescent="0.55000000000000004">
      <c r="A41" t="s">
        <v>70</v>
      </c>
      <c r="B41" t="s">
        <v>44</v>
      </c>
      <c r="C41" t="s">
        <v>76</v>
      </c>
      <c r="D41" t="s">
        <v>77</v>
      </c>
      <c r="E41" t="str">
        <f>+INDEX($P$1:$Q$1,,MATCH(M41,$P41:$Q41,0))</f>
        <v>(-.5, 0)</v>
      </c>
      <c r="F41" t="str">
        <f>+INDEX($P$1:$Q$1,,MATCH(N41,$P41:$Q41,0))</f>
        <v>(.5, 0)</v>
      </c>
      <c r="G41">
        <f>+VALUE(MID(E41,2,SEARCH(",",E41)-2))</f>
        <v>-0.5</v>
      </c>
      <c r="H41">
        <f>+VALUE(LEFT(MID(E41,SEARCH(",",E41)+1,10),LEN(MID(E41,SEARCH(",",E41)+1,10))-1))</f>
        <v>0</v>
      </c>
      <c r="I41">
        <f>+VALUE(MID(F41,2,SEARCH(",",F41)-2))</f>
        <v>0.5</v>
      </c>
      <c r="J41">
        <f>+VALUE(LEFT(MID(F41,SEARCH(",",F41)+1,10),LEN(MID(F41,SEARCH(",",F41)+1,10))-1))</f>
        <v>0</v>
      </c>
      <c r="K41" t="str">
        <f t="shared" si="0"/>
        <v>left</v>
      </c>
      <c r="M41" s="2">
        <v>4.2557745014390025E-2</v>
      </c>
      <c r="N41" s="2">
        <v>0.81168084425079046</v>
      </c>
      <c r="P41">
        <f>+MIN(M41:N41)</f>
        <v>4.2557745014390025E-2</v>
      </c>
      <c r="Q41">
        <f>+MAX(M41:N41)</f>
        <v>0.81168084425079046</v>
      </c>
    </row>
    <row r="42" spans="1:17" x14ac:dyDescent="0.55000000000000004">
      <c r="A42" t="s">
        <v>57</v>
      </c>
      <c r="B42" t="s">
        <v>37</v>
      </c>
      <c r="C42" t="s">
        <v>72</v>
      </c>
      <c r="D42" t="s">
        <v>78</v>
      </c>
      <c r="E42" t="str">
        <f>+INDEX($P$1:$Q$1,,MATCH(M42,$P42:$Q42,0))</f>
        <v>(.5, 0)</v>
      </c>
      <c r="F42" t="str">
        <f>+INDEX($P$1:$Q$1,,MATCH(N42,$P42:$Q42,0))</f>
        <v>(-.5, 0)</v>
      </c>
      <c r="G42">
        <f>+VALUE(MID(E42,2,SEARCH(",",E42)-2))</f>
        <v>0.5</v>
      </c>
      <c r="H42">
        <f>+VALUE(LEFT(MID(E42,SEARCH(",",E42)+1,10),LEN(MID(E42,SEARCH(",",E42)+1,10))-1))</f>
        <v>0</v>
      </c>
      <c r="I42">
        <f>+VALUE(MID(F42,2,SEARCH(",",F42)-2))</f>
        <v>-0.5</v>
      </c>
      <c r="J42">
        <f>+VALUE(LEFT(MID(F42,SEARCH(",",F42)+1,10),LEN(MID(F42,SEARCH(",",F42)+1,10))-1))</f>
        <v>0</v>
      </c>
      <c r="K42" t="str">
        <f t="shared" si="0"/>
        <v>right</v>
      </c>
      <c r="M42" s="2">
        <v>0.60930112197567132</v>
      </c>
      <c r="N42" s="2">
        <v>0.244187744354318</v>
      </c>
      <c r="P42">
        <f>+MIN(M42:N42)</f>
        <v>0.244187744354318</v>
      </c>
      <c r="Q42">
        <f>+MAX(M42:N42)</f>
        <v>0.60930112197567132</v>
      </c>
    </row>
    <row r="43" spans="1:17" x14ac:dyDescent="0.55000000000000004">
      <c r="A43" t="s">
        <v>72</v>
      </c>
      <c r="B43" t="s">
        <v>79</v>
      </c>
      <c r="C43" t="s">
        <v>77</v>
      </c>
      <c r="D43" t="s">
        <v>71</v>
      </c>
      <c r="E43" t="str">
        <f>+INDEX($P$1:$Q$1,,MATCH(M43,$P43:$Q43,0))</f>
        <v>(-.5, 0)</v>
      </c>
      <c r="F43" t="str">
        <f>+INDEX($P$1:$Q$1,,MATCH(N43,$P43:$Q43,0))</f>
        <v>(.5, 0)</v>
      </c>
      <c r="G43">
        <f>+VALUE(MID(E43,2,SEARCH(",",E43)-2))</f>
        <v>-0.5</v>
      </c>
      <c r="H43">
        <f>+VALUE(LEFT(MID(E43,SEARCH(",",E43)+1,10),LEN(MID(E43,SEARCH(",",E43)+1,10))-1))</f>
        <v>0</v>
      </c>
      <c r="I43">
        <f>+VALUE(MID(F43,2,SEARCH(",",F43)-2))</f>
        <v>0.5</v>
      </c>
      <c r="J43">
        <f>+VALUE(LEFT(MID(F43,SEARCH(",",F43)+1,10),LEN(MID(F43,SEARCH(",",F43)+1,10))-1))</f>
        <v>0</v>
      </c>
      <c r="K43" t="str">
        <f t="shared" si="0"/>
        <v>left</v>
      </c>
      <c r="M43" s="2">
        <v>0.60177039545431943</v>
      </c>
      <c r="N43" s="2">
        <v>0.75343332155667453</v>
      </c>
      <c r="P43">
        <f>+MIN(M43:N43)</f>
        <v>0.60177039545431943</v>
      </c>
      <c r="Q43">
        <f>+MAX(M43:N43)</f>
        <v>0.75343332155667453</v>
      </c>
    </row>
    <row r="44" spans="1:17" x14ac:dyDescent="0.55000000000000004">
      <c r="A44" t="s">
        <v>73</v>
      </c>
      <c r="B44" t="s">
        <v>6</v>
      </c>
      <c r="C44" t="s">
        <v>80</v>
      </c>
      <c r="D44" t="s">
        <v>81</v>
      </c>
      <c r="E44" t="str">
        <f>+INDEX($P$1:$Q$1,,MATCH(M44,$P44:$Q44,0))</f>
        <v>(-.5, 0)</v>
      </c>
      <c r="F44" t="str">
        <f>+INDEX($P$1:$Q$1,,MATCH(N44,$P44:$Q44,0))</f>
        <v>(.5, 0)</v>
      </c>
      <c r="G44">
        <f>+VALUE(MID(E44,2,SEARCH(",",E44)-2))</f>
        <v>-0.5</v>
      </c>
      <c r="H44">
        <f>+VALUE(LEFT(MID(E44,SEARCH(",",E44)+1,10),LEN(MID(E44,SEARCH(",",E44)+1,10))-1))</f>
        <v>0</v>
      </c>
      <c r="I44">
        <f>+VALUE(MID(F44,2,SEARCH(",",F44)-2))</f>
        <v>0.5</v>
      </c>
      <c r="J44">
        <f>+VALUE(LEFT(MID(F44,SEARCH(",",F44)+1,10),LEN(MID(F44,SEARCH(",",F44)+1,10))-1))</f>
        <v>0</v>
      </c>
      <c r="K44" t="str">
        <f t="shared" si="0"/>
        <v>left</v>
      </c>
      <c r="M44" s="2">
        <v>0.59812575075181051</v>
      </c>
      <c r="N44" s="2">
        <v>0.63606823831229165</v>
      </c>
      <c r="P44">
        <f>+MIN(M44:N44)</f>
        <v>0.59812575075181051</v>
      </c>
      <c r="Q44">
        <f>+MAX(M44:N44)</f>
        <v>0.63606823831229165</v>
      </c>
    </row>
    <row r="45" spans="1:17" x14ac:dyDescent="0.55000000000000004">
      <c r="A45" t="s">
        <v>64</v>
      </c>
      <c r="B45" t="s">
        <v>82</v>
      </c>
      <c r="C45" t="s">
        <v>47</v>
      </c>
      <c r="D45" t="s">
        <v>83</v>
      </c>
      <c r="E45" t="str">
        <f>+INDEX($P$1:$Q$1,,MATCH(M45,$P45:$Q45,0))</f>
        <v>(.5, 0)</v>
      </c>
      <c r="F45" t="str">
        <f>+INDEX($P$1:$Q$1,,MATCH(N45,$P45:$Q45,0))</f>
        <v>(-.5, 0)</v>
      </c>
      <c r="G45">
        <f>+VALUE(MID(E45,2,SEARCH(",",E45)-2))</f>
        <v>0.5</v>
      </c>
      <c r="H45">
        <f>+VALUE(LEFT(MID(E45,SEARCH(",",E45)+1,10),LEN(MID(E45,SEARCH(",",E45)+1,10))-1))</f>
        <v>0</v>
      </c>
      <c r="I45">
        <f>+VALUE(MID(F45,2,SEARCH(",",F45)-2))</f>
        <v>-0.5</v>
      </c>
      <c r="J45">
        <f>+VALUE(LEFT(MID(F45,SEARCH(",",F45)+1,10),LEN(MID(F45,SEARCH(",",F45)+1,10))-1))</f>
        <v>0</v>
      </c>
      <c r="K45" t="str">
        <f t="shared" si="0"/>
        <v>right</v>
      </c>
      <c r="M45" s="2">
        <v>0.55326970621489091</v>
      </c>
      <c r="N45" s="2">
        <v>0.25875453405544746</v>
      </c>
      <c r="P45">
        <f>+MIN(M45:N45)</f>
        <v>0.25875453405544746</v>
      </c>
      <c r="Q45">
        <f>+MAX(M45:N45)</f>
        <v>0.55326970621489091</v>
      </c>
    </row>
    <row r="46" spans="1:17" x14ac:dyDescent="0.55000000000000004">
      <c r="A46" t="s">
        <v>69</v>
      </c>
      <c r="B46" t="s">
        <v>80</v>
      </c>
      <c r="C46" t="s">
        <v>84</v>
      </c>
      <c r="D46" t="s">
        <v>56</v>
      </c>
      <c r="E46" t="str">
        <f>+INDEX($P$1:$Q$1,,MATCH(M46,$P46:$Q46,0))</f>
        <v>(-.5, 0)</v>
      </c>
      <c r="F46" t="str">
        <f>+INDEX($P$1:$Q$1,,MATCH(N46,$P46:$Q46,0))</f>
        <v>(.5, 0)</v>
      </c>
      <c r="G46">
        <f>+VALUE(MID(E46,2,SEARCH(",",E46)-2))</f>
        <v>-0.5</v>
      </c>
      <c r="H46">
        <f>+VALUE(LEFT(MID(E46,SEARCH(",",E46)+1,10),LEN(MID(E46,SEARCH(",",E46)+1,10))-1))</f>
        <v>0</v>
      </c>
      <c r="I46">
        <f>+VALUE(MID(F46,2,SEARCH(",",F46)-2))</f>
        <v>0.5</v>
      </c>
      <c r="J46">
        <f>+VALUE(LEFT(MID(F46,SEARCH(",",F46)+1,10),LEN(MID(F46,SEARCH(",",F46)+1,10))-1))</f>
        <v>0</v>
      </c>
      <c r="K46" t="str">
        <f t="shared" si="0"/>
        <v>left</v>
      </c>
      <c r="M46" s="2">
        <v>5.4152947414624952E-2</v>
      </c>
      <c r="N46" s="2">
        <v>0.37126761547351572</v>
      </c>
      <c r="P46">
        <f>+MIN(M46:N46)</f>
        <v>5.4152947414624952E-2</v>
      </c>
      <c r="Q46">
        <f>+MAX(M46:N46)</f>
        <v>0.37126761547351572</v>
      </c>
    </row>
    <row r="47" spans="1:17" x14ac:dyDescent="0.55000000000000004">
      <c r="A47" t="s">
        <v>66</v>
      </c>
      <c r="B47" t="s">
        <v>64</v>
      </c>
      <c r="C47" t="s">
        <v>78</v>
      </c>
      <c r="D47" t="s">
        <v>85</v>
      </c>
      <c r="E47" t="str">
        <f>+INDEX($P$1:$Q$1,,MATCH(M47,$P47:$Q47,0))</f>
        <v>(-.5, 0)</v>
      </c>
      <c r="F47" t="str">
        <f>+INDEX($P$1:$Q$1,,MATCH(N47,$P47:$Q47,0))</f>
        <v>(.5, 0)</v>
      </c>
      <c r="G47">
        <f>+VALUE(MID(E47,2,SEARCH(",",E47)-2))</f>
        <v>-0.5</v>
      </c>
      <c r="H47">
        <f>+VALUE(LEFT(MID(E47,SEARCH(",",E47)+1,10),LEN(MID(E47,SEARCH(",",E47)+1,10))-1))</f>
        <v>0</v>
      </c>
      <c r="I47">
        <f>+VALUE(MID(F47,2,SEARCH(",",F47)-2))</f>
        <v>0.5</v>
      </c>
      <c r="J47">
        <f>+VALUE(LEFT(MID(F47,SEARCH(",",F47)+1,10),LEN(MID(F47,SEARCH(",",F47)+1,10))-1))</f>
        <v>0</v>
      </c>
      <c r="K47" t="str">
        <f t="shared" si="0"/>
        <v>left</v>
      </c>
      <c r="M47" s="2">
        <v>1.4593454707250153E-2</v>
      </c>
      <c r="N47" s="2">
        <v>9.7374168911059544E-2</v>
      </c>
      <c r="P47">
        <f>+MIN(M47:N47)</f>
        <v>1.4593454707250153E-2</v>
      </c>
      <c r="Q47">
        <f>+MAX(M47:N47)</f>
        <v>9.7374168911059544E-2</v>
      </c>
    </row>
    <row r="48" spans="1:17" x14ac:dyDescent="0.55000000000000004">
      <c r="A48" t="s">
        <v>80</v>
      </c>
      <c r="B48" t="s">
        <v>69</v>
      </c>
      <c r="C48" t="s">
        <v>86</v>
      </c>
      <c r="D48" t="s">
        <v>79</v>
      </c>
      <c r="E48" t="str">
        <f>+INDEX($P$1:$Q$1,,MATCH(M48,$P48:$Q48,0))</f>
        <v>(.5, 0)</v>
      </c>
      <c r="F48" t="str">
        <f>+INDEX($P$1:$Q$1,,MATCH(N48,$P48:$Q48,0))</f>
        <v>(-.5, 0)</v>
      </c>
      <c r="G48">
        <f>+VALUE(MID(E48,2,SEARCH(",",E48)-2))</f>
        <v>0.5</v>
      </c>
      <c r="H48">
        <f>+VALUE(LEFT(MID(E48,SEARCH(",",E48)+1,10),LEN(MID(E48,SEARCH(",",E48)+1,10))-1))</f>
        <v>0</v>
      </c>
      <c r="I48">
        <f>+VALUE(MID(F48,2,SEARCH(",",F48)-2))</f>
        <v>-0.5</v>
      </c>
      <c r="J48">
        <f>+VALUE(LEFT(MID(F48,SEARCH(",",F48)+1,10),LEN(MID(F48,SEARCH(",",F48)+1,10))-1))</f>
        <v>0</v>
      </c>
      <c r="K48" t="str">
        <f t="shared" si="0"/>
        <v>right</v>
      </c>
      <c r="M48" s="2">
        <v>0.86265069274547246</v>
      </c>
      <c r="N48" s="2">
        <v>0.49950231697623393</v>
      </c>
      <c r="P48">
        <f>+MIN(M48:N48)</f>
        <v>0.49950231697623393</v>
      </c>
      <c r="Q48">
        <f>+MAX(M48:N48)</f>
        <v>0.86265069274547246</v>
      </c>
    </row>
    <row r="49" spans="1:17" x14ac:dyDescent="0.55000000000000004">
      <c r="A49" t="s">
        <v>79</v>
      </c>
      <c r="B49" t="s">
        <v>66</v>
      </c>
      <c r="C49" t="s">
        <v>68</v>
      </c>
      <c r="D49" t="s">
        <v>59</v>
      </c>
      <c r="E49" t="str">
        <f>+INDEX($P$1:$Q$1,,MATCH(M49,$P49:$Q49,0))</f>
        <v>(.5, 0)</v>
      </c>
      <c r="F49" t="str">
        <f>+INDEX($P$1:$Q$1,,MATCH(N49,$P49:$Q49,0))</f>
        <v>(-.5, 0)</v>
      </c>
      <c r="G49">
        <f>+VALUE(MID(E49,2,SEARCH(",",E49)-2))</f>
        <v>0.5</v>
      </c>
      <c r="H49">
        <f>+VALUE(LEFT(MID(E49,SEARCH(",",E49)+1,10),LEN(MID(E49,SEARCH(",",E49)+1,10))-1))</f>
        <v>0</v>
      </c>
      <c r="I49">
        <f>+VALUE(MID(F49,2,SEARCH(",",F49)-2))</f>
        <v>-0.5</v>
      </c>
      <c r="J49">
        <f>+VALUE(LEFT(MID(F49,SEARCH(",",F49)+1,10),LEN(MID(F49,SEARCH(",",F49)+1,10))-1))</f>
        <v>0</v>
      </c>
      <c r="K49" t="str">
        <f t="shared" si="0"/>
        <v>right</v>
      </c>
      <c r="M49" s="2">
        <v>0.58196716719700003</v>
      </c>
      <c r="N49" s="2">
        <v>0.47337356717127421</v>
      </c>
      <c r="P49">
        <f>+MIN(M49:N49)</f>
        <v>0.47337356717127421</v>
      </c>
      <c r="Q49">
        <f>+MAX(M49:N49)</f>
        <v>0.58196716719700003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CB67-7B8F-43BB-9941-0FD85B3D9F00}">
  <dimension ref="A1:AN49"/>
  <sheetViews>
    <sheetView tabSelected="1" topLeftCell="AC1" workbookViewId="0">
      <selection activeCell="AD1" sqref="AD1"/>
    </sheetView>
  </sheetViews>
  <sheetFormatPr baseColWidth="10" defaultRowHeight="14.4" x14ac:dyDescent="0.55000000000000004"/>
  <cols>
    <col min="2" max="2" width="12.68359375" bestFit="1" customWidth="1"/>
    <col min="4" max="4" width="12.41796875" bestFit="1" customWidth="1"/>
    <col min="5" max="7" width="14.83984375" bestFit="1" customWidth="1"/>
    <col min="8" max="15" width="14.83984375" customWidth="1"/>
    <col min="16" max="16" width="11.83984375" bestFit="1" customWidth="1"/>
    <col min="17" max="24" width="11.83984375" customWidth="1"/>
    <col min="25" max="30" width="10.9453125" style="2"/>
  </cols>
  <sheetData>
    <row r="1" spans="1:40" x14ac:dyDescent="0.55000000000000004">
      <c r="A1" t="s">
        <v>0</v>
      </c>
      <c r="B1" t="s">
        <v>1</v>
      </c>
      <c r="C1" t="s">
        <v>2</v>
      </c>
      <c r="D1" t="s">
        <v>87</v>
      </c>
      <c r="E1" t="s">
        <v>88</v>
      </c>
      <c r="F1" t="s">
        <v>89</v>
      </c>
      <c r="G1" t="s">
        <v>93</v>
      </c>
      <c r="H1" t="s">
        <v>113</v>
      </c>
      <c r="I1" t="s">
        <v>114</v>
      </c>
      <c r="J1" t="s">
        <v>115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106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M1" t="s">
        <v>134</v>
      </c>
      <c r="AN1" t="s">
        <v>135</v>
      </c>
    </row>
    <row r="2" spans="1:40" x14ac:dyDescent="0.55000000000000004">
      <c r="A2" t="s">
        <v>3</v>
      </c>
      <c r="B2" t="s">
        <v>4</v>
      </c>
      <c r="C2" t="s">
        <v>5</v>
      </c>
      <c r="D2" t="s">
        <v>6</v>
      </c>
      <c r="E2" t="str">
        <f>+INDEX($AF$1:$AK$1,,MATCH(Y2,$AF2:$AK2,0))</f>
        <v>(.15,-.5)</v>
      </c>
      <c r="F2" t="str">
        <f t="shared" ref="F2:J2" si="0">+INDEX($AF$1:$AK$1,,MATCH(Z2,$AF2:$AK2,0))</f>
        <v>(-.15, -.5)</v>
      </c>
      <c r="G2" t="str">
        <f t="shared" si="0"/>
        <v>(.75,-.5)</v>
      </c>
      <c r="H2" t="str">
        <f t="shared" si="0"/>
        <v>(-.75, -.5)</v>
      </c>
      <c r="I2" t="str">
        <f t="shared" si="0"/>
        <v>(.45,-.5)</v>
      </c>
      <c r="J2" t="str">
        <f t="shared" si="0"/>
        <v>(-.45, -.5)</v>
      </c>
      <c r="K2">
        <f>+VALUE(MID(E2,2,SEARCH(",",E2)-2))</f>
        <v>0.15</v>
      </c>
      <c r="L2">
        <f>+VALUE(LEFT(MID(E2,SEARCH(",",E2)+1,10),LEN(MID(E2,SEARCH(",",E2)+1,10))-1))</f>
        <v>-0.5</v>
      </c>
      <c r="M2">
        <f>+VALUE(MID(F2,2,SEARCH(",",F2)-2))</f>
        <v>-0.15</v>
      </c>
      <c r="N2">
        <f>+VALUE(LEFT(MID(F2,SEARCH(",",F2)+1,10),LEN(MID(F2,SEARCH(",",F2)+1,10))-1))</f>
        <v>-0.5</v>
      </c>
      <c r="O2">
        <f>+VALUE(MID(G2,2,SEARCH(",",G2)-2))</f>
        <v>0.75</v>
      </c>
      <c r="P2">
        <f>+VALUE(LEFT(MID(G2,SEARCH(",",G2)+1,10),LEN(MID(G2,SEARCH(",",G2)+1,10))-1))</f>
        <v>-0.5</v>
      </c>
      <c r="Q2">
        <f>+VALUE(MID(H2,2,SEARCH(",",H2)-2))</f>
        <v>-0.75</v>
      </c>
      <c r="R2">
        <f>+VALUE(LEFT(MID(H2,SEARCH(",",H2)+1,10),LEN(MID(H2,SEARCH(",",H2)+1,10))-1))</f>
        <v>-0.5</v>
      </c>
      <c r="S2">
        <f>+VALUE(MID(I2,2,SEARCH(",",I2)-2))</f>
        <v>0.45</v>
      </c>
      <c r="T2">
        <f>+VALUE(LEFT(MID(I2,SEARCH(",",I2)+1,10),LEN(MID(I2,SEARCH(",",I2)+1,10))-1))</f>
        <v>-0.5</v>
      </c>
      <c r="U2">
        <f>+VALUE(MID(J2,2,SEARCH(",",J2)-2))</f>
        <v>-0.45</v>
      </c>
      <c r="V2">
        <f>+VALUE(LEFT(MID(J2,SEARCH(",",J2)+1,10),LEN(MID(J2,SEARCH(",",J2)+1,10))-1))</f>
        <v>-0.5</v>
      </c>
      <c r="W2" t="str">
        <f>+VLOOKUP(E2,boton.rc[],2,0)</f>
        <v>d</v>
      </c>
      <c r="Y2" s="2">
        <v>0.46036969854509224</v>
      </c>
      <c r="Z2" s="2">
        <v>0.52225897415521849</v>
      </c>
      <c r="AA2" s="2">
        <v>8.3890542817053215E-2</v>
      </c>
      <c r="AB2" s="2">
        <v>0.87144989992962996</v>
      </c>
      <c r="AC2" s="2">
        <v>0.34319669953806708</v>
      </c>
      <c r="AD2" s="2">
        <v>0.86955907626989914</v>
      </c>
      <c r="AF2">
        <f>+SMALL($Y2:$AD2,COUNT($Y2:$AD2)-COUNT($AE2:AE2))</f>
        <v>0.87144989992962996</v>
      </c>
      <c r="AG2">
        <f>+SMALL($Y2:$AD2,COUNT($Y2:$AD2)-COUNT($AE2:AF2))</f>
        <v>0.86955907626989914</v>
      </c>
      <c r="AH2">
        <f>+SMALL($Y2:$AD2,COUNT($Y2:$AD2)-COUNT($AE2:AG2))</f>
        <v>0.52225897415521849</v>
      </c>
      <c r="AI2">
        <f>+SMALL($Y2:$AD2,COUNT($Y2:$AD2)-COUNT($AE2:AH2))</f>
        <v>0.46036969854509224</v>
      </c>
      <c r="AJ2">
        <f>+SMALL($Y2:$AD2,COUNT($Y2:$AD2)-COUNT($AE2:AI2))</f>
        <v>0.34319669953806708</v>
      </c>
      <c r="AK2">
        <f>+SMALL($Y2:$AD2,COUNT($Y2:$AD2)-COUNT($AE2:AJ2))</f>
        <v>8.3890542817053215E-2</v>
      </c>
      <c r="AM2" t="s">
        <v>122</v>
      </c>
      <c r="AN2" t="s">
        <v>128</v>
      </c>
    </row>
    <row r="3" spans="1:40" x14ac:dyDescent="0.55000000000000004">
      <c r="A3" t="s">
        <v>7</v>
      </c>
      <c r="B3" t="s">
        <v>8</v>
      </c>
      <c r="C3" t="s">
        <v>3</v>
      </c>
      <c r="D3" t="s">
        <v>9</v>
      </c>
      <c r="E3" t="str">
        <f t="shared" ref="E3:E49" si="1">+INDEX($AF$1:$AK$1,,MATCH(Y3,$AF3:$AK3,0))</f>
        <v>(.45,-.5)</v>
      </c>
      <c r="F3" t="str">
        <f t="shared" ref="F3:F49" si="2">+INDEX($AF$1:$AK$1,,MATCH(Z3,$AF3:$AK3,0))</f>
        <v>(-.75, -.5)</v>
      </c>
      <c r="G3" t="str">
        <f t="shared" ref="G3:G49" si="3">+INDEX($AF$1:$AK$1,,MATCH(AA3,$AF3:$AK3,0))</f>
        <v>(-.15, -.5)</v>
      </c>
      <c r="H3" t="str">
        <f t="shared" ref="H3:H49" si="4">+INDEX($AF$1:$AK$1,,MATCH(AB3,$AF3:$AK3,0))</f>
        <v>(.75,-.5)</v>
      </c>
      <c r="I3" t="str">
        <f t="shared" ref="I3:I49" si="5">+INDEX($AF$1:$AK$1,,MATCH(AC3,$AF3:$AK3,0))</f>
        <v>(-.45, -.5)</v>
      </c>
      <c r="J3" t="str">
        <f t="shared" ref="J3:J49" si="6">+INDEX($AF$1:$AK$1,,MATCH(AD3,$AF3:$AK3,0))</f>
        <v>(.15,-.5)</v>
      </c>
      <c r="K3">
        <f t="shared" ref="K3:K49" si="7">+VALUE(MID(E3,2,SEARCH(",",E3)-2))</f>
        <v>0.45</v>
      </c>
      <c r="L3">
        <f t="shared" ref="L3:L49" si="8">+VALUE(LEFT(MID(E3,SEARCH(",",E3)+1,10),LEN(MID(E3,SEARCH(",",E3)+1,10))-1))</f>
        <v>-0.5</v>
      </c>
      <c r="M3">
        <f t="shared" ref="M3:M49" si="9">+VALUE(MID(F3,2,SEARCH(",",F3)-2))</f>
        <v>-0.75</v>
      </c>
      <c r="N3">
        <f t="shared" ref="N3:N49" si="10">+VALUE(LEFT(MID(F3,SEARCH(",",F3)+1,10),LEN(MID(F3,SEARCH(",",F3)+1,10))-1))</f>
        <v>-0.5</v>
      </c>
      <c r="O3">
        <f t="shared" ref="O3:O49" si="11">+VALUE(MID(G3,2,SEARCH(",",G3)-2))</f>
        <v>-0.15</v>
      </c>
      <c r="P3">
        <f t="shared" ref="P3:P49" si="12">+VALUE(LEFT(MID(G3,SEARCH(",",G3)+1,10),LEN(MID(G3,SEARCH(",",G3)+1,10))-1))</f>
        <v>-0.5</v>
      </c>
      <c r="Q3">
        <f t="shared" ref="Q3:Q49" si="13">+VALUE(MID(H3,2,SEARCH(",",H3)-2))</f>
        <v>0.75</v>
      </c>
      <c r="R3">
        <f t="shared" ref="R3:R49" si="14">+VALUE(LEFT(MID(H3,SEARCH(",",H3)+1,10),LEN(MID(H3,SEARCH(",",H3)+1,10))-1))</f>
        <v>-0.5</v>
      </c>
      <c r="S3">
        <f t="shared" ref="S3:S49" si="15">+VALUE(MID(I3,2,SEARCH(",",I3)-2))</f>
        <v>-0.45</v>
      </c>
      <c r="T3">
        <f t="shared" ref="T3:T49" si="16">+VALUE(LEFT(MID(I3,SEARCH(",",I3)+1,10),LEN(MID(I3,SEARCH(",",I3)+1,10))-1))</f>
        <v>-0.5</v>
      </c>
      <c r="U3">
        <f t="shared" ref="U3:U49" si="17">+VALUE(MID(J3,2,SEARCH(",",J3)-2))</f>
        <v>0.15</v>
      </c>
      <c r="V3">
        <f t="shared" ref="V3:V49" si="18">+VALUE(LEFT(MID(J3,SEARCH(",",J3)+1,10),LEN(MID(J3,SEARCH(",",J3)+1,10))-1))</f>
        <v>-0.5</v>
      </c>
      <c r="W3" t="str">
        <f>+VLOOKUP(E3,boton.rc[],2,0)</f>
        <v>e</v>
      </c>
      <c r="Y3" s="2">
        <v>0.1281453258336509</v>
      </c>
      <c r="Z3" s="2">
        <v>0.79070169077341024</v>
      </c>
      <c r="AA3" s="2">
        <v>0.25802116885234938</v>
      </c>
      <c r="AB3" s="2">
        <v>6.1197908044770877E-2</v>
      </c>
      <c r="AC3" s="2">
        <v>0.7656469862077252</v>
      </c>
      <c r="AD3" s="2">
        <v>0.24326225221868736</v>
      </c>
      <c r="AF3">
        <f>+SMALL($Y3:$AD3,COUNT($Y3:$AD3)-COUNT($AE3:AE3))</f>
        <v>0.79070169077341024</v>
      </c>
      <c r="AG3">
        <f>+SMALL($Y3:$AD3,COUNT($Y3:$AD3)-COUNT($AE3:AF3))</f>
        <v>0.7656469862077252</v>
      </c>
      <c r="AH3">
        <f>+SMALL($Y3:$AD3,COUNT($Y3:$AD3)-COUNT($AE3:AG3))</f>
        <v>0.25802116885234938</v>
      </c>
      <c r="AI3">
        <f>+SMALL($Y3:$AD3,COUNT($Y3:$AD3)-COUNT($AE3:AH3))</f>
        <v>0.24326225221868736</v>
      </c>
      <c r="AJ3">
        <f>+SMALL($Y3:$AD3,COUNT($Y3:$AD3)-COUNT($AE3:AI3))</f>
        <v>0.1281453258336509</v>
      </c>
      <c r="AK3">
        <f>+SMALL($Y3:$AD3,COUNT($Y3:$AD3)-COUNT($AE3:AJ3))</f>
        <v>6.1197908044770877E-2</v>
      </c>
      <c r="AM3" t="s">
        <v>123</v>
      </c>
      <c r="AN3" t="s">
        <v>129</v>
      </c>
    </row>
    <row r="4" spans="1:40" x14ac:dyDescent="0.55000000000000004">
      <c r="A4" t="s">
        <v>4</v>
      </c>
      <c r="B4" t="s">
        <v>10</v>
      </c>
      <c r="C4" t="s">
        <v>11</v>
      </c>
      <c r="D4" t="s">
        <v>7</v>
      </c>
      <c r="E4" t="str">
        <f t="shared" si="1"/>
        <v>(.45,-.5)</v>
      </c>
      <c r="F4" t="str">
        <f t="shared" si="2"/>
        <v>(.75,-.5)</v>
      </c>
      <c r="G4" t="str">
        <f t="shared" si="3"/>
        <v>(-.15, -.5)</v>
      </c>
      <c r="H4" t="str">
        <f t="shared" si="4"/>
        <v>(-.45, -.5)</v>
      </c>
      <c r="I4" t="str">
        <f t="shared" si="5"/>
        <v>(.15,-.5)</v>
      </c>
      <c r="J4" t="str">
        <f t="shared" si="6"/>
        <v>(-.75, -.5)</v>
      </c>
      <c r="K4">
        <f t="shared" si="7"/>
        <v>0.45</v>
      </c>
      <c r="L4">
        <f t="shared" si="8"/>
        <v>-0.5</v>
      </c>
      <c r="M4">
        <f t="shared" si="9"/>
        <v>0.75</v>
      </c>
      <c r="N4">
        <f t="shared" si="10"/>
        <v>-0.5</v>
      </c>
      <c r="O4">
        <f t="shared" si="11"/>
        <v>-0.15</v>
      </c>
      <c r="P4">
        <f t="shared" si="12"/>
        <v>-0.5</v>
      </c>
      <c r="Q4">
        <f t="shared" si="13"/>
        <v>-0.45</v>
      </c>
      <c r="R4">
        <f t="shared" si="14"/>
        <v>-0.5</v>
      </c>
      <c r="S4">
        <f t="shared" si="15"/>
        <v>0.15</v>
      </c>
      <c r="T4">
        <f t="shared" si="16"/>
        <v>-0.5</v>
      </c>
      <c r="U4">
        <f t="shared" si="17"/>
        <v>-0.75</v>
      </c>
      <c r="V4">
        <f t="shared" si="18"/>
        <v>-0.5</v>
      </c>
      <c r="W4" t="str">
        <f>+VLOOKUP(E4,boton.rc[],2,0)</f>
        <v>e</v>
      </c>
      <c r="Y4" s="2">
        <v>0.31213169894024018</v>
      </c>
      <c r="Z4" s="2">
        <v>0.10980435096866159</v>
      </c>
      <c r="AA4" s="2">
        <v>0.57212071487034244</v>
      </c>
      <c r="AB4" s="2">
        <v>0.79903137285384029</v>
      </c>
      <c r="AC4" s="2">
        <v>0.44843370935207405</v>
      </c>
      <c r="AD4" s="2">
        <v>0.95496572554604897</v>
      </c>
      <c r="AF4">
        <f>+SMALL($Y4:$AD4,COUNT($Y4:$AD4)-COUNT($AE4:AE4))</f>
        <v>0.95496572554604897</v>
      </c>
      <c r="AG4">
        <f>+SMALL($Y4:$AD4,COUNT($Y4:$AD4)-COUNT($AE4:AF4))</f>
        <v>0.79903137285384029</v>
      </c>
      <c r="AH4">
        <f>+SMALL($Y4:$AD4,COUNT($Y4:$AD4)-COUNT($AE4:AG4))</f>
        <v>0.57212071487034244</v>
      </c>
      <c r="AI4">
        <f>+SMALL($Y4:$AD4,COUNT($Y4:$AD4)-COUNT($AE4:AH4))</f>
        <v>0.44843370935207405</v>
      </c>
      <c r="AJ4">
        <f>+SMALL($Y4:$AD4,COUNT($Y4:$AD4)-COUNT($AE4:AI4))</f>
        <v>0.31213169894024018</v>
      </c>
      <c r="AK4">
        <f>+SMALL($Y4:$AD4,COUNT($Y4:$AD4)-COUNT($AE4:AJ4))</f>
        <v>0.10980435096866159</v>
      </c>
      <c r="AM4" t="s">
        <v>124</v>
      </c>
      <c r="AN4" t="s">
        <v>130</v>
      </c>
    </row>
    <row r="5" spans="1:40" x14ac:dyDescent="0.55000000000000004">
      <c r="A5" t="s">
        <v>6</v>
      </c>
      <c r="B5" t="s">
        <v>12</v>
      </c>
      <c r="C5" t="s">
        <v>4</v>
      </c>
      <c r="D5" t="s">
        <v>13</v>
      </c>
      <c r="E5" t="str">
        <f t="shared" si="1"/>
        <v>(.45,-.5)</v>
      </c>
      <c r="F5" t="str">
        <f t="shared" si="2"/>
        <v>(-.15, -.5)</v>
      </c>
      <c r="G5" t="str">
        <f t="shared" si="3"/>
        <v>(-.45, -.5)</v>
      </c>
      <c r="H5" t="str">
        <f t="shared" si="4"/>
        <v>(.15,-.5)</v>
      </c>
      <c r="I5" t="str">
        <f t="shared" si="5"/>
        <v>(.75,-.5)</v>
      </c>
      <c r="J5" t="str">
        <f t="shared" si="6"/>
        <v>(-.75, -.5)</v>
      </c>
      <c r="K5">
        <f t="shared" si="7"/>
        <v>0.45</v>
      </c>
      <c r="L5">
        <f t="shared" si="8"/>
        <v>-0.5</v>
      </c>
      <c r="M5">
        <f t="shared" si="9"/>
        <v>-0.15</v>
      </c>
      <c r="N5">
        <f t="shared" si="10"/>
        <v>-0.5</v>
      </c>
      <c r="O5">
        <f t="shared" si="11"/>
        <v>-0.45</v>
      </c>
      <c r="P5">
        <f t="shared" si="12"/>
        <v>-0.5</v>
      </c>
      <c r="Q5">
        <f t="shared" si="13"/>
        <v>0.15</v>
      </c>
      <c r="R5">
        <f t="shared" si="14"/>
        <v>-0.5</v>
      </c>
      <c r="S5">
        <f t="shared" si="15"/>
        <v>0.75</v>
      </c>
      <c r="T5">
        <f t="shared" si="16"/>
        <v>-0.5</v>
      </c>
      <c r="U5">
        <f t="shared" si="17"/>
        <v>-0.75</v>
      </c>
      <c r="V5">
        <f t="shared" si="18"/>
        <v>-0.5</v>
      </c>
      <c r="W5" t="str">
        <f>+VLOOKUP(E5,boton.rc[],2,0)</f>
        <v>e</v>
      </c>
      <c r="Y5" s="2">
        <v>0.16231893928908436</v>
      </c>
      <c r="Z5" s="2">
        <v>0.65685386805346613</v>
      </c>
      <c r="AA5" s="2">
        <v>0.67510861534389022</v>
      </c>
      <c r="AB5" s="2">
        <v>0.41583286278327569</v>
      </c>
      <c r="AC5" s="2">
        <v>0.11065808768337582</v>
      </c>
      <c r="AD5" s="2">
        <v>0.82144670749455584</v>
      </c>
      <c r="AF5">
        <f>+SMALL($Y5:$AD5,COUNT($Y5:$AD5)-COUNT($AE5:AE5))</f>
        <v>0.82144670749455584</v>
      </c>
      <c r="AG5">
        <f>+SMALL($Y5:$AD5,COUNT($Y5:$AD5)-COUNT($AE5:AF5))</f>
        <v>0.67510861534389022</v>
      </c>
      <c r="AH5">
        <f>+SMALL($Y5:$AD5,COUNT($Y5:$AD5)-COUNT($AE5:AG5))</f>
        <v>0.65685386805346613</v>
      </c>
      <c r="AI5">
        <f>+SMALL($Y5:$AD5,COUNT($Y5:$AD5)-COUNT($AE5:AH5))</f>
        <v>0.41583286278327569</v>
      </c>
      <c r="AJ5">
        <f>+SMALL($Y5:$AD5,COUNT($Y5:$AD5)-COUNT($AE5:AI5))</f>
        <v>0.16231893928908436</v>
      </c>
      <c r="AK5">
        <f>+SMALL($Y5:$AD5,COUNT($Y5:$AD5)-COUNT($AE5:AJ5))</f>
        <v>0.11065808768337582</v>
      </c>
      <c r="AM5" t="s">
        <v>125</v>
      </c>
      <c r="AN5" t="s">
        <v>131</v>
      </c>
    </row>
    <row r="6" spans="1:40" x14ac:dyDescent="0.55000000000000004">
      <c r="A6" t="s">
        <v>14</v>
      </c>
      <c r="B6" t="s">
        <v>15</v>
      </c>
      <c r="C6" t="s">
        <v>16</v>
      </c>
      <c r="D6" t="s">
        <v>7</v>
      </c>
      <c r="E6" t="str">
        <f t="shared" si="1"/>
        <v>(.15,-.5)</v>
      </c>
      <c r="F6" t="str">
        <f t="shared" si="2"/>
        <v>(-.45, -.5)</v>
      </c>
      <c r="G6" t="str">
        <f t="shared" si="3"/>
        <v>(.75,-.5)</v>
      </c>
      <c r="H6" t="str">
        <f t="shared" si="4"/>
        <v>(-.15, -.5)</v>
      </c>
      <c r="I6" t="str">
        <f t="shared" si="5"/>
        <v>(-.75, -.5)</v>
      </c>
      <c r="J6" t="str">
        <f t="shared" si="6"/>
        <v>(.45,-.5)</v>
      </c>
      <c r="K6">
        <f t="shared" si="7"/>
        <v>0.15</v>
      </c>
      <c r="L6">
        <f t="shared" si="8"/>
        <v>-0.5</v>
      </c>
      <c r="M6">
        <f t="shared" si="9"/>
        <v>-0.45</v>
      </c>
      <c r="N6">
        <f t="shared" si="10"/>
        <v>-0.5</v>
      </c>
      <c r="O6">
        <f t="shared" si="11"/>
        <v>0.75</v>
      </c>
      <c r="P6">
        <f t="shared" si="12"/>
        <v>-0.5</v>
      </c>
      <c r="Q6">
        <f t="shared" si="13"/>
        <v>-0.15</v>
      </c>
      <c r="R6">
        <f t="shared" si="14"/>
        <v>-0.5</v>
      </c>
      <c r="S6">
        <f t="shared" si="15"/>
        <v>-0.75</v>
      </c>
      <c r="T6">
        <f t="shared" si="16"/>
        <v>-0.5</v>
      </c>
      <c r="U6">
        <f t="shared" si="17"/>
        <v>0.45</v>
      </c>
      <c r="V6">
        <f t="shared" si="18"/>
        <v>-0.5</v>
      </c>
      <c r="W6" t="str">
        <f>+VLOOKUP(E6,boton.rc[],2,0)</f>
        <v>d</v>
      </c>
      <c r="Y6" s="2">
        <v>0.46390940767585642</v>
      </c>
      <c r="Z6" s="2">
        <v>0.71711814596847467</v>
      </c>
      <c r="AA6" s="2">
        <v>0.44297245955493736</v>
      </c>
      <c r="AB6" s="2">
        <v>0.47072828346320306</v>
      </c>
      <c r="AC6" s="2">
        <v>0.96831486794950683</v>
      </c>
      <c r="AD6" s="2">
        <v>0.44615383368765527</v>
      </c>
      <c r="AF6">
        <f>+SMALL($Y6:$AD6,COUNT($Y6:$AD6)-COUNT($AE6:AE6))</f>
        <v>0.96831486794950683</v>
      </c>
      <c r="AG6">
        <f>+SMALL($Y6:$AD6,COUNT($Y6:$AD6)-COUNT($AE6:AF6))</f>
        <v>0.71711814596847467</v>
      </c>
      <c r="AH6">
        <f>+SMALL($Y6:$AD6,COUNT($Y6:$AD6)-COUNT($AE6:AG6))</f>
        <v>0.47072828346320306</v>
      </c>
      <c r="AI6">
        <f>+SMALL($Y6:$AD6,COUNT($Y6:$AD6)-COUNT($AE6:AH6))</f>
        <v>0.46390940767585642</v>
      </c>
      <c r="AJ6">
        <f>+SMALL($Y6:$AD6,COUNT($Y6:$AD6)-COUNT($AE6:AI6))</f>
        <v>0.44615383368765527</v>
      </c>
      <c r="AK6">
        <f>+SMALL($Y6:$AD6,COUNT($Y6:$AD6)-COUNT($AE6:AJ6))</f>
        <v>0.44297245955493736</v>
      </c>
      <c r="AM6" t="s">
        <v>126</v>
      </c>
      <c r="AN6" t="s">
        <v>132</v>
      </c>
    </row>
    <row r="7" spans="1:40" x14ac:dyDescent="0.55000000000000004">
      <c r="A7" t="s">
        <v>17</v>
      </c>
      <c r="B7" t="s">
        <v>18</v>
      </c>
      <c r="C7" t="s">
        <v>14</v>
      </c>
      <c r="D7" t="s">
        <v>19</v>
      </c>
      <c r="E7" t="str">
        <f t="shared" si="1"/>
        <v>(.75,-.5)</v>
      </c>
      <c r="F7" t="str">
        <f t="shared" si="2"/>
        <v>(.45,-.5)</v>
      </c>
      <c r="G7" t="str">
        <f t="shared" si="3"/>
        <v>(-.45, -.5)</v>
      </c>
      <c r="H7" t="str">
        <f t="shared" si="4"/>
        <v>(.15,-.5)</v>
      </c>
      <c r="I7" t="str">
        <f t="shared" si="5"/>
        <v>(-.75, -.5)</v>
      </c>
      <c r="J7" t="str">
        <f t="shared" si="6"/>
        <v>(-.15, -.5)</v>
      </c>
      <c r="K7">
        <f t="shared" si="7"/>
        <v>0.75</v>
      </c>
      <c r="L7">
        <f t="shared" si="8"/>
        <v>-0.5</v>
      </c>
      <c r="M7">
        <f t="shared" si="9"/>
        <v>0.45</v>
      </c>
      <c r="N7">
        <f t="shared" si="10"/>
        <v>-0.5</v>
      </c>
      <c r="O7">
        <f t="shared" si="11"/>
        <v>-0.45</v>
      </c>
      <c r="P7">
        <f t="shared" si="12"/>
        <v>-0.5</v>
      </c>
      <c r="Q7">
        <f t="shared" si="13"/>
        <v>0.15</v>
      </c>
      <c r="R7">
        <f t="shared" si="14"/>
        <v>-0.5</v>
      </c>
      <c r="S7">
        <f t="shared" si="15"/>
        <v>-0.75</v>
      </c>
      <c r="T7">
        <f t="shared" si="16"/>
        <v>-0.5</v>
      </c>
      <c r="U7">
        <f t="shared" si="17"/>
        <v>-0.15</v>
      </c>
      <c r="V7">
        <f t="shared" si="18"/>
        <v>-0.5</v>
      </c>
      <c r="W7" t="str">
        <f>+VLOOKUP(E7,boton.rc[],2,0)</f>
        <v>f</v>
      </c>
      <c r="Y7" s="2">
        <v>0.34976224735203743</v>
      </c>
      <c r="Z7" s="2">
        <v>0.40820211679471385</v>
      </c>
      <c r="AA7" s="2">
        <v>0.52374258574394428</v>
      </c>
      <c r="AB7" s="2">
        <v>0.47629237456623996</v>
      </c>
      <c r="AC7" s="2">
        <v>0.90777028398590531</v>
      </c>
      <c r="AD7" s="2">
        <v>0.51100313500996586</v>
      </c>
      <c r="AF7">
        <f>+SMALL($Y7:$AD7,COUNT($Y7:$AD7)-COUNT($AE7:AE7))</f>
        <v>0.90777028398590531</v>
      </c>
      <c r="AG7">
        <f>+SMALL($Y7:$AD7,COUNT($Y7:$AD7)-COUNT($AE7:AF7))</f>
        <v>0.52374258574394428</v>
      </c>
      <c r="AH7">
        <f>+SMALL($Y7:$AD7,COUNT($Y7:$AD7)-COUNT($AE7:AG7))</f>
        <v>0.51100313500996586</v>
      </c>
      <c r="AI7">
        <f>+SMALL($Y7:$AD7,COUNT($Y7:$AD7)-COUNT($AE7:AH7))</f>
        <v>0.47629237456623996</v>
      </c>
      <c r="AJ7">
        <f>+SMALL($Y7:$AD7,COUNT($Y7:$AD7)-COUNT($AE7:AI7))</f>
        <v>0.40820211679471385</v>
      </c>
      <c r="AK7">
        <f>+SMALL($Y7:$AD7,COUNT($Y7:$AD7)-COUNT($AE7:AJ7))</f>
        <v>0.34976224735203743</v>
      </c>
      <c r="AM7" t="s">
        <v>127</v>
      </c>
      <c r="AN7" t="s">
        <v>133</v>
      </c>
    </row>
    <row r="8" spans="1:40" x14ac:dyDescent="0.55000000000000004">
      <c r="A8" t="s">
        <v>8</v>
      </c>
      <c r="B8" t="s">
        <v>20</v>
      </c>
      <c r="C8" t="s">
        <v>21</v>
      </c>
      <c r="D8" t="s">
        <v>17</v>
      </c>
      <c r="E8" t="str">
        <f t="shared" si="1"/>
        <v>(.15,-.5)</v>
      </c>
      <c r="F8" t="str">
        <f t="shared" si="2"/>
        <v>(.45,-.5)</v>
      </c>
      <c r="G8" t="str">
        <f t="shared" si="3"/>
        <v>(-.15, -.5)</v>
      </c>
      <c r="H8" t="str">
        <f t="shared" si="4"/>
        <v>(.75,-.5)</v>
      </c>
      <c r="I8" t="str">
        <f t="shared" si="5"/>
        <v>(-.45, -.5)</v>
      </c>
      <c r="J8" t="str">
        <f t="shared" si="6"/>
        <v>(-.75, -.5)</v>
      </c>
      <c r="K8">
        <f t="shared" si="7"/>
        <v>0.15</v>
      </c>
      <c r="L8">
        <f t="shared" si="8"/>
        <v>-0.5</v>
      </c>
      <c r="M8">
        <f t="shared" si="9"/>
        <v>0.45</v>
      </c>
      <c r="N8">
        <f t="shared" si="10"/>
        <v>-0.5</v>
      </c>
      <c r="O8">
        <f t="shared" si="11"/>
        <v>-0.15</v>
      </c>
      <c r="P8">
        <f t="shared" si="12"/>
        <v>-0.5</v>
      </c>
      <c r="Q8">
        <f t="shared" si="13"/>
        <v>0.75</v>
      </c>
      <c r="R8">
        <f t="shared" si="14"/>
        <v>-0.5</v>
      </c>
      <c r="S8">
        <f t="shared" si="15"/>
        <v>-0.45</v>
      </c>
      <c r="T8">
        <f t="shared" si="16"/>
        <v>-0.5</v>
      </c>
      <c r="U8">
        <f t="shared" si="17"/>
        <v>-0.75</v>
      </c>
      <c r="V8">
        <f t="shared" si="18"/>
        <v>-0.5</v>
      </c>
      <c r="W8" t="str">
        <f>+VLOOKUP(E8,boton.rc[],2,0)</f>
        <v>d</v>
      </c>
      <c r="Y8" s="2">
        <v>0.7462314208260391</v>
      </c>
      <c r="Z8" s="2">
        <v>0.52226374361113836</v>
      </c>
      <c r="AA8" s="2">
        <v>0.81105043949196765</v>
      </c>
      <c r="AB8" s="2">
        <v>0.18158947668637571</v>
      </c>
      <c r="AC8" s="2">
        <v>0.89655954802238491</v>
      </c>
      <c r="AD8" s="2">
        <v>0.93842046733987894</v>
      </c>
      <c r="AF8">
        <f>+SMALL($Y8:$AD8,COUNT($Y8:$AD8)-COUNT($AE8:AE8))</f>
        <v>0.93842046733987894</v>
      </c>
      <c r="AG8">
        <f>+SMALL($Y8:$AD8,COUNT($Y8:$AD8)-COUNT($AE8:AF8))</f>
        <v>0.89655954802238491</v>
      </c>
      <c r="AH8">
        <f>+SMALL($Y8:$AD8,COUNT($Y8:$AD8)-COUNT($AE8:AG8))</f>
        <v>0.81105043949196765</v>
      </c>
      <c r="AI8">
        <f>+SMALL($Y8:$AD8,COUNT($Y8:$AD8)-COUNT($AE8:AH8))</f>
        <v>0.7462314208260391</v>
      </c>
      <c r="AJ8">
        <f>+SMALL($Y8:$AD8,COUNT($Y8:$AD8)-COUNT($AE8:AI8))</f>
        <v>0.52226374361113836</v>
      </c>
      <c r="AK8">
        <f>+SMALL($Y8:$AD8,COUNT($Y8:$AD8)-COUNT($AE8:AJ8))</f>
        <v>0.18158947668637571</v>
      </c>
    </row>
    <row r="9" spans="1:40" x14ac:dyDescent="0.55000000000000004">
      <c r="A9" t="s">
        <v>10</v>
      </c>
      <c r="B9" t="s">
        <v>14</v>
      </c>
      <c r="C9" t="s">
        <v>8</v>
      </c>
      <c r="D9" t="s">
        <v>22</v>
      </c>
      <c r="E9" t="str">
        <f t="shared" si="1"/>
        <v>(-.15, -.5)</v>
      </c>
      <c r="F9" t="str">
        <f t="shared" si="2"/>
        <v>(.75,-.5)</v>
      </c>
      <c r="G9" t="str">
        <f t="shared" si="3"/>
        <v>(-.45, -.5)</v>
      </c>
      <c r="H9" t="str">
        <f t="shared" si="4"/>
        <v>(.45,-.5)</v>
      </c>
      <c r="I9" t="str">
        <f t="shared" si="5"/>
        <v>(-.75, -.5)</v>
      </c>
      <c r="J9" t="str">
        <f t="shared" si="6"/>
        <v>(.15,-.5)</v>
      </c>
      <c r="K9">
        <f t="shared" si="7"/>
        <v>-0.15</v>
      </c>
      <c r="L9">
        <f t="shared" si="8"/>
        <v>-0.5</v>
      </c>
      <c r="M9">
        <f t="shared" si="9"/>
        <v>0.75</v>
      </c>
      <c r="N9">
        <f t="shared" si="10"/>
        <v>-0.5</v>
      </c>
      <c r="O9">
        <f t="shared" si="11"/>
        <v>-0.45</v>
      </c>
      <c r="P9">
        <f t="shared" si="12"/>
        <v>-0.5</v>
      </c>
      <c r="Q9">
        <f t="shared" si="13"/>
        <v>0.45</v>
      </c>
      <c r="R9">
        <f t="shared" si="14"/>
        <v>-0.5</v>
      </c>
      <c r="S9">
        <f t="shared" si="15"/>
        <v>-0.75</v>
      </c>
      <c r="T9">
        <f t="shared" si="16"/>
        <v>-0.5</v>
      </c>
      <c r="U9">
        <f t="shared" si="17"/>
        <v>0.15</v>
      </c>
      <c r="V9">
        <f t="shared" si="18"/>
        <v>-0.5</v>
      </c>
      <c r="W9" t="str">
        <f>+VLOOKUP(E9,boton.rc[],2,0)</f>
        <v>c</v>
      </c>
      <c r="Y9" s="2">
        <v>0.84743376553003102</v>
      </c>
      <c r="Z9" s="2">
        <v>1.476863546540208E-2</v>
      </c>
      <c r="AA9" s="2">
        <v>0.88240113359470862</v>
      </c>
      <c r="AB9" s="2">
        <v>7.2921010960074528E-2</v>
      </c>
      <c r="AC9" s="2">
        <v>0.99363567758742033</v>
      </c>
      <c r="AD9" s="2">
        <v>0.57182859456032253</v>
      </c>
      <c r="AF9">
        <f>+SMALL($Y9:$AD9,COUNT($Y9:$AD9)-COUNT($AE9:AE9))</f>
        <v>0.99363567758742033</v>
      </c>
      <c r="AG9">
        <f>+SMALL($Y9:$AD9,COUNT($Y9:$AD9)-COUNT($AE9:AF9))</f>
        <v>0.88240113359470862</v>
      </c>
      <c r="AH9">
        <f>+SMALL($Y9:$AD9,COUNT($Y9:$AD9)-COUNT($AE9:AG9))</f>
        <v>0.84743376553003102</v>
      </c>
      <c r="AI9">
        <f>+SMALL($Y9:$AD9,COUNT($Y9:$AD9)-COUNT($AE9:AH9))</f>
        <v>0.57182859456032253</v>
      </c>
      <c r="AJ9">
        <f>+SMALL($Y9:$AD9,COUNT($Y9:$AD9)-COUNT($AE9:AI9))</f>
        <v>7.2921010960074528E-2</v>
      </c>
      <c r="AK9">
        <f>+SMALL($Y9:$AD9,COUNT($Y9:$AD9)-COUNT($AE9:AJ9))</f>
        <v>1.476863546540208E-2</v>
      </c>
    </row>
    <row r="10" spans="1:40" x14ac:dyDescent="0.55000000000000004">
      <c r="A10" t="s">
        <v>12</v>
      </c>
      <c r="B10" t="s">
        <v>17</v>
      </c>
      <c r="C10" t="s">
        <v>23</v>
      </c>
      <c r="D10" t="s">
        <v>10</v>
      </c>
      <c r="E10" t="str">
        <f t="shared" si="1"/>
        <v>(-.75, -.5)</v>
      </c>
      <c r="F10" t="str">
        <f t="shared" si="2"/>
        <v>(.45,-.5)</v>
      </c>
      <c r="G10" t="str">
        <f t="shared" si="3"/>
        <v>(-.15, -.5)</v>
      </c>
      <c r="H10" t="str">
        <f t="shared" si="4"/>
        <v>(.75,-.5)</v>
      </c>
      <c r="I10" t="str">
        <f t="shared" si="5"/>
        <v>(-.45, -.5)</v>
      </c>
      <c r="J10" t="str">
        <f t="shared" si="6"/>
        <v>(.15,-.5)</v>
      </c>
      <c r="K10">
        <f t="shared" si="7"/>
        <v>-0.75</v>
      </c>
      <c r="L10">
        <f t="shared" si="8"/>
        <v>-0.5</v>
      </c>
      <c r="M10">
        <f t="shared" si="9"/>
        <v>0.45</v>
      </c>
      <c r="N10">
        <f t="shared" si="10"/>
        <v>-0.5</v>
      </c>
      <c r="O10">
        <f t="shared" si="11"/>
        <v>-0.15</v>
      </c>
      <c r="P10">
        <f t="shared" si="12"/>
        <v>-0.5</v>
      </c>
      <c r="Q10">
        <f t="shared" si="13"/>
        <v>0.75</v>
      </c>
      <c r="R10">
        <f t="shared" si="14"/>
        <v>-0.5</v>
      </c>
      <c r="S10">
        <f t="shared" si="15"/>
        <v>-0.45</v>
      </c>
      <c r="T10">
        <f t="shared" si="16"/>
        <v>-0.5</v>
      </c>
      <c r="U10">
        <f t="shared" si="17"/>
        <v>0.15</v>
      </c>
      <c r="V10">
        <f t="shared" si="18"/>
        <v>-0.5</v>
      </c>
      <c r="W10" t="str">
        <f>+VLOOKUP(E10,boton.rc[],2,0)</f>
        <v>a</v>
      </c>
      <c r="Y10" s="2">
        <v>0.63500057630710038</v>
      </c>
      <c r="Z10" s="2">
        <v>0.22417450774097591</v>
      </c>
      <c r="AA10" s="2">
        <v>0.47764184960890088</v>
      </c>
      <c r="AB10" s="2">
        <v>0.11022137503513818</v>
      </c>
      <c r="AC10" s="2">
        <v>0.62356147133066142</v>
      </c>
      <c r="AD10" s="2">
        <v>0.41887011926369566</v>
      </c>
      <c r="AF10">
        <f>+SMALL($Y10:$AD10,COUNT($Y10:$AD10)-COUNT($AE10:AE10))</f>
        <v>0.63500057630710038</v>
      </c>
      <c r="AG10">
        <f>+SMALL($Y10:$AD10,COUNT($Y10:$AD10)-COUNT($AE10:AF10))</f>
        <v>0.62356147133066142</v>
      </c>
      <c r="AH10">
        <f>+SMALL($Y10:$AD10,COUNT($Y10:$AD10)-COUNT($AE10:AG10))</f>
        <v>0.47764184960890088</v>
      </c>
      <c r="AI10">
        <f>+SMALL($Y10:$AD10,COUNT($Y10:$AD10)-COUNT($AE10:AH10))</f>
        <v>0.41887011926369566</v>
      </c>
      <c r="AJ10">
        <f>+SMALL($Y10:$AD10,COUNT($Y10:$AD10)-COUNT($AE10:AI10))</f>
        <v>0.22417450774097591</v>
      </c>
      <c r="AK10">
        <f>+SMALL($Y10:$AD10,COUNT($Y10:$AD10)-COUNT($AE10:AJ10))</f>
        <v>0.11022137503513818</v>
      </c>
    </row>
    <row r="11" spans="1:40" x14ac:dyDescent="0.55000000000000004">
      <c r="A11" t="s">
        <v>24</v>
      </c>
      <c r="B11" t="s">
        <v>25</v>
      </c>
      <c r="C11" t="s">
        <v>12</v>
      </c>
      <c r="D11" t="s">
        <v>26</v>
      </c>
      <c r="E11" t="str">
        <f t="shared" si="1"/>
        <v>(-.45, -.5)</v>
      </c>
      <c r="F11" t="str">
        <f t="shared" si="2"/>
        <v>(.45,-.5)</v>
      </c>
      <c r="G11" t="str">
        <f t="shared" si="3"/>
        <v>(-.15, -.5)</v>
      </c>
      <c r="H11" t="str">
        <f t="shared" si="4"/>
        <v>(.15,-.5)</v>
      </c>
      <c r="I11" t="str">
        <f t="shared" si="5"/>
        <v>(.75,-.5)</v>
      </c>
      <c r="J11" t="str">
        <f t="shared" si="6"/>
        <v>(-.75, -.5)</v>
      </c>
      <c r="K11">
        <f t="shared" si="7"/>
        <v>-0.45</v>
      </c>
      <c r="L11">
        <f t="shared" si="8"/>
        <v>-0.5</v>
      </c>
      <c r="M11">
        <f t="shared" si="9"/>
        <v>0.45</v>
      </c>
      <c r="N11">
        <f t="shared" si="10"/>
        <v>-0.5</v>
      </c>
      <c r="O11">
        <f t="shared" si="11"/>
        <v>-0.15</v>
      </c>
      <c r="P11">
        <f t="shared" si="12"/>
        <v>-0.5</v>
      </c>
      <c r="Q11">
        <f t="shared" si="13"/>
        <v>0.15</v>
      </c>
      <c r="R11">
        <f t="shared" si="14"/>
        <v>-0.5</v>
      </c>
      <c r="S11">
        <f t="shared" si="15"/>
        <v>0.75</v>
      </c>
      <c r="T11">
        <f t="shared" si="16"/>
        <v>-0.5</v>
      </c>
      <c r="U11">
        <f t="shared" si="17"/>
        <v>-0.75</v>
      </c>
      <c r="V11">
        <f t="shared" si="18"/>
        <v>-0.5</v>
      </c>
      <c r="W11" t="str">
        <f>+VLOOKUP(E11,boton.rc[],2,0)</f>
        <v>b</v>
      </c>
      <c r="Y11" s="2">
        <v>0.87045505863327044</v>
      </c>
      <c r="Z11" s="2">
        <v>0.36686666345967678</v>
      </c>
      <c r="AA11" s="2">
        <v>0.39306677598053807</v>
      </c>
      <c r="AB11" s="2">
        <v>0.38966307444419079</v>
      </c>
      <c r="AC11" s="2">
        <v>0.26869216890255487</v>
      </c>
      <c r="AD11" s="2">
        <v>0.88982078074869642</v>
      </c>
      <c r="AF11">
        <f>+SMALL($Y11:$AD11,COUNT($Y11:$AD11)-COUNT($AE11:AE11))</f>
        <v>0.88982078074869642</v>
      </c>
      <c r="AG11">
        <f>+SMALL($Y11:$AD11,COUNT($Y11:$AD11)-COUNT($AE11:AF11))</f>
        <v>0.87045505863327044</v>
      </c>
      <c r="AH11">
        <f>+SMALL($Y11:$AD11,COUNT($Y11:$AD11)-COUNT($AE11:AG11))</f>
        <v>0.39306677598053807</v>
      </c>
      <c r="AI11">
        <f>+SMALL($Y11:$AD11,COUNT($Y11:$AD11)-COUNT($AE11:AH11))</f>
        <v>0.38966307444419079</v>
      </c>
      <c r="AJ11">
        <f>+SMALL($Y11:$AD11,COUNT($Y11:$AD11)-COUNT($AE11:AI11))</f>
        <v>0.36686666345967678</v>
      </c>
      <c r="AK11">
        <f>+SMALL($Y11:$AD11,COUNT($Y11:$AD11)-COUNT($AE11:AJ11))</f>
        <v>0.26869216890255487</v>
      </c>
    </row>
    <row r="12" spans="1:40" x14ac:dyDescent="0.55000000000000004">
      <c r="A12" t="s">
        <v>27</v>
      </c>
      <c r="B12" t="s">
        <v>28</v>
      </c>
      <c r="C12" t="s">
        <v>29</v>
      </c>
      <c r="D12" t="s">
        <v>24</v>
      </c>
      <c r="E12" t="str">
        <f t="shared" si="1"/>
        <v>(-.45, -.5)</v>
      </c>
      <c r="F12" t="str">
        <f t="shared" si="2"/>
        <v>(.15,-.5)</v>
      </c>
      <c r="G12" t="str">
        <f t="shared" si="3"/>
        <v>(.75,-.5)</v>
      </c>
      <c r="H12" t="str">
        <f t="shared" si="4"/>
        <v>(-.75, -.5)</v>
      </c>
      <c r="I12" t="str">
        <f t="shared" si="5"/>
        <v>(.45,-.5)</v>
      </c>
      <c r="J12" t="str">
        <f t="shared" si="6"/>
        <v>(-.15, -.5)</v>
      </c>
      <c r="K12">
        <f t="shared" si="7"/>
        <v>-0.45</v>
      </c>
      <c r="L12">
        <f t="shared" si="8"/>
        <v>-0.5</v>
      </c>
      <c r="M12">
        <f t="shared" si="9"/>
        <v>0.15</v>
      </c>
      <c r="N12">
        <f t="shared" si="10"/>
        <v>-0.5</v>
      </c>
      <c r="O12">
        <f t="shared" si="11"/>
        <v>0.75</v>
      </c>
      <c r="P12">
        <f t="shared" si="12"/>
        <v>-0.5</v>
      </c>
      <c r="Q12">
        <f t="shared" si="13"/>
        <v>-0.75</v>
      </c>
      <c r="R12">
        <f t="shared" si="14"/>
        <v>-0.5</v>
      </c>
      <c r="S12">
        <f t="shared" si="15"/>
        <v>0.45</v>
      </c>
      <c r="T12">
        <f t="shared" si="16"/>
        <v>-0.5</v>
      </c>
      <c r="U12">
        <f t="shared" si="17"/>
        <v>-0.15</v>
      </c>
      <c r="V12">
        <f t="shared" si="18"/>
        <v>-0.5</v>
      </c>
      <c r="W12" t="str">
        <f>+VLOOKUP(E12,boton.rc[],2,0)</f>
        <v>b</v>
      </c>
      <c r="Y12" s="2">
        <v>0.69940621506864598</v>
      </c>
      <c r="Z12" s="2">
        <v>0.31749491520609052</v>
      </c>
      <c r="AA12" s="2">
        <v>0.25214004515861888</v>
      </c>
      <c r="AB12" s="2">
        <v>0.92547833934839951</v>
      </c>
      <c r="AC12" s="2">
        <v>0.30717960785170839</v>
      </c>
      <c r="AD12" s="2">
        <v>0.66154000275833125</v>
      </c>
      <c r="AF12">
        <f>+SMALL($Y12:$AD12,COUNT($Y12:$AD12)-COUNT($AE12:AE12))</f>
        <v>0.92547833934839951</v>
      </c>
      <c r="AG12">
        <f>+SMALL($Y12:$AD12,COUNT($Y12:$AD12)-COUNT($AE12:AF12))</f>
        <v>0.69940621506864598</v>
      </c>
      <c r="AH12">
        <f>+SMALL($Y12:$AD12,COUNT($Y12:$AD12)-COUNT($AE12:AG12))</f>
        <v>0.66154000275833125</v>
      </c>
      <c r="AI12">
        <f>+SMALL($Y12:$AD12,COUNT($Y12:$AD12)-COUNT($AE12:AH12))</f>
        <v>0.31749491520609052</v>
      </c>
      <c r="AJ12">
        <f>+SMALL($Y12:$AD12,COUNT($Y12:$AD12)-COUNT($AE12:AI12))</f>
        <v>0.30717960785170839</v>
      </c>
      <c r="AK12">
        <f>+SMALL($Y12:$AD12,COUNT($Y12:$AD12)-COUNT($AE12:AJ12))</f>
        <v>0.25214004515861888</v>
      </c>
    </row>
    <row r="13" spans="1:40" x14ac:dyDescent="0.55000000000000004">
      <c r="A13" t="s">
        <v>15</v>
      </c>
      <c r="B13" t="s">
        <v>24</v>
      </c>
      <c r="C13" t="s">
        <v>27</v>
      </c>
      <c r="D13" t="s">
        <v>30</v>
      </c>
      <c r="E13" t="str">
        <f t="shared" si="1"/>
        <v>(-.75, -.5)</v>
      </c>
      <c r="F13" t="str">
        <f t="shared" si="2"/>
        <v>(-.15, -.5)</v>
      </c>
      <c r="G13" t="str">
        <f t="shared" si="3"/>
        <v>(-.45, -.5)</v>
      </c>
      <c r="H13" t="str">
        <f t="shared" si="4"/>
        <v>(.15,-.5)</v>
      </c>
      <c r="I13" t="str">
        <f t="shared" si="5"/>
        <v>(.45,-.5)</v>
      </c>
      <c r="J13" t="str">
        <f t="shared" si="6"/>
        <v>(.75,-.5)</v>
      </c>
      <c r="K13">
        <f t="shared" si="7"/>
        <v>-0.75</v>
      </c>
      <c r="L13">
        <f t="shared" si="8"/>
        <v>-0.5</v>
      </c>
      <c r="M13">
        <f t="shared" si="9"/>
        <v>-0.15</v>
      </c>
      <c r="N13">
        <f t="shared" si="10"/>
        <v>-0.5</v>
      </c>
      <c r="O13">
        <f t="shared" si="11"/>
        <v>-0.45</v>
      </c>
      <c r="P13">
        <f t="shared" si="12"/>
        <v>-0.5</v>
      </c>
      <c r="Q13">
        <f t="shared" si="13"/>
        <v>0.15</v>
      </c>
      <c r="R13">
        <f t="shared" si="14"/>
        <v>-0.5</v>
      </c>
      <c r="S13">
        <f t="shared" si="15"/>
        <v>0.45</v>
      </c>
      <c r="T13">
        <f t="shared" si="16"/>
        <v>-0.5</v>
      </c>
      <c r="U13">
        <f t="shared" si="17"/>
        <v>0.75</v>
      </c>
      <c r="V13">
        <f t="shared" si="18"/>
        <v>-0.5</v>
      </c>
      <c r="W13" t="str">
        <f>+VLOOKUP(E13,boton.rc[],2,0)</f>
        <v>a</v>
      </c>
      <c r="Y13" s="2">
        <v>0.78371350597542566</v>
      </c>
      <c r="Z13" s="2">
        <v>0.44460558474524425</v>
      </c>
      <c r="AA13" s="2">
        <v>0.62508628746922668</v>
      </c>
      <c r="AB13" s="2">
        <v>0.35539572427970312</v>
      </c>
      <c r="AC13" s="2">
        <v>5.7113498150752617E-3</v>
      </c>
      <c r="AD13" s="2">
        <v>4.8499948576311569E-3</v>
      </c>
      <c r="AF13">
        <f>+SMALL($Y13:$AD13,COUNT($Y13:$AD13)-COUNT($AE13:AE13))</f>
        <v>0.78371350597542566</v>
      </c>
      <c r="AG13">
        <f>+SMALL($Y13:$AD13,COUNT($Y13:$AD13)-COUNT($AE13:AF13))</f>
        <v>0.62508628746922668</v>
      </c>
      <c r="AH13">
        <f>+SMALL($Y13:$AD13,COUNT($Y13:$AD13)-COUNT($AE13:AG13))</f>
        <v>0.44460558474524425</v>
      </c>
      <c r="AI13">
        <f>+SMALL($Y13:$AD13,COUNT($Y13:$AD13)-COUNT($AE13:AH13))</f>
        <v>0.35539572427970312</v>
      </c>
      <c r="AJ13">
        <f>+SMALL($Y13:$AD13,COUNT($Y13:$AD13)-COUNT($AE13:AI13))</f>
        <v>5.7113498150752617E-3</v>
      </c>
      <c r="AK13">
        <f>+SMALL($Y13:$AD13,COUNT($Y13:$AD13)-COUNT($AE13:AJ13))</f>
        <v>4.8499948576311569E-3</v>
      </c>
    </row>
    <row r="14" spans="1:40" x14ac:dyDescent="0.55000000000000004">
      <c r="A14" t="s">
        <v>31</v>
      </c>
      <c r="B14" t="s">
        <v>32</v>
      </c>
      <c r="C14" t="s">
        <v>33</v>
      </c>
      <c r="D14" t="s">
        <v>34</v>
      </c>
      <c r="E14" t="str">
        <f t="shared" si="1"/>
        <v>(-.15, -.5)</v>
      </c>
      <c r="F14" t="str">
        <f t="shared" si="2"/>
        <v>(.45,-.5)</v>
      </c>
      <c r="G14" t="str">
        <f t="shared" si="3"/>
        <v>(.75,-.5)</v>
      </c>
      <c r="H14" t="str">
        <f t="shared" si="4"/>
        <v>(-.75, -.5)</v>
      </c>
      <c r="I14" t="str">
        <f t="shared" si="5"/>
        <v>(-.45, -.5)</v>
      </c>
      <c r="J14" t="str">
        <f t="shared" si="6"/>
        <v>(.15,-.5)</v>
      </c>
      <c r="K14">
        <f t="shared" si="7"/>
        <v>-0.15</v>
      </c>
      <c r="L14">
        <f t="shared" si="8"/>
        <v>-0.5</v>
      </c>
      <c r="M14">
        <f t="shared" si="9"/>
        <v>0.45</v>
      </c>
      <c r="N14">
        <f t="shared" si="10"/>
        <v>-0.5</v>
      </c>
      <c r="O14">
        <f t="shared" si="11"/>
        <v>0.75</v>
      </c>
      <c r="P14">
        <f t="shared" si="12"/>
        <v>-0.5</v>
      </c>
      <c r="Q14">
        <f t="shared" si="13"/>
        <v>-0.75</v>
      </c>
      <c r="R14">
        <f t="shared" si="14"/>
        <v>-0.5</v>
      </c>
      <c r="S14">
        <f t="shared" si="15"/>
        <v>-0.45</v>
      </c>
      <c r="T14">
        <f t="shared" si="16"/>
        <v>-0.5</v>
      </c>
      <c r="U14">
        <f t="shared" si="17"/>
        <v>0.15</v>
      </c>
      <c r="V14">
        <f t="shared" si="18"/>
        <v>-0.5</v>
      </c>
      <c r="W14" t="str">
        <f>+VLOOKUP(E14,boton.rc[],2,0)</f>
        <v>c</v>
      </c>
      <c r="Y14" s="2">
        <v>0.34345353814480017</v>
      </c>
      <c r="Z14" s="2">
        <v>0.22085715207219792</v>
      </c>
      <c r="AA14" s="2">
        <v>5.4003332181046471E-2</v>
      </c>
      <c r="AB14" s="2">
        <v>0.84540668208529901</v>
      </c>
      <c r="AC14" s="2">
        <v>0.52254802641649667</v>
      </c>
      <c r="AD14" s="2">
        <v>0.30954622031473789</v>
      </c>
      <c r="AF14">
        <f>+SMALL($Y14:$AD14,COUNT($Y14:$AD14)-COUNT($AE14:AE14))</f>
        <v>0.84540668208529901</v>
      </c>
      <c r="AG14">
        <f>+SMALL($Y14:$AD14,COUNT($Y14:$AD14)-COUNT($AE14:AF14))</f>
        <v>0.52254802641649667</v>
      </c>
      <c r="AH14">
        <f>+SMALL($Y14:$AD14,COUNT($Y14:$AD14)-COUNT($AE14:AG14))</f>
        <v>0.34345353814480017</v>
      </c>
      <c r="AI14">
        <f>+SMALL($Y14:$AD14,COUNT($Y14:$AD14)-COUNT($AE14:AH14))</f>
        <v>0.30954622031473789</v>
      </c>
      <c r="AJ14">
        <f>+SMALL($Y14:$AD14,COUNT($Y14:$AD14)-COUNT($AE14:AI14))</f>
        <v>0.22085715207219792</v>
      </c>
      <c r="AK14">
        <f>+SMALL($Y14:$AD14,COUNT($Y14:$AD14)-COUNT($AE14:AJ14))</f>
        <v>5.4003332181046471E-2</v>
      </c>
    </row>
    <row r="15" spans="1:40" x14ac:dyDescent="0.55000000000000004">
      <c r="A15" t="s">
        <v>30</v>
      </c>
      <c r="B15" t="s">
        <v>35</v>
      </c>
      <c r="C15" t="s">
        <v>31</v>
      </c>
      <c r="D15" t="s">
        <v>28</v>
      </c>
      <c r="E15" t="str">
        <f t="shared" si="1"/>
        <v>(-.45, -.5)</v>
      </c>
      <c r="F15" t="str">
        <f t="shared" si="2"/>
        <v>(-.75, -.5)</v>
      </c>
      <c r="G15" t="str">
        <f t="shared" si="3"/>
        <v>(.15,-.5)</v>
      </c>
      <c r="H15" t="str">
        <f t="shared" si="4"/>
        <v>(.75,-.5)</v>
      </c>
      <c r="I15" t="str">
        <f t="shared" si="5"/>
        <v>(-.15, -.5)</v>
      </c>
      <c r="J15" t="str">
        <f t="shared" si="6"/>
        <v>(.45,-.5)</v>
      </c>
      <c r="K15">
        <f t="shared" si="7"/>
        <v>-0.45</v>
      </c>
      <c r="L15">
        <f t="shared" si="8"/>
        <v>-0.5</v>
      </c>
      <c r="M15">
        <f t="shared" si="9"/>
        <v>-0.75</v>
      </c>
      <c r="N15">
        <f t="shared" si="10"/>
        <v>-0.5</v>
      </c>
      <c r="O15">
        <f t="shared" si="11"/>
        <v>0.15</v>
      </c>
      <c r="P15">
        <f t="shared" si="12"/>
        <v>-0.5</v>
      </c>
      <c r="Q15">
        <f t="shared" si="13"/>
        <v>0.75</v>
      </c>
      <c r="R15">
        <f t="shared" si="14"/>
        <v>-0.5</v>
      </c>
      <c r="S15">
        <f t="shared" si="15"/>
        <v>-0.15</v>
      </c>
      <c r="T15">
        <f t="shared" si="16"/>
        <v>-0.5</v>
      </c>
      <c r="U15">
        <f t="shared" si="17"/>
        <v>0.45</v>
      </c>
      <c r="V15">
        <f t="shared" si="18"/>
        <v>-0.5</v>
      </c>
      <c r="W15" t="str">
        <f>+VLOOKUP(E15,boton.rc[],2,0)</f>
        <v>b</v>
      </c>
      <c r="Y15" s="2">
        <v>0.66390141247709822</v>
      </c>
      <c r="Z15" s="2">
        <v>0.8497625614962061</v>
      </c>
      <c r="AA15" s="2">
        <v>0.57060456997260478</v>
      </c>
      <c r="AB15" s="2">
        <v>0.12049475128082054</v>
      </c>
      <c r="AC15" s="2">
        <v>0.58604938328518907</v>
      </c>
      <c r="AD15" s="2">
        <v>0.23374371998772925</v>
      </c>
      <c r="AF15">
        <f>+SMALL($Y15:$AD15,COUNT($Y15:$AD15)-COUNT($AE15:AE15))</f>
        <v>0.8497625614962061</v>
      </c>
      <c r="AG15">
        <f>+SMALL($Y15:$AD15,COUNT($Y15:$AD15)-COUNT($AE15:AF15))</f>
        <v>0.66390141247709822</v>
      </c>
      <c r="AH15">
        <f>+SMALL($Y15:$AD15,COUNT($Y15:$AD15)-COUNT($AE15:AG15))</f>
        <v>0.58604938328518907</v>
      </c>
      <c r="AI15">
        <f>+SMALL($Y15:$AD15,COUNT($Y15:$AD15)-COUNT($AE15:AH15))</f>
        <v>0.57060456997260478</v>
      </c>
      <c r="AJ15">
        <f>+SMALL($Y15:$AD15,COUNT($Y15:$AD15)-COUNT($AE15:AI15))</f>
        <v>0.23374371998772925</v>
      </c>
      <c r="AK15">
        <f>+SMALL($Y15:$AD15,COUNT($Y15:$AD15)-COUNT($AE15:AJ15))</f>
        <v>0.12049475128082054</v>
      </c>
    </row>
    <row r="16" spans="1:40" x14ac:dyDescent="0.55000000000000004">
      <c r="A16" t="s">
        <v>28</v>
      </c>
      <c r="B16" t="s">
        <v>27</v>
      </c>
      <c r="C16" t="s">
        <v>36</v>
      </c>
      <c r="D16" t="s">
        <v>25</v>
      </c>
      <c r="E16" t="str">
        <f t="shared" si="1"/>
        <v>(.75,-.5)</v>
      </c>
      <c r="F16" t="str">
        <f t="shared" si="2"/>
        <v>(.15,-.5)</v>
      </c>
      <c r="G16" t="str">
        <f t="shared" si="3"/>
        <v>(.45,-.5)</v>
      </c>
      <c r="H16" t="str">
        <f t="shared" si="4"/>
        <v>(-.45, -.5)</v>
      </c>
      <c r="I16" t="str">
        <f t="shared" si="5"/>
        <v>(-.15, -.5)</v>
      </c>
      <c r="J16" t="str">
        <f t="shared" si="6"/>
        <v>(-.75, -.5)</v>
      </c>
      <c r="K16">
        <f t="shared" si="7"/>
        <v>0.75</v>
      </c>
      <c r="L16">
        <f t="shared" si="8"/>
        <v>-0.5</v>
      </c>
      <c r="M16">
        <f t="shared" si="9"/>
        <v>0.15</v>
      </c>
      <c r="N16">
        <f t="shared" si="10"/>
        <v>-0.5</v>
      </c>
      <c r="O16">
        <f t="shared" si="11"/>
        <v>0.45</v>
      </c>
      <c r="P16">
        <f t="shared" si="12"/>
        <v>-0.5</v>
      </c>
      <c r="Q16">
        <f t="shared" si="13"/>
        <v>-0.45</v>
      </c>
      <c r="R16">
        <f t="shared" si="14"/>
        <v>-0.5</v>
      </c>
      <c r="S16">
        <f t="shared" si="15"/>
        <v>-0.15</v>
      </c>
      <c r="T16">
        <f t="shared" si="16"/>
        <v>-0.5</v>
      </c>
      <c r="U16">
        <f t="shared" si="17"/>
        <v>-0.75</v>
      </c>
      <c r="V16">
        <f t="shared" si="18"/>
        <v>-0.5</v>
      </c>
      <c r="W16" t="str">
        <f>+VLOOKUP(E16,boton.rc[],2,0)</f>
        <v>f</v>
      </c>
      <c r="Y16" s="2">
        <v>0.10263071296118664</v>
      </c>
      <c r="Z16" s="2">
        <v>0.52362987628165758</v>
      </c>
      <c r="AA16" s="2">
        <v>0.26437486545566646</v>
      </c>
      <c r="AB16" s="2">
        <v>0.67350516896495527</v>
      </c>
      <c r="AC16" s="2">
        <v>0.66618100919293699</v>
      </c>
      <c r="AD16" s="2">
        <v>0.94331656390517515</v>
      </c>
      <c r="AF16">
        <f>+SMALL($Y16:$AD16,COUNT($Y16:$AD16)-COUNT($AE16:AE16))</f>
        <v>0.94331656390517515</v>
      </c>
      <c r="AG16">
        <f>+SMALL($Y16:$AD16,COUNT($Y16:$AD16)-COUNT($AE16:AF16))</f>
        <v>0.67350516896495527</v>
      </c>
      <c r="AH16">
        <f>+SMALL($Y16:$AD16,COUNT($Y16:$AD16)-COUNT($AE16:AG16))</f>
        <v>0.66618100919293699</v>
      </c>
      <c r="AI16">
        <f>+SMALL($Y16:$AD16,COUNT($Y16:$AD16)-COUNT($AE16:AH16))</f>
        <v>0.52362987628165758</v>
      </c>
      <c r="AJ16">
        <f>+SMALL($Y16:$AD16,COUNT($Y16:$AD16)-COUNT($AE16:AI16))</f>
        <v>0.26437486545566646</v>
      </c>
      <c r="AK16">
        <f>+SMALL($Y16:$AD16,COUNT($Y16:$AD16)-COUNT($AE16:AJ16))</f>
        <v>0.10263071296118664</v>
      </c>
    </row>
    <row r="17" spans="1:37" x14ac:dyDescent="0.55000000000000004">
      <c r="A17" t="s">
        <v>25</v>
      </c>
      <c r="B17" t="s">
        <v>31</v>
      </c>
      <c r="C17" t="s">
        <v>37</v>
      </c>
      <c r="D17" t="s">
        <v>38</v>
      </c>
      <c r="E17" t="str">
        <f t="shared" si="1"/>
        <v>(.15,-.5)</v>
      </c>
      <c r="F17" t="str">
        <f t="shared" si="2"/>
        <v>(-.45, -.5)</v>
      </c>
      <c r="G17" t="str">
        <f t="shared" si="3"/>
        <v>(.45,-.5)</v>
      </c>
      <c r="H17" t="str">
        <f t="shared" si="4"/>
        <v>(.75,-.5)</v>
      </c>
      <c r="I17" t="str">
        <f t="shared" si="5"/>
        <v>(-.75, -.5)</v>
      </c>
      <c r="J17" t="str">
        <f t="shared" si="6"/>
        <v>(-.15, -.5)</v>
      </c>
      <c r="K17">
        <f t="shared" si="7"/>
        <v>0.15</v>
      </c>
      <c r="L17">
        <f t="shared" si="8"/>
        <v>-0.5</v>
      </c>
      <c r="M17">
        <f t="shared" si="9"/>
        <v>-0.45</v>
      </c>
      <c r="N17">
        <f t="shared" si="10"/>
        <v>-0.5</v>
      </c>
      <c r="O17">
        <f t="shared" si="11"/>
        <v>0.45</v>
      </c>
      <c r="P17">
        <f t="shared" si="12"/>
        <v>-0.5</v>
      </c>
      <c r="Q17">
        <f t="shared" si="13"/>
        <v>0.75</v>
      </c>
      <c r="R17">
        <f t="shared" si="14"/>
        <v>-0.5</v>
      </c>
      <c r="S17">
        <f t="shared" si="15"/>
        <v>-0.75</v>
      </c>
      <c r="T17">
        <f t="shared" si="16"/>
        <v>-0.5</v>
      </c>
      <c r="U17">
        <f t="shared" si="17"/>
        <v>-0.15</v>
      </c>
      <c r="V17">
        <f t="shared" si="18"/>
        <v>-0.5</v>
      </c>
      <c r="W17" t="str">
        <f>+VLOOKUP(E17,boton.rc[],2,0)</f>
        <v>d</v>
      </c>
      <c r="Y17" s="2">
        <v>0.12708333991843979</v>
      </c>
      <c r="Z17" s="2">
        <v>0.58242629916901778</v>
      </c>
      <c r="AA17" s="2">
        <v>0.11576275238801892</v>
      </c>
      <c r="AB17" s="2">
        <v>0.10060889162849773</v>
      </c>
      <c r="AC17" s="2">
        <v>0.97454846764229819</v>
      </c>
      <c r="AD17" s="2">
        <v>0.23374297933089949</v>
      </c>
      <c r="AF17">
        <f>+SMALL($Y17:$AD17,COUNT($Y17:$AD17)-COUNT($AE17:AE17))</f>
        <v>0.97454846764229819</v>
      </c>
      <c r="AG17">
        <f>+SMALL($Y17:$AD17,COUNT($Y17:$AD17)-COUNT($AE17:AF17))</f>
        <v>0.58242629916901778</v>
      </c>
      <c r="AH17">
        <f>+SMALL($Y17:$AD17,COUNT($Y17:$AD17)-COUNT($AE17:AG17))</f>
        <v>0.23374297933089949</v>
      </c>
      <c r="AI17">
        <f>+SMALL($Y17:$AD17,COUNT($Y17:$AD17)-COUNT($AE17:AH17))</f>
        <v>0.12708333991843979</v>
      </c>
      <c r="AJ17">
        <f>+SMALL($Y17:$AD17,COUNT($Y17:$AD17)-COUNT($AE17:AI17))</f>
        <v>0.11576275238801892</v>
      </c>
      <c r="AK17">
        <f>+SMALL($Y17:$AD17,COUNT($Y17:$AD17)-COUNT($AE17:AJ17))</f>
        <v>0.10060889162849773</v>
      </c>
    </row>
    <row r="18" spans="1:37" x14ac:dyDescent="0.55000000000000004">
      <c r="A18" t="s">
        <v>33</v>
      </c>
      <c r="B18" t="s">
        <v>30</v>
      </c>
      <c r="C18" t="s">
        <v>15</v>
      </c>
      <c r="D18" t="s">
        <v>5</v>
      </c>
      <c r="E18" t="str">
        <f t="shared" si="1"/>
        <v>(.45,-.5)</v>
      </c>
      <c r="F18" t="str">
        <f t="shared" si="2"/>
        <v>(-.15, -.5)</v>
      </c>
      <c r="G18" t="str">
        <f t="shared" si="3"/>
        <v>(.75,-.5)</v>
      </c>
      <c r="H18" t="str">
        <f t="shared" si="4"/>
        <v>(.15,-.5)</v>
      </c>
      <c r="I18" t="str">
        <f t="shared" si="5"/>
        <v>(-.45, -.5)</v>
      </c>
      <c r="J18" t="str">
        <f t="shared" si="6"/>
        <v>(-.75, -.5)</v>
      </c>
      <c r="K18">
        <f t="shared" si="7"/>
        <v>0.45</v>
      </c>
      <c r="L18">
        <f t="shared" si="8"/>
        <v>-0.5</v>
      </c>
      <c r="M18">
        <f t="shared" si="9"/>
        <v>-0.15</v>
      </c>
      <c r="N18">
        <f t="shared" si="10"/>
        <v>-0.5</v>
      </c>
      <c r="O18">
        <f t="shared" si="11"/>
        <v>0.75</v>
      </c>
      <c r="P18">
        <f t="shared" si="12"/>
        <v>-0.5</v>
      </c>
      <c r="Q18">
        <f t="shared" si="13"/>
        <v>0.15</v>
      </c>
      <c r="R18">
        <f t="shared" si="14"/>
        <v>-0.5</v>
      </c>
      <c r="S18">
        <f t="shared" si="15"/>
        <v>-0.45</v>
      </c>
      <c r="T18">
        <f t="shared" si="16"/>
        <v>-0.5</v>
      </c>
      <c r="U18">
        <f t="shared" si="17"/>
        <v>-0.75</v>
      </c>
      <c r="V18">
        <f t="shared" si="18"/>
        <v>-0.5</v>
      </c>
      <c r="W18" t="str">
        <f>+VLOOKUP(E18,boton.rc[],2,0)</f>
        <v>e</v>
      </c>
      <c r="Y18" s="2">
        <v>0.50435349630226867</v>
      </c>
      <c r="Z18" s="2">
        <v>0.74725741066596452</v>
      </c>
      <c r="AA18" s="2">
        <v>0.39000151544712158</v>
      </c>
      <c r="AB18" s="2">
        <v>0.62177269461995421</v>
      </c>
      <c r="AC18" s="2">
        <v>0.87001547239291943</v>
      </c>
      <c r="AD18" s="2">
        <v>0.87023637464240944</v>
      </c>
      <c r="AF18">
        <f>+SMALL($Y18:$AD18,COUNT($Y18:$AD18)-COUNT($AE18:AE18))</f>
        <v>0.87023637464240944</v>
      </c>
      <c r="AG18">
        <f>+SMALL($Y18:$AD18,COUNT($Y18:$AD18)-COUNT($AE18:AF18))</f>
        <v>0.87001547239291943</v>
      </c>
      <c r="AH18">
        <f>+SMALL($Y18:$AD18,COUNT($Y18:$AD18)-COUNT($AE18:AG18))</f>
        <v>0.74725741066596452</v>
      </c>
      <c r="AI18">
        <f>+SMALL($Y18:$AD18,COUNT($Y18:$AD18)-COUNT($AE18:AH18))</f>
        <v>0.62177269461995421</v>
      </c>
      <c r="AJ18">
        <f>+SMALL($Y18:$AD18,COUNT($Y18:$AD18)-COUNT($AE18:AI18))</f>
        <v>0.50435349630226867</v>
      </c>
      <c r="AK18">
        <f>+SMALL($Y18:$AD18,COUNT($Y18:$AD18)-COUNT($AE18:AJ18))</f>
        <v>0.39000151544712158</v>
      </c>
    </row>
    <row r="19" spans="1:37" x14ac:dyDescent="0.55000000000000004">
      <c r="A19" t="s">
        <v>37</v>
      </c>
      <c r="B19" t="s">
        <v>39</v>
      </c>
      <c r="C19" t="s">
        <v>18</v>
      </c>
      <c r="D19" t="s">
        <v>40</v>
      </c>
      <c r="E19" t="str">
        <f t="shared" si="1"/>
        <v>(.75,-.5)</v>
      </c>
      <c r="F19" t="str">
        <f t="shared" si="2"/>
        <v>(-.75, -.5)</v>
      </c>
      <c r="G19" t="str">
        <f t="shared" si="3"/>
        <v>(-.15, -.5)</v>
      </c>
      <c r="H19" t="str">
        <f t="shared" si="4"/>
        <v>(.45,-.5)</v>
      </c>
      <c r="I19" t="str">
        <f t="shared" si="5"/>
        <v>(-.45, -.5)</v>
      </c>
      <c r="J19" t="str">
        <f t="shared" si="6"/>
        <v>(.15,-.5)</v>
      </c>
      <c r="K19">
        <f t="shared" si="7"/>
        <v>0.75</v>
      </c>
      <c r="L19">
        <f t="shared" si="8"/>
        <v>-0.5</v>
      </c>
      <c r="M19">
        <f t="shared" si="9"/>
        <v>-0.75</v>
      </c>
      <c r="N19">
        <f t="shared" si="10"/>
        <v>-0.5</v>
      </c>
      <c r="O19">
        <f t="shared" si="11"/>
        <v>-0.15</v>
      </c>
      <c r="P19">
        <f t="shared" si="12"/>
        <v>-0.5</v>
      </c>
      <c r="Q19">
        <f t="shared" si="13"/>
        <v>0.45</v>
      </c>
      <c r="R19">
        <f t="shared" si="14"/>
        <v>-0.5</v>
      </c>
      <c r="S19">
        <f t="shared" si="15"/>
        <v>-0.45</v>
      </c>
      <c r="T19">
        <f t="shared" si="16"/>
        <v>-0.5</v>
      </c>
      <c r="U19">
        <f t="shared" si="17"/>
        <v>0.15</v>
      </c>
      <c r="V19">
        <f t="shared" si="18"/>
        <v>-0.5</v>
      </c>
      <c r="W19" t="str">
        <f>+VLOOKUP(E19,boton.rc[],2,0)</f>
        <v>f</v>
      </c>
      <c r="Y19" s="2">
        <v>0.23583156268616889</v>
      </c>
      <c r="Z19" s="2">
        <v>0.80163651906027467</v>
      </c>
      <c r="AA19" s="2">
        <v>0.58544045868420036</v>
      </c>
      <c r="AB19" s="2">
        <v>0.43655916905163272</v>
      </c>
      <c r="AC19" s="2">
        <v>0.76269563747318181</v>
      </c>
      <c r="AD19" s="2">
        <v>0.50012770223728142</v>
      </c>
      <c r="AF19">
        <f>+SMALL($Y19:$AD19,COUNT($Y19:$AD19)-COUNT($AE19:AE19))</f>
        <v>0.80163651906027467</v>
      </c>
      <c r="AG19">
        <f>+SMALL($Y19:$AD19,COUNT($Y19:$AD19)-COUNT($AE19:AF19))</f>
        <v>0.76269563747318181</v>
      </c>
      <c r="AH19">
        <f>+SMALL($Y19:$AD19,COUNT($Y19:$AD19)-COUNT($AE19:AG19))</f>
        <v>0.58544045868420036</v>
      </c>
      <c r="AI19">
        <f>+SMALL($Y19:$AD19,COUNT($Y19:$AD19)-COUNT($AE19:AH19))</f>
        <v>0.50012770223728142</v>
      </c>
      <c r="AJ19">
        <f>+SMALL($Y19:$AD19,COUNT($Y19:$AD19)-COUNT($AE19:AI19))</f>
        <v>0.43655916905163272</v>
      </c>
      <c r="AK19">
        <f>+SMALL($Y19:$AD19,COUNT($Y19:$AD19)-COUNT($AE19:AJ19))</f>
        <v>0.23583156268616889</v>
      </c>
    </row>
    <row r="20" spans="1:37" x14ac:dyDescent="0.55000000000000004">
      <c r="A20" t="s">
        <v>32</v>
      </c>
      <c r="B20" t="s">
        <v>41</v>
      </c>
      <c r="C20" t="s">
        <v>35</v>
      </c>
      <c r="D20" t="s">
        <v>34</v>
      </c>
      <c r="E20" t="str">
        <f t="shared" si="1"/>
        <v>(-.45, -.5)</v>
      </c>
      <c r="F20" t="str">
        <f t="shared" si="2"/>
        <v>(.75,-.5)</v>
      </c>
      <c r="G20" t="str">
        <f t="shared" si="3"/>
        <v>(-.15, -.5)</v>
      </c>
      <c r="H20" t="str">
        <f t="shared" si="4"/>
        <v>(-.75, -.5)</v>
      </c>
      <c r="I20" t="str">
        <f t="shared" si="5"/>
        <v>(.15,-.5)</v>
      </c>
      <c r="J20" t="str">
        <f t="shared" si="6"/>
        <v>(.45,-.5)</v>
      </c>
      <c r="K20">
        <f t="shared" si="7"/>
        <v>-0.45</v>
      </c>
      <c r="L20">
        <f t="shared" si="8"/>
        <v>-0.5</v>
      </c>
      <c r="M20">
        <f t="shared" si="9"/>
        <v>0.75</v>
      </c>
      <c r="N20">
        <f t="shared" si="10"/>
        <v>-0.5</v>
      </c>
      <c r="O20">
        <f t="shared" si="11"/>
        <v>-0.15</v>
      </c>
      <c r="P20">
        <f t="shared" si="12"/>
        <v>-0.5</v>
      </c>
      <c r="Q20">
        <f t="shared" si="13"/>
        <v>-0.75</v>
      </c>
      <c r="R20">
        <f t="shared" si="14"/>
        <v>-0.5</v>
      </c>
      <c r="S20">
        <f t="shared" si="15"/>
        <v>0.15</v>
      </c>
      <c r="T20">
        <f t="shared" si="16"/>
        <v>-0.5</v>
      </c>
      <c r="U20">
        <f t="shared" si="17"/>
        <v>0.45</v>
      </c>
      <c r="V20">
        <f t="shared" si="18"/>
        <v>-0.5</v>
      </c>
      <c r="W20" t="str">
        <f>+VLOOKUP(E20,boton.rc[],2,0)</f>
        <v>b</v>
      </c>
      <c r="Y20" s="2">
        <v>0.66876444999345597</v>
      </c>
      <c r="Z20" s="2">
        <v>0.19124253967927807</v>
      </c>
      <c r="AA20" s="2">
        <v>0.62692424868935126</v>
      </c>
      <c r="AB20" s="2">
        <v>0.76800657008686102</v>
      </c>
      <c r="AC20" s="2">
        <v>0.54451515626694968</v>
      </c>
      <c r="AD20" s="2">
        <v>0.47520459333064813</v>
      </c>
      <c r="AF20">
        <f>+SMALL($Y20:$AD20,COUNT($Y20:$AD20)-COUNT($AE20:AE20))</f>
        <v>0.76800657008686102</v>
      </c>
      <c r="AG20">
        <f>+SMALL($Y20:$AD20,COUNT($Y20:$AD20)-COUNT($AE20:AF20))</f>
        <v>0.66876444999345597</v>
      </c>
      <c r="AH20">
        <f>+SMALL($Y20:$AD20,COUNT($Y20:$AD20)-COUNT($AE20:AG20))</f>
        <v>0.62692424868935126</v>
      </c>
      <c r="AI20">
        <f>+SMALL($Y20:$AD20,COUNT($Y20:$AD20)-COUNT($AE20:AH20))</f>
        <v>0.54451515626694968</v>
      </c>
      <c r="AJ20">
        <f>+SMALL($Y20:$AD20,COUNT($Y20:$AD20)-COUNT($AE20:AI20))</f>
        <v>0.47520459333064813</v>
      </c>
      <c r="AK20">
        <f>+SMALL($Y20:$AD20,COUNT($Y20:$AD20)-COUNT($AE20:AJ20))</f>
        <v>0.19124253967927807</v>
      </c>
    </row>
    <row r="21" spans="1:37" x14ac:dyDescent="0.55000000000000004">
      <c r="A21" t="s">
        <v>18</v>
      </c>
      <c r="B21" t="s">
        <v>42</v>
      </c>
      <c r="C21" t="s">
        <v>43</v>
      </c>
      <c r="D21" t="s">
        <v>32</v>
      </c>
      <c r="E21" t="str">
        <f t="shared" si="1"/>
        <v>(.45,-.5)</v>
      </c>
      <c r="F21" t="str">
        <f t="shared" si="2"/>
        <v>(.75,-.5)</v>
      </c>
      <c r="G21" t="str">
        <f t="shared" si="3"/>
        <v>(.15,-.5)</v>
      </c>
      <c r="H21" t="str">
        <f t="shared" si="4"/>
        <v>(-.45, -.5)</v>
      </c>
      <c r="I21" t="str">
        <f t="shared" si="5"/>
        <v>(-.75, -.5)</v>
      </c>
      <c r="J21" t="str">
        <f t="shared" si="6"/>
        <v>(-.15, -.5)</v>
      </c>
      <c r="K21">
        <f t="shared" si="7"/>
        <v>0.45</v>
      </c>
      <c r="L21">
        <f t="shared" si="8"/>
        <v>-0.5</v>
      </c>
      <c r="M21">
        <f t="shared" si="9"/>
        <v>0.75</v>
      </c>
      <c r="N21">
        <f t="shared" si="10"/>
        <v>-0.5</v>
      </c>
      <c r="O21">
        <f t="shared" si="11"/>
        <v>0.15</v>
      </c>
      <c r="P21">
        <f t="shared" si="12"/>
        <v>-0.5</v>
      </c>
      <c r="Q21">
        <f t="shared" si="13"/>
        <v>-0.45</v>
      </c>
      <c r="R21">
        <f t="shared" si="14"/>
        <v>-0.5</v>
      </c>
      <c r="S21">
        <f t="shared" si="15"/>
        <v>-0.75</v>
      </c>
      <c r="T21">
        <f t="shared" si="16"/>
        <v>-0.5</v>
      </c>
      <c r="U21">
        <f t="shared" si="17"/>
        <v>-0.15</v>
      </c>
      <c r="V21">
        <f t="shared" si="18"/>
        <v>-0.5</v>
      </c>
      <c r="W21" t="str">
        <f>+VLOOKUP(E21,boton.rc[],2,0)</f>
        <v>e</v>
      </c>
      <c r="Y21" s="2">
        <v>0.42531584407703937</v>
      </c>
      <c r="Z21" s="2">
        <v>0.28684260542715112</v>
      </c>
      <c r="AA21" s="2">
        <v>0.43724823407433733</v>
      </c>
      <c r="AB21" s="2">
        <v>0.48148549068239488</v>
      </c>
      <c r="AC21" s="2">
        <v>0.69206211647427163</v>
      </c>
      <c r="AD21" s="2">
        <v>0.46202777580359655</v>
      </c>
      <c r="AF21">
        <f>+SMALL($Y21:$AD21,COUNT($Y21:$AD21)-COUNT($AE21:AE21))</f>
        <v>0.69206211647427163</v>
      </c>
      <c r="AG21">
        <f>+SMALL($Y21:$AD21,COUNT($Y21:$AD21)-COUNT($AE21:AF21))</f>
        <v>0.48148549068239488</v>
      </c>
      <c r="AH21">
        <f>+SMALL($Y21:$AD21,COUNT($Y21:$AD21)-COUNT($AE21:AG21))</f>
        <v>0.46202777580359655</v>
      </c>
      <c r="AI21">
        <f>+SMALL($Y21:$AD21,COUNT($Y21:$AD21)-COUNT($AE21:AH21))</f>
        <v>0.43724823407433733</v>
      </c>
      <c r="AJ21">
        <f>+SMALL($Y21:$AD21,COUNT($Y21:$AD21)-COUNT($AE21:AI21))</f>
        <v>0.42531584407703937</v>
      </c>
      <c r="AK21">
        <f>+SMALL($Y21:$AD21,COUNT($Y21:$AD21)-COUNT($AE21:AJ21))</f>
        <v>0.28684260542715112</v>
      </c>
    </row>
    <row r="22" spans="1:37" x14ac:dyDescent="0.55000000000000004">
      <c r="A22" t="s">
        <v>44</v>
      </c>
      <c r="B22" t="s">
        <v>45</v>
      </c>
      <c r="C22" t="s">
        <v>46</v>
      </c>
      <c r="D22" t="s">
        <v>47</v>
      </c>
      <c r="E22" t="str">
        <f t="shared" si="1"/>
        <v>(-.45, -.5)</v>
      </c>
      <c r="F22" t="str">
        <f t="shared" si="2"/>
        <v>(-.75, -.5)</v>
      </c>
      <c r="G22" t="str">
        <f t="shared" si="3"/>
        <v>(-.15, -.5)</v>
      </c>
      <c r="H22" t="str">
        <f t="shared" si="4"/>
        <v>(.45,-.5)</v>
      </c>
      <c r="I22" t="str">
        <f t="shared" si="5"/>
        <v>(.15,-.5)</v>
      </c>
      <c r="J22" t="str">
        <f t="shared" si="6"/>
        <v>(.75,-.5)</v>
      </c>
      <c r="K22">
        <f t="shared" si="7"/>
        <v>-0.45</v>
      </c>
      <c r="L22">
        <f t="shared" si="8"/>
        <v>-0.5</v>
      </c>
      <c r="M22">
        <f t="shared" si="9"/>
        <v>-0.75</v>
      </c>
      <c r="N22">
        <f t="shared" si="10"/>
        <v>-0.5</v>
      </c>
      <c r="O22">
        <f t="shared" si="11"/>
        <v>-0.15</v>
      </c>
      <c r="P22">
        <f t="shared" si="12"/>
        <v>-0.5</v>
      </c>
      <c r="Q22">
        <f t="shared" si="13"/>
        <v>0.45</v>
      </c>
      <c r="R22">
        <f t="shared" si="14"/>
        <v>-0.5</v>
      </c>
      <c r="S22">
        <f t="shared" si="15"/>
        <v>0.15</v>
      </c>
      <c r="T22">
        <f t="shared" si="16"/>
        <v>-0.5</v>
      </c>
      <c r="U22">
        <f t="shared" si="17"/>
        <v>0.75</v>
      </c>
      <c r="V22">
        <f t="shared" si="18"/>
        <v>-0.5</v>
      </c>
      <c r="W22" t="str">
        <f>+VLOOKUP(E22,boton.rc[],2,0)</f>
        <v>b</v>
      </c>
      <c r="Y22" s="2">
        <v>0.70862060999941689</v>
      </c>
      <c r="Z22" s="2">
        <v>0.99226467165358556</v>
      </c>
      <c r="AA22" s="2">
        <v>0.60424600951756924</v>
      </c>
      <c r="AB22" s="2">
        <v>3.9091133522617394E-2</v>
      </c>
      <c r="AC22" s="2">
        <v>0.59261637568893077</v>
      </c>
      <c r="AD22" s="2">
        <v>1.1800389517546694E-3</v>
      </c>
      <c r="AF22">
        <f>+SMALL($Y22:$AD22,COUNT($Y22:$AD22)-COUNT($AE22:AE22))</f>
        <v>0.99226467165358556</v>
      </c>
      <c r="AG22">
        <f>+SMALL($Y22:$AD22,COUNT($Y22:$AD22)-COUNT($AE22:AF22))</f>
        <v>0.70862060999941689</v>
      </c>
      <c r="AH22">
        <f>+SMALL($Y22:$AD22,COUNT($Y22:$AD22)-COUNT($AE22:AG22))</f>
        <v>0.60424600951756924</v>
      </c>
      <c r="AI22">
        <f>+SMALL($Y22:$AD22,COUNT($Y22:$AD22)-COUNT($AE22:AH22))</f>
        <v>0.59261637568893077</v>
      </c>
      <c r="AJ22">
        <f>+SMALL($Y22:$AD22,COUNT($Y22:$AD22)-COUNT($AE22:AI22))</f>
        <v>3.9091133522617394E-2</v>
      </c>
      <c r="AK22">
        <f>+SMALL($Y22:$AD22,COUNT($Y22:$AD22)-COUNT($AE22:AJ22))</f>
        <v>1.1800389517546694E-3</v>
      </c>
    </row>
    <row r="23" spans="1:37" x14ac:dyDescent="0.55000000000000004">
      <c r="A23" t="s">
        <v>20</v>
      </c>
      <c r="B23" t="s">
        <v>48</v>
      </c>
      <c r="C23" t="s">
        <v>49</v>
      </c>
      <c r="D23" t="s">
        <v>42</v>
      </c>
      <c r="E23" t="str">
        <f t="shared" si="1"/>
        <v>(.45,-.5)</v>
      </c>
      <c r="F23" t="str">
        <f t="shared" si="2"/>
        <v>(-.75, -.5)</v>
      </c>
      <c r="G23" t="str">
        <f t="shared" si="3"/>
        <v>(.15,-.5)</v>
      </c>
      <c r="H23" t="str">
        <f t="shared" si="4"/>
        <v>(.75,-.5)</v>
      </c>
      <c r="I23" t="str">
        <f t="shared" si="5"/>
        <v>(-.15, -.5)</v>
      </c>
      <c r="J23" t="str">
        <f t="shared" si="6"/>
        <v>(-.45, -.5)</v>
      </c>
      <c r="K23">
        <f t="shared" si="7"/>
        <v>0.45</v>
      </c>
      <c r="L23">
        <f t="shared" si="8"/>
        <v>-0.5</v>
      </c>
      <c r="M23">
        <f t="shared" si="9"/>
        <v>-0.75</v>
      </c>
      <c r="N23">
        <f t="shared" si="10"/>
        <v>-0.5</v>
      </c>
      <c r="O23">
        <f t="shared" si="11"/>
        <v>0.15</v>
      </c>
      <c r="P23">
        <f t="shared" si="12"/>
        <v>-0.5</v>
      </c>
      <c r="Q23">
        <f t="shared" si="13"/>
        <v>0.75</v>
      </c>
      <c r="R23">
        <f t="shared" si="14"/>
        <v>-0.5</v>
      </c>
      <c r="S23">
        <f t="shared" si="15"/>
        <v>-0.15</v>
      </c>
      <c r="T23">
        <f t="shared" si="16"/>
        <v>-0.5</v>
      </c>
      <c r="U23">
        <f t="shared" si="17"/>
        <v>-0.45</v>
      </c>
      <c r="V23">
        <f t="shared" si="18"/>
        <v>-0.5</v>
      </c>
      <c r="W23" t="str">
        <f>+VLOOKUP(E23,boton.rc[],2,0)</f>
        <v>e</v>
      </c>
      <c r="Y23" s="2">
        <v>0.33604522498601164</v>
      </c>
      <c r="Z23" s="2">
        <v>0.89354634793666599</v>
      </c>
      <c r="AA23" s="2">
        <v>0.41614083248773215</v>
      </c>
      <c r="AB23" s="2">
        <v>0.32046275984170669</v>
      </c>
      <c r="AC23" s="2">
        <v>0.4623875613507723</v>
      </c>
      <c r="AD23" s="2">
        <v>0.69149652251724392</v>
      </c>
      <c r="AF23">
        <f>+SMALL($Y23:$AD23,COUNT($Y23:$AD23)-COUNT($AE23:AE23))</f>
        <v>0.89354634793666599</v>
      </c>
      <c r="AG23">
        <f>+SMALL($Y23:$AD23,COUNT($Y23:$AD23)-COUNT($AE23:AF23))</f>
        <v>0.69149652251724392</v>
      </c>
      <c r="AH23">
        <f>+SMALL($Y23:$AD23,COUNT($Y23:$AD23)-COUNT($AE23:AG23))</f>
        <v>0.4623875613507723</v>
      </c>
      <c r="AI23">
        <f>+SMALL($Y23:$AD23,COUNT($Y23:$AD23)-COUNT($AE23:AH23))</f>
        <v>0.41614083248773215</v>
      </c>
      <c r="AJ23">
        <f>+SMALL($Y23:$AD23,COUNT($Y23:$AD23)-COUNT($AE23:AI23))</f>
        <v>0.33604522498601164</v>
      </c>
      <c r="AK23">
        <f>+SMALL($Y23:$AD23,COUNT($Y23:$AD23)-COUNT($AE23:AJ23))</f>
        <v>0.32046275984170669</v>
      </c>
    </row>
    <row r="24" spans="1:37" x14ac:dyDescent="0.55000000000000004">
      <c r="A24" t="s">
        <v>49</v>
      </c>
      <c r="B24" t="s">
        <v>50</v>
      </c>
      <c r="C24" t="s">
        <v>35</v>
      </c>
      <c r="D24" t="s">
        <v>51</v>
      </c>
      <c r="E24" t="str">
        <f t="shared" si="1"/>
        <v>(-.75, -.5)</v>
      </c>
      <c r="F24" t="str">
        <f t="shared" si="2"/>
        <v>(-.45, -.5)</v>
      </c>
      <c r="G24" t="str">
        <f t="shared" si="3"/>
        <v>(-.15, -.5)</v>
      </c>
      <c r="H24" t="str">
        <f t="shared" si="4"/>
        <v>(.45,-.5)</v>
      </c>
      <c r="I24" t="str">
        <f t="shared" si="5"/>
        <v>(.75,-.5)</v>
      </c>
      <c r="J24" t="str">
        <f t="shared" si="6"/>
        <v>(.15,-.5)</v>
      </c>
      <c r="K24">
        <f t="shared" si="7"/>
        <v>-0.75</v>
      </c>
      <c r="L24">
        <f t="shared" si="8"/>
        <v>-0.5</v>
      </c>
      <c r="M24">
        <f t="shared" si="9"/>
        <v>-0.45</v>
      </c>
      <c r="N24">
        <f t="shared" si="10"/>
        <v>-0.5</v>
      </c>
      <c r="O24">
        <f t="shared" si="11"/>
        <v>-0.15</v>
      </c>
      <c r="P24">
        <f t="shared" si="12"/>
        <v>-0.5</v>
      </c>
      <c r="Q24">
        <f t="shared" si="13"/>
        <v>0.45</v>
      </c>
      <c r="R24">
        <f t="shared" si="14"/>
        <v>-0.5</v>
      </c>
      <c r="S24">
        <f t="shared" si="15"/>
        <v>0.75</v>
      </c>
      <c r="T24">
        <f t="shared" si="16"/>
        <v>-0.5</v>
      </c>
      <c r="U24">
        <f t="shared" si="17"/>
        <v>0.15</v>
      </c>
      <c r="V24">
        <f t="shared" si="18"/>
        <v>-0.5</v>
      </c>
      <c r="W24" t="str">
        <f>+VLOOKUP(E24,boton.rc[],2,0)</f>
        <v>a</v>
      </c>
      <c r="Y24" s="2">
        <v>0.89407738096849099</v>
      </c>
      <c r="Z24" s="2">
        <v>0.66433050848786024</v>
      </c>
      <c r="AA24" s="2">
        <v>0.48556928757253714</v>
      </c>
      <c r="AB24" s="2">
        <v>0.25357630866569925</v>
      </c>
      <c r="AC24" s="2">
        <v>0.16530637418097271</v>
      </c>
      <c r="AD24" s="2">
        <v>0.43241409814205656</v>
      </c>
      <c r="AF24">
        <f>+SMALL($Y24:$AD24,COUNT($Y24:$AD24)-COUNT($AE24:AE24))</f>
        <v>0.89407738096849099</v>
      </c>
      <c r="AG24">
        <f>+SMALL($Y24:$AD24,COUNT($Y24:$AD24)-COUNT($AE24:AF24))</f>
        <v>0.66433050848786024</v>
      </c>
      <c r="AH24">
        <f>+SMALL($Y24:$AD24,COUNT($Y24:$AD24)-COUNT($AE24:AG24))</f>
        <v>0.48556928757253714</v>
      </c>
      <c r="AI24">
        <f>+SMALL($Y24:$AD24,COUNT($Y24:$AD24)-COUNT($AE24:AH24))</f>
        <v>0.43241409814205656</v>
      </c>
      <c r="AJ24">
        <f>+SMALL($Y24:$AD24,COUNT($Y24:$AD24)-COUNT($AE24:AI24))</f>
        <v>0.25357630866569925</v>
      </c>
      <c r="AK24">
        <f>+SMALL($Y24:$AD24,COUNT($Y24:$AD24)-COUNT($AE24:AJ24))</f>
        <v>0.16530637418097271</v>
      </c>
    </row>
    <row r="25" spans="1:37" x14ac:dyDescent="0.55000000000000004">
      <c r="A25" t="s">
        <v>52</v>
      </c>
      <c r="B25" t="s">
        <v>53</v>
      </c>
      <c r="C25" t="s">
        <v>26</v>
      </c>
      <c r="D25" t="s">
        <v>40</v>
      </c>
      <c r="E25" t="str">
        <f t="shared" si="1"/>
        <v>(.45,-.5)</v>
      </c>
      <c r="F25" t="str">
        <f t="shared" si="2"/>
        <v>(-.75, -.5)</v>
      </c>
      <c r="G25" t="str">
        <f t="shared" si="3"/>
        <v>(-.45, -.5)</v>
      </c>
      <c r="H25" t="str">
        <f t="shared" si="4"/>
        <v>(.15,-.5)</v>
      </c>
      <c r="I25" t="str">
        <f t="shared" si="5"/>
        <v>(.75,-.5)</v>
      </c>
      <c r="J25" t="str">
        <f t="shared" si="6"/>
        <v>(-.15, -.5)</v>
      </c>
      <c r="K25">
        <f t="shared" si="7"/>
        <v>0.45</v>
      </c>
      <c r="L25">
        <f t="shared" si="8"/>
        <v>-0.5</v>
      </c>
      <c r="M25">
        <f t="shared" si="9"/>
        <v>-0.75</v>
      </c>
      <c r="N25">
        <f t="shared" si="10"/>
        <v>-0.5</v>
      </c>
      <c r="O25">
        <f t="shared" si="11"/>
        <v>-0.45</v>
      </c>
      <c r="P25">
        <f t="shared" si="12"/>
        <v>-0.5</v>
      </c>
      <c r="Q25">
        <f t="shared" si="13"/>
        <v>0.15</v>
      </c>
      <c r="R25">
        <f t="shared" si="14"/>
        <v>-0.5</v>
      </c>
      <c r="S25">
        <f t="shared" si="15"/>
        <v>0.75</v>
      </c>
      <c r="T25">
        <f t="shared" si="16"/>
        <v>-0.5</v>
      </c>
      <c r="U25">
        <f t="shared" si="17"/>
        <v>-0.15</v>
      </c>
      <c r="V25">
        <f t="shared" si="18"/>
        <v>-0.5</v>
      </c>
      <c r="W25" t="str">
        <f>+VLOOKUP(E25,boton.rc[],2,0)</f>
        <v>e</v>
      </c>
      <c r="Y25" s="2">
        <v>0.40437950717715765</v>
      </c>
      <c r="Z25" s="2">
        <v>0.93535920321889643</v>
      </c>
      <c r="AA25" s="2">
        <v>0.83676181810629313</v>
      </c>
      <c r="AB25" s="2">
        <v>0.55597697946369296</v>
      </c>
      <c r="AC25" s="2">
        <v>0.19810387310590205</v>
      </c>
      <c r="AD25" s="2">
        <v>0.70160826529514808</v>
      </c>
      <c r="AF25">
        <f>+SMALL($Y25:$AD25,COUNT($Y25:$AD25)-COUNT($AE25:AE25))</f>
        <v>0.93535920321889643</v>
      </c>
      <c r="AG25">
        <f>+SMALL($Y25:$AD25,COUNT($Y25:$AD25)-COUNT($AE25:AF25))</f>
        <v>0.83676181810629313</v>
      </c>
      <c r="AH25">
        <f>+SMALL($Y25:$AD25,COUNT($Y25:$AD25)-COUNT($AE25:AG25))</f>
        <v>0.70160826529514808</v>
      </c>
      <c r="AI25">
        <f>+SMALL($Y25:$AD25,COUNT($Y25:$AD25)-COUNT($AE25:AH25))</f>
        <v>0.55597697946369296</v>
      </c>
      <c r="AJ25">
        <f>+SMALL($Y25:$AD25,COUNT($Y25:$AD25)-COUNT($AE25:AI25))</f>
        <v>0.40437950717715765</v>
      </c>
      <c r="AK25">
        <f>+SMALL($Y25:$AD25,COUNT($Y25:$AD25)-COUNT($AE25:AJ25))</f>
        <v>0.19810387310590205</v>
      </c>
    </row>
    <row r="26" spans="1:37" x14ac:dyDescent="0.55000000000000004">
      <c r="A26" t="s">
        <v>35</v>
      </c>
      <c r="B26" t="s">
        <v>36</v>
      </c>
      <c r="C26" t="s">
        <v>54</v>
      </c>
      <c r="D26" t="s">
        <v>44</v>
      </c>
      <c r="E26" t="str">
        <f t="shared" si="1"/>
        <v>(.45,-.5)</v>
      </c>
      <c r="F26" t="str">
        <f t="shared" si="2"/>
        <v>(-.45, -.5)</v>
      </c>
      <c r="G26" t="str">
        <f t="shared" si="3"/>
        <v>(.15,-.5)</v>
      </c>
      <c r="H26" t="str">
        <f t="shared" si="4"/>
        <v>(-.75, -.5)</v>
      </c>
      <c r="I26" t="str">
        <f t="shared" si="5"/>
        <v>(.75,-.5)</v>
      </c>
      <c r="J26" t="str">
        <f t="shared" si="6"/>
        <v>(-.15, -.5)</v>
      </c>
      <c r="K26">
        <f t="shared" si="7"/>
        <v>0.45</v>
      </c>
      <c r="L26">
        <f t="shared" si="8"/>
        <v>-0.5</v>
      </c>
      <c r="M26">
        <f t="shared" si="9"/>
        <v>-0.45</v>
      </c>
      <c r="N26">
        <f t="shared" si="10"/>
        <v>-0.5</v>
      </c>
      <c r="O26">
        <f t="shared" si="11"/>
        <v>0.15</v>
      </c>
      <c r="P26">
        <f t="shared" si="12"/>
        <v>-0.5</v>
      </c>
      <c r="Q26">
        <f t="shared" si="13"/>
        <v>-0.75</v>
      </c>
      <c r="R26">
        <f t="shared" si="14"/>
        <v>-0.5</v>
      </c>
      <c r="S26">
        <f t="shared" si="15"/>
        <v>0.75</v>
      </c>
      <c r="T26">
        <f t="shared" si="16"/>
        <v>-0.5</v>
      </c>
      <c r="U26">
        <f t="shared" si="17"/>
        <v>-0.15</v>
      </c>
      <c r="V26">
        <f t="shared" si="18"/>
        <v>-0.5</v>
      </c>
      <c r="W26" t="str">
        <f>+VLOOKUP(E26,boton.rc[],2,0)</f>
        <v>e</v>
      </c>
      <c r="Y26" s="2">
        <v>0.38478334485130383</v>
      </c>
      <c r="Z26" s="2">
        <v>0.62727287519567554</v>
      </c>
      <c r="AA26" s="2">
        <v>0.4861791376376835</v>
      </c>
      <c r="AB26" s="2">
        <v>0.76830265146271715</v>
      </c>
      <c r="AC26" s="2">
        <v>9.9240050014514081E-3</v>
      </c>
      <c r="AD26" s="2">
        <v>0.5634415186888232</v>
      </c>
      <c r="AF26">
        <f>+SMALL($Y26:$AD26,COUNT($Y26:$AD26)-COUNT($AE26:AE26))</f>
        <v>0.76830265146271715</v>
      </c>
      <c r="AG26">
        <f>+SMALL($Y26:$AD26,COUNT($Y26:$AD26)-COUNT($AE26:AF26))</f>
        <v>0.62727287519567554</v>
      </c>
      <c r="AH26">
        <f>+SMALL($Y26:$AD26,COUNT($Y26:$AD26)-COUNT($AE26:AG26))</f>
        <v>0.5634415186888232</v>
      </c>
      <c r="AI26">
        <f>+SMALL($Y26:$AD26,COUNT($Y26:$AD26)-COUNT($AE26:AH26))</f>
        <v>0.4861791376376835</v>
      </c>
      <c r="AJ26">
        <f>+SMALL($Y26:$AD26,COUNT($Y26:$AD26)-COUNT($AE26:AI26))</f>
        <v>0.38478334485130383</v>
      </c>
      <c r="AK26">
        <f>+SMALL($Y26:$AD26,COUNT($Y26:$AD26)-COUNT($AE26:AJ26))</f>
        <v>9.9240050014514081E-3</v>
      </c>
    </row>
    <row r="27" spans="1:37" x14ac:dyDescent="0.55000000000000004">
      <c r="A27" t="s">
        <v>41</v>
      </c>
      <c r="B27" t="s">
        <v>52</v>
      </c>
      <c r="C27" t="s">
        <v>38</v>
      </c>
      <c r="D27" t="s">
        <v>54</v>
      </c>
      <c r="E27" t="str">
        <f t="shared" si="1"/>
        <v>(.75,-.5)</v>
      </c>
      <c r="F27" t="str">
        <f t="shared" si="2"/>
        <v>(-.15, -.5)</v>
      </c>
      <c r="G27" t="str">
        <f t="shared" si="3"/>
        <v>(.45,-.5)</v>
      </c>
      <c r="H27" t="str">
        <f t="shared" si="4"/>
        <v>(.15,-.5)</v>
      </c>
      <c r="I27" t="str">
        <f t="shared" si="5"/>
        <v>(-.45, -.5)</v>
      </c>
      <c r="J27" t="str">
        <f t="shared" si="6"/>
        <v>(-.75, -.5)</v>
      </c>
      <c r="K27">
        <f t="shared" si="7"/>
        <v>0.75</v>
      </c>
      <c r="L27">
        <f t="shared" si="8"/>
        <v>-0.5</v>
      </c>
      <c r="M27">
        <f t="shared" si="9"/>
        <v>-0.15</v>
      </c>
      <c r="N27">
        <f t="shared" si="10"/>
        <v>-0.5</v>
      </c>
      <c r="O27">
        <f t="shared" si="11"/>
        <v>0.45</v>
      </c>
      <c r="P27">
        <f t="shared" si="12"/>
        <v>-0.5</v>
      </c>
      <c r="Q27">
        <f t="shared" si="13"/>
        <v>0.15</v>
      </c>
      <c r="R27">
        <f t="shared" si="14"/>
        <v>-0.5</v>
      </c>
      <c r="S27">
        <f t="shared" si="15"/>
        <v>-0.45</v>
      </c>
      <c r="T27">
        <f t="shared" si="16"/>
        <v>-0.5</v>
      </c>
      <c r="U27">
        <f t="shared" si="17"/>
        <v>-0.75</v>
      </c>
      <c r="V27">
        <f t="shared" si="18"/>
        <v>-0.5</v>
      </c>
      <c r="W27" t="str">
        <f>+VLOOKUP(E27,boton.rc[],2,0)</f>
        <v>f</v>
      </c>
      <c r="Y27" s="2">
        <v>8.6050767884324753E-3</v>
      </c>
      <c r="Z27" s="2">
        <v>0.24121106687578542</v>
      </c>
      <c r="AA27" s="2">
        <v>0.15472386281620309</v>
      </c>
      <c r="AB27" s="2">
        <v>0.16275768918991773</v>
      </c>
      <c r="AC27" s="2">
        <v>0.88816109262261467</v>
      </c>
      <c r="AD27" s="2">
        <v>0.92877146718503711</v>
      </c>
      <c r="AF27">
        <f>+SMALL($Y27:$AD27,COUNT($Y27:$AD27)-COUNT($AE27:AE27))</f>
        <v>0.92877146718503711</v>
      </c>
      <c r="AG27">
        <f>+SMALL($Y27:$AD27,COUNT($Y27:$AD27)-COUNT($AE27:AF27))</f>
        <v>0.88816109262261467</v>
      </c>
      <c r="AH27">
        <f>+SMALL($Y27:$AD27,COUNT($Y27:$AD27)-COUNT($AE27:AG27))</f>
        <v>0.24121106687578542</v>
      </c>
      <c r="AI27">
        <f>+SMALL($Y27:$AD27,COUNT($Y27:$AD27)-COUNT($AE27:AH27))</f>
        <v>0.16275768918991773</v>
      </c>
      <c r="AJ27">
        <f>+SMALL($Y27:$AD27,COUNT($Y27:$AD27)-COUNT($AE27:AI27))</f>
        <v>0.15472386281620309</v>
      </c>
      <c r="AK27">
        <f>+SMALL($Y27:$AD27,COUNT($Y27:$AD27)-COUNT($AE27:AJ27))</f>
        <v>8.6050767884324753E-3</v>
      </c>
    </row>
    <row r="28" spans="1:37" x14ac:dyDescent="0.55000000000000004">
      <c r="A28" t="s">
        <v>45</v>
      </c>
      <c r="B28" t="s">
        <v>55</v>
      </c>
      <c r="C28" t="s">
        <v>56</v>
      </c>
      <c r="D28" t="s">
        <v>23</v>
      </c>
      <c r="E28" t="str">
        <f t="shared" si="1"/>
        <v>(.45,-.5)</v>
      </c>
      <c r="F28" t="str">
        <f t="shared" si="2"/>
        <v>(.75,-.5)</v>
      </c>
      <c r="G28" t="str">
        <f t="shared" si="3"/>
        <v>(-.75, -.5)</v>
      </c>
      <c r="H28" t="str">
        <f t="shared" si="4"/>
        <v>(-.15, -.5)</v>
      </c>
      <c r="I28" t="str">
        <f t="shared" si="5"/>
        <v>(-.45, -.5)</v>
      </c>
      <c r="J28" t="str">
        <f t="shared" si="6"/>
        <v>(.15,-.5)</v>
      </c>
      <c r="K28">
        <f t="shared" si="7"/>
        <v>0.45</v>
      </c>
      <c r="L28">
        <f t="shared" si="8"/>
        <v>-0.5</v>
      </c>
      <c r="M28">
        <f t="shared" si="9"/>
        <v>0.75</v>
      </c>
      <c r="N28">
        <f t="shared" si="10"/>
        <v>-0.5</v>
      </c>
      <c r="O28">
        <f t="shared" si="11"/>
        <v>-0.75</v>
      </c>
      <c r="P28">
        <f t="shared" si="12"/>
        <v>-0.5</v>
      </c>
      <c r="Q28">
        <f t="shared" si="13"/>
        <v>-0.15</v>
      </c>
      <c r="R28">
        <f t="shared" si="14"/>
        <v>-0.5</v>
      </c>
      <c r="S28">
        <f t="shared" si="15"/>
        <v>-0.45</v>
      </c>
      <c r="T28">
        <f t="shared" si="16"/>
        <v>-0.5</v>
      </c>
      <c r="U28">
        <f t="shared" si="17"/>
        <v>0.15</v>
      </c>
      <c r="V28">
        <f t="shared" si="18"/>
        <v>-0.5</v>
      </c>
      <c r="W28" t="str">
        <f>+VLOOKUP(E28,boton.rc[],2,0)</f>
        <v>e</v>
      </c>
      <c r="Y28" s="2">
        <v>7.6553994817110116E-2</v>
      </c>
      <c r="Z28" s="2">
        <v>3.9552836256867452E-2</v>
      </c>
      <c r="AA28" s="2">
        <v>0.99075972163277015</v>
      </c>
      <c r="AB28" s="2">
        <v>0.42142021454858558</v>
      </c>
      <c r="AC28" s="2">
        <v>0.51949873937380697</v>
      </c>
      <c r="AD28" s="2">
        <v>0.29003881561348632</v>
      </c>
      <c r="AF28">
        <f>+SMALL($Y28:$AD28,COUNT($Y28:$AD28)-COUNT($AE28:AE28))</f>
        <v>0.99075972163277015</v>
      </c>
      <c r="AG28">
        <f>+SMALL($Y28:$AD28,COUNT($Y28:$AD28)-COUNT($AE28:AF28))</f>
        <v>0.51949873937380697</v>
      </c>
      <c r="AH28">
        <f>+SMALL($Y28:$AD28,COUNT($Y28:$AD28)-COUNT($AE28:AG28))</f>
        <v>0.42142021454858558</v>
      </c>
      <c r="AI28">
        <f>+SMALL($Y28:$AD28,COUNT($Y28:$AD28)-COUNT($AE28:AH28))</f>
        <v>0.29003881561348632</v>
      </c>
      <c r="AJ28">
        <f>+SMALL($Y28:$AD28,COUNT($Y28:$AD28)-COUNT($AE28:AI28))</f>
        <v>7.6553994817110116E-2</v>
      </c>
      <c r="AK28">
        <f>+SMALL($Y28:$AD28,COUNT($Y28:$AD28)-COUNT($AE28:AJ28))</f>
        <v>3.9552836256867452E-2</v>
      </c>
    </row>
    <row r="29" spans="1:37" x14ac:dyDescent="0.55000000000000004">
      <c r="A29" t="s">
        <v>39</v>
      </c>
      <c r="B29" t="s">
        <v>57</v>
      </c>
      <c r="C29" t="s">
        <v>58</v>
      </c>
      <c r="D29" t="s">
        <v>41</v>
      </c>
      <c r="E29" t="str">
        <f t="shared" si="1"/>
        <v>(-.45, -.5)</v>
      </c>
      <c r="F29" t="str">
        <f t="shared" si="2"/>
        <v>(.15,-.5)</v>
      </c>
      <c r="G29" t="str">
        <f t="shared" si="3"/>
        <v>(.75,-.5)</v>
      </c>
      <c r="H29" t="str">
        <f t="shared" si="4"/>
        <v>(-.15, -.5)</v>
      </c>
      <c r="I29" t="str">
        <f t="shared" si="5"/>
        <v>(-.75, -.5)</v>
      </c>
      <c r="J29" t="str">
        <f t="shared" si="6"/>
        <v>(.45,-.5)</v>
      </c>
      <c r="K29">
        <f t="shared" si="7"/>
        <v>-0.45</v>
      </c>
      <c r="L29">
        <f t="shared" si="8"/>
        <v>-0.5</v>
      </c>
      <c r="M29">
        <f t="shared" si="9"/>
        <v>0.15</v>
      </c>
      <c r="N29">
        <f t="shared" si="10"/>
        <v>-0.5</v>
      </c>
      <c r="O29">
        <f t="shared" si="11"/>
        <v>0.75</v>
      </c>
      <c r="P29">
        <f t="shared" si="12"/>
        <v>-0.5</v>
      </c>
      <c r="Q29">
        <f t="shared" si="13"/>
        <v>-0.15</v>
      </c>
      <c r="R29">
        <f t="shared" si="14"/>
        <v>-0.5</v>
      </c>
      <c r="S29">
        <f t="shared" si="15"/>
        <v>-0.75</v>
      </c>
      <c r="T29">
        <f t="shared" si="16"/>
        <v>-0.5</v>
      </c>
      <c r="U29">
        <f t="shared" si="17"/>
        <v>0.45</v>
      </c>
      <c r="V29">
        <f t="shared" si="18"/>
        <v>-0.5</v>
      </c>
      <c r="W29" t="str">
        <f>+VLOOKUP(E29,boton.rc[],2,0)</f>
        <v>b</v>
      </c>
      <c r="Y29" s="2">
        <v>0.77663927256897947</v>
      </c>
      <c r="Z29" s="2">
        <v>0.32103121518255306</v>
      </c>
      <c r="AA29" s="2">
        <v>8.0882853828930457E-2</v>
      </c>
      <c r="AB29" s="2">
        <v>0.51676238499014526</v>
      </c>
      <c r="AC29" s="2">
        <v>0.89334650369202406</v>
      </c>
      <c r="AD29" s="2">
        <v>9.3275303374157126E-2</v>
      </c>
      <c r="AF29">
        <f>+SMALL($Y29:$AD29,COUNT($Y29:$AD29)-COUNT($AE29:AE29))</f>
        <v>0.89334650369202406</v>
      </c>
      <c r="AG29">
        <f>+SMALL($Y29:$AD29,COUNT($Y29:$AD29)-COUNT($AE29:AF29))</f>
        <v>0.77663927256897947</v>
      </c>
      <c r="AH29">
        <f>+SMALL($Y29:$AD29,COUNT($Y29:$AD29)-COUNT($AE29:AG29))</f>
        <v>0.51676238499014526</v>
      </c>
      <c r="AI29">
        <f>+SMALL($Y29:$AD29,COUNT($Y29:$AD29)-COUNT($AE29:AH29))</f>
        <v>0.32103121518255306</v>
      </c>
      <c r="AJ29">
        <f>+SMALL($Y29:$AD29,COUNT($Y29:$AD29)-COUNT($AE29:AI29))</f>
        <v>9.3275303374157126E-2</v>
      </c>
      <c r="AK29">
        <f>+SMALL($Y29:$AD29,COUNT($Y29:$AD29)-COUNT($AE29:AJ29))</f>
        <v>8.0882853828930457E-2</v>
      </c>
    </row>
    <row r="30" spans="1:37" x14ac:dyDescent="0.55000000000000004">
      <c r="A30" t="s">
        <v>42</v>
      </c>
      <c r="B30" t="s">
        <v>59</v>
      </c>
      <c r="C30" t="s">
        <v>60</v>
      </c>
      <c r="D30" t="s">
        <v>22</v>
      </c>
      <c r="E30" t="str">
        <f t="shared" si="1"/>
        <v>(-.15, -.5)</v>
      </c>
      <c r="F30" t="str">
        <f t="shared" si="2"/>
        <v>(-.45, -.5)</v>
      </c>
      <c r="G30" t="str">
        <f t="shared" si="3"/>
        <v>(.45,-.5)</v>
      </c>
      <c r="H30" t="str">
        <f t="shared" si="4"/>
        <v>(.75,-.5)</v>
      </c>
      <c r="I30" t="str">
        <f t="shared" si="5"/>
        <v>(-.75, -.5)</v>
      </c>
      <c r="J30" t="str">
        <f t="shared" si="6"/>
        <v>(.15,-.5)</v>
      </c>
      <c r="K30">
        <f t="shared" si="7"/>
        <v>-0.15</v>
      </c>
      <c r="L30">
        <f t="shared" si="8"/>
        <v>-0.5</v>
      </c>
      <c r="M30">
        <f t="shared" si="9"/>
        <v>-0.45</v>
      </c>
      <c r="N30">
        <f t="shared" si="10"/>
        <v>-0.5</v>
      </c>
      <c r="O30">
        <f t="shared" si="11"/>
        <v>0.45</v>
      </c>
      <c r="P30">
        <f t="shared" si="12"/>
        <v>-0.5</v>
      </c>
      <c r="Q30">
        <f t="shared" si="13"/>
        <v>0.75</v>
      </c>
      <c r="R30">
        <f t="shared" si="14"/>
        <v>-0.5</v>
      </c>
      <c r="S30">
        <f t="shared" si="15"/>
        <v>-0.75</v>
      </c>
      <c r="T30">
        <f t="shared" si="16"/>
        <v>-0.5</v>
      </c>
      <c r="U30">
        <f t="shared" si="17"/>
        <v>0.15</v>
      </c>
      <c r="V30">
        <f t="shared" si="18"/>
        <v>-0.5</v>
      </c>
      <c r="W30" t="str">
        <f>+VLOOKUP(E30,boton.rc[],2,0)</f>
        <v>c</v>
      </c>
      <c r="Y30" s="2">
        <v>0.31110857412630488</v>
      </c>
      <c r="Z30" s="2">
        <v>0.55031799741822662</v>
      </c>
      <c r="AA30" s="2">
        <v>0.23647882110036356</v>
      </c>
      <c r="AB30" s="2">
        <v>0.20555608241408085</v>
      </c>
      <c r="AC30" s="2">
        <v>0.84541799029645237</v>
      </c>
      <c r="AD30" s="2">
        <v>0.30664669946361678</v>
      </c>
      <c r="AF30">
        <f>+SMALL($Y30:$AD30,COUNT($Y30:$AD30)-COUNT($AE30:AE30))</f>
        <v>0.84541799029645237</v>
      </c>
      <c r="AG30">
        <f>+SMALL($Y30:$AD30,COUNT($Y30:$AD30)-COUNT($AE30:AF30))</f>
        <v>0.55031799741822662</v>
      </c>
      <c r="AH30">
        <f>+SMALL($Y30:$AD30,COUNT($Y30:$AD30)-COUNT($AE30:AG30))</f>
        <v>0.31110857412630488</v>
      </c>
      <c r="AI30">
        <f>+SMALL($Y30:$AD30,COUNT($Y30:$AD30)-COUNT($AE30:AH30))</f>
        <v>0.30664669946361678</v>
      </c>
      <c r="AJ30">
        <f>+SMALL($Y30:$AD30,COUNT($Y30:$AD30)-COUNT($AE30:AI30))</f>
        <v>0.23647882110036356</v>
      </c>
      <c r="AK30">
        <f>+SMALL($Y30:$AD30,COUNT($Y30:$AD30)-COUNT($AE30:AJ30))</f>
        <v>0.20555608241408085</v>
      </c>
    </row>
    <row r="31" spans="1:37" x14ac:dyDescent="0.55000000000000004">
      <c r="A31" t="s">
        <v>50</v>
      </c>
      <c r="B31" t="s">
        <v>61</v>
      </c>
      <c r="C31" t="s">
        <v>56</v>
      </c>
      <c r="D31" t="s">
        <v>62</v>
      </c>
      <c r="E31" t="str">
        <f t="shared" si="1"/>
        <v>(.45,-.5)</v>
      </c>
      <c r="F31" t="str">
        <f t="shared" si="2"/>
        <v>(-.15, -.5)</v>
      </c>
      <c r="G31" t="str">
        <f t="shared" si="3"/>
        <v>(.75,-.5)</v>
      </c>
      <c r="H31" t="str">
        <f t="shared" si="4"/>
        <v>(-.75, -.5)</v>
      </c>
      <c r="I31" t="str">
        <f t="shared" si="5"/>
        <v>(-.45, -.5)</v>
      </c>
      <c r="J31" t="str">
        <f t="shared" si="6"/>
        <v>(.15,-.5)</v>
      </c>
      <c r="K31">
        <f t="shared" si="7"/>
        <v>0.45</v>
      </c>
      <c r="L31">
        <f t="shared" si="8"/>
        <v>-0.5</v>
      </c>
      <c r="M31">
        <f t="shared" si="9"/>
        <v>-0.15</v>
      </c>
      <c r="N31">
        <f t="shared" si="10"/>
        <v>-0.5</v>
      </c>
      <c r="O31">
        <f t="shared" si="11"/>
        <v>0.75</v>
      </c>
      <c r="P31">
        <f t="shared" si="12"/>
        <v>-0.5</v>
      </c>
      <c r="Q31">
        <f t="shared" si="13"/>
        <v>-0.75</v>
      </c>
      <c r="R31">
        <f t="shared" si="14"/>
        <v>-0.5</v>
      </c>
      <c r="S31">
        <f t="shared" si="15"/>
        <v>-0.45</v>
      </c>
      <c r="T31">
        <f t="shared" si="16"/>
        <v>-0.5</v>
      </c>
      <c r="U31">
        <f t="shared" si="17"/>
        <v>0.15</v>
      </c>
      <c r="V31">
        <f t="shared" si="18"/>
        <v>-0.5</v>
      </c>
      <c r="W31" t="str">
        <f>+VLOOKUP(E31,boton.rc[],2,0)</f>
        <v>e</v>
      </c>
      <c r="Y31" s="2">
        <v>0.22246374943622094</v>
      </c>
      <c r="Z31" s="2">
        <v>0.69201440258506597</v>
      </c>
      <c r="AA31" s="2">
        <v>0.16441490543567694</v>
      </c>
      <c r="AB31" s="2">
        <v>0.95702628732974115</v>
      </c>
      <c r="AC31" s="2">
        <v>0.88489495803066742</v>
      </c>
      <c r="AD31" s="2">
        <v>0.41440040289429747</v>
      </c>
      <c r="AF31">
        <f>+SMALL($Y31:$AD31,COUNT($Y31:$AD31)-COUNT($AE31:AE31))</f>
        <v>0.95702628732974115</v>
      </c>
      <c r="AG31">
        <f>+SMALL($Y31:$AD31,COUNT($Y31:$AD31)-COUNT($AE31:AF31))</f>
        <v>0.88489495803066742</v>
      </c>
      <c r="AH31">
        <f>+SMALL($Y31:$AD31,COUNT($Y31:$AD31)-COUNT($AE31:AG31))</f>
        <v>0.69201440258506597</v>
      </c>
      <c r="AI31">
        <f>+SMALL($Y31:$AD31,COUNT($Y31:$AD31)-COUNT($AE31:AH31))</f>
        <v>0.41440040289429747</v>
      </c>
      <c r="AJ31">
        <f>+SMALL($Y31:$AD31,COUNT($Y31:$AD31)-COUNT($AE31:AI31))</f>
        <v>0.22246374943622094</v>
      </c>
      <c r="AK31">
        <f>+SMALL($Y31:$AD31,COUNT($Y31:$AD31)-COUNT($AE31:AJ31))</f>
        <v>0.16441490543567694</v>
      </c>
    </row>
    <row r="32" spans="1:37" x14ac:dyDescent="0.55000000000000004">
      <c r="A32" t="s">
        <v>48</v>
      </c>
      <c r="B32" t="s">
        <v>63</v>
      </c>
      <c r="C32" t="s">
        <v>64</v>
      </c>
      <c r="D32" t="s">
        <v>62</v>
      </c>
      <c r="E32" t="str">
        <f t="shared" si="1"/>
        <v>(.45,-.5)</v>
      </c>
      <c r="F32" t="str">
        <f t="shared" si="2"/>
        <v>(-.75, -.5)</v>
      </c>
      <c r="G32" t="str">
        <f t="shared" si="3"/>
        <v>(.15,-.5)</v>
      </c>
      <c r="H32" t="str">
        <f t="shared" si="4"/>
        <v>(-.15, -.5)</v>
      </c>
      <c r="I32" t="str">
        <f t="shared" si="5"/>
        <v>(-.45, -.5)</v>
      </c>
      <c r="J32" t="str">
        <f t="shared" si="6"/>
        <v>(.75,-.5)</v>
      </c>
      <c r="K32">
        <f t="shared" si="7"/>
        <v>0.45</v>
      </c>
      <c r="L32">
        <f t="shared" si="8"/>
        <v>-0.5</v>
      </c>
      <c r="M32">
        <f t="shared" si="9"/>
        <v>-0.75</v>
      </c>
      <c r="N32">
        <f t="shared" si="10"/>
        <v>-0.5</v>
      </c>
      <c r="O32">
        <f t="shared" si="11"/>
        <v>0.15</v>
      </c>
      <c r="P32">
        <f t="shared" si="12"/>
        <v>-0.5</v>
      </c>
      <c r="Q32">
        <f t="shared" si="13"/>
        <v>-0.15</v>
      </c>
      <c r="R32">
        <f t="shared" si="14"/>
        <v>-0.5</v>
      </c>
      <c r="S32">
        <f t="shared" si="15"/>
        <v>-0.45</v>
      </c>
      <c r="T32">
        <f t="shared" si="16"/>
        <v>-0.5</v>
      </c>
      <c r="U32">
        <f t="shared" si="17"/>
        <v>0.75</v>
      </c>
      <c r="V32">
        <f t="shared" si="18"/>
        <v>-0.5</v>
      </c>
      <c r="W32" t="str">
        <f>+VLOOKUP(E32,boton.rc[],2,0)</f>
        <v>e</v>
      </c>
      <c r="Y32" s="2">
        <v>0.24006415553684657</v>
      </c>
      <c r="Z32" s="2">
        <v>0.97868842896245745</v>
      </c>
      <c r="AA32" s="2">
        <v>0.24227858341844244</v>
      </c>
      <c r="AB32" s="2">
        <v>0.40218486197416126</v>
      </c>
      <c r="AC32" s="2">
        <v>0.85645943341427244</v>
      </c>
      <c r="AD32" s="2">
        <v>0.14823379791586266</v>
      </c>
      <c r="AF32">
        <f>+SMALL($Y32:$AD32,COUNT($Y32:$AD32)-COUNT($AE32:AE32))</f>
        <v>0.97868842896245745</v>
      </c>
      <c r="AG32">
        <f>+SMALL($Y32:$AD32,COUNT($Y32:$AD32)-COUNT($AE32:AF32))</f>
        <v>0.85645943341427244</v>
      </c>
      <c r="AH32">
        <f>+SMALL($Y32:$AD32,COUNT($Y32:$AD32)-COUNT($AE32:AG32))</f>
        <v>0.40218486197416126</v>
      </c>
      <c r="AI32">
        <f>+SMALL($Y32:$AD32,COUNT($Y32:$AD32)-COUNT($AE32:AH32))</f>
        <v>0.24227858341844244</v>
      </c>
      <c r="AJ32">
        <f>+SMALL($Y32:$AD32,COUNT($Y32:$AD32)-COUNT($AE32:AI32))</f>
        <v>0.24006415553684657</v>
      </c>
      <c r="AK32">
        <f>+SMALL($Y32:$AD32,COUNT($Y32:$AD32)-COUNT($AE32:AJ32))</f>
        <v>0.14823379791586266</v>
      </c>
    </row>
    <row r="33" spans="1:37" x14ac:dyDescent="0.55000000000000004">
      <c r="A33" t="s">
        <v>53</v>
      </c>
      <c r="B33" t="s">
        <v>65</v>
      </c>
      <c r="C33" t="s">
        <v>60</v>
      </c>
      <c r="D33" t="s">
        <v>43</v>
      </c>
      <c r="E33" t="str">
        <f t="shared" si="1"/>
        <v>(-.75, -.5)</v>
      </c>
      <c r="F33" t="str">
        <f t="shared" si="2"/>
        <v>(.75,-.5)</v>
      </c>
      <c r="G33" t="str">
        <f t="shared" si="3"/>
        <v>(-.15, -.5)</v>
      </c>
      <c r="H33" t="str">
        <f t="shared" si="4"/>
        <v>(-.45, -.5)</v>
      </c>
      <c r="I33" t="str">
        <f t="shared" si="5"/>
        <v>(.45,-.5)</v>
      </c>
      <c r="J33" t="str">
        <f t="shared" si="6"/>
        <v>(.15,-.5)</v>
      </c>
      <c r="K33">
        <f t="shared" si="7"/>
        <v>-0.75</v>
      </c>
      <c r="L33">
        <f t="shared" si="8"/>
        <v>-0.5</v>
      </c>
      <c r="M33">
        <f t="shared" si="9"/>
        <v>0.75</v>
      </c>
      <c r="N33">
        <f t="shared" si="10"/>
        <v>-0.5</v>
      </c>
      <c r="O33">
        <f t="shared" si="11"/>
        <v>-0.15</v>
      </c>
      <c r="P33">
        <f t="shared" si="12"/>
        <v>-0.5</v>
      </c>
      <c r="Q33">
        <f t="shared" si="13"/>
        <v>-0.45</v>
      </c>
      <c r="R33">
        <f t="shared" si="14"/>
        <v>-0.5</v>
      </c>
      <c r="S33">
        <f t="shared" si="15"/>
        <v>0.45</v>
      </c>
      <c r="T33">
        <f t="shared" si="16"/>
        <v>-0.5</v>
      </c>
      <c r="U33">
        <f t="shared" si="17"/>
        <v>0.15</v>
      </c>
      <c r="V33">
        <f t="shared" si="18"/>
        <v>-0.5</v>
      </c>
      <c r="W33" t="str">
        <f>+VLOOKUP(E33,boton.rc[],2,0)</f>
        <v>a</v>
      </c>
      <c r="Y33" s="2">
        <v>0.48690750717431164</v>
      </c>
      <c r="Z33" s="2">
        <v>0.15512284165335466</v>
      </c>
      <c r="AA33" s="2">
        <v>0.29464629488148941</v>
      </c>
      <c r="AB33" s="2">
        <v>0.41064668657805914</v>
      </c>
      <c r="AC33" s="2">
        <v>0.18554729203403197</v>
      </c>
      <c r="AD33" s="2">
        <v>0.21930774059422276</v>
      </c>
      <c r="AF33">
        <f>+SMALL($Y33:$AD33,COUNT($Y33:$AD33)-COUNT($AE33:AE33))</f>
        <v>0.48690750717431164</v>
      </c>
      <c r="AG33">
        <f>+SMALL($Y33:$AD33,COUNT($Y33:$AD33)-COUNT($AE33:AF33))</f>
        <v>0.41064668657805914</v>
      </c>
      <c r="AH33">
        <f>+SMALL($Y33:$AD33,COUNT($Y33:$AD33)-COUNT($AE33:AG33))</f>
        <v>0.29464629488148941</v>
      </c>
      <c r="AI33">
        <f>+SMALL($Y33:$AD33,COUNT($Y33:$AD33)-COUNT($AE33:AH33))</f>
        <v>0.21930774059422276</v>
      </c>
      <c r="AJ33">
        <f>+SMALL($Y33:$AD33,COUNT($Y33:$AD33)-COUNT($AE33:AI33))</f>
        <v>0.18554729203403197</v>
      </c>
      <c r="AK33">
        <f>+SMALL($Y33:$AD33,COUNT($Y33:$AD33)-COUNT($AE33:AJ33))</f>
        <v>0.15512284165335466</v>
      </c>
    </row>
    <row r="34" spans="1:37" x14ac:dyDescent="0.55000000000000004">
      <c r="A34" t="s">
        <v>36</v>
      </c>
      <c r="B34" t="s">
        <v>58</v>
      </c>
      <c r="C34" t="s">
        <v>66</v>
      </c>
      <c r="D34" t="s">
        <v>67</v>
      </c>
      <c r="E34" t="str">
        <f t="shared" si="1"/>
        <v>(.15,-.5)</v>
      </c>
      <c r="F34" t="str">
        <f t="shared" si="2"/>
        <v>(.75,-.5)</v>
      </c>
      <c r="G34" t="str">
        <f t="shared" si="3"/>
        <v>(-.15, -.5)</v>
      </c>
      <c r="H34" t="str">
        <f t="shared" si="4"/>
        <v>(-.45, -.5)</v>
      </c>
      <c r="I34" t="str">
        <f t="shared" si="5"/>
        <v>(-.75, -.5)</v>
      </c>
      <c r="J34" t="str">
        <f t="shared" si="6"/>
        <v>(.45,-.5)</v>
      </c>
      <c r="K34">
        <f t="shared" si="7"/>
        <v>0.15</v>
      </c>
      <c r="L34">
        <f t="shared" si="8"/>
        <v>-0.5</v>
      </c>
      <c r="M34">
        <f t="shared" si="9"/>
        <v>0.75</v>
      </c>
      <c r="N34">
        <f t="shared" si="10"/>
        <v>-0.5</v>
      </c>
      <c r="O34">
        <f t="shared" si="11"/>
        <v>-0.15</v>
      </c>
      <c r="P34">
        <f t="shared" si="12"/>
        <v>-0.5</v>
      </c>
      <c r="Q34">
        <f t="shared" si="13"/>
        <v>-0.45</v>
      </c>
      <c r="R34">
        <f t="shared" si="14"/>
        <v>-0.5</v>
      </c>
      <c r="S34">
        <f t="shared" si="15"/>
        <v>-0.75</v>
      </c>
      <c r="T34">
        <f t="shared" si="16"/>
        <v>-0.5</v>
      </c>
      <c r="U34">
        <f t="shared" si="17"/>
        <v>0.45</v>
      </c>
      <c r="V34">
        <f t="shared" si="18"/>
        <v>-0.5</v>
      </c>
      <c r="W34" t="str">
        <f>+VLOOKUP(E34,boton.rc[],2,0)</f>
        <v>d</v>
      </c>
      <c r="Y34" s="2">
        <v>0.34414789862073036</v>
      </c>
      <c r="Z34" s="2">
        <v>4.6340157414164529E-2</v>
      </c>
      <c r="AA34" s="2">
        <v>0.72273360718412449</v>
      </c>
      <c r="AB34" s="2">
        <v>0.72440612974781038</v>
      </c>
      <c r="AC34" s="2">
        <v>0.95219162762296916</v>
      </c>
      <c r="AD34" s="2">
        <v>0.22898652264608343</v>
      </c>
      <c r="AF34">
        <f>+SMALL($Y34:$AD34,COUNT($Y34:$AD34)-COUNT($AE34:AE34))</f>
        <v>0.95219162762296916</v>
      </c>
      <c r="AG34">
        <f>+SMALL($Y34:$AD34,COUNT($Y34:$AD34)-COUNT($AE34:AF34))</f>
        <v>0.72440612974781038</v>
      </c>
      <c r="AH34">
        <f>+SMALL($Y34:$AD34,COUNT($Y34:$AD34)-COUNT($AE34:AG34))</f>
        <v>0.72273360718412449</v>
      </c>
      <c r="AI34">
        <f>+SMALL($Y34:$AD34,COUNT($Y34:$AD34)-COUNT($AE34:AH34))</f>
        <v>0.34414789862073036</v>
      </c>
      <c r="AJ34">
        <f>+SMALL($Y34:$AD34,COUNT($Y34:$AD34)-COUNT($AE34:AI34))</f>
        <v>0.22898652264608343</v>
      </c>
      <c r="AK34">
        <f>+SMALL($Y34:$AD34,COUNT($Y34:$AD34)-COUNT($AE34:AJ34))</f>
        <v>4.6340157414164529E-2</v>
      </c>
    </row>
    <row r="35" spans="1:37" x14ac:dyDescent="0.55000000000000004">
      <c r="A35" t="s">
        <v>55</v>
      </c>
      <c r="B35" t="s">
        <v>3</v>
      </c>
      <c r="C35" t="s">
        <v>63</v>
      </c>
      <c r="D35" t="s">
        <v>68</v>
      </c>
      <c r="E35" t="str">
        <f t="shared" si="1"/>
        <v>(-.75, -.5)</v>
      </c>
      <c r="F35" t="str">
        <f t="shared" si="2"/>
        <v>(.75,-.5)</v>
      </c>
      <c r="G35" t="str">
        <f t="shared" si="3"/>
        <v>(.45,-.5)</v>
      </c>
      <c r="H35" t="str">
        <f t="shared" si="4"/>
        <v>(-.15, -.5)</v>
      </c>
      <c r="I35" t="str">
        <f t="shared" si="5"/>
        <v>(.15,-.5)</v>
      </c>
      <c r="J35" t="str">
        <f t="shared" si="6"/>
        <v>(-.45, -.5)</v>
      </c>
      <c r="K35">
        <f t="shared" si="7"/>
        <v>-0.75</v>
      </c>
      <c r="L35">
        <f t="shared" si="8"/>
        <v>-0.5</v>
      </c>
      <c r="M35">
        <f t="shared" si="9"/>
        <v>0.75</v>
      </c>
      <c r="N35">
        <f t="shared" si="10"/>
        <v>-0.5</v>
      </c>
      <c r="O35">
        <f t="shared" si="11"/>
        <v>0.45</v>
      </c>
      <c r="P35">
        <f t="shared" si="12"/>
        <v>-0.5</v>
      </c>
      <c r="Q35">
        <f t="shared" si="13"/>
        <v>-0.15</v>
      </c>
      <c r="R35">
        <f t="shared" si="14"/>
        <v>-0.5</v>
      </c>
      <c r="S35">
        <f t="shared" si="15"/>
        <v>0.15</v>
      </c>
      <c r="T35">
        <f t="shared" si="16"/>
        <v>-0.5</v>
      </c>
      <c r="U35">
        <f t="shared" si="17"/>
        <v>-0.45</v>
      </c>
      <c r="V35">
        <f t="shared" si="18"/>
        <v>-0.5</v>
      </c>
      <c r="W35" t="str">
        <f>+VLOOKUP(E35,boton.rc[],2,0)</f>
        <v>a</v>
      </c>
      <c r="Y35" s="2">
        <v>0.79748488756063995</v>
      </c>
      <c r="Z35" s="2">
        <v>2.0152751867097307E-2</v>
      </c>
      <c r="AA35" s="2">
        <v>0.26077454548719226</v>
      </c>
      <c r="AB35" s="2">
        <v>0.57293342649897883</v>
      </c>
      <c r="AC35" s="2">
        <v>0.3829325401972421</v>
      </c>
      <c r="AD35" s="2">
        <v>0.64781485635548886</v>
      </c>
      <c r="AF35">
        <f>+SMALL($Y35:$AD35,COUNT($Y35:$AD35)-COUNT($AE35:AE35))</f>
        <v>0.79748488756063995</v>
      </c>
      <c r="AG35">
        <f>+SMALL($Y35:$AD35,COUNT($Y35:$AD35)-COUNT($AE35:AF35))</f>
        <v>0.64781485635548886</v>
      </c>
      <c r="AH35">
        <f>+SMALL($Y35:$AD35,COUNT($Y35:$AD35)-COUNT($AE35:AG35))</f>
        <v>0.57293342649897883</v>
      </c>
      <c r="AI35">
        <f>+SMALL($Y35:$AD35,COUNT($Y35:$AD35)-COUNT($AE35:AH35))</f>
        <v>0.3829325401972421</v>
      </c>
      <c r="AJ35">
        <f>+SMALL($Y35:$AD35,COUNT($Y35:$AD35)-COUNT($AE35:AI35))</f>
        <v>0.26077454548719226</v>
      </c>
      <c r="AK35">
        <f>+SMALL($Y35:$AD35,COUNT($Y35:$AD35)-COUNT($AE35:AJ35))</f>
        <v>2.0152751867097307E-2</v>
      </c>
    </row>
    <row r="36" spans="1:37" x14ac:dyDescent="0.55000000000000004">
      <c r="A36" t="s">
        <v>63</v>
      </c>
      <c r="B36" t="s">
        <v>69</v>
      </c>
      <c r="C36" t="s">
        <v>70</v>
      </c>
      <c r="D36" t="s">
        <v>71</v>
      </c>
      <c r="E36" t="str">
        <f t="shared" si="1"/>
        <v>(-.15, -.5)</v>
      </c>
      <c r="F36" t="str">
        <f t="shared" si="2"/>
        <v>(-.75, -.5)</v>
      </c>
      <c r="G36" t="str">
        <f t="shared" si="3"/>
        <v>(.75,-.5)</v>
      </c>
      <c r="H36" t="str">
        <f t="shared" si="4"/>
        <v>(-.45, -.5)</v>
      </c>
      <c r="I36" t="str">
        <f t="shared" si="5"/>
        <v>(.45,-.5)</v>
      </c>
      <c r="J36" t="str">
        <f t="shared" si="6"/>
        <v>(.15,-.5)</v>
      </c>
      <c r="K36">
        <f t="shared" si="7"/>
        <v>-0.15</v>
      </c>
      <c r="L36">
        <f t="shared" si="8"/>
        <v>-0.5</v>
      </c>
      <c r="M36">
        <f t="shared" si="9"/>
        <v>-0.75</v>
      </c>
      <c r="N36">
        <f t="shared" si="10"/>
        <v>-0.5</v>
      </c>
      <c r="O36">
        <f t="shared" si="11"/>
        <v>0.75</v>
      </c>
      <c r="P36">
        <f t="shared" si="12"/>
        <v>-0.5</v>
      </c>
      <c r="Q36">
        <f t="shared" si="13"/>
        <v>-0.45</v>
      </c>
      <c r="R36">
        <f t="shared" si="14"/>
        <v>-0.5</v>
      </c>
      <c r="S36">
        <f t="shared" si="15"/>
        <v>0.45</v>
      </c>
      <c r="T36">
        <f t="shared" si="16"/>
        <v>-0.5</v>
      </c>
      <c r="U36">
        <f t="shared" si="17"/>
        <v>0.15</v>
      </c>
      <c r="V36">
        <f t="shared" si="18"/>
        <v>-0.5</v>
      </c>
      <c r="W36" t="str">
        <f>+VLOOKUP(E36,boton.rc[],2,0)</f>
        <v>c</v>
      </c>
      <c r="Y36" s="2">
        <v>0.35338440010368688</v>
      </c>
      <c r="Z36" s="2">
        <v>0.51392124468111067</v>
      </c>
      <c r="AA36" s="2">
        <v>1.2707069482434052E-2</v>
      </c>
      <c r="AB36" s="2">
        <v>0.46306471901678847</v>
      </c>
      <c r="AC36" s="2">
        <v>0.25506907675971446</v>
      </c>
      <c r="AD36" s="2">
        <v>0.30098079857423465</v>
      </c>
      <c r="AF36">
        <f>+SMALL($Y36:$AD36,COUNT($Y36:$AD36)-COUNT($AE36:AE36))</f>
        <v>0.51392124468111067</v>
      </c>
      <c r="AG36">
        <f>+SMALL($Y36:$AD36,COUNT($Y36:$AD36)-COUNT($AE36:AF36))</f>
        <v>0.46306471901678847</v>
      </c>
      <c r="AH36">
        <f>+SMALL($Y36:$AD36,COUNT($Y36:$AD36)-COUNT($AE36:AG36))</f>
        <v>0.35338440010368688</v>
      </c>
      <c r="AI36">
        <f>+SMALL($Y36:$AD36,COUNT($Y36:$AD36)-COUNT($AE36:AH36))</f>
        <v>0.30098079857423465</v>
      </c>
      <c r="AJ36">
        <f>+SMALL($Y36:$AD36,COUNT($Y36:$AD36)-COUNT($AE36:AI36))</f>
        <v>0.25506907675971446</v>
      </c>
      <c r="AK36">
        <f>+SMALL($Y36:$AD36,COUNT($Y36:$AD36)-COUNT($AE36:AJ36))</f>
        <v>1.2707069482434052E-2</v>
      </c>
    </row>
    <row r="37" spans="1:37" x14ac:dyDescent="0.55000000000000004">
      <c r="A37" t="s">
        <v>59</v>
      </c>
      <c r="B37" t="s">
        <v>33</v>
      </c>
      <c r="C37" t="s">
        <v>67</v>
      </c>
      <c r="D37" t="s">
        <v>48</v>
      </c>
      <c r="E37" t="str">
        <f t="shared" si="1"/>
        <v>(.15,-.5)</v>
      </c>
      <c r="F37" t="str">
        <f t="shared" si="2"/>
        <v>(-.15, -.5)</v>
      </c>
      <c r="G37" t="str">
        <f t="shared" si="3"/>
        <v>(-.75, -.5)</v>
      </c>
      <c r="H37" t="str">
        <f t="shared" si="4"/>
        <v>(-.45, -.5)</v>
      </c>
      <c r="I37" t="str">
        <f t="shared" si="5"/>
        <v>(.45,-.5)</v>
      </c>
      <c r="J37" t="str">
        <f t="shared" si="6"/>
        <v>(.75,-.5)</v>
      </c>
      <c r="K37">
        <f t="shared" si="7"/>
        <v>0.15</v>
      </c>
      <c r="L37">
        <f t="shared" si="8"/>
        <v>-0.5</v>
      </c>
      <c r="M37">
        <f t="shared" si="9"/>
        <v>-0.15</v>
      </c>
      <c r="N37">
        <f t="shared" si="10"/>
        <v>-0.5</v>
      </c>
      <c r="O37">
        <f t="shared" si="11"/>
        <v>-0.75</v>
      </c>
      <c r="P37">
        <f t="shared" si="12"/>
        <v>-0.5</v>
      </c>
      <c r="Q37">
        <f t="shared" si="13"/>
        <v>-0.45</v>
      </c>
      <c r="R37">
        <f t="shared" si="14"/>
        <v>-0.5</v>
      </c>
      <c r="S37">
        <f t="shared" si="15"/>
        <v>0.45</v>
      </c>
      <c r="T37">
        <f t="shared" si="16"/>
        <v>-0.5</v>
      </c>
      <c r="U37">
        <f t="shared" si="17"/>
        <v>0.75</v>
      </c>
      <c r="V37">
        <f t="shared" si="18"/>
        <v>-0.5</v>
      </c>
      <c r="W37" t="str">
        <f>+VLOOKUP(E37,boton.rc[],2,0)</f>
        <v>d</v>
      </c>
      <c r="Y37" s="2">
        <v>0.31505518287821577</v>
      </c>
      <c r="Z37" s="2">
        <v>0.38104779341144612</v>
      </c>
      <c r="AA37" s="2">
        <v>0.40967634225863525</v>
      </c>
      <c r="AB37" s="2">
        <v>0.40088419380399731</v>
      </c>
      <c r="AC37" s="2">
        <v>0.14954211158939057</v>
      </c>
      <c r="AD37" s="2">
        <v>9.3550923885288295E-2</v>
      </c>
      <c r="AF37">
        <f>+SMALL($Y37:$AD37,COUNT($Y37:$AD37)-COUNT($AE37:AE37))</f>
        <v>0.40967634225863525</v>
      </c>
      <c r="AG37">
        <f>+SMALL($Y37:$AD37,COUNT($Y37:$AD37)-COUNT($AE37:AF37))</f>
        <v>0.40088419380399731</v>
      </c>
      <c r="AH37">
        <f>+SMALL($Y37:$AD37,COUNT($Y37:$AD37)-COUNT($AE37:AG37))</f>
        <v>0.38104779341144612</v>
      </c>
      <c r="AI37">
        <f>+SMALL($Y37:$AD37,COUNT($Y37:$AD37)-COUNT($AE37:AH37))</f>
        <v>0.31505518287821577</v>
      </c>
      <c r="AJ37">
        <f>+SMALL($Y37:$AD37,COUNT($Y37:$AD37)-COUNT($AE37:AI37))</f>
        <v>0.14954211158939057</v>
      </c>
      <c r="AK37">
        <f>+SMALL($Y37:$AD37,COUNT($Y37:$AD37)-COUNT($AE37:AJ37))</f>
        <v>9.3550923885288295E-2</v>
      </c>
    </row>
    <row r="38" spans="1:37" x14ac:dyDescent="0.55000000000000004">
      <c r="A38" t="s">
        <v>65</v>
      </c>
      <c r="B38" t="s">
        <v>72</v>
      </c>
      <c r="C38" t="s">
        <v>73</v>
      </c>
      <c r="D38" t="s">
        <v>74</v>
      </c>
      <c r="E38" t="str">
        <f t="shared" si="1"/>
        <v>(-.45, -.5)</v>
      </c>
      <c r="F38" t="str">
        <f t="shared" si="2"/>
        <v>(.15,-.5)</v>
      </c>
      <c r="G38" t="str">
        <f t="shared" si="3"/>
        <v>(.75,-.5)</v>
      </c>
      <c r="H38" t="str">
        <f t="shared" si="4"/>
        <v>(-.75, -.5)</v>
      </c>
      <c r="I38" t="str">
        <f t="shared" si="5"/>
        <v>(-.15, -.5)</v>
      </c>
      <c r="J38" t="str">
        <f t="shared" si="6"/>
        <v>(.45,-.5)</v>
      </c>
      <c r="K38">
        <f t="shared" si="7"/>
        <v>-0.45</v>
      </c>
      <c r="L38">
        <f t="shared" si="8"/>
        <v>-0.5</v>
      </c>
      <c r="M38">
        <f t="shared" si="9"/>
        <v>0.15</v>
      </c>
      <c r="N38">
        <f t="shared" si="10"/>
        <v>-0.5</v>
      </c>
      <c r="O38">
        <f t="shared" si="11"/>
        <v>0.75</v>
      </c>
      <c r="P38">
        <f t="shared" si="12"/>
        <v>-0.5</v>
      </c>
      <c r="Q38">
        <f t="shared" si="13"/>
        <v>-0.75</v>
      </c>
      <c r="R38">
        <f t="shared" si="14"/>
        <v>-0.5</v>
      </c>
      <c r="S38">
        <f t="shared" si="15"/>
        <v>-0.15</v>
      </c>
      <c r="T38">
        <f t="shared" si="16"/>
        <v>-0.5</v>
      </c>
      <c r="U38">
        <f t="shared" si="17"/>
        <v>0.45</v>
      </c>
      <c r="V38">
        <f t="shared" si="18"/>
        <v>-0.5</v>
      </c>
      <c r="W38" t="str">
        <f>+VLOOKUP(E38,boton.rc[],2,0)</f>
        <v>b</v>
      </c>
      <c r="Y38" s="2">
        <v>0.7049358699500391</v>
      </c>
      <c r="Z38" s="2">
        <v>0.25256858338861965</v>
      </c>
      <c r="AA38" s="2">
        <v>8.3978109794030087E-2</v>
      </c>
      <c r="AB38" s="2">
        <v>0.81792566411030576</v>
      </c>
      <c r="AC38" s="2">
        <v>0.33491534696217562</v>
      </c>
      <c r="AD38" s="2">
        <v>0.1875836236559274</v>
      </c>
      <c r="AF38">
        <f>+SMALL($Y38:$AD38,COUNT($Y38:$AD38)-COUNT($AE38:AE38))</f>
        <v>0.81792566411030576</v>
      </c>
      <c r="AG38">
        <f>+SMALL($Y38:$AD38,COUNT($Y38:$AD38)-COUNT($AE38:AF38))</f>
        <v>0.7049358699500391</v>
      </c>
      <c r="AH38">
        <f>+SMALL($Y38:$AD38,COUNT($Y38:$AD38)-COUNT($AE38:AG38))</f>
        <v>0.33491534696217562</v>
      </c>
      <c r="AI38">
        <f>+SMALL($Y38:$AD38,COUNT($Y38:$AD38)-COUNT($AE38:AH38))</f>
        <v>0.25256858338861965</v>
      </c>
      <c r="AJ38">
        <f>+SMALL($Y38:$AD38,COUNT($Y38:$AD38)-COUNT($AE38:AI38))</f>
        <v>0.1875836236559274</v>
      </c>
      <c r="AK38">
        <f>+SMALL($Y38:$AD38,COUNT($Y38:$AD38)-COUNT($AE38:AJ38))</f>
        <v>8.3978109794030087E-2</v>
      </c>
    </row>
    <row r="39" spans="1:37" x14ac:dyDescent="0.55000000000000004">
      <c r="A39" t="s">
        <v>61</v>
      </c>
      <c r="B39" t="s">
        <v>49</v>
      </c>
      <c r="C39" t="s">
        <v>69</v>
      </c>
      <c r="D39" t="s">
        <v>75</v>
      </c>
      <c r="E39" t="str">
        <f t="shared" si="1"/>
        <v>(-.75, -.5)</v>
      </c>
      <c r="F39" t="str">
        <f t="shared" si="2"/>
        <v>(.15,-.5)</v>
      </c>
      <c r="G39" t="str">
        <f t="shared" si="3"/>
        <v>(-.15, -.5)</v>
      </c>
      <c r="H39" t="str">
        <f t="shared" si="4"/>
        <v>(.45,-.5)</v>
      </c>
      <c r="I39" t="str">
        <f t="shared" si="5"/>
        <v>(-.45, -.5)</v>
      </c>
      <c r="J39" t="str">
        <f t="shared" si="6"/>
        <v>(.75,-.5)</v>
      </c>
      <c r="K39">
        <f t="shared" si="7"/>
        <v>-0.75</v>
      </c>
      <c r="L39">
        <f t="shared" si="8"/>
        <v>-0.5</v>
      </c>
      <c r="M39">
        <f t="shared" si="9"/>
        <v>0.15</v>
      </c>
      <c r="N39">
        <f t="shared" si="10"/>
        <v>-0.5</v>
      </c>
      <c r="O39">
        <f t="shared" si="11"/>
        <v>-0.15</v>
      </c>
      <c r="P39">
        <f t="shared" si="12"/>
        <v>-0.5</v>
      </c>
      <c r="Q39">
        <f t="shared" si="13"/>
        <v>0.45</v>
      </c>
      <c r="R39">
        <f t="shared" si="14"/>
        <v>-0.5</v>
      </c>
      <c r="S39">
        <f t="shared" si="15"/>
        <v>-0.45</v>
      </c>
      <c r="T39">
        <f t="shared" si="16"/>
        <v>-0.5</v>
      </c>
      <c r="U39">
        <f t="shared" si="17"/>
        <v>0.75</v>
      </c>
      <c r="V39">
        <f t="shared" si="18"/>
        <v>-0.5</v>
      </c>
      <c r="W39" t="str">
        <f>+VLOOKUP(E39,boton.rc[],2,0)</f>
        <v>a</v>
      </c>
      <c r="Y39" s="2">
        <v>0.89378960623250481</v>
      </c>
      <c r="Z39" s="2">
        <v>0.41035499735329906</v>
      </c>
      <c r="AA39" s="2">
        <v>0.54937280895054863</v>
      </c>
      <c r="AB39" s="2">
        <v>0.25791944286305668</v>
      </c>
      <c r="AC39" s="2">
        <v>0.8902902324719083</v>
      </c>
      <c r="AD39" s="2">
        <v>0.1693936148631684</v>
      </c>
      <c r="AF39">
        <f>+SMALL($Y39:$AD39,COUNT($Y39:$AD39)-COUNT($AE39:AE39))</f>
        <v>0.89378960623250481</v>
      </c>
      <c r="AG39">
        <f>+SMALL($Y39:$AD39,COUNT($Y39:$AD39)-COUNT($AE39:AF39))</f>
        <v>0.8902902324719083</v>
      </c>
      <c r="AH39">
        <f>+SMALL($Y39:$AD39,COUNT($Y39:$AD39)-COUNT($AE39:AG39))</f>
        <v>0.54937280895054863</v>
      </c>
      <c r="AI39">
        <f>+SMALL($Y39:$AD39,COUNT($Y39:$AD39)-COUNT($AE39:AH39))</f>
        <v>0.41035499735329906</v>
      </c>
      <c r="AJ39">
        <f>+SMALL($Y39:$AD39,COUNT($Y39:$AD39)-COUNT($AE39:AI39))</f>
        <v>0.25791944286305668</v>
      </c>
      <c r="AK39">
        <f>+SMALL($Y39:$AD39,COUNT($Y39:$AD39)-COUNT($AE39:AJ39))</f>
        <v>0.1693936148631684</v>
      </c>
    </row>
    <row r="40" spans="1:37" x14ac:dyDescent="0.55000000000000004">
      <c r="A40" t="s">
        <v>58</v>
      </c>
      <c r="B40" t="s">
        <v>73</v>
      </c>
      <c r="C40" t="s">
        <v>46</v>
      </c>
      <c r="D40" t="s">
        <v>57</v>
      </c>
      <c r="E40" t="str">
        <f t="shared" si="1"/>
        <v>(-.45, -.5)</v>
      </c>
      <c r="F40" t="str">
        <f t="shared" si="2"/>
        <v>(.45,-.5)</v>
      </c>
      <c r="G40" t="str">
        <f t="shared" si="3"/>
        <v>(-.75, -.5)</v>
      </c>
      <c r="H40" t="str">
        <f t="shared" si="4"/>
        <v>(.15,-.5)</v>
      </c>
      <c r="I40" t="str">
        <f t="shared" si="5"/>
        <v>(.75,-.5)</v>
      </c>
      <c r="J40" t="str">
        <f t="shared" si="6"/>
        <v>(-.15, -.5)</v>
      </c>
      <c r="K40">
        <f t="shared" si="7"/>
        <v>-0.45</v>
      </c>
      <c r="L40">
        <f t="shared" si="8"/>
        <v>-0.5</v>
      </c>
      <c r="M40">
        <f t="shared" si="9"/>
        <v>0.45</v>
      </c>
      <c r="N40">
        <f t="shared" si="10"/>
        <v>-0.5</v>
      </c>
      <c r="O40">
        <f t="shared" si="11"/>
        <v>-0.75</v>
      </c>
      <c r="P40">
        <f t="shared" si="12"/>
        <v>-0.5</v>
      </c>
      <c r="Q40">
        <f t="shared" si="13"/>
        <v>0.15</v>
      </c>
      <c r="R40">
        <f t="shared" si="14"/>
        <v>-0.5</v>
      </c>
      <c r="S40">
        <f t="shared" si="15"/>
        <v>0.75</v>
      </c>
      <c r="T40">
        <f t="shared" si="16"/>
        <v>-0.5</v>
      </c>
      <c r="U40">
        <f t="shared" si="17"/>
        <v>-0.15</v>
      </c>
      <c r="V40">
        <f t="shared" si="18"/>
        <v>-0.5</v>
      </c>
      <c r="W40" t="str">
        <f>+VLOOKUP(E40,boton.rc[],2,0)</f>
        <v>b</v>
      </c>
      <c r="Y40" s="2">
        <v>0.76355425575365865</v>
      </c>
      <c r="Z40" s="2">
        <v>0.20237889894067651</v>
      </c>
      <c r="AA40" s="2">
        <v>0.86047542386750786</v>
      </c>
      <c r="AB40" s="2">
        <v>0.35891735697431115</v>
      </c>
      <c r="AC40" s="2">
        <v>7.3475170422376834E-4</v>
      </c>
      <c r="AD40" s="2">
        <v>0.58264268426238597</v>
      </c>
      <c r="AF40">
        <f>+SMALL($Y40:$AD40,COUNT($Y40:$AD40)-COUNT($AE40:AE40))</f>
        <v>0.86047542386750786</v>
      </c>
      <c r="AG40">
        <f>+SMALL($Y40:$AD40,COUNT($Y40:$AD40)-COUNT($AE40:AF40))</f>
        <v>0.76355425575365865</v>
      </c>
      <c r="AH40">
        <f>+SMALL($Y40:$AD40,COUNT($Y40:$AD40)-COUNT($AE40:AG40))</f>
        <v>0.58264268426238597</v>
      </c>
      <c r="AI40">
        <f>+SMALL($Y40:$AD40,COUNT($Y40:$AD40)-COUNT($AE40:AH40))</f>
        <v>0.35891735697431115</v>
      </c>
      <c r="AJ40">
        <f>+SMALL($Y40:$AD40,COUNT($Y40:$AD40)-COUNT($AE40:AI40))</f>
        <v>0.20237889894067651</v>
      </c>
      <c r="AK40">
        <f>+SMALL($Y40:$AD40,COUNT($Y40:$AD40)-COUNT($AE40:AJ40))</f>
        <v>7.3475170422376834E-4</v>
      </c>
    </row>
    <row r="41" spans="1:37" x14ac:dyDescent="0.55000000000000004">
      <c r="A41" t="s">
        <v>70</v>
      </c>
      <c r="B41" t="s">
        <v>44</v>
      </c>
      <c r="C41" t="s">
        <v>76</v>
      </c>
      <c r="D41" t="s">
        <v>77</v>
      </c>
      <c r="E41" t="str">
        <f t="shared" si="1"/>
        <v>(.45,-.5)</v>
      </c>
      <c r="F41" t="str">
        <f t="shared" si="2"/>
        <v>(-.45, -.5)</v>
      </c>
      <c r="G41" t="str">
        <f t="shared" si="3"/>
        <v>(-.75, -.5)</v>
      </c>
      <c r="H41" t="str">
        <f t="shared" si="4"/>
        <v>(-.15, -.5)</v>
      </c>
      <c r="I41" t="str">
        <f t="shared" si="5"/>
        <v>(.75,-.5)</v>
      </c>
      <c r="J41" t="str">
        <f t="shared" si="6"/>
        <v>(.15,-.5)</v>
      </c>
      <c r="K41">
        <f t="shared" si="7"/>
        <v>0.45</v>
      </c>
      <c r="L41">
        <f t="shared" si="8"/>
        <v>-0.5</v>
      </c>
      <c r="M41">
        <f t="shared" si="9"/>
        <v>-0.45</v>
      </c>
      <c r="N41">
        <f t="shared" si="10"/>
        <v>-0.5</v>
      </c>
      <c r="O41">
        <f t="shared" si="11"/>
        <v>-0.75</v>
      </c>
      <c r="P41">
        <f t="shared" si="12"/>
        <v>-0.5</v>
      </c>
      <c r="Q41">
        <f t="shared" si="13"/>
        <v>-0.15</v>
      </c>
      <c r="R41">
        <f t="shared" si="14"/>
        <v>-0.5</v>
      </c>
      <c r="S41">
        <f t="shared" si="15"/>
        <v>0.75</v>
      </c>
      <c r="T41">
        <f t="shared" si="16"/>
        <v>-0.5</v>
      </c>
      <c r="U41">
        <f t="shared" si="17"/>
        <v>0.15</v>
      </c>
      <c r="V41">
        <f t="shared" si="18"/>
        <v>-0.5</v>
      </c>
      <c r="W41" t="str">
        <f>+VLOOKUP(E41,boton.rc[],2,0)</f>
        <v>e</v>
      </c>
      <c r="Y41" s="2">
        <v>4.2557745014390025E-2</v>
      </c>
      <c r="Z41" s="2">
        <v>0.81168084425079046</v>
      </c>
      <c r="AA41" s="2">
        <v>0.88537316972362112</v>
      </c>
      <c r="AB41" s="2">
        <v>0.71892023819161854</v>
      </c>
      <c r="AC41" s="2">
        <v>2.1293502347396021E-2</v>
      </c>
      <c r="AD41" s="2">
        <v>0.25057511950928146</v>
      </c>
      <c r="AF41">
        <f>+SMALL($Y41:$AD41,COUNT($Y41:$AD41)-COUNT($AE41:AE41))</f>
        <v>0.88537316972362112</v>
      </c>
      <c r="AG41">
        <f>+SMALL($Y41:$AD41,COUNT($Y41:$AD41)-COUNT($AE41:AF41))</f>
        <v>0.81168084425079046</v>
      </c>
      <c r="AH41">
        <f>+SMALL($Y41:$AD41,COUNT($Y41:$AD41)-COUNT($AE41:AG41))</f>
        <v>0.71892023819161854</v>
      </c>
      <c r="AI41">
        <f>+SMALL($Y41:$AD41,COUNT($Y41:$AD41)-COUNT($AE41:AH41))</f>
        <v>0.25057511950928146</v>
      </c>
      <c r="AJ41">
        <f>+SMALL($Y41:$AD41,COUNT($Y41:$AD41)-COUNT($AE41:AI41))</f>
        <v>4.2557745014390025E-2</v>
      </c>
      <c r="AK41">
        <f>+SMALL($Y41:$AD41,COUNT($Y41:$AD41)-COUNT($AE41:AJ41))</f>
        <v>2.1293502347396021E-2</v>
      </c>
    </row>
    <row r="42" spans="1:37" x14ac:dyDescent="0.55000000000000004">
      <c r="A42" t="s">
        <v>57</v>
      </c>
      <c r="B42" t="s">
        <v>37</v>
      </c>
      <c r="C42" t="s">
        <v>72</v>
      </c>
      <c r="D42" t="s">
        <v>78</v>
      </c>
      <c r="E42" t="str">
        <f t="shared" si="1"/>
        <v>(-.45, -.5)</v>
      </c>
      <c r="F42" t="str">
        <f t="shared" si="2"/>
        <v>(.75,-.5)</v>
      </c>
      <c r="G42" t="str">
        <f t="shared" si="3"/>
        <v>(-.75, -.5)</v>
      </c>
      <c r="H42" t="str">
        <f t="shared" si="4"/>
        <v>(-.15, -.5)</v>
      </c>
      <c r="I42" t="str">
        <f t="shared" si="5"/>
        <v>(.45,-.5)</v>
      </c>
      <c r="J42" t="str">
        <f t="shared" si="6"/>
        <v>(.15,-.5)</v>
      </c>
      <c r="K42">
        <f t="shared" si="7"/>
        <v>-0.45</v>
      </c>
      <c r="L42">
        <f t="shared" si="8"/>
        <v>-0.5</v>
      </c>
      <c r="M42">
        <f t="shared" si="9"/>
        <v>0.75</v>
      </c>
      <c r="N42">
        <f t="shared" si="10"/>
        <v>-0.5</v>
      </c>
      <c r="O42">
        <f t="shared" si="11"/>
        <v>-0.75</v>
      </c>
      <c r="P42">
        <f t="shared" si="12"/>
        <v>-0.5</v>
      </c>
      <c r="Q42">
        <f t="shared" si="13"/>
        <v>-0.15</v>
      </c>
      <c r="R42">
        <f t="shared" si="14"/>
        <v>-0.5</v>
      </c>
      <c r="S42">
        <f t="shared" si="15"/>
        <v>0.45</v>
      </c>
      <c r="T42">
        <f t="shared" si="16"/>
        <v>-0.5</v>
      </c>
      <c r="U42">
        <f t="shared" si="17"/>
        <v>0.15</v>
      </c>
      <c r="V42">
        <f t="shared" si="18"/>
        <v>-0.5</v>
      </c>
      <c r="W42" t="str">
        <f>+VLOOKUP(E42,boton.rc[],2,0)</f>
        <v>b</v>
      </c>
      <c r="Y42" s="2">
        <v>0.60930112197567132</v>
      </c>
      <c r="Z42" s="2">
        <v>0.244187744354318</v>
      </c>
      <c r="AA42" s="2">
        <v>0.7789404620310002</v>
      </c>
      <c r="AB42" s="2">
        <v>0.55843171738220176</v>
      </c>
      <c r="AC42" s="2">
        <v>0.39926213344021633</v>
      </c>
      <c r="AD42" s="2">
        <v>0.43230602451633093</v>
      </c>
      <c r="AF42">
        <f>+SMALL($Y42:$AD42,COUNT($Y42:$AD42)-COUNT($AE42:AE42))</f>
        <v>0.7789404620310002</v>
      </c>
      <c r="AG42">
        <f>+SMALL($Y42:$AD42,COUNT($Y42:$AD42)-COUNT($AE42:AF42))</f>
        <v>0.60930112197567132</v>
      </c>
      <c r="AH42">
        <f>+SMALL($Y42:$AD42,COUNT($Y42:$AD42)-COUNT($AE42:AG42))</f>
        <v>0.55843171738220176</v>
      </c>
      <c r="AI42">
        <f>+SMALL($Y42:$AD42,COUNT($Y42:$AD42)-COUNT($AE42:AH42))</f>
        <v>0.43230602451633093</v>
      </c>
      <c r="AJ42">
        <f>+SMALL($Y42:$AD42,COUNT($Y42:$AD42)-COUNT($AE42:AI42))</f>
        <v>0.39926213344021633</v>
      </c>
      <c r="AK42">
        <f>+SMALL($Y42:$AD42,COUNT($Y42:$AD42)-COUNT($AE42:AJ42))</f>
        <v>0.244187744354318</v>
      </c>
    </row>
    <row r="43" spans="1:37" x14ac:dyDescent="0.55000000000000004">
      <c r="A43" t="s">
        <v>72</v>
      </c>
      <c r="B43" t="s">
        <v>79</v>
      </c>
      <c r="C43" t="s">
        <v>77</v>
      </c>
      <c r="D43" t="s">
        <v>71</v>
      </c>
      <c r="E43" t="str">
        <f t="shared" si="1"/>
        <v>(-.45, -.5)</v>
      </c>
      <c r="F43" t="str">
        <f t="shared" si="2"/>
        <v>(-.75, -.5)</v>
      </c>
      <c r="G43" t="str">
        <f t="shared" si="3"/>
        <v>(-.15, -.5)</v>
      </c>
      <c r="H43" t="str">
        <f t="shared" si="4"/>
        <v>(.15,-.5)</v>
      </c>
      <c r="I43" t="str">
        <f t="shared" si="5"/>
        <v>(.45,-.5)</v>
      </c>
      <c r="J43" t="str">
        <f t="shared" si="6"/>
        <v>(.75,-.5)</v>
      </c>
      <c r="K43">
        <f t="shared" si="7"/>
        <v>-0.45</v>
      </c>
      <c r="L43">
        <f t="shared" si="8"/>
        <v>-0.5</v>
      </c>
      <c r="M43">
        <f t="shared" si="9"/>
        <v>-0.75</v>
      </c>
      <c r="N43">
        <f t="shared" si="10"/>
        <v>-0.5</v>
      </c>
      <c r="O43">
        <f t="shared" si="11"/>
        <v>-0.15</v>
      </c>
      <c r="P43">
        <f t="shared" si="12"/>
        <v>-0.5</v>
      </c>
      <c r="Q43">
        <f t="shared" si="13"/>
        <v>0.15</v>
      </c>
      <c r="R43">
        <f t="shared" si="14"/>
        <v>-0.5</v>
      </c>
      <c r="S43">
        <f t="shared" si="15"/>
        <v>0.45</v>
      </c>
      <c r="T43">
        <f t="shared" si="16"/>
        <v>-0.5</v>
      </c>
      <c r="U43">
        <f t="shared" si="17"/>
        <v>0.75</v>
      </c>
      <c r="V43">
        <f t="shared" si="18"/>
        <v>-0.5</v>
      </c>
      <c r="W43" t="str">
        <f>+VLOOKUP(E43,boton.rc[],2,0)</f>
        <v>b</v>
      </c>
      <c r="Y43" s="2">
        <v>0.60177039545431943</v>
      </c>
      <c r="Z43" s="2">
        <v>0.75343332155667453</v>
      </c>
      <c r="AA43" s="2">
        <v>0.55495687137257421</v>
      </c>
      <c r="AB43" s="2">
        <v>0.42601965620451998</v>
      </c>
      <c r="AC43" s="2">
        <v>0.4012551978527642</v>
      </c>
      <c r="AD43" s="2">
        <v>0.34247294487132507</v>
      </c>
      <c r="AF43">
        <f>+SMALL($Y43:$AD43,COUNT($Y43:$AD43)-COUNT($AE43:AE43))</f>
        <v>0.75343332155667453</v>
      </c>
      <c r="AG43">
        <f>+SMALL($Y43:$AD43,COUNT($Y43:$AD43)-COUNT($AE43:AF43))</f>
        <v>0.60177039545431943</v>
      </c>
      <c r="AH43">
        <f>+SMALL($Y43:$AD43,COUNT($Y43:$AD43)-COUNT($AE43:AG43))</f>
        <v>0.55495687137257421</v>
      </c>
      <c r="AI43">
        <f>+SMALL($Y43:$AD43,COUNT($Y43:$AD43)-COUNT($AE43:AH43))</f>
        <v>0.42601965620451998</v>
      </c>
      <c r="AJ43">
        <f>+SMALL($Y43:$AD43,COUNT($Y43:$AD43)-COUNT($AE43:AI43))</f>
        <v>0.4012551978527642</v>
      </c>
      <c r="AK43">
        <f>+SMALL($Y43:$AD43,COUNT($Y43:$AD43)-COUNT($AE43:AJ43))</f>
        <v>0.34247294487132507</v>
      </c>
    </row>
    <row r="44" spans="1:37" x14ac:dyDescent="0.55000000000000004">
      <c r="A44" t="s">
        <v>73</v>
      </c>
      <c r="B44" t="s">
        <v>6</v>
      </c>
      <c r="C44" t="s">
        <v>80</v>
      </c>
      <c r="D44" t="s">
        <v>81</v>
      </c>
      <c r="E44" t="str">
        <f t="shared" si="1"/>
        <v>(-.45, -.5)</v>
      </c>
      <c r="F44" t="str">
        <f t="shared" si="2"/>
        <v>(-.75, -.5)</v>
      </c>
      <c r="G44" t="str">
        <f t="shared" si="3"/>
        <v>(-.15, -.5)</v>
      </c>
      <c r="H44" t="str">
        <f t="shared" si="4"/>
        <v>(.15,-.5)</v>
      </c>
      <c r="I44" t="str">
        <f t="shared" si="5"/>
        <v>(.75,-.5)</v>
      </c>
      <c r="J44" t="str">
        <f t="shared" si="6"/>
        <v>(.45,-.5)</v>
      </c>
      <c r="K44">
        <f t="shared" si="7"/>
        <v>-0.45</v>
      </c>
      <c r="L44">
        <f t="shared" si="8"/>
        <v>-0.5</v>
      </c>
      <c r="M44">
        <f t="shared" si="9"/>
        <v>-0.75</v>
      </c>
      <c r="N44">
        <f t="shared" si="10"/>
        <v>-0.5</v>
      </c>
      <c r="O44">
        <f t="shared" si="11"/>
        <v>-0.15</v>
      </c>
      <c r="P44">
        <f t="shared" si="12"/>
        <v>-0.5</v>
      </c>
      <c r="Q44">
        <f t="shared" si="13"/>
        <v>0.15</v>
      </c>
      <c r="R44">
        <f t="shared" si="14"/>
        <v>-0.5</v>
      </c>
      <c r="S44">
        <f t="shared" si="15"/>
        <v>0.75</v>
      </c>
      <c r="T44">
        <f t="shared" si="16"/>
        <v>-0.5</v>
      </c>
      <c r="U44">
        <f t="shared" si="17"/>
        <v>0.45</v>
      </c>
      <c r="V44">
        <f t="shared" si="18"/>
        <v>-0.5</v>
      </c>
      <c r="W44" t="str">
        <f>+VLOOKUP(E44,boton.rc[],2,0)</f>
        <v>b</v>
      </c>
      <c r="Y44" s="2">
        <v>0.59812575075181051</v>
      </c>
      <c r="Z44" s="2">
        <v>0.63606823831229165</v>
      </c>
      <c r="AA44" s="2">
        <v>0.57082029754805419</v>
      </c>
      <c r="AB44" s="2">
        <v>0.53565078216497741</v>
      </c>
      <c r="AC44" s="2">
        <v>0.25961651090763105</v>
      </c>
      <c r="AD44" s="2">
        <v>0.43388269046540051</v>
      </c>
      <c r="AF44">
        <f>+SMALL($Y44:$AD44,COUNT($Y44:$AD44)-COUNT($AE44:AE44))</f>
        <v>0.63606823831229165</v>
      </c>
      <c r="AG44">
        <f>+SMALL($Y44:$AD44,COUNT($Y44:$AD44)-COUNT($AE44:AF44))</f>
        <v>0.59812575075181051</v>
      </c>
      <c r="AH44">
        <f>+SMALL($Y44:$AD44,COUNT($Y44:$AD44)-COUNT($AE44:AG44))</f>
        <v>0.57082029754805419</v>
      </c>
      <c r="AI44">
        <f>+SMALL($Y44:$AD44,COUNT($Y44:$AD44)-COUNT($AE44:AH44))</f>
        <v>0.53565078216497741</v>
      </c>
      <c r="AJ44">
        <f>+SMALL($Y44:$AD44,COUNT($Y44:$AD44)-COUNT($AE44:AI44))</f>
        <v>0.43388269046540051</v>
      </c>
      <c r="AK44">
        <f>+SMALL($Y44:$AD44,COUNT($Y44:$AD44)-COUNT($AE44:AJ44))</f>
        <v>0.25961651090763105</v>
      </c>
    </row>
    <row r="45" spans="1:37" x14ac:dyDescent="0.55000000000000004">
      <c r="A45" t="s">
        <v>64</v>
      </c>
      <c r="B45" t="s">
        <v>82</v>
      </c>
      <c r="C45" t="s">
        <v>47</v>
      </c>
      <c r="D45" t="s">
        <v>83</v>
      </c>
      <c r="E45" t="str">
        <f t="shared" si="1"/>
        <v>(-.15, -.5)</v>
      </c>
      <c r="F45" t="str">
        <f t="shared" si="2"/>
        <v>(.15,-.5)</v>
      </c>
      <c r="G45" t="str">
        <f t="shared" si="3"/>
        <v>(-.45, -.5)</v>
      </c>
      <c r="H45" t="str">
        <f t="shared" si="4"/>
        <v>(-.75, -.5)</v>
      </c>
      <c r="I45" t="str">
        <f t="shared" si="5"/>
        <v>(.45,-.5)</v>
      </c>
      <c r="J45" t="str">
        <f t="shared" si="6"/>
        <v>(.75,-.5)</v>
      </c>
      <c r="K45">
        <f t="shared" si="7"/>
        <v>-0.15</v>
      </c>
      <c r="L45">
        <f t="shared" si="8"/>
        <v>-0.5</v>
      </c>
      <c r="M45">
        <f t="shared" si="9"/>
        <v>0.15</v>
      </c>
      <c r="N45">
        <f t="shared" si="10"/>
        <v>-0.5</v>
      </c>
      <c r="O45">
        <f t="shared" si="11"/>
        <v>-0.45</v>
      </c>
      <c r="P45">
        <f t="shared" si="12"/>
        <v>-0.5</v>
      </c>
      <c r="Q45">
        <f t="shared" si="13"/>
        <v>-0.75</v>
      </c>
      <c r="R45">
        <f t="shared" si="14"/>
        <v>-0.5</v>
      </c>
      <c r="S45">
        <f t="shared" si="15"/>
        <v>0.45</v>
      </c>
      <c r="T45">
        <f t="shared" si="16"/>
        <v>-0.5</v>
      </c>
      <c r="U45">
        <f t="shared" si="17"/>
        <v>0.75</v>
      </c>
      <c r="V45">
        <f t="shared" si="18"/>
        <v>-0.5</v>
      </c>
      <c r="W45" t="str">
        <f>+VLOOKUP(E45,boton.rc[],2,0)</f>
        <v>c</v>
      </c>
      <c r="Y45" s="2">
        <v>0.55326970621489091</v>
      </c>
      <c r="Z45" s="2">
        <v>0.25875453405544746</v>
      </c>
      <c r="AA45" s="2">
        <v>0.78701455354443917</v>
      </c>
      <c r="AB45" s="2">
        <v>0.90866214350707497</v>
      </c>
      <c r="AC45" s="2">
        <v>0.20123166559305827</v>
      </c>
      <c r="AD45" s="2">
        <v>1.9263402114412576E-2</v>
      </c>
      <c r="AF45">
        <f>+SMALL($Y45:$AD45,COUNT($Y45:$AD45)-COUNT($AE45:AE45))</f>
        <v>0.90866214350707497</v>
      </c>
      <c r="AG45">
        <f>+SMALL($Y45:$AD45,COUNT($Y45:$AD45)-COUNT($AE45:AF45))</f>
        <v>0.78701455354443917</v>
      </c>
      <c r="AH45">
        <f>+SMALL($Y45:$AD45,COUNT($Y45:$AD45)-COUNT($AE45:AG45))</f>
        <v>0.55326970621489091</v>
      </c>
      <c r="AI45">
        <f>+SMALL($Y45:$AD45,COUNT($Y45:$AD45)-COUNT($AE45:AH45))</f>
        <v>0.25875453405544746</v>
      </c>
      <c r="AJ45">
        <f>+SMALL($Y45:$AD45,COUNT($Y45:$AD45)-COUNT($AE45:AI45))</f>
        <v>0.20123166559305827</v>
      </c>
      <c r="AK45">
        <f>+SMALL($Y45:$AD45,COUNT($Y45:$AD45)-COUNT($AE45:AJ45))</f>
        <v>1.9263402114412576E-2</v>
      </c>
    </row>
    <row r="46" spans="1:37" x14ac:dyDescent="0.55000000000000004">
      <c r="A46" t="s">
        <v>69</v>
      </c>
      <c r="B46" t="s">
        <v>80</v>
      </c>
      <c r="C46" t="s">
        <v>84</v>
      </c>
      <c r="D46" t="s">
        <v>56</v>
      </c>
      <c r="E46" t="str">
        <f t="shared" si="1"/>
        <v>(.75,-.5)</v>
      </c>
      <c r="F46" t="str">
        <f t="shared" si="2"/>
        <v>(-.45, -.5)</v>
      </c>
      <c r="G46" t="str">
        <f t="shared" si="3"/>
        <v>(-.75, -.5)</v>
      </c>
      <c r="H46" t="str">
        <f t="shared" si="4"/>
        <v>(.45,-.5)</v>
      </c>
      <c r="I46" t="str">
        <f t="shared" si="5"/>
        <v>(-.15, -.5)</v>
      </c>
      <c r="J46" t="str">
        <f t="shared" si="6"/>
        <v>(.15,-.5)</v>
      </c>
      <c r="K46">
        <f t="shared" si="7"/>
        <v>0.75</v>
      </c>
      <c r="L46">
        <f t="shared" si="8"/>
        <v>-0.5</v>
      </c>
      <c r="M46">
        <f t="shared" si="9"/>
        <v>-0.45</v>
      </c>
      <c r="N46">
        <f t="shared" si="10"/>
        <v>-0.5</v>
      </c>
      <c r="O46">
        <f t="shared" si="11"/>
        <v>-0.75</v>
      </c>
      <c r="P46">
        <f t="shared" si="12"/>
        <v>-0.5</v>
      </c>
      <c r="Q46">
        <f t="shared" si="13"/>
        <v>0.45</v>
      </c>
      <c r="R46">
        <f t="shared" si="14"/>
        <v>-0.5</v>
      </c>
      <c r="S46">
        <f t="shared" si="15"/>
        <v>-0.15</v>
      </c>
      <c r="T46">
        <f t="shared" si="16"/>
        <v>-0.5</v>
      </c>
      <c r="U46">
        <f t="shared" si="17"/>
        <v>0.15</v>
      </c>
      <c r="V46">
        <f t="shared" si="18"/>
        <v>-0.5</v>
      </c>
      <c r="W46" t="str">
        <f>+VLOOKUP(E46,boton.rc[],2,0)</f>
        <v>f</v>
      </c>
      <c r="Y46" s="2">
        <v>5.4152947414624952E-2</v>
      </c>
      <c r="Z46" s="2">
        <v>0.37126761547351572</v>
      </c>
      <c r="AA46" s="2">
        <v>0.80063100031286705</v>
      </c>
      <c r="AB46" s="2">
        <v>6.3123496695877912E-2</v>
      </c>
      <c r="AC46" s="2">
        <v>0.37100393662275821</v>
      </c>
      <c r="AD46" s="2">
        <v>0.20502395610717139</v>
      </c>
      <c r="AF46">
        <f>+SMALL($Y46:$AD46,COUNT($Y46:$AD46)-COUNT($AE46:AE46))</f>
        <v>0.80063100031286705</v>
      </c>
      <c r="AG46">
        <f>+SMALL($Y46:$AD46,COUNT($Y46:$AD46)-COUNT($AE46:AF46))</f>
        <v>0.37126761547351572</v>
      </c>
      <c r="AH46">
        <f>+SMALL($Y46:$AD46,COUNT($Y46:$AD46)-COUNT($AE46:AG46))</f>
        <v>0.37100393662275821</v>
      </c>
      <c r="AI46">
        <f>+SMALL($Y46:$AD46,COUNT($Y46:$AD46)-COUNT($AE46:AH46))</f>
        <v>0.20502395610717139</v>
      </c>
      <c r="AJ46">
        <f>+SMALL($Y46:$AD46,COUNT($Y46:$AD46)-COUNT($AE46:AI46))</f>
        <v>6.3123496695877912E-2</v>
      </c>
      <c r="AK46">
        <f>+SMALL($Y46:$AD46,COUNT($Y46:$AD46)-COUNT($AE46:AJ46))</f>
        <v>5.4152947414624952E-2</v>
      </c>
    </row>
    <row r="47" spans="1:37" x14ac:dyDescent="0.55000000000000004">
      <c r="A47" t="s">
        <v>66</v>
      </c>
      <c r="B47" t="s">
        <v>64</v>
      </c>
      <c r="C47" t="s">
        <v>78</v>
      </c>
      <c r="D47" t="s">
        <v>85</v>
      </c>
      <c r="E47" t="str">
        <f t="shared" si="1"/>
        <v>(.75,-.5)</v>
      </c>
      <c r="F47" t="str">
        <f t="shared" si="2"/>
        <v>(.45,-.5)</v>
      </c>
      <c r="G47" t="str">
        <f t="shared" si="3"/>
        <v>(-.75, -.5)</v>
      </c>
      <c r="H47" t="str">
        <f t="shared" si="4"/>
        <v>(-.45, -.5)</v>
      </c>
      <c r="I47" t="str">
        <f t="shared" si="5"/>
        <v>(-.15, -.5)</v>
      </c>
      <c r="J47" t="str">
        <f t="shared" si="6"/>
        <v>(.15,-.5)</v>
      </c>
      <c r="K47">
        <f t="shared" si="7"/>
        <v>0.75</v>
      </c>
      <c r="L47">
        <f t="shared" si="8"/>
        <v>-0.5</v>
      </c>
      <c r="M47">
        <f t="shared" si="9"/>
        <v>0.45</v>
      </c>
      <c r="N47">
        <f t="shared" si="10"/>
        <v>-0.5</v>
      </c>
      <c r="O47">
        <f t="shared" si="11"/>
        <v>-0.75</v>
      </c>
      <c r="P47">
        <f t="shared" si="12"/>
        <v>-0.5</v>
      </c>
      <c r="Q47">
        <f t="shared" si="13"/>
        <v>-0.45</v>
      </c>
      <c r="R47">
        <f t="shared" si="14"/>
        <v>-0.5</v>
      </c>
      <c r="S47">
        <f t="shared" si="15"/>
        <v>-0.15</v>
      </c>
      <c r="T47">
        <f t="shared" si="16"/>
        <v>-0.5</v>
      </c>
      <c r="U47">
        <f t="shared" si="17"/>
        <v>0.15</v>
      </c>
      <c r="V47">
        <f t="shared" si="18"/>
        <v>-0.5</v>
      </c>
      <c r="W47" t="str">
        <f>+VLOOKUP(E47,boton.rc[],2,0)</f>
        <v>f</v>
      </c>
      <c r="Y47" s="2">
        <v>1.4593454707250153E-2</v>
      </c>
      <c r="Z47" s="2">
        <v>9.7374168911059544E-2</v>
      </c>
      <c r="AA47" s="2">
        <v>0.77150616286314044</v>
      </c>
      <c r="AB47" s="2">
        <v>0.49568887802119554</v>
      </c>
      <c r="AC47" s="2">
        <v>0.47247208864091816</v>
      </c>
      <c r="AD47" s="2">
        <v>0.2685017686080714</v>
      </c>
      <c r="AF47">
        <f>+SMALL($Y47:$AD47,COUNT($Y47:$AD47)-COUNT($AE47:AE47))</f>
        <v>0.77150616286314044</v>
      </c>
      <c r="AG47">
        <f>+SMALL($Y47:$AD47,COUNT($Y47:$AD47)-COUNT($AE47:AF47))</f>
        <v>0.49568887802119554</v>
      </c>
      <c r="AH47">
        <f>+SMALL($Y47:$AD47,COUNT($Y47:$AD47)-COUNT($AE47:AG47))</f>
        <v>0.47247208864091816</v>
      </c>
      <c r="AI47">
        <f>+SMALL($Y47:$AD47,COUNT($Y47:$AD47)-COUNT($AE47:AH47))</f>
        <v>0.2685017686080714</v>
      </c>
      <c r="AJ47">
        <f>+SMALL($Y47:$AD47,COUNT($Y47:$AD47)-COUNT($AE47:AI47))</f>
        <v>9.7374168911059544E-2</v>
      </c>
      <c r="AK47">
        <f>+SMALL($Y47:$AD47,COUNT($Y47:$AD47)-COUNT($AE47:AJ47))</f>
        <v>1.4593454707250153E-2</v>
      </c>
    </row>
    <row r="48" spans="1:37" x14ac:dyDescent="0.55000000000000004">
      <c r="A48" t="s">
        <v>80</v>
      </c>
      <c r="B48" t="s">
        <v>69</v>
      </c>
      <c r="C48" t="s">
        <v>86</v>
      </c>
      <c r="D48" t="s">
        <v>79</v>
      </c>
      <c r="E48" t="str">
        <f t="shared" si="1"/>
        <v>(-.75, -.5)</v>
      </c>
      <c r="F48" t="str">
        <f t="shared" si="2"/>
        <v>(.75,-.5)</v>
      </c>
      <c r="G48" t="str">
        <f t="shared" si="3"/>
        <v>(.15,-.5)</v>
      </c>
      <c r="H48" t="str">
        <f t="shared" si="4"/>
        <v>(-.45, -.5)</v>
      </c>
      <c r="I48" t="str">
        <f t="shared" si="5"/>
        <v>(.45,-.5)</v>
      </c>
      <c r="J48" t="str">
        <f t="shared" si="6"/>
        <v>(-.15, -.5)</v>
      </c>
      <c r="K48">
        <f t="shared" si="7"/>
        <v>-0.75</v>
      </c>
      <c r="L48">
        <f t="shared" si="8"/>
        <v>-0.5</v>
      </c>
      <c r="M48">
        <f t="shared" si="9"/>
        <v>0.75</v>
      </c>
      <c r="N48">
        <f t="shared" si="10"/>
        <v>-0.5</v>
      </c>
      <c r="O48">
        <f t="shared" si="11"/>
        <v>0.15</v>
      </c>
      <c r="P48">
        <f t="shared" si="12"/>
        <v>-0.5</v>
      </c>
      <c r="Q48">
        <f t="shared" si="13"/>
        <v>-0.45</v>
      </c>
      <c r="R48">
        <f t="shared" si="14"/>
        <v>-0.5</v>
      </c>
      <c r="S48">
        <f t="shared" si="15"/>
        <v>0.45</v>
      </c>
      <c r="T48">
        <f t="shared" si="16"/>
        <v>-0.5</v>
      </c>
      <c r="U48">
        <f t="shared" si="17"/>
        <v>-0.15</v>
      </c>
      <c r="V48">
        <f t="shared" si="18"/>
        <v>-0.5</v>
      </c>
      <c r="W48" t="str">
        <f>+VLOOKUP(E48,boton.rc[],2,0)</f>
        <v>a</v>
      </c>
      <c r="Y48" s="2">
        <v>0.86265069274547246</v>
      </c>
      <c r="Z48" s="2">
        <v>0.49950231697623393</v>
      </c>
      <c r="AA48" s="2">
        <v>0.58380562665333924</v>
      </c>
      <c r="AB48" s="2">
        <v>0.7601771046324064</v>
      </c>
      <c r="AC48" s="2">
        <v>0.50947138870067243</v>
      </c>
      <c r="AD48" s="2">
        <v>0.73743358323757513</v>
      </c>
      <c r="AF48">
        <f>+SMALL($Y48:$AD48,COUNT($Y48:$AD48)-COUNT($AE48:AE48))</f>
        <v>0.86265069274547246</v>
      </c>
      <c r="AG48">
        <f>+SMALL($Y48:$AD48,COUNT($Y48:$AD48)-COUNT($AE48:AF48))</f>
        <v>0.7601771046324064</v>
      </c>
      <c r="AH48">
        <f>+SMALL($Y48:$AD48,COUNT($Y48:$AD48)-COUNT($AE48:AG48))</f>
        <v>0.73743358323757513</v>
      </c>
      <c r="AI48">
        <f>+SMALL($Y48:$AD48,COUNT($Y48:$AD48)-COUNT($AE48:AH48))</f>
        <v>0.58380562665333924</v>
      </c>
      <c r="AJ48">
        <f>+SMALL($Y48:$AD48,COUNT($Y48:$AD48)-COUNT($AE48:AI48))</f>
        <v>0.50947138870067243</v>
      </c>
      <c r="AK48">
        <f>+SMALL($Y48:$AD48,COUNT($Y48:$AD48)-COUNT($AE48:AJ48))</f>
        <v>0.49950231697623393</v>
      </c>
    </row>
    <row r="49" spans="1:37" x14ac:dyDescent="0.55000000000000004">
      <c r="A49" t="s">
        <v>79</v>
      </c>
      <c r="B49" t="s">
        <v>66</v>
      </c>
      <c r="C49" t="s">
        <v>68</v>
      </c>
      <c r="D49" t="s">
        <v>59</v>
      </c>
      <c r="E49" t="str">
        <f t="shared" si="1"/>
        <v>(-.15, -.5)</v>
      </c>
      <c r="F49" t="str">
        <f t="shared" si="2"/>
        <v>(.75,-.5)</v>
      </c>
      <c r="G49" t="str">
        <f t="shared" si="3"/>
        <v>(-.45, -.5)</v>
      </c>
      <c r="H49" t="str">
        <f t="shared" si="4"/>
        <v>(.45,-.5)</v>
      </c>
      <c r="I49" t="str">
        <f t="shared" si="5"/>
        <v>(.15,-.5)</v>
      </c>
      <c r="J49" t="str">
        <f t="shared" si="6"/>
        <v>(-.75, -.5)</v>
      </c>
      <c r="K49">
        <f t="shared" si="7"/>
        <v>-0.15</v>
      </c>
      <c r="L49">
        <f t="shared" si="8"/>
        <v>-0.5</v>
      </c>
      <c r="M49">
        <f t="shared" si="9"/>
        <v>0.75</v>
      </c>
      <c r="N49">
        <f t="shared" si="10"/>
        <v>-0.5</v>
      </c>
      <c r="O49">
        <f t="shared" si="11"/>
        <v>-0.45</v>
      </c>
      <c r="P49">
        <f t="shared" si="12"/>
        <v>-0.5</v>
      </c>
      <c r="Q49">
        <f t="shared" si="13"/>
        <v>0.45</v>
      </c>
      <c r="R49">
        <f t="shared" si="14"/>
        <v>-0.5</v>
      </c>
      <c r="S49">
        <f t="shared" si="15"/>
        <v>0.15</v>
      </c>
      <c r="T49">
        <f t="shared" si="16"/>
        <v>-0.5</v>
      </c>
      <c r="U49">
        <f t="shared" si="17"/>
        <v>-0.75</v>
      </c>
      <c r="V49">
        <f t="shared" si="18"/>
        <v>-0.5</v>
      </c>
      <c r="W49" t="str">
        <f>+VLOOKUP(E49,boton.rc[],2,0)</f>
        <v>c</v>
      </c>
      <c r="Y49" s="2">
        <v>0.58196716719700003</v>
      </c>
      <c r="Z49" s="2">
        <v>0.47337356717127421</v>
      </c>
      <c r="AA49" s="2">
        <v>0.64215816213532595</v>
      </c>
      <c r="AB49" s="2">
        <v>0.52474765578624238</v>
      </c>
      <c r="AC49" s="2">
        <v>0.52962728743645815</v>
      </c>
      <c r="AD49" s="2">
        <v>0.86584208823735809</v>
      </c>
      <c r="AF49">
        <f>+SMALL($Y49:$AD49,COUNT($Y49:$AD49)-COUNT($AE49:AE49))</f>
        <v>0.86584208823735809</v>
      </c>
      <c r="AG49">
        <f>+SMALL($Y49:$AD49,COUNT($Y49:$AD49)-COUNT($AE49:AF49))</f>
        <v>0.64215816213532595</v>
      </c>
      <c r="AH49">
        <f>+SMALL($Y49:$AD49,COUNT($Y49:$AD49)-COUNT($AE49:AG49))</f>
        <v>0.58196716719700003</v>
      </c>
      <c r="AI49">
        <f>+SMALL($Y49:$AD49,COUNT($Y49:$AD49)-COUNT($AE49:AH49))</f>
        <v>0.52962728743645815</v>
      </c>
      <c r="AJ49">
        <f>+SMALL($Y49:$AD49,COUNT($Y49:$AD49)-COUNT($AE49:AI49))</f>
        <v>0.52474765578624238</v>
      </c>
      <c r="AK49">
        <f>+SMALL($Y49:$AD49,COUNT($Y49:$AD49)-COUNT($AE49:AJ49))</f>
        <v>0.47337356717127421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5"/>
  <sheetViews>
    <sheetView workbookViewId="0">
      <selection activeCell="A2" sqref="A2"/>
    </sheetView>
  </sheetViews>
  <sheetFormatPr baseColWidth="10" defaultRowHeight="14.4" x14ac:dyDescent="0.55000000000000004"/>
  <cols>
    <col min="1" max="1" width="15.41796875" bestFit="1" customWidth="1"/>
    <col min="17" max="17" width="11.83984375" bestFit="1" customWidth="1"/>
  </cols>
  <sheetData>
    <row r="1" spans="1:17" x14ac:dyDescent="0.55000000000000004">
      <c r="Q1">
        <f>+COUNTIF(Q3:Q50,FALSE)</f>
        <v>8</v>
      </c>
    </row>
    <row r="2" spans="1:17" x14ac:dyDescent="0.55000000000000004">
      <c r="A2" t="s">
        <v>0</v>
      </c>
      <c r="B2" t="s">
        <v>94</v>
      </c>
      <c r="C2" t="s">
        <v>95</v>
      </c>
      <c r="D2" t="s">
        <v>96</v>
      </c>
      <c r="E2" t="s">
        <v>97</v>
      </c>
      <c r="H2" s="1" t="s">
        <v>98</v>
      </c>
      <c r="I2" s="1" t="s">
        <v>94</v>
      </c>
      <c r="J2" s="1" t="s">
        <v>95</v>
      </c>
      <c r="K2" s="1" t="s">
        <v>96</v>
      </c>
      <c r="L2" s="1" t="s">
        <v>97</v>
      </c>
      <c r="M2" s="1" t="s">
        <v>99</v>
      </c>
    </row>
    <row r="3" spans="1:17" x14ac:dyDescent="0.55000000000000004">
      <c r="A3" t="s">
        <v>3</v>
      </c>
      <c r="B3" t="str">
        <f>+LEFT(A3,2)</f>
        <v>30</v>
      </c>
      <c r="C3" t="str">
        <f>+MID(A3,3,1)</f>
        <v>M</v>
      </c>
      <c r="D3" t="str">
        <f>+MID(A3,5,2)</f>
        <v>HA</v>
      </c>
      <c r="E3" t="str">
        <f>+MID(A3,8,1)</f>
        <v>C</v>
      </c>
      <c r="H3" t="s">
        <v>3</v>
      </c>
      <c r="I3" t="str">
        <f>+LEFT(H3,2)</f>
        <v>30</v>
      </c>
      <c r="J3" t="str">
        <f>+MID(H3,3,1)</f>
        <v>M</v>
      </c>
      <c r="K3" t="str">
        <f>+MID(H3,5,2)</f>
        <v>HA</v>
      </c>
      <c r="L3" t="str">
        <f>+MID(H3,8,1)</f>
        <v>C</v>
      </c>
      <c r="M3" t="str">
        <f>+K3&amp;L3</f>
        <v>HAC</v>
      </c>
      <c r="N3" t="s">
        <v>4</v>
      </c>
      <c r="O3" t="str">
        <f>+LEFT(N3,2)</f>
        <v>26</v>
      </c>
      <c r="P3" t="str">
        <f>+MID(N3,5,2)&amp;MID(N3,8,1)</f>
        <v>HAO</v>
      </c>
      <c r="Q3" t="b">
        <f>+IF(LEFT(M3,2)&lt;&gt;"HA",TRUE,M3&lt;&gt;P3)</f>
        <v>1</v>
      </c>
    </row>
    <row r="4" spans="1:17" x14ac:dyDescent="0.55000000000000004">
      <c r="A4" t="s">
        <v>7</v>
      </c>
      <c r="B4" t="str">
        <f t="shared" ref="B4:B67" si="0">+LEFT(A4,2)</f>
        <v>26</v>
      </c>
      <c r="C4" t="str">
        <f t="shared" ref="C4:C67" si="1">+MID(A4,3,1)</f>
        <v>M</v>
      </c>
      <c r="D4" t="str">
        <f t="shared" ref="D4:D67" si="2">+MID(A4,5,2)</f>
        <v>SA</v>
      </c>
      <c r="E4" t="str">
        <f t="shared" ref="E4:E67" si="3">+MID(A4,8,1)</f>
        <v>C</v>
      </c>
      <c r="H4" t="s">
        <v>7</v>
      </c>
      <c r="I4" t="str">
        <f t="shared" ref="I4:I50" si="4">+LEFT(H4,2)</f>
        <v>26</v>
      </c>
      <c r="J4" t="str">
        <f t="shared" ref="J4:J50" si="5">+MID(H4,3,1)</f>
        <v>M</v>
      </c>
      <c r="K4" t="str">
        <f t="shared" ref="K4:K50" si="6">+MID(H4,5,2)</f>
        <v>SA</v>
      </c>
      <c r="L4" t="str">
        <f t="shared" ref="L4:L50" si="7">+MID(H4,8,1)</f>
        <v>C</v>
      </c>
      <c r="M4" t="str">
        <f t="shared" ref="M4:M50" si="8">+K4&amp;L4</f>
        <v>SAC</v>
      </c>
      <c r="N4" t="s">
        <v>8</v>
      </c>
      <c r="O4" t="str">
        <f t="shared" ref="O4:O50" si="9">+LEFT(N4,2)</f>
        <v>05</v>
      </c>
      <c r="P4" t="str">
        <f t="shared" ref="P4:P50" si="10">+MID(N4,5,2)&amp;MID(N4,8,1)</f>
        <v>SAC</v>
      </c>
      <c r="Q4" t="b">
        <f t="shared" ref="Q4:Q50" si="11">+IF(LEFT(M4,2)&lt;&gt;"HA",TRUE,M4&lt;&gt;P4)</f>
        <v>1</v>
      </c>
    </row>
    <row r="5" spans="1:17" x14ac:dyDescent="0.55000000000000004">
      <c r="A5" t="s">
        <v>4</v>
      </c>
      <c r="B5" t="str">
        <f t="shared" si="0"/>
        <v>26</v>
      </c>
      <c r="C5" t="str">
        <f t="shared" si="1"/>
        <v>M</v>
      </c>
      <c r="D5" t="str">
        <f t="shared" si="2"/>
        <v>HA</v>
      </c>
      <c r="E5" t="str">
        <f t="shared" si="3"/>
        <v>O</v>
      </c>
      <c r="H5" t="s">
        <v>4</v>
      </c>
      <c r="I5" t="str">
        <f t="shared" si="4"/>
        <v>26</v>
      </c>
      <c r="J5" t="str">
        <f t="shared" si="5"/>
        <v>M</v>
      </c>
      <c r="K5" t="str">
        <f t="shared" si="6"/>
        <v>HA</v>
      </c>
      <c r="L5" t="str">
        <f t="shared" si="7"/>
        <v>O</v>
      </c>
      <c r="M5" t="str">
        <f t="shared" si="8"/>
        <v>HAO</v>
      </c>
      <c r="N5" t="s">
        <v>10</v>
      </c>
      <c r="O5" t="str">
        <f t="shared" si="9"/>
        <v>02</v>
      </c>
      <c r="P5" t="str">
        <f t="shared" si="10"/>
        <v>HAO</v>
      </c>
      <c r="Q5" t="b">
        <f t="shared" si="11"/>
        <v>0</v>
      </c>
    </row>
    <row r="6" spans="1:17" x14ac:dyDescent="0.55000000000000004">
      <c r="A6" t="s">
        <v>6</v>
      </c>
      <c r="B6" t="str">
        <f t="shared" si="0"/>
        <v>25</v>
      </c>
      <c r="C6" t="str">
        <f t="shared" si="1"/>
        <v>M</v>
      </c>
      <c r="D6" t="str">
        <f t="shared" si="2"/>
        <v>AN</v>
      </c>
      <c r="E6" t="str">
        <f t="shared" si="3"/>
        <v>O</v>
      </c>
      <c r="H6" t="s">
        <v>6</v>
      </c>
      <c r="I6" t="str">
        <f t="shared" si="4"/>
        <v>25</v>
      </c>
      <c r="J6" t="str">
        <f t="shared" si="5"/>
        <v>M</v>
      </c>
      <c r="K6" t="str">
        <f t="shared" si="6"/>
        <v>AN</v>
      </c>
      <c r="L6" t="str">
        <f t="shared" si="7"/>
        <v>O</v>
      </c>
      <c r="M6" t="str">
        <f t="shared" si="8"/>
        <v>ANO</v>
      </c>
      <c r="N6" t="s">
        <v>12</v>
      </c>
      <c r="O6" t="str">
        <f t="shared" si="9"/>
        <v>30</v>
      </c>
      <c r="P6" t="str">
        <f t="shared" si="10"/>
        <v>ANC</v>
      </c>
      <c r="Q6" t="b">
        <f t="shared" si="11"/>
        <v>1</v>
      </c>
    </row>
    <row r="7" spans="1:17" x14ac:dyDescent="0.55000000000000004">
      <c r="A7" t="s">
        <v>14</v>
      </c>
      <c r="B7" t="str">
        <f t="shared" si="0"/>
        <v>31</v>
      </c>
      <c r="C7" t="str">
        <f t="shared" si="1"/>
        <v>M</v>
      </c>
      <c r="D7" t="str">
        <f t="shared" si="2"/>
        <v>HA</v>
      </c>
      <c r="E7" t="str">
        <f t="shared" si="3"/>
        <v>O</v>
      </c>
      <c r="H7" t="s">
        <v>14</v>
      </c>
      <c r="I7" t="str">
        <f t="shared" si="4"/>
        <v>31</v>
      </c>
      <c r="J7" t="str">
        <f t="shared" si="5"/>
        <v>M</v>
      </c>
      <c r="K7" t="str">
        <f t="shared" si="6"/>
        <v>HA</v>
      </c>
      <c r="L7" t="str">
        <f t="shared" si="7"/>
        <v>O</v>
      </c>
      <c r="M7" t="str">
        <f t="shared" si="8"/>
        <v>HAO</v>
      </c>
      <c r="N7" t="s">
        <v>15</v>
      </c>
      <c r="O7" t="str">
        <f t="shared" si="9"/>
        <v>02</v>
      </c>
      <c r="P7" t="str">
        <f t="shared" si="10"/>
        <v>HAC</v>
      </c>
      <c r="Q7" t="b">
        <f t="shared" si="11"/>
        <v>1</v>
      </c>
    </row>
    <row r="8" spans="1:17" x14ac:dyDescent="0.55000000000000004">
      <c r="A8" t="s">
        <v>17</v>
      </c>
      <c r="B8" t="str">
        <f t="shared" si="0"/>
        <v>33</v>
      </c>
      <c r="C8" t="str">
        <f t="shared" si="1"/>
        <v>M</v>
      </c>
      <c r="D8" t="str">
        <f t="shared" si="2"/>
        <v>AN</v>
      </c>
      <c r="E8" t="str">
        <f t="shared" si="3"/>
        <v>O</v>
      </c>
      <c r="H8" t="s">
        <v>17</v>
      </c>
      <c r="I8" t="str">
        <f t="shared" si="4"/>
        <v>33</v>
      </c>
      <c r="J8" t="str">
        <f t="shared" si="5"/>
        <v>M</v>
      </c>
      <c r="K8" t="str">
        <f t="shared" si="6"/>
        <v>AN</v>
      </c>
      <c r="L8" t="str">
        <f t="shared" si="7"/>
        <v>O</v>
      </c>
      <c r="M8" t="str">
        <f t="shared" si="8"/>
        <v>ANO</v>
      </c>
      <c r="N8" t="s">
        <v>18</v>
      </c>
      <c r="O8" t="str">
        <f t="shared" si="9"/>
        <v>01</v>
      </c>
      <c r="P8" t="str">
        <f t="shared" si="10"/>
        <v>ANO</v>
      </c>
      <c r="Q8" t="b">
        <f t="shared" si="11"/>
        <v>1</v>
      </c>
    </row>
    <row r="9" spans="1:17" x14ac:dyDescent="0.55000000000000004">
      <c r="A9" t="s">
        <v>8</v>
      </c>
      <c r="B9" t="str">
        <f t="shared" si="0"/>
        <v>05</v>
      </c>
      <c r="C9" t="str">
        <f t="shared" si="1"/>
        <v>F</v>
      </c>
      <c r="D9" t="str">
        <f t="shared" si="2"/>
        <v>SA</v>
      </c>
      <c r="E9" t="str">
        <f t="shared" si="3"/>
        <v>C</v>
      </c>
      <c r="H9" t="s">
        <v>8</v>
      </c>
      <c r="I9" t="str">
        <f t="shared" si="4"/>
        <v>05</v>
      </c>
      <c r="J9" t="str">
        <f t="shared" si="5"/>
        <v>F</v>
      </c>
      <c r="K9" t="str">
        <f t="shared" si="6"/>
        <v>SA</v>
      </c>
      <c r="L9" t="str">
        <f t="shared" si="7"/>
        <v>C</v>
      </c>
      <c r="M9" t="str">
        <f t="shared" si="8"/>
        <v>SAC</v>
      </c>
      <c r="N9" t="s">
        <v>20</v>
      </c>
      <c r="O9" t="str">
        <f t="shared" si="9"/>
        <v>09</v>
      </c>
      <c r="P9" t="str">
        <f t="shared" si="10"/>
        <v>SAC</v>
      </c>
      <c r="Q9" t="b">
        <f t="shared" si="11"/>
        <v>1</v>
      </c>
    </row>
    <row r="10" spans="1:17" x14ac:dyDescent="0.55000000000000004">
      <c r="A10" t="s">
        <v>10</v>
      </c>
      <c r="B10" t="str">
        <f t="shared" si="0"/>
        <v>02</v>
      </c>
      <c r="C10" t="str">
        <f t="shared" si="1"/>
        <v>F</v>
      </c>
      <c r="D10" t="str">
        <f t="shared" si="2"/>
        <v>HA</v>
      </c>
      <c r="E10" t="str">
        <f t="shared" si="3"/>
        <v>O</v>
      </c>
      <c r="H10" t="s">
        <v>10</v>
      </c>
      <c r="I10" t="str">
        <f t="shared" si="4"/>
        <v>02</v>
      </c>
      <c r="J10" t="str">
        <f t="shared" si="5"/>
        <v>F</v>
      </c>
      <c r="K10" t="str">
        <f t="shared" si="6"/>
        <v>HA</v>
      </c>
      <c r="L10" t="str">
        <f t="shared" si="7"/>
        <v>O</v>
      </c>
      <c r="M10" t="str">
        <f t="shared" si="8"/>
        <v>HAO</v>
      </c>
      <c r="N10" t="s">
        <v>14</v>
      </c>
      <c r="O10" t="str">
        <f t="shared" si="9"/>
        <v>31</v>
      </c>
      <c r="P10" t="str">
        <f t="shared" si="10"/>
        <v>HAO</v>
      </c>
      <c r="Q10" t="b">
        <f t="shared" si="11"/>
        <v>0</v>
      </c>
    </row>
    <row r="11" spans="1:17" x14ac:dyDescent="0.55000000000000004">
      <c r="A11" t="s">
        <v>12</v>
      </c>
      <c r="B11" t="str">
        <f t="shared" si="0"/>
        <v>30</v>
      </c>
      <c r="C11" t="str">
        <f t="shared" si="1"/>
        <v>M</v>
      </c>
      <c r="D11" t="str">
        <f t="shared" si="2"/>
        <v>AN</v>
      </c>
      <c r="E11" t="str">
        <f t="shared" si="3"/>
        <v>C</v>
      </c>
      <c r="H11" t="s">
        <v>12</v>
      </c>
      <c r="I11" t="str">
        <f t="shared" si="4"/>
        <v>30</v>
      </c>
      <c r="J11" t="str">
        <f t="shared" si="5"/>
        <v>M</v>
      </c>
      <c r="K11" t="str">
        <f t="shared" si="6"/>
        <v>AN</v>
      </c>
      <c r="L11" t="str">
        <f t="shared" si="7"/>
        <v>C</v>
      </c>
      <c r="M11" t="str">
        <f t="shared" si="8"/>
        <v>ANC</v>
      </c>
      <c r="N11" t="s">
        <v>17</v>
      </c>
      <c r="O11" t="str">
        <f t="shared" si="9"/>
        <v>33</v>
      </c>
      <c r="P11" t="str">
        <f t="shared" si="10"/>
        <v>ANO</v>
      </c>
      <c r="Q11" t="b">
        <f t="shared" si="11"/>
        <v>1</v>
      </c>
    </row>
    <row r="12" spans="1:17" x14ac:dyDescent="0.55000000000000004">
      <c r="A12" t="s">
        <v>24</v>
      </c>
      <c r="B12" t="str">
        <f t="shared" si="0"/>
        <v>33</v>
      </c>
      <c r="C12" t="str">
        <f t="shared" si="1"/>
        <v>M</v>
      </c>
      <c r="D12" t="str">
        <f t="shared" si="2"/>
        <v>HA</v>
      </c>
      <c r="E12" t="str">
        <f t="shared" si="3"/>
        <v>O</v>
      </c>
      <c r="H12" t="s">
        <v>24</v>
      </c>
      <c r="I12" t="str">
        <f t="shared" si="4"/>
        <v>33</v>
      </c>
      <c r="J12" t="str">
        <f t="shared" si="5"/>
        <v>M</v>
      </c>
      <c r="K12" t="str">
        <f t="shared" si="6"/>
        <v>HA</v>
      </c>
      <c r="L12" t="str">
        <f t="shared" si="7"/>
        <v>O</v>
      </c>
      <c r="M12" t="str">
        <f t="shared" si="8"/>
        <v>HAO</v>
      </c>
      <c r="N12" t="s">
        <v>25</v>
      </c>
      <c r="O12" t="str">
        <f t="shared" si="9"/>
        <v>31</v>
      </c>
      <c r="P12" t="str">
        <f t="shared" si="10"/>
        <v>HAC</v>
      </c>
      <c r="Q12" t="b">
        <f t="shared" si="11"/>
        <v>1</v>
      </c>
    </row>
    <row r="13" spans="1:17" x14ac:dyDescent="0.55000000000000004">
      <c r="A13" t="s">
        <v>27</v>
      </c>
      <c r="B13" t="str">
        <f t="shared" si="0"/>
        <v>34</v>
      </c>
      <c r="C13" t="str">
        <f t="shared" si="1"/>
        <v>M</v>
      </c>
      <c r="D13" t="str">
        <f t="shared" si="2"/>
        <v>SA</v>
      </c>
      <c r="E13" t="str">
        <f t="shared" si="3"/>
        <v>C</v>
      </c>
      <c r="H13" t="s">
        <v>27</v>
      </c>
      <c r="I13" t="str">
        <f t="shared" si="4"/>
        <v>34</v>
      </c>
      <c r="J13" t="str">
        <f t="shared" si="5"/>
        <v>M</v>
      </c>
      <c r="K13" t="str">
        <f t="shared" si="6"/>
        <v>SA</v>
      </c>
      <c r="L13" t="str">
        <f t="shared" si="7"/>
        <v>C</v>
      </c>
      <c r="M13" t="str">
        <f t="shared" si="8"/>
        <v>SAC</v>
      </c>
      <c r="N13" t="s">
        <v>28</v>
      </c>
      <c r="O13" t="str">
        <f t="shared" si="9"/>
        <v>08</v>
      </c>
      <c r="P13" t="str">
        <f t="shared" si="10"/>
        <v>SAC</v>
      </c>
      <c r="Q13" t="b">
        <f t="shared" si="11"/>
        <v>1</v>
      </c>
    </row>
    <row r="14" spans="1:17" x14ac:dyDescent="0.55000000000000004">
      <c r="A14" t="s">
        <v>15</v>
      </c>
      <c r="B14" t="str">
        <f t="shared" si="0"/>
        <v>02</v>
      </c>
      <c r="C14" t="str">
        <f t="shared" si="1"/>
        <v>F</v>
      </c>
      <c r="D14" t="str">
        <f t="shared" si="2"/>
        <v>HA</v>
      </c>
      <c r="E14" t="str">
        <f t="shared" si="3"/>
        <v>C</v>
      </c>
      <c r="H14" t="s">
        <v>15</v>
      </c>
      <c r="I14" t="str">
        <f t="shared" si="4"/>
        <v>02</v>
      </c>
      <c r="J14" t="str">
        <f t="shared" si="5"/>
        <v>F</v>
      </c>
      <c r="K14" t="str">
        <f t="shared" si="6"/>
        <v>HA</v>
      </c>
      <c r="L14" t="str">
        <f t="shared" si="7"/>
        <v>C</v>
      </c>
      <c r="M14" t="str">
        <f t="shared" si="8"/>
        <v>HAC</v>
      </c>
      <c r="N14" t="s">
        <v>24</v>
      </c>
      <c r="O14" t="str">
        <f t="shared" si="9"/>
        <v>33</v>
      </c>
      <c r="P14" t="str">
        <f t="shared" si="10"/>
        <v>HAO</v>
      </c>
      <c r="Q14" t="b">
        <f t="shared" si="11"/>
        <v>1</v>
      </c>
    </row>
    <row r="15" spans="1:17" x14ac:dyDescent="0.55000000000000004">
      <c r="A15" t="s">
        <v>31</v>
      </c>
      <c r="B15" t="str">
        <f t="shared" si="0"/>
        <v>01</v>
      </c>
      <c r="C15" t="str">
        <f t="shared" si="1"/>
        <v>F</v>
      </c>
      <c r="D15" t="str">
        <f t="shared" si="2"/>
        <v>HA</v>
      </c>
      <c r="E15" t="str">
        <f t="shared" si="3"/>
        <v>O</v>
      </c>
      <c r="H15" t="s">
        <v>31</v>
      </c>
      <c r="I15" t="str">
        <f t="shared" si="4"/>
        <v>01</v>
      </c>
      <c r="J15" t="str">
        <f t="shared" si="5"/>
        <v>F</v>
      </c>
      <c r="K15" t="str">
        <f t="shared" si="6"/>
        <v>HA</v>
      </c>
      <c r="L15" t="str">
        <f t="shared" si="7"/>
        <v>O</v>
      </c>
      <c r="M15" t="str">
        <f t="shared" si="8"/>
        <v>HAO</v>
      </c>
      <c r="N15" t="s">
        <v>32</v>
      </c>
      <c r="O15" t="str">
        <f t="shared" si="9"/>
        <v>08</v>
      </c>
      <c r="P15" t="str">
        <f t="shared" si="10"/>
        <v>HAC</v>
      </c>
      <c r="Q15" t="b">
        <f t="shared" si="11"/>
        <v>1</v>
      </c>
    </row>
    <row r="16" spans="1:17" x14ac:dyDescent="0.55000000000000004">
      <c r="A16" t="s">
        <v>30</v>
      </c>
      <c r="B16" t="str">
        <f t="shared" si="0"/>
        <v>08</v>
      </c>
      <c r="C16" t="str">
        <f t="shared" si="1"/>
        <v>F</v>
      </c>
      <c r="D16" t="str">
        <f t="shared" si="2"/>
        <v>AN</v>
      </c>
      <c r="E16" t="str">
        <f t="shared" si="3"/>
        <v>O</v>
      </c>
      <c r="H16" t="s">
        <v>30</v>
      </c>
      <c r="I16" t="str">
        <f t="shared" si="4"/>
        <v>08</v>
      </c>
      <c r="J16" t="str">
        <f t="shared" si="5"/>
        <v>F</v>
      </c>
      <c r="K16" t="str">
        <f t="shared" si="6"/>
        <v>AN</v>
      </c>
      <c r="L16" t="str">
        <f t="shared" si="7"/>
        <v>O</v>
      </c>
      <c r="M16" t="str">
        <f t="shared" si="8"/>
        <v>ANO</v>
      </c>
      <c r="N16" t="s">
        <v>35</v>
      </c>
      <c r="O16" t="str">
        <f t="shared" si="9"/>
        <v>09</v>
      </c>
      <c r="P16" t="str">
        <f t="shared" si="10"/>
        <v>ANO</v>
      </c>
      <c r="Q16" t="b">
        <f t="shared" si="11"/>
        <v>1</v>
      </c>
    </row>
    <row r="17" spans="1:17" x14ac:dyDescent="0.55000000000000004">
      <c r="A17" t="s">
        <v>28</v>
      </c>
      <c r="B17" t="str">
        <f t="shared" si="0"/>
        <v>08</v>
      </c>
      <c r="C17" t="str">
        <f t="shared" si="1"/>
        <v>F</v>
      </c>
      <c r="D17" t="str">
        <f t="shared" si="2"/>
        <v>SA</v>
      </c>
      <c r="E17" t="str">
        <f t="shared" si="3"/>
        <v>C</v>
      </c>
      <c r="H17" t="s">
        <v>28</v>
      </c>
      <c r="I17" t="str">
        <f t="shared" si="4"/>
        <v>08</v>
      </c>
      <c r="J17" t="str">
        <f t="shared" si="5"/>
        <v>F</v>
      </c>
      <c r="K17" t="str">
        <f t="shared" si="6"/>
        <v>SA</v>
      </c>
      <c r="L17" t="str">
        <f t="shared" si="7"/>
        <v>C</v>
      </c>
      <c r="M17" t="str">
        <f t="shared" si="8"/>
        <v>SAC</v>
      </c>
      <c r="N17" t="s">
        <v>27</v>
      </c>
      <c r="O17" t="str">
        <f t="shared" si="9"/>
        <v>34</v>
      </c>
      <c r="P17" t="str">
        <f t="shared" si="10"/>
        <v>SAC</v>
      </c>
      <c r="Q17" t="b">
        <f t="shared" si="11"/>
        <v>1</v>
      </c>
    </row>
    <row r="18" spans="1:17" x14ac:dyDescent="0.55000000000000004">
      <c r="A18" t="s">
        <v>25</v>
      </c>
      <c r="B18" t="str">
        <f t="shared" si="0"/>
        <v>31</v>
      </c>
      <c r="C18" t="str">
        <f t="shared" si="1"/>
        <v>M</v>
      </c>
      <c r="D18" t="str">
        <f t="shared" si="2"/>
        <v>HA</v>
      </c>
      <c r="E18" t="str">
        <f t="shared" si="3"/>
        <v>C</v>
      </c>
      <c r="H18" t="s">
        <v>25</v>
      </c>
      <c r="I18" t="str">
        <f t="shared" si="4"/>
        <v>31</v>
      </c>
      <c r="J18" t="str">
        <f t="shared" si="5"/>
        <v>M</v>
      </c>
      <c r="K18" t="str">
        <f t="shared" si="6"/>
        <v>HA</v>
      </c>
      <c r="L18" t="str">
        <f t="shared" si="7"/>
        <v>C</v>
      </c>
      <c r="M18" t="str">
        <f t="shared" si="8"/>
        <v>HAC</v>
      </c>
      <c r="N18" t="s">
        <v>31</v>
      </c>
      <c r="O18" t="str">
        <f t="shared" si="9"/>
        <v>01</v>
      </c>
      <c r="P18" t="str">
        <f t="shared" si="10"/>
        <v>HAO</v>
      </c>
      <c r="Q18" t="b">
        <f t="shared" si="11"/>
        <v>1</v>
      </c>
    </row>
    <row r="19" spans="1:17" x14ac:dyDescent="0.55000000000000004">
      <c r="A19" t="s">
        <v>33</v>
      </c>
      <c r="B19" t="str">
        <f t="shared" si="0"/>
        <v>05</v>
      </c>
      <c r="C19" t="str">
        <f t="shared" si="1"/>
        <v>F</v>
      </c>
      <c r="D19" t="str">
        <f t="shared" si="2"/>
        <v>AN</v>
      </c>
      <c r="E19" t="str">
        <f t="shared" si="3"/>
        <v>C</v>
      </c>
      <c r="H19" t="s">
        <v>33</v>
      </c>
      <c r="I19" t="str">
        <f t="shared" si="4"/>
        <v>05</v>
      </c>
      <c r="J19" t="str">
        <f t="shared" si="5"/>
        <v>F</v>
      </c>
      <c r="K19" t="str">
        <f t="shared" si="6"/>
        <v>AN</v>
      </c>
      <c r="L19" t="str">
        <f t="shared" si="7"/>
        <v>C</v>
      </c>
      <c r="M19" t="str">
        <f t="shared" si="8"/>
        <v>ANC</v>
      </c>
      <c r="N19" t="s">
        <v>30</v>
      </c>
      <c r="O19" t="str">
        <f t="shared" si="9"/>
        <v>08</v>
      </c>
      <c r="P19" t="str">
        <f t="shared" si="10"/>
        <v>ANO</v>
      </c>
      <c r="Q19" t="b">
        <f t="shared" si="11"/>
        <v>1</v>
      </c>
    </row>
    <row r="20" spans="1:17" x14ac:dyDescent="0.55000000000000004">
      <c r="A20" t="s">
        <v>37</v>
      </c>
      <c r="B20" t="str">
        <f t="shared" si="0"/>
        <v>25</v>
      </c>
      <c r="C20" t="str">
        <f t="shared" si="1"/>
        <v>M</v>
      </c>
      <c r="D20" t="str">
        <f t="shared" si="2"/>
        <v>SA</v>
      </c>
      <c r="E20" t="str">
        <f t="shared" si="3"/>
        <v>C</v>
      </c>
      <c r="H20" t="s">
        <v>37</v>
      </c>
      <c r="I20" t="str">
        <f t="shared" si="4"/>
        <v>25</v>
      </c>
      <c r="J20" t="str">
        <f t="shared" si="5"/>
        <v>M</v>
      </c>
      <c r="K20" t="str">
        <f t="shared" si="6"/>
        <v>SA</v>
      </c>
      <c r="L20" t="str">
        <f t="shared" si="7"/>
        <v>C</v>
      </c>
      <c r="M20" t="str">
        <f t="shared" si="8"/>
        <v>SAC</v>
      </c>
      <c r="N20" t="s">
        <v>39</v>
      </c>
      <c r="O20" t="str">
        <f t="shared" si="9"/>
        <v>30</v>
      </c>
      <c r="P20" t="str">
        <f t="shared" si="10"/>
        <v>SAC</v>
      </c>
      <c r="Q20" t="b">
        <f t="shared" si="11"/>
        <v>1</v>
      </c>
    </row>
    <row r="21" spans="1:17" x14ac:dyDescent="0.55000000000000004">
      <c r="A21" t="s">
        <v>32</v>
      </c>
      <c r="B21" t="str">
        <f t="shared" si="0"/>
        <v>08</v>
      </c>
      <c r="C21" t="str">
        <f t="shared" si="1"/>
        <v>F</v>
      </c>
      <c r="D21" t="str">
        <f t="shared" si="2"/>
        <v>HA</v>
      </c>
      <c r="E21" t="str">
        <f t="shared" si="3"/>
        <v>C</v>
      </c>
      <c r="H21" t="s">
        <v>32</v>
      </c>
      <c r="I21" t="str">
        <f t="shared" si="4"/>
        <v>08</v>
      </c>
      <c r="J21" t="str">
        <f t="shared" si="5"/>
        <v>F</v>
      </c>
      <c r="K21" t="str">
        <f t="shared" si="6"/>
        <v>HA</v>
      </c>
      <c r="L21" t="str">
        <f t="shared" si="7"/>
        <v>C</v>
      </c>
      <c r="M21" t="str">
        <f t="shared" si="8"/>
        <v>HAC</v>
      </c>
      <c r="N21" t="s">
        <v>41</v>
      </c>
      <c r="O21" t="str">
        <f t="shared" si="9"/>
        <v>01</v>
      </c>
      <c r="P21" t="str">
        <f t="shared" si="10"/>
        <v>HAC</v>
      </c>
      <c r="Q21" t="b">
        <f t="shared" si="11"/>
        <v>0</v>
      </c>
    </row>
    <row r="22" spans="1:17" x14ac:dyDescent="0.55000000000000004">
      <c r="A22" t="s">
        <v>18</v>
      </c>
      <c r="B22" t="str">
        <f t="shared" si="0"/>
        <v>01</v>
      </c>
      <c r="C22" t="str">
        <f t="shared" si="1"/>
        <v>F</v>
      </c>
      <c r="D22" t="str">
        <f t="shared" si="2"/>
        <v>AN</v>
      </c>
      <c r="E22" t="str">
        <f t="shared" si="3"/>
        <v>O</v>
      </c>
      <c r="H22" t="s">
        <v>18</v>
      </c>
      <c r="I22" t="str">
        <f t="shared" si="4"/>
        <v>01</v>
      </c>
      <c r="J22" t="str">
        <f t="shared" si="5"/>
        <v>F</v>
      </c>
      <c r="K22" t="str">
        <f t="shared" si="6"/>
        <v>AN</v>
      </c>
      <c r="L22" t="str">
        <f t="shared" si="7"/>
        <v>O</v>
      </c>
      <c r="M22" t="str">
        <f t="shared" si="8"/>
        <v>ANO</v>
      </c>
      <c r="N22" t="s">
        <v>42</v>
      </c>
      <c r="O22" t="str">
        <f t="shared" si="9"/>
        <v>31</v>
      </c>
      <c r="P22" t="str">
        <f t="shared" si="10"/>
        <v>ANO</v>
      </c>
      <c r="Q22" t="b">
        <f t="shared" si="11"/>
        <v>1</v>
      </c>
    </row>
    <row r="23" spans="1:17" x14ac:dyDescent="0.55000000000000004">
      <c r="A23" t="s">
        <v>44</v>
      </c>
      <c r="B23" t="str">
        <f t="shared" si="0"/>
        <v>05</v>
      </c>
      <c r="C23" t="str">
        <f t="shared" si="1"/>
        <v>F</v>
      </c>
      <c r="D23" t="str">
        <f t="shared" si="2"/>
        <v>HA</v>
      </c>
      <c r="E23" t="str">
        <f t="shared" si="3"/>
        <v>O</v>
      </c>
      <c r="H23" t="s">
        <v>44</v>
      </c>
      <c r="I23" t="str">
        <f t="shared" si="4"/>
        <v>05</v>
      </c>
      <c r="J23" t="str">
        <f t="shared" si="5"/>
        <v>F</v>
      </c>
      <c r="K23" t="str">
        <f t="shared" si="6"/>
        <v>HA</v>
      </c>
      <c r="L23" t="str">
        <f t="shared" si="7"/>
        <v>O</v>
      </c>
      <c r="M23" t="str">
        <f t="shared" si="8"/>
        <v>HAO</v>
      </c>
      <c r="N23" t="s">
        <v>45</v>
      </c>
      <c r="O23" t="str">
        <f t="shared" si="9"/>
        <v>34</v>
      </c>
      <c r="P23" t="str">
        <f t="shared" si="10"/>
        <v>HAO</v>
      </c>
      <c r="Q23" t="b">
        <f t="shared" si="11"/>
        <v>0</v>
      </c>
    </row>
    <row r="24" spans="1:17" x14ac:dyDescent="0.55000000000000004">
      <c r="A24" t="s">
        <v>20</v>
      </c>
      <c r="B24" t="str">
        <f t="shared" si="0"/>
        <v>09</v>
      </c>
      <c r="C24" t="str">
        <f t="shared" si="1"/>
        <v>F</v>
      </c>
      <c r="D24" t="str">
        <f t="shared" si="2"/>
        <v>SA</v>
      </c>
      <c r="E24" t="str">
        <f t="shared" si="3"/>
        <v>C</v>
      </c>
      <c r="H24" t="s">
        <v>20</v>
      </c>
      <c r="I24" t="str">
        <f t="shared" si="4"/>
        <v>09</v>
      </c>
      <c r="J24" t="str">
        <f t="shared" si="5"/>
        <v>F</v>
      </c>
      <c r="K24" t="str">
        <f t="shared" si="6"/>
        <v>SA</v>
      </c>
      <c r="L24" t="str">
        <f t="shared" si="7"/>
        <v>C</v>
      </c>
      <c r="M24" t="str">
        <f t="shared" si="8"/>
        <v>SAC</v>
      </c>
      <c r="N24" t="s">
        <v>48</v>
      </c>
      <c r="O24" t="str">
        <f t="shared" si="9"/>
        <v>33</v>
      </c>
      <c r="P24" t="str">
        <f t="shared" si="10"/>
        <v>SAC</v>
      </c>
      <c r="Q24" t="b">
        <f t="shared" si="11"/>
        <v>1</v>
      </c>
    </row>
    <row r="25" spans="1:17" x14ac:dyDescent="0.55000000000000004">
      <c r="A25" t="s">
        <v>49</v>
      </c>
      <c r="B25" t="str">
        <f t="shared" si="0"/>
        <v>10</v>
      </c>
      <c r="C25" t="str">
        <f t="shared" si="1"/>
        <v>F</v>
      </c>
      <c r="D25" t="str">
        <f t="shared" si="2"/>
        <v>HA</v>
      </c>
      <c r="E25" t="str">
        <f t="shared" si="3"/>
        <v>C</v>
      </c>
      <c r="H25" t="s">
        <v>49</v>
      </c>
      <c r="I25" t="str">
        <f t="shared" si="4"/>
        <v>10</v>
      </c>
      <c r="J25" t="str">
        <f t="shared" si="5"/>
        <v>F</v>
      </c>
      <c r="K25" t="str">
        <f t="shared" si="6"/>
        <v>HA</v>
      </c>
      <c r="L25" t="str">
        <f t="shared" si="7"/>
        <v>C</v>
      </c>
      <c r="M25" t="str">
        <f t="shared" si="8"/>
        <v>HAC</v>
      </c>
      <c r="N25" t="s">
        <v>50</v>
      </c>
      <c r="O25" t="str">
        <f t="shared" si="9"/>
        <v>25</v>
      </c>
      <c r="P25" t="str">
        <f t="shared" si="10"/>
        <v>HAO</v>
      </c>
      <c r="Q25" t="b">
        <f t="shared" si="11"/>
        <v>1</v>
      </c>
    </row>
    <row r="26" spans="1:17" x14ac:dyDescent="0.55000000000000004">
      <c r="A26" t="s">
        <v>52</v>
      </c>
      <c r="B26" t="str">
        <f t="shared" si="0"/>
        <v>08</v>
      </c>
      <c r="C26" t="str">
        <f t="shared" si="1"/>
        <v>F</v>
      </c>
      <c r="D26" t="str">
        <f t="shared" si="2"/>
        <v>HA</v>
      </c>
      <c r="E26" t="str">
        <f t="shared" si="3"/>
        <v>O</v>
      </c>
      <c r="H26" t="s">
        <v>52</v>
      </c>
      <c r="I26" t="str">
        <f t="shared" si="4"/>
        <v>08</v>
      </c>
      <c r="J26" t="str">
        <f t="shared" si="5"/>
        <v>F</v>
      </c>
      <c r="K26" t="str">
        <f t="shared" si="6"/>
        <v>HA</v>
      </c>
      <c r="L26" t="str">
        <f t="shared" si="7"/>
        <v>O</v>
      </c>
      <c r="M26" t="str">
        <f t="shared" si="8"/>
        <v>HAO</v>
      </c>
      <c r="N26" t="s">
        <v>53</v>
      </c>
      <c r="O26" t="str">
        <f t="shared" si="9"/>
        <v>05</v>
      </c>
      <c r="P26" t="str">
        <f t="shared" si="10"/>
        <v>HAC</v>
      </c>
      <c r="Q26" t="b">
        <f t="shared" si="11"/>
        <v>1</v>
      </c>
    </row>
    <row r="27" spans="1:17" x14ac:dyDescent="0.55000000000000004">
      <c r="A27" t="s">
        <v>35</v>
      </c>
      <c r="B27" t="str">
        <f t="shared" si="0"/>
        <v>09</v>
      </c>
      <c r="C27" t="str">
        <f t="shared" si="1"/>
        <v>F</v>
      </c>
      <c r="D27" t="str">
        <f t="shared" si="2"/>
        <v>AN</v>
      </c>
      <c r="E27" t="str">
        <f t="shared" si="3"/>
        <v>O</v>
      </c>
      <c r="H27" t="s">
        <v>35</v>
      </c>
      <c r="I27" t="str">
        <f t="shared" si="4"/>
        <v>09</v>
      </c>
      <c r="J27" t="str">
        <f t="shared" si="5"/>
        <v>F</v>
      </c>
      <c r="K27" t="str">
        <f t="shared" si="6"/>
        <v>AN</v>
      </c>
      <c r="L27" t="str">
        <f t="shared" si="7"/>
        <v>O</v>
      </c>
      <c r="M27" t="str">
        <f t="shared" si="8"/>
        <v>ANO</v>
      </c>
      <c r="N27" t="s">
        <v>36</v>
      </c>
      <c r="O27" t="str">
        <f t="shared" si="9"/>
        <v>10</v>
      </c>
      <c r="P27" t="str">
        <f t="shared" si="10"/>
        <v>ANC</v>
      </c>
      <c r="Q27" t="b">
        <f t="shared" si="11"/>
        <v>1</v>
      </c>
    </row>
    <row r="28" spans="1:17" x14ac:dyDescent="0.55000000000000004">
      <c r="A28" t="s">
        <v>41</v>
      </c>
      <c r="B28" t="str">
        <f t="shared" si="0"/>
        <v>01</v>
      </c>
      <c r="C28" t="str">
        <f t="shared" si="1"/>
        <v>F</v>
      </c>
      <c r="D28" t="str">
        <f t="shared" si="2"/>
        <v>HA</v>
      </c>
      <c r="E28" t="str">
        <f t="shared" si="3"/>
        <v>C</v>
      </c>
      <c r="H28" t="s">
        <v>41</v>
      </c>
      <c r="I28" t="str">
        <f t="shared" si="4"/>
        <v>01</v>
      </c>
      <c r="J28" t="str">
        <f t="shared" si="5"/>
        <v>F</v>
      </c>
      <c r="K28" t="str">
        <f t="shared" si="6"/>
        <v>HA</v>
      </c>
      <c r="L28" t="str">
        <f t="shared" si="7"/>
        <v>C</v>
      </c>
      <c r="M28" t="str">
        <f t="shared" si="8"/>
        <v>HAC</v>
      </c>
      <c r="N28" t="s">
        <v>52</v>
      </c>
      <c r="O28" t="str">
        <f t="shared" si="9"/>
        <v>08</v>
      </c>
      <c r="P28" t="str">
        <f t="shared" si="10"/>
        <v>HAO</v>
      </c>
      <c r="Q28" t="b">
        <f t="shared" si="11"/>
        <v>1</v>
      </c>
    </row>
    <row r="29" spans="1:17" x14ac:dyDescent="0.55000000000000004">
      <c r="A29" t="s">
        <v>45</v>
      </c>
      <c r="B29" t="str">
        <f t="shared" si="0"/>
        <v>34</v>
      </c>
      <c r="C29" t="str">
        <f t="shared" si="1"/>
        <v>M</v>
      </c>
      <c r="D29" t="str">
        <f t="shared" si="2"/>
        <v>HA</v>
      </c>
      <c r="E29" t="str">
        <f t="shared" si="3"/>
        <v>O</v>
      </c>
      <c r="H29" t="s">
        <v>45</v>
      </c>
      <c r="I29" t="str">
        <f t="shared" si="4"/>
        <v>34</v>
      </c>
      <c r="J29" t="str">
        <f t="shared" si="5"/>
        <v>M</v>
      </c>
      <c r="K29" t="str">
        <f t="shared" si="6"/>
        <v>HA</v>
      </c>
      <c r="L29" t="str">
        <f t="shared" si="7"/>
        <v>O</v>
      </c>
      <c r="M29" t="str">
        <f t="shared" si="8"/>
        <v>HAO</v>
      </c>
      <c r="N29" t="s">
        <v>55</v>
      </c>
      <c r="O29" t="str">
        <f t="shared" si="9"/>
        <v>26</v>
      </c>
      <c r="P29" t="str">
        <f t="shared" si="10"/>
        <v>HAC</v>
      </c>
      <c r="Q29" t="b">
        <f t="shared" si="11"/>
        <v>1</v>
      </c>
    </row>
    <row r="30" spans="1:17" x14ac:dyDescent="0.55000000000000004">
      <c r="A30" t="s">
        <v>39</v>
      </c>
      <c r="B30" t="str">
        <f t="shared" si="0"/>
        <v>30</v>
      </c>
      <c r="C30" t="str">
        <f t="shared" si="1"/>
        <v>M</v>
      </c>
      <c r="D30" t="str">
        <f t="shared" si="2"/>
        <v>SA</v>
      </c>
      <c r="E30" t="str">
        <f t="shared" si="3"/>
        <v>C</v>
      </c>
      <c r="H30" t="s">
        <v>39</v>
      </c>
      <c r="I30" t="str">
        <f t="shared" si="4"/>
        <v>30</v>
      </c>
      <c r="J30" t="str">
        <f t="shared" si="5"/>
        <v>M</v>
      </c>
      <c r="K30" t="str">
        <f t="shared" si="6"/>
        <v>SA</v>
      </c>
      <c r="L30" t="str">
        <f t="shared" si="7"/>
        <v>C</v>
      </c>
      <c r="M30" t="str">
        <f t="shared" si="8"/>
        <v>SAC</v>
      </c>
      <c r="N30" t="s">
        <v>57</v>
      </c>
      <c r="O30" t="str">
        <f t="shared" si="9"/>
        <v>31</v>
      </c>
      <c r="P30" t="str">
        <f t="shared" si="10"/>
        <v>SAC</v>
      </c>
      <c r="Q30" t="b">
        <f t="shared" si="11"/>
        <v>1</v>
      </c>
    </row>
    <row r="31" spans="1:17" x14ac:dyDescent="0.55000000000000004">
      <c r="A31" t="s">
        <v>42</v>
      </c>
      <c r="B31" t="str">
        <f t="shared" si="0"/>
        <v>31</v>
      </c>
      <c r="C31" t="str">
        <f t="shared" si="1"/>
        <v>M</v>
      </c>
      <c r="D31" t="str">
        <f t="shared" si="2"/>
        <v>AN</v>
      </c>
      <c r="E31" t="str">
        <f t="shared" si="3"/>
        <v>O</v>
      </c>
      <c r="H31" t="s">
        <v>42</v>
      </c>
      <c r="I31" t="str">
        <f t="shared" si="4"/>
        <v>31</v>
      </c>
      <c r="J31" t="str">
        <f t="shared" si="5"/>
        <v>M</v>
      </c>
      <c r="K31" t="str">
        <f t="shared" si="6"/>
        <v>AN</v>
      </c>
      <c r="L31" t="str">
        <f t="shared" si="7"/>
        <v>O</v>
      </c>
      <c r="M31" t="str">
        <f t="shared" si="8"/>
        <v>ANO</v>
      </c>
      <c r="N31" t="s">
        <v>59</v>
      </c>
      <c r="O31" t="str">
        <f t="shared" si="9"/>
        <v>34</v>
      </c>
      <c r="P31" t="str">
        <f t="shared" si="10"/>
        <v>ANO</v>
      </c>
      <c r="Q31" t="b">
        <f t="shared" si="11"/>
        <v>1</v>
      </c>
    </row>
    <row r="32" spans="1:17" x14ac:dyDescent="0.55000000000000004">
      <c r="A32" t="s">
        <v>50</v>
      </c>
      <c r="B32" t="str">
        <f t="shared" si="0"/>
        <v>25</v>
      </c>
      <c r="C32" t="str">
        <f t="shared" si="1"/>
        <v>M</v>
      </c>
      <c r="D32" t="str">
        <f t="shared" si="2"/>
        <v>HA</v>
      </c>
      <c r="E32" t="str">
        <f t="shared" si="3"/>
        <v>O</v>
      </c>
      <c r="H32" t="s">
        <v>50</v>
      </c>
      <c r="I32" t="str">
        <f t="shared" si="4"/>
        <v>25</v>
      </c>
      <c r="J32" t="str">
        <f t="shared" si="5"/>
        <v>M</v>
      </c>
      <c r="K32" t="str">
        <f t="shared" si="6"/>
        <v>HA</v>
      </c>
      <c r="L32" t="str">
        <f t="shared" si="7"/>
        <v>O</v>
      </c>
      <c r="M32" t="str">
        <f t="shared" si="8"/>
        <v>HAO</v>
      </c>
      <c r="N32" t="s">
        <v>61</v>
      </c>
      <c r="O32" t="str">
        <f t="shared" si="9"/>
        <v>09</v>
      </c>
      <c r="P32" t="str">
        <f t="shared" si="10"/>
        <v>HAC</v>
      </c>
      <c r="Q32" t="b">
        <f t="shared" si="11"/>
        <v>1</v>
      </c>
    </row>
    <row r="33" spans="1:17" x14ac:dyDescent="0.55000000000000004">
      <c r="A33" t="s">
        <v>48</v>
      </c>
      <c r="B33" t="str">
        <f t="shared" si="0"/>
        <v>33</v>
      </c>
      <c r="C33" t="str">
        <f t="shared" si="1"/>
        <v>M</v>
      </c>
      <c r="D33" t="str">
        <f t="shared" si="2"/>
        <v>SA</v>
      </c>
      <c r="E33" t="str">
        <f t="shared" si="3"/>
        <v>C</v>
      </c>
      <c r="H33" t="s">
        <v>48</v>
      </c>
      <c r="I33" t="str">
        <f t="shared" si="4"/>
        <v>33</v>
      </c>
      <c r="J33" t="str">
        <f t="shared" si="5"/>
        <v>M</v>
      </c>
      <c r="K33" t="str">
        <f t="shared" si="6"/>
        <v>SA</v>
      </c>
      <c r="L33" t="str">
        <f t="shared" si="7"/>
        <v>C</v>
      </c>
      <c r="M33" t="str">
        <f t="shared" si="8"/>
        <v>SAC</v>
      </c>
      <c r="N33" t="s">
        <v>63</v>
      </c>
      <c r="O33" t="str">
        <f t="shared" si="9"/>
        <v>02</v>
      </c>
      <c r="P33" t="str">
        <f t="shared" si="10"/>
        <v>SAC</v>
      </c>
      <c r="Q33" t="b">
        <f t="shared" si="11"/>
        <v>1</v>
      </c>
    </row>
    <row r="34" spans="1:17" x14ac:dyDescent="0.55000000000000004">
      <c r="A34" t="s">
        <v>53</v>
      </c>
      <c r="B34" t="str">
        <f t="shared" si="0"/>
        <v>05</v>
      </c>
      <c r="C34" t="str">
        <f t="shared" si="1"/>
        <v>F</v>
      </c>
      <c r="D34" t="str">
        <f t="shared" si="2"/>
        <v>HA</v>
      </c>
      <c r="E34" t="str">
        <f t="shared" si="3"/>
        <v>C</v>
      </c>
      <c r="H34" t="s">
        <v>53</v>
      </c>
      <c r="I34" t="str">
        <f t="shared" si="4"/>
        <v>05</v>
      </c>
      <c r="J34" t="str">
        <f t="shared" si="5"/>
        <v>F</v>
      </c>
      <c r="K34" t="str">
        <f t="shared" si="6"/>
        <v>HA</v>
      </c>
      <c r="L34" t="str">
        <f t="shared" si="7"/>
        <v>C</v>
      </c>
      <c r="M34" t="str">
        <f t="shared" si="8"/>
        <v>HAC</v>
      </c>
      <c r="N34" t="s">
        <v>65</v>
      </c>
      <c r="O34" t="str">
        <f t="shared" si="9"/>
        <v>10</v>
      </c>
      <c r="P34" t="str">
        <f t="shared" si="10"/>
        <v>HAO</v>
      </c>
      <c r="Q34" t="b">
        <f t="shared" si="11"/>
        <v>1</v>
      </c>
    </row>
    <row r="35" spans="1:17" x14ac:dyDescent="0.55000000000000004">
      <c r="A35" t="s">
        <v>36</v>
      </c>
      <c r="B35" t="str">
        <f t="shared" si="0"/>
        <v>10</v>
      </c>
      <c r="C35" t="str">
        <f t="shared" si="1"/>
        <v>F</v>
      </c>
      <c r="D35" t="str">
        <f t="shared" si="2"/>
        <v>AN</v>
      </c>
      <c r="E35" t="str">
        <f t="shared" si="3"/>
        <v>C</v>
      </c>
      <c r="H35" t="s">
        <v>36</v>
      </c>
      <c r="I35" t="str">
        <f t="shared" si="4"/>
        <v>10</v>
      </c>
      <c r="J35" t="str">
        <f t="shared" si="5"/>
        <v>F</v>
      </c>
      <c r="K35" t="str">
        <f t="shared" si="6"/>
        <v>AN</v>
      </c>
      <c r="L35" t="str">
        <f t="shared" si="7"/>
        <v>C</v>
      </c>
      <c r="M35" t="str">
        <f t="shared" si="8"/>
        <v>ANC</v>
      </c>
      <c r="N35" t="s">
        <v>58</v>
      </c>
      <c r="O35" t="str">
        <f t="shared" si="9"/>
        <v>02</v>
      </c>
      <c r="P35" t="str">
        <f t="shared" si="10"/>
        <v>ano</v>
      </c>
      <c r="Q35" t="b">
        <f t="shared" si="11"/>
        <v>1</v>
      </c>
    </row>
    <row r="36" spans="1:17" x14ac:dyDescent="0.55000000000000004">
      <c r="A36" t="s">
        <v>55</v>
      </c>
      <c r="B36" t="str">
        <f t="shared" si="0"/>
        <v>26</v>
      </c>
      <c r="C36" t="str">
        <f t="shared" si="1"/>
        <v>M</v>
      </c>
      <c r="D36" t="str">
        <f t="shared" si="2"/>
        <v>HA</v>
      </c>
      <c r="E36" t="str">
        <f t="shared" si="3"/>
        <v>C</v>
      </c>
      <c r="H36" t="s">
        <v>55</v>
      </c>
      <c r="I36" t="str">
        <f t="shared" si="4"/>
        <v>26</v>
      </c>
      <c r="J36" t="str">
        <f t="shared" si="5"/>
        <v>M</v>
      </c>
      <c r="K36" t="str">
        <f t="shared" si="6"/>
        <v>HA</v>
      </c>
      <c r="L36" t="str">
        <f t="shared" si="7"/>
        <v>C</v>
      </c>
      <c r="M36" t="str">
        <f t="shared" si="8"/>
        <v>HAC</v>
      </c>
      <c r="N36" t="s">
        <v>3</v>
      </c>
      <c r="O36" t="str">
        <f t="shared" si="9"/>
        <v>30</v>
      </c>
      <c r="P36" t="str">
        <f t="shared" si="10"/>
        <v>HAC</v>
      </c>
      <c r="Q36" t="b">
        <f t="shared" si="11"/>
        <v>0</v>
      </c>
    </row>
    <row r="37" spans="1:17" x14ac:dyDescent="0.55000000000000004">
      <c r="A37" t="s">
        <v>63</v>
      </c>
      <c r="B37" t="str">
        <f t="shared" si="0"/>
        <v>02</v>
      </c>
      <c r="C37" t="str">
        <f t="shared" si="1"/>
        <v>F</v>
      </c>
      <c r="D37" t="str">
        <f t="shared" si="2"/>
        <v>SA</v>
      </c>
      <c r="E37" t="str">
        <f t="shared" si="3"/>
        <v>C</v>
      </c>
      <c r="H37" t="s">
        <v>63</v>
      </c>
      <c r="I37" t="str">
        <f t="shared" si="4"/>
        <v>02</v>
      </c>
      <c r="J37" t="str">
        <f t="shared" si="5"/>
        <v>F</v>
      </c>
      <c r="K37" t="str">
        <f t="shared" si="6"/>
        <v>SA</v>
      </c>
      <c r="L37" t="str">
        <f t="shared" si="7"/>
        <v>C</v>
      </c>
      <c r="M37" t="str">
        <f t="shared" si="8"/>
        <v>SAC</v>
      </c>
      <c r="N37" t="s">
        <v>69</v>
      </c>
      <c r="O37" t="str">
        <f t="shared" si="9"/>
        <v>10</v>
      </c>
      <c r="P37" t="str">
        <f t="shared" si="10"/>
        <v>SAC</v>
      </c>
      <c r="Q37" t="b">
        <f t="shared" si="11"/>
        <v>1</v>
      </c>
    </row>
    <row r="38" spans="1:17" x14ac:dyDescent="0.55000000000000004">
      <c r="A38" t="s">
        <v>59</v>
      </c>
      <c r="B38" t="str">
        <f t="shared" si="0"/>
        <v>34</v>
      </c>
      <c r="C38" t="str">
        <f t="shared" si="1"/>
        <v>M</v>
      </c>
      <c r="D38" t="str">
        <f t="shared" si="2"/>
        <v>AN</v>
      </c>
      <c r="E38" t="str">
        <f t="shared" si="3"/>
        <v>O</v>
      </c>
      <c r="H38" t="s">
        <v>59</v>
      </c>
      <c r="I38" t="str">
        <f t="shared" si="4"/>
        <v>34</v>
      </c>
      <c r="J38" t="str">
        <f t="shared" si="5"/>
        <v>M</v>
      </c>
      <c r="K38" t="str">
        <f t="shared" si="6"/>
        <v>AN</v>
      </c>
      <c r="L38" t="str">
        <f t="shared" si="7"/>
        <v>O</v>
      </c>
      <c r="M38" t="str">
        <f t="shared" si="8"/>
        <v>ANO</v>
      </c>
      <c r="N38" t="s">
        <v>33</v>
      </c>
      <c r="O38" t="str">
        <f t="shared" si="9"/>
        <v>05</v>
      </c>
      <c r="P38" t="str">
        <f t="shared" si="10"/>
        <v>ANC</v>
      </c>
      <c r="Q38" t="b">
        <f t="shared" si="11"/>
        <v>1</v>
      </c>
    </row>
    <row r="39" spans="1:17" x14ac:dyDescent="0.55000000000000004">
      <c r="A39" t="s">
        <v>65</v>
      </c>
      <c r="B39" t="str">
        <f t="shared" si="0"/>
        <v>10</v>
      </c>
      <c r="C39" t="str">
        <f t="shared" si="1"/>
        <v>F</v>
      </c>
      <c r="D39" t="str">
        <f t="shared" si="2"/>
        <v>HA</v>
      </c>
      <c r="E39" t="str">
        <f t="shared" si="3"/>
        <v>O</v>
      </c>
      <c r="H39" t="s">
        <v>65</v>
      </c>
      <c r="I39" t="str">
        <f t="shared" si="4"/>
        <v>10</v>
      </c>
      <c r="J39" t="str">
        <f t="shared" si="5"/>
        <v>F</v>
      </c>
      <c r="K39" t="str">
        <f t="shared" si="6"/>
        <v>HA</v>
      </c>
      <c r="L39" t="str">
        <f t="shared" si="7"/>
        <v>O</v>
      </c>
      <c r="M39" t="str">
        <f t="shared" si="8"/>
        <v>HAO</v>
      </c>
      <c r="N39" t="s">
        <v>72</v>
      </c>
      <c r="O39" t="str">
        <f t="shared" si="9"/>
        <v>30</v>
      </c>
      <c r="P39" t="str">
        <f t="shared" si="10"/>
        <v>HAO</v>
      </c>
      <c r="Q39" t="b">
        <f t="shared" si="11"/>
        <v>0</v>
      </c>
    </row>
    <row r="40" spans="1:17" x14ac:dyDescent="0.55000000000000004">
      <c r="A40" t="s">
        <v>61</v>
      </c>
      <c r="B40" t="str">
        <f t="shared" si="0"/>
        <v>09</v>
      </c>
      <c r="C40" t="str">
        <f t="shared" si="1"/>
        <v>F</v>
      </c>
      <c r="D40" t="str">
        <f t="shared" si="2"/>
        <v>HA</v>
      </c>
      <c r="E40" t="str">
        <f t="shared" si="3"/>
        <v>C</v>
      </c>
      <c r="H40" t="s">
        <v>61</v>
      </c>
      <c r="I40" t="str">
        <f t="shared" si="4"/>
        <v>09</v>
      </c>
      <c r="J40" t="str">
        <f t="shared" si="5"/>
        <v>F</v>
      </c>
      <c r="K40" t="str">
        <f t="shared" si="6"/>
        <v>HA</v>
      </c>
      <c r="L40" t="str">
        <f t="shared" si="7"/>
        <v>C</v>
      </c>
      <c r="M40" t="str">
        <f t="shared" si="8"/>
        <v>HAC</v>
      </c>
      <c r="N40" t="s">
        <v>49</v>
      </c>
      <c r="O40" t="str">
        <f t="shared" si="9"/>
        <v>10</v>
      </c>
      <c r="P40" t="str">
        <f t="shared" si="10"/>
        <v>HAC</v>
      </c>
      <c r="Q40" t="b">
        <f t="shared" si="11"/>
        <v>0</v>
      </c>
    </row>
    <row r="41" spans="1:17" x14ac:dyDescent="0.55000000000000004">
      <c r="A41" t="s">
        <v>58</v>
      </c>
      <c r="B41" t="str">
        <f t="shared" si="0"/>
        <v>02</v>
      </c>
      <c r="C41" t="str">
        <f t="shared" si="1"/>
        <v>f</v>
      </c>
      <c r="D41" t="str">
        <f t="shared" si="2"/>
        <v>an</v>
      </c>
      <c r="E41" t="str">
        <f t="shared" si="3"/>
        <v>o</v>
      </c>
      <c r="H41" t="s">
        <v>58</v>
      </c>
      <c r="I41" t="str">
        <f t="shared" si="4"/>
        <v>02</v>
      </c>
      <c r="J41" t="str">
        <f t="shared" si="5"/>
        <v>f</v>
      </c>
      <c r="K41" t="str">
        <f t="shared" si="6"/>
        <v>an</v>
      </c>
      <c r="L41" t="str">
        <f t="shared" si="7"/>
        <v>o</v>
      </c>
      <c r="M41" t="str">
        <f t="shared" si="8"/>
        <v>ano</v>
      </c>
      <c r="N41" t="s">
        <v>73</v>
      </c>
      <c r="O41" t="str">
        <f t="shared" si="9"/>
        <v>26</v>
      </c>
      <c r="P41" t="str">
        <f t="shared" si="10"/>
        <v>ANO</v>
      </c>
      <c r="Q41" t="b">
        <f t="shared" si="11"/>
        <v>1</v>
      </c>
    </row>
    <row r="42" spans="1:17" x14ac:dyDescent="0.55000000000000004">
      <c r="A42" t="s">
        <v>70</v>
      </c>
      <c r="B42" t="str">
        <f t="shared" si="0"/>
        <v>33</v>
      </c>
      <c r="C42" t="str">
        <f t="shared" si="1"/>
        <v>m</v>
      </c>
      <c r="D42" t="str">
        <f t="shared" si="2"/>
        <v>HA</v>
      </c>
      <c r="E42" t="str">
        <f t="shared" si="3"/>
        <v>C</v>
      </c>
      <c r="H42" t="s">
        <v>70</v>
      </c>
      <c r="I42" t="str">
        <f t="shared" si="4"/>
        <v>33</v>
      </c>
      <c r="J42" t="str">
        <f t="shared" si="5"/>
        <v>m</v>
      </c>
      <c r="K42" t="str">
        <f t="shared" si="6"/>
        <v>HA</v>
      </c>
      <c r="L42" t="str">
        <f t="shared" si="7"/>
        <v>C</v>
      </c>
      <c r="M42" t="str">
        <f t="shared" si="8"/>
        <v>HAC</v>
      </c>
      <c r="N42" t="s">
        <v>44</v>
      </c>
      <c r="O42" t="str">
        <f t="shared" si="9"/>
        <v>05</v>
      </c>
      <c r="P42" t="str">
        <f t="shared" si="10"/>
        <v>HAO</v>
      </c>
      <c r="Q42" t="b">
        <f t="shared" si="11"/>
        <v>1</v>
      </c>
    </row>
    <row r="43" spans="1:17" x14ac:dyDescent="0.55000000000000004">
      <c r="A43" t="s">
        <v>57</v>
      </c>
      <c r="B43" t="str">
        <f t="shared" si="0"/>
        <v>31</v>
      </c>
      <c r="C43" t="str">
        <f t="shared" si="1"/>
        <v>M</v>
      </c>
      <c r="D43" t="str">
        <f t="shared" si="2"/>
        <v>SA</v>
      </c>
      <c r="E43" t="str">
        <f t="shared" si="3"/>
        <v>C</v>
      </c>
      <c r="H43" t="s">
        <v>57</v>
      </c>
      <c r="I43" t="str">
        <f t="shared" si="4"/>
        <v>31</v>
      </c>
      <c r="J43" t="str">
        <f t="shared" si="5"/>
        <v>M</v>
      </c>
      <c r="K43" t="str">
        <f t="shared" si="6"/>
        <v>SA</v>
      </c>
      <c r="L43" t="str">
        <f t="shared" si="7"/>
        <v>C</v>
      </c>
      <c r="M43" t="str">
        <f t="shared" si="8"/>
        <v>SAC</v>
      </c>
      <c r="N43" t="s">
        <v>37</v>
      </c>
      <c r="O43" t="str">
        <f t="shared" si="9"/>
        <v>25</v>
      </c>
      <c r="P43" t="str">
        <f t="shared" si="10"/>
        <v>SAC</v>
      </c>
      <c r="Q43" t="b">
        <f t="shared" si="11"/>
        <v>1</v>
      </c>
    </row>
    <row r="44" spans="1:17" x14ac:dyDescent="0.55000000000000004">
      <c r="A44" t="s">
        <v>72</v>
      </c>
      <c r="B44" t="str">
        <f t="shared" si="0"/>
        <v>30</v>
      </c>
      <c r="C44" t="str">
        <f t="shared" si="1"/>
        <v>M</v>
      </c>
      <c r="D44" t="str">
        <f t="shared" si="2"/>
        <v>HA</v>
      </c>
      <c r="E44" t="str">
        <f t="shared" si="3"/>
        <v>O</v>
      </c>
      <c r="H44" t="s">
        <v>72</v>
      </c>
      <c r="I44" t="str">
        <f t="shared" si="4"/>
        <v>30</v>
      </c>
      <c r="J44" t="str">
        <f t="shared" si="5"/>
        <v>M</v>
      </c>
      <c r="K44" t="str">
        <f t="shared" si="6"/>
        <v>HA</v>
      </c>
      <c r="L44" t="str">
        <f t="shared" si="7"/>
        <v>O</v>
      </c>
      <c r="M44" t="str">
        <f t="shared" si="8"/>
        <v>HAO</v>
      </c>
      <c r="N44" t="s">
        <v>79</v>
      </c>
      <c r="O44" t="str">
        <f t="shared" si="9"/>
        <v>25</v>
      </c>
      <c r="P44" t="str">
        <f t="shared" si="10"/>
        <v>HAC</v>
      </c>
      <c r="Q44" t="b">
        <f t="shared" si="11"/>
        <v>1</v>
      </c>
    </row>
    <row r="45" spans="1:17" x14ac:dyDescent="0.55000000000000004">
      <c r="A45" t="s">
        <v>73</v>
      </c>
      <c r="B45" t="str">
        <f t="shared" si="0"/>
        <v>26</v>
      </c>
      <c r="C45" t="str">
        <f t="shared" si="1"/>
        <v>M</v>
      </c>
      <c r="D45" t="str">
        <f t="shared" si="2"/>
        <v>AN</v>
      </c>
      <c r="E45" t="str">
        <f t="shared" si="3"/>
        <v>O</v>
      </c>
      <c r="H45" t="s">
        <v>73</v>
      </c>
      <c r="I45" t="str">
        <f t="shared" si="4"/>
        <v>26</v>
      </c>
      <c r="J45" t="str">
        <f t="shared" si="5"/>
        <v>M</v>
      </c>
      <c r="K45" t="str">
        <f t="shared" si="6"/>
        <v>AN</v>
      </c>
      <c r="L45" t="str">
        <f t="shared" si="7"/>
        <v>O</v>
      </c>
      <c r="M45" t="str">
        <f t="shared" si="8"/>
        <v>ANO</v>
      </c>
      <c r="N45" t="s">
        <v>6</v>
      </c>
      <c r="O45" t="str">
        <f t="shared" si="9"/>
        <v>25</v>
      </c>
      <c r="P45" t="str">
        <f t="shared" si="10"/>
        <v>ANO</v>
      </c>
      <c r="Q45" t="b">
        <f t="shared" si="11"/>
        <v>1</v>
      </c>
    </row>
    <row r="46" spans="1:17" x14ac:dyDescent="0.55000000000000004">
      <c r="A46" t="s">
        <v>64</v>
      </c>
      <c r="B46" t="str">
        <f t="shared" si="0"/>
        <v>34</v>
      </c>
      <c r="C46" t="str">
        <f t="shared" si="1"/>
        <v>M</v>
      </c>
      <c r="D46" t="str">
        <f t="shared" si="2"/>
        <v>HA</v>
      </c>
      <c r="E46" t="str">
        <f t="shared" si="3"/>
        <v>C</v>
      </c>
      <c r="H46" t="s">
        <v>64</v>
      </c>
      <c r="I46" t="str">
        <f t="shared" si="4"/>
        <v>34</v>
      </c>
      <c r="J46" t="str">
        <f t="shared" si="5"/>
        <v>M</v>
      </c>
      <c r="K46" t="str">
        <f t="shared" si="6"/>
        <v>HA</v>
      </c>
      <c r="L46" t="str">
        <f t="shared" si="7"/>
        <v>C</v>
      </c>
      <c r="M46" t="str">
        <f t="shared" si="8"/>
        <v>HAC</v>
      </c>
      <c r="N46" t="s">
        <v>82</v>
      </c>
      <c r="O46" t="str">
        <f t="shared" si="9"/>
        <v>33</v>
      </c>
      <c r="P46" t="str">
        <f t="shared" si="10"/>
        <v>HAC</v>
      </c>
      <c r="Q46" t="b">
        <f t="shared" si="11"/>
        <v>0</v>
      </c>
    </row>
    <row r="47" spans="1:17" x14ac:dyDescent="0.55000000000000004">
      <c r="A47" t="s">
        <v>69</v>
      </c>
      <c r="B47" t="str">
        <f t="shared" si="0"/>
        <v>10</v>
      </c>
      <c r="C47" t="str">
        <f t="shared" si="1"/>
        <v>F</v>
      </c>
      <c r="D47" t="str">
        <f t="shared" si="2"/>
        <v>SA</v>
      </c>
      <c r="E47" t="str">
        <f t="shared" si="3"/>
        <v>C</v>
      </c>
      <c r="H47" t="s">
        <v>69</v>
      </c>
      <c r="I47" t="str">
        <f t="shared" si="4"/>
        <v>10</v>
      </c>
      <c r="J47" t="str">
        <f t="shared" si="5"/>
        <v>F</v>
      </c>
      <c r="K47" t="str">
        <f t="shared" si="6"/>
        <v>SA</v>
      </c>
      <c r="L47" t="str">
        <f t="shared" si="7"/>
        <v>C</v>
      </c>
      <c r="M47" t="str">
        <f t="shared" si="8"/>
        <v>SAC</v>
      </c>
      <c r="N47" t="s">
        <v>80</v>
      </c>
      <c r="O47" t="str">
        <f t="shared" si="9"/>
        <v>01</v>
      </c>
      <c r="P47" t="str">
        <f t="shared" si="10"/>
        <v>SAC</v>
      </c>
      <c r="Q47" t="b">
        <f t="shared" si="11"/>
        <v>1</v>
      </c>
    </row>
    <row r="48" spans="1:17" x14ac:dyDescent="0.55000000000000004">
      <c r="A48" t="s">
        <v>66</v>
      </c>
      <c r="B48" t="str">
        <f t="shared" si="0"/>
        <v>09</v>
      </c>
      <c r="C48" t="str">
        <f t="shared" si="1"/>
        <v>F</v>
      </c>
      <c r="D48" t="str">
        <f t="shared" si="2"/>
        <v>HA</v>
      </c>
      <c r="E48" t="str">
        <f t="shared" si="3"/>
        <v>O</v>
      </c>
      <c r="H48" t="s">
        <v>66</v>
      </c>
      <c r="I48" t="str">
        <f t="shared" si="4"/>
        <v>09</v>
      </c>
      <c r="J48" t="str">
        <f t="shared" si="5"/>
        <v>F</v>
      </c>
      <c r="K48" t="str">
        <f t="shared" si="6"/>
        <v>HA</v>
      </c>
      <c r="L48" t="str">
        <f t="shared" si="7"/>
        <v>O</v>
      </c>
      <c r="M48" t="str">
        <f t="shared" si="8"/>
        <v>HAO</v>
      </c>
      <c r="N48" t="s">
        <v>64</v>
      </c>
      <c r="O48" t="str">
        <f t="shared" si="9"/>
        <v>34</v>
      </c>
      <c r="P48" t="str">
        <f t="shared" si="10"/>
        <v>HAC</v>
      </c>
      <c r="Q48" t="b">
        <f t="shared" si="11"/>
        <v>1</v>
      </c>
    </row>
    <row r="49" spans="1:17" x14ac:dyDescent="0.55000000000000004">
      <c r="A49" t="s">
        <v>80</v>
      </c>
      <c r="B49" t="str">
        <f t="shared" si="0"/>
        <v>01</v>
      </c>
      <c r="C49" t="str">
        <f t="shared" si="1"/>
        <v>F</v>
      </c>
      <c r="D49" t="str">
        <f t="shared" si="2"/>
        <v>SA</v>
      </c>
      <c r="E49" t="str">
        <f t="shared" si="3"/>
        <v>C</v>
      </c>
      <c r="H49" t="s">
        <v>80</v>
      </c>
      <c r="I49" t="str">
        <f t="shared" si="4"/>
        <v>01</v>
      </c>
      <c r="J49" t="str">
        <f t="shared" si="5"/>
        <v>F</v>
      </c>
      <c r="K49" t="str">
        <f t="shared" si="6"/>
        <v>SA</v>
      </c>
      <c r="L49" t="str">
        <f t="shared" si="7"/>
        <v>C</v>
      </c>
      <c r="M49" t="str">
        <f t="shared" si="8"/>
        <v>SAC</v>
      </c>
      <c r="N49" t="s">
        <v>69</v>
      </c>
      <c r="O49" t="str">
        <f t="shared" si="9"/>
        <v>10</v>
      </c>
      <c r="P49" t="str">
        <f t="shared" si="10"/>
        <v>SAC</v>
      </c>
      <c r="Q49" t="b">
        <f t="shared" si="11"/>
        <v>1</v>
      </c>
    </row>
    <row r="50" spans="1:17" x14ac:dyDescent="0.55000000000000004">
      <c r="A50" t="s">
        <v>79</v>
      </c>
      <c r="B50" t="str">
        <f t="shared" si="0"/>
        <v>25</v>
      </c>
      <c r="C50" t="str">
        <f t="shared" si="1"/>
        <v>M</v>
      </c>
      <c r="D50" t="str">
        <f t="shared" si="2"/>
        <v>HA</v>
      </c>
      <c r="E50" t="str">
        <f t="shared" si="3"/>
        <v>C</v>
      </c>
      <c r="H50" t="s">
        <v>79</v>
      </c>
      <c r="I50" t="str">
        <f t="shared" si="4"/>
        <v>25</v>
      </c>
      <c r="J50" t="str">
        <f t="shared" si="5"/>
        <v>M</v>
      </c>
      <c r="K50" t="str">
        <f t="shared" si="6"/>
        <v>HA</v>
      </c>
      <c r="L50" t="str">
        <f t="shared" si="7"/>
        <v>C</v>
      </c>
      <c r="M50" t="str">
        <f t="shared" si="8"/>
        <v>HAC</v>
      </c>
      <c r="N50" t="s">
        <v>66</v>
      </c>
      <c r="O50" t="str">
        <f t="shared" si="9"/>
        <v>09</v>
      </c>
      <c r="P50" t="str">
        <f t="shared" si="10"/>
        <v>HAO</v>
      </c>
      <c r="Q50" t="b">
        <f t="shared" si="11"/>
        <v>1</v>
      </c>
    </row>
    <row r="51" spans="1:17" x14ac:dyDescent="0.55000000000000004">
      <c r="A51" t="s">
        <v>5</v>
      </c>
      <c r="B51" t="str">
        <f t="shared" si="0"/>
        <v>01</v>
      </c>
      <c r="C51" t="str">
        <f t="shared" si="1"/>
        <v>F</v>
      </c>
      <c r="D51" t="str">
        <f t="shared" si="2"/>
        <v>SP</v>
      </c>
      <c r="E51" t="str">
        <f t="shared" si="3"/>
        <v>O</v>
      </c>
    </row>
    <row r="52" spans="1:17" x14ac:dyDescent="0.55000000000000004">
      <c r="A52" t="s">
        <v>11</v>
      </c>
      <c r="B52" t="str">
        <f t="shared" si="0"/>
        <v>01</v>
      </c>
      <c r="C52" t="str">
        <f t="shared" si="1"/>
        <v>F</v>
      </c>
      <c r="D52" t="str">
        <f t="shared" si="2"/>
        <v>DI</v>
      </c>
      <c r="E52" t="str">
        <f t="shared" si="3"/>
        <v>O</v>
      </c>
    </row>
    <row r="53" spans="1:17" x14ac:dyDescent="0.55000000000000004">
      <c r="A53" t="s">
        <v>16</v>
      </c>
      <c r="B53" t="str">
        <f t="shared" si="0"/>
        <v>25</v>
      </c>
      <c r="C53" t="str">
        <f t="shared" si="1"/>
        <v>M</v>
      </c>
      <c r="D53" t="str">
        <f t="shared" si="2"/>
        <v>FE</v>
      </c>
      <c r="E53" t="str">
        <f t="shared" si="3"/>
        <v>O</v>
      </c>
    </row>
    <row r="54" spans="1:17" x14ac:dyDescent="0.55000000000000004">
      <c r="A54" t="s">
        <v>21</v>
      </c>
      <c r="B54" t="str">
        <f t="shared" si="0"/>
        <v>05</v>
      </c>
      <c r="C54" t="str">
        <f t="shared" si="1"/>
        <v>F</v>
      </c>
      <c r="D54" t="str">
        <f t="shared" si="2"/>
        <v>DI</v>
      </c>
      <c r="E54" t="str">
        <f t="shared" si="3"/>
        <v>O</v>
      </c>
    </row>
    <row r="55" spans="1:17" x14ac:dyDescent="0.55000000000000004">
      <c r="A55" t="s">
        <v>23</v>
      </c>
      <c r="B55" t="str">
        <f t="shared" si="0"/>
        <v>33</v>
      </c>
      <c r="C55" t="str">
        <f t="shared" si="1"/>
        <v>M</v>
      </c>
      <c r="D55" t="str">
        <f t="shared" si="2"/>
        <v>FE</v>
      </c>
      <c r="E55" t="str">
        <f t="shared" si="3"/>
        <v>O</v>
      </c>
    </row>
    <row r="56" spans="1:17" x14ac:dyDescent="0.55000000000000004">
      <c r="A56" t="s">
        <v>29</v>
      </c>
      <c r="B56" t="str">
        <f t="shared" si="0"/>
        <v>30</v>
      </c>
      <c r="C56" t="str">
        <f t="shared" si="1"/>
        <v>M</v>
      </c>
      <c r="D56" t="str">
        <f t="shared" si="2"/>
        <v>SP</v>
      </c>
      <c r="E56" t="str">
        <f t="shared" si="3"/>
        <v>O</v>
      </c>
    </row>
    <row r="57" spans="1:17" x14ac:dyDescent="0.55000000000000004">
      <c r="A57" t="s">
        <v>43</v>
      </c>
      <c r="B57" t="str">
        <f t="shared" si="0"/>
        <v>25</v>
      </c>
      <c r="C57" t="str">
        <f t="shared" si="1"/>
        <v>M</v>
      </c>
      <c r="D57" t="str">
        <f t="shared" si="2"/>
        <v>DI</v>
      </c>
      <c r="E57" t="str">
        <f t="shared" si="3"/>
        <v>O</v>
      </c>
    </row>
    <row r="58" spans="1:17" x14ac:dyDescent="0.55000000000000004">
      <c r="A58" t="s">
        <v>46</v>
      </c>
      <c r="B58" t="str">
        <f t="shared" si="0"/>
        <v>09</v>
      </c>
      <c r="C58" t="str">
        <f t="shared" si="1"/>
        <v>F</v>
      </c>
      <c r="D58" t="str">
        <f t="shared" si="2"/>
        <v>DI</v>
      </c>
      <c r="E58" t="str">
        <f t="shared" si="3"/>
        <v>O</v>
      </c>
    </row>
    <row r="59" spans="1:17" x14ac:dyDescent="0.55000000000000004">
      <c r="A59" t="s">
        <v>26</v>
      </c>
      <c r="B59" t="str">
        <f t="shared" si="0"/>
        <v>05</v>
      </c>
      <c r="C59" t="str">
        <f t="shared" si="1"/>
        <v>F</v>
      </c>
      <c r="D59" t="str">
        <f t="shared" si="2"/>
        <v>FE</v>
      </c>
      <c r="E59" t="str">
        <f t="shared" si="3"/>
        <v>O</v>
      </c>
    </row>
    <row r="60" spans="1:17" x14ac:dyDescent="0.55000000000000004">
      <c r="A60" t="s">
        <v>54</v>
      </c>
      <c r="B60" t="str">
        <f t="shared" si="0"/>
        <v>09</v>
      </c>
      <c r="C60" t="str">
        <f t="shared" si="1"/>
        <v>F</v>
      </c>
      <c r="D60" t="str">
        <f t="shared" si="2"/>
        <v>FE</v>
      </c>
      <c r="E60" t="str">
        <f t="shared" si="3"/>
        <v>O</v>
      </c>
    </row>
    <row r="61" spans="1:17" x14ac:dyDescent="0.55000000000000004">
      <c r="A61" t="s">
        <v>38</v>
      </c>
      <c r="B61" t="str">
        <f t="shared" si="0"/>
        <v>25</v>
      </c>
      <c r="C61" t="str">
        <f t="shared" si="1"/>
        <v>M</v>
      </c>
      <c r="D61" t="str">
        <f t="shared" si="2"/>
        <v>SP</v>
      </c>
      <c r="E61" t="str">
        <f t="shared" si="3"/>
        <v>O</v>
      </c>
    </row>
    <row r="62" spans="1:17" x14ac:dyDescent="0.55000000000000004">
      <c r="A62" t="s">
        <v>56</v>
      </c>
      <c r="B62" t="str">
        <f t="shared" si="0"/>
        <v>08</v>
      </c>
      <c r="C62" t="str">
        <f t="shared" si="1"/>
        <v>F</v>
      </c>
      <c r="D62" t="str">
        <f t="shared" si="2"/>
        <v>SP</v>
      </c>
      <c r="E62" t="str">
        <f t="shared" si="3"/>
        <v>O</v>
      </c>
    </row>
    <row r="63" spans="1:17" x14ac:dyDescent="0.55000000000000004">
      <c r="A63" t="s">
        <v>60</v>
      </c>
      <c r="B63" t="str">
        <f t="shared" si="0"/>
        <v>31</v>
      </c>
      <c r="C63" t="str">
        <f t="shared" si="1"/>
        <v>M</v>
      </c>
      <c r="D63" t="str">
        <f t="shared" si="2"/>
        <v>SP</v>
      </c>
      <c r="E63" t="str">
        <f t="shared" si="3"/>
        <v>O</v>
      </c>
    </row>
    <row r="64" spans="1:17" x14ac:dyDescent="0.55000000000000004">
      <c r="A64" t="s">
        <v>67</v>
      </c>
      <c r="B64" t="str">
        <f t="shared" si="0"/>
        <v>02</v>
      </c>
      <c r="C64" t="str">
        <f t="shared" si="1"/>
        <v>f</v>
      </c>
      <c r="D64" t="str">
        <f t="shared" si="2"/>
        <v>di</v>
      </c>
      <c r="E64" t="str">
        <f t="shared" si="3"/>
        <v>c</v>
      </c>
    </row>
    <row r="65" spans="1:5" x14ac:dyDescent="0.55000000000000004">
      <c r="A65" t="s">
        <v>76</v>
      </c>
      <c r="B65" t="str">
        <f t="shared" si="0"/>
        <v>34</v>
      </c>
      <c r="C65" t="str">
        <f t="shared" si="1"/>
        <v>M</v>
      </c>
      <c r="D65" t="str">
        <f t="shared" si="2"/>
        <v>SP</v>
      </c>
      <c r="E65" t="str">
        <f t="shared" si="3"/>
        <v>O</v>
      </c>
    </row>
    <row r="66" spans="1:5" x14ac:dyDescent="0.55000000000000004">
      <c r="A66" t="s">
        <v>77</v>
      </c>
      <c r="B66" t="str">
        <f t="shared" si="0"/>
        <v>31</v>
      </c>
      <c r="C66" t="str">
        <f t="shared" si="1"/>
        <v>M</v>
      </c>
      <c r="D66" t="str">
        <f t="shared" si="2"/>
        <v>FE</v>
      </c>
      <c r="E66" t="str">
        <f t="shared" si="3"/>
        <v>O</v>
      </c>
    </row>
    <row r="67" spans="1:5" x14ac:dyDescent="0.55000000000000004">
      <c r="A67" t="s">
        <v>47</v>
      </c>
      <c r="B67" t="str">
        <f t="shared" si="0"/>
        <v>08</v>
      </c>
      <c r="C67" t="str">
        <f t="shared" si="1"/>
        <v>F</v>
      </c>
      <c r="D67" t="str">
        <f t="shared" si="2"/>
        <v>FE</v>
      </c>
      <c r="E67" t="str">
        <f t="shared" si="3"/>
        <v>O</v>
      </c>
    </row>
    <row r="68" spans="1:5" x14ac:dyDescent="0.55000000000000004">
      <c r="A68" t="s">
        <v>84</v>
      </c>
      <c r="B68" t="str">
        <f t="shared" ref="B68:B85" si="12">+LEFT(A68,2)</f>
        <v>10</v>
      </c>
      <c r="C68" t="str">
        <f t="shared" ref="C68:C85" si="13">+MID(A68,3,1)</f>
        <v>F</v>
      </c>
      <c r="D68" t="str">
        <f t="shared" ref="D68:D85" si="14">+MID(A68,5,2)</f>
        <v>FE</v>
      </c>
      <c r="E68" t="str">
        <f t="shared" ref="E68:E85" si="15">+MID(A68,8,1)</f>
        <v>O</v>
      </c>
    </row>
    <row r="69" spans="1:5" x14ac:dyDescent="0.55000000000000004">
      <c r="A69" t="s">
        <v>78</v>
      </c>
      <c r="B69" t="str">
        <f t="shared" si="12"/>
        <v>34</v>
      </c>
      <c r="C69" t="str">
        <f t="shared" si="13"/>
        <v>M</v>
      </c>
      <c r="D69" t="str">
        <f t="shared" si="14"/>
        <v>FE</v>
      </c>
      <c r="E69" t="str">
        <f t="shared" si="15"/>
        <v>O</v>
      </c>
    </row>
    <row r="70" spans="1:5" x14ac:dyDescent="0.55000000000000004">
      <c r="A70" t="s">
        <v>86</v>
      </c>
      <c r="B70" t="str">
        <f t="shared" si="12"/>
        <v>10</v>
      </c>
      <c r="C70" t="str">
        <f t="shared" si="13"/>
        <v>F</v>
      </c>
      <c r="D70" t="str">
        <f t="shared" si="14"/>
        <v>DI</v>
      </c>
      <c r="E70" t="str">
        <f t="shared" si="15"/>
        <v>O</v>
      </c>
    </row>
    <row r="71" spans="1:5" x14ac:dyDescent="0.55000000000000004">
      <c r="A71" t="s">
        <v>68</v>
      </c>
      <c r="B71" t="str">
        <f t="shared" si="12"/>
        <v>26</v>
      </c>
      <c r="C71" t="str">
        <f t="shared" si="13"/>
        <v>M</v>
      </c>
      <c r="D71" t="str">
        <f t="shared" si="14"/>
        <v>SP</v>
      </c>
      <c r="E71" t="str">
        <f t="shared" si="15"/>
        <v>O</v>
      </c>
    </row>
    <row r="72" spans="1:5" x14ac:dyDescent="0.55000000000000004">
      <c r="A72" t="s">
        <v>9</v>
      </c>
      <c r="B72" t="str">
        <f t="shared" si="12"/>
        <v>30</v>
      </c>
      <c r="C72" t="str">
        <f t="shared" si="13"/>
        <v>M</v>
      </c>
      <c r="D72" t="str">
        <f t="shared" si="14"/>
        <v>DI</v>
      </c>
      <c r="E72" t="str">
        <f t="shared" si="15"/>
        <v>O</v>
      </c>
    </row>
    <row r="73" spans="1:5" x14ac:dyDescent="0.55000000000000004">
      <c r="A73" t="s">
        <v>13</v>
      </c>
      <c r="B73" t="str">
        <f t="shared" si="12"/>
        <v>01</v>
      </c>
      <c r="C73" t="str">
        <f t="shared" si="13"/>
        <v>F</v>
      </c>
      <c r="D73" t="str">
        <f t="shared" si="14"/>
        <v>FE</v>
      </c>
      <c r="E73" t="str">
        <f t="shared" si="15"/>
        <v>O</v>
      </c>
    </row>
    <row r="74" spans="1:5" x14ac:dyDescent="0.55000000000000004">
      <c r="A74" t="s">
        <v>19</v>
      </c>
      <c r="B74" t="str">
        <f t="shared" si="12"/>
        <v>33</v>
      </c>
      <c r="C74" t="str">
        <f t="shared" si="13"/>
        <v>M</v>
      </c>
      <c r="D74" t="str">
        <f t="shared" si="14"/>
        <v>DI</v>
      </c>
      <c r="E74" t="str">
        <f t="shared" si="15"/>
        <v>O</v>
      </c>
    </row>
    <row r="75" spans="1:5" x14ac:dyDescent="0.55000000000000004">
      <c r="A75" t="s">
        <v>22</v>
      </c>
      <c r="B75" t="str">
        <f t="shared" si="12"/>
        <v>30</v>
      </c>
      <c r="C75" t="str">
        <f t="shared" si="13"/>
        <v>M</v>
      </c>
      <c r="D75" t="str">
        <f t="shared" si="14"/>
        <v>FE</v>
      </c>
      <c r="E75" t="str">
        <f t="shared" si="15"/>
        <v>O</v>
      </c>
    </row>
    <row r="76" spans="1:5" x14ac:dyDescent="0.55000000000000004">
      <c r="A76" t="s">
        <v>34</v>
      </c>
      <c r="B76" t="str">
        <f t="shared" si="12"/>
        <v>08</v>
      </c>
      <c r="C76" t="str">
        <f t="shared" si="13"/>
        <v>F</v>
      </c>
      <c r="D76" t="str">
        <f t="shared" si="14"/>
        <v>DI</v>
      </c>
      <c r="E76" t="str">
        <f t="shared" si="15"/>
        <v>O</v>
      </c>
    </row>
    <row r="77" spans="1:5" x14ac:dyDescent="0.55000000000000004">
      <c r="A77" t="s">
        <v>40</v>
      </c>
      <c r="B77" t="str">
        <f t="shared" si="12"/>
        <v>05</v>
      </c>
      <c r="C77" t="str">
        <f t="shared" si="13"/>
        <v>F</v>
      </c>
      <c r="D77" t="str">
        <f t="shared" si="14"/>
        <v>SP</v>
      </c>
      <c r="E77" t="str">
        <f t="shared" si="15"/>
        <v>O</v>
      </c>
    </row>
    <row r="78" spans="1:5" x14ac:dyDescent="0.55000000000000004">
      <c r="A78" t="s">
        <v>51</v>
      </c>
      <c r="B78" t="str">
        <f t="shared" si="12"/>
        <v>31</v>
      </c>
      <c r="C78" t="str">
        <f t="shared" si="13"/>
        <v>M</v>
      </c>
      <c r="D78" t="str">
        <f t="shared" si="14"/>
        <v>DI</v>
      </c>
      <c r="E78" t="str">
        <f t="shared" si="15"/>
        <v>C</v>
      </c>
    </row>
    <row r="79" spans="1:5" x14ac:dyDescent="0.55000000000000004">
      <c r="A79" t="s">
        <v>62</v>
      </c>
      <c r="B79" t="str">
        <f t="shared" si="12"/>
        <v>34</v>
      </c>
      <c r="C79" t="str">
        <f t="shared" si="13"/>
        <v>M</v>
      </c>
      <c r="D79" t="str">
        <f t="shared" si="14"/>
        <v>DI</v>
      </c>
      <c r="E79" t="str">
        <f t="shared" si="15"/>
        <v>C</v>
      </c>
    </row>
    <row r="80" spans="1:5" x14ac:dyDescent="0.55000000000000004">
      <c r="A80" t="s">
        <v>71</v>
      </c>
      <c r="B80" t="str">
        <f t="shared" si="12"/>
        <v>02</v>
      </c>
      <c r="C80" t="str">
        <f t="shared" si="13"/>
        <v>F</v>
      </c>
      <c r="D80" t="str">
        <f t="shared" si="14"/>
        <v>SP</v>
      </c>
      <c r="E80" t="str">
        <f t="shared" si="15"/>
        <v>O</v>
      </c>
    </row>
    <row r="81" spans="1:5" x14ac:dyDescent="0.55000000000000004">
      <c r="A81" t="s">
        <v>74</v>
      </c>
      <c r="B81" t="str">
        <f t="shared" si="12"/>
        <v>33</v>
      </c>
      <c r="C81" t="str">
        <f t="shared" si="13"/>
        <v>M</v>
      </c>
      <c r="D81" t="str">
        <f t="shared" si="14"/>
        <v>SP</v>
      </c>
      <c r="E81" t="str">
        <f t="shared" si="15"/>
        <v>O</v>
      </c>
    </row>
    <row r="82" spans="1:5" x14ac:dyDescent="0.55000000000000004">
      <c r="A82" t="s">
        <v>75</v>
      </c>
      <c r="B82" t="str">
        <f t="shared" si="12"/>
        <v>09</v>
      </c>
      <c r="C82" t="str">
        <f t="shared" si="13"/>
        <v>F</v>
      </c>
      <c r="D82" t="str">
        <f t="shared" si="14"/>
        <v>SP</v>
      </c>
      <c r="E82" t="str">
        <f t="shared" si="15"/>
        <v>O</v>
      </c>
    </row>
    <row r="83" spans="1:5" x14ac:dyDescent="0.55000000000000004">
      <c r="A83" t="s">
        <v>81</v>
      </c>
      <c r="B83" t="str">
        <f t="shared" si="12"/>
        <v>26</v>
      </c>
      <c r="C83" t="str">
        <f t="shared" si="13"/>
        <v>M</v>
      </c>
      <c r="D83" t="str">
        <f t="shared" si="14"/>
        <v>FE</v>
      </c>
      <c r="E83" t="str">
        <f t="shared" si="15"/>
        <v>O</v>
      </c>
    </row>
    <row r="84" spans="1:5" x14ac:dyDescent="0.55000000000000004">
      <c r="A84" t="s">
        <v>83</v>
      </c>
      <c r="B84" t="str">
        <f t="shared" si="12"/>
        <v>10</v>
      </c>
      <c r="C84" t="str">
        <f t="shared" si="13"/>
        <v>F</v>
      </c>
      <c r="D84" t="str">
        <f t="shared" si="14"/>
        <v>SP</v>
      </c>
      <c r="E84" t="str">
        <f t="shared" si="15"/>
        <v>O</v>
      </c>
    </row>
    <row r="85" spans="1:5" x14ac:dyDescent="0.55000000000000004">
      <c r="A85" t="s">
        <v>85</v>
      </c>
      <c r="B85" t="str">
        <f t="shared" si="12"/>
        <v>26</v>
      </c>
      <c r="C85" t="str">
        <f t="shared" si="13"/>
        <v>M</v>
      </c>
      <c r="D85" t="str">
        <f t="shared" si="14"/>
        <v>DI</v>
      </c>
      <c r="E85" t="str">
        <f t="shared" si="15"/>
        <v>O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 variables</vt:lpstr>
      <vt:lpstr>2 variables</vt:lpstr>
      <vt:lpstr>6 variables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Yermeinb</dc:creator>
  <cp:lastModifiedBy>Pablo Benavides Herrera</cp:lastModifiedBy>
  <dcterms:created xsi:type="dcterms:W3CDTF">2018-07-23T15:50:44Z</dcterms:created>
  <dcterms:modified xsi:type="dcterms:W3CDTF">2018-08-21T19:11:08Z</dcterms:modified>
</cp:coreProperties>
</file>