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ugraha.sinha\OneDrive\Documents\Post Graduate ML &amp; AI IIIT-Bangalore Upgrad\Upgrad-Xpert TA Dicussion Forum\2019\LiveSession-LinearRegression-20190824\"/>
    </mc:Choice>
  </mc:AlternateContent>
  <bookViews>
    <workbookView xWindow="1860" yWindow="0" windowWidth="19560" windowHeight="8040"/>
  </bookViews>
  <sheets>
    <sheet name="Sheet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C7" i="1"/>
  <c r="D6" i="1"/>
  <c r="C6" i="1"/>
  <c r="D5" i="1"/>
  <c r="C5" i="1"/>
  <c r="D4" i="1"/>
  <c r="C4" i="1"/>
  <c r="D3" i="1"/>
  <c r="C3" i="1"/>
  <c r="D15" i="1" s="1"/>
  <c r="F6" i="1" l="1"/>
  <c r="F4" i="1"/>
  <c r="F7" i="1"/>
  <c r="F5" i="1"/>
  <c r="D16" i="1"/>
  <c r="D17" i="1" s="1"/>
  <c r="E15" i="1"/>
  <c r="F15" i="1" s="1"/>
  <c r="E3" i="1"/>
  <c r="E4" i="1"/>
  <c r="E5" i="1"/>
  <c r="E6" i="1"/>
  <c r="E7" i="1"/>
  <c r="F3" i="1"/>
  <c r="E10" i="1" s="1"/>
  <c r="E9" i="1" l="1"/>
  <c r="E11" i="1" s="1"/>
</calcChain>
</file>

<file path=xl/sharedStrings.xml><?xml version="1.0" encoding="utf-8"?>
<sst xmlns="http://schemas.openxmlformats.org/spreadsheetml/2006/main" count="24" uniqueCount="24">
  <si>
    <t>Y(orig)</t>
  </si>
  <si>
    <t>X(Orig)</t>
  </si>
  <si>
    <t>Y</t>
  </si>
  <si>
    <t>X</t>
  </si>
  <si>
    <t>Height_actual</t>
  </si>
  <si>
    <t>Weight_actual</t>
  </si>
  <si>
    <t>Height_normalized</t>
  </si>
  <si>
    <t>Weight_Normalized</t>
  </si>
  <si>
    <t>Residual Sqaure</t>
  </si>
  <si>
    <t>Sum of Squares</t>
  </si>
  <si>
    <t>RSS</t>
  </si>
  <si>
    <t>TSS</t>
  </si>
  <si>
    <t>R-Square</t>
  </si>
  <si>
    <t>Pearson R Calculation</t>
  </si>
  <si>
    <t>Numerator</t>
  </si>
  <si>
    <t>Denominator</t>
  </si>
  <si>
    <t>Final R-Square</t>
  </si>
  <si>
    <t>R-Square Info
(Pearson)</t>
  </si>
  <si>
    <t>b(slope)</t>
  </si>
  <si>
    <t>a(const)</t>
  </si>
  <si>
    <t>Final Equation</t>
  </si>
  <si>
    <t>Height = 1e-15 + (0.9765)Weight</t>
  </si>
  <si>
    <t>Y = a + bx</t>
  </si>
  <si>
    <t>Pearson R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</si>
</sst>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Sheet3!$C$2</c:f>
              <c:strCache>
                <c:ptCount val="1"/>
                <c:pt idx="0">
                  <c:v>Height_normalized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Sheet3!$D$3:$D$7</c:f>
              <c:numCache>
                <c:formatCode>General</c:formatCode>
                <c:ptCount val="5"/>
                <c:pt idx="0">
                  <c:v>-1.2566227956498237</c:v>
                </c:pt>
                <c:pt idx="1">
                  <c:v>-0.70547244668060305</c:v>
                </c:pt>
                <c:pt idx="2">
                  <c:v>1.2786688096085912</c:v>
                </c:pt>
                <c:pt idx="3">
                  <c:v>0.17636811167014996</c:v>
                </c:pt>
                <c:pt idx="4">
                  <c:v>0.50705832105168236</c:v>
                </c:pt>
              </c:numCache>
            </c:numRef>
          </c:xVal>
          <c:yVal>
            <c:numRef>
              <c:f>Sheet3!$C$3:$C$7</c:f>
              <c:numCache>
                <c:formatCode>General</c:formatCode>
                <c:ptCount val="5"/>
                <c:pt idx="0">
                  <c:v>-1.4799504759639901</c:v>
                </c:pt>
                <c:pt idx="1">
                  <c:v>-0.50262468995003384</c:v>
                </c:pt>
                <c:pt idx="2">
                  <c:v>1.033172973786183</c:v>
                </c:pt>
                <c:pt idx="3">
                  <c:v>0.33508312663335721</c:v>
                </c:pt>
                <c:pt idx="4">
                  <c:v>0.61431906549448756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E4-4A30-AE2D-B01430EB5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982184"/>
        <c:axId val="537982576"/>
      </c:scatterChart>
      <c:valAx>
        <c:axId val="53798218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82576"/>
        <c:crosses val="autoZero"/>
        <c:crossBetween val="midCat"/>
      </c:valAx>
      <c:valAx>
        <c:axId val="53798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82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</xdr:row>
      <xdr:rowOff>176212</xdr:rowOff>
    </xdr:from>
    <xdr:to>
      <xdr:col>16</xdr:col>
      <xdr:colOff>275167</xdr:colOff>
      <xdr:row>20</xdr:row>
      <xdr:rowOff>61912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899583</xdr:colOff>
      <xdr:row>6</xdr:row>
      <xdr:rowOff>10583</xdr:rowOff>
    </xdr:from>
    <xdr:to>
      <xdr:col>11</xdr:col>
      <xdr:colOff>190500</xdr:colOff>
      <xdr:row>10</xdr:row>
      <xdr:rowOff>127000</xdr:rowOff>
    </xdr:to>
    <xdr:cxnSp macro="">
      <xdr:nvCxnSpPr>
        <xdr:cNvPr id="3" name="Straight Arrow Connector 2"/>
        <xdr:cNvCxnSpPr/>
      </xdr:nvCxnSpPr>
      <xdr:spPr>
        <a:xfrm flipH="1">
          <a:off x="5185833" y="1153583"/>
          <a:ext cx="4282017" cy="87841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370417</xdr:colOff>
      <xdr:row>5</xdr:row>
      <xdr:rowOff>84667</xdr:rowOff>
    </xdr:from>
    <xdr:to>
      <xdr:col>11</xdr:col>
      <xdr:colOff>10584</xdr:colOff>
      <xdr:row>18</xdr:row>
      <xdr:rowOff>137583</xdr:rowOff>
    </xdr:to>
    <xdr:cxnSp macro="">
      <xdr:nvCxnSpPr>
        <xdr:cNvPr id="4" name="Straight Arrow Connector 3"/>
        <xdr:cNvCxnSpPr/>
      </xdr:nvCxnSpPr>
      <xdr:spPr>
        <a:xfrm flipH="1">
          <a:off x="5675842" y="1037167"/>
          <a:ext cx="3612092" cy="2719916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21166</xdr:colOff>
      <xdr:row>23</xdr:row>
      <xdr:rowOff>10584</xdr:rowOff>
    </xdr:from>
    <xdr:to>
      <xdr:col>5</xdr:col>
      <xdr:colOff>150283</xdr:colOff>
      <xdr:row>29</xdr:row>
      <xdr:rowOff>134409</xdr:rowOff>
    </xdr:to>
    <xdr:pic>
      <xdr:nvPicPr>
        <xdr:cNvPr id="5" name="Picture 4" descr="Image result for pearson r formula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0916" y="4582584"/>
          <a:ext cx="3621617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338667</xdr:colOff>
      <xdr:row>23</xdr:row>
      <xdr:rowOff>74083</xdr:rowOff>
    </xdr:from>
    <xdr:to>
      <xdr:col>8</xdr:col>
      <xdr:colOff>323583</xdr:colOff>
      <xdr:row>30</xdr:row>
      <xdr:rowOff>178678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40917" y="4646083"/>
          <a:ext cx="2133333" cy="14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90" zoomScaleNormal="90" workbookViewId="0">
      <selection activeCell="M28" sqref="M28"/>
    </sheetView>
  </sheetViews>
  <sheetFormatPr defaultRowHeight="15" x14ac:dyDescent="0.25"/>
  <cols>
    <col min="1" max="1" width="13.28515625" bestFit="1" customWidth="1"/>
    <col min="2" max="2" width="13.85546875" bestFit="1" customWidth="1"/>
    <col min="3" max="3" width="18.140625" bestFit="1" customWidth="1"/>
    <col min="4" max="4" width="19" bestFit="1" customWidth="1"/>
    <col min="5" max="5" width="15.28515625" bestFit="1" customWidth="1"/>
    <col min="6" max="6" width="13.855468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</row>
    <row r="2" spans="1:7" x14ac:dyDescent="0.2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/>
    </row>
    <row r="3" spans="1:7" x14ac:dyDescent="0.25">
      <c r="A3" s="1">
        <v>163</v>
      </c>
      <c r="B3" s="1">
        <v>60</v>
      </c>
      <c r="C3" s="1">
        <f>(A3-AVERAGE($A$3:$A$7))/_xlfn.STDEV.S($A$3:$A$7)</f>
        <v>-1.4799504759639901</v>
      </c>
      <c r="D3" s="1">
        <f>(B3-AVERAGE($B$3:$B$7))/_xlfn.STDEV.S($B$3:$B$7)</f>
        <v>-1.2566227956498237</v>
      </c>
      <c r="E3" s="1">
        <f>(C3-D3)^2</f>
        <v>4.9875252794506504E-2</v>
      </c>
      <c r="F3" s="1">
        <f>(C3-AVERAGE($C$3:$C$7))^2</f>
        <v>2.1902534113060428</v>
      </c>
      <c r="G3" s="1"/>
    </row>
    <row r="4" spans="1:7" x14ac:dyDescent="0.25">
      <c r="A4" s="1">
        <v>170</v>
      </c>
      <c r="B4" s="1">
        <v>65</v>
      </c>
      <c r="C4" s="1">
        <f t="shared" ref="C4:C7" si="0">(A4-AVERAGE($A$3:$A$7))/_xlfn.STDEV.S($A$3:$A$7)</f>
        <v>-0.50262468995003384</v>
      </c>
      <c r="D4" s="1">
        <f t="shared" ref="D4:D7" si="1">(B4-AVERAGE($B$3:$B$7))/_xlfn.STDEV.S($B$3:$B$7)</f>
        <v>-0.70547244668060305</v>
      </c>
      <c r="E4" s="1">
        <f t="shared" ref="E4:E7" si="2">(C4-D4)^2</f>
        <v>4.1147212410624183E-2</v>
      </c>
      <c r="F4" s="1">
        <f t="shared" ref="F4:F7" si="3">(C4-AVERAGE($C$3:$C$7))^2</f>
        <v>0.25263157894736843</v>
      </c>
      <c r="G4" s="1"/>
    </row>
    <row r="5" spans="1:7" x14ac:dyDescent="0.25">
      <c r="A5" s="1">
        <v>181</v>
      </c>
      <c r="B5" s="1">
        <v>83</v>
      </c>
      <c r="C5" s="1">
        <f t="shared" si="0"/>
        <v>1.033172973786183</v>
      </c>
      <c r="D5" s="1">
        <f t="shared" si="1"/>
        <v>1.2786688096085912</v>
      </c>
      <c r="E5" s="1">
        <f t="shared" si="2"/>
        <v>6.0268205406142798E-2</v>
      </c>
      <c r="F5" s="1">
        <f t="shared" si="3"/>
        <v>1.0674463937621834</v>
      </c>
      <c r="G5" s="1"/>
    </row>
    <row r="6" spans="1:7" x14ac:dyDescent="0.25">
      <c r="A6" s="1">
        <v>176</v>
      </c>
      <c r="B6" s="1">
        <v>73</v>
      </c>
      <c r="C6" s="1">
        <f t="shared" si="0"/>
        <v>0.33508312663335721</v>
      </c>
      <c r="D6" s="1">
        <f t="shared" si="1"/>
        <v>0.17636811167014996</v>
      </c>
      <c r="E6" s="1">
        <f t="shared" si="2"/>
        <v>2.5190455974771101E-2</v>
      </c>
      <c r="F6" s="1">
        <f t="shared" si="3"/>
        <v>0.11228070175438602</v>
      </c>
      <c r="G6" s="1"/>
    </row>
    <row r="7" spans="1:7" x14ac:dyDescent="0.25">
      <c r="A7" s="1">
        <v>178</v>
      </c>
      <c r="B7" s="1">
        <v>76</v>
      </c>
      <c r="C7" s="1">
        <f t="shared" si="0"/>
        <v>0.61431906549448756</v>
      </c>
      <c r="D7" s="1">
        <f t="shared" si="1"/>
        <v>0.50705832105168236</v>
      </c>
      <c r="E7" s="1">
        <f t="shared" si="2"/>
        <v>1.1504867298424766E-2</v>
      </c>
      <c r="F7" s="1">
        <f t="shared" si="3"/>
        <v>0.37738791423001955</v>
      </c>
      <c r="G7" s="1"/>
    </row>
    <row r="8" spans="1:7" x14ac:dyDescent="0.25">
      <c r="C8" s="2"/>
    </row>
    <row r="9" spans="1:7" x14ac:dyDescent="0.25">
      <c r="C9" s="2"/>
      <c r="D9" s="1" t="s">
        <v>10</v>
      </c>
      <c r="E9" s="3">
        <f>SUM(E3:E7)</f>
        <v>0.18798599388446935</v>
      </c>
    </row>
    <row r="10" spans="1:7" x14ac:dyDescent="0.25">
      <c r="C10" s="2"/>
      <c r="D10" s="1" t="s">
        <v>11</v>
      </c>
      <c r="E10" s="3">
        <f>SUM(F3:F7)</f>
        <v>3.9999999999999996</v>
      </c>
    </row>
    <row r="11" spans="1:7" x14ac:dyDescent="0.25">
      <c r="C11" s="2"/>
      <c r="D11" s="1" t="s">
        <v>12</v>
      </c>
      <c r="E11" s="3">
        <f>(1-(E9/E10))</f>
        <v>0.95300350152888269</v>
      </c>
    </row>
    <row r="12" spans="1:7" x14ac:dyDescent="0.25">
      <c r="C12" s="2"/>
      <c r="D12" s="2"/>
      <c r="E12" s="4"/>
    </row>
    <row r="13" spans="1:7" x14ac:dyDescent="0.25">
      <c r="C13" s="7" t="s">
        <v>13</v>
      </c>
      <c r="D13" s="7"/>
      <c r="E13" s="7"/>
      <c r="F13" s="7"/>
    </row>
    <row r="14" spans="1:7" x14ac:dyDescent="0.25">
      <c r="C14" s="5"/>
      <c r="D14" s="5" t="s">
        <v>14</v>
      </c>
      <c r="E14" s="5" t="s">
        <v>15</v>
      </c>
      <c r="F14" s="5" t="s">
        <v>16</v>
      </c>
    </row>
    <row r="15" spans="1:7" ht="30" x14ac:dyDescent="0.25">
      <c r="C15" s="6" t="s">
        <v>17</v>
      </c>
      <c r="D15" s="5">
        <f>(SUM((C3-AVERAGE(C3:C7))*(D3-AVERAGE(D3:D7)),(C4-AVERAGE(C3:C7))*(D4-AVERAGE(D3:D7)),(C5-AVERAGE(C3:C7))*(D5-AVERAGE(D3:D7)),(C6-AVERAGE(C3:C7))*(D6-AVERAGE(D3:D7)),(C7-AVERAGE(C3:C7))*(D7-AVERAGE(D3:D7))))</f>
        <v>3.9060070030577614</v>
      </c>
      <c r="E15" s="5">
        <f>SQRT(SUM((C3-AVERAGE(C3:C7))^2,(C4-AVERAGE(C3:C7))^2,(C5-AVERAGE(C3:C7))^2,(C6-AVERAGE(C3:C7))^2,(C7-AVERAGE(C3:C7))^2)*SUM((D3-AVERAGE(D3:D7))^2,(D4-AVERAGE(D3:D7))^2,(D5-AVERAGE(D3:D7))^2,(D6-AVERAGE(D3:D7))^2,(D7-AVERAGE(D3:D7))^2))</f>
        <v>3.999999999999996</v>
      </c>
      <c r="F15" s="5">
        <f>D15/E15</f>
        <v>0.97650175076444135</v>
      </c>
    </row>
    <row r="16" spans="1:7" x14ac:dyDescent="0.25">
      <c r="C16" s="5" t="s">
        <v>18</v>
      </c>
      <c r="D16" s="5">
        <f>D15/(SUM((C3-AVERAGE(C3:C7))^2,(C4-AVERAGE(C3:C7))^2,(C5-AVERAGE(C3:C7))^2,(C6-AVERAGE(C3:C7))^2,(C7-AVERAGE(C3:C7))^2))</f>
        <v>0.97650175076444046</v>
      </c>
      <c r="E16" s="5"/>
      <c r="F16" s="5"/>
    </row>
    <row r="17" spans="3:9" x14ac:dyDescent="0.25">
      <c r="C17" s="5" t="s">
        <v>19</v>
      </c>
      <c r="D17" s="5">
        <f>AVERAGE(C3:C7)-(D16*(AVERAGE(D3:D7)))</f>
        <v>1.3615453380781688E-15</v>
      </c>
      <c r="E17" s="5"/>
      <c r="F17" s="5"/>
    </row>
    <row r="18" spans="3:9" x14ac:dyDescent="0.25">
      <c r="C18" s="5"/>
      <c r="D18" s="5"/>
      <c r="E18" s="5"/>
      <c r="F18" s="5"/>
    </row>
    <row r="19" spans="3:9" x14ac:dyDescent="0.25">
      <c r="C19" s="5" t="s">
        <v>20</v>
      </c>
      <c r="D19" s="7" t="s">
        <v>21</v>
      </c>
      <c r="E19" s="7"/>
      <c r="F19" s="7"/>
    </row>
    <row r="20" spans="3:9" x14ac:dyDescent="0.25">
      <c r="C20" s="5"/>
      <c r="D20" s="7" t="s">
        <v>22</v>
      </c>
      <c r="E20" s="7"/>
      <c r="F20" s="7"/>
    </row>
    <row r="22" spans="3:9" ht="15" customHeight="1" x14ac:dyDescent="0.25">
      <c r="C22" s="8" t="s">
        <v>23</v>
      </c>
      <c r="D22" s="8"/>
      <c r="E22" s="8"/>
      <c r="F22" s="8"/>
      <c r="G22" s="8"/>
      <c r="H22" s="8"/>
      <c r="I22" s="8"/>
    </row>
    <row r="23" spans="3:9" ht="15" customHeight="1" x14ac:dyDescent="0.25">
      <c r="C23" s="8"/>
      <c r="D23" s="8"/>
      <c r="E23" s="8"/>
      <c r="F23" s="8"/>
      <c r="G23" s="8"/>
      <c r="H23" s="8"/>
      <c r="I23" s="8"/>
    </row>
  </sheetData>
  <mergeCells count="4">
    <mergeCell ref="C13:F13"/>
    <mergeCell ref="D19:F19"/>
    <mergeCell ref="D20:F20"/>
    <mergeCell ref="C22:I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Anugraha Sinha</dc:creator>
  <cp:lastModifiedBy>Anugraha Sinha</cp:lastModifiedBy>
  <dcterms:created xsi:type="dcterms:W3CDTF">2018-06-12T02:30:27Z</dcterms:created>
  <dcterms:modified xsi:type="dcterms:W3CDTF">2019-08-24T03:28:17Z</dcterms:modified>
</cp:coreProperties>
</file>