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[July 2016_2 Febrero 2021]\MJHR\[Proteomics]\[20191219 Results 3er round y total]\20210108 A Josh_for figures\"/>
    </mc:Choice>
  </mc:AlternateContent>
  <bookViews>
    <workbookView xWindow="0" yWindow="0" windowWidth="19200" windowHeight="6540" activeTab="2"/>
  </bookViews>
  <sheets>
    <sheet name="Comp1_Females" sheetId="4" r:id="rId1"/>
    <sheet name="Comp2_Males" sheetId="1" r:id="rId2"/>
    <sheet name="Comp3_Females vs. Male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5" l="1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6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I108" i="5" l="1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0" i="4" l="1"/>
  <c r="I2" i="4" l="1"/>
  <c r="I59" i="1" l="1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" i="4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58" i="1" l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<sst xmlns="http://schemas.openxmlformats.org/spreadsheetml/2006/main" count="975" uniqueCount="724">
  <si>
    <t>Accession</t>
  </si>
  <si>
    <t xml:space="preserve">Symbol </t>
  </si>
  <si>
    <t>Description</t>
  </si>
  <si>
    <t>MW [kDa]</t>
  </si>
  <si>
    <t># Peptides</t>
  </si>
  <si>
    <t>mtF2/wtF2</t>
  </si>
  <si>
    <t>mtM1/wtM1</t>
  </si>
  <si>
    <t>mtM2/wtM2</t>
  </si>
  <si>
    <t>MEAN</t>
  </si>
  <si>
    <t>P37804</t>
  </si>
  <si>
    <t>Tagln</t>
  </si>
  <si>
    <t>Transgelin OS=Mus musculus GN=Tagln PE=1 SV=3</t>
  </si>
  <si>
    <t>Q3UY21</t>
  </si>
  <si>
    <t>Mog</t>
  </si>
  <si>
    <t>Myelin-oligodendrocyte glycoprotein OS=Mus musculus GN=Mog PE=1 SV=1</t>
  </si>
  <si>
    <t>F6RT34</t>
  </si>
  <si>
    <t xml:space="preserve">Mbp </t>
  </si>
  <si>
    <t>Myelin basic protein (Fragment) OS=Mus musculus GN=Mbp PE=1 SV=1</t>
  </si>
  <si>
    <t>P60202</t>
  </si>
  <si>
    <t>Plp1</t>
  </si>
  <si>
    <t>Myelin proteolipid protein OS=Mus musculus GN=Plp1 PE=1 SV=2</t>
  </si>
  <si>
    <t>Q9D2P8</t>
  </si>
  <si>
    <t>Mobp</t>
  </si>
  <si>
    <t>Myelin-associated oligodendrocyte basic protein OS=Mus musculus GN=Mobp PE=1 SV=1</t>
  </si>
  <si>
    <t>A0A0G2JEK2</t>
  </si>
  <si>
    <t>Crip1</t>
  </si>
  <si>
    <t>Cysteine-rich protein 1 OS=Mus musculus GN=Crip1 PE=1 SV=1</t>
  </si>
  <si>
    <t>Q60771</t>
  </si>
  <si>
    <t>Cldn11</t>
  </si>
  <si>
    <t>Claudin-11 OS=Mus musculus GN=Cldn11 PE=1 SV=1</t>
  </si>
  <si>
    <t>A0A087WPR1</t>
  </si>
  <si>
    <t>Mag</t>
  </si>
  <si>
    <t>Myelin-associated glycoprotein OS=Mus musculus GN=Mag PE=1 SV=1</t>
  </si>
  <si>
    <t>P16330</t>
  </si>
  <si>
    <t>Cnp</t>
  </si>
  <si>
    <t>2',3'-cyclic-nucleotide 3'-phosphodiesterase OS=Mus musculus GN=Cnp PE=1 SV=3</t>
  </si>
  <si>
    <t>P08551</t>
  </si>
  <si>
    <t>Nefl</t>
  </si>
  <si>
    <t>Neurofilament light polypeptide OS=Mus musculus GN=Nefl PE=1 SV=5</t>
  </si>
  <si>
    <t>Q5EBJ4</t>
  </si>
  <si>
    <t>Ermn</t>
  </si>
  <si>
    <t>Ermin OS=Mus musculus GN=Ermn PE=1 SV=1</t>
  </si>
  <si>
    <t>Q8VDQ8</t>
  </si>
  <si>
    <t>Sirt2</t>
  </si>
  <si>
    <t>NAD-dependent protein deacetylase sirtuin-2 OS=Mus musculus GN=Sirt2 PE=1 SV=2</t>
  </si>
  <si>
    <t>P63082</t>
  </si>
  <si>
    <t>Atp6v0c</t>
  </si>
  <si>
    <t>V-type proton ATPase 16 kDa proteolipid subunit OS=Mus musculus GN=Atp6v0c PE=1 SV=1</t>
  </si>
  <si>
    <t>P40237</t>
  </si>
  <si>
    <t>Cd82</t>
  </si>
  <si>
    <t>CD82 antigen OS=Mus musculus GN=Cd82 PE=1 SV=1</t>
  </si>
  <si>
    <t>Q9DCU2</t>
  </si>
  <si>
    <t>Pllp</t>
  </si>
  <si>
    <t>Plasmolipin OS=Mus musculus GN=Pllp PE=1 SV=1</t>
  </si>
  <si>
    <t>Q8BYH7</t>
  </si>
  <si>
    <t>Tbc1d17</t>
  </si>
  <si>
    <t>TBC1 domain family member 17 OS=Mus musculus GN=Tbc1d17 PE=1 SV=2</t>
  </si>
  <si>
    <t>Q9JKX6</t>
  </si>
  <si>
    <t>Nudt5</t>
  </si>
  <si>
    <t>ADP-sugar pyrophosphatase OS=Mus musculus GN=Nudt5 PE=1 SV=1</t>
  </si>
  <si>
    <t>Z4YK56</t>
  </si>
  <si>
    <t>AU040320</t>
  </si>
  <si>
    <t>Protein AU040320 OS=Mus musculus GN=AU040320 PE=1 SV=1</t>
  </si>
  <si>
    <t>Flna</t>
  </si>
  <si>
    <t>Q9CQ19</t>
  </si>
  <si>
    <t>Myl9</t>
  </si>
  <si>
    <t>Myosin regulatory light polypeptide 9 OS=Mus musculus GN=Myl9 PE=1 SV=3</t>
  </si>
  <si>
    <t>P40240</t>
  </si>
  <si>
    <t>Cd9</t>
  </si>
  <si>
    <t>CD9 antigen OS=Mus musculus GN=Cd9 PE=1 SV=2</t>
  </si>
  <si>
    <t>P19246</t>
  </si>
  <si>
    <t>Nefh</t>
  </si>
  <si>
    <t>Neurofilament heavy polypeptide OS=Mus musculus GN=Nefh PE=1 SV=3</t>
  </si>
  <si>
    <t>P46660</t>
  </si>
  <si>
    <t>Ina</t>
  </si>
  <si>
    <t>Alpha-internexin OS=Mus musculus GN=Ina PE=1 SV=3</t>
  </si>
  <si>
    <t>P23927</t>
  </si>
  <si>
    <t>Cryab</t>
  </si>
  <si>
    <t>Alpha-crystallin B chain OS=Mus musculus GN=Cryab PE=1 SV=2</t>
  </si>
  <si>
    <t>Q8BR63</t>
  </si>
  <si>
    <t>Fam177a1</t>
  </si>
  <si>
    <t>Protein FAM177A1 OS=Mus musculus GN=Fam177a1 PE=1 SV=1</t>
  </si>
  <si>
    <t>Q80VQ0</t>
  </si>
  <si>
    <t>Aldh3b1</t>
  </si>
  <si>
    <t>Aldehyde dehydrogenase family 3 member B1 OS=Mus musculus GN=Aldh3b1 PE=1 SV=1</t>
  </si>
  <si>
    <t>Q922J6</t>
  </si>
  <si>
    <t>Tspan2</t>
  </si>
  <si>
    <t>Tetraspanin-2 OS=Mus musculus GN=Tspan2 PE=1 SV=1</t>
  </si>
  <si>
    <t>Vim</t>
  </si>
  <si>
    <t>Vimentin OS=Mus musculus GN=Vim PE=1 SV=3</t>
  </si>
  <si>
    <t>Q5SYD0</t>
  </si>
  <si>
    <t>Myo1d</t>
  </si>
  <si>
    <t>Unconventional myosin-Id OS=Mus musculus GN=Myo1d PE=1 SV=1</t>
  </si>
  <si>
    <t>Q9JHR9</t>
  </si>
  <si>
    <t>Nrip2</t>
  </si>
  <si>
    <t>Nuclear receptor-interacting protein 2 OS=Mus musculus GN=Nrip2 PE=1 SV=2</t>
  </si>
  <si>
    <t>Q8K406</t>
  </si>
  <si>
    <t>Lgi3</t>
  </si>
  <si>
    <t>Leucine-rich repeat LGI family member 3 OS=Mus musculus GN=Lgi3 PE=1 SV=1</t>
  </si>
  <si>
    <t>Q6PDI6</t>
  </si>
  <si>
    <t>Mindy2</t>
  </si>
  <si>
    <t>Ubiquitin carboxyl-terminal hydrolase MINDY-2 OS=Mus musculus GN=Fam63b PE=1 SV=1</t>
  </si>
  <si>
    <t>P53996</t>
  </si>
  <si>
    <t>Cnbp</t>
  </si>
  <si>
    <t>Cellular nucleic acid-binding protein OS=Mus musculus GN=Cnbp PE=1 SV=2</t>
  </si>
  <si>
    <t>Q9JL62</t>
  </si>
  <si>
    <t>Gltp</t>
  </si>
  <si>
    <t>Glycolipid transfer protein OS=Mus musculus GN=Gltp PE=1 SV=3</t>
  </si>
  <si>
    <t>Q69ZS6</t>
  </si>
  <si>
    <t>Sv2c</t>
  </si>
  <si>
    <t>Synaptic vesicle glycoprotein 2C OS=Mus musculus GN=Sv2c PE=1 SV=2</t>
  </si>
  <si>
    <t>Q80TB8</t>
  </si>
  <si>
    <t>Vat1l</t>
  </si>
  <si>
    <t>Synaptic vesicle membrane protein VAT-1 homolog-like OS=Mus musculus GN=Vat1l PE=1 SV=2</t>
  </si>
  <si>
    <t>A2AMH4</t>
  </si>
  <si>
    <t>Slc44a1</t>
  </si>
  <si>
    <t>Choline transporter-like protein 1 OS=Mus musculus GN=Slc44a1 PE=1 SV=1</t>
  </si>
  <si>
    <t>Q6PHS9</t>
  </si>
  <si>
    <t>Cacna2d2</t>
  </si>
  <si>
    <t>Voltage-dependent calcium channel subunit alpha-2/delta-2 OS=Mus musculus GN=Cacna2d2 PE=1 SV=1</t>
  </si>
  <si>
    <t>Q9D387</t>
  </si>
  <si>
    <t>Lamp5</t>
  </si>
  <si>
    <t>Lysosome-associated membrane glycoprotein 5 OS=Mus musculus GN=Lamp5 PE=1 SV=2</t>
  </si>
  <si>
    <t>P84096</t>
  </si>
  <si>
    <t>Rhog</t>
  </si>
  <si>
    <t>Rho-related GTP-binding protein RhoG OS=Mus musculus GN=Rhog PE=1 SV=1</t>
  </si>
  <si>
    <t>Q8BH64</t>
  </si>
  <si>
    <t>Ehd2</t>
  </si>
  <si>
    <t>EH domain-containing protein 2 OS=Mus musculus GN=Ehd2 PE=1 SV=1</t>
  </si>
  <si>
    <t>Q8BHB9</t>
  </si>
  <si>
    <t>Clic6</t>
  </si>
  <si>
    <t>Chloride intracellular channel protein 6 OS=Mus musculus GN=Clic6 PE=1 SV=1</t>
  </si>
  <si>
    <t>Q9D154</t>
  </si>
  <si>
    <t>Serpinb1a</t>
  </si>
  <si>
    <t>Leukocyte elastase inhibitor A OS=Mus musculus GN=Serpinb1a PE=1 SV=1</t>
  </si>
  <si>
    <t>A0A0R4J0I1</t>
  </si>
  <si>
    <t>Serpina3k</t>
  </si>
  <si>
    <t>MCG1051009 OS=Mus musculus GN=Serpina3k PE=1 SV=1</t>
  </si>
  <si>
    <t>Q8BGN3</t>
  </si>
  <si>
    <t>Enpp6</t>
  </si>
  <si>
    <t>Ectonucleotide pyrophosphatase/phosphodiesterase family member 6 OS=Mus musculus GN=Enpp6 PE=1 SV=1</t>
  </si>
  <si>
    <t>Q9CRB6</t>
  </si>
  <si>
    <t>Tppp3</t>
  </si>
  <si>
    <t>Tubulin polymerization-promoting protein family member 3 OS=Mus musculus GN=Tppp3 PE=1 SV=1</t>
  </si>
  <si>
    <t>P43407</t>
  </si>
  <si>
    <t>Sdc2</t>
  </si>
  <si>
    <t>Syndecan-2 OS=Mus musculus GN=Sdc2 PE=1 SV=1</t>
  </si>
  <si>
    <t>Q8BGF0</t>
  </si>
  <si>
    <t>AW551984</t>
  </si>
  <si>
    <t>Protein AW551984 OS=Mus musculus GN=AW551984 PE=1 SV=1</t>
  </si>
  <si>
    <t>Q9CXV1</t>
  </si>
  <si>
    <t>Sdhd</t>
  </si>
  <si>
    <t>Succinate dehydrogenase [ubiquinone] cytochrome b small subunit, mitochondrial OS=Mus musculus GN=Sdhd PE=1 SV=2</t>
  </si>
  <si>
    <t>P17427</t>
  </si>
  <si>
    <t>Ap2a2</t>
  </si>
  <si>
    <t>AP-2 complex subunit alpha-2 OS=Mus musculus GN=Ap2a2 PE=1 SV=2</t>
  </si>
  <si>
    <t>Q80YN3</t>
  </si>
  <si>
    <t>Bcas1</t>
  </si>
  <si>
    <t>Breast carcinoma-amplified sequence 1 homolog OS=Mus musculus GN=Bcas1 PE=1 SV=3</t>
  </si>
  <si>
    <t>Q8BG18</t>
  </si>
  <si>
    <t>Necab1</t>
  </si>
  <si>
    <t>N-terminal EF-hand calcium-binding protein 1 OS=Mus musculus GN=Necab1 PE=1 SV=1</t>
  </si>
  <si>
    <t>P35762</t>
  </si>
  <si>
    <t>Cd81</t>
  </si>
  <si>
    <t>CD81 antigen OS=Mus musculus GN=Cd81 PE=1 SV=2</t>
  </si>
  <si>
    <t>A2A5V4</t>
  </si>
  <si>
    <t>Sh3bp1</t>
  </si>
  <si>
    <t>SH3 domain-binding protein 1 OS=Mus musculus GN=Sh3bp1 PE=1 SV=1</t>
  </si>
  <si>
    <t>O35668</t>
  </si>
  <si>
    <t>Hap1</t>
  </si>
  <si>
    <t>Huntingtin-associated protein 1 OS=Mus musculus GN=Hap1 PE=1 SV=1</t>
  </si>
  <si>
    <t>P28661</t>
  </si>
  <si>
    <t>Septin4</t>
  </si>
  <si>
    <t>Septin-4 OS=Mus musculus GN=Sept4 PE=1 SV=1</t>
  </si>
  <si>
    <t>Q3V2R3</t>
  </si>
  <si>
    <t>Chn2</t>
  </si>
  <si>
    <t>Beta-chimaerin OS=Mus musculus GN=Chn2 PE=1 SV=1</t>
  </si>
  <si>
    <t>Q8R1Z9</t>
  </si>
  <si>
    <t>Rnf121</t>
  </si>
  <si>
    <t>RING finger protein 121 OS=Mus musculus GN=Rnf121 PE=1 SV=1</t>
  </si>
  <si>
    <t>Q8BHK2</t>
  </si>
  <si>
    <t>Scn3b</t>
  </si>
  <si>
    <t>Sodium channel subunit beta-3 OS=Mus musculus GN=Scn3b PE=1 SV=1</t>
  </si>
  <si>
    <t>Q6GSS7</t>
  </si>
  <si>
    <t>Hist2h2aa1</t>
  </si>
  <si>
    <t>Histone H2A type 2-A OS=Mus musculus GN=Hist2h2aa1 PE=1 SV=3</t>
  </si>
  <si>
    <t>Q8BH43</t>
  </si>
  <si>
    <t>Wasf2</t>
  </si>
  <si>
    <t>Wiskott-Aldrich syndrome protein family member 2 OS=Mus musculus GN=Wasf2 PE=1 SV=1</t>
  </si>
  <si>
    <t>E9PZS8</t>
  </si>
  <si>
    <t>Cox7a2l</t>
  </si>
  <si>
    <t>Cytochrome c oxidase subunit 7A-related protein, mitochondrial OS=Mus musculus GN=Cox7a2l PE=1 SV=1</t>
  </si>
  <si>
    <t>O70433</t>
  </si>
  <si>
    <t>Fhl2</t>
  </si>
  <si>
    <t>Four and a half LIM domains protein 2 OS=Mus musculus GN=Fhl2 PE=1 SV=1</t>
  </si>
  <si>
    <t>P97863</t>
  </si>
  <si>
    <t>Nfib</t>
  </si>
  <si>
    <t>Nuclear factor 1 B-type OS=Mus musculus GN=Nfib PE=1 SV=2</t>
  </si>
  <si>
    <t>P08122</t>
  </si>
  <si>
    <t>Col4a2</t>
  </si>
  <si>
    <t>Collagen alpha-2(IV) chain OS=Mus musculus GN=Col4a2 PE=1 SV=4</t>
  </si>
  <si>
    <t>E9PUC5</t>
  </si>
  <si>
    <t>Psd3</t>
  </si>
  <si>
    <t>PH and SEC7 domain-containing protein 3 OS=Mus musculus GN=Psd3 PE=1 SV=1</t>
  </si>
  <si>
    <t>Q8VCG1</t>
  </si>
  <si>
    <t>Dut</t>
  </si>
  <si>
    <t>Deoxyuridine triphosphatase, isoform CRA_b OS=Mus musculus GN=Dut PE=1 SV=1</t>
  </si>
  <si>
    <t>Q8BMF3</t>
  </si>
  <si>
    <t>Me3</t>
  </si>
  <si>
    <t>NADP-dependent malic enzyme, mitochondrial OS=Mus musculus GN=Me3 PE=1 SV=2</t>
  </si>
  <si>
    <t>Q8K0Z7</t>
  </si>
  <si>
    <t>Taco1</t>
  </si>
  <si>
    <t>Translational activator of cytochrome c oxidase 1 OS=Mus musculus GN=Taco1 PE=1 SV=1</t>
  </si>
  <si>
    <t>P22752</t>
  </si>
  <si>
    <t>Hist1h2ab</t>
  </si>
  <si>
    <t>Histone H2A type 1 OS=Mus musculus GN=Hist1h2ab PE=1 SV=3</t>
  </si>
  <si>
    <t>Q9JJC6</t>
  </si>
  <si>
    <t>Rilpl1</t>
  </si>
  <si>
    <t>RILP-like protein 1 OS=Mus musculus GN=Rilpl1 PE=1 SV=1</t>
  </si>
  <si>
    <t>P98191</t>
  </si>
  <si>
    <t>Cds1</t>
  </si>
  <si>
    <t>Phosphatidate cytidylyltransferase 1 OS=Mus musculus GN=Cds1 PE=1 SV=2</t>
  </si>
  <si>
    <t>Q3UH99</t>
  </si>
  <si>
    <t>Shisa6</t>
  </si>
  <si>
    <t>Protein shisa-6 homolog OS=Mus musculus GN=Shisa6 PE=1 SV=1</t>
  </si>
  <si>
    <t>D3YXH0</t>
  </si>
  <si>
    <t>Igsf5</t>
  </si>
  <si>
    <t>Immunoglobulin superfamily member 5 OS=Mus musculus GN=Igsf5 PE=4 SV=1</t>
  </si>
  <si>
    <t>P21761</t>
  </si>
  <si>
    <t>Trhr</t>
  </si>
  <si>
    <t>Thyrotropin-releasing hormone receptor OS=Mus musculus GN=Trhr PE=2 SV=1</t>
  </si>
  <si>
    <t>Q8R071</t>
  </si>
  <si>
    <t>Itpka</t>
  </si>
  <si>
    <t>Inositol-trisphosphate 3-kinase A OS=Mus musculus GN=Itpka PE=1 SV=1</t>
  </si>
  <si>
    <t>H3BIV5</t>
  </si>
  <si>
    <t>Akap5</t>
  </si>
  <si>
    <t>A-kinase anchor protein 5 OS=Mus musculus GN=Akap5 PE=1 SV=1</t>
  </si>
  <si>
    <t>O54983</t>
  </si>
  <si>
    <t>Crym</t>
  </si>
  <si>
    <t>Ketimine reductase mu-crystallin OS=Mus musculus GN=Crym PE=1 SV=1</t>
  </si>
  <si>
    <t>P49813</t>
  </si>
  <si>
    <t>Tmod1</t>
  </si>
  <si>
    <t>Tropomodulin-1 OS=Mus musculus GN=Tmod1 PE=1 SV=2</t>
  </si>
  <si>
    <t>P67984</t>
  </si>
  <si>
    <t>Rpl22</t>
  </si>
  <si>
    <t>60S ribosomal protein L22 OS=Mus musculus GN=Rpl22 PE=1 SV=2</t>
  </si>
  <si>
    <t>Q9CZT8</t>
  </si>
  <si>
    <t>Rab3b</t>
  </si>
  <si>
    <t>Ras-related protein Rab-3B OS=Mus musculus GN=Rab3b PE=1 SV=1</t>
  </si>
  <si>
    <t>Q8QZT2</t>
  </si>
  <si>
    <t>Ccsap</t>
  </si>
  <si>
    <t>Centriole, cilia and spindle-associated protein OS=Mus musculus GN=Ccsap PE=1 SV=1</t>
  </si>
  <si>
    <t>Q78IK4</t>
  </si>
  <si>
    <t>Apool</t>
  </si>
  <si>
    <t>MICOS complex subunit Mic27 OS=Mus musculus GN=Apool PE=1 SV=1</t>
  </si>
  <si>
    <t>Q8C031</t>
  </si>
  <si>
    <t>Lrrc4c</t>
  </si>
  <si>
    <t>Leucine-rich repeat-containing protein 4C OS=Mus musculus GN=Lrrc4c PE=1 SV=2</t>
  </si>
  <si>
    <t>F8WJ98</t>
  </si>
  <si>
    <t>Tmcc1</t>
  </si>
  <si>
    <t>Transmembrane and coiled-coil domains protein 1 (Fragment) OS=Mus musculus GN=Tmcc1 PE=1 SV=2</t>
  </si>
  <si>
    <t>P0C7L0</t>
  </si>
  <si>
    <t>Wipf3</t>
  </si>
  <si>
    <t>WAS/WASL-interacting protein family member 3 OS=Mus musculus GN=Wipf3 PE=1 SV=1</t>
  </si>
  <si>
    <t>Q8VEA4</t>
  </si>
  <si>
    <t>Chchd4</t>
  </si>
  <si>
    <t>Mitochondrial intermembrane space import and assembly protein 40 OS=Mus musculus GN=Chchd4 PE=1 SV=1</t>
  </si>
  <si>
    <t>P97490</t>
  </si>
  <si>
    <t>Adcy8</t>
  </si>
  <si>
    <t>Adenylate cyclase type 8 OS=Mus musculus GN=Adcy8 PE=1 SV=2</t>
  </si>
  <si>
    <t>P24549</t>
  </si>
  <si>
    <t>Aldh1a1</t>
  </si>
  <si>
    <t>Retinal dehydrogenase 1 OS=Mus musculus GN=Aldh1a1 PE=1 SV=5</t>
  </si>
  <si>
    <t>Q60751</t>
  </si>
  <si>
    <t>Igf1r</t>
  </si>
  <si>
    <t>Insulin-like growth factor 1 receptor OS=Mus musculus GN=Igf1r PE=1 SV=3</t>
  </si>
  <si>
    <t>A0A1D5RMH7</t>
  </si>
  <si>
    <t>PH and SEC7 domain-containing protein 3 OS=Mus musculus GN=Psd3 PE=4 SV=1</t>
  </si>
  <si>
    <t>F7BE84</t>
  </si>
  <si>
    <t>Ankrd50</t>
  </si>
  <si>
    <t>Protein Ankrd50 (Fragment) OS=Mus musculus GN=Ankrd50 PE=1 SV=1</t>
  </si>
  <si>
    <t>E9Q3M9</t>
  </si>
  <si>
    <t>Cracdl</t>
  </si>
  <si>
    <t>Protein 2010300C02Rik OS=Mus musculus GN=2010300C02Rik PE=1 SV=1</t>
  </si>
  <si>
    <t>Q9Z0X1</t>
  </si>
  <si>
    <t>Aifm1</t>
  </si>
  <si>
    <t>Apoptosis-inducing factor 1, mitochondrial OS=Mus musculus GN=Aifm1 PE=1 SV=1</t>
  </si>
  <si>
    <t>E9PWD2</t>
  </si>
  <si>
    <t>Thsd7a</t>
  </si>
  <si>
    <t>Thrombospondin type-1 domain-containing protein 7A OS=Mus musculus GN=Thsd7a PE=1 SV=1</t>
  </si>
  <si>
    <t>Q9DCB4</t>
  </si>
  <si>
    <t>Arpp21</t>
  </si>
  <si>
    <t>cAMP-regulated phosphoprotein 21 OS=Mus musculus GN=Arpp21 PE=1 SV=2</t>
  </si>
  <si>
    <t>A0A0G2JGW6</t>
  </si>
  <si>
    <t>Cdkl5</t>
  </si>
  <si>
    <t>Cyclin-dependent kinase-like 5 OS=Mus musculus GN=Cdkl5 PE=1 SV=1</t>
  </si>
  <si>
    <t>Q6ZPF3</t>
  </si>
  <si>
    <t>Tiam2</t>
  </si>
  <si>
    <t>T-lymphoma invasion and metastasis-inducing protein 2 OS=Mus musculus GN=Tiam2 PE=1 SV=2</t>
  </si>
  <si>
    <t>E9Q6L9</t>
  </si>
  <si>
    <t>Lrrc7</t>
  </si>
  <si>
    <t>Leucine-rich repeat-containing protein 7 OS=Mus musculus GN=Lrrc7 PE=1 SV=1</t>
  </si>
  <si>
    <t>Q61941</t>
  </si>
  <si>
    <t>Nnt</t>
  </si>
  <si>
    <t>NAD(P) transhydrogenase, mitochondrial OS=Mus musculus GN=Nnt PE=1 SV=2</t>
  </si>
  <si>
    <t>P43274</t>
  </si>
  <si>
    <t>H1f4</t>
  </si>
  <si>
    <t>Histone H1.4 OS=Mus musculus GN=Hist1h1e PE=1 SV=2</t>
  </si>
  <si>
    <t>P10922</t>
  </si>
  <si>
    <t>H1f0</t>
  </si>
  <si>
    <t>Histone H1.0 OS=Mus musculus GN=H1f0 PE=2 SV=4</t>
  </si>
  <si>
    <t>P15864</t>
  </si>
  <si>
    <t>H1f2</t>
  </si>
  <si>
    <t>Histone H1.2 OS=Mus musculus GN=Hist1h1c PE=1 SV=2</t>
  </si>
  <si>
    <t>P43275</t>
  </si>
  <si>
    <t>H1f1</t>
  </si>
  <si>
    <t>Histone H1.1 OS=Mus musculus GN=Hist1h1a PE=1 SV=2</t>
  </si>
  <si>
    <t>P43276</t>
  </si>
  <si>
    <t>H1f5</t>
  </si>
  <si>
    <t>Histone H1.5 OS=Mus musculus GN=Hist1h1b PE=1 SV=2</t>
  </si>
  <si>
    <t>Q9CR57</t>
  </si>
  <si>
    <t>Rpl14</t>
  </si>
  <si>
    <t>60S ribosomal protein L14 OS=Mus musculus GN=Rpl14 PE=1 SV=3</t>
  </si>
  <si>
    <t>Q9D1R9</t>
  </si>
  <si>
    <t>Rpl34</t>
  </si>
  <si>
    <t>60S ribosomal protein L34 OS=Mus musculus GN=Rpl34 PE=1 SV=2</t>
  </si>
  <si>
    <t>Q8BP67</t>
  </si>
  <si>
    <t>Rpl24</t>
  </si>
  <si>
    <t>60S ribosomal protein L24 OS=Mus musculus GN=Rpl24 PE=1 SV=2</t>
  </si>
  <si>
    <t>P47911</t>
  </si>
  <si>
    <t>Rpl6</t>
  </si>
  <si>
    <t>60S ribosomal protein L6 OS=Mus musculus GN=Rpl6 PE=1 SV=3</t>
  </si>
  <si>
    <t>P0C1Q2</t>
  </si>
  <si>
    <t>Pde11a</t>
  </si>
  <si>
    <t>Dual 3',5'-cyclic-AMP and -GMP phosphodiesterase 11A OS=Mus musculus GN=Pde11a PE=1 SV=1</t>
  </si>
  <si>
    <t>Q0VE82</t>
  </si>
  <si>
    <t>Cpne7</t>
  </si>
  <si>
    <t>Copine-7 OS=Mus musculus GN=Cpne7 PE=1 SV=1</t>
  </si>
  <si>
    <t>P84075</t>
  </si>
  <si>
    <t>Hpca</t>
  </si>
  <si>
    <t>Neuron-specific calcium-binding protein hippocalcin OS=Mus musculus GN=Hpca PE=1 SV=2</t>
  </si>
  <si>
    <t>P35980</t>
  </si>
  <si>
    <t>Rpl18</t>
  </si>
  <si>
    <t>60S ribosomal protein L18 OS=Mus musculus GN=Rpl18 PE=1 SV=3</t>
  </si>
  <si>
    <t>Q91WG7</t>
  </si>
  <si>
    <t>Dgkg</t>
  </si>
  <si>
    <t>Diacylglycerol kinase gamma OS=Mus musculus GN=Dgkg PE=1 SV=1</t>
  </si>
  <si>
    <t>Q3TEA8</t>
  </si>
  <si>
    <t>Hp1bp3</t>
  </si>
  <si>
    <t>Heterochromatin protein 1-binding protein 3 OS=Mus musculus GN=Hp1bp3 PE=1 SV=1</t>
  </si>
  <si>
    <t>Q9EPC1</t>
  </si>
  <si>
    <t>Parva</t>
  </si>
  <si>
    <t>Alpha-parvin OS=Mus musculus GN=Parva PE=1 SV=1</t>
  </si>
  <si>
    <t>Q6ZWV7</t>
  </si>
  <si>
    <t>Rpl35</t>
  </si>
  <si>
    <t>60S ribosomal protein L35 OS=Mus musculus GN=Rpl35 PE=1 SV=1</t>
  </si>
  <si>
    <t>Q0VGY8</t>
  </si>
  <si>
    <t>Tanc1</t>
  </si>
  <si>
    <t>Protein TANC1 OS=Mus musculus GN=Tanc1 PE=1 SV=2</t>
  </si>
  <si>
    <t>G3X9J0</t>
  </si>
  <si>
    <t>Sipa1l3</t>
  </si>
  <si>
    <t>Signal-induced proliferation-associated 1-like protein 3 OS=Mus musculus GN=Sipa1l3 PE=1 SV=1</t>
  </si>
  <si>
    <t>E9QQ25</t>
  </si>
  <si>
    <t>Speg</t>
  </si>
  <si>
    <t>Striated muscle-specific serine/threonine-protein kinase OS=Mus musculus GN=Speg PE=1 SV=1</t>
  </si>
  <si>
    <t>Q9D8E6</t>
  </si>
  <si>
    <t>Rpl4</t>
  </si>
  <si>
    <t>60S ribosomal protein L4 OS=Mus musculus GN=Rpl4 PE=1 SV=3</t>
  </si>
  <si>
    <t>Q6A0D4</t>
  </si>
  <si>
    <t>Rftn1</t>
  </si>
  <si>
    <t>Raftlin OS=Mus musculus GN=Rftn1 PE=1 SV=4</t>
  </si>
  <si>
    <t>A2BGI8</t>
  </si>
  <si>
    <t>Ppih</t>
  </si>
  <si>
    <t>Peptidyl-prolyl cis-trans isomerase (Fragment) OS=Mus musculus GN=Ppih PE=1 SV=1</t>
  </si>
  <si>
    <t>P62918</t>
  </si>
  <si>
    <t>Rpl8</t>
  </si>
  <si>
    <t>60S ribosomal protein L8 OS=Mus musculus GN=Rpl8 PE=1 SV=2</t>
  </si>
  <si>
    <t>Q99NF2</t>
  </si>
  <si>
    <t>Nsmf</t>
  </si>
  <si>
    <t>NMDA receptor synaptonuclear signaling and neuronal migration factor OS=Mus musculus GN=Nsmf PE=1 SV=1</t>
  </si>
  <si>
    <t>P02301</t>
  </si>
  <si>
    <t>H3f3c</t>
  </si>
  <si>
    <t>Histone H3.3C OS=Mus musculus GN=H3f3c PE=3 SV=3</t>
  </si>
  <si>
    <t>Q3UER8</t>
  </si>
  <si>
    <t>Fgg</t>
  </si>
  <si>
    <t>Fibrinogen gamma chain OS=Mus musculus GN=Fgg PE=1 SV=1</t>
  </si>
  <si>
    <t>Q8BGN8</t>
  </si>
  <si>
    <t>Synpr</t>
  </si>
  <si>
    <t>Synaptoporin OS=Mus musculus GN=Synpr PE=1 SV=1</t>
  </si>
  <si>
    <t>P12970</t>
  </si>
  <si>
    <t>Rpl7a</t>
  </si>
  <si>
    <t>60S ribosomal protein L7a OS=Mus musculus GN=Rpl7a PE=1 SV=2</t>
  </si>
  <si>
    <t>Q3U2A8</t>
  </si>
  <si>
    <t>Vars2</t>
  </si>
  <si>
    <t>Valine--tRNA ligase, mitochondrial OS=Mus musculus GN=Vars2 PE=1 SV=2</t>
  </si>
  <si>
    <t>E9PV24</t>
  </si>
  <si>
    <t>Fga</t>
  </si>
  <si>
    <t>Fibrinogen alpha chain OS=Mus musculus GN=Fga PE=1 SV=1</t>
  </si>
  <si>
    <t>Q64299</t>
  </si>
  <si>
    <t>Ccn3</t>
  </si>
  <si>
    <t>Protein NOV homolog OS=Mus musculus GN=Nov PE=1 SV=1</t>
  </si>
  <si>
    <t>Q6VNS1</t>
  </si>
  <si>
    <t>Ntrk3</t>
  </si>
  <si>
    <t>NT-3 growth factor receptor OS=Mus musculus GN=Ntrk3 PE=1 SV=1</t>
  </si>
  <si>
    <t>P47963</t>
  </si>
  <si>
    <t>Rpl13</t>
  </si>
  <si>
    <t>60S ribosomal protein L13 OS=Mus musculus GN=Rpl13 PE=1 SV=3</t>
  </si>
  <si>
    <t>P62806</t>
  </si>
  <si>
    <t>Hist1h4a</t>
  </si>
  <si>
    <t>Histone H4 OS=Mus musculus GN=Hist1h4a PE=1 SV=2</t>
  </si>
  <si>
    <t>P84099</t>
  </si>
  <si>
    <t>Rpl19</t>
  </si>
  <si>
    <t>60S ribosomal protein L19 OS=Mus musculus GN=Rpl19 PE=1 SV=1</t>
  </si>
  <si>
    <t>Q3UQ44</t>
  </si>
  <si>
    <t>Iqgap2</t>
  </si>
  <si>
    <t>Ras GTPase-activating-like protein IQGAP2 OS=Mus musculus GN=Iqgap2 PE=1 SV=2</t>
  </si>
  <si>
    <t>O55033</t>
  </si>
  <si>
    <t>Nck2</t>
  </si>
  <si>
    <t>Cytoplasmic protein NCK2 OS=Mus musculus GN=Nck2 PE=1 SV=1</t>
  </si>
  <si>
    <t>Q3UW66</t>
  </si>
  <si>
    <t>Mpst</t>
  </si>
  <si>
    <t>Sulfurtransferase OS=Mus musculus GN=Mpst PE=1 SV=1</t>
  </si>
  <si>
    <t>Q8CI03</t>
  </si>
  <si>
    <t>Flywch1</t>
  </si>
  <si>
    <t>FLYWCH-type zinc finger-containing protein 1 OS=Mus musculus GN=Flywch1 PE=1 SV=2</t>
  </si>
  <si>
    <t>Q920P5</t>
  </si>
  <si>
    <t>Ak5</t>
  </si>
  <si>
    <t>Adenylate kinase isoenzyme 5 OS=Mus musculus GN=Ak5 PE=1 SV=2</t>
  </si>
  <si>
    <t>Q9Z0H4</t>
  </si>
  <si>
    <t>Celf2</t>
  </si>
  <si>
    <t>CUGBP Elav-like family member 2 OS=Mus musculus GN=Celf2 PE=1 SV=1</t>
  </si>
  <si>
    <t>Q80ZM5</t>
  </si>
  <si>
    <t>H1f10</t>
  </si>
  <si>
    <t>H1 histone family, member X OS=Mus musculus GN=H1fx PE=1 SV=1</t>
  </si>
  <si>
    <t>Q8K377</t>
  </si>
  <si>
    <t>Lrrtm1</t>
  </si>
  <si>
    <t>Leucine-rich repeat transmembrane neuronal protein 1 OS=Mus musculus GN=Lrrtm1 PE=2 SV=1</t>
  </si>
  <si>
    <t>Q8BNY6</t>
  </si>
  <si>
    <t>Ncs1</t>
  </si>
  <si>
    <t>Neuronal calcium sensor 1 OS=Mus musculus GN=Ncs1 PE=1 SV=3</t>
  </si>
  <si>
    <t>P56528</t>
  </si>
  <si>
    <t>Cd38</t>
  </si>
  <si>
    <t>ADP-ribosyl cyclase/cyclic ADP-ribose hydrolase 1 OS=Mus musculus GN=Cd38 PE=1 SV=2</t>
  </si>
  <si>
    <t>Q7TPD0</t>
  </si>
  <si>
    <t>Ints3</t>
  </si>
  <si>
    <t>Integrator complex subunit 3 OS=Mus musculus GN=Ints3 PE=1 SV=2</t>
  </si>
  <si>
    <t>P10518</t>
  </si>
  <si>
    <t>Alad</t>
  </si>
  <si>
    <t>Delta-aminolevulinic acid dehydratase OS=Mus musculus GN=Alad PE=1 SV=1</t>
  </si>
  <si>
    <t>P07356</t>
  </si>
  <si>
    <t>Anxa2</t>
  </si>
  <si>
    <t>Annexin A2 OS=Mus musculus GN=Anxa2 PE=1 SV=2</t>
  </si>
  <si>
    <t>Q9CPU0</t>
  </si>
  <si>
    <t>Glo1</t>
  </si>
  <si>
    <t>Lactoylglutathione lyase OS=Mus musculus GN=Glo1 PE=1 SV=3</t>
  </si>
  <si>
    <t>P62774</t>
  </si>
  <si>
    <t>Mtpn</t>
  </si>
  <si>
    <t>Myotrophin OS=Mus musculus GN=Mtpn PE=1 SV=2</t>
  </si>
  <si>
    <t>P49817</t>
  </si>
  <si>
    <t>Cav1</t>
  </si>
  <si>
    <t>Caveolin-1 OS=Mus musculus GN=Cav1 PE=1 SV=1</t>
  </si>
  <si>
    <t>P97449</t>
  </si>
  <si>
    <t>Anpep</t>
  </si>
  <si>
    <t>Aminopeptidase N OS=Mus musculus GN=Anpep PE=1 SV=4</t>
  </si>
  <si>
    <t>Q9JMF3</t>
  </si>
  <si>
    <t>Gng13</t>
  </si>
  <si>
    <t>Guanine nucleotide-binding protein G(I)/G(S)/G(O) subunit gamma-13 OS=Mus musculus GN=Gng13 PE=1 SV=1</t>
  </si>
  <si>
    <t>E9Q616</t>
  </si>
  <si>
    <t>Ahnak</t>
  </si>
  <si>
    <t>Protein Ahnak OS=Mus musculus GN=Ahnak PE=1 SV=1</t>
  </si>
  <si>
    <t>Q8K356</t>
  </si>
  <si>
    <t>Ly6h</t>
  </si>
  <si>
    <t>Lymphocyte antigen 6 complex, locus H OS=Mus musculus GN=Ly6h PE=1 SV=1</t>
  </si>
  <si>
    <t>P20152</t>
  </si>
  <si>
    <t>Q9JKB1</t>
  </si>
  <si>
    <t>Uchl3</t>
  </si>
  <si>
    <t>Ubiquitin carboxyl-terminal hydrolase isozyme L3 OS=Mus musculus GN=Uchl3 PE=1 SV=2</t>
  </si>
  <si>
    <t>Q91VR8</t>
  </si>
  <si>
    <t>Brk1</t>
  </si>
  <si>
    <t>Protein BRICK1 OS=Mus musculus GN=Brk1 PE=1 SV=1</t>
  </si>
  <si>
    <t>P02802</t>
  </si>
  <si>
    <t>Mt1</t>
  </si>
  <si>
    <t>Metallothionein-1 OS=Mus musculus GN=Mt1 PE=1 SV=1</t>
  </si>
  <si>
    <t>Q8BTM8</t>
  </si>
  <si>
    <t>Filamin-A OS=Mus musculus GN=Flna PE=1 SV=5</t>
  </si>
  <si>
    <t>P03995</t>
  </si>
  <si>
    <t>Gfap</t>
  </si>
  <si>
    <t>Glial fibrillary acidic protein OS=Mus musculus GN=Gfap PE=1 SV=4</t>
  </si>
  <si>
    <t>Q08331</t>
  </si>
  <si>
    <t>Calb2</t>
  </si>
  <si>
    <t>Calretinin OS=Mus musculus GN=Calb2 PE=1 SV=3</t>
  </si>
  <si>
    <t>P50114</t>
  </si>
  <si>
    <t>S100b</t>
  </si>
  <si>
    <t>Protein S100-B OS=Mus musculus GN=S100b PE=1 SV=2</t>
  </si>
  <si>
    <t>Q7TNS2</t>
  </si>
  <si>
    <t>Micos10</t>
  </si>
  <si>
    <t>MICOS complex subunit Mic10 OS=Mus musculus GN=Minos1 PE=1 SV=1</t>
  </si>
  <si>
    <t>O70340</t>
  </si>
  <si>
    <t>Nptx2</t>
  </si>
  <si>
    <t>Neuronal pentraxin-2 OS=Mus musculus GN=Nptx2 PE=2 SV=1</t>
  </si>
  <si>
    <t>Q3UHH2</t>
  </si>
  <si>
    <t>Slc22a23</t>
  </si>
  <si>
    <t>Solute carrier family 22 member 23 OS=Mus musculus GN=Slc22a23 PE=2 SV=1</t>
  </si>
  <si>
    <t>P62869</t>
  </si>
  <si>
    <t>Elob</t>
  </si>
  <si>
    <t>Transcription elongation factor B polypeptide 2 OS=Mus musculus GN=Tceb2 PE=1 SV=1</t>
  </si>
  <si>
    <t>A0A0R4J0Z3</t>
  </si>
  <si>
    <t>Aqp4</t>
  </si>
  <si>
    <t>Aquaporin 4, isoform CRA_a OS=Mus musculus GN=Aqp4 PE=1 SV=1</t>
  </si>
  <si>
    <t>Q00623</t>
  </si>
  <si>
    <t>Apoa1</t>
  </si>
  <si>
    <t>Apolipoprotein A-I OS=Mus musculus GN=Apoa1 PE=1 SV=2</t>
  </si>
  <si>
    <t>P56695</t>
  </si>
  <si>
    <t>Wfs1</t>
  </si>
  <si>
    <t>Wolframin OS=Mus musculus GN=Wfs1 PE=1 SV=1</t>
  </si>
  <si>
    <t>Q9CYN9</t>
  </si>
  <si>
    <t>Atp6ap2</t>
  </si>
  <si>
    <t>Renin receptor OS=Mus musculus GN=Atp6ap2 PE=1 SV=2</t>
  </si>
  <si>
    <t>Q9WV98</t>
  </si>
  <si>
    <t>Timm9</t>
  </si>
  <si>
    <t>Mitochondrial import inner membrane translocase subunit Tim9 OS=Mus musculus GN=Timm9 PE=1 SV=1</t>
  </si>
  <si>
    <t>Q80YX1</t>
  </si>
  <si>
    <t>Tnc</t>
  </si>
  <si>
    <t>Tenascin OS=Mus musculus GN=Tnc PE=1 SV=1</t>
  </si>
  <si>
    <t>P12658</t>
  </si>
  <si>
    <t>Calb1</t>
  </si>
  <si>
    <t>Calbindin OS=Mus musculus GN=Calb1 PE=1 SV=2</t>
  </si>
  <si>
    <t>P00158</t>
  </si>
  <si>
    <t>mt-Cytb</t>
  </si>
  <si>
    <t>Cytochrome b OS=Mus musculus GN=Mt-Cyb PE=1 SV=1</t>
  </si>
  <si>
    <t>Q9DBG7</t>
  </si>
  <si>
    <t>Srpr</t>
  </si>
  <si>
    <t>Signal recognition particle receptor subunit alpha OS=Mus musculus GN=Srpra PE=1 SV=1</t>
  </si>
  <si>
    <t>Q9D328</t>
  </si>
  <si>
    <t>Tmem35a</t>
  </si>
  <si>
    <t>Transmembrane protein 35A OS=Mus musculus GN=Tmem35a PE=1 SV=1</t>
  </si>
  <si>
    <t>P97370</t>
  </si>
  <si>
    <t>Atp1b3</t>
  </si>
  <si>
    <t>Sodium/potassium-transporting ATPase subunit beta-3 OS=Mus musculus GN=Atp1b3 PE=1 SV=1</t>
  </si>
  <si>
    <t>P48036</t>
  </si>
  <si>
    <t>Anxa5</t>
  </si>
  <si>
    <t>Annexin A5 OS=Mus musculus GN=Anxa5 PE=1 SV=1</t>
  </si>
  <si>
    <t xml:space="preserve">FEMALE Comparison: mtF/wtF </t>
  </si>
  <si>
    <t>Selected proteins above Log2FC Abs(&gt;0.15) in the average of both columns</t>
  </si>
  <si>
    <t>54 downregulated proteins (negative values)</t>
  </si>
  <si>
    <t>In total: 107 proteins</t>
  </si>
  <si>
    <t>53 upregulated proteins (positive values)</t>
  </si>
  <si>
    <t xml:space="preserve">MALE Comparison: mtM/wtM </t>
  </si>
  <si>
    <t>57 downregulated proteins (negative values)</t>
  </si>
  <si>
    <t>40 upregulated proteins (positive values)</t>
  </si>
  <si>
    <t xml:space="preserve">In total: 97 proteins </t>
  </si>
  <si>
    <t>T: Accession</t>
  </si>
  <si>
    <t>Symbol</t>
  </si>
  <si>
    <t>T: Description</t>
  </si>
  <si>
    <t>N: # Peptides</t>
  </si>
  <si>
    <t>N: MW [kDa]</t>
  </si>
  <si>
    <t>A0A0J9YUS0</t>
  </si>
  <si>
    <t>Dnm1</t>
  </si>
  <si>
    <t>Dynamin-1 (Fragment) OS=Mus musculus GN=Dnm1 PE=1 SV=1</t>
  </si>
  <si>
    <t>Q8BTZ4</t>
  </si>
  <si>
    <t>Anapc5</t>
  </si>
  <si>
    <t>Anaphase-promoting complex subunit 5 OS=Mus musculus GN=Anapc5 PE=1 SV=1</t>
  </si>
  <si>
    <t>Q9JMI0</t>
  </si>
  <si>
    <t>Ecel1</t>
  </si>
  <si>
    <t>Endothelin-converting enzyme-like 1 OS=Mus musculus GN=Ecel1 PE=2 SV=2</t>
  </si>
  <si>
    <t>Q3U1F9</t>
  </si>
  <si>
    <t>Pag1</t>
  </si>
  <si>
    <t>Phosphoprotein associated with glycosphingolipid-enriched microdomains 1 OS=Mus musculus GN=Pag1 PE=1 SV=2</t>
  </si>
  <si>
    <t>Q63810</t>
  </si>
  <si>
    <t>Ppp3r1</t>
  </si>
  <si>
    <t>Calcineurin subunit B type 1 OS=Mus musculus GN=Ppp3r1 PE=1 SV=3</t>
  </si>
  <si>
    <t>P59108</t>
  </si>
  <si>
    <t>Cpne2</t>
  </si>
  <si>
    <t>Copine-2 OS=Mus musculus GN=Cpne2 PE=1 SV=1</t>
  </si>
  <si>
    <t>P04370</t>
  </si>
  <si>
    <t>Mbp</t>
  </si>
  <si>
    <t>Myelin basic protein OS=Mus musculus GN=Mbp PE=1 SV=2</t>
  </si>
  <si>
    <t>P54103</t>
  </si>
  <si>
    <t>Dnajc2</t>
  </si>
  <si>
    <t>DnaJ homolog subfamily C member 2 OS=Mus musculus GN=Dnajc2 PE=1 SV=2</t>
  </si>
  <si>
    <t>P99028</t>
  </si>
  <si>
    <t>Uqcrh</t>
  </si>
  <si>
    <t>Cytochrome b-c1 complex subunit 6, mitochondrial OS=Mus musculus GN=Uqcrh PE=1 SV=2</t>
  </si>
  <si>
    <t>B1AWD9</t>
  </si>
  <si>
    <t>Clta</t>
  </si>
  <si>
    <t>Clathrin light chain A OS=Mus musculus GN=Clta PE=1 SV=1</t>
  </si>
  <si>
    <t>Q80U72</t>
  </si>
  <si>
    <t>Scrib</t>
  </si>
  <si>
    <t>Protein scribble homolog OS=Mus musculus GN=Scrib PE=1 SV=2</t>
  </si>
  <si>
    <t>Q8BRN9</t>
  </si>
  <si>
    <t>Cc2d1b</t>
  </si>
  <si>
    <t>Coiled-coil and C2 domain-containing protein 1B OS=Mus musculus GN=Cc2d1b PE=1 SV=1</t>
  </si>
  <si>
    <t>Q9Z0L0</t>
  </si>
  <si>
    <t>Tpbg</t>
  </si>
  <si>
    <t>Trophoblast glycoprotein OS=Mus musculus GN=Tpbg PE=1 SV=3</t>
  </si>
  <si>
    <t>Q4QQM5</t>
  </si>
  <si>
    <t>Miga1</t>
  </si>
  <si>
    <t>Mitoguardin 1 OS=Mus musculus GN=Miga1 PE=1 SV=1</t>
  </si>
  <si>
    <t>P14148</t>
  </si>
  <si>
    <t>Rpl7</t>
  </si>
  <si>
    <t>60S ribosomal protein L7 OS=Mus musculus GN=Rpl7 PE=1 SV=2</t>
  </si>
  <si>
    <t>Q9QZB9</t>
  </si>
  <si>
    <t>Dctn5</t>
  </si>
  <si>
    <t>Dynactin subunit 5 OS=Mus musculus GN=Dctn5 PE=1 SV=1</t>
  </si>
  <si>
    <t>Q9D1X0</t>
  </si>
  <si>
    <t>Nol3</t>
  </si>
  <si>
    <t>Nucleolar protein 3 OS=Mus musculus GN=Nol3 PE=1 SV=1</t>
  </si>
  <si>
    <t>A9Z1V5</t>
  </si>
  <si>
    <t>Vwa5b1</t>
  </si>
  <si>
    <t>von Willebrand factor A domain-containing protein 5B1 OS=Mus musculus GN=Vwa5b1 PE=2 SV=1</t>
  </si>
  <si>
    <t>Q9D173</t>
  </si>
  <si>
    <t>Tomm7</t>
  </si>
  <si>
    <t>Mitochondrial import receptor subunit TOM7 homolog OS=Mus musculus GN=Tomm7 PE=3 SV=1</t>
  </si>
  <si>
    <t>Q6QI06</t>
  </si>
  <si>
    <t>Rictor</t>
  </si>
  <si>
    <t>Rapamycin-insensitive companion of mTOR OS=Mus musculus GN=Rictor PE=1 SV=2</t>
  </si>
  <si>
    <t>Q9D8Y1</t>
  </si>
  <si>
    <t>Tmem126a</t>
  </si>
  <si>
    <t>Transmembrane protein 126A OS=Mus musculus GN=Tmem126a PE=1 SV=1</t>
  </si>
  <si>
    <t>O35887</t>
  </si>
  <si>
    <t>Calu</t>
  </si>
  <si>
    <t>Calumenin OS=Mus musculus GN=Calu PE=1 SV=1</t>
  </si>
  <si>
    <t>Q3U2P1</t>
  </si>
  <si>
    <t>Sec24a</t>
  </si>
  <si>
    <t>Protein transport protein Sec24A OS=Mus musculus GN=Sec24a PE=1 SV=1</t>
  </si>
  <si>
    <t>Q61097</t>
  </si>
  <si>
    <t>Ksr1</t>
  </si>
  <si>
    <t>Kinase suppressor of Ras 1 OS=Mus musculus GN=Ksr1 PE=1 SV=1</t>
  </si>
  <si>
    <t>Q9JIG4</t>
  </si>
  <si>
    <t>Ppp1r3f</t>
  </si>
  <si>
    <t>Protein phosphatase 1 regulatory subunit 3F OS=Mus musculus GN=Ppp1r3f PE=1 SV=3</t>
  </si>
  <si>
    <t>Q9CQ65</t>
  </si>
  <si>
    <t>Mtap</t>
  </si>
  <si>
    <t>S-methyl-5'-thioadenosine phosphorylase OS=Mus musculus GN=Mtap PE=1 SV=1</t>
  </si>
  <si>
    <t>E9Q4P1</t>
  </si>
  <si>
    <t>Wdfy1</t>
  </si>
  <si>
    <t>WD repeat and FYVE domain-containing protein 1 OS=Mus musculus GN=Wdfy1 PE=1 SV=1</t>
  </si>
  <si>
    <t>Q8R0A5</t>
  </si>
  <si>
    <t>Tceal3</t>
  </si>
  <si>
    <t>Transcription elongation factor A protein-like 3 OS=Mus musculus GN=Tceal3 PE=1 SV=2</t>
  </si>
  <si>
    <t>F6RPJ9</t>
  </si>
  <si>
    <t>Ide</t>
  </si>
  <si>
    <t>Insulin-degrading enzyme (Fragment) OS=Mus musculus GN=Ide PE=1 SV=1</t>
  </si>
  <si>
    <t>O09114</t>
  </si>
  <si>
    <t>Ptgds</t>
  </si>
  <si>
    <t>Prostaglandin-H2 D-isomerase OS=Mus musculus GN=Ptgds PE=1 SV=1</t>
  </si>
  <si>
    <t>P63300</t>
  </si>
  <si>
    <t>Selenow</t>
  </si>
  <si>
    <t>Selenoprotein W OS=Mus musculus GN=Sepw1 PE=1 SV=3</t>
  </si>
  <si>
    <t>E9PVP0</t>
  </si>
  <si>
    <t>Stard10</t>
  </si>
  <si>
    <t>PCTP-like protein OS=Mus musculus GN=Stard10 PE=1 SV=1</t>
  </si>
  <si>
    <t>Q6GT24</t>
  </si>
  <si>
    <t>Prdx6</t>
  </si>
  <si>
    <t>Peroxiredoxin 6 OS=Mus musculus GN=Prdx6 PE=1 SV=1</t>
  </si>
  <si>
    <t>Q8BIF0</t>
  </si>
  <si>
    <t>Cd99l2</t>
  </si>
  <si>
    <t>CD99 antigen-like protein 2 OS=Mus musculus GN=Cd99l2 PE=1 SV=1</t>
  </si>
  <si>
    <t>P28184</t>
  </si>
  <si>
    <t>Mt3</t>
  </si>
  <si>
    <t>Metallothionein-3 OS=Mus musculus GN=Mt3 PE=1 SV=1</t>
  </si>
  <si>
    <t>A0A087WPD1</t>
  </si>
  <si>
    <t>Rgs6</t>
  </si>
  <si>
    <t>Regulator of G-protein-signaling 6 OS=Mus musculus GN=Rgs6 PE=1 SV=1</t>
  </si>
  <si>
    <t>P16045</t>
  </si>
  <si>
    <t>Lgals1</t>
  </si>
  <si>
    <t>Galectin-1 OS=Mus musculus GN=Lgals1 PE=1 SV=3</t>
  </si>
  <si>
    <t>Q62426</t>
  </si>
  <si>
    <t>Cstb</t>
  </si>
  <si>
    <t>Cystatin-B OS=Mus musculus GN=Cstb PE=1 SV=1</t>
  </si>
  <si>
    <t>P45376</t>
  </si>
  <si>
    <t>Akr1b3</t>
  </si>
  <si>
    <t>Aldose reductase OS=Mus musculus GN=Akr1b1 PE=1 SV=3</t>
  </si>
  <si>
    <t>Q3UX10</t>
  </si>
  <si>
    <t>Tubal3</t>
  </si>
  <si>
    <t>Tubulin alpha chain-like 3 OS=Mus musculus GN=Tubal3 PE=2 SV=2</t>
  </si>
  <si>
    <t>P07724</t>
  </si>
  <si>
    <t>Alb</t>
  </si>
  <si>
    <t>Serum albumin OS=Mus musculus GN=Alb PE=1 SV=3</t>
  </si>
  <si>
    <t>Q9R0P9</t>
  </si>
  <si>
    <t>Uchl1</t>
  </si>
  <si>
    <t>Ubiquitin carboxyl-terminal hydrolase isozyme L1 OS=Mus musculus GN=Uchl1 PE=1 SV=1</t>
  </si>
  <si>
    <t>P16125</t>
  </si>
  <si>
    <t>Ldhb</t>
  </si>
  <si>
    <t>L-lactate dehydrogenase B chain OS=Mus musculus GN=Ldhb PE=1 SV=2</t>
  </si>
  <si>
    <t>Q91ZZ3</t>
  </si>
  <si>
    <t>Sncb</t>
  </si>
  <si>
    <t>Beta-synuclein OS=Mus musculus GN=Sncb PE=1 SV=1</t>
  </si>
  <si>
    <t>Q91VB8</t>
  </si>
  <si>
    <t>Hba-a2</t>
  </si>
  <si>
    <t>Alpha globin 1 OS=Mus musculus GN=Hba-a2 PE=1 SV=1</t>
  </si>
  <si>
    <t>Q00915</t>
  </si>
  <si>
    <t>Rbp1</t>
  </si>
  <si>
    <t>Retinol-binding protein 1 OS=Mus musculus GN=Rbp1 PE=1 SV=2</t>
  </si>
  <si>
    <t>Q9DCT1</t>
  </si>
  <si>
    <t>Akr1e1</t>
  </si>
  <si>
    <t>1,5-anhydro-D-fructose reductase OS=Mus musculus GN=Akr1e2 PE=1 SV=1</t>
  </si>
  <si>
    <t>F8WIK0</t>
  </si>
  <si>
    <t>Ciapin1</t>
  </si>
  <si>
    <t>Anamorsin OS=Mus musculus GN=Ciapin1 PE=1 SV=2</t>
  </si>
  <si>
    <t>P14152</t>
  </si>
  <si>
    <t>Mdh1</t>
  </si>
  <si>
    <t>Malate dehydrogenase, cytoplasmic OS=Mus musculus GN=Mdh1 PE=1 SV=3</t>
  </si>
  <si>
    <t>P10649</t>
  </si>
  <si>
    <t>Gstm1</t>
  </si>
  <si>
    <t>Glutathione S-transferase Mu 1 OS=Mus musculus GN=Gstm1 PE=1 SV=2</t>
  </si>
  <si>
    <t>Q9JI46</t>
  </si>
  <si>
    <t>Nudt3</t>
  </si>
  <si>
    <t>Diphosphoinositol polyphosphate phosphohydrolase 1 OS=Mus musculus GN=Nudt3 PE=1 SV=1</t>
  </si>
  <si>
    <t>P61329</t>
  </si>
  <si>
    <t>Fgf12</t>
  </si>
  <si>
    <t>Fibroblast growth factor 12 OS=Mus musculus GN=Fgf12 PE=1 SV=1</t>
  </si>
  <si>
    <t>E9Q0S6</t>
  </si>
  <si>
    <t>Tns1</t>
  </si>
  <si>
    <t>Protein Tns1 OS=Mus musculus GN=Tns1 PE=1 SV=1</t>
  </si>
  <si>
    <t xml:space="preserve">MUTANT FEMALE Vs. MUTANT MALE Comparison: mtF/mtM </t>
  </si>
  <si>
    <t>64 downregulated proteins (negative values)</t>
  </si>
  <si>
    <t>43 upregulated proteins (positive values)</t>
  </si>
  <si>
    <t xml:space="preserve">In total: 107 proteins </t>
  </si>
  <si>
    <t>SYMBOL</t>
  </si>
  <si>
    <t>SYMBOL2</t>
  </si>
  <si>
    <t>mtF1/wtF1</t>
  </si>
  <si>
    <t>mtF1/mtM1</t>
  </si>
  <si>
    <t>mtF2/mtM2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</si>
</sst>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trike/>
      <sz val="11"/>
      <color theme="1"/>
      <name val="Calibri"/>
      <family val="2"/>
      <scheme val="minor"/>
    </font>
    <font>
      <sz val="10"/>
      <color rgb="FF00008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0" xfId="0" applyFont="1"/>
    <xf numFmtId="0" fontId="0" fillId="2" borderId="2" xfId="0" applyFont="1" applyFill="1" applyBorder="1"/>
    <xf numFmtId="2" fontId="0" fillId="0" borderId="1" xfId="0" applyNumberFormat="1" applyBorder="1"/>
    <xf numFmtId="2" fontId="0" fillId="0" borderId="0" xfId="0" applyNumberFormat="1" applyFill="1"/>
    <xf numFmtId="0" fontId="0" fillId="0" borderId="0" xfId="0" applyFont="1"/>
    <xf numFmtId="0" fontId="0" fillId="0" borderId="0" xfId="0" applyBorder="1"/>
    <xf numFmtId="2" fontId="5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2" fontId="0" fillId="2" borderId="3" xfId="0" applyNumberFormat="1" applyFont="1" applyFill="1" applyBorder="1"/>
    <xf numFmtId="0" fontId="0" fillId="0" borderId="2" xfId="0" applyFont="1" applyBorder="1"/>
    <xf numFmtId="0" fontId="0" fillId="0" borderId="0" xfId="0" applyFill="1" applyBorder="1"/>
    <xf numFmtId="0" fontId="0" fillId="2" borderId="12" xfId="0" applyFont="1" applyFill="1" applyBorder="1"/>
    <xf numFmtId="0" fontId="0" fillId="0" borderId="12" xfId="0" applyFont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164" fontId="0" fillId="0" borderId="0" xfId="0" applyNumberFormat="1" applyBorder="1"/>
    <xf numFmtId="0" fontId="0" fillId="0" borderId="0" xfId="0" applyFont="1" applyFill="1"/>
    <xf numFmtId="0" fontId="2" fillId="0" borderId="0" xfId="0" applyFont="1"/>
    <xf numFmtId="0" fontId="6" fillId="0" borderId="0" xfId="0" applyFont="1"/>
    <xf numFmtId="0" fontId="0" fillId="2" borderId="15" xfId="0" applyFont="1" applyFill="1" applyBorder="1"/>
    <xf numFmtId="0" fontId="0" fillId="2" borderId="16" xfId="0" applyFont="1" applyFill="1" applyBorder="1"/>
    <xf numFmtId="2" fontId="0" fillId="2" borderId="17" xfId="0" applyNumberFormat="1" applyFont="1" applyFill="1" applyBorder="1"/>
    <xf numFmtId="0" fontId="6" fillId="0" borderId="0" xfId="0" applyFont="1" applyFill="1"/>
    <xf numFmtId="2" fontId="0" fillId="0" borderId="0" xfId="0" applyNumberFormat="1" applyBorder="1"/>
    <xf numFmtId="2" fontId="0" fillId="0" borderId="1" xfId="0" applyNumberFormat="1" applyFill="1" applyBorder="1"/>
    <xf numFmtId="2" fontId="0" fillId="0" borderId="10" xfId="0" applyNumberFormat="1" applyFont="1" applyBorder="1"/>
    <xf numFmtId="2" fontId="0" fillId="0" borderId="11" xfId="0" applyNumberFormat="1" applyFont="1" applyBorder="1"/>
    <xf numFmtId="2" fontId="0" fillId="2" borderId="10" xfId="0" applyNumberFormat="1" applyFont="1" applyFill="1" applyBorder="1"/>
    <xf numFmtId="2" fontId="0" fillId="2" borderId="11" xfId="0" applyNumberFormat="1" applyFont="1" applyFill="1" applyBorder="1"/>
    <xf numFmtId="2" fontId="0" fillId="2" borderId="13" xfId="0" applyNumberFormat="1" applyFont="1" applyFill="1" applyBorder="1"/>
    <xf numFmtId="2" fontId="0" fillId="2" borderId="14" xfId="0" applyNumberFormat="1" applyFont="1" applyFill="1" applyBorder="1"/>
    <xf numFmtId="2" fontId="0" fillId="2" borderId="18" xfId="0" applyNumberFormat="1" applyFont="1" applyFill="1" applyBorder="1"/>
    <xf numFmtId="2" fontId="0" fillId="2" borderId="19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5">
    <dxf>
      <numFmt numFmtId="2" formatCode="0.00"/>
    </dxf>
    <dxf>
      <numFmt numFmtId="2" formatCode="0.00"/>
      <border diagonalUp="0" diagonalDown="0" outline="0">
        <left/>
        <right style="medium">
          <color indexed="64"/>
        </right>
        <top/>
        <bottom/>
      </border>
    </dxf>
    <dxf>
      <numFmt numFmtId="2" formatCode="0.00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  <dxf>
      <numFmt numFmtId="2" formatCode="0.00"/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a1262731345" displayName="Tabla1262731345" ref="A1:I108" totalsRowShown="0" headerRowDxfId="14">
  <autoFilter ref="A1:I108"/>
  <sortState ref="A2:K1087">
    <sortCondition ref="I1:I1087"/>
  </sortState>
  <tableColumns count="9">
    <tableColumn id="1" name="Accession"/>
    <tableColumn id="2" name="Symbol "/>
    <tableColumn id="8" name="SYMBOL" dataDxfId="13">
      <calculatedColumnFormula>UPPER(Tabla1262731345[[#This Row],[Symbol ]])</calculatedColumnFormula>
    </tableColumn>
    <tableColumn id="3" name="Description"/>
    <tableColumn id="4" name="MW [kDa]"/>
    <tableColumn id="5" name="# Peptides"/>
    <tableColumn id="6" name="mtF1/wtF1" dataDxfId="12"/>
    <tableColumn id="7" name="mtF2/wtF2" dataDxfId="11"/>
    <tableColumn id="10" name="MEAN" dataDxfId="10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262731" displayName="Tabla1262731" ref="A1:I98" totalsRowShown="0" headerRowDxfId="9">
  <autoFilter ref="A1:I98"/>
  <sortState ref="A2:K1087">
    <sortCondition ref="I1:I1087"/>
  </sortState>
  <tableColumns count="9">
    <tableColumn id="1" name="Accession"/>
    <tableColumn id="2" name="Symbol "/>
    <tableColumn id="6" name="SYMBOL" dataDxfId="8">
      <calculatedColumnFormula>UPPER(Tabla1262731[[#This Row],[Symbol ]])</calculatedColumnFormula>
    </tableColumn>
    <tableColumn id="3" name="Description"/>
    <tableColumn id="4" name="MW [kDa]"/>
    <tableColumn id="5" name="# Peptides"/>
    <tableColumn id="8" name="mtM1/wtM1" dataDxfId="7"/>
    <tableColumn id="9" name="mtM2/wtM2" dataDxfId="6"/>
    <tableColumn id="10" name="MEAN" dataDxfId="5">
      <calculatedColumnFormula>AVERAGE(Tabla1262731[[#This Row],[mtM1/wtM1]:[mtM2/wtM2]])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181215246" displayName="Tabla181215246" ref="A1:I65" totalsRowShown="0" headerRowDxfId="4">
  <autoFilter ref="A1:I65"/>
  <sortState ref="A2:K1186">
    <sortCondition ref="I1:I1186"/>
  </sortState>
  <tableColumns count="9">
    <tableColumn id="1" name="T: Accession"/>
    <tableColumn id="2" name="Symbol"/>
    <tableColumn id="8" name="SYMBOL2" dataDxfId="3">
      <calculatedColumnFormula>UPPER(Tabla181215246[[#This Row],[Symbol]])</calculatedColumnFormula>
    </tableColumn>
    <tableColumn id="3" name="T: Description"/>
    <tableColumn id="4" name="N: # Peptides"/>
    <tableColumn id="5" name="N: MW [kDa]"/>
    <tableColumn id="6" name="mtF1/mtM1" dataDxfId="2"/>
    <tableColumn id="7" name="mtF2/mtM2" dataDxfId="1"/>
    <tableColumn id="11" name="MEAN" dataDxfId="0">
      <calculatedColumnFormula>AVERAGE(Tabla181215246[[#This Row],[mtF1/mtM1]:[mtF2/mtM2]])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workbookViewId="0">
      <selection activeCell="H9" sqref="H9"/>
    </sheetView>
  </sheetViews>
  <sheetFormatPr baseColWidth="10" defaultColWidth="8.7265625" defaultRowHeight="14.5" x14ac:dyDescent="0.35"/>
  <cols>
    <col min="1" max="3" width="15" customWidth="1"/>
    <col min="4" max="4" width="24.453125" customWidth="1"/>
    <col min="5" max="5" width="12.81640625" customWidth="1"/>
    <col min="6" max="6" width="11.54296875" customWidth="1"/>
    <col min="7" max="7" width="13.54296875" style="5" customWidth="1"/>
    <col min="8" max="8" width="15.26953125" style="5" customWidth="1"/>
  </cols>
  <sheetData>
    <row r="1" spans="1:15" s="1" customFormat="1" ht="15" thickBot="1" x14ac:dyDescent="0.4">
      <c r="A1" s="1" t="s">
        <v>0</v>
      </c>
      <c r="B1" s="1" t="s">
        <v>1</v>
      </c>
      <c r="C1" s="1" t="s">
        <v>719</v>
      </c>
      <c r="D1" s="1" t="s">
        <v>2</v>
      </c>
      <c r="E1" s="1" t="s">
        <v>3</v>
      </c>
      <c r="F1" s="1" t="s">
        <v>4</v>
      </c>
      <c r="G1" s="2" t="s">
        <v>721</v>
      </c>
      <c r="H1" s="2" t="s">
        <v>5</v>
      </c>
      <c r="I1" s="3" t="s">
        <v>8</v>
      </c>
      <c r="J1" s="14"/>
      <c r="K1" s="54" t="s">
        <v>542</v>
      </c>
      <c r="L1"/>
      <c r="M1"/>
      <c r="N1"/>
      <c r="O1"/>
    </row>
    <row r="2" spans="1:15" x14ac:dyDescent="0.35">
      <c r="A2" t="s">
        <v>302</v>
      </c>
      <c r="B2" t="s">
        <v>303</v>
      </c>
      <c r="C2" t="str">
        <f>UPPER(Tabla1262731345[[#This Row],[Symbol ]])</f>
        <v>NNT</v>
      </c>
      <c r="D2" t="s">
        <v>304</v>
      </c>
      <c r="E2">
        <v>113.8</v>
      </c>
      <c r="F2">
        <v>13</v>
      </c>
      <c r="G2" s="26">
        <v>-0.54966599999999999</v>
      </c>
      <c r="H2" s="27">
        <v>-0.89926200000000001</v>
      </c>
      <c r="I2" s="15">
        <f>AVERAGE(Tabla1262731345[[#This Row],[mtF1/wtF1]:[mtF2/wtF2]])</f>
        <v>-0.724464</v>
      </c>
      <c r="K2" t="s">
        <v>543</v>
      </c>
    </row>
    <row r="3" spans="1:15" x14ac:dyDescent="0.35">
      <c r="A3" t="s">
        <v>305</v>
      </c>
      <c r="B3" t="s">
        <v>306</v>
      </c>
      <c r="C3" t="str">
        <f>UPPER(Tabla1262731345[[#This Row],[Symbol ]])</f>
        <v>H1F4</v>
      </c>
      <c r="D3" t="s">
        <v>307</v>
      </c>
      <c r="E3">
        <v>22</v>
      </c>
      <c r="F3">
        <v>14</v>
      </c>
      <c r="G3" s="22">
        <v>-0.45549899999999999</v>
      </c>
      <c r="H3" s="23">
        <v>-0.65575899999999998</v>
      </c>
      <c r="I3" s="6">
        <f>AVERAGE(Tabla1262731345[[#This Row],[mtF1/wtF1]:[mtF2/wtF2]])</f>
        <v>-0.55562899999999993</v>
      </c>
    </row>
    <row r="4" spans="1:15" x14ac:dyDescent="0.35">
      <c r="A4" t="s">
        <v>308</v>
      </c>
      <c r="B4" t="s">
        <v>309</v>
      </c>
      <c r="C4" t="str">
        <f>UPPER(Tabla1262731345[[#This Row],[Symbol ]])</f>
        <v>H1F0</v>
      </c>
      <c r="D4" t="s">
        <v>310</v>
      </c>
      <c r="E4">
        <v>20.8</v>
      </c>
      <c r="F4">
        <v>5</v>
      </c>
      <c r="G4" s="22">
        <v>-0.423512</v>
      </c>
      <c r="H4" s="23">
        <v>-0.65959699999999999</v>
      </c>
      <c r="I4" s="6">
        <f>AVERAGE(Tabla1262731345[[#This Row],[mtF1/wtF1]:[mtF2/wtF2]])</f>
        <v>-0.54155449999999994</v>
      </c>
    </row>
    <row r="5" spans="1:15" x14ac:dyDescent="0.35">
      <c r="A5" t="s">
        <v>311</v>
      </c>
      <c r="B5" t="s">
        <v>312</v>
      </c>
      <c r="C5" t="str">
        <f>UPPER(Tabla1262731345[[#This Row],[Symbol ]])</f>
        <v>H1F2</v>
      </c>
      <c r="D5" t="s">
        <v>313</v>
      </c>
      <c r="E5">
        <v>21.3</v>
      </c>
      <c r="F5">
        <v>17</v>
      </c>
      <c r="G5" s="22">
        <v>-0.33854299999999998</v>
      </c>
      <c r="H5" s="23">
        <v>-0.70820300000000003</v>
      </c>
      <c r="I5" s="6">
        <f>AVERAGE(Tabla1262731345[[#This Row],[mtF1/wtF1]:[mtF2/wtF2]])</f>
        <v>-0.52337299999999998</v>
      </c>
      <c r="K5" s="13" t="s">
        <v>545</v>
      </c>
      <c r="N5" s="30"/>
    </row>
    <row r="6" spans="1:15" x14ac:dyDescent="0.35">
      <c r="A6" t="s">
        <v>314</v>
      </c>
      <c r="B6" t="s">
        <v>315</v>
      </c>
      <c r="C6" t="str">
        <f>UPPER(Tabla1262731345[[#This Row],[Symbol ]])</f>
        <v>H1F1</v>
      </c>
      <c r="D6" t="s">
        <v>316</v>
      </c>
      <c r="E6">
        <v>21.8</v>
      </c>
      <c r="F6">
        <v>6</v>
      </c>
      <c r="G6" s="22">
        <v>-0.27969699999999997</v>
      </c>
      <c r="H6" s="23">
        <v>-0.76213299999999995</v>
      </c>
      <c r="I6" s="6">
        <f>AVERAGE(Tabla1262731345[[#This Row],[mtF1/wtF1]:[mtF2/wtF2]])</f>
        <v>-0.52091500000000002</v>
      </c>
      <c r="L6" t="s">
        <v>544</v>
      </c>
      <c r="N6" s="30"/>
    </row>
    <row r="7" spans="1:15" x14ac:dyDescent="0.35">
      <c r="A7" t="s">
        <v>317</v>
      </c>
      <c r="B7" t="s">
        <v>318</v>
      </c>
      <c r="C7" t="str">
        <f>UPPER(Tabla1262731345[[#This Row],[Symbol ]])</f>
        <v>H1F5</v>
      </c>
      <c r="D7" t="s">
        <v>319</v>
      </c>
      <c r="E7">
        <v>22.6</v>
      </c>
      <c r="F7">
        <v>8</v>
      </c>
      <c r="G7" s="22">
        <v>-0.26606600000000002</v>
      </c>
      <c r="H7" s="23">
        <v>-0.67889500000000003</v>
      </c>
      <c r="I7" s="6">
        <f>AVERAGE(Tabla1262731345[[#This Row],[mtF1/wtF1]:[mtF2/wtF2]])</f>
        <v>-0.47248050000000003</v>
      </c>
      <c r="L7" t="s">
        <v>546</v>
      </c>
      <c r="N7" s="33"/>
    </row>
    <row r="8" spans="1:15" x14ac:dyDescent="0.35">
      <c r="A8" t="s">
        <v>320</v>
      </c>
      <c r="B8" t="s">
        <v>321</v>
      </c>
      <c r="C8" t="str">
        <f>UPPER(Tabla1262731345[[#This Row],[Symbol ]])</f>
        <v>RPL14</v>
      </c>
      <c r="D8" t="s">
        <v>322</v>
      </c>
      <c r="E8">
        <v>23.5</v>
      </c>
      <c r="F8">
        <v>6</v>
      </c>
      <c r="G8" s="22">
        <v>-0.47938700000000001</v>
      </c>
      <c r="H8" s="23">
        <v>-0.46129300000000001</v>
      </c>
      <c r="I8" s="6">
        <f>AVERAGE(Tabla1262731345[[#This Row],[mtF1/wtF1]:[mtF2/wtF2]])</f>
        <v>-0.47033999999999998</v>
      </c>
      <c r="N8" s="30"/>
    </row>
    <row r="9" spans="1:15" x14ac:dyDescent="0.35">
      <c r="A9" t="s">
        <v>189</v>
      </c>
      <c r="B9" t="s">
        <v>190</v>
      </c>
      <c r="C9" t="str">
        <f>UPPER(Tabla1262731345[[#This Row],[Symbol ]])</f>
        <v>COX7A2L</v>
      </c>
      <c r="D9" t="s">
        <v>191</v>
      </c>
      <c r="E9">
        <v>14.9</v>
      </c>
      <c r="F9">
        <v>6</v>
      </c>
      <c r="G9" s="22">
        <v>-0.85852799999999996</v>
      </c>
      <c r="H9" s="23">
        <v>-4.8456000000000003E-3</v>
      </c>
      <c r="I9" s="12">
        <f>AVERAGE(Tabla1262731345[[#This Row],[mtF1/wtF1]:[mtF2/wtF2]])</f>
        <v>-0.43168679999999998</v>
      </c>
      <c r="N9" s="30"/>
    </row>
    <row r="10" spans="1:15" x14ac:dyDescent="0.35">
      <c r="A10" t="s">
        <v>323</v>
      </c>
      <c r="B10" t="s">
        <v>324</v>
      </c>
      <c r="C10" t="str">
        <f>UPPER(Tabla1262731345[[#This Row],[Symbol ]])</f>
        <v>RPL34</v>
      </c>
      <c r="D10" t="s">
        <v>325</v>
      </c>
      <c r="E10">
        <v>13.3</v>
      </c>
      <c r="F10">
        <v>4</v>
      </c>
      <c r="G10" s="22">
        <v>-0.373172</v>
      </c>
      <c r="H10" s="23">
        <v>-0.35216199999999998</v>
      </c>
      <c r="I10" s="12">
        <f>AVERAGE(Tabla1262731345[[#This Row],[mtF1/wtF1]:[mtF2/wtF2]])</f>
        <v>-0.36266699999999996</v>
      </c>
      <c r="N10" s="30"/>
    </row>
    <row r="11" spans="1:15" x14ac:dyDescent="0.35">
      <c r="A11" t="s">
        <v>326</v>
      </c>
      <c r="B11" t="s">
        <v>327</v>
      </c>
      <c r="C11" t="str">
        <f>UPPER(Tabla1262731345[[#This Row],[Symbol ]])</f>
        <v>RPL24</v>
      </c>
      <c r="D11" t="s">
        <v>328</v>
      </c>
      <c r="E11">
        <v>17.8</v>
      </c>
      <c r="F11">
        <v>7</v>
      </c>
      <c r="G11" s="22">
        <v>-0.300427</v>
      </c>
      <c r="H11" s="23">
        <v>-0.41578599999999999</v>
      </c>
      <c r="I11" s="12">
        <f>AVERAGE(Tabla1262731345[[#This Row],[mtF1/wtF1]:[mtF2/wtF2]])</f>
        <v>-0.35810649999999999</v>
      </c>
      <c r="N11" s="30"/>
    </row>
    <row r="12" spans="1:15" x14ac:dyDescent="0.35">
      <c r="A12" t="s">
        <v>237</v>
      </c>
      <c r="B12" t="s">
        <v>238</v>
      </c>
      <c r="C12" t="str">
        <f>UPPER(Tabla1262731345[[#This Row],[Symbol ]])</f>
        <v>CRYM</v>
      </c>
      <c r="D12" t="s">
        <v>239</v>
      </c>
      <c r="E12">
        <v>33.5</v>
      </c>
      <c r="F12">
        <v>14</v>
      </c>
      <c r="G12" s="22">
        <v>-9.9075499999999997E-2</v>
      </c>
      <c r="H12" s="23">
        <v>-0.60276399999999997</v>
      </c>
      <c r="I12" s="12">
        <f>AVERAGE(Tabla1262731345[[#This Row],[mtF1/wtF1]:[mtF2/wtF2]])</f>
        <v>-0.35091974999999997</v>
      </c>
      <c r="N12" s="13"/>
    </row>
    <row r="13" spans="1:15" x14ac:dyDescent="0.35">
      <c r="A13" t="s">
        <v>329</v>
      </c>
      <c r="B13" t="s">
        <v>330</v>
      </c>
      <c r="C13" t="str">
        <f>UPPER(Tabla1262731345[[#This Row],[Symbol ]])</f>
        <v>RPL6</v>
      </c>
      <c r="D13" t="s">
        <v>331</v>
      </c>
      <c r="E13">
        <v>33.5</v>
      </c>
      <c r="F13">
        <v>13</v>
      </c>
      <c r="G13" s="22">
        <v>-0.25339200000000001</v>
      </c>
      <c r="H13" s="23">
        <v>-0.39673999999999998</v>
      </c>
      <c r="I13" s="12">
        <f>AVERAGE(Tabla1262731345[[#This Row],[mtF1/wtF1]:[mtF2/wtF2]])</f>
        <v>-0.32506599999999997</v>
      </c>
    </row>
    <row r="14" spans="1:15" x14ac:dyDescent="0.35">
      <c r="A14" t="s">
        <v>332</v>
      </c>
      <c r="B14" t="s">
        <v>333</v>
      </c>
      <c r="C14" t="str">
        <f>UPPER(Tabla1262731345[[#This Row],[Symbol ]])</f>
        <v>PDE11A</v>
      </c>
      <c r="D14" t="s">
        <v>334</v>
      </c>
      <c r="E14">
        <v>104.5</v>
      </c>
      <c r="F14">
        <v>4</v>
      </c>
      <c r="G14" s="22">
        <v>-5.2744300000000001E-2</v>
      </c>
      <c r="H14" s="23">
        <v>-0.597163</v>
      </c>
      <c r="I14" s="12">
        <f>AVERAGE(Tabla1262731345[[#This Row],[mtF1/wtF1]:[mtF2/wtF2]])</f>
        <v>-0.32495364999999998</v>
      </c>
    </row>
    <row r="15" spans="1:15" x14ac:dyDescent="0.35">
      <c r="A15" t="s">
        <v>335</v>
      </c>
      <c r="B15" t="s">
        <v>336</v>
      </c>
      <c r="C15" t="str">
        <f>UPPER(Tabla1262731345[[#This Row],[Symbol ]])</f>
        <v>CPNE7</v>
      </c>
      <c r="D15" t="s">
        <v>337</v>
      </c>
      <c r="E15">
        <v>61.9</v>
      </c>
      <c r="F15">
        <v>14</v>
      </c>
      <c r="G15" s="22">
        <v>-7.3208099999999998E-2</v>
      </c>
      <c r="H15" s="23">
        <v>-0.54190300000000002</v>
      </c>
      <c r="I15" s="12">
        <f>AVERAGE(Tabla1262731345[[#This Row],[mtF1/wtF1]:[mtF2/wtF2]])</f>
        <v>-0.30755555000000001</v>
      </c>
    </row>
    <row r="16" spans="1:15" x14ac:dyDescent="0.35">
      <c r="A16" t="s">
        <v>338</v>
      </c>
      <c r="B16" t="s">
        <v>339</v>
      </c>
      <c r="C16" t="str">
        <f>UPPER(Tabla1262731345[[#This Row],[Symbol ]])</f>
        <v>HPCA</v>
      </c>
      <c r="D16" t="s">
        <v>340</v>
      </c>
      <c r="E16">
        <v>22.4</v>
      </c>
      <c r="F16">
        <v>16</v>
      </c>
      <c r="G16" s="22">
        <v>-5.4598599999999997E-2</v>
      </c>
      <c r="H16" s="23">
        <v>-0.54372399999999999</v>
      </c>
      <c r="I16" s="12">
        <f>AVERAGE(Tabla1262731345[[#This Row],[mtF1/wtF1]:[mtF2/wtF2]])</f>
        <v>-0.29916129999999996</v>
      </c>
    </row>
    <row r="17" spans="1:17" x14ac:dyDescent="0.35">
      <c r="A17" t="s">
        <v>341</v>
      </c>
      <c r="B17" t="s">
        <v>342</v>
      </c>
      <c r="C17" t="str">
        <f>UPPER(Tabla1262731345[[#This Row],[Symbol ]])</f>
        <v>RPL18</v>
      </c>
      <c r="D17" t="s">
        <v>343</v>
      </c>
      <c r="E17">
        <v>21.6</v>
      </c>
      <c r="F17">
        <v>8</v>
      </c>
      <c r="G17" s="22">
        <v>-0.38319199999999998</v>
      </c>
      <c r="H17" s="23">
        <v>-0.21485499999999999</v>
      </c>
      <c r="I17" s="12">
        <f>AVERAGE(Tabla1262731345[[#This Row],[mtF1/wtF1]:[mtF2/wtF2]])</f>
        <v>-0.2990235</v>
      </c>
    </row>
    <row r="18" spans="1:17" x14ac:dyDescent="0.35">
      <c r="A18" t="s">
        <v>344</v>
      </c>
      <c r="B18" t="s">
        <v>345</v>
      </c>
      <c r="C18" t="str">
        <f>UPPER(Tabla1262731345[[#This Row],[Symbol ]])</f>
        <v>DGKG</v>
      </c>
      <c r="D18" t="s">
        <v>346</v>
      </c>
      <c r="E18">
        <v>88.5</v>
      </c>
      <c r="F18">
        <v>15</v>
      </c>
      <c r="G18" s="22">
        <v>-4.3109000000000001E-2</v>
      </c>
      <c r="H18" s="23">
        <v>-0.43845099999999998</v>
      </c>
      <c r="I18" s="12">
        <f>AVERAGE(Tabla1262731345[[#This Row],[mtF1/wtF1]:[mtF2/wtF2]])</f>
        <v>-0.24077999999999999</v>
      </c>
    </row>
    <row r="19" spans="1:17" x14ac:dyDescent="0.35">
      <c r="A19" t="s">
        <v>347</v>
      </c>
      <c r="B19" t="s">
        <v>348</v>
      </c>
      <c r="C19" t="str">
        <f>UPPER(Tabla1262731345[[#This Row],[Symbol ]])</f>
        <v>HP1BP3</v>
      </c>
      <c r="D19" t="s">
        <v>349</v>
      </c>
      <c r="E19">
        <v>60.8</v>
      </c>
      <c r="F19">
        <v>21</v>
      </c>
      <c r="G19" s="22">
        <v>-0.15883700000000001</v>
      </c>
      <c r="H19" s="23">
        <v>-0.30813800000000002</v>
      </c>
      <c r="I19" s="12">
        <f>AVERAGE(Tabla1262731345[[#This Row],[mtF1/wtF1]:[mtF2/wtF2]])</f>
        <v>-0.23348750000000001</v>
      </c>
    </row>
    <row r="20" spans="1:17" x14ac:dyDescent="0.35">
      <c r="A20" t="s">
        <v>350</v>
      </c>
      <c r="B20" t="s">
        <v>351</v>
      </c>
      <c r="C20" t="str">
        <f>UPPER(Tabla1262731345[[#This Row],[Symbol ]])</f>
        <v>PARVA</v>
      </c>
      <c r="D20" t="s">
        <v>352</v>
      </c>
      <c r="E20">
        <v>42.3</v>
      </c>
      <c r="F20">
        <v>4</v>
      </c>
      <c r="G20" s="22">
        <v>-0.40855399999999997</v>
      </c>
      <c r="H20" s="23">
        <v>-5.8200300000000003E-2</v>
      </c>
      <c r="I20" s="12">
        <f>AVERAGE(Tabla1262731345[[#This Row],[mtF1/wtF1]:[mtF2/wtF2]])</f>
        <v>-0.23337714999999998</v>
      </c>
    </row>
    <row r="21" spans="1:17" x14ac:dyDescent="0.35">
      <c r="A21" t="s">
        <v>353</v>
      </c>
      <c r="B21" t="s">
        <v>354</v>
      </c>
      <c r="C21" t="str">
        <f>UPPER(Tabla1262731345[[#This Row],[Symbol ]])</f>
        <v>RPL35</v>
      </c>
      <c r="D21" t="s">
        <v>355</v>
      </c>
      <c r="E21">
        <v>14.5</v>
      </c>
      <c r="F21">
        <v>8</v>
      </c>
      <c r="G21" s="22">
        <v>-0.19536899999999999</v>
      </c>
      <c r="H21" s="23">
        <v>-0.25959700000000002</v>
      </c>
      <c r="I21" s="12">
        <f>AVERAGE(Tabla1262731345[[#This Row],[mtF1/wtF1]:[mtF2/wtF2]])</f>
        <v>-0.22748299999999999</v>
      </c>
    </row>
    <row r="22" spans="1:17" x14ac:dyDescent="0.35">
      <c r="A22" t="s">
        <v>356</v>
      </c>
      <c r="B22" t="s">
        <v>357</v>
      </c>
      <c r="C22" t="str">
        <f>UPPER(Tabla1262731345[[#This Row],[Symbol ]])</f>
        <v>TANC1</v>
      </c>
      <c r="D22" t="s">
        <v>358</v>
      </c>
      <c r="E22">
        <v>200.7</v>
      </c>
      <c r="F22">
        <v>4</v>
      </c>
      <c r="G22" s="22">
        <v>-8.2236199999999995E-2</v>
      </c>
      <c r="H22" s="23">
        <v>-0.37266300000000002</v>
      </c>
      <c r="I22" s="12">
        <f>AVERAGE(Tabla1262731345[[#This Row],[mtF1/wtF1]:[mtF2/wtF2]])</f>
        <v>-0.2274496</v>
      </c>
    </row>
    <row r="23" spans="1:17" x14ac:dyDescent="0.35">
      <c r="A23" t="s">
        <v>359</v>
      </c>
      <c r="B23" t="s">
        <v>360</v>
      </c>
      <c r="C23" t="str">
        <f>UPPER(Tabla1262731345[[#This Row],[Symbol ]])</f>
        <v>SIPA1L3</v>
      </c>
      <c r="D23" t="s">
        <v>361</v>
      </c>
      <c r="E23">
        <v>194.9</v>
      </c>
      <c r="F23">
        <v>6</v>
      </c>
      <c r="G23" s="22">
        <v>-0.24598500000000001</v>
      </c>
      <c r="H23" s="23">
        <v>-0.20661099999999999</v>
      </c>
      <c r="I23" s="12">
        <f>AVERAGE(Tabla1262731345[[#This Row],[mtF1/wtF1]:[mtF2/wtF2]])</f>
        <v>-0.226298</v>
      </c>
    </row>
    <row r="24" spans="1:17" x14ac:dyDescent="0.35">
      <c r="A24" t="s">
        <v>362</v>
      </c>
      <c r="B24" t="s">
        <v>363</v>
      </c>
      <c r="C24" t="str">
        <f>UPPER(Tabla1262731345[[#This Row],[Symbol ]])</f>
        <v>SPEG</v>
      </c>
      <c r="D24" t="s">
        <v>364</v>
      </c>
      <c r="E24">
        <v>354.1</v>
      </c>
      <c r="F24">
        <v>2</v>
      </c>
      <c r="G24" s="22">
        <v>-0.30501699999999998</v>
      </c>
      <c r="H24" s="23">
        <v>-0.13941700000000001</v>
      </c>
      <c r="I24" s="12">
        <f>AVERAGE(Tabla1262731345[[#This Row],[mtF1/wtF1]:[mtF2/wtF2]])</f>
        <v>-0.222217</v>
      </c>
    </row>
    <row r="25" spans="1:17" x14ac:dyDescent="0.35">
      <c r="A25" t="s">
        <v>365</v>
      </c>
      <c r="B25" t="s">
        <v>366</v>
      </c>
      <c r="C25" t="str">
        <f>UPPER(Tabla1262731345[[#This Row],[Symbol ]])</f>
        <v>RPL4</v>
      </c>
      <c r="D25" t="s">
        <v>367</v>
      </c>
      <c r="E25">
        <v>47.1</v>
      </c>
      <c r="F25">
        <v>20</v>
      </c>
      <c r="G25" s="22">
        <v>-0.235958</v>
      </c>
      <c r="H25" s="23">
        <v>-0.20166999999999999</v>
      </c>
      <c r="I25" s="12">
        <f>AVERAGE(Tabla1262731345[[#This Row],[mtF1/wtF1]:[mtF2/wtF2]])</f>
        <v>-0.21881400000000001</v>
      </c>
    </row>
    <row r="26" spans="1:17" x14ac:dyDescent="0.35">
      <c r="A26" t="s">
        <v>368</v>
      </c>
      <c r="B26" t="s">
        <v>369</v>
      </c>
      <c r="C26" t="str">
        <f>UPPER(Tabla1262731345[[#This Row],[Symbol ]])</f>
        <v>RFTN1</v>
      </c>
      <c r="D26" t="s">
        <v>370</v>
      </c>
      <c r="E26">
        <v>61.5</v>
      </c>
      <c r="F26">
        <v>6</v>
      </c>
      <c r="G26" s="22">
        <v>-0.275787</v>
      </c>
      <c r="H26" s="23">
        <v>-0.16065099999999999</v>
      </c>
      <c r="I26" s="12">
        <f>AVERAGE(Tabla1262731345[[#This Row],[mtF1/wtF1]:[mtF2/wtF2]])</f>
        <v>-0.218219</v>
      </c>
      <c r="M26" s="9"/>
    </row>
    <row r="27" spans="1:17" x14ac:dyDescent="0.35">
      <c r="A27" t="s">
        <v>371</v>
      </c>
      <c r="B27" t="s">
        <v>372</v>
      </c>
      <c r="C27" t="str">
        <f>UPPER(Tabla1262731345[[#This Row],[Symbol ]])</f>
        <v>PPIH</v>
      </c>
      <c r="D27" t="s">
        <v>373</v>
      </c>
      <c r="E27">
        <v>17.2</v>
      </c>
      <c r="F27">
        <v>8</v>
      </c>
      <c r="G27" s="22">
        <v>-0.33261099999999999</v>
      </c>
      <c r="H27" s="23">
        <v>-0.100356</v>
      </c>
      <c r="I27" s="12">
        <f>AVERAGE(Tabla1262731345[[#This Row],[mtF1/wtF1]:[mtF2/wtF2]])</f>
        <v>-0.2164835</v>
      </c>
    </row>
    <row r="28" spans="1:17" x14ac:dyDescent="0.35">
      <c r="A28" t="s">
        <v>374</v>
      </c>
      <c r="B28" t="s">
        <v>375</v>
      </c>
      <c r="C28" t="str">
        <f>UPPER(Tabla1262731345[[#This Row],[Symbol ]])</f>
        <v>RPL8</v>
      </c>
      <c r="D28" t="s">
        <v>376</v>
      </c>
      <c r="E28">
        <v>28</v>
      </c>
      <c r="F28">
        <v>14</v>
      </c>
      <c r="G28" s="22">
        <v>-0.14952399999999999</v>
      </c>
      <c r="H28" s="23">
        <v>-0.279617</v>
      </c>
      <c r="I28" s="12">
        <f>AVERAGE(Tabla1262731345[[#This Row],[mtF1/wtF1]:[mtF2/wtF2]])</f>
        <v>-0.2145705</v>
      </c>
    </row>
    <row r="29" spans="1:17" x14ac:dyDescent="0.35">
      <c r="A29" t="s">
        <v>377</v>
      </c>
      <c r="B29" t="s">
        <v>378</v>
      </c>
      <c r="C29" t="str">
        <f>UPPER(Tabla1262731345[[#This Row],[Symbol ]])</f>
        <v>NSMF</v>
      </c>
      <c r="D29" t="s">
        <v>379</v>
      </c>
      <c r="E29">
        <v>60.3</v>
      </c>
      <c r="F29">
        <v>4</v>
      </c>
      <c r="G29" s="22">
        <v>-0.19759399999999999</v>
      </c>
      <c r="H29" s="23">
        <v>-0.228071</v>
      </c>
      <c r="I29" s="12">
        <f>AVERAGE(Tabla1262731345[[#This Row],[mtF1/wtF1]:[mtF2/wtF2]])</f>
        <v>-0.21283249999999998</v>
      </c>
    </row>
    <row r="30" spans="1:17" x14ac:dyDescent="0.35">
      <c r="A30" t="s">
        <v>165</v>
      </c>
      <c r="B30" t="s">
        <v>166</v>
      </c>
      <c r="C30" t="str">
        <f>UPPER(Tabla1262731345[[#This Row],[Symbol ]])</f>
        <v>SH3BP1</v>
      </c>
      <c r="D30" t="s">
        <v>167</v>
      </c>
      <c r="E30">
        <v>74.099999999999994</v>
      </c>
      <c r="F30">
        <v>2</v>
      </c>
      <c r="G30" s="22">
        <v>-0.37530999999999998</v>
      </c>
      <c r="H30" s="23">
        <v>-4.5254000000000003E-2</v>
      </c>
      <c r="I30" s="12">
        <f>AVERAGE(Tabla1262731345[[#This Row],[mtF1/wtF1]:[mtF2/wtF2]])</f>
        <v>-0.210282</v>
      </c>
      <c r="K30" s="33"/>
      <c r="L30" s="33"/>
      <c r="M30" s="34"/>
      <c r="N30" s="34"/>
      <c r="O30" s="34"/>
      <c r="P30" s="34"/>
      <c r="Q30" s="30"/>
    </row>
    <row r="31" spans="1:17" x14ac:dyDescent="0.35">
      <c r="A31" t="s">
        <v>380</v>
      </c>
      <c r="B31" t="s">
        <v>381</v>
      </c>
      <c r="C31" t="str">
        <f>UPPER(Tabla1262731345[[#This Row],[Symbol ]])</f>
        <v>H3F3C</v>
      </c>
      <c r="D31" t="s">
        <v>382</v>
      </c>
      <c r="E31">
        <v>15.3</v>
      </c>
      <c r="F31">
        <v>10</v>
      </c>
      <c r="G31" s="22">
        <v>-0.127382</v>
      </c>
      <c r="H31" s="23">
        <v>-0.28128900000000001</v>
      </c>
      <c r="I31" s="12">
        <f>AVERAGE(Tabla1262731345[[#This Row],[mtF1/wtF1]:[mtF2/wtF2]])</f>
        <v>-0.2043355</v>
      </c>
      <c r="K31" s="33"/>
      <c r="L31" s="33"/>
      <c r="M31" s="34"/>
      <c r="N31" s="34"/>
      <c r="O31" s="34"/>
      <c r="P31" s="34"/>
      <c r="Q31" s="30"/>
    </row>
    <row r="32" spans="1:17" x14ac:dyDescent="0.35">
      <c r="A32" t="s">
        <v>383</v>
      </c>
      <c r="B32" t="s">
        <v>384</v>
      </c>
      <c r="C32" t="str">
        <f>UPPER(Tabla1262731345[[#This Row],[Symbol ]])</f>
        <v>FGG</v>
      </c>
      <c r="D32" t="s">
        <v>385</v>
      </c>
      <c r="E32">
        <v>50.3</v>
      </c>
      <c r="F32">
        <v>5</v>
      </c>
      <c r="G32" s="22">
        <v>-0.38355400000000001</v>
      </c>
      <c r="H32" s="23">
        <v>-2.2618200000000001E-2</v>
      </c>
      <c r="I32" s="12">
        <f>AVERAGE(Tabla1262731345[[#This Row],[mtF1/wtF1]:[mtF2/wtF2]])</f>
        <v>-0.20308609999999999</v>
      </c>
    </row>
    <row r="33" spans="1:9" x14ac:dyDescent="0.35">
      <c r="A33" t="s">
        <v>276</v>
      </c>
      <c r="B33" t="s">
        <v>202</v>
      </c>
      <c r="C33" t="str">
        <f>UPPER(Tabla1262731345[[#This Row],[Symbol ]])</f>
        <v>PSD3</v>
      </c>
      <c r="D33" t="s">
        <v>277</v>
      </c>
      <c r="E33">
        <v>141.9</v>
      </c>
      <c r="F33">
        <v>36</v>
      </c>
      <c r="G33" s="22">
        <v>-8.2217700000000005E-2</v>
      </c>
      <c r="H33" s="23">
        <v>-0.32331900000000002</v>
      </c>
      <c r="I33" s="12">
        <f>AVERAGE(Tabla1262731345[[#This Row],[mtF1/wtF1]:[mtF2/wtF2]])</f>
        <v>-0.20276835000000001</v>
      </c>
    </row>
    <row r="34" spans="1:9" x14ac:dyDescent="0.35">
      <c r="A34" t="s">
        <v>386</v>
      </c>
      <c r="B34" t="s">
        <v>387</v>
      </c>
      <c r="C34" t="str">
        <f>UPPER(Tabla1262731345[[#This Row],[Symbol ]])</f>
        <v>SYNPR</v>
      </c>
      <c r="D34" t="s">
        <v>388</v>
      </c>
      <c r="E34">
        <v>29.2</v>
      </c>
      <c r="F34">
        <v>5</v>
      </c>
      <c r="G34" s="22">
        <v>-0.13597799999999999</v>
      </c>
      <c r="H34" s="23">
        <v>-0.267928</v>
      </c>
      <c r="I34" s="12">
        <f>AVERAGE(Tabla1262731345[[#This Row],[mtF1/wtF1]:[mtF2/wtF2]])</f>
        <v>-0.20195299999999999</v>
      </c>
    </row>
    <row r="35" spans="1:9" x14ac:dyDescent="0.35">
      <c r="A35" t="s">
        <v>389</v>
      </c>
      <c r="B35" t="s">
        <v>390</v>
      </c>
      <c r="C35" t="str">
        <f>UPPER(Tabla1262731345[[#This Row],[Symbol ]])</f>
        <v>RPL7A</v>
      </c>
      <c r="D35" t="s">
        <v>391</v>
      </c>
      <c r="E35">
        <v>30</v>
      </c>
      <c r="F35">
        <v>15</v>
      </c>
      <c r="G35" s="22">
        <v>-0.145181</v>
      </c>
      <c r="H35" s="23">
        <v>-0.24795900000000001</v>
      </c>
      <c r="I35" s="12">
        <f>AVERAGE(Tabla1262731345[[#This Row],[mtF1/wtF1]:[mtF2/wtF2]])</f>
        <v>-0.19657000000000002</v>
      </c>
    </row>
    <row r="36" spans="1:9" x14ac:dyDescent="0.35">
      <c r="A36" t="s">
        <v>392</v>
      </c>
      <c r="B36" t="s">
        <v>393</v>
      </c>
      <c r="C36" t="str">
        <f>UPPER(Tabla1262731345[[#This Row],[Symbol ]])</f>
        <v>VARS2</v>
      </c>
      <c r="D36" t="s">
        <v>394</v>
      </c>
      <c r="E36">
        <v>118.4</v>
      </c>
      <c r="F36">
        <v>2</v>
      </c>
      <c r="G36" s="22">
        <v>-0.32615</v>
      </c>
      <c r="H36" s="23">
        <v>-6.6296900000000006E-2</v>
      </c>
      <c r="I36" s="12">
        <f>AVERAGE(Tabla1262731345[[#This Row],[mtF1/wtF1]:[mtF2/wtF2]])</f>
        <v>-0.19622344999999999</v>
      </c>
    </row>
    <row r="37" spans="1:9" x14ac:dyDescent="0.35">
      <c r="A37" t="s">
        <v>395</v>
      </c>
      <c r="B37" t="s">
        <v>396</v>
      </c>
      <c r="C37" t="str">
        <f>UPPER(Tabla1262731345[[#This Row],[Symbol ]])</f>
        <v>FGA</v>
      </c>
      <c r="D37" t="s">
        <v>397</v>
      </c>
      <c r="E37">
        <v>87.4</v>
      </c>
      <c r="F37">
        <v>5</v>
      </c>
      <c r="G37" s="22">
        <v>-0.33009899999999998</v>
      </c>
      <c r="H37" s="23">
        <v>-6.1438399999999997E-2</v>
      </c>
      <c r="I37" s="12">
        <f>AVERAGE(Tabla1262731345[[#This Row],[mtF1/wtF1]:[mtF2/wtF2]])</f>
        <v>-0.19576869999999999</v>
      </c>
    </row>
    <row r="38" spans="1:9" x14ac:dyDescent="0.35">
      <c r="A38" t="s">
        <v>398</v>
      </c>
      <c r="B38" t="s">
        <v>399</v>
      </c>
      <c r="C38" t="str">
        <f>UPPER(Tabla1262731345[[#This Row],[Symbol ]])</f>
        <v>CCN3</v>
      </c>
      <c r="D38" t="s">
        <v>400</v>
      </c>
      <c r="E38">
        <v>38.9</v>
      </c>
      <c r="F38">
        <v>3</v>
      </c>
      <c r="G38" s="22">
        <v>-5.7725800000000001E-2</v>
      </c>
      <c r="H38" s="23">
        <v>-0.32839299999999999</v>
      </c>
      <c r="I38" s="12">
        <f>AVERAGE(Tabla1262731345[[#This Row],[mtF1/wtF1]:[mtF2/wtF2]])</f>
        <v>-0.19305939999999999</v>
      </c>
    </row>
    <row r="39" spans="1:9" x14ac:dyDescent="0.35">
      <c r="A39" t="s">
        <v>401</v>
      </c>
      <c r="B39" t="s">
        <v>402</v>
      </c>
      <c r="C39" t="str">
        <f>UPPER(Tabla1262731345[[#This Row],[Symbol ]])</f>
        <v>NTRK3</v>
      </c>
      <c r="D39" t="s">
        <v>403</v>
      </c>
      <c r="E39">
        <v>92.7</v>
      </c>
      <c r="F39">
        <v>14</v>
      </c>
      <c r="G39" s="22">
        <v>-0.19256499999999999</v>
      </c>
      <c r="H39" s="23">
        <v>-0.19344500000000001</v>
      </c>
      <c r="I39" s="12">
        <f>AVERAGE(Tabla1262731345[[#This Row],[mtF1/wtF1]:[mtF2/wtF2]])</f>
        <v>-0.19300499999999998</v>
      </c>
    </row>
    <row r="40" spans="1:9" x14ac:dyDescent="0.35">
      <c r="A40" t="s">
        <v>201</v>
      </c>
      <c r="B40" t="s">
        <v>202</v>
      </c>
      <c r="C40" t="str">
        <f>UPPER(Tabla1262731345[[#This Row],[Symbol ]])</f>
        <v>PSD3</v>
      </c>
      <c r="D40" t="s">
        <v>203</v>
      </c>
      <c r="E40">
        <v>42.3</v>
      </c>
      <c r="F40">
        <v>34</v>
      </c>
      <c r="G40" s="22">
        <v>-5.0476300000000002E-2</v>
      </c>
      <c r="H40" s="23">
        <v>-0.33516800000000002</v>
      </c>
      <c r="I40" s="12">
        <f>AVERAGE(Tabla1262731345[[#This Row],[mtF1/wtF1]:[mtF2/wtF2]])</f>
        <v>-0.19282215000000003</v>
      </c>
    </row>
    <row r="41" spans="1:9" x14ac:dyDescent="0.35">
      <c r="A41" t="s">
        <v>404</v>
      </c>
      <c r="B41" t="s">
        <v>405</v>
      </c>
      <c r="C41" t="str">
        <f>UPPER(Tabla1262731345[[#This Row],[Symbol ]])</f>
        <v>RPL13</v>
      </c>
      <c r="D41" t="s">
        <v>406</v>
      </c>
      <c r="E41">
        <v>24.3</v>
      </c>
      <c r="F41">
        <v>11</v>
      </c>
      <c r="G41" s="22">
        <v>-0.104422</v>
      </c>
      <c r="H41" s="23">
        <v>-0.25793300000000002</v>
      </c>
      <c r="I41" s="12">
        <f>AVERAGE(Tabla1262731345[[#This Row],[mtF1/wtF1]:[mtF2/wtF2]])</f>
        <v>-0.18117750000000002</v>
      </c>
    </row>
    <row r="42" spans="1:9" x14ac:dyDescent="0.35">
      <c r="A42" t="s">
        <v>407</v>
      </c>
      <c r="B42" t="s">
        <v>408</v>
      </c>
      <c r="C42" t="str">
        <f>UPPER(Tabla1262731345[[#This Row],[Symbol ]])</f>
        <v>HIST1H4A</v>
      </c>
      <c r="D42" t="s">
        <v>409</v>
      </c>
      <c r="E42">
        <v>11.4</v>
      </c>
      <c r="F42">
        <v>9</v>
      </c>
      <c r="G42" s="22">
        <v>-0.132052</v>
      </c>
      <c r="H42" s="23">
        <v>-0.223111</v>
      </c>
      <c r="I42" s="12">
        <f>AVERAGE(Tabla1262731345[[#This Row],[mtF1/wtF1]:[mtF2/wtF2]])</f>
        <v>-0.1775815</v>
      </c>
    </row>
    <row r="43" spans="1:9" x14ac:dyDescent="0.35">
      <c r="A43" t="s">
        <v>410</v>
      </c>
      <c r="B43" t="s">
        <v>411</v>
      </c>
      <c r="C43" t="str">
        <f>UPPER(Tabla1262731345[[#This Row],[Symbol ]])</f>
        <v>RPL19</v>
      </c>
      <c r="D43" t="s">
        <v>412</v>
      </c>
      <c r="E43">
        <v>23.5</v>
      </c>
      <c r="F43">
        <v>6</v>
      </c>
      <c r="G43" s="22">
        <v>-0.17230699999999999</v>
      </c>
      <c r="H43" s="23">
        <v>-0.180308</v>
      </c>
      <c r="I43" s="12">
        <f>AVERAGE(Tabla1262731345[[#This Row],[mtF1/wtF1]:[mtF2/wtF2]])</f>
        <v>-0.17630750000000001</v>
      </c>
    </row>
    <row r="44" spans="1:9" x14ac:dyDescent="0.35">
      <c r="A44" t="s">
        <v>413</v>
      </c>
      <c r="B44" t="s">
        <v>414</v>
      </c>
      <c r="C44" t="str">
        <f>UPPER(Tabla1262731345[[#This Row],[Symbol ]])</f>
        <v>IQGAP2</v>
      </c>
      <c r="D44" t="s">
        <v>415</v>
      </c>
      <c r="E44">
        <v>180.4</v>
      </c>
      <c r="F44">
        <v>20</v>
      </c>
      <c r="G44" s="22">
        <v>-0.114425</v>
      </c>
      <c r="H44" s="23">
        <v>-0.23800499999999999</v>
      </c>
      <c r="I44" s="12">
        <f>AVERAGE(Tabla1262731345[[#This Row],[mtF1/wtF1]:[mtF2/wtF2]])</f>
        <v>-0.17621500000000001</v>
      </c>
    </row>
    <row r="45" spans="1:9" x14ac:dyDescent="0.35">
      <c r="A45" t="s">
        <v>416</v>
      </c>
      <c r="B45" t="s">
        <v>417</v>
      </c>
      <c r="C45" t="str">
        <f>UPPER(Tabla1262731345[[#This Row],[Symbol ]])</f>
        <v>NCK2</v>
      </c>
      <c r="D45" t="s">
        <v>418</v>
      </c>
      <c r="E45">
        <v>42.9</v>
      </c>
      <c r="F45">
        <v>5</v>
      </c>
      <c r="G45" s="22">
        <v>-9.3146699999999999E-2</v>
      </c>
      <c r="H45" s="23">
        <v>-0.24962000000000001</v>
      </c>
      <c r="I45" s="12">
        <f>AVERAGE(Tabla1262731345[[#This Row],[mtF1/wtF1]:[mtF2/wtF2]])</f>
        <v>-0.17138334999999999</v>
      </c>
    </row>
    <row r="46" spans="1:9" x14ac:dyDescent="0.35">
      <c r="A46" t="s">
        <v>419</v>
      </c>
      <c r="B46" t="s">
        <v>420</v>
      </c>
      <c r="C46" t="str">
        <f>UPPER(Tabla1262731345[[#This Row],[Symbol ]])</f>
        <v>MPST</v>
      </c>
      <c r="D46" t="s">
        <v>421</v>
      </c>
      <c r="E46">
        <v>33.1</v>
      </c>
      <c r="F46">
        <v>9</v>
      </c>
      <c r="G46" s="22">
        <v>-0.247919</v>
      </c>
      <c r="H46" s="23">
        <v>-5.8200300000000003E-2</v>
      </c>
      <c r="I46" s="12">
        <f>AVERAGE(Tabla1262731345[[#This Row],[mtF1/wtF1]:[mtF2/wtF2]])</f>
        <v>-0.15305964999999999</v>
      </c>
    </row>
    <row r="47" spans="1:9" x14ac:dyDescent="0.35">
      <c r="A47" t="s">
        <v>422</v>
      </c>
      <c r="B47" t="s">
        <v>423</v>
      </c>
      <c r="C47" t="str">
        <f>UPPER(Tabla1262731345[[#This Row],[Symbol ]])</f>
        <v>FLYWCH1</v>
      </c>
      <c r="D47" t="s">
        <v>424</v>
      </c>
      <c r="E47">
        <v>77</v>
      </c>
      <c r="F47">
        <v>3</v>
      </c>
      <c r="G47" s="22">
        <v>-0.21540899999999999</v>
      </c>
      <c r="H47" s="23">
        <v>-9.0615000000000001E-2</v>
      </c>
      <c r="I47" s="12">
        <f>AVERAGE(Tabla1262731345[[#This Row],[mtF1/wtF1]:[mtF2/wtF2]])</f>
        <v>-0.15301199999999998</v>
      </c>
    </row>
    <row r="48" spans="1:9" x14ac:dyDescent="0.35">
      <c r="A48" t="s">
        <v>425</v>
      </c>
      <c r="B48" t="s">
        <v>426</v>
      </c>
      <c r="C48" t="str">
        <f>UPPER(Tabla1262731345[[#This Row],[Symbol ]])</f>
        <v>AK5</v>
      </c>
      <c r="D48" t="s">
        <v>427</v>
      </c>
      <c r="E48">
        <v>63.3</v>
      </c>
      <c r="F48">
        <v>22</v>
      </c>
      <c r="G48" s="22">
        <v>-0.16331699999999999</v>
      </c>
      <c r="H48" s="23">
        <v>-0.14104800000000001</v>
      </c>
      <c r="I48" s="12">
        <f>AVERAGE(Tabla1262731345[[#This Row],[mtF1/wtF1]:[mtF2/wtF2]])</f>
        <v>-0.1521825</v>
      </c>
    </row>
    <row r="49" spans="1:9" x14ac:dyDescent="0.35">
      <c r="A49" t="s">
        <v>428</v>
      </c>
      <c r="B49" t="s">
        <v>429</v>
      </c>
      <c r="C49" t="str">
        <f>UPPER(Tabla1262731345[[#This Row],[Symbol ]])</f>
        <v>CELF2</v>
      </c>
      <c r="D49" t="s">
        <v>430</v>
      </c>
      <c r="E49">
        <v>54.2</v>
      </c>
      <c r="F49">
        <v>14</v>
      </c>
      <c r="G49" s="22">
        <v>-0.19474900000000001</v>
      </c>
      <c r="H49" s="23">
        <v>-0.10685500000000001</v>
      </c>
      <c r="I49" s="12">
        <f>AVERAGE(Tabla1262731345[[#This Row],[mtF1/wtF1]:[mtF2/wtF2]])</f>
        <v>-0.15080199999999999</v>
      </c>
    </row>
    <row r="50" spans="1:9" x14ac:dyDescent="0.35">
      <c r="A50" t="s">
        <v>431</v>
      </c>
      <c r="B50" t="s">
        <v>432</v>
      </c>
      <c r="C50" t="str">
        <f>UPPER(Tabla1262731345[[#This Row],[Symbol ]])</f>
        <v>H1F10</v>
      </c>
      <c r="D50" t="s">
        <v>433</v>
      </c>
      <c r="E50">
        <v>20.100000000000001</v>
      </c>
      <c r="F50">
        <v>6</v>
      </c>
      <c r="G50" s="22">
        <v>-0.105903</v>
      </c>
      <c r="H50" s="23">
        <v>-0.191801</v>
      </c>
      <c r="I50" s="12">
        <f>AVERAGE(Tabla1262731345[[#This Row],[mtF1/wtF1]:[mtF2/wtF2]])</f>
        <v>-0.14885199999999998</v>
      </c>
    </row>
    <row r="51" spans="1:9" x14ac:dyDescent="0.35">
      <c r="A51" t="s">
        <v>434</v>
      </c>
      <c r="B51" t="s">
        <v>435</v>
      </c>
      <c r="C51" t="str">
        <f>UPPER(Tabla1262731345[[#This Row],[Symbol ]])</f>
        <v>LRRTM1</v>
      </c>
      <c r="D51" t="s">
        <v>436</v>
      </c>
      <c r="E51">
        <v>58.7</v>
      </c>
      <c r="F51">
        <v>6</v>
      </c>
      <c r="G51" s="22">
        <v>-5.1038899999999998E-2</v>
      </c>
      <c r="H51" s="23">
        <v>-0.24298</v>
      </c>
      <c r="I51" s="12">
        <f>AVERAGE(Tabla1262731345[[#This Row],[mtF1/wtF1]:[mtF2/wtF2]])</f>
        <v>-0.14700944999999999</v>
      </c>
    </row>
    <row r="52" spans="1:9" x14ac:dyDescent="0.35">
      <c r="A52" t="s">
        <v>437</v>
      </c>
      <c r="B52" t="s">
        <v>438</v>
      </c>
      <c r="C52" t="str">
        <f>UPPER(Tabla1262731345[[#This Row],[Symbol ]])</f>
        <v>NCS1</v>
      </c>
      <c r="D52" t="s">
        <v>439</v>
      </c>
      <c r="E52">
        <v>21.9</v>
      </c>
      <c r="F52">
        <v>12</v>
      </c>
      <c r="G52" s="22">
        <v>-0.160304</v>
      </c>
      <c r="H52" s="23">
        <v>-0.13126499999999999</v>
      </c>
      <c r="I52" s="12">
        <f>AVERAGE(Tabla1262731345[[#This Row],[mtF1/wtF1]:[mtF2/wtF2]])</f>
        <v>-0.14578449999999998</v>
      </c>
    </row>
    <row r="53" spans="1:9" x14ac:dyDescent="0.35">
      <c r="A53" t="s">
        <v>440</v>
      </c>
      <c r="B53" t="s">
        <v>441</v>
      </c>
      <c r="C53" t="str">
        <f>UPPER(Tabla1262731345[[#This Row],[Symbol ]])</f>
        <v>CD38</v>
      </c>
      <c r="D53" t="s">
        <v>442</v>
      </c>
      <c r="E53">
        <v>34.4</v>
      </c>
      <c r="F53">
        <v>5</v>
      </c>
      <c r="G53" s="22">
        <v>-7.6615199999999994E-2</v>
      </c>
      <c r="H53" s="23">
        <v>-0.21485499999999999</v>
      </c>
      <c r="I53" s="12">
        <f>AVERAGE(Tabla1262731345[[#This Row],[mtF1/wtF1]:[mtF2/wtF2]])</f>
        <v>-0.14573510000000001</v>
      </c>
    </row>
    <row r="54" spans="1:9" x14ac:dyDescent="0.35">
      <c r="A54" t="s">
        <v>443</v>
      </c>
      <c r="B54" t="s">
        <v>444</v>
      </c>
      <c r="C54" t="str">
        <f>UPPER(Tabla1262731345[[#This Row],[Symbol ]])</f>
        <v>INTS3</v>
      </c>
      <c r="D54" t="s">
        <v>445</v>
      </c>
      <c r="E54">
        <v>117.9</v>
      </c>
      <c r="F54">
        <v>6</v>
      </c>
      <c r="G54" s="22">
        <v>-0.136904</v>
      </c>
      <c r="H54" s="23">
        <v>-0.154111</v>
      </c>
      <c r="I54" s="12">
        <f>AVERAGE(Tabla1262731345[[#This Row],[mtF1/wtF1]:[mtF2/wtF2]])</f>
        <v>-0.14550750000000001</v>
      </c>
    </row>
    <row r="55" spans="1:9" ht="15" thickBot="1" x14ac:dyDescent="0.4">
      <c r="A55" s="4" t="s">
        <v>446</v>
      </c>
      <c r="B55" s="4" t="s">
        <v>447</v>
      </c>
      <c r="C55" s="4" t="str">
        <f>UPPER(Tabla1262731345[[#This Row],[Symbol ]])</f>
        <v>ALAD</v>
      </c>
      <c r="D55" s="4" t="s">
        <v>448</v>
      </c>
      <c r="E55" s="4">
        <v>36</v>
      </c>
      <c r="F55" s="4">
        <v>13</v>
      </c>
      <c r="G55" s="24">
        <v>-0.23849000000000001</v>
      </c>
      <c r="H55" s="25">
        <v>-5.1726000000000001E-2</v>
      </c>
      <c r="I55" s="45">
        <f>AVERAGE(Tabla1262731345[[#This Row],[mtF1/wtF1]:[mtF2/wtF2]])</f>
        <v>-0.14510800000000001</v>
      </c>
    </row>
    <row r="56" spans="1:9" x14ac:dyDescent="0.35">
      <c r="A56" t="s">
        <v>449</v>
      </c>
      <c r="B56" t="s">
        <v>450</v>
      </c>
      <c r="C56" t="str">
        <f>UPPER(Tabla1262731345[[#This Row],[Symbol ]])</f>
        <v>ANXA2</v>
      </c>
      <c r="D56" t="s">
        <v>451</v>
      </c>
      <c r="E56">
        <v>38.700000000000003</v>
      </c>
      <c r="F56">
        <v>15</v>
      </c>
      <c r="G56" s="22">
        <v>0.41597699999999999</v>
      </c>
      <c r="H56" s="23">
        <v>0.25321100000000002</v>
      </c>
      <c r="I56" s="6">
        <f>AVERAGE(Tabla1262731345[[#This Row],[mtF1/wtF1]:[mtF2/wtF2]])</f>
        <v>0.334594</v>
      </c>
    </row>
    <row r="57" spans="1:9" x14ac:dyDescent="0.35">
      <c r="A57" t="s">
        <v>452</v>
      </c>
      <c r="B57" t="s">
        <v>453</v>
      </c>
      <c r="C57" t="str">
        <f>UPPER(Tabla1262731345[[#This Row],[Symbol ]])</f>
        <v>GLO1</v>
      </c>
      <c r="D57" t="s">
        <v>454</v>
      </c>
      <c r="E57">
        <v>20.8</v>
      </c>
      <c r="F57">
        <v>12</v>
      </c>
      <c r="G57" s="22">
        <v>0.41808499999999998</v>
      </c>
      <c r="H57" s="23">
        <v>0.18611800000000001</v>
      </c>
      <c r="I57" s="6">
        <f>AVERAGE(Tabla1262731345[[#This Row],[mtF1/wtF1]:[mtF2/wtF2]])</f>
        <v>0.30210150000000002</v>
      </c>
    </row>
    <row r="58" spans="1:9" x14ac:dyDescent="0.35">
      <c r="A58" t="s">
        <v>455</v>
      </c>
      <c r="B58" t="s">
        <v>456</v>
      </c>
      <c r="C58" t="str">
        <f>UPPER(Tabla1262731345[[#This Row],[Symbol ]])</f>
        <v>MTPN</v>
      </c>
      <c r="D58" t="s">
        <v>457</v>
      </c>
      <c r="E58">
        <v>12.9</v>
      </c>
      <c r="F58">
        <v>4</v>
      </c>
      <c r="G58" s="22">
        <v>0.33711400000000002</v>
      </c>
      <c r="H58" s="23">
        <v>0.249999</v>
      </c>
      <c r="I58" s="6">
        <f>AVERAGE(Tabla1262731345[[#This Row],[mtF1/wtF1]:[mtF2/wtF2]])</f>
        <v>0.2935565</v>
      </c>
    </row>
    <row r="59" spans="1:9" x14ac:dyDescent="0.35">
      <c r="A59" t="s">
        <v>9</v>
      </c>
      <c r="B59" t="s">
        <v>10</v>
      </c>
      <c r="C59" t="str">
        <f>UPPER(Tabla1262731345[[#This Row],[Symbol ]])</f>
        <v>TAGLN</v>
      </c>
      <c r="D59" t="s">
        <v>11</v>
      </c>
      <c r="E59">
        <v>22.6</v>
      </c>
      <c r="F59">
        <v>9</v>
      </c>
      <c r="G59" s="22">
        <v>0.55241899999999999</v>
      </c>
      <c r="H59" s="23">
        <v>2.04405E-2</v>
      </c>
      <c r="I59" s="6">
        <f>AVERAGE(Tabla1262731345[[#This Row],[mtF1/wtF1]:[mtF2/wtF2]])</f>
        <v>0.28642974999999998</v>
      </c>
    </row>
    <row r="60" spans="1:9" x14ac:dyDescent="0.35">
      <c r="A60" t="s">
        <v>270</v>
      </c>
      <c r="B60" t="s">
        <v>271</v>
      </c>
      <c r="C60" t="str">
        <f>UPPER(Tabla1262731345[[#This Row],[Symbol ]])</f>
        <v>ALDH1A1</v>
      </c>
      <c r="D60" t="s">
        <v>272</v>
      </c>
      <c r="E60">
        <v>54.4</v>
      </c>
      <c r="F60">
        <v>12</v>
      </c>
      <c r="G60" s="22">
        <v>0.25726599999999999</v>
      </c>
      <c r="H60" s="23">
        <v>0.30650699999999997</v>
      </c>
      <c r="I60" s="6">
        <f>AVERAGE(Tabla1262731345[[#This Row],[mtF1/wtF1]:[mtF2/wtF2]])</f>
        <v>0.28188649999999998</v>
      </c>
    </row>
    <row r="61" spans="1:9" x14ac:dyDescent="0.35">
      <c r="A61" t="s">
        <v>458</v>
      </c>
      <c r="B61" t="s">
        <v>459</v>
      </c>
      <c r="C61" t="str">
        <f>UPPER(Tabla1262731345[[#This Row],[Symbol ]])</f>
        <v>CAV1</v>
      </c>
      <c r="D61" t="s">
        <v>460</v>
      </c>
      <c r="E61">
        <v>20.5</v>
      </c>
      <c r="F61">
        <v>2</v>
      </c>
      <c r="G61" s="22">
        <v>0.44639000000000001</v>
      </c>
      <c r="H61" s="23">
        <v>7.0767399999999994E-2</v>
      </c>
      <c r="I61" s="6">
        <f>AVERAGE(Tabla1262731345[[#This Row],[mtF1/wtF1]:[mtF2/wtF2]])</f>
        <v>0.25857869999999999</v>
      </c>
    </row>
    <row r="62" spans="1:9" x14ac:dyDescent="0.35">
      <c r="A62" t="s">
        <v>18</v>
      </c>
      <c r="B62" t="s">
        <v>19</v>
      </c>
      <c r="C62" t="str">
        <f>UPPER(Tabla1262731345[[#This Row],[Symbol ]])</f>
        <v>PLP1</v>
      </c>
      <c r="D62" t="s">
        <v>20</v>
      </c>
      <c r="E62">
        <v>30.1</v>
      </c>
      <c r="F62">
        <v>9</v>
      </c>
      <c r="G62" s="22">
        <v>0.148284</v>
      </c>
      <c r="H62" s="23">
        <v>0.35552299999999998</v>
      </c>
      <c r="I62" s="6">
        <f>AVERAGE(Tabla1262731345[[#This Row],[mtF1/wtF1]:[mtF2/wtF2]])</f>
        <v>0.2519035</v>
      </c>
    </row>
    <row r="63" spans="1:9" x14ac:dyDescent="0.35">
      <c r="A63" t="s">
        <v>461</v>
      </c>
      <c r="B63" t="s">
        <v>462</v>
      </c>
      <c r="C63" t="str">
        <f>UPPER(Tabla1262731345[[#This Row],[Symbol ]])</f>
        <v>ANPEP</v>
      </c>
      <c r="D63" t="s">
        <v>463</v>
      </c>
      <c r="E63">
        <v>109.6</v>
      </c>
      <c r="F63">
        <v>6</v>
      </c>
      <c r="G63" s="22">
        <v>0.45702100000000001</v>
      </c>
      <c r="H63" s="23">
        <v>4.0880300000000001E-2</v>
      </c>
      <c r="I63" s="6">
        <f>AVERAGE(Tabla1262731345[[#This Row],[mtF1/wtF1]:[mtF2/wtF2]])</f>
        <v>0.24895065</v>
      </c>
    </row>
    <row r="64" spans="1:9" x14ac:dyDescent="0.35">
      <c r="A64" t="s">
        <v>464</v>
      </c>
      <c r="B64" t="s">
        <v>465</v>
      </c>
      <c r="C64" t="str">
        <f>UPPER(Tabla1262731345[[#This Row],[Symbol ]])</f>
        <v>GNG13</v>
      </c>
      <c r="D64" t="s">
        <v>466</v>
      </c>
      <c r="E64">
        <v>8</v>
      </c>
      <c r="F64">
        <v>6</v>
      </c>
      <c r="G64" s="22">
        <v>7.1429000000000006E-2</v>
      </c>
      <c r="H64" s="23">
        <v>0.38026700000000002</v>
      </c>
      <c r="I64" s="6">
        <f>AVERAGE(Tabla1262731345[[#This Row],[mtF1/wtF1]:[mtF2/wtF2]])</f>
        <v>0.22584800000000002</v>
      </c>
    </row>
    <row r="65" spans="1:9" x14ac:dyDescent="0.35">
      <c r="A65" t="s">
        <v>467</v>
      </c>
      <c r="B65" t="s">
        <v>468</v>
      </c>
      <c r="C65" t="str">
        <f>UPPER(Tabla1262731345[[#This Row],[Symbol ]])</f>
        <v>AHNAK</v>
      </c>
      <c r="D65" t="s">
        <v>469</v>
      </c>
      <c r="E65">
        <v>603.9</v>
      </c>
      <c r="F65">
        <v>17</v>
      </c>
      <c r="G65" s="22">
        <v>0.29208099999999998</v>
      </c>
      <c r="H65" s="23">
        <v>0.152809</v>
      </c>
      <c r="I65" s="6">
        <f>AVERAGE(Tabla1262731345[[#This Row],[mtF1/wtF1]:[mtF2/wtF2]])</f>
        <v>0.222445</v>
      </c>
    </row>
    <row r="66" spans="1:9" x14ac:dyDescent="0.35">
      <c r="A66" t="s">
        <v>470</v>
      </c>
      <c r="B66" t="s">
        <v>471</v>
      </c>
      <c r="C66" t="str">
        <f>UPPER(Tabla1262731345[[#This Row],[Symbol ]])</f>
        <v>LY6H</v>
      </c>
      <c r="D66" t="s">
        <v>472</v>
      </c>
      <c r="E66">
        <v>17</v>
      </c>
      <c r="F66">
        <v>5</v>
      </c>
      <c r="G66" s="22">
        <v>0.12760199999999999</v>
      </c>
      <c r="H66" s="23">
        <v>0.309757</v>
      </c>
      <c r="I66" s="6">
        <f>AVERAGE(Tabla1262731345[[#This Row],[mtF1/wtF1]:[mtF2/wtF2]])</f>
        <v>0.2186795</v>
      </c>
    </row>
    <row r="67" spans="1:9" x14ac:dyDescent="0.35">
      <c r="A67" t="s">
        <v>24</v>
      </c>
      <c r="B67" t="s">
        <v>25</v>
      </c>
      <c r="C67" t="str">
        <f>UPPER(Tabla1262731345[[#This Row],[Symbol ]])</f>
        <v>CRIP1</v>
      </c>
      <c r="D67" t="s">
        <v>26</v>
      </c>
      <c r="E67">
        <v>13.6</v>
      </c>
      <c r="F67">
        <v>2</v>
      </c>
      <c r="G67" s="22">
        <v>0.41215200000000002</v>
      </c>
      <c r="H67" s="23">
        <v>1.57237E-2</v>
      </c>
      <c r="I67" s="6">
        <f>AVERAGE(Tabla1262731345[[#This Row],[mtF1/wtF1]:[mtF2/wtF2]])</f>
        <v>0.21393785000000001</v>
      </c>
    </row>
    <row r="68" spans="1:9" x14ac:dyDescent="0.35">
      <c r="A68" t="s">
        <v>33</v>
      </c>
      <c r="B68" t="s">
        <v>34</v>
      </c>
      <c r="C68" t="str">
        <f>UPPER(Tabla1262731345[[#This Row],[Symbol ]])</f>
        <v>CNP</v>
      </c>
      <c r="D68" t="s">
        <v>35</v>
      </c>
      <c r="E68">
        <v>47.1</v>
      </c>
      <c r="F68">
        <v>38</v>
      </c>
      <c r="G68" s="22">
        <v>4.0127200000000002E-2</v>
      </c>
      <c r="H68" s="23">
        <v>0.37530400000000003</v>
      </c>
      <c r="I68" s="6">
        <f>AVERAGE(Tabla1262731345[[#This Row],[mtF1/wtF1]:[mtF2/wtF2]])</f>
        <v>0.2077156</v>
      </c>
    </row>
    <row r="69" spans="1:9" x14ac:dyDescent="0.35">
      <c r="A69" t="s">
        <v>42</v>
      </c>
      <c r="B69" t="s">
        <v>43</v>
      </c>
      <c r="C69" t="str">
        <f>UPPER(Tabla1262731345[[#This Row],[Symbol ]])</f>
        <v>SIRT2</v>
      </c>
      <c r="D69" t="s">
        <v>44</v>
      </c>
      <c r="E69">
        <v>43.2</v>
      </c>
      <c r="F69">
        <v>18</v>
      </c>
      <c r="G69" s="22">
        <v>0.12431499999999999</v>
      </c>
      <c r="H69" s="23">
        <v>0.290294</v>
      </c>
      <c r="I69" s="6">
        <f>AVERAGE(Tabla1262731345[[#This Row],[mtF1/wtF1]:[mtF2/wtF2]])</f>
        <v>0.2073045</v>
      </c>
    </row>
    <row r="70" spans="1:9" x14ac:dyDescent="0.35">
      <c r="A70" t="s">
        <v>76</v>
      </c>
      <c r="B70" t="s">
        <v>77</v>
      </c>
      <c r="C70" t="str">
        <f>UPPER(Tabla1262731345[[#This Row],[Symbol ]])</f>
        <v>CRYAB</v>
      </c>
      <c r="D70" t="s">
        <v>78</v>
      </c>
      <c r="E70">
        <v>20.100000000000001</v>
      </c>
      <c r="F70">
        <v>5</v>
      </c>
      <c r="G70" s="22">
        <v>0.128888</v>
      </c>
      <c r="H70" s="23">
        <v>0.278978</v>
      </c>
      <c r="I70" s="6">
        <f>AVERAGE(Tabla1262731345[[#This Row],[mtF1/wtF1]:[mtF2/wtF2]])</f>
        <v>0.203933</v>
      </c>
    </row>
    <row r="71" spans="1:9" x14ac:dyDescent="0.35">
      <c r="A71" t="s">
        <v>473</v>
      </c>
      <c r="B71" t="s">
        <v>88</v>
      </c>
      <c r="C71" t="str">
        <f>UPPER(Tabla1262731345[[#This Row],[Symbol ]])</f>
        <v>VIM</v>
      </c>
      <c r="D71" t="s">
        <v>89</v>
      </c>
      <c r="E71">
        <v>53.7</v>
      </c>
      <c r="F71">
        <v>32</v>
      </c>
      <c r="G71" s="22">
        <v>0.34595900000000002</v>
      </c>
      <c r="H71" s="23">
        <v>6.1326699999999998E-2</v>
      </c>
      <c r="I71" s="6">
        <f>AVERAGE(Tabla1262731345[[#This Row],[mtF1/wtF1]:[mtF2/wtF2]])</f>
        <v>0.20364285000000001</v>
      </c>
    </row>
    <row r="72" spans="1:9" x14ac:dyDescent="0.35">
      <c r="A72" t="s">
        <v>474</v>
      </c>
      <c r="B72" t="s">
        <v>475</v>
      </c>
      <c r="C72" t="str">
        <f>UPPER(Tabla1262731345[[#This Row],[Symbol ]])</f>
        <v>UCHL3</v>
      </c>
      <c r="D72" t="s">
        <v>476</v>
      </c>
      <c r="E72">
        <v>26.1</v>
      </c>
      <c r="F72">
        <v>8</v>
      </c>
      <c r="G72" s="22">
        <v>0.16858999999999999</v>
      </c>
      <c r="H72" s="23">
        <v>0.23396600000000001</v>
      </c>
      <c r="I72" s="6">
        <f>AVERAGE(Tabla1262731345[[#This Row],[mtF1/wtF1]:[mtF2/wtF2]])</f>
        <v>0.20127800000000001</v>
      </c>
    </row>
    <row r="73" spans="1:9" x14ac:dyDescent="0.35">
      <c r="A73" t="s">
        <v>27</v>
      </c>
      <c r="B73" t="s">
        <v>28</v>
      </c>
      <c r="C73" t="str">
        <f>UPPER(Tabla1262731345[[#This Row],[Symbol ]])</f>
        <v>CLDN11</v>
      </c>
      <c r="D73" t="s">
        <v>29</v>
      </c>
      <c r="E73">
        <v>22.1</v>
      </c>
      <c r="F73">
        <v>5</v>
      </c>
      <c r="G73" s="22">
        <v>0.20902999999999999</v>
      </c>
      <c r="H73" s="23">
        <v>0.19247900000000001</v>
      </c>
      <c r="I73" s="6">
        <f>AVERAGE(Tabla1262731345[[#This Row],[mtF1/wtF1]:[mtF2/wtF2]])</f>
        <v>0.2007545</v>
      </c>
    </row>
    <row r="74" spans="1:9" x14ac:dyDescent="0.35">
      <c r="A74" t="s">
        <v>477</v>
      </c>
      <c r="B74" t="s">
        <v>478</v>
      </c>
      <c r="C74" t="str">
        <f>UPPER(Tabla1262731345[[#This Row],[Symbol ]])</f>
        <v>BRK1</v>
      </c>
      <c r="D74" t="s">
        <v>479</v>
      </c>
      <c r="E74">
        <v>8.8000000000000007</v>
      </c>
      <c r="F74">
        <v>6</v>
      </c>
      <c r="G74" s="22">
        <v>0.13791100000000001</v>
      </c>
      <c r="H74" s="23">
        <v>0.25963999999999998</v>
      </c>
      <c r="I74" s="6">
        <f>AVERAGE(Tabla1262731345[[#This Row],[mtF1/wtF1]:[mtF2/wtF2]])</f>
        <v>0.19877549999999999</v>
      </c>
    </row>
    <row r="75" spans="1:9" x14ac:dyDescent="0.35">
      <c r="A75" t="s">
        <v>480</v>
      </c>
      <c r="B75" t="s">
        <v>481</v>
      </c>
      <c r="C75" t="str">
        <f>UPPER(Tabla1262731345[[#This Row],[Symbol ]])</f>
        <v>MT1</v>
      </c>
      <c r="D75" t="s">
        <v>482</v>
      </c>
      <c r="E75">
        <v>6</v>
      </c>
      <c r="F75">
        <v>3</v>
      </c>
      <c r="G75" s="22">
        <v>8.2108899999999999E-2</v>
      </c>
      <c r="H75" s="23">
        <v>0.30650699999999997</v>
      </c>
      <c r="I75" s="6">
        <f>AVERAGE(Tabla1262731345[[#This Row],[mtF1/wtF1]:[mtF2/wtF2]])</f>
        <v>0.19430794999999998</v>
      </c>
    </row>
    <row r="76" spans="1:9" x14ac:dyDescent="0.35">
      <c r="A76" t="s">
        <v>483</v>
      </c>
      <c r="B76" t="s">
        <v>63</v>
      </c>
      <c r="C76" t="str">
        <f>UPPER(Tabla1262731345[[#This Row],[Symbol ]])</f>
        <v>FLNA</v>
      </c>
      <c r="D76" t="s">
        <v>484</v>
      </c>
      <c r="E76">
        <v>281</v>
      </c>
      <c r="F76">
        <v>31</v>
      </c>
      <c r="G76" s="22">
        <v>0.35668800000000001</v>
      </c>
      <c r="H76" s="23">
        <v>2.9874000000000001E-2</v>
      </c>
      <c r="I76" s="6">
        <f>AVERAGE(Tabla1262731345[[#This Row],[mtF1/wtF1]:[mtF2/wtF2]])</f>
        <v>0.19328100000000001</v>
      </c>
    </row>
    <row r="77" spans="1:9" x14ac:dyDescent="0.35">
      <c r="A77" t="s">
        <v>485</v>
      </c>
      <c r="B77" t="s">
        <v>486</v>
      </c>
      <c r="C77" t="str">
        <f>UPPER(Tabla1262731345[[#This Row],[Symbol ]])</f>
        <v>GFAP</v>
      </c>
      <c r="D77" t="s">
        <v>487</v>
      </c>
      <c r="E77">
        <v>49.9</v>
      </c>
      <c r="F77">
        <v>34</v>
      </c>
      <c r="G77" s="22">
        <v>0.29743199999999997</v>
      </c>
      <c r="H77" s="23">
        <v>8.8085200000000002E-2</v>
      </c>
      <c r="I77" s="6">
        <f>AVERAGE(Tabla1262731345[[#This Row],[mtF1/wtF1]:[mtF2/wtF2]])</f>
        <v>0.1927586</v>
      </c>
    </row>
    <row r="78" spans="1:9" x14ac:dyDescent="0.35">
      <c r="A78" t="s">
        <v>488</v>
      </c>
      <c r="B78" t="s">
        <v>489</v>
      </c>
      <c r="C78" t="str">
        <f>UPPER(Tabla1262731345[[#This Row],[Symbol ]])</f>
        <v>CALB2</v>
      </c>
      <c r="D78" t="s">
        <v>490</v>
      </c>
      <c r="E78">
        <v>31.4</v>
      </c>
      <c r="F78">
        <v>23</v>
      </c>
      <c r="G78" s="22">
        <v>0.13525699999999999</v>
      </c>
      <c r="H78" s="23">
        <v>0.24518400000000001</v>
      </c>
      <c r="I78" s="6">
        <f>AVERAGE(Tabla1262731345[[#This Row],[mtF1/wtF1]:[mtF2/wtF2]])</f>
        <v>0.19022050000000001</v>
      </c>
    </row>
    <row r="79" spans="1:9" x14ac:dyDescent="0.35">
      <c r="A79" t="s">
        <v>21</v>
      </c>
      <c r="B79" t="s">
        <v>22</v>
      </c>
      <c r="C79" t="str">
        <f>UPPER(Tabla1262731345[[#This Row],[Symbol ]])</f>
        <v>MOBP</v>
      </c>
      <c r="D79" t="s">
        <v>23</v>
      </c>
      <c r="E79">
        <v>19.2</v>
      </c>
      <c r="F79">
        <v>4</v>
      </c>
      <c r="G79" s="22">
        <v>0.181588</v>
      </c>
      <c r="H79" s="23">
        <v>0.19884399999999999</v>
      </c>
      <c r="I79" s="6">
        <f>AVERAGE(Tabla1262731345[[#This Row],[mtF1/wtF1]:[mtF2/wtF2]])</f>
        <v>0.190216</v>
      </c>
    </row>
    <row r="80" spans="1:9" x14ac:dyDescent="0.35">
      <c r="A80" t="s">
        <v>491</v>
      </c>
      <c r="B80" t="s">
        <v>492</v>
      </c>
      <c r="C80" t="str">
        <f>UPPER(Tabla1262731345[[#This Row],[Symbol ]])</f>
        <v>S100B</v>
      </c>
      <c r="D80" t="s">
        <v>493</v>
      </c>
      <c r="E80">
        <v>10.7</v>
      </c>
      <c r="F80">
        <v>3</v>
      </c>
      <c r="G80" s="22">
        <v>0.25498199999999999</v>
      </c>
      <c r="H80" s="23">
        <v>0.121195</v>
      </c>
      <c r="I80" s="6">
        <f>AVERAGE(Tabla1262731345[[#This Row],[mtF1/wtF1]:[mtF2/wtF2]])</f>
        <v>0.18808849999999999</v>
      </c>
    </row>
    <row r="81" spans="1:9" x14ac:dyDescent="0.35">
      <c r="A81" t="s">
        <v>67</v>
      </c>
      <c r="B81" t="s">
        <v>68</v>
      </c>
      <c r="C81" t="str">
        <f>UPPER(Tabla1262731345[[#This Row],[Symbol ]])</f>
        <v>CD9</v>
      </c>
      <c r="D81" t="s">
        <v>69</v>
      </c>
      <c r="E81">
        <v>25.2</v>
      </c>
      <c r="F81">
        <v>2</v>
      </c>
      <c r="G81" s="22">
        <v>0.17926500000000001</v>
      </c>
      <c r="H81" s="23">
        <v>0.18929799999999999</v>
      </c>
      <c r="I81" s="6">
        <f>AVERAGE(Tabla1262731345[[#This Row],[mtF1/wtF1]:[mtF2/wtF2]])</f>
        <v>0.18428149999999999</v>
      </c>
    </row>
    <row r="82" spans="1:9" x14ac:dyDescent="0.35">
      <c r="A82" t="s">
        <v>48</v>
      </c>
      <c r="B82" t="s">
        <v>49</v>
      </c>
      <c r="C82" t="str">
        <f>UPPER(Tabla1262731345[[#This Row],[Symbol ]])</f>
        <v>CD82</v>
      </c>
      <c r="D82" t="s">
        <v>50</v>
      </c>
      <c r="E82">
        <v>29.6</v>
      </c>
      <c r="F82">
        <v>4</v>
      </c>
      <c r="G82" s="22">
        <v>0.14954300000000001</v>
      </c>
      <c r="H82" s="23">
        <v>0.21638099999999999</v>
      </c>
      <c r="I82" s="6">
        <f>AVERAGE(Tabla1262731345[[#This Row],[mtF1/wtF1]:[mtF2/wtF2]])</f>
        <v>0.18296200000000001</v>
      </c>
    </row>
    <row r="83" spans="1:9" x14ac:dyDescent="0.35">
      <c r="A83" t="s">
        <v>132</v>
      </c>
      <c r="B83" t="s">
        <v>133</v>
      </c>
      <c r="C83" t="str">
        <f>UPPER(Tabla1262731345[[#This Row],[Symbol ]])</f>
        <v>SERPINB1A</v>
      </c>
      <c r="D83" t="s">
        <v>134</v>
      </c>
      <c r="E83">
        <v>42.5</v>
      </c>
      <c r="F83">
        <v>4</v>
      </c>
      <c r="G83" s="22">
        <v>7.32622E-2</v>
      </c>
      <c r="H83" s="23">
        <v>0.28867500000000001</v>
      </c>
      <c r="I83" s="6">
        <f>AVERAGE(Tabla1262731345[[#This Row],[mtF1/wtF1]:[mtF2/wtF2]])</f>
        <v>0.18096860000000001</v>
      </c>
    </row>
    <row r="84" spans="1:9" x14ac:dyDescent="0.35">
      <c r="A84" t="s">
        <v>494</v>
      </c>
      <c r="B84" t="s">
        <v>495</v>
      </c>
      <c r="C84" t="str">
        <f>UPPER(Tabla1262731345[[#This Row],[Symbol ]])</f>
        <v>MICOS10</v>
      </c>
      <c r="D84" t="s">
        <v>496</v>
      </c>
      <c r="E84">
        <v>8.6</v>
      </c>
      <c r="F84">
        <v>1</v>
      </c>
      <c r="G84" s="22">
        <v>0.187893</v>
      </c>
      <c r="H84" s="23">
        <v>0.17341300000000001</v>
      </c>
      <c r="I84" s="6">
        <f>AVERAGE(Tabla1262731345[[#This Row],[mtF1/wtF1]:[mtF2/wtF2]])</f>
        <v>0.18065300000000001</v>
      </c>
    </row>
    <row r="85" spans="1:9" x14ac:dyDescent="0.35">
      <c r="A85" t="s">
        <v>497</v>
      </c>
      <c r="B85" t="s">
        <v>498</v>
      </c>
      <c r="C85" t="str">
        <f>UPPER(Tabla1262731345[[#This Row],[Symbol ]])</f>
        <v>NPTX2</v>
      </c>
      <c r="D85" t="s">
        <v>499</v>
      </c>
      <c r="E85">
        <v>47.1</v>
      </c>
      <c r="F85">
        <v>6</v>
      </c>
      <c r="G85" s="22">
        <v>5.4020600000000002E-2</v>
      </c>
      <c r="H85" s="23">
        <v>0.303259</v>
      </c>
      <c r="I85" s="6">
        <f>AVERAGE(Tabla1262731345[[#This Row],[mtF1/wtF1]:[mtF2/wtF2]])</f>
        <v>0.17863980000000002</v>
      </c>
    </row>
    <row r="86" spans="1:9" x14ac:dyDescent="0.35">
      <c r="A86" t="s">
        <v>36</v>
      </c>
      <c r="B86" t="s">
        <v>37</v>
      </c>
      <c r="C86" t="str">
        <f>UPPER(Tabla1262731345[[#This Row],[Symbol ]])</f>
        <v>NEFL</v>
      </c>
      <c r="D86" t="s">
        <v>38</v>
      </c>
      <c r="E86">
        <v>61.5</v>
      </c>
      <c r="F86">
        <v>32</v>
      </c>
      <c r="G86" s="22">
        <v>6.42099E-2</v>
      </c>
      <c r="H86" s="23">
        <v>0.28705799999999998</v>
      </c>
      <c r="I86" s="6">
        <f>AVERAGE(Tabla1262731345[[#This Row],[mtF1/wtF1]:[mtF2/wtF2]])</f>
        <v>0.17563394999999998</v>
      </c>
    </row>
    <row r="87" spans="1:9" x14ac:dyDescent="0.35">
      <c r="A87" t="s">
        <v>73</v>
      </c>
      <c r="B87" t="s">
        <v>74</v>
      </c>
      <c r="C87" t="str">
        <f>UPPER(Tabla1262731345[[#This Row],[Symbol ]])</f>
        <v>INA</v>
      </c>
      <c r="D87" t="s">
        <v>75</v>
      </c>
      <c r="E87">
        <v>55.3</v>
      </c>
      <c r="F87">
        <v>34</v>
      </c>
      <c r="G87" s="22">
        <v>7.4306499999999998E-2</v>
      </c>
      <c r="H87" s="23">
        <v>0.27413700000000002</v>
      </c>
      <c r="I87" s="6">
        <f>AVERAGE(Tabla1262731345[[#This Row],[mtF1/wtF1]:[mtF2/wtF2]])</f>
        <v>0.17422175000000001</v>
      </c>
    </row>
    <row r="88" spans="1:9" x14ac:dyDescent="0.35">
      <c r="A88" t="s">
        <v>144</v>
      </c>
      <c r="B88" t="s">
        <v>145</v>
      </c>
      <c r="C88" t="str">
        <f>UPPER(Tabla1262731345[[#This Row],[Symbol ]])</f>
        <v>SDC2</v>
      </c>
      <c r="D88" t="s">
        <v>146</v>
      </c>
      <c r="E88">
        <v>22.1</v>
      </c>
      <c r="F88">
        <v>4</v>
      </c>
      <c r="G88" s="22">
        <v>0.13702800000000001</v>
      </c>
      <c r="H88" s="23">
        <v>0.20999899999999999</v>
      </c>
      <c r="I88" s="6">
        <f>AVERAGE(Tabla1262731345[[#This Row],[mtF1/wtF1]:[mtF2/wtF2]])</f>
        <v>0.17351349999999999</v>
      </c>
    </row>
    <row r="89" spans="1:9" x14ac:dyDescent="0.35">
      <c r="A89" t="s">
        <v>90</v>
      </c>
      <c r="B89" t="s">
        <v>91</v>
      </c>
      <c r="C89" t="str">
        <f>UPPER(Tabla1262731345[[#This Row],[Symbol ]])</f>
        <v>MYO1D</v>
      </c>
      <c r="D89" t="s">
        <v>92</v>
      </c>
      <c r="E89">
        <v>116</v>
      </c>
      <c r="F89">
        <v>8</v>
      </c>
      <c r="G89" s="22">
        <v>0.163551</v>
      </c>
      <c r="H89" s="23">
        <v>0.18135100000000001</v>
      </c>
      <c r="I89" s="6">
        <f>AVERAGE(Tabla1262731345[[#This Row],[mtF1/wtF1]:[mtF2/wtF2]])</f>
        <v>0.17245100000000002</v>
      </c>
    </row>
    <row r="90" spans="1:9" x14ac:dyDescent="0.35">
      <c r="A90" t="s">
        <v>12</v>
      </c>
      <c r="B90" t="s">
        <v>13</v>
      </c>
      <c r="C90" t="str">
        <f>UPPER(Tabla1262731345[[#This Row],[Symbol ]])</f>
        <v>MOG</v>
      </c>
      <c r="D90" t="s">
        <v>14</v>
      </c>
      <c r="E90">
        <v>28.4</v>
      </c>
      <c r="F90">
        <v>9</v>
      </c>
      <c r="G90" s="22">
        <v>0.10786900000000001</v>
      </c>
      <c r="H90" s="23">
        <v>0.23396600000000001</v>
      </c>
      <c r="I90" s="6">
        <f>AVERAGE(Tabla1262731345[[#This Row],[mtF1/wtF1]:[mtF2/wtF2]])</f>
        <v>0.1709175</v>
      </c>
    </row>
    <row r="91" spans="1:9" x14ac:dyDescent="0.35">
      <c r="A91" t="s">
        <v>500</v>
      </c>
      <c r="B91" t="s">
        <v>501</v>
      </c>
      <c r="C91" t="str">
        <f>UPPER(Tabla1262731345[[#This Row],[Symbol ]])</f>
        <v>SLC22A23</v>
      </c>
      <c r="D91" t="s">
        <v>502</v>
      </c>
      <c r="E91">
        <v>74.3</v>
      </c>
      <c r="F91">
        <v>8</v>
      </c>
      <c r="G91" s="22">
        <v>0.21688499999999999</v>
      </c>
      <c r="H91" s="23">
        <v>0.124352</v>
      </c>
      <c r="I91" s="6">
        <f>AVERAGE(Tabla1262731345[[#This Row],[mtF1/wtF1]:[mtF2/wtF2]])</f>
        <v>0.17061850000000001</v>
      </c>
    </row>
    <row r="92" spans="1:9" x14ac:dyDescent="0.35">
      <c r="A92" t="s">
        <v>503</v>
      </c>
      <c r="B92" t="s">
        <v>504</v>
      </c>
      <c r="C92" t="str">
        <f>UPPER(Tabla1262731345[[#This Row],[Symbol ]])</f>
        <v>ELOB</v>
      </c>
      <c r="D92" t="s">
        <v>505</v>
      </c>
      <c r="E92">
        <v>13.2</v>
      </c>
      <c r="F92">
        <v>7</v>
      </c>
      <c r="G92" s="22">
        <v>0.11977599999999999</v>
      </c>
      <c r="H92" s="23">
        <v>0.21638099999999999</v>
      </c>
      <c r="I92" s="6">
        <f>AVERAGE(Tabla1262731345[[#This Row],[mtF1/wtF1]:[mtF2/wtF2]])</f>
        <v>0.16807849999999999</v>
      </c>
    </row>
    <row r="93" spans="1:9" x14ac:dyDescent="0.35">
      <c r="A93" t="s">
        <v>506</v>
      </c>
      <c r="B93" t="s">
        <v>507</v>
      </c>
      <c r="C93" t="str">
        <f>UPPER(Tabla1262731345[[#This Row],[Symbol ]])</f>
        <v>AQP4</v>
      </c>
      <c r="D93" t="s">
        <v>508</v>
      </c>
      <c r="E93">
        <v>34.5</v>
      </c>
      <c r="F93">
        <v>10</v>
      </c>
      <c r="G93" s="22">
        <v>0.29514800000000002</v>
      </c>
      <c r="H93" s="23">
        <v>3.7735600000000001E-2</v>
      </c>
      <c r="I93" s="6">
        <f>AVERAGE(Tabla1262731345[[#This Row],[mtF1/wtF1]:[mtF2/wtF2]])</f>
        <v>0.1664418</v>
      </c>
    </row>
    <row r="94" spans="1:9" x14ac:dyDescent="0.35">
      <c r="A94" t="s">
        <v>509</v>
      </c>
      <c r="B94" t="s">
        <v>510</v>
      </c>
      <c r="C94" t="str">
        <f>UPPER(Tabla1262731345[[#This Row],[Symbol ]])</f>
        <v>APOA1</v>
      </c>
      <c r="D94" t="s">
        <v>511</v>
      </c>
      <c r="E94">
        <v>30.6</v>
      </c>
      <c r="F94">
        <v>16</v>
      </c>
      <c r="G94" s="22">
        <v>9.3947299999999997E-2</v>
      </c>
      <c r="H94" s="23">
        <v>0.23716899999999999</v>
      </c>
      <c r="I94" s="6">
        <f>AVERAGE(Tabla1262731345[[#This Row],[mtF1/wtF1]:[mtF2/wtF2]])</f>
        <v>0.16555814999999999</v>
      </c>
    </row>
    <row r="95" spans="1:9" x14ac:dyDescent="0.35">
      <c r="A95" t="s">
        <v>111</v>
      </c>
      <c r="B95" t="s">
        <v>112</v>
      </c>
      <c r="C95" t="str">
        <f>UPPER(Tabla1262731345[[#This Row],[Symbol ]])</f>
        <v>VAT1L</v>
      </c>
      <c r="D95" t="s">
        <v>113</v>
      </c>
      <c r="E95">
        <v>45.8</v>
      </c>
      <c r="F95">
        <v>24</v>
      </c>
      <c r="G95" s="22">
        <v>6.2449699999999997E-2</v>
      </c>
      <c r="H95" s="23">
        <v>0.26124900000000001</v>
      </c>
      <c r="I95" s="6">
        <f>AVERAGE(Tabla1262731345[[#This Row],[mtF1/wtF1]:[mtF2/wtF2]])</f>
        <v>0.16184935</v>
      </c>
    </row>
    <row r="96" spans="1:9" x14ac:dyDescent="0.35">
      <c r="A96" t="s">
        <v>156</v>
      </c>
      <c r="B96" t="s">
        <v>157</v>
      </c>
      <c r="C96" t="str">
        <f>UPPER(Tabla1262731345[[#This Row],[Symbol ]])</f>
        <v>BCAS1</v>
      </c>
      <c r="D96" t="s">
        <v>158</v>
      </c>
      <c r="E96">
        <v>67.3</v>
      </c>
      <c r="F96">
        <v>12</v>
      </c>
      <c r="G96" s="22">
        <v>9.7797599999999998E-2</v>
      </c>
      <c r="H96" s="23">
        <v>0.22117200000000001</v>
      </c>
      <c r="I96" s="6">
        <f>AVERAGE(Tabla1262731345[[#This Row],[mtF1/wtF1]:[mtF2/wtF2]])</f>
        <v>0.15948480000000001</v>
      </c>
    </row>
    <row r="97" spans="1:9" x14ac:dyDescent="0.35">
      <c r="A97" t="s">
        <v>512</v>
      </c>
      <c r="B97" t="s">
        <v>513</v>
      </c>
      <c r="C97" t="str">
        <f>UPPER(Tabla1262731345[[#This Row],[Symbol ]])</f>
        <v>WFS1</v>
      </c>
      <c r="D97" t="s">
        <v>514</v>
      </c>
      <c r="E97">
        <v>100.5</v>
      </c>
      <c r="F97">
        <v>19</v>
      </c>
      <c r="G97" s="22">
        <v>1.19604E-2</v>
      </c>
      <c r="H97" s="23">
        <v>0.30488300000000002</v>
      </c>
      <c r="I97" s="6">
        <f>AVERAGE(Tabla1262731345[[#This Row],[mtF1/wtF1]:[mtF2/wtF2]])</f>
        <v>0.1584217</v>
      </c>
    </row>
    <row r="98" spans="1:9" x14ac:dyDescent="0.35">
      <c r="A98" t="s">
        <v>162</v>
      </c>
      <c r="B98" t="s">
        <v>163</v>
      </c>
      <c r="C98" t="str">
        <f>UPPER(Tabla1262731345[[#This Row],[Symbol ]])</f>
        <v>CD81</v>
      </c>
      <c r="D98" t="s">
        <v>164</v>
      </c>
      <c r="E98">
        <v>25.8</v>
      </c>
      <c r="F98">
        <v>3</v>
      </c>
      <c r="G98" s="22">
        <v>0.13912099999999999</v>
      </c>
      <c r="H98" s="23">
        <v>0.17658699999999999</v>
      </c>
      <c r="I98" s="6">
        <f>AVERAGE(Tabla1262731345[[#This Row],[mtF1/wtF1]:[mtF2/wtF2]])</f>
        <v>0.15785399999999999</v>
      </c>
    </row>
    <row r="99" spans="1:9" x14ac:dyDescent="0.35">
      <c r="A99" t="s">
        <v>515</v>
      </c>
      <c r="B99" t="s">
        <v>516</v>
      </c>
      <c r="C99" t="str">
        <f>UPPER(Tabla1262731345[[#This Row],[Symbol ]])</f>
        <v>ATP6AP2</v>
      </c>
      <c r="D99" t="s">
        <v>517</v>
      </c>
      <c r="E99">
        <v>39.1</v>
      </c>
      <c r="F99">
        <v>6</v>
      </c>
      <c r="G99" s="22">
        <v>8.9531600000000003E-2</v>
      </c>
      <c r="H99" s="23">
        <v>0.22436800000000001</v>
      </c>
      <c r="I99" s="6">
        <f>AVERAGE(Tabla1262731345[[#This Row],[mtF1/wtF1]:[mtF2/wtF2]])</f>
        <v>0.1569498</v>
      </c>
    </row>
    <row r="100" spans="1:9" x14ac:dyDescent="0.35">
      <c r="A100" t="s">
        <v>518</v>
      </c>
      <c r="B100" t="s">
        <v>519</v>
      </c>
      <c r="C100" t="str">
        <f>UPPER(Tabla1262731345[[#This Row],[Symbol ]])</f>
        <v>TIMM9</v>
      </c>
      <c r="D100" t="s">
        <v>520</v>
      </c>
      <c r="E100">
        <v>10.3</v>
      </c>
      <c r="F100">
        <v>4</v>
      </c>
      <c r="G100" s="22">
        <v>1.93629E-3</v>
      </c>
      <c r="H100" s="23">
        <v>0.31138199999999999</v>
      </c>
      <c r="I100" s="6">
        <f>AVERAGE(Tabla1262731345[[#This Row],[mtF1/wtF1]:[mtF2/wtF2]])</f>
        <v>0.156659145</v>
      </c>
    </row>
    <row r="101" spans="1:9" x14ac:dyDescent="0.35">
      <c r="A101" t="s">
        <v>521</v>
      </c>
      <c r="B101" t="s">
        <v>522</v>
      </c>
      <c r="C101" t="str">
        <f>UPPER(Tabla1262731345[[#This Row],[Symbol ]])</f>
        <v>TNC</v>
      </c>
      <c r="D101" t="s">
        <v>523</v>
      </c>
      <c r="E101">
        <v>231.7</v>
      </c>
      <c r="F101">
        <v>28</v>
      </c>
      <c r="G101" s="22">
        <v>0.27308300000000002</v>
      </c>
      <c r="H101" s="23">
        <v>3.93079E-2</v>
      </c>
      <c r="I101" s="6">
        <f>AVERAGE(Tabla1262731345[[#This Row],[mtF1/wtF1]:[mtF2/wtF2]])</f>
        <v>0.15619545000000001</v>
      </c>
    </row>
    <row r="102" spans="1:9" x14ac:dyDescent="0.35">
      <c r="A102" t="s">
        <v>524</v>
      </c>
      <c r="B102" t="s">
        <v>525</v>
      </c>
      <c r="C102" t="str">
        <f>UPPER(Tabla1262731345[[#This Row],[Symbol ]])</f>
        <v>CALB1</v>
      </c>
      <c r="D102" t="s">
        <v>526</v>
      </c>
      <c r="E102">
        <v>30</v>
      </c>
      <c r="F102">
        <v>15</v>
      </c>
      <c r="G102" s="22">
        <v>0.17499200000000001</v>
      </c>
      <c r="H102" s="23">
        <v>0.133829</v>
      </c>
      <c r="I102" s="6">
        <f>AVERAGE(Tabla1262731345[[#This Row],[mtF1/wtF1]:[mtF2/wtF2]])</f>
        <v>0.15441050000000001</v>
      </c>
    </row>
    <row r="103" spans="1:9" x14ac:dyDescent="0.35">
      <c r="A103" t="s">
        <v>527</v>
      </c>
      <c r="B103" t="s">
        <v>528</v>
      </c>
      <c r="C103" t="str">
        <f>UPPER(Tabla1262731345[[#This Row],[Symbol ]])</f>
        <v>MT-CYTB</v>
      </c>
      <c r="D103" t="s">
        <v>529</v>
      </c>
      <c r="E103">
        <v>43.2</v>
      </c>
      <c r="F103">
        <v>2</v>
      </c>
      <c r="G103" s="22">
        <v>0.209341</v>
      </c>
      <c r="H103" s="23">
        <v>9.9113699999999999E-2</v>
      </c>
      <c r="I103" s="6">
        <f>AVERAGE(Tabla1262731345[[#This Row],[mtF1/wtF1]:[mtF2/wtF2]])</f>
        <v>0.15422734999999999</v>
      </c>
    </row>
    <row r="104" spans="1:9" x14ac:dyDescent="0.35">
      <c r="A104" t="s">
        <v>530</v>
      </c>
      <c r="B104" t="s">
        <v>531</v>
      </c>
      <c r="C104" t="str">
        <f>UPPER(Tabla1262731345[[#This Row],[Symbol ]])</f>
        <v>SRPR</v>
      </c>
      <c r="D104" t="s">
        <v>532</v>
      </c>
      <c r="E104">
        <v>69.599999999999994</v>
      </c>
      <c r="F104">
        <v>9</v>
      </c>
      <c r="G104" s="22">
        <v>0.29366300000000001</v>
      </c>
      <c r="H104" s="23">
        <v>7.8622099999999997E-3</v>
      </c>
      <c r="I104" s="6">
        <f>AVERAGE(Tabla1262731345[[#This Row],[mtF1/wtF1]:[mtF2/wtF2]])</f>
        <v>0.15076260499999999</v>
      </c>
    </row>
    <row r="105" spans="1:9" x14ac:dyDescent="0.35">
      <c r="A105" t="s">
        <v>30</v>
      </c>
      <c r="B105" t="s">
        <v>31</v>
      </c>
      <c r="C105" t="str">
        <f>UPPER(Tabla1262731345[[#This Row],[Symbol ]])</f>
        <v>MAG</v>
      </c>
      <c r="D105" t="s">
        <v>32</v>
      </c>
      <c r="E105">
        <v>69.3</v>
      </c>
      <c r="F105">
        <v>10</v>
      </c>
      <c r="G105" s="22">
        <v>4.5384099999999997E-2</v>
      </c>
      <c r="H105" s="23">
        <v>0.25481700000000002</v>
      </c>
      <c r="I105" s="6">
        <f>AVERAGE(Tabla1262731345[[#This Row],[mtF1/wtF1]:[mtF2/wtF2]])</f>
        <v>0.15010055</v>
      </c>
    </row>
    <row r="106" spans="1:9" x14ac:dyDescent="0.35">
      <c r="A106" t="s">
        <v>533</v>
      </c>
      <c r="B106" t="s">
        <v>534</v>
      </c>
      <c r="C106" t="str">
        <f>UPPER(Tabla1262731345[[#This Row],[Symbol ]])</f>
        <v>TMEM35A</v>
      </c>
      <c r="D106" t="s">
        <v>535</v>
      </c>
      <c r="E106">
        <v>18.5</v>
      </c>
      <c r="F106">
        <v>5</v>
      </c>
      <c r="G106" s="22">
        <v>0.16092200000000001</v>
      </c>
      <c r="H106" s="23">
        <v>0.133829</v>
      </c>
      <c r="I106" s="6">
        <f>AVERAGE(Tabla1262731345[[#This Row],[mtF1/wtF1]:[mtF2/wtF2]])</f>
        <v>0.14737549999999999</v>
      </c>
    </row>
    <row r="107" spans="1:9" x14ac:dyDescent="0.35">
      <c r="A107" t="s">
        <v>536</v>
      </c>
      <c r="B107" t="s">
        <v>537</v>
      </c>
      <c r="C107" t="str">
        <f>UPPER(Tabla1262731345[[#This Row],[Symbol ]])</f>
        <v>ATP1B3</v>
      </c>
      <c r="D107" t="s">
        <v>538</v>
      </c>
      <c r="E107">
        <v>31.8</v>
      </c>
      <c r="F107">
        <v>5</v>
      </c>
      <c r="G107" s="22">
        <v>0.10204000000000001</v>
      </c>
      <c r="H107" s="23">
        <v>0.19247900000000001</v>
      </c>
      <c r="I107" s="6">
        <f>AVERAGE(Tabla1262731345[[#This Row],[mtF1/wtF1]:[mtF2/wtF2]])</f>
        <v>0.14725950000000002</v>
      </c>
    </row>
    <row r="108" spans="1:9" ht="15" thickBot="1" x14ac:dyDescent="0.4">
      <c r="A108" t="s">
        <v>539</v>
      </c>
      <c r="B108" t="s">
        <v>540</v>
      </c>
      <c r="C108" t="str">
        <f>UPPER(Tabla1262731345[[#This Row],[Symbol ]])</f>
        <v>ANXA5</v>
      </c>
      <c r="D108" t="s">
        <v>541</v>
      </c>
      <c r="E108">
        <v>35.700000000000003</v>
      </c>
      <c r="F108">
        <v>22</v>
      </c>
      <c r="G108" s="24">
        <v>0.16778199999999999</v>
      </c>
      <c r="H108" s="25">
        <v>0.12593099999999999</v>
      </c>
      <c r="I108" s="6">
        <f>AVERAGE(Tabla1262731345[[#This Row],[mtF1/wtF1]:[mtF2/wtF2]])</f>
        <v>0.1468565</v>
      </c>
    </row>
    <row r="110" spans="1:9" x14ac:dyDescent="0.35">
      <c r="G110" s="36"/>
      <c r="H110" s="36"/>
    </row>
    <row r="111" spans="1:9" x14ac:dyDescent="0.35">
      <c r="F111" s="14"/>
      <c r="G111" s="36"/>
      <c r="H111" s="36"/>
      <c r="I111" s="14"/>
    </row>
    <row r="112" spans="1:9" x14ac:dyDescent="0.35">
      <c r="F112" s="14"/>
      <c r="G112" s="36"/>
      <c r="H112" s="36"/>
      <c r="I112" s="14"/>
    </row>
    <row r="113" spans="1:9" x14ac:dyDescent="0.35">
      <c r="F113" s="14"/>
      <c r="G113" s="36"/>
      <c r="H113" s="36"/>
      <c r="I113" s="14"/>
    </row>
    <row r="114" spans="1:9" x14ac:dyDescent="0.35">
      <c r="F114" s="14"/>
      <c r="G114" s="36"/>
      <c r="H114" s="36"/>
      <c r="I114" s="14"/>
    </row>
    <row r="115" spans="1:9" x14ac:dyDescent="0.35">
      <c r="F115" s="14"/>
      <c r="G115" s="36"/>
      <c r="H115" s="36"/>
      <c r="I115" s="14"/>
    </row>
    <row r="116" spans="1:9" s="5" customFormat="1" x14ac:dyDescent="0.35">
      <c r="A116"/>
      <c r="B116"/>
      <c r="C116"/>
      <c r="D116"/>
      <c r="E116"/>
      <c r="F116" s="14"/>
      <c r="G116" s="36"/>
      <c r="H116" s="36"/>
      <c r="I116" s="36"/>
    </row>
    <row r="117" spans="1:9" x14ac:dyDescent="0.35">
      <c r="F117" s="14"/>
      <c r="G117" s="36"/>
      <c r="H117" s="36"/>
      <c r="I117" s="14"/>
    </row>
    <row r="118" spans="1:9" x14ac:dyDescent="0.35">
      <c r="F118" s="14"/>
      <c r="G118" s="36"/>
      <c r="H118" s="36"/>
      <c r="I118" s="14"/>
    </row>
  </sheetData>
  <conditionalFormatting sqref="M30:P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P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workbookViewId="0">
      <selection activeCell="K1" sqref="K1"/>
    </sheetView>
  </sheetViews>
  <sheetFormatPr baseColWidth="10" defaultColWidth="8.7265625" defaultRowHeight="14.5" x14ac:dyDescent="0.35"/>
  <cols>
    <col min="1" max="3" width="15" customWidth="1"/>
    <col min="4" max="4" width="24.453125" customWidth="1"/>
    <col min="5" max="5" width="12.81640625" customWidth="1"/>
    <col min="6" max="6" width="11.54296875" customWidth="1"/>
    <col min="7" max="7" width="15.26953125" style="5" customWidth="1"/>
    <col min="8" max="8" width="16.453125" style="5" customWidth="1"/>
  </cols>
  <sheetData>
    <row r="1" spans="1:16" s="1" customFormat="1" ht="15" thickBot="1" x14ac:dyDescent="0.4">
      <c r="A1" s="1" t="s">
        <v>0</v>
      </c>
      <c r="B1" s="1" t="s">
        <v>1</v>
      </c>
      <c r="C1" s="1" t="s">
        <v>719</v>
      </c>
      <c r="D1" s="1" t="s">
        <v>2</v>
      </c>
      <c r="E1" s="1" t="s">
        <v>3</v>
      </c>
      <c r="F1" s="1" t="s">
        <v>4</v>
      </c>
      <c r="G1" s="2" t="s">
        <v>6</v>
      </c>
      <c r="H1" s="2" t="s">
        <v>7</v>
      </c>
      <c r="I1" s="3" t="s">
        <v>8</v>
      </c>
      <c r="J1" s="14"/>
      <c r="K1" s="54" t="s">
        <v>547</v>
      </c>
      <c r="L1"/>
      <c r="M1"/>
      <c r="N1"/>
      <c r="O1"/>
    </row>
    <row r="2" spans="1:16" x14ac:dyDescent="0.35">
      <c r="A2" t="s">
        <v>9</v>
      </c>
      <c r="B2" t="s">
        <v>10</v>
      </c>
      <c r="C2" t="str">
        <f>UPPER(Tabla1262731[[#This Row],[Symbol ]])</f>
        <v>TAGLN</v>
      </c>
      <c r="D2" t="s">
        <v>11</v>
      </c>
      <c r="E2">
        <v>22.6</v>
      </c>
      <c r="F2">
        <v>9</v>
      </c>
      <c r="G2" s="16">
        <v>-0.78585199999999999</v>
      </c>
      <c r="H2" s="17">
        <v>-0.241534</v>
      </c>
      <c r="I2" s="6">
        <f>AVERAGE(Tabla1262731[[#This Row],[mtM1/wtM1]:[mtM2/wtM2]])</f>
        <v>-0.51369299999999996</v>
      </c>
      <c r="K2" t="s">
        <v>543</v>
      </c>
    </row>
    <row r="3" spans="1:16" x14ac:dyDescent="0.35">
      <c r="A3" t="s">
        <v>12</v>
      </c>
      <c r="B3" t="s">
        <v>13</v>
      </c>
      <c r="C3" t="str">
        <f>UPPER(Tabla1262731[[#This Row],[Symbol ]])</f>
        <v>MOG</v>
      </c>
      <c r="D3" t="s">
        <v>14</v>
      </c>
      <c r="E3">
        <v>28.4</v>
      </c>
      <c r="F3">
        <v>9</v>
      </c>
      <c r="G3" s="18">
        <v>-0.68606999999999996</v>
      </c>
      <c r="H3" s="19">
        <v>-0.31957000000000002</v>
      </c>
      <c r="I3" s="6">
        <f>AVERAGE(Tabla1262731[[#This Row],[mtM1/wtM1]:[mtM2/wtM2]])</f>
        <v>-0.50282000000000004</v>
      </c>
      <c r="K3" s="8"/>
    </row>
    <row r="4" spans="1:16" x14ac:dyDescent="0.35">
      <c r="A4" t="s">
        <v>15</v>
      </c>
      <c r="B4" t="s">
        <v>16</v>
      </c>
      <c r="C4" t="str">
        <f>UPPER(Tabla1262731[[#This Row],[Symbol ]])</f>
        <v xml:space="preserve">MBP </v>
      </c>
      <c r="D4" t="s">
        <v>17</v>
      </c>
      <c r="E4">
        <v>23.2</v>
      </c>
      <c r="F4">
        <v>9</v>
      </c>
      <c r="G4" s="18">
        <v>-0.48449999999999999</v>
      </c>
      <c r="H4" s="19">
        <v>-0.50280400000000003</v>
      </c>
      <c r="I4" s="6">
        <f>AVERAGE(Tabla1262731[[#This Row],[mtM1/wtM1]:[mtM2/wtM2]])</f>
        <v>-0.49365199999999998</v>
      </c>
      <c r="J4" s="7"/>
      <c r="K4" s="13" t="s">
        <v>550</v>
      </c>
    </row>
    <row r="5" spans="1:16" x14ac:dyDescent="0.35">
      <c r="A5" t="s">
        <v>18</v>
      </c>
      <c r="B5" t="s">
        <v>19</v>
      </c>
      <c r="C5" t="str">
        <f>UPPER(Tabla1262731[[#This Row],[Symbol ]])</f>
        <v>PLP1</v>
      </c>
      <c r="D5" t="s">
        <v>20</v>
      </c>
      <c r="E5">
        <v>30.1</v>
      </c>
      <c r="F5">
        <v>9</v>
      </c>
      <c r="G5" s="18">
        <v>-0.61606399999999994</v>
      </c>
      <c r="H5" s="19">
        <v>-0.31803500000000001</v>
      </c>
      <c r="I5" s="6">
        <f>AVERAGE(Tabla1262731[[#This Row],[mtM1/wtM1]:[mtM2/wtM2]])</f>
        <v>-0.46704950000000001</v>
      </c>
      <c r="L5" t="s">
        <v>548</v>
      </c>
    </row>
    <row r="6" spans="1:16" x14ac:dyDescent="0.35">
      <c r="A6" t="s">
        <v>21</v>
      </c>
      <c r="B6" t="s">
        <v>22</v>
      </c>
      <c r="C6" t="str">
        <f>UPPER(Tabla1262731[[#This Row],[Symbol ]])</f>
        <v>MOBP</v>
      </c>
      <c r="D6" t="s">
        <v>23</v>
      </c>
      <c r="E6">
        <v>19.2</v>
      </c>
      <c r="F6">
        <v>4</v>
      </c>
      <c r="G6" s="18">
        <v>-0.59106000000000003</v>
      </c>
      <c r="H6" s="19">
        <v>-0.32524199999999998</v>
      </c>
      <c r="I6" s="6">
        <f>AVERAGE(Tabla1262731[[#This Row],[mtM1/wtM1]:[mtM2/wtM2]])</f>
        <v>-0.45815099999999997</v>
      </c>
      <c r="L6" t="s">
        <v>549</v>
      </c>
    </row>
    <row r="7" spans="1:16" x14ac:dyDescent="0.35">
      <c r="A7" t="s">
        <v>24</v>
      </c>
      <c r="B7" t="s">
        <v>25</v>
      </c>
      <c r="C7" t="str">
        <f>UPPER(Tabla1262731[[#This Row],[Symbol ]])</f>
        <v>CRIP1</v>
      </c>
      <c r="D7" t="s">
        <v>26</v>
      </c>
      <c r="E7">
        <v>13.6</v>
      </c>
      <c r="F7">
        <v>2</v>
      </c>
      <c r="G7" s="18">
        <v>-0.77482399999999996</v>
      </c>
      <c r="H7" s="19">
        <v>-0.113222</v>
      </c>
      <c r="I7" s="6">
        <f>AVERAGE(Tabla1262731[[#This Row],[mtM1/wtM1]:[mtM2/wtM2]])</f>
        <v>-0.444023</v>
      </c>
      <c r="L7" s="7"/>
    </row>
    <row r="8" spans="1:16" x14ac:dyDescent="0.35">
      <c r="A8" t="s">
        <v>27</v>
      </c>
      <c r="B8" t="s">
        <v>28</v>
      </c>
      <c r="C8" t="str">
        <f>UPPER(Tabla1262731[[#This Row],[Symbol ]])</f>
        <v>CLDN11</v>
      </c>
      <c r="D8" t="s">
        <v>29</v>
      </c>
      <c r="E8">
        <v>22.1</v>
      </c>
      <c r="F8">
        <v>5</v>
      </c>
      <c r="G8" s="18">
        <v>-0.46822000000000003</v>
      </c>
      <c r="H8" s="19">
        <v>-0.39957799999999999</v>
      </c>
      <c r="I8" s="6">
        <f>AVERAGE(Tabla1262731[[#This Row],[mtM1/wtM1]:[mtM2/wtM2]])</f>
        <v>-0.43389900000000003</v>
      </c>
      <c r="L8" s="37"/>
    </row>
    <row r="9" spans="1:16" x14ac:dyDescent="0.35">
      <c r="A9" t="s">
        <v>30</v>
      </c>
      <c r="B9" t="s">
        <v>31</v>
      </c>
      <c r="C9" t="str">
        <f>UPPER(Tabla1262731[[#This Row],[Symbol ]])</f>
        <v>MAG</v>
      </c>
      <c r="D9" t="s">
        <v>32</v>
      </c>
      <c r="E9">
        <v>69.3</v>
      </c>
      <c r="F9">
        <v>10</v>
      </c>
      <c r="G9" s="18">
        <v>-0.50488599999999995</v>
      </c>
      <c r="H9" s="19">
        <v>-0.305089</v>
      </c>
      <c r="I9" s="6">
        <f>AVERAGE(Tabla1262731[[#This Row],[mtM1/wtM1]:[mtM2/wtM2]])</f>
        <v>-0.40498749999999994</v>
      </c>
      <c r="L9" s="7"/>
    </row>
    <row r="10" spans="1:16" x14ac:dyDescent="0.35">
      <c r="A10" t="s">
        <v>33</v>
      </c>
      <c r="B10" t="s">
        <v>34</v>
      </c>
      <c r="C10" t="str">
        <f>UPPER(Tabla1262731[[#This Row],[Symbol ]])</f>
        <v>CNP</v>
      </c>
      <c r="D10" t="s">
        <v>35</v>
      </c>
      <c r="E10">
        <v>47.1</v>
      </c>
      <c r="F10">
        <v>38</v>
      </c>
      <c r="G10" s="18">
        <v>-0.53016300000000005</v>
      </c>
      <c r="H10" s="19">
        <v>-0.27608899999999997</v>
      </c>
      <c r="I10" s="6">
        <f>AVERAGE(Tabla1262731[[#This Row],[mtM1/wtM1]:[mtM2/wtM2]])</f>
        <v>-0.40312599999999998</v>
      </c>
      <c r="L10" s="7"/>
    </row>
    <row r="11" spans="1:16" x14ac:dyDescent="0.35">
      <c r="A11" t="s">
        <v>36</v>
      </c>
      <c r="B11" t="s">
        <v>37</v>
      </c>
      <c r="C11" t="str">
        <f>UPPER(Tabla1262731[[#This Row],[Symbol ]])</f>
        <v>NEFL</v>
      </c>
      <c r="D11" t="s">
        <v>38</v>
      </c>
      <c r="E11">
        <v>61.5</v>
      </c>
      <c r="F11">
        <v>32</v>
      </c>
      <c r="G11" s="18">
        <v>-0.57935800000000004</v>
      </c>
      <c r="H11" s="19">
        <v>-0.19156999999999999</v>
      </c>
      <c r="I11" s="6">
        <f>AVERAGE(Tabla1262731[[#This Row],[mtM1/wtM1]:[mtM2/wtM2]])</f>
        <v>-0.38546400000000003</v>
      </c>
      <c r="L11" s="7"/>
      <c r="P11" s="7"/>
    </row>
    <row r="12" spans="1:16" x14ac:dyDescent="0.35">
      <c r="A12" t="s">
        <v>39</v>
      </c>
      <c r="B12" t="s">
        <v>40</v>
      </c>
      <c r="C12" t="str">
        <f>UPPER(Tabla1262731[[#This Row],[Symbol ]])</f>
        <v>ERMN</v>
      </c>
      <c r="D12" t="s">
        <v>41</v>
      </c>
      <c r="E12">
        <v>32.1</v>
      </c>
      <c r="F12">
        <v>7</v>
      </c>
      <c r="G12" s="18">
        <v>-0.48638599999999999</v>
      </c>
      <c r="H12" s="19">
        <v>-0.17660500000000001</v>
      </c>
      <c r="I12" s="6">
        <f>AVERAGE(Tabla1262731[[#This Row],[mtM1/wtM1]:[mtM2/wtM2]])</f>
        <v>-0.3314955</v>
      </c>
      <c r="L12" s="7"/>
    </row>
    <row r="13" spans="1:16" x14ac:dyDescent="0.35">
      <c r="A13" t="s">
        <v>42</v>
      </c>
      <c r="B13" t="s">
        <v>43</v>
      </c>
      <c r="C13" t="str">
        <f>UPPER(Tabla1262731[[#This Row],[Symbol ]])</f>
        <v>SIRT2</v>
      </c>
      <c r="D13" t="s">
        <v>44</v>
      </c>
      <c r="E13">
        <v>43.2</v>
      </c>
      <c r="F13">
        <v>18</v>
      </c>
      <c r="G13" s="18">
        <v>-0.38265900000000003</v>
      </c>
      <c r="H13" s="19">
        <v>-0.27231499999999997</v>
      </c>
      <c r="I13" s="6">
        <f>AVERAGE(Tabla1262731[[#This Row],[mtM1/wtM1]:[mtM2/wtM2]])</f>
        <v>-0.32748699999999997</v>
      </c>
      <c r="L13" s="13"/>
    </row>
    <row r="14" spans="1:16" x14ac:dyDescent="0.35">
      <c r="A14" t="s">
        <v>45</v>
      </c>
      <c r="B14" t="s">
        <v>46</v>
      </c>
      <c r="C14" t="str">
        <f>UPPER(Tabla1262731[[#This Row],[Symbol ]])</f>
        <v>ATP6V0C</v>
      </c>
      <c r="D14" t="s">
        <v>47</v>
      </c>
      <c r="E14">
        <v>15.8</v>
      </c>
      <c r="F14">
        <v>6</v>
      </c>
      <c r="G14" s="18">
        <v>-9.81157E-2</v>
      </c>
      <c r="H14" s="19">
        <v>-0.50345399999999996</v>
      </c>
      <c r="I14" s="6">
        <f>AVERAGE(Tabla1262731[[#This Row],[mtM1/wtM1]:[mtM2/wtM2]])</f>
        <v>-0.30078484999999999</v>
      </c>
    </row>
    <row r="15" spans="1:16" x14ac:dyDescent="0.35">
      <c r="A15" t="s">
        <v>48</v>
      </c>
      <c r="B15" t="s">
        <v>49</v>
      </c>
      <c r="C15" t="str">
        <f>UPPER(Tabla1262731[[#This Row],[Symbol ]])</f>
        <v>CD82</v>
      </c>
      <c r="D15" t="s">
        <v>50</v>
      </c>
      <c r="E15">
        <v>29.6</v>
      </c>
      <c r="F15">
        <v>4</v>
      </c>
      <c r="G15" s="18">
        <v>-0.37844100000000003</v>
      </c>
      <c r="H15" s="19">
        <v>-0.21632499999999999</v>
      </c>
      <c r="I15" s="6">
        <f>AVERAGE(Tabla1262731[[#This Row],[mtM1/wtM1]:[mtM2/wtM2]])</f>
        <v>-0.29738300000000001</v>
      </c>
    </row>
    <row r="16" spans="1:16" x14ac:dyDescent="0.35">
      <c r="A16" t="s">
        <v>51</v>
      </c>
      <c r="B16" t="s">
        <v>52</v>
      </c>
      <c r="C16" t="str">
        <f>UPPER(Tabla1262731[[#This Row],[Symbol ]])</f>
        <v>PLLP</v>
      </c>
      <c r="D16" t="s">
        <v>53</v>
      </c>
      <c r="E16">
        <v>19.8</v>
      </c>
      <c r="F16">
        <v>2</v>
      </c>
      <c r="G16" s="18">
        <v>-0.48772799999999999</v>
      </c>
      <c r="H16" s="19">
        <v>-8.6174600000000004E-2</v>
      </c>
      <c r="I16" s="6">
        <f>AVERAGE(Tabla1262731[[#This Row],[mtM1/wtM1]:[mtM2/wtM2]])</f>
        <v>-0.28695130000000002</v>
      </c>
    </row>
    <row r="17" spans="1:21" x14ac:dyDescent="0.35">
      <c r="A17" t="s">
        <v>54</v>
      </c>
      <c r="B17" t="s">
        <v>55</v>
      </c>
      <c r="C17" t="str">
        <f>UPPER(Tabla1262731[[#This Row],[Symbol ]])</f>
        <v>TBC1D17</v>
      </c>
      <c r="D17" t="s">
        <v>56</v>
      </c>
      <c r="E17">
        <v>72.8</v>
      </c>
      <c r="F17">
        <v>6</v>
      </c>
      <c r="G17" s="18">
        <v>-7.5665799999999998E-3</v>
      </c>
      <c r="H17" s="19">
        <v>-0.55383300000000002</v>
      </c>
      <c r="I17" s="6">
        <f>AVERAGE(Tabla1262731[[#This Row],[mtM1/wtM1]:[mtM2/wtM2]])</f>
        <v>-0.28069979</v>
      </c>
    </row>
    <row r="18" spans="1:21" x14ac:dyDescent="0.35">
      <c r="A18" t="s">
        <v>57</v>
      </c>
      <c r="B18" t="s">
        <v>58</v>
      </c>
      <c r="C18" t="str">
        <f>UPPER(Tabla1262731[[#This Row],[Symbol ]])</f>
        <v>NUDT5</v>
      </c>
      <c r="D18" t="s">
        <v>59</v>
      </c>
      <c r="E18">
        <v>24</v>
      </c>
      <c r="F18">
        <v>5</v>
      </c>
      <c r="G18" s="18">
        <v>-3.7525499999999999E-3</v>
      </c>
      <c r="H18" s="19">
        <v>-0.54500599999999999</v>
      </c>
      <c r="I18" s="6">
        <f>AVERAGE(Tabla1262731[[#This Row],[mtM1/wtM1]:[mtM2/wtM2]])</f>
        <v>-0.27437927499999998</v>
      </c>
    </row>
    <row r="19" spans="1:21" x14ac:dyDescent="0.35">
      <c r="A19" t="s">
        <v>60</v>
      </c>
      <c r="B19" t="s">
        <v>61</v>
      </c>
      <c r="C19" t="str">
        <f>UPPER(Tabla1262731[[#This Row],[Symbol ]])</f>
        <v>AU040320</v>
      </c>
      <c r="D19" t="s">
        <v>62</v>
      </c>
      <c r="E19">
        <v>119.4</v>
      </c>
      <c r="F19">
        <v>2</v>
      </c>
      <c r="G19" s="18">
        <v>-1.01093E-2</v>
      </c>
      <c r="H19" s="19">
        <v>-0.53057900000000002</v>
      </c>
      <c r="I19" s="6">
        <f>AVERAGE(Tabla1262731[[#This Row],[mtM1/wtM1]:[mtM2/wtM2]])</f>
        <v>-0.27034415000000001</v>
      </c>
    </row>
    <row r="20" spans="1:21" x14ac:dyDescent="0.35">
      <c r="A20" t="s">
        <v>64</v>
      </c>
      <c r="B20" t="s">
        <v>65</v>
      </c>
      <c r="C20" t="str">
        <f>UPPER(Tabla1262731[[#This Row],[Symbol ]])</f>
        <v>MYL9</v>
      </c>
      <c r="D20" t="s">
        <v>66</v>
      </c>
      <c r="E20">
        <v>19.8</v>
      </c>
      <c r="F20">
        <v>8</v>
      </c>
      <c r="G20" s="18">
        <v>-0.32245200000000002</v>
      </c>
      <c r="H20" s="19">
        <v>-0.199272</v>
      </c>
      <c r="I20" s="6">
        <f>AVERAGE(Tabla1262731[[#This Row],[mtM1/wtM1]:[mtM2/wtM2]])</f>
        <v>-0.26086200000000004</v>
      </c>
      <c r="L20" s="14"/>
    </row>
    <row r="21" spans="1:21" x14ac:dyDescent="0.35">
      <c r="A21" t="s">
        <v>67</v>
      </c>
      <c r="B21" t="s">
        <v>68</v>
      </c>
      <c r="C21" t="str">
        <f>UPPER(Tabla1262731[[#This Row],[Symbol ]])</f>
        <v>CD9</v>
      </c>
      <c r="D21" t="s">
        <v>69</v>
      </c>
      <c r="E21">
        <v>25.2</v>
      </c>
      <c r="F21">
        <v>2</v>
      </c>
      <c r="G21" s="18">
        <v>-0.25809900000000002</v>
      </c>
      <c r="H21" s="19">
        <v>-0.23996600000000001</v>
      </c>
      <c r="I21" s="6">
        <f>AVERAGE(Tabla1262731[[#This Row],[mtM1/wtM1]:[mtM2/wtM2]])</f>
        <v>-0.24903250000000002</v>
      </c>
      <c r="L21" s="14"/>
    </row>
    <row r="22" spans="1:21" x14ac:dyDescent="0.35">
      <c r="A22" t="s">
        <v>70</v>
      </c>
      <c r="B22" t="s">
        <v>71</v>
      </c>
      <c r="C22" t="str">
        <f>UPPER(Tabla1262731[[#This Row],[Symbol ]])</f>
        <v>NEFH</v>
      </c>
      <c r="D22" t="s">
        <v>72</v>
      </c>
      <c r="E22">
        <v>116.9</v>
      </c>
      <c r="F22">
        <v>22</v>
      </c>
      <c r="G22" s="18">
        <v>-0.444102</v>
      </c>
      <c r="H22" s="19">
        <v>-2.6983E-2</v>
      </c>
      <c r="I22" s="6">
        <f>AVERAGE(Tabla1262731[[#This Row],[mtM1/wtM1]:[mtM2/wtM2]])</f>
        <v>-0.23554249999999999</v>
      </c>
      <c r="M22" s="9"/>
    </row>
    <row r="23" spans="1:21" x14ac:dyDescent="0.35">
      <c r="A23" t="s">
        <v>73</v>
      </c>
      <c r="B23" t="s">
        <v>74</v>
      </c>
      <c r="C23" t="str">
        <f>UPPER(Tabla1262731[[#This Row],[Symbol ]])</f>
        <v>INA</v>
      </c>
      <c r="D23" t="s">
        <v>75</v>
      </c>
      <c r="E23">
        <v>55.3</v>
      </c>
      <c r="F23">
        <v>34</v>
      </c>
      <c r="G23" s="18">
        <v>-0.27865600000000001</v>
      </c>
      <c r="H23" s="19">
        <v>-0.18978900000000001</v>
      </c>
      <c r="I23" s="6">
        <f>AVERAGE(Tabla1262731[[#This Row],[mtM1/wtM1]:[mtM2/wtM2]])</f>
        <v>-0.2342225</v>
      </c>
      <c r="K23" s="7"/>
      <c r="L23" s="7"/>
      <c r="M23" s="7"/>
      <c r="N23" s="7"/>
      <c r="O23" s="7"/>
      <c r="P23" s="7"/>
      <c r="Q23" s="7"/>
      <c r="R23" s="7"/>
      <c r="S23" s="7"/>
    </row>
    <row r="24" spans="1:21" x14ac:dyDescent="0.35">
      <c r="A24" t="s">
        <v>76</v>
      </c>
      <c r="B24" t="s">
        <v>77</v>
      </c>
      <c r="C24" t="str">
        <f>UPPER(Tabla1262731[[#This Row],[Symbol ]])</f>
        <v>CRYAB</v>
      </c>
      <c r="D24" t="s">
        <v>78</v>
      </c>
      <c r="E24">
        <v>20.100000000000001</v>
      </c>
      <c r="F24">
        <v>5</v>
      </c>
      <c r="G24" s="18">
        <v>-0.29222799999999999</v>
      </c>
      <c r="H24" s="19">
        <v>-0.17579600000000001</v>
      </c>
      <c r="I24" s="6">
        <f>AVERAGE(Tabla1262731[[#This Row],[mtM1/wtM1]:[mtM2/wtM2]])</f>
        <v>-0.234012</v>
      </c>
      <c r="K24" s="30"/>
      <c r="L24" s="30"/>
      <c r="M24" s="30"/>
      <c r="N24" s="30"/>
      <c r="O24" s="30"/>
      <c r="P24" s="30"/>
      <c r="Q24" s="30"/>
      <c r="R24" s="30"/>
      <c r="S24" s="30"/>
      <c r="T24" s="14"/>
      <c r="U24" s="14"/>
    </row>
    <row r="25" spans="1:21" x14ac:dyDescent="0.35">
      <c r="A25" t="s">
        <v>79</v>
      </c>
      <c r="B25" t="s">
        <v>80</v>
      </c>
      <c r="C25" t="str">
        <f>UPPER(Tabla1262731[[#This Row],[Symbol ]])</f>
        <v>FAM177A1</v>
      </c>
      <c r="D25" t="s">
        <v>81</v>
      </c>
      <c r="E25">
        <v>23.6</v>
      </c>
      <c r="F25">
        <v>5</v>
      </c>
      <c r="G25" s="18">
        <v>-0.18304000000000001</v>
      </c>
      <c r="H25" s="19">
        <v>-0.26183800000000002</v>
      </c>
      <c r="I25" s="6">
        <f>AVERAGE(Tabla1262731[[#This Row],[mtM1/wtM1]:[mtM2/wtM2]])</f>
        <v>-0.222439</v>
      </c>
      <c r="K25" s="30"/>
      <c r="L25" s="30"/>
      <c r="M25" s="30"/>
      <c r="N25" s="30"/>
      <c r="O25" s="30"/>
      <c r="P25" s="30"/>
      <c r="Q25" s="30"/>
      <c r="R25" s="30"/>
      <c r="S25" s="30"/>
      <c r="T25" s="14"/>
      <c r="U25" s="14"/>
    </row>
    <row r="26" spans="1:21" x14ac:dyDescent="0.35">
      <c r="A26" t="s">
        <v>82</v>
      </c>
      <c r="B26" t="s">
        <v>83</v>
      </c>
      <c r="C26" t="str">
        <f>UPPER(Tabla1262731[[#This Row],[Symbol ]])</f>
        <v>ALDH3B1</v>
      </c>
      <c r="D26" t="s">
        <v>84</v>
      </c>
      <c r="E26">
        <v>52.3</v>
      </c>
      <c r="F26">
        <v>2</v>
      </c>
      <c r="G26" s="18">
        <v>-0.19989899999999999</v>
      </c>
      <c r="H26" s="19">
        <v>-0.23415</v>
      </c>
      <c r="I26" s="6">
        <f>AVERAGE(Tabla1262731[[#This Row],[mtM1/wtM1]:[mtM2/wtM2]])</f>
        <v>-0.21702450000000001</v>
      </c>
      <c r="K26" s="33"/>
      <c r="L26" s="33"/>
      <c r="M26" s="34"/>
      <c r="N26" s="34"/>
      <c r="O26" s="34"/>
      <c r="P26" s="34"/>
      <c r="Q26" s="30"/>
      <c r="R26" s="30"/>
      <c r="S26" s="30"/>
      <c r="T26" s="35"/>
      <c r="U26" s="35"/>
    </row>
    <row r="27" spans="1:21" x14ac:dyDescent="0.35">
      <c r="A27" t="s">
        <v>85</v>
      </c>
      <c r="B27" t="s">
        <v>86</v>
      </c>
      <c r="C27" t="str">
        <f>UPPER(Tabla1262731[[#This Row],[Symbol ]])</f>
        <v>TSPAN2</v>
      </c>
      <c r="D27" t="s">
        <v>87</v>
      </c>
      <c r="E27">
        <v>24.2</v>
      </c>
      <c r="F27">
        <v>4</v>
      </c>
      <c r="G27" s="18">
        <v>-0.215584</v>
      </c>
      <c r="H27" s="19">
        <v>-0.215811</v>
      </c>
      <c r="I27" s="6">
        <f>AVERAGE(Tabla1262731[[#This Row],[mtM1/wtM1]:[mtM2/wtM2]])</f>
        <v>-0.21569749999999999</v>
      </c>
      <c r="K27" s="33"/>
      <c r="L27" s="33"/>
      <c r="M27" s="34"/>
      <c r="N27" s="34"/>
      <c r="O27" s="34"/>
      <c r="P27" s="34"/>
      <c r="Q27" s="35"/>
      <c r="R27" s="35"/>
      <c r="S27" s="30"/>
      <c r="T27" s="14"/>
      <c r="U27" s="14"/>
    </row>
    <row r="28" spans="1:21" x14ac:dyDescent="0.35">
      <c r="A28" t="s">
        <v>90</v>
      </c>
      <c r="B28" t="s">
        <v>91</v>
      </c>
      <c r="C28" t="str">
        <f>UPPER(Tabla1262731[[#This Row],[Symbol ]])</f>
        <v>MYO1D</v>
      </c>
      <c r="D28" t="s">
        <v>92</v>
      </c>
      <c r="E28">
        <v>116</v>
      </c>
      <c r="F28">
        <v>8</v>
      </c>
      <c r="G28" s="18">
        <v>-0.204069</v>
      </c>
      <c r="H28" s="19">
        <v>-0.21198400000000001</v>
      </c>
      <c r="I28" s="6">
        <f>AVERAGE(Tabla1262731[[#This Row],[mtM1/wtM1]:[mtM2/wtM2]])</f>
        <v>-0.2080265</v>
      </c>
      <c r="K28" s="30"/>
      <c r="L28" s="30"/>
      <c r="M28" s="30"/>
      <c r="N28" s="30"/>
      <c r="O28" s="30"/>
      <c r="P28" s="30"/>
      <c r="Q28" s="30"/>
      <c r="R28" s="30"/>
      <c r="S28" s="30"/>
      <c r="T28" s="14"/>
      <c r="U28" s="14"/>
    </row>
    <row r="29" spans="1:21" x14ac:dyDescent="0.35">
      <c r="A29" t="s">
        <v>93</v>
      </c>
      <c r="B29" t="s">
        <v>94</v>
      </c>
      <c r="C29" t="str">
        <f>UPPER(Tabla1262731[[#This Row],[Symbol ]])</f>
        <v>NRIP2</v>
      </c>
      <c r="D29" t="s">
        <v>95</v>
      </c>
      <c r="E29">
        <v>29.3</v>
      </c>
      <c r="F29">
        <v>2</v>
      </c>
      <c r="G29" s="18">
        <v>-0.194212</v>
      </c>
      <c r="H29" s="19">
        <v>-0.22086500000000001</v>
      </c>
      <c r="I29" s="6">
        <f>AVERAGE(Tabla1262731[[#This Row],[mtM1/wtM1]:[mtM2/wtM2]])</f>
        <v>-0.20753850000000001</v>
      </c>
      <c r="K29" s="30"/>
      <c r="L29" s="30"/>
      <c r="M29" s="30"/>
      <c r="N29" s="30"/>
      <c r="O29" s="30"/>
      <c r="P29" s="30"/>
      <c r="Q29" s="30"/>
      <c r="R29" s="30"/>
      <c r="S29" s="30"/>
      <c r="T29" s="14"/>
      <c r="U29" s="14"/>
    </row>
    <row r="30" spans="1:21" x14ac:dyDescent="0.35">
      <c r="A30" t="s">
        <v>96</v>
      </c>
      <c r="B30" t="s">
        <v>97</v>
      </c>
      <c r="C30" t="str">
        <f>UPPER(Tabla1262731[[#This Row],[Symbol ]])</f>
        <v>LGI3</v>
      </c>
      <c r="D30" t="s">
        <v>98</v>
      </c>
      <c r="E30">
        <v>61.8</v>
      </c>
      <c r="F30">
        <v>4</v>
      </c>
      <c r="G30" s="18">
        <v>-0.275258</v>
      </c>
      <c r="H30" s="19">
        <v>-0.13870399999999999</v>
      </c>
      <c r="I30" s="6">
        <f>AVERAGE(Tabla1262731[[#This Row],[mtM1/wtM1]:[mtM2/wtM2]])</f>
        <v>-0.206981</v>
      </c>
      <c r="K30" s="30"/>
      <c r="L30" s="30"/>
      <c r="M30" s="30"/>
      <c r="N30" s="30"/>
      <c r="O30" s="30"/>
      <c r="P30" s="30"/>
      <c r="Q30" s="30"/>
      <c r="R30" s="30"/>
      <c r="S30" s="30"/>
      <c r="T30" s="14"/>
      <c r="U30" s="14"/>
    </row>
    <row r="31" spans="1:21" x14ac:dyDescent="0.35">
      <c r="A31" t="s">
        <v>99</v>
      </c>
      <c r="B31" t="s">
        <v>100</v>
      </c>
      <c r="C31" t="str">
        <f>UPPER(Tabla1262731[[#This Row],[Symbol ]])</f>
        <v>MINDY2</v>
      </c>
      <c r="D31" t="s">
        <v>101</v>
      </c>
      <c r="E31">
        <v>65.599999999999994</v>
      </c>
      <c r="F31">
        <v>2</v>
      </c>
      <c r="G31" s="18">
        <v>-0.21379000000000001</v>
      </c>
      <c r="H31" s="19">
        <v>-0.18218899999999999</v>
      </c>
      <c r="I31" s="6">
        <f>AVERAGE(Tabla1262731[[#This Row],[mtM1/wtM1]:[mtM2/wtM2]])</f>
        <v>-0.19798949999999998</v>
      </c>
      <c r="K31" s="7"/>
      <c r="L31" s="7"/>
      <c r="M31" s="7"/>
      <c r="N31" s="7"/>
      <c r="O31" s="7"/>
      <c r="P31" s="7"/>
      <c r="Q31" s="7"/>
      <c r="R31" s="7"/>
      <c r="S31" s="7"/>
    </row>
    <row r="32" spans="1:21" x14ac:dyDescent="0.35">
      <c r="A32" t="s">
        <v>102</v>
      </c>
      <c r="B32" t="s">
        <v>103</v>
      </c>
      <c r="C32" t="str">
        <f>UPPER(Tabla1262731[[#This Row],[Symbol ]])</f>
        <v>CNBP</v>
      </c>
      <c r="D32" t="s">
        <v>104</v>
      </c>
      <c r="E32">
        <v>19.600000000000001</v>
      </c>
      <c r="F32">
        <v>4</v>
      </c>
      <c r="G32" s="18">
        <v>-0.30049599999999999</v>
      </c>
      <c r="H32" s="19">
        <v>-9.5035099999999997E-2</v>
      </c>
      <c r="I32" s="6">
        <f>AVERAGE(Tabla1262731[[#This Row],[mtM1/wtM1]:[mtM2/wtM2]])</f>
        <v>-0.19776554999999998</v>
      </c>
      <c r="K32" s="7"/>
      <c r="L32" s="7"/>
      <c r="M32" s="7"/>
      <c r="N32" s="7"/>
      <c r="O32" s="7"/>
      <c r="P32" s="7"/>
      <c r="Q32" s="7"/>
      <c r="R32" s="7"/>
      <c r="S32" s="7"/>
    </row>
    <row r="33" spans="1:9" x14ac:dyDescent="0.35">
      <c r="A33" t="s">
        <v>105</v>
      </c>
      <c r="B33" t="s">
        <v>106</v>
      </c>
      <c r="C33" t="str">
        <f>UPPER(Tabla1262731[[#This Row],[Symbol ]])</f>
        <v>GLTP</v>
      </c>
      <c r="D33" t="s">
        <v>107</v>
      </c>
      <c r="E33">
        <v>23.7</v>
      </c>
      <c r="F33">
        <v>7</v>
      </c>
      <c r="G33" s="18">
        <v>-0.22816400000000001</v>
      </c>
      <c r="H33" s="19">
        <v>-0.16699900000000001</v>
      </c>
      <c r="I33" s="6">
        <f>AVERAGE(Tabla1262731[[#This Row],[mtM1/wtM1]:[mtM2/wtM2]])</f>
        <v>-0.19758150000000002</v>
      </c>
    </row>
    <row r="34" spans="1:9" x14ac:dyDescent="0.35">
      <c r="A34" t="s">
        <v>108</v>
      </c>
      <c r="B34" t="s">
        <v>109</v>
      </c>
      <c r="C34" t="str">
        <f>UPPER(Tabla1262731[[#This Row],[Symbol ]])</f>
        <v>SV2C</v>
      </c>
      <c r="D34" t="s">
        <v>110</v>
      </c>
      <c r="E34">
        <v>82.2</v>
      </c>
      <c r="F34">
        <v>8</v>
      </c>
      <c r="G34" s="18">
        <v>-0.21832799999999999</v>
      </c>
      <c r="H34" s="19">
        <v>-0.17596700000000001</v>
      </c>
      <c r="I34" s="6">
        <f>AVERAGE(Tabla1262731[[#This Row],[mtM1/wtM1]:[mtM2/wtM2]])</f>
        <v>-0.1971475</v>
      </c>
    </row>
    <row r="35" spans="1:9" x14ac:dyDescent="0.35">
      <c r="A35" t="s">
        <v>111</v>
      </c>
      <c r="B35" t="s">
        <v>112</v>
      </c>
      <c r="C35" t="str">
        <f>UPPER(Tabla1262731[[#This Row],[Symbol ]])</f>
        <v>VAT1L</v>
      </c>
      <c r="D35" t="s">
        <v>113</v>
      </c>
      <c r="E35">
        <v>45.8</v>
      </c>
      <c r="F35">
        <v>24</v>
      </c>
      <c r="G35" s="18">
        <v>-0.15513299999999999</v>
      </c>
      <c r="H35" s="19">
        <v>-0.234872</v>
      </c>
      <c r="I35" s="6">
        <f>AVERAGE(Tabla1262731[[#This Row],[mtM1/wtM1]:[mtM2/wtM2]])</f>
        <v>-0.1950025</v>
      </c>
    </row>
    <row r="36" spans="1:9" x14ac:dyDescent="0.35">
      <c r="A36" t="s">
        <v>114</v>
      </c>
      <c r="B36" t="s">
        <v>115</v>
      </c>
      <c r="C36" t="str">
        <f>UPPER(Tabla1262731[[#This Row],[Symbol ]])</f>
        <v>SLC44A1</v>
      </c>
      <c r="D36" t="s">
        <v>116</v>
      </c>
      <c r="E36">
        <v>80</v>
      </c>
      <c r="F36">
        <v>7</v>
      </c>
      <c r="G36" s="18">
        <v>-0.245361</v>
      </c>
      <c r="H36" s="19">
        <v>-0.13810600000000001</v>
      </c>
      <c r="I36" s="6">
        <f>AVERAGE(Tabla1262731[[#This Row],[mtM1/wtM1]:[mtM2/wtM2]])</f>
        <v>-0.1917335</v>
      </c>
    </row>
    <row r="37" spans="1:9" x14ac:dyDescent="0.35">
      <c r="A37" t="s">
        <v>117</v>
      </c>
      <c r="B37" t="s">
        <v>118</v>
      </c>
      <c r="C37" t="str">
        <f>UPPER(Tabla1262731[[#This Row],[Symbol ]])</f>
        <v>CACNA2D2</v>
      </c>
      <c r="D37" t="s">
        <v>119</v>
      </c>
      <c r="E37">
        <v>130.30000000000001</v>
      </c>
      <c r="F37">
        <v>26</v>
      </c>
      <c r="G37" s="18">
        <v>-0.13609299999999999</v>
      </c>
      <c r="H37" s="19">
        <v>-0.241565</v>
      </c>
      <c r="I37" s="6">
        <f>AVERAGE(Tabla1262731[[#This Row],[mtM1/wtM1]:[mtM2/wtM2]])</f>
        <v>-0.188829</v>
      </c>
    </row>
    <row r="38" spans="1:9" x14ac:dyDescent="0.35">
      <c r="A38" t="s">
        <v>120</v>
      </c>
      <c r="B38" t="s">
        <v>121</v>
      </c>
      <c r="C38" t="str">
        <f>UPPER(Tabla1262731[[#This Row],[Symbol ]])</f>
        <v>LAMP5</v>
      </c>
      <c r="D38" t="s">
        <v>122</v>
      </c>
      <c r="E38">
        <v>31.7</v>
      </c>
      <c r="F38">
        <v>4</v>
      </c>
      <c r="G38" s="18">
        <v>-0.16686000000000001</v>
      </c>
      <c r="H38" s="19">
        <v>-0.20610200000000001</v>
      </c>
      <c r="I38" s="6">
        <f>AVERAGE(Tabla1262731[[#This Row],[mtM1/wtM1]:[mtM2/wtM2]])</f>
        <v>-0.18648100000000001</v>
      </c>
    </row>
    <row r="39" spans="1:9" x14ac:dyDescent="0.35">
      <c r="A39" t="s">
        <v>123</v>
      </c>
      <c r="B39" t="s">
        <v>124</v>
      </c>
      <c r="C39" t="str">
        <f>UPPER(Tabla1262731[[#This Row],[Symbol ]])</f>
        <v>RHOG</v>
      </c>
      <c r="D39" t="s">
        <v>125</v>
      </c>
      <c r="E39">
        <v>21.3</v>
      </c>
      <c r="F39">
        <v>10</v>
      </c>
      <c r="G39" s="18">
        <v>-0.20081199999999999</v>
      </c>
      <c r="H39" s="19">
        <v>-0.143653</v>
      </c>
      <c r="I39" s="6">
        <f>AVERAGE(Tabla1262731[[#This Row],[mtM1/wtM1]:[mtM2/wtM2]])</f>
        <v>-0.17223250000000001</v>
      </c>
    </row>
    <row r="40" spans="1:9" x14ac:dyDescent="0.35">
      <c r="A40" t="s">
        <v>126</v>
      </c>
      <c r="B40" t="s">
        <v>127</v>
      </c>
      <c r="C40" t="str">
        <f>UPPER(Tabla1262731[[#This Row],[Symbol ]])</f>
        <v>EHD2</v>
      </c>
      <c r="D40" t="s">
        <v>128</v>
      </c>
      <c r="E40">
        <v>61.1</v>
      </c>
      <c r="F40">
        <v>6</v>
      </c>
      <c r="G40" s="18">
        <v>-0.15531400000000001</v>
      </c>
      <c r="H40" s="19">
        <v>-0.18454000000000001</v>
      </c>
      <c r="I40" s="6">
        <f>AVERAGE(Tabla1262731[[#This Row],[mtM1/wtM1]:[mtM2/wtM2]])</f>
        <v>-0.16992699999999999</v>
      </c>
    </row>
    <row r="41" spans="1:9" x14ac:dyDescent="0.35">
      <c r="A41" t="s">
        <v>129</v>
      </c>
      <c r="B41" t="s">
        <v>130</v>
      </c>
      <c r="C41" t="str">
        <f>UPPER(Tabla1262731[[#This Row],[Symbol ]])</f>
        <v>CLIC6</v>
      </c>
      <c r="D41" t="s">
        <v>131</v>
      </c>
      <c r="E41">
        <v>62.8</v>
      </c>
      <c r="F41">
        <v>4</v>
      </c>
      <c r="G41" s="18">
        <v>-0.19358300000000001</v>
      </c>
      <c r="H41" s="19">
        <v>-0.143791</v>
      </c>
      <c r="I41" s="6">
        <f>AVERAGE(Tabla1262731[[#This Row],[mtM1/wtM1]:[mtM2/wtM2]])</f>
        <v>-0.168687</v>
      </c>
    </row>
    <row r="42" spans="1:9" x14ac:dyDescent="0.35">
      <c r="A42" t="s">
        <v>132</v>
      </c>
      <c r="B42" t="s">
        <v>133</v>
      </c>
      <c r="C42" t="str">
        <f>UPPER(Tabla1262731[[#This Row],[Symbol ]])</f>
        <v>SERPINB1A</v>
      </c>
      <c r="D42" t="s">
        <v>134</v>
      </c>
      <c r="E42">
        <v>42.5</v>
      </c>
      <c r="F42">
        <v>4</v>
      </c>
      <c r="G42" s="18">
        <v>-7.6034099999999993E-2</v>
      </c>
      <c r="H42" s="19">
        <v>-0.260963</v>
      </c>
      <c r="I42" s="6">
        <f>AVERAGE(Tabla1262731[[#This Row],[mtM1/wtM1]:[mtM2/wtM2]])</f>
        <v>-0.16849855</v>
      </c>
    </row>
    <row r="43" spans="1:9" x14ac:dyDescent="0.35">
      <c r="A43" t="s">
        <v>135</v>
      </c>
      <c r="B43" t="s">
        <v>136</v>
      </c>
      <c r="C43" t="str">
        <f>UPPER(Tabla1262731[[#This Row],[Symbol ]])</f>
        <v>SERPINA3K</v>
      </c>
      <c r="D43" t="s">
        <v>137</v>
      </c>
      <c r="E43">
        <v>46.6</v>
      </c>
      <c r="F43">
        <v>12</v>
      </c>
      <c r="G43" s="18">
        <v>-0.29876399999999997</v>
      </c>
      <c r="H43" s="19">
        <v>-3.5935399999999999E-2</v>
      </c>
      <c r="I43" s="6">
        <f>AVERAGE(Tabla1262731[[#This Row],[mtM1/wtM1]:[mtM2/wtM2]])</f>
        <v>-0.16734969999999999</v>
      </c>
    </row>
    <row r="44" spans="1:9" x14ac:dyDescent="0.35">
      <c r="A44" t="s">
        <v>138</v>
      </c>
      <c r="B44" t="s">
        <v>139</v>
      </c>
      <c r="C44" t="str">
        <f>UPPER(Tabla1262731[[#This Row],[Symbol ]])</f>
        <v>ENPP6</v>
      </c>
      <c r="D44" t="s">
        <v>140</v>
      </c>
      <c r="E44">
        <v>50.6</v>
      </c>
      <c r="F44">
        <v>5</v>
      </c>
      <c r="G44" s="18">
        <v>-0.182365</v>
      </c>
      <c r="H44" s="19">
        <v>-0.145734</v>
      </c>
      <c r="I44" s="6">
        <f>AVERAGE(Tabla1262731[[#This Row],[mtM1/wtM1]:[mtM2/wtM2]])</f>
        <v>-0.16404950000000001</v>
      </c>
    </row>
    <row r="45" spans="1:9" x14ac:dyDescent="0.35">
      <c r="A45" t="s">
        <v>141</v>
      </c>
      <c r="B45" t="s">
        <v>142</v>
      </c>
      <c r="C45" t="str">
        <f>UPPER(Tabla1262731[[#This Row],[Symbol ]])</f>
        <v>TPPP3</v>
      </c>
      <c r="D45" t="s">
        <v>143</v>
      </c>
      <c r="E45">
        <v>19</v>
      </c>
      <c r="F45">
        <v>12</v>
      </c>
      <c r="G45" s="18">
        <v>-0.15085200000000001</v>
      </c>
      <c r="H45" s="19">
        <v>-0.17350399999999999</v>
      </c>
      <c r="I45" s="6">
        <f>AVERAGE(Tabla1262731[[#This Row],[mtM1/wtM1]:[mtM2/wtM2]])</f>
        <v>-0.16217799999999999</v>
      </c>
    </row>
    <row r="46" spans="1:9" x14ac:dyDescent="0.35">
      <c r="A46" t="s">
        <v>144</v>
      </c>
      <c r="B46" t="s">
        <v>145</v>
      </c>
      <c r="C46" t="str">
        <f>UPPER(Tabla1262731[[#This Row],[Symbol ]])</f>
        <v>SDC2</v>
      </c>
      <c r="D46" t="s">
        <v>146</v>
      </c>
      <c r="E46">
        <v>22.1</v>
      </c>
      <c r="F46">
        <v>4</v>
      </c>
      <c r="G46" s="18">
        <v>-5.6553600000000002E-2</v>
      </c>
      <c r="H46" s="19">
        <v>-0.26730599999999999</v>
      </c>
      <c r="I46" s="6">
        <f>AVERAGE(Tabla1262731[[#This Row],[mtM1/wtM1]:[mtM2/wtM2]])</f>
        <v>-0.16192979999999998</v>
      </c>
    </row>
    <row r="47" spans="1:9" x14ac:dyDescent="0.35">
      <c r="A47" t="s">
        <v>147</v>
      </c>
      <c r="B47" t="s">
        <v>148</v>
      </c>
      <c r="C47" t="str">
        <f>UPPER(Tabla1262731[[#This Row],[Symbol ]])</f>
        <v>AW551984</v>
      </c>
      <c r="D47" t="s">
        <v>149</v>
      </c>
      <c r="E47">
        <v>89.4</v>
      </c>
      <c r="F47">
        <v>17</v>
      </c>
      <c r="G47" s="18">
        <v>-9.1686100000000006E-2</v>
      </c>
      <c r="H47" s="19">
        <v>-0.231351</v>
      </c>
      <c r="I47" s="6">
        <f>AVERAGE(Tabla1262731[[#This Row],[mtM1/wtM1]:[mtM2/wtM2]])</f>
        <v>-0.16151855000000001</v>
      </c>
    </row>
    <row r="48" spans="1:9" x14ac:dyDescent="0.35">
      <c r="A48" t="s">
        <v>150</v>
      </c>
      <c r="B48" t="s">
        <v>151</v>
      </c>
      <c r="C48" t="str">
        <f>UPPER(Tabla1262731[[#This Row],[Symbol ]])</f>
        <v>SDHD</v>
      </c>
      <c r="D48" t="s">
        <v>152</v>
      </c>
      <c r="E48">
        <v>17</v>
      </c>
      <c r="F48">
        <v>2</v>
      </c>
      <c r="G48" s="18">
        <v>-4.6716199999999999E-2</v>
      </c>
      <c r="H48" s="19">
        <v>-0.259488</v>
      </c>
      <c r="I48" s="6">
        <f>AVERAGE(Tabla1262731[[#This Row],[mtM1/wtM1]:[mtM2/wtM2]])</f>
        <v>-0.15310209999999999</v>
      </c>
    </row>
    <row r="49" spans="1:9" x14ac:dyDescent="0.35">
      <c r="A49" t="s">
        <v>153</v>
      </c>
      <c r="B49" t="s">
        <v>154</v>
      </c>
      <c r="C49" t="str">
        <f>UPPER(Tabla1262731[[#This Row],[Symbol ]])</f>
        <v>AP2A2</v>
      </c>
      <c r="D49" t="s">
        <v>155</v>
      </c>
      <c r="E49">
        <v>104</v>
      </c>
      <c r="F49">
        <v>55</v>
      </c>
      <c r="G49" s="18">
        <v>-0.13386700000000001</v>
      </c>
      <c r="H49" s="19">
        <v>-0.167044</v>
      </c>
      <c r="I49" s="6">
        <f>AVERAGE(Tabla1262731[[#This Row],[mtM1/wtM1]:[mtM2/wtM2]])</f>
        <v>-0.15045550000000002</v>
      </c>
    </row>
    <row r="50" spans="1:9" x14ac:dyDescent="0.35">
      <c r="A50" t="s">
        <v>156</v>
      </c>
      <c r="B50" t="s">
        <v>157</v>
      </c>
      <c r="C50" t="str">
        <f>UPPER(Tabla1262731[[#This Row],[Symbol ]])</f>
        <v>BCAS1</v>
      </c>
      <c r="D50" t="s">
        <v>158</v>
      </c>
      <c r="E50">
        <v>67.3</v>
      </c>
      <c r="F50">
        <v>12</v>
      </c>
      <c r="G50" s="18">
        <v>-0.17766100000000001</v>
      </c>
      <c r="H50" s="19">
        <v>-0.12096800000000001</v>
      </c>
      <c r="I50" s="6">
        <f>AVERAGE(Tabla1262731[[#This Row],[mtM1/wtM1]:[mtM2/wtM2]])</f>
        <v>-0.14931450000000002</v>
      </c>
    </row>
    <row r="51" spans="1:9" x14ac:dyDescent="0.35">
      <c r="A51" t="s">
        <v>159</v>
      </c>
      <c r="B51" t="s">
        <v>160</v>
      </c>
      <c r="C51" t="str">
        <f>UPPER(Tabla1262731[[#This Row],[Symbol ]])</f>
        <v>NECAB1</v>
      </c>
      <c r="D51" t="s">
        <v>161</v>
      </c>
      <c r="E51">
        <v>40.9</v>
      </c>
      <c r="F51">
        <v>9</v>
      </c>
      <c r="G51" s="18">
        <v>-0.14168900000000001</v>
      </c>
      <c r="H51" s="19">
        <v>-0.15552299999999999</v>
      </c>
      <c r="I51" s="6">
        <f>AVERAGE(Tabla1262731[[#This Row],[mtM1/wtM1]:[mtM2/wtM2]])</f>
        <v>-0.14860600000000002</v>
      </c>
    </row>
    <row r="52" spans="1:9" x14ac:dyDescent="0.35">
      <c r="A52" t="s">
        <v>162</v>
      </c>
      <c r="B52" t="s">
        <v>163</v>
      </c>
      <c r="C52" t="str">
        <f>UPPER(Tabla1262731[[#This Row],[Symbol ]])</f>
        <v>CD81</v>
      </c>
      <c r="D52" t="s">
        <v>164</v>
      </c>
      <c r="E52">
        <v>25.8</v>
      </c>
      <c r="F52">
        <v>3</v>
      </c>
      <c r="G52" s="18">
        <v>-0.22986200000000001</v>
      </c>
      <c r="H52" s="19">
        <v>-6.7208000000000004E-2</v>
      </c>
      <c r="I52" s="6">
        <f>AVERAGE(Tabla1262731[[#This Row],[mtM1/wtM1]:[mtM2/wtM2]])</f>
        <v>-0.148535</v>
      </c>
    </row>
    <row r="53" spans="1:9" x14ac:dyDescent="0.35">
      <c r="A53" t="s">
        <v>165</v>
      </c>
      <c r="B53" t="s">
        <v>166</v>
      </c>
      <c r="C53" t="str">
        <f>UPPER(Tabla1262731[[#This Row],[Symbol ]])</f>
        <v>SH3BP1</v>
      </c>
      <c r="D53" t="s">
        <v>167</v>
      </c>
      <c r="E53">
        <v>74.099999999999994</v>
      </c>
      <c r="F53">
        <v>2</v>
      </c>
      <c r="G53" s="18">
        <v>-0.191886</v>
      </c>
      <c r="H53" s="19">
        <v>-0.105031</v>
      </c>
      <c r="I53" s="6">
        <f>AVERAGE(Tabla1262731[[#This Row],[mtM1/wtM1]:[mtM2/wtM2]])</f>
        <v>-0.14845849999999999</v>
      </c>
    </row>
    <row r="54" spans="1:9" x14ac:dyDescent="0.35">
      <c r="A54" t="s">
        <v>168</v>
      </c>
      <c r="B54" t="s">
        <v>169</v>
      </c>
      <c r="C54" t="str">
        <f>UPPER(Tabla1262731[[#This Row],[Symbol ]])</f>
        <v>HAP1</v>
      </c>
      <c r="D54" t="s">
        <v>170</v>
      </c>
      <c r="E54">
        <v>70.099999999999994</v>
      </c>
      <c r="F54">
        <v>23</v>
      </c>
      <c r="G54" s="18">
        <v>-0.12386800000000001</v>
      </c>
      <c r="H54" s="19">
        <v>-0.17294399999999999</v>
      </c>
      <c r="I54" s="6">
        <f>AVERAGE(Tabla1262731[[#This Row],[mtM1/wtM1]:[mtM2/wtM2]])</f>
        <v>-0.14840599999999998</v>
      </c>
    </row>
    <row r="55" spans="1:9" x14ac:dyDescent="0.35">
      <c r="A55" t="s">
        <v>171</v>
      </c>
      <c r="B55" t="s">
        <v>172</v>
      </c>
      <c r="C55" t="str">
        <f>UPPER(Tabla1262731[[#This Row],[Symbol ]])</f>
        <v>SEPTIN4</v>
      </c>
      <c r="D55" t="s">
        <v>173</v>
      </c>
      <c r="E55">
        <v>54.9</v>
      </c>
      <c r="F55">
        <v>17</v>
      </c>
      <c r="G55" s="18">
        <v>-0.213671</v>
      </c>
      <c r="H55" s="19">
        <v>-8.3129700000000001E-2</v>
      </c>
      <c r="I55" s="6">
        <f>AVERAGE(Tabla1262731[[#This Row],[mtM1/wtM1]:[mtM2/wtM2]])</f>
        <v>-0.14840035000000001</v>
      </c>
    </row>
    <row r="56" spans="1:9" x14ac:dyDescent="0.35">
      <c r="A56" t="s">
        <v>174</v>
      </c>
      <c r="B56" t="s">
        <v>175</v>
      </c>
      <c r="C56" t="str">
        <f>UPPER(Tabla1262731[[#This Row],[Symbol ]])</f>
        <v>CHN2</v>
      </c>
      <c r="D56" t="s">
        <v>176</v>
      </c>
      <c r="E56">
        <v>53.8</v>
      </c>
      <c r="F56">
        <v>6</v>
      </c>
      <c r="G56" s="18">
        <v>-0.14968300000000001</v>
      </c>
      <c r="H56" s="19">
        <v>-0.144816</v>
      </c>
      <c r="I56" s="6">
        <f>AVERAGE(Tabla1262731[[#This Row],[mtM1/wtM1]:[mtM2/wtM2]])</f>
        <v>-0.14724950000000001</v>
      </c>
    </row>
    <row r="57" spans="1:9" x14ac:dyDescent="0.35">
      <c r="A57" t="s">
        <v>177</v>
      </c>
      <c r="B57" t="s">
        <v>178</v>
      </c>
      <c r="C57" t="str">
        <f>UPPER(Tabla1262731[[#This Row],[Symbol ]])</f>
        <v>RNF121</v>
      </c>
      <c r="D57" t="s">
        <v>179</v>
      </c>
      <c r="E57">
        <v>38</v>
      </c>
      <c r="F57">
        <v>2</v>
      </c>
      <c r="G57" s="18">
        <v>-5.8715999999999997E-2</v>
      </c>
      <c r="H57" s="19">
        <v>-0.234732</v>
      </c>
      <c r="I57" s="6">
        <f>AVERAGE(Tabla1262731[[#This Row],[mtM1/wtM1]:[mtM2/wtM2]])</f>
        <v>-0.14672399999999999</v>
      </c>
    </row>
    <row r="58" spans="1:9" ht="15" thickBot="1" x14ac:dyDescent="0.4">
      <c r="A58" s="4" t="s">
        <v>180</v>
      </c>
      <c r="B58" s="4" t="s">
        <v>181</v>
      </c>
      <c r="C58" s="4" t="str">
        <f>UPPER(Tabla1262731[[#This Row],[Symbol ]])</f>
        <v>SCN3B</v>
      </c>
      <c r="D58" s="4" t="s">
        <v>182</v>
      </c>
      <c r="E58" s="4">
        <v>24.8</v>
      </c>
      <c r="F58" s="4">
        <v>3</v>
      </c>
      <c r="G58" s="20">
        <v>-7.1392399999999995E-2</v>
      </c>
      <c r="H58" s="21">
        <v>-0.22089200000000001</v>
      </c>
      <c r="I58" s="11">
        <f>AVERAGE(Tabla1262731[[#This Row],[mtM1/wtM1]:[mtM2/wtM2]])</f>
        <v>-0.1461422</v>
      </c>
    </row>
    <row r="59" spans="1:9" x14ac:dyDescent="0.35">
      <c r="A59" t="s">
        <v>183</v>
      </c>
      <c r="B59" t="s">
        <v>184</v>
      </c>
      <c r="C59" t="str">
        <f>UPPER(Tabla1262731[[#This Row],[Symbol ]])</f>
        <v>HIST2H2AA1</v>
      </c>
      <c r="D59" t="s">
        <v>185</v>
      </c>
      <c r="E59">
        <v>14.1</v>
      </c>
      <c r="F59">
        <v>6</v>
      </c>
      <c r="G59" s="18">
        <v>0.82993300000000003</v>
      </c>
      <c r="H59" s="19">
        <v>0.49223099999999997</v>
      </c>
      <c r="I59" s="6">
        <f>AVERAGE(Tabla1262731[[#This Row],[mtM1/wtM1]:[mtM2/wtM2]])</f>
        <v>0.66108199999999995</v>
      </c>
    </row>
    <row r="60" spans="1:9" x14ac:dyDescent="0.35">
      <c r="A60" t="s">
        <v>186</v>
      </c>
      <c r="B60" t="s">
        <v>187</v>
      </c>
      <c r="C60" t="str">
        <f>UPPER(Tabla1262731[[#This Row],[Symbol ]])</f>
        <v>WASF2</v>
      </c>
      <c r="D60" t="s">
        <v>188</v>
      </c>
      <c r="E60">
        <v>54</v>
      </c>
      <c r="F60">
        <v>5</v>
      </c>
      <c r="G60" s="18">
        <v>2.4457799999999998E-3</v>
      </c>
      <c r="H60" s="19">
        <v>0.98611099999999996</v>
      </c>
      <c r="I60" s="6">
        <f>AVERAGE(Tabla1262731[[#This Row],[mtM1/wtM1]:[mtM2/wtM2]])</f>
        <v>0.49427838999999996</v>
      </c>
    </row>
    <row r="61" spans="1:9" x14ac:dyDescent="0.35">
      <c r="A61" t="s">
        <v>189</v>
      </c>
      <c r="B61" t="s">
        <v>190</v>
      </c>
      <c r="C61" t="str">
        <f>UPPER(Tabla1262731[[#This Row],[Symbol ]])</f>
        <v>COX7A2L</v>
      </c>
      <c r="D61" t="s">
        <v>191</v>
      </c>
      <c r="E61">
        <v>14.9</v>
      </c>
      <c r="F61">
        <v>6</v>
      </c>
      <c r="G61" s="18">
        <v>0.57311699999999999</v>
      </c>
      <c r="H61" s="19">
        <v>8.9423799999999998E-2</v>
      </c>
      <c r="I61" s="6">
        <f>AVERAGE(Tabla1262731[[#This Row],[mtM1/wtM1]:[mtM2/wtM2]])</f>
        <v>0.33127039999999996</v>
      </c>
    </row>
    <row r="62" spans="1:9" x14ac:dyDescent="0.35">
      <c r="A62" t="s">
        <v>192</v>
      </c>
      <c r="B62" t="s">
        <v>193</v>
      </c>
      <c r="C62" t="str">
        <f>UPPER(Tabla1262731[[#This Row],[Symbol ]])</f>
        <v>FHL2</v>
      </c>
      <c r="D62" t="s">
        <v>194</v>
      </c>
      <c r="E62">
        <v>32.1</v>
      </c>
      <c r="F62">
        <v>9</v>
      </c>
      <c r="G62" s="18">
        <v>0.16486899999999999</v>
      </c>
      <c r="H62" s="19">
        <v>0.490093</v>
      </c>
      <c r="I62" s="6">
        <f>AVERAGE(Tabla1262731[[#This Row],[mtM1/wtM1]:[mtM2/wtM2]])</f>
        <v>0.32748100000000002</v>
      </c>
    </row>
    <row r="63" spans="1:9" x14ac:dyDescent="0.35">
      <c r="A63" t="s">
        <v>195</v>
      </c>
      <c r="B63" t="s">
        <v>196</v>
      </c>
      <c r="C63" t="str">
        <f>UPPER(Tabla1262731[[#This Row],[Symbol ]])</f>
        <v>NFIB</v>
      </c>
      <c r="D63" t="s">
        <v>197</v>
      </c>
      <c r="E63">
        <v>63.5</v>
      </c>
      <c r="F63">
        <v>4</v>
      </c>
      <c r="G63" s="18">
        <v>0.13428100000000001</v>
      </c>
      <c r="H63" s="19">
        <v>0.48439900000000002</v>
      </c>
      <c r="I63" s="6">
        <f>AVERAGE(Tabla1262731[[#This Row],[mtM1/wtM1]:[mtM2/wtM2]])</f>
        <v>0.30934</v>
      </c>
    </row>
    <row r="64" spans="1:9" x14ac:dyDescent="0.35">
      <c r="A64" t="s">
        <v>198</v>
      </c>
      <c r="B64" t="s">
        <v>199</v>
      </c>
      <c r="C64" t="str">
        <f>UPPER(Tabla1262731[[#This Row],[Symbol ]])</f>
        <v>COL4A2</v>
      </c>
      <c r="D64" t="s">
        <v>200</v>
      </c>
      <c r="E64">
        <v>167.2</v>
      </c>
      <c r="F64">
        <v>3</v>
      </c>
      <c r="G64" s="18">
        <v>0.45277899999999999</v>
      </c>
      <c r="H64" s="19">
        <v>8.7396000000000001E-2</v>
      </c>
      <c r="I64" s="6">
        <f>AVERAGE(Tabla1262731[[#This Row],[mtM1/wtM1]:[mtM2/wtM2]])</f>
        <v>0.27008749999999998</v>
      </c>
    </row>
    <row r="65" spans="1:9" x14ac:dyDescent="0.35">
      <c r="A65" t="s">
        <v>201</v>
      </c>
      <c r="B65" t="s">
        <v>202</v>
      </c>
      <c r="C65" t="str">
        <f>UPPER(Tabla1262731[[#This Row],[Symbol ]])</f>
        <v>PSD3</v>
      </c>
      <c r="D65" t="s">
        <v>203</v>
      </c>
      <c r="E65">
        <v>42.3</v>
      </c>
      <c r="F65">
        <v>34</v>
      </c>
      <c r="G65" s="18">
        <v>0.147485</v>
      </c>
      <c r="H65" s="19">
        <v>0.37699899999999997</v>
      </c>
      <c r="I65" s="6">
        <f>AVERAGE(Tabla1262731[[#This Row],[mtM1/wtM1]:[mtM2/wtM2]])</f>
        <v>0.26224199999999998</v>
      </c>
    </row>
    <row r="66" spans="1:9" x14ac:dyDescent="0.35">
      <c r="A66" t="s">
        <v>204</v>
      </c>
      <c r="B66" t="s">
        <v>205</v>
      </c>
      <c r="C66" t="str">
        <f>UPPER(Tabla1262731[[#This Row],[Symbol ]])</f>
        <v>DUT</v>
      </c>
      <c r="D66" t="s">
        <v>206</v>
      </c>
      <c r="E66">
        <v>21.2</v>
      </c>
      <c r="F66">
        <v>3</v>
      </c>
      <c r="G66" s="18">
        <v>0.14600299999999999</v>
      </c>
      <c r="H66" s="19">
        <v>0.37761099999999997</v>
      </c>
      <c r="I66" s="6">
        <f>AVERAGE(Tabla1262731[[#This Row],[mtM1/wtM1]:[mtM2/wtM2]])</f>
        <v>0.26180700000000001</v>
      </c>
    </row>
    <row r="67" spans="1:9" x14ac:dyDescent="0.35">
      <c r="A67" t="s">
        <v>207</v>
      </c>
      <c r="B67" t="s">
        <v>208</v>
      </c>
      <c r="C67" t="str">
        <f>UPPER(Tabla1262731[[#This Row],[Symbol ]])</f>
        <v>ME3</v>
      </c>
      <c r="D67" t="s">
        <v>209</v>
      </c>
      <c r="E67">
        <v>67.099999999999994</v>
      </c>
      <c r="F67">
        <v>25</v>
      </c>
      <c r="G67" s="18">
        <v>8.6046999999999998E-2</v>
      </c>
      <c r="H67" s="19">
        <v>0.42786299999999999</v>
      </c>
      <c r="I67" s="6">
        <f>AVERAGE(Tabla1262731[[#This Row],[mtM1/wtM1]:[mtM2/wtM2]])</f>
        <v>0.25695499999999999</v>
      </c>
    </row>
    <row r="68" spans="1:9" x14ac:dyDescent="0.35">
      <c r="A68" t="s">
        <v>210</v>
      </c>
      <c r="B68" t="s">
        <v>211</v>
      </c>
      <c r="C68" t="str">
        <f>UPPER(Tabla1262731[[#This Row],[Symbol ]])</f>
        <v>TACO1</v>
      </c>
      <c r="D68" t="s">
        <v>212</v>
      </c>
      <c r="E68">
        <v>32.299999999999997</v>
      </c>
      <c r="F68">
        <v>5</v>
      </c>
      <c r="G68" s="18">
        <v>3.1682500000000002E-2</v>
      </c>
      <c r="H68" s="19">
        <v>0.44304399999999999</v>
      </c>
      <c r="I68" s="6">
        <f>AVERAGE(Tabla1262731[[#This Row],[mtM1/wtM1]:[mtM2/wtM2]])</f>
        <v>0.23736325</v>
      </c>
    </row>
    <row r="69" spans="1:9" x14ac:dyDescent="0.35">
      <c r="A69" t="s">
        <v>213</v>
      </c>
      <c r="B69" t="s">
        <v>214</v>
      </c>
      <c r="C69" t="str">
        <f>UPPER(Tabla1262731[[#This Row],[Symbol ]])</f>
        <v>HIST1H2AB</v>
      </c>
      <c r="D69" t="s">
        <v>215</v>
      </c>
      <c r="E69">
        <v>14.1</v>
      </c>
      <c r="F69">
        <v>7</v>
      </c>
      <c r="G69" s="18">
        <v>0.29627100000000001</v>
      </c>
      <c r="H69" s="19">
        <v>0.17472299999999999</v>
      </c>
      <c r="I69" s="6">
        <f>AVERAGE(Tabla1262731[[#This Row],[mtM1/wtM1]:[mtM2/wtM2]])</f>
        <v>0.23549700000000001</v>
      </c>
    </row>
    <row r="70" spans="1:9" x14ac:dyDescent="0.35">
      <c r="A70" t="s">
        <v>216</v>
      </c>
      <c r="B70" t="s">
        <v>217</v>
      </c>
      <c r="C70" t="str">
        <f>UPPER(Tabla1262731[[#This Row],[Symbol ]])</f>
        <v>RILPL1</v>
      </c>
      <c r="D70" t="s">
        <v>218</v>
      </c>
      <c r="E70">
        <v>47.3</v>
      </c>
      <c r="F70">
        <v>10</v>
      </c>
      <c r="G70" s="18">
        <v>0.197494</v>
      </c>
      <c r="H70" s="19">
        <v>0.254222</v>
      </c>
      <c r="I70" s="6">
        <f>AVERAGE(Tabla1262731[[#This Row],[mtM1/wtM1]:[mtM2/wtM2]])</f>
        <v>0.225858</v>
      </c>
    </row>
    <row r="71" spans="1:9" x14ac:dyDescent="0.35">
      <c r="A71" t="s">
        <v>219</v>
      </c>
      <c r="B71" t="s">
        <v>220</v>
      </c>
      <c r="C71" t="str">
        <f>UPPER(Tabla1262731[[#This Row],[Symbol ]])</f>
        <v>CDS1</v>
      </c>
      <c r="D71" t="s">
        <v>221</v>
      </c>
      <c r="E71">
        <v>52.8</v>
      </c>
      <c r="F71">
        <v>7</v>
      </c>
      <c r="G71" s="18">
        <v>6.7674600000000001E-2</v>
      </c>
      <c r="H71" s="19">
        <v>0.38152200000000003</v>
      </c>
      <c r="I71" s="6">
        <f>AVERAGE(Tabla1262731[[#This Row],[mtM1/wtM1]:[mtM2/wtM2]])</f>
        <v>0.22459830000000003</v>
      </c>
    </row>
    <row r="72" spans="1:9" x14ac:dyDescent="0.35">
      <c r="A72" t="s">
        <v>222</v>
      </c>
      <c r="B72" t="s">
        <v>223</v>
      </c>
      <c r="C72" t="str">
        <f>UPPER(Tabla1262731[[#This Row],[Symbol ]])</f>
        <v>SHISA6</v>
      </c>
      <c r="D72" t="s">
        <v>224</v>
      </c>
      <c r="E72">
        <v>58.4</v>
      </c>
      <c r="F72">
        <v>6</v>
      </c>
      <c r="G72" s="18">
        <v>0.15700900000000001</v>
      </c>
      <c r="H72" s="19">
        <v>0.27696300000000001</v>
      </c>
      <c r="I72" s="6">
        <f>AVERAGE(Tabla1262731[[#This Row],[mtM1/wtM1]:[mtM2/wtM2]])</f>
        <v>0.21698600000000001</v>
      </c>
    </row>
    <row r="73" spans="1:9" x14ac:dyDescent="0.35">
      <c r="A73" t="s">
        <v>225</v>
      </c>
      <c r="B73" t="s">
        <v>226</v>
      </c>
      <c r="C73" t="str">
        <f>UPPER(Tabla1262731[[#This Row],[Symbol ]])</f>
        <v>IGSF5</v>
      </c>
      <c r="D73" t="s">
        <v>227</v>
      </c>
      <c r="E73">
        <v>32.6</v>
      </c>
      <c r="F73">
        <v>1</v>
      </c>
      <c r="G73" s="18">
        <v>0.211613</v>
      </c>
      <c r="H73" s="19">
        <v>0.22009400000000001</v>
      </c>
      <c r="I73" s="6">
        <f>AVERAGE(Tabla1262731[[#This Row],[mtM1/wtM1]:[mtM2/wtM2]])</f>
        <v>0.2158535</v>
      </c>
    </row>
    <row r="74" spans="1:9" x14ac:dyDescent="0.35">
      <c r="A74" t="s">
        <v>228</v>
      </c>
      <c r="B74" t="s">
        <v>229</v>
      </c>
      <c r="C74" t="str">
        <f>UPPER(Tabla1262731[[#This Row],[Symbol ]])</f>
        <v>TRHR</v>
      </c>
      <c r="D74" t="s">
        <v>230</v>
      </c>
      <c r="E74">
        <v>44.5</v>
      </c>
      <c r="F74">
        <v>4</v>
      </c>
      <c r="G74" s="18">
        <v>0.14305100000000001</v>
      </c>
      <c r="H74" s="19">
        <v>0.28339799999999998</v>
      </c>
      <c r="I74" s="6">
        <f>AVERAGE(Tabla1262731[[#This Row],[mtM1/wtM1]:[mtM2/wtM2]])</f>
        <v>0.21322449999999998</v>
      </c>
    </row>
    <row r="75" spans="1:9" x14ac:dyDescent="0.35">
      <c r="A75" t="s">
        <v>231</v>
      </c>
      <c r="B75" t="s">
        <v>232</v>
      </c>
      <c r="C75" t="str">
        <f>UPPER(Tabla1262731[[#This Row],[Symbol ]])</f>
        <v>ITPKA</v>
      </c>
      <c r="D75" t="s">
        <v>233</v>
      </c>
      <c r="E75">
        <v>50.9</v>
      </c>
      <c r="F75">
        <v>17</v>
      </c>
      <c r="G75" s="18">
        <v>0.22483500000000001</v>
      </c>
      <c r="H75" s="19">
        <v>0.19503100000000001</v>
      </c>
      <c r="I75" s="6">
        <f>AVERAGE(Tabla1262731[[#This Row],[mtM1/wtM1]:[mtM2/wtM2]])</f>
        <v>0.20993300000000001</v>
      </c>
    </row>
    <row r="76" spans="1:9" x14ac:dyDescent="0.35">
      <c r="A76" t="s">
        <v>234</v>
      </c>
      <c r="B76" t="s">
        <v>235</v>
      </c>
      <c r="C76" t="str">
        <f>UPPER(Tabla1262731[[#This Row],[Symbol ]])</f>
        <v>AKAP5</v>
      </c>
      <c r="D76" t="s">
        <v>236</v>
      </c>
      <c r="E76">
        <v>80.2</v>
      </c>
      <c r="F76">
        <v>28</v>
      </c>
      <c r="G76" s="18">
        <v>0.112136</v>
      </c>
      <c r="H76" s="19">
        <v>0.30224400000000001</v>
      </c>
      <c r="I76" s="6">
        <f>AVERAGE(Tabla1262731[[#This Row],[mtM1/wtM1]:[mtM2/wtM2]])</f>
        <v>0.20719000000000001</v>
      </c>
    </row>
    <row r="77" spans="1:9" x14ac:dyDescent="0.35">
      <c r="A77" t="s">
        <v>237</v>
      </c>
      <c r="B77" t="s">
        <v>238</v>
      </c>
      <c r="C77" t="str">
        <f>UPPER(Tabla1262731[[#This Row],[Symbol ]])</f>
        <v>CRYM</v>
      </c>
      <c r="D77" t="s">
        <v>239</v>
      </c>
      <c r="E77">
        <v>33.5</v>
      </c>
      <c r="F77">
        <v>14</v>
      </c>
      <c r="G77" s="18">
        <v>0.14735400000000001</v>
      </c>
      <c r="H77" s="19">
        <v>0.24527599999999999</v>
      </c>
      <c r="I77" s="6">
        <f>AVERAGE(Tabla1262731[[#This Row],[mtM1/wtM1]:[mtM2/wtM2]])</f>
        <v>0.19631500000000002</v>
      </c>
    </row>
    <row r="78" spans="1:9" x14ac:dyDescent="0.35">
      <c r="A78" t="s">
        <v>240</v>
      </c>
      <c r="B78" t="s">
        <v>241</v>
      </c>
      <c r="C78" t="str">
        <f>UPPER(Tabla1262731[[#This Row],[Symbol ]])</f>
        <v>TMOD1</v>
      </c>
      <c r="D78" t="s">
        <v>242</v>
      </c>
      <c r="E78">
        <v>40.4</v>
      </c>
      <c r="F78">
        <v>8</v>
      </c>
      <c r="G78" s="18">
        <v>0.173961</v>
      </c>
      <c r="H78" s="19">
        <v>0.21801899999999999</v>
      </c>
      <c r="I78" s="6">
        <f>AVERAGE(Tabla1262731[[#This Row],[mtM1/wtM1]:[mtM2/wtM2]])</f>
        <v>0.19599</v>
      </c>
    </row>
    <row r="79" spans="1:9" x14ac:dyDescent="0.35">
      <c r="A79" t="s">
        <v>243</v>
      </c>
      <c r="B79" t="s">
        <v>244</v>
      </c>
      <c r="C79" t="str">
        <f>UPPER(Tabla1262731[[#This Row],[Symbol ]])</f>
        <v>RPL22</v>
      </c>
      <c r="D79" t="s">
        <v>245</v>
      </c>
      <c r="E79">
        <v>14.8</v>
      </c>
      <c r="F79">
        <v>4</v>
      </c>
      <c r="G79" s="18">
        <v>0.28395399999999998</v>
      </c>
      <c r="H79" s="19">
        <v>9.7098000000000004E-2</v>
      </c>
      <c r="I79" s="6">
        <f>AVERAGE(Tabla1262731[[#This Row],[mtM1/wtM1]:[mtM2/wtM2]])</f>
        <v>0.190526</v>
      </c>
    </row>
    <row r="80" spans="1:9" x14ac:dyDescent="0.35">
      <c r="A80" t="s">
        <v>246</v>
      </c>
      <c r="B80" t="s">
        <v>247</v>
      </c>
      <c r="C80" t="str">
        <f>UPPER(Tabla1262731[[#This Row],[Symbol ]])</f>
        <v>RAB3B</v>
      </c>
      <c r="D80" t="s">
        <v>248</v>
      </c>
      <c r="E80">
        <v>24.7</v>
      </c>
      <c r="F80">
        <v>12</v>
      </c>
      <c r="G80" s="18">
        <v>0.132826</v>
      </c>
      <c r="H80" s="19">
        <v>0.23081299999999999</v>
      </c>
      <c r="I80" s="6">
        <f>AVERAGE(Tabla1262731[[#This Row],[mtM1/wtM1]:[mtM2/wtM2]])</f>
        <v>0.1818195</v>
      </c>
    </row>
    <row r="81" spans="1:9" x14ac:dyDescent="0.35">
      <c r="A81" t="s">
        <v>249</v>
      </c>
      <c r="B81" t="s">
        <v>250</v>
      </c>
      <c r="C81" t="str">
        <f>UPPER(Tabla1262731[[#This Row],[Symbol ]])</f>
        <v>CCSAP</v>
      </c>
      <c r="D81" t="s">
        <v>251</v>
      </c>
      <c r="E81">
        <v>28.4</v>
      </c>
      <c r="F81">
        <v>11</v>
      </c>
      <c r="G81" s="18">
        <v>0.15543399999999999</v>
      </c>
      <c r="H81" s="19">
        <v>0.19570100000000001</v>
      </c>
      <c r="I81" s="6">
        <f>AVERAGE(Tabla1262731[[#This Row],[mtM1/wtM1]:[mtM2/wtM2]])</f>
        <v>0.17556749999999999</v>
      </c>
    </row>
    <row r="82" spans="1:9" x14ac:dyDescent="0.35">
      <c r="A82" t="s">
        <v>252</v>
      </c>
      <c r="B82" t="s">
        <v>253</v>
      </c>
      <c r="C82" t="str">
        <f>UPPER(Tabla1262731[[#This Row],[Symbol ]])</f>
        <v>APOOL</v>
      </c>
      <c r="D82" t="s">
        <v>254</v>
      </c>
      <c r="E82">
        <v>29.2</v>
      </c>
      <c r="F82">
        <v>3</v>
      </c>
      <c r="G82" s="18">
        <v>0.15956899999999999</v>
      </c>
      <c r="H82" s="19">
        <v>0.19051399999999999</v>
      </c>
      <c r="I82" s="6">
        <f>AVERAGE(Tabla1262731[[#This Row],[mtM1/wtM1]:[mtM2/wtM2]])</f>
        <v>0.17504149999999999</v>
      </c>
    </row>
    <row r="83" spans="1:9" x14ac:dyDescent="0.35">
      <c r="A83" t="s">
        <v>255</v>
      </c>
      <c r="B83" t="s">
        <v>256</v>
      </c>
      <c r="C83" t="str">
        <f>UPPER(Tabla1262731[[#This Row],[Symbol ]])</f>
        <v>LRRC4C</v>
      </c>
      <c r="D83" t="s">
        <v>257</v>
      </c>
      <c r="E83">
        <v>71.900000000000006</v>
      </c>
      <c r="F83">
        <v>7</v>
      </c>
      <c r="G83" s="18">
        <v>0.14294799999999999</v>
      </c>
      <c r="H83" s="19">
        <v>0.20131399999999999</v>
      </c>
      <c r="I83" s="6">
        <f>AVERAGE(Tabla1262731[[#This Row],[mtM1/wtM1]:[mtM2/wtM2]])</f>
        <v>0.17213099999999998</v>
      </c>
    </row>
    <row r="84" spans="1:9" x14ac:dyDescent="0.35">
      <c r="A84" t="s">
        <v>258</v>
      </c>
      <c r="B84" t="s">
        <v>259</v>
      </c>
      <c r="C84" t="str">
        <f>UPPER(Tabla1262731[[#This Row],[Symbol ]])</f>
        <v>TMCC1</v>
      </c>
      <c r="D84" t="s">
        <v>260</v>
      </c>
      <c r="E84">
        <v>76.099999999999994</v>
      </c>
      <c r="F84">
        <v>8</v>
      </c>
      <c r="G84" s="18">
        <v>0.13856299999999999</v>
      </c>
      <c r="H84" s="19">
        <v>0.19728899999999999</v>
      </c>
      <c r="I84" s="6">
        <f>AVERAGE(Tabla1262731[[#This Row],[mtM1/wtM1]:[mtM2/wtM2]])</f>
        <v>0.16792599999999999</v>
      </c>
    </row>
    <row r="85" spans="1:9" x14ac:dyDescent="0.35">
      <c r="A85" t="s">
        <v>261</v>
      </c>
      <c r="B85" t="s">
        <v>262</v>
      </c>
      <c r="C85" t="str">
        <f>UPPER(Tabla1262731[[#This Row],[Symbol ]])</f>
        <v>WIPF3</v>
      </c>
      <c r="D85" t="s">
        <v>263</v>
      </c>
      <c r="E85">
        <v>49.4</v>
      </c>
      <c r="F85">
        <v>8</v>
      </c>
      <c r="G85" s="18">
        <v>0.107933</v>
      </c>
      <c r="H85" s="19">
        <v>0.227384</v>
      </c>
      <c r="I85" s="6">
        <f>AVERAGE(Tabla1262731[[#This Row],[mtM1/wtM1]:[mtM2/wtM2]])</f>
        <v>0.16765849999999999</v>
      </c>
    </row>
    <row r="86" spans="1:9" x14ac:dyDescent="0.35">
      <c r="A86" t="s">
        <v>264</v>
      </c>
      <c r="B86" t="s">
        <v>265</v>
      </c>
      <c r="C86" t="str">
        <f>UPPER(Tabla1262731[[#This Row],[Symbol ]])</f>
        <v>CHCHD4</v>
      </c>
      <c r="D86" t="s">
        <v>266</v>
      </c>
      <c r="E86">
        <v>15.5</v>
      </c>
      <c r="F86">
        <v>2</v>
      </c>
      <c r="G86" s="18">
        <v>0.200685</v>
      </c>
      <c r="H86" s="19">
        <v>0.12339</v>
      </c>
      <c r="I86" s="6">
        <f>AVERAGE(Tabla1262731[[#This Row],[mtM1/wtM1]:[mtM2/wtM2]])</f>
        <v>0.1620375</v>
      </c>
    </row>
    <row r="87" spans="1:9" x14ac:dyDescent="0.35">
      <c r="A87" t="s">
        <v>267</v>
      </c>
      <c r="B87" t="s">
        <v>268</v>
      </c>
      <c r="C87" t="str">
        <f>UPPER(Tabla1262731[[#This Row],[Symbol ]])</f>
        <v>ADCY8</v>
      </c>
      <c r="D87" t="s">
        <v>269</v>
      </c>
      <c r="E87">
        <v>140</v>
      </c>
      <c r="F87">
        <v>6</v>
      </c>
      <c r="G87" s="18">
        <v>0.14172599999999999</v>
      </c>
      <c r="H87" s="19">
        <v>0.17948</v>
      </c>
      <c r="I87" s="6">
        <f>AVERAGE(Tabla1262731[[#This Row],[mtM1/wtM1]:[mtM2/wtM2]])</f>
        <v>0.160603</v>
      </c>
    </row>
    <row r="88" spans="1:9" x14ac:dyDescent="0.35">
      <c r="A88" t="s">
        <v>270</v>
      </c>
      <c r="B88" t="s">
        <v>271</v>
      </c>
      <c r="C88" t="str">
        <f>UPPER(Tabla1262731[[#This Row],[Symbol ]])</f>
        <v>ALDH1A1</v>
      </c>
      <c r="D88" t="s">
        <v>272</v>
      </c>
      <c r="E88">
        <v>54.4</v>
      </c>
      <c r="F88">
        <v>12</v>
      </c>
      <c r="G88" s="18">
        <v>7.3568499999999995E-2</v>
      </c>
      <c r="H88" s="19">
        <v>0.24742400000000001</v>
      </c>
      <c r="I88" s="6">
        <f>AVERAGE(Tabla1262731[[#This Row],[mtM1/wtM1]:[mtM2/wtM2]])</f>
        <v>0.16049625000000001</v>
      </c>
    </row>
    <row r="89" spans="1:9" x14ac:dyDescent="0.35">
      <c r="A89" t="s">
        <v>273</v>
      </c>
      <c r="B89" t="s">
        <v>274</v>
      </c>
      <c r="C89" t="str">
        <f>UPPER(Tabla1262731[[#This Row],[Symbol ]])</f>
        <v>IGF1R</v>
      </c>
      <c r="D89" t="s">
        <v>275</v>
      </c>
      <c r="E89">
        <v>155.69999999999999</v>
      </c>
      <c r="F89">
        <v>4</v>
      </c>
      <c r="G89" s="18">
        <v>9.5214800000000002E-2</v>
      </c>
      <c r="H89" s="19">
        <v>0.22278999999999999</v>
      </c>
      <c r="I89" s="6">
        <f>AVERAGE(Tabla1262731[[#This Row],[mtM1/wtM1]:[mtM2/wtM2]])</f>
        <v>0.15900239999999999</v>
      </c>
    </row>
    <row r="90" spans="1:9" x14ac:dyDescent="0.35">
      <c r="A90" t="s">
        <v>276</v>
      </c>
      <c r="B90" t="s">
        <v>202</v>
      </c>
      <c r="C90" t="str">
        <f>UPPER(Tabla1262731[[#This Row],[Symbol ]])</f>
        <v>PSD3</v>
      </c>
      <c r="D90" t="s">
        <v>277</v>
      </c>
      <c r="E90">
        <v>141.9</v>
      </c>
      <c r="F90">
        <v>36</v>
      </c>
      <c r="G90" s="18">
        <v>0.13120799999999999</v>
      </c>
      <c r="H90" s="19">
        <v>0.18323900000000001</v>
      </c>
      <c r="I90" s="6">
        <f>AVERAGE(Tabla1262731[[#This Row],[mtM1/wtM1]:[mtM2/wtM2]])</f>
        <v>0.15722350000000002</v>
      </c>
    </row>
    <row r="91" spans="1:9" x14ac:dyDescent="0.35">
      <c r="A91" t="s">
        <v>278</v>
      </c>
      <c r="B91" t="s">
        <v>279</v>
      </c>
      <c r="C91" t="str">
        <f>UPPER(Tabla1262731[[#This Row],[Symbol ]])</f>
        <v>ANKRD50</v>
      </c>
      <c r="D91" t="s">
        <v>280</v>
      </c>
      <c r="E91">
        <v>150.80000000000001</v>
      </c>
      <c r="F91">
        <v>5</v>
      </c>
      <c r="G91" s="18">
        <v>9.6038899999999996E-2</v>
      </c>
      <c r="H91" s="19">
        <v>0.215529</v>
      </c>
      <c r="I91" s="6">
        <f>AVERAGE(Tabla1262731[[#This Row],[mtM1/wtM1]:[mtM2/wtM2]])</f>
        <v>0.15578395</v>
      </c>
    </row>
    <row r="92" spans="1:9" x14ac:dyDescent="0.35">
      <c r="A92" t="s">
        <v>281</v>
      </c>
      <c r="B92" t="s">
        <v>282</v>
      </c>
      <c r="C92" t="str">
        <f>UPPER(Tabla1262731[[#This Row],[Symbol ]])</f>
        <v>CRACDL</v>
      </c>
      <c r="D92" t="s">
        <v>283</v>
      </c>
      <c r="E92">
        <v>125.8</v>
      </c>
      <c r="F92">
        <v>30</v>
      </c>
      <c r="G92" s="18">
        <v>0.13423499999999999</v>
      </c>
      <c r="H92" s="19">
        <v>0.17727100000000001</v>
      </c>
      <c r="I92" s="6">
        <f>AVERAGE(Tabla1262731[[#This Row],[mtM1/wtM1]:[mtM2/wtM2]])</f>
        <v>0.155753</v>
      </c>
    </row>
    <row r="93" spans="1:9" x14ac:dyDescent="0.35">
      <c r="A93" t="s">
        <v>284</v>
      </c>
      <c r="B93" t="s">
        <v>285</v>
      </c>
      <c r="C93" t="str">
        <f>UPPER(Tabla1262731[[#This Row],[Symbol ]])</f>
        <v>AIFM1</v>
      </c>
      <c r="D93" t="s">
        <v>286</v>
      </c>
      <c r="E93">
        <v>66.7</v>
      </c>
      <c r="F93">
        <v>19</v>
      </c>
      <c r="G93" s="18">
        <v>0.148231</v>
      </c>
      <c r="H93" s="19">
        <v>0.155084</v>
      </c>
      <c r="I93" s="6">
        <f>AVERAGE(Tabla1262731[[#This Row],[mtM1/wtM1]:[mtM2/wtM2]])</f>
        <v>0.1516575</v>
      </c>
    </row>
    <row r="94" spans="1:9" x14ac:dyDescent="0.35">
      <c r="A94" t="s">
        <v>287</v>
      </c>
      <c r="B94" t="s">
        <v>288</v>
      </c>
      <c r="C94" t="str">
        <f>UPPER(Tabla1262731[[#This Row],[Symbol ]])</f>
        <v>THSD7A</v>
      </c>
      <c r="D94" t="s">
        <v>289</v>
      </c>
      <c r="E94">
        <v>183.5</v>
      </c>
      <c r="F94">
        <v>13</v>
      </c>
      <c r="G94" s="18">
        <v>6.8876800000000002E-2</v>
      </c>
      <c r="H94" s="19">
        <v>0.23375099999999999</v>
      </c>
      <c r="I94" s="6">
        <f>AVERAGE(Tabla1262731[[#This Row],[mtM1/wtM1]:[mtM2/wtM2]])</f>
        <v>0.1513139</v>
      </c>
    </row>
    <row r="95" spans="1:9" x14ac:dyDescent="0.35">
      <c r="A95" t="s">
        <v>290</v>
      </c>
      <c r="B95" t="s">
        <v>291</v>
      </c>
      <c r="C95" t="str">
        <f>UPPER(Tabla1262731[[#This Row],[Symbol ]])</f>
        <v>ARPP21</v>
      </c>
      <c r="D95" t="s">
        <v>292</v>
      </c>
      <c r="E95">
        <v>88.5</v>
      </c>
      <c r="F95">
        <v>4</v>
      </c>
      <c r="G95" s="18">
        <v>5.8004600000000003E-2</v>
      </c>
      <c r="H95" s="19">
        <v>0.24369299999999999</v>
      </c>
      <c r="I95" s="6">
        <f>AVERAGE(Tabla1262731[[#This Row],[mtM1/wtM1]:[mtM2/wtM2]])</f>
        <v>0.15084880000000001</v>
      </c>
    </row>
    <row r="96" spans="1:9" x14ac:dyDescent="0.35">
      <c r="A96" t="s">
        <v>293</v>
      </c>
      <c r="B96" t="s">
        <v>294</v>
      </c>
      <c r="C96" t="str">
        <f>UPPER(Tabla1262731[[#This Row],[Symbol ]])</f>
        <v>CDKL5</v>
      </c>
      <c r="D96" t="s">
        <v>295</v>
      </c>
      <c r="E96">
        <v>107.5</v>
      </c>
      <c r="F96">
        <v>14</v>
      </c>
      <c r="G96" s="18">
        <v>9.41221E-2</v>
      </c>
      <c r="H96" s="19">
        <v>0.203371</v>
      </c>
      <c r="I96" s="6">
        <f>AVERAGE(Tabla1262731[[#This Row],[mtM1/wtM1]:[mtM2/wtM2]])</f>
        <v>0.14874655000000001</v>
      </c>
    </row>
    <row r="97" spans="1:9" x14ac:dyDescent="0.35">
      <c r="A97" t="s">
        <v>296</v>
      </c>
      <c r="B97" t="s">
        <v>297</v>
      </c>
      <c r="C97" t="str">
        <f>UPPER(Tabla1262731[[#This Row],[Symbol ]])</f>
        <v>TIAM2</v>
      </c>
      <c r="D97" t="s">
        <v>298</v>
      </c>
      <c r="E97">
        <v>192.4</v>
      </c>
      <c r="F97">
        <v>5</v>
      </c>
      <c r="G97" s="18">
        <v>9.4973500000000002E-2</v>
      </c>
      <c r="H97" s="19">
        <v>0.19741600000000001</v>
      </c>
      <c r="I97" s="6">
        <f>AVERAGE(Tabla1262731[[#This Row],[mtM1/wtM1]:[mtM2/wtM2]])</f>
        <v>0.14619475000000001</v>
      </c>
    </row>
    <row r="98" spans="1:9" ht="15" thickBot="1" x14ac:dyDescent="0.4">
      <c r="A98" s="14" t="s">
        <v>299</v>
      </c>
      <c r="B98" s="14" t="s">
        <v>300</v>
      </c>
      <c r="C98" s="14" t="str">
        <f>UPPER(Tabla1262731[[#This Row],[Symbol ]])</f>
        <v>LRRC7</v>
      </c>
      <c r="D98" s="14" t="s">
        <v>301</v>
      </c>
      <c r="E98" s="14">
        <v>172.6</v>
      </c>
      <c r="F98" s="14">
        <v>36</v>
      </c>
      <c r="G98" s="20">
        <v>0.129695</v>
      </c>
      <c r="H98" s="21">
        <v>0.16033500000000001</v>
      </c>
      <c r="I98" s="44">
        <f>AVERAGE(Tabla1262731[[#This Row],[mtM1/wtM1]:[mtM2/wtM2]])</f>
        <v>0.14501500000000001</v>
      </c>
    </row>
    <row r="99" spans="1:9" x14ac:dyDescent="0.35">
      <c r="G99" s="36"/>
      <c r="H99" s="36"/>
    </row>
    <row r="100" spans="1:9" x14ac:dyDescent="0.35">
      <c r="E100" s="14"/>
      <c r="F100" s="14"/>
      <c r="G100" s="36"/>
      <c r="H100" s="36"/>
      <c r="I100" s="14"/>
    </row>
    <row r="101" spans="1:9" x14ac:dyDescent="0.35">
      <c r="E101" s="14"/>
      <c r="F101" s="14"/>
      <c r="G101" s="36"/>
      <c r="H101" s="36"/>
      <c r="I101" s="14"/>
    </row>
    <row r="102" spans="1:9" x14ac:dyDescent="0.35">
      <c r="E102" s="14"/>
      <c r="F102" s="14"/>
      <c r="G102" s="36"/>
      <c r="H102" s="36"/>
      <c r="I102" s="14"/>
    </row>
    <row r="103" spans="1:9" x14ac:dyDescent="0.35">
      <c r="E103" s="14"/>
      <c r="F103" s="14"/>
      <c r="G103" s="36"/>
      <c r="H103" s="36"/>
      <c r="I103" s="14"/>
    </row>
    <row r="104" spans="1:9" x14ac:dyDescent="0.35">
      <c r="E104" s="14"/>
      <c r="F104" s="14"/>
      <c r="G104" s="36"/>
      <c r="H104" s="36"/>
      <c r="I104" s="14"/>
    </row>
    <row r="105" spans="1:9" s="5" customFormat="1" x14ac:dyDescent="0.35">
      <c r="A105"/>
      <c r="B105"/>
      <c r="C105"/>
      <c r="D105"/>
      <c r="E105" s="14"/>
      <c r="F105" s="14"/>
      <c r="G105" s="36"/>
      <c r="H105" s="36"/>
      <c r="I105" s="36"/>
    </row>
    <row r="106" spans="1:9" x14ac:dyDescent="0.35">
      <c r="E106" s="14"/>
      <c r="F106" s="14"/>
      <c r="G106" s="36"/>
      <c r="H106" s="36"/>
      <c r="I106" s="14"/>
    </row>
    <row r="107" spans="1:9" x14ac:dyDescent="0.35">
      <c r="E107" s="14"/>
      <c r="F107" s="14"/>
      <c r="G107" s="36"/>
      <c r="H107" s="36"/>
      <c r="I107" s="14"/>
    </row>
  </sheetData>
  <conditionalFormatting sqref="M26:P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D1" workbookViewId="0">
      <selection activeCell="L12" sqref="L12"/>
    </sheetView>
  </sheetViews>
  <sheetFormatPr baseColWidth="10" defaultRowHeight="14.5" x14ac:dyDescent="0.35"/>
  <cols>
    <col min="1" max="3" width="14.26953125" customWidth="1"/>
    <col min="4" max="4" width="17.81640625" customWidth="1"/>
    <col min="5" max="9" width="14.26953125" customWidth="1"/>
    <col min="10" max="16" width="8.54296875" customWidth="1"/>
  </cols>
  <sheetData>
    <row r="1" spans="1:12" ht="15" thickBot="1" x14ac:dyDescent="0.4">
      <c r="A1" s="1" t="s">
        <v>551</v>
      </c>
      <c r="B1" s="1" t="s">
        <v>552</v>
      </c>
      <c r="C1" s="1" t="s">
        <v>720</v>
      </c>
      <c r="D1" s="1" t="s">
        <v>553</v>
      </c>
      <c r="E1" s="1" t="s">
        <v>554</v>
      </c>
      <c r="F1" s="1" t="s">
        <v>555</v>
      </c>
      <c r="G1" s="1" t="s">
        <v>722</v>
      </c>
      <c r="H1" s="1" t="s">
        <v>723</v>
      </c>
      <c r="I1" s="38" t="s">
        <v>8</v>
      </c>
      <c r="K1" s="54" t="s">
        <v>715</v>
      </c>
    </row>
    <row r="2" spans="1:12" x14ac:dyDescent="0.35">
      <c r="A2" t="s">
        <v>305</v>
      </c>
      <c r="B2" t="s">
        <v>306</v>
      </c>
      <c r="C2" t="str">
        <f>UPPER(Tabla181215246[[#This Row],[Symbol]])</f>
        <v>H1F4</v>
      </c>
      <c r="D2" t="s">
        <v>307</v>
      </c>
      <c r="E2">
        <v>14</v>
      </c>
      <c r="F2">
        <v>22</v>
      </c>
      <c r="G2" s="16">
        <v>-0.54015199999999997</v>
      </c>
      <c r="H2" s="17">
        <v>-0.85297400000000001</v>
      </c>
      <c r="I2" s="6">
        <f>AVERAGE(Tabla181215246[[#This Row],[mtF1/mtM1]:[mtF2/mtM2]])</f>
        <v>-0.69656300000000004</v>
      </c>
      <c r="J2" s="1"/>
      <c r="K2" t="s">
        <v>543</v>
      </c>
    </row>
    <row r="3" spans="1:12" x14ac:dyDescent="0.35">
      <c r="A3" t="s">
        <v>308</v>
      </c>
      <c r="B3" t="s">
        <v>309</v>
      </c>
      <c r="C3" t="str">
        <f>UPPER(Tabla181215246[[#This Row],[Symbol]])</f>
        <v>H1F0</v>
      </c>
      <c r="D3" t="s">
        <v>310</v>
      </c>
      <c r="E3">
        <v>5</v>
      </c>
      <c r="F3">
        <v>20.8</v>
      </c>
      <c r="G3" s="18">
        <v>-0.52079299999999995</v>
      </c>
      <c r="H3" s="19">
        <v>-0.84610300000000005</v>
      </c>
      <c r="I3" s="6">
        <f>AVERAGE(Tabla181215246[[#This Row],[mtF1/mtM1]:[mtF2/mtM2]])</f>
        <v>-0.68344800000000006</v>
      </c>
    </row>
    <row r="4" spans="1:12" x14ac:dyDescent="0.35">
      <c r="A4" t="s">
        <v>311</v>
      </c>
      <c r="B4" t="s">
        <v>312</v>
      </c>
      <c r="C4" t="str">
        <f>UPPER(Tabla181215246[[#This Row],[Symbol]])</f>
        <v>H1F2</v>
      </c>
      <c r="D4" t="s">
        <v>313</v>
      </c>
      <c r="E4">
        <v>17</v>
      </c>
      <c r="F4">
        <v>21.3</v>
      </c>
      <c r="G4" s="18">
        <v>-0.40111200000000002</v>
      </c>
      <c r="H4" s="19">
        <v>-0.88490199999999997</v>
      </c>
      <c r="I4" s="6">
        <f>AVERAGE(Tabla181215246[[#This Row],[mtF1/mtM1]:[mtF2/mtM2]])</f>
        <v>-0.643007</v>
      </c>
      <c r="K4" s="13" t="s">
        <v>718</v>
      </c>
    </row>
    <row r="5" spans="1:12" x14ac:dyDescent="0.35">
      <c r="A5" t="s">
        <v>314</v>
      </c>
      <c r="B5" t="s">
        <v>315</v>
      </c>
      <c r="C5" t="str">
        <f>UPPER(Tabla181215246[[#This Row],[Symbol]])</f>
        <v>H1F1</v>
      </c>
      <c r="D5" t="s">
        <v>316</v>
      </c>
      <c r="E5">
        <v>6</v>
      </c>
      <c r="F5">
        <v>21.8</v>
      </c>
      <c r="G5" s="18">
        <v>-0.34761900000000001</v>
      </c>
      <c r="H5" s="19">
        <v>-0.88460399999999995</v>
      </c>
      <c r="I5" s="6">
        <f>AVERAGE(Tabla181215246[[#This Row],[mtF1/mtM1]:[mtF2/mtM2]])</f>
        <v>-0.61611149999999992</v>
      </c>
      <c r="L5" t="s">
        <v>716</v>
      </c>
    </row>
    <row r="6" spans="1:12" x14ac:dyDescent="0.35">
      <c r="A6" t="s">
        <v>317</v>
      </c>
      <c r="B6" t="s">
        <v>318</v>
      </c>
      <c r="C6" t="str">
        <f>UPPER(Tabla181215246[[#This Row],[Symbol]])</f>
        <v>H1F5</v>
      </c>
      <c r="D6" t="s">
        <v>319</v>
      </c>
      <c r="E6">
        <v>8</v>
      </c>
      <c r="F6">
        <v>22.6</v>
      </c>
      <c r="G6" s="18">
        <v>-0.39452399999999999</v>
      </c>
      <c r="H6" s="19">
        <v>-0.80310000000000004</v>
      </c>
      <c r="I6" s="6">
        <f>AVERAGE(Tabla181215246[[#This Row],[mtF1/mtM1]:[mtF2/mtM2]])</f>
        <v>-0.59881200000000001</v>
      </c>
      <c r="L6" t="s">
        <v>717</v>
      </c>
    </row>
    <row r="7" spans="1:12" x14ac:dyDescent="0.35">
      <c r="A7" t="s">
        <v>320</v>
      </c>
      <c r="B7" t="s">
        <v>321</v>
      </c>
      <c r="C7" t="str">
        <f>UPPER(Tabla181215246[[#This Row],[Symbol]])</f>
        <v>RPL14</v>
      </c>
      <c r="D7" t="s">
        <v>322</v>
      </c>
      <c r="E7">
        <v>6</v>
      </c>
      <c r="F7">
        <v>23.5</v>
      </c>
      <c r="G7" s="18">
        <v>-0.40881499999999998</v>
      </c>
      <c r="H7" s="19">
        <v>-0.507359</v>
      </c>
      <c r="I7" s="6">
        <f>AVERAGE(Tabla181215246[[#This Row],[mtF1/mtM1]:[mtF2/mtM2]])</f>
        <v>-0.45808700000000002</v>
      </c>
    </row>
    <row r="8" spans="1:12" x14ac:dyDescent="0.35">
      <c r="A8" t="s">
        <v>326</v>
      </c>
      <c r="B8" t="s">
        <v>327</v>
      </c>
      <c r="C8" t="str">
        <f>UPPER(Tabla181215246[[#This Row],[Symbol]])</f>
        <v>RPL24</v>
      </c>
      <c r="D8" t="s">
        <v>328</v>
      </c>
      <c r="E8">
        <v>7</v>
      </c>
      <c r="F8">
        <v>17.8</v>
      </c>
      <c r="G8" s="18">
        <v>-0.24460999999999999</v>
      </c>
      <c r="H8" s="19">
        <v>-0.46230199999999999</v>
      </c>
      <c r="I8" s="6">
        <f>AVERAGE(Tabla181215246[[#This Row],[mtF1/mtM1]:[mtF2/mtM2]])</f>
        <v>-0.35345599999999999</v>
      </c>
    </row>
    <row r="9" spans="1:12" x14ac:dyDescent="0.35">
      <c r="A9" t="s">
        <v>54</v>
      </c>
      <c r="B9" t="s">
        <v>55</v>
      </c>
      <c r="C9" t="str">
        <f>UPPER(Tabla181215246[[#This Row],[Symbol]])</f>
        <v>TBC1D17</v>
      </c>
      <c r="D9" t="s">
        <v>56</v>
      </c>
      <c r="E9">
        <v>6</v>
      </c>
      <c r="F9">
        <v>72.8</v>
      </c>
      <c r="G9" s="18">
        <v>-0.27985100000000002</v>
      </c>
      <c r="H9" s="19">
        <v>-0.36229800000000001</v>
      </c>
      <c r="I9" s="6">
        <f>AVERAGE(Tabla181215246[[#This Row],[mtF1/mtM1]:[mtF2/mtM2]])</f>
        <v>-0.32107450000000004</v>
      </c>
      <c r="L9" s="7"/>
    </row>
    <row r="10" spans="1:12" x14ac:dyDescent="0.35">
      <c r="A10" t="s">
        <v>341</v>
      </c>
      <c r="B10" t="s">
        <v>342</v>
      </c>
      <c r="C10" t="str">
        <f>UPPER(Tabla181215246[[#This Row],[Symbol]])</f>
        <v>RPL18</v>
      </c>
      <c r="D10" t="s">
        <v>343</v>
      </c>
      <c r="E10">
        <v>8</v>
      </c>
      <c r="F10">
        <v>21.6</v>
      </c>
      <c r="G10" s="18">
        <v>-0.34165600000000002</v>
      </c>
      <c r="H10" s="19">
        <v>-0.27249400000000001</v>
      </c>
      <c r="I10" s="6">
        <f>AVERAGE(Tabla181215246[[#This Row],[mtF1/mtM1]:[mtF2/mtM2]])</f>
        <v>-0.30707499999999999</v>
      </c>
      <c r="L10" s="43"/>
    </row>
    <row r="11" spans="1:12" x14ac:dyDescent="0.35">
      <c r="A11" t="s">
        <v>332</v>
      </c>
      <c r="B11" t="s">
        <v>333</v>
      </c>
      <c r="C11" t="str">
        <f>UPPER(Tabla181215246[[#This Row],[Symbol]])</f>
        <v>PDE11A</v>
      </c>
      <c r="D11" t="s">
        <v>334</v>
      </c>
      <c r="E11">
        <v>4</v>
      </c>
      <c r="F11">
        <v>104.5</v>
      </c>
      <c r="G11" s="18">
        <v>-0.118605</v>
      </c>
      <c r="H11" s="19">
        <v>-0.49307099999999998</v>
      </c>
      <c r="I11" s="6">
        <f>AVERAGE(Tabla181215246[[#This Row],[mtF1/mtM1]:[mtF2/mtM2]])</f>
        <v>-0.305838</v>
      </c>
      <c r="L11" s="7"/>
    </row>
    <row r="12" spans="1:12" x14ac:dyDescent="0.35">
      <c r="A12" t="s">
        <v>335</v>
      </c>
      <c r="B12" t="s">
        <v>336</v>
      </c>
      <c r="C12" t="str">
        <f>UPPER(Tabla181215246[[#This Row],[Symbol]])</f>
        <v>CPNE7</v>
      </c>
      <c r="D12" t="s">
        <v>337</v>
      </c>
      <c r="E12">
        <v>14</v>
      </c>
      <c r="F12">
        <v>61.9</v>
      </c>
      <c r="G12" s="18">
        <v>-0.10759100000000001</v>
      </c>
      <c r="H12" s="19">
        <v>-0.49943399999999999</v>
      </c>
      <c r="I12" s="6">
        <f>AVERAGE(Tabla181215246[[#This Row],[mtF1/mtM1]:[mtF2/mtM2]])</f>
        <v>-0.30351250000000002</v>
      </c>
      <c r="L12" s="7"/>
    </row>
    <row r="13" spans="1:12" x14ac:dyDescent="0.35">
      <c r="A13" t="s">
        <v>329</v>
      </c>
      <c r="B13" t="s">
        <v>330</v>
      </c>
      <c r="C13" t="str">
        <f>UPPER(Tabla181215246[[#This Row],[Symbol]])</f>
        <v>RPL6</v>
      </c>
      <c r="D13" t="s">
        <v>331</v>
      </c>
      <c r="E13">
        <v>13</v>
      </c>
      <c r="F13">
        <v>33.5</v>
      </c>
      <c r="G13" s="18">
        <v>-0.20272699999999999</v>
      </c>
      <c r="H13" s="19">
        <v>-0.372861</v>
      </c>
      <c r="I13" s="6">
        <f>AVERAGE(Tabla181215246[[#This Row],[mtF1/mtM1]:[mtF2/mtM2]])</f>
        <v>-0.28779399999999999</v>
      </c>
      <c r="L13" s="7"/>
    </row>
    <row r="14" spans="1:12" x14ac:dyDescent="0.35">
      <c r="A14" t="s">
        <v>323</v>
      </c>
      <c r="B14" t="s">
        <v>324</v>
      </c>
      <c r="C14" t="str">
        <f>UPPER(Tabla181215246[[#This Row],[Symbol]])</f>
        <v>RPL34</v>
      </c>
      <c r="D14" t="s">
        <v>325</v>
      </c>
      <c r="E14">
        <v>4</v>
      </c>
      <c r="F14">
        <v>13.3</v>
      </c>
      <c r="G14" s="18">
        <v>-0.19143099999999999</v>
      </c>
      <c r="H14" s="19">
        <v>-0.35452699999999998</v>
      </c>
      <c r="I14" s="6">
        <f>AVERAGE(Tabla181215246[[#This Row],[mtF1/mtM1]:[mtF2/mtM2]])</f>
        <v>-0.27297899999999997</v>
      </c>
      <c r="L14" s="7"/>
    </row>
    <row r="15" spans="1:12" x14ac:dyDescent="0.35">
      <c r="A15" t="s">
        <v>338</v>
      </c>
      <c r="B15" t="s">
        <v>339</v>
      </c>
      <c r="C15" t="str">
        <f>UPPER(Tabla181215246[[#This Row],[Symbol]])</f>
        <v>HPCA</v>
      </c>
      <c r="D15" t="s">
        <v>340</v>
      </c>
      <c r="E15">
        <v>16</v>
      </c>
      <c r="F15">
        <v>22.4</v>
      </c>
      <c r="G15" s="18">
        <v>-1.5938399999999998E-2</v>
      </c>
      <c r="H15" s="19">
        <v>-0.52973099999999995</v>
      </c>
      <c r="I15" s="6">
        <f>AVERAGE(Tabla181215246[[#This Row],[mtF1/mtM1]:[mtF2/mtM2]])</f>
        <v>-0.27283469999999999</v>
      </c>
      <c r="L15" s="37"/>
    </row>
    <row r="16" spans="1:12" x14ac:dyDescent="0.35">
      <c r="A16" t="s">
        <v>347</v>
      </c>
      <c r="B16" t="s">
        <v>348</v>
      </c>
      <c r="C16" t="str">
        <f>UPPER(Tabla181215246[[#This Row],[Symbol]])</f>
        <v>HP1BP3</v>
      </c>
      <c r="D16" t="s">
        <v>349</v>
      </c>
      <c r="E16">
        <v>21</v>
      </c>
      <c r="F16">
        <v>60.8</v>
      </c>
      <c r="G16" s="18">
        <v>-0.160665</v>
      </c>
      <c r="H16" s="19">
        <v>-0.35748799999999997</v>
      </c>
      <c r="I16" s="6">
        <f>AVERAGE(Tabla181215246[[#This Row],[mtF1/mtM1]:[mtF2/mtM2]])</f>
        <v>-0.25907649999999999</v>
      </c>
      <c r="L16" s="7"/>
    </row>
    <row r="17" spans="1:12" x14ac:dyDescent="0.35">
      <c r="A17" t="s">
        <v>368</v>
      </c>
      <c r="B17" t="s">
        <v>369</v>
      </c>
      <c r="C17" t="str">
        <f>UPPER(Tabla181215246[[#This Row],[Symbol]])</f>
        <v>RFTN1</v>
      </c>
      <c r="D17" t="s">
        <v>370</v>
      </c>
      <c r="E17">
        <v>6</v>
      </c>
      <c r="F17">
        <v>61.5</v>
      </c>
      <c r="G17" s="18">
        <v>-0.27502500000000002</v>
      </c>
      <c r="H17" s="19">
        <v>-0.21947700000000001</v>
      </c>
      <c r="I17" s="6">
        <f>AVERAGE(Tabla181215246[[#This Row],[mtF1/mtM1]:[mtF2/mtM2]])</f>
        <v>-0.247251</v>
      </c>
      <c r="L17" s="39"/>
    </row>
    <row r="18" spans="1:12" x14ac:dyDescent="0.35">
      <c r="A18" t="s">
        <v>556</v>
      </c>
      <c r="B18" t="s">
        <v>557</v>
      </c>
      <c r="C18" t="str">
        <f>UPPER(Tabla181215246[[#This Row],[Symbol]])</f>
        <v>DNM1</v>
      </c>
      <c r="D18" t="s">
        <v>558</v>
      </c>
      <c r="E18">
        <v>3</v>
      </c>
      <c r="F18">
        <v>11.8</v>
      </c>
      <c r="G18" s="18">
        <v>-0.31936799999999999</v>
      </c>
      <c r="H18" s="19">
        <v>-0.16611500000000001</v>
      </c>
      <c r="I18" s="6">
        <f>AVERAGE(Tabla181215246[[#This Row],[mtF1/mtM1]:[mtF2/mtM2]])</f>
        <v>-0.2427415</v>
      </c>
    </row>
    <row r="19" spans="1:12" x14ac:dyDescent="0.35">
      <c r="A19" t="s">
        <v>559</v>
      </c>
      <c r="B19" t="s">
        <v>560</v>
      </c>
      <c r="C19" t="str">
        <f>UPPER(Tabla181215246[[#This Row],[Symbol]])</f>
        <v>ANAPC5</v>
      </c>
      <c r="D19" t="s">
        <v>561</v>
      </c>
      <c r="E19">
        <v>8</v>
      </c>
      <c r="F19">
        <v>83</v>
      </c>
      <c r="G19" s="18">
        <v>-0.19631399999999999</v>
      </c>
      <c r="H19" s="19">
        <v>-0.28459200000000001</v>
      </c>
      <c r="I19" s="6">
        <f>AVERAGE(Tabla181215246[[#This Row],[mtF1/mtM1]:[mtF2/mtM2]])</f>
        <v>-0.240453</v>
      </c>
    </row>
    <row r="20" spans="1:12" x14ac:dyDescent="0.35">
      <c r="A20" t="s">
        <v>237</v>
      </c>
      <c r="B20" t="s">
        <v>238</v>
      </c>
      <c r="C20" t="str">
        <f>UPPER(Tabla181215246[[#This Row],[Symbol]])</f>
        <v>CRYM</v>
      </c>
      <c r="D20" t="s">
        <v>239</v>
      </c>
      <c r="E20">
        <v>14</v>
      </c>
      <c r="F20">
        <v>33.5</v>
      </c>
      <c r="G20" s="18">
        <v>-8.0368200000000001E-2</v>
      </c>
      <c r="H20" s="19">
        <v>-0.400252</v>
      </c>
      <c r="I20" s="6">
        <f>AVERAGE(Tabla181215246[[#This Row],[mtF1/mtM1]:[mtF2/mtM2]])</f>
        <v>-0.2403101</v>
      </c>
    </row>
    <row r="21" spans="1:12" x14ac:dyDescent="0.35">
      <c r="A21" t="s">
        <v>344</v>
      </c>
      <c r="B21" t="s">
        <v>345</v>
      </c>
      <c r="C21" t="str">
        <f>UPPER(Tabla181215246[[#This Row],[Symbol]])</f>
        <v>DGKG</v>
      </c>
      <c r="D21" t="s">
        <v>346</v>
      </c>
      <c r="E21">
        <v>15</v>
      </c>
      <c r="F21">
        <v>88.5</v>
      </c>
      <c r="G21" s="18">
        <v>-0.15163599999999999</v>
      </c>
      <c r="H21" s="19">
        <v>-0.32434400000000002</v>
      </c>
      <c r="I21" s="6">
        <f>AVERAGE(Tabla181215246[[#This Row],[mtF1/mtM1]:[mtF2/mtM2]])</f>
        <v>-0.23799000000000001</v>
      </c>
    </row>
    <row r="22" spans="1:12" x14ac:dyDescent="0.35">
      <c r="A22" t="s">
        <v>356</v>
      </c>
      <c r="B22" t="s">
        <v>357</v>
      </c>
      <c r="C22" t="str">
        <f>UPPER(Tabla181215246[[#This Row],[Symbol]])</f>
        <v>TANC1</v>
      </c>
      <c r="D22" t="s">
        <v>358</v>
      </c>
      <c r="E22">
        <v>4</v>
      </c>
      <c r="F22">
        <v>200.7</v>
      </c>
      <c r="G22" s="18">
        <v>-0.18990899999999999</v>
      </c>
      <c r="H22" s="19">
        <v>-0.27946300000000002</v>
      </c>
      <c r="I22" s="6">
        <f>AVERAGE(Tabla181215246[[#This Row],[mtF1/mtM1]:[mtF2/mtM2]])</f>
        <v>-0.23468600000000001</v>
      </c>
    </row>
    <row r="23" spans="1:12" x14ac:dyDescent="0.35">
      <c r="A23" t="s">
        <v>374</v>
      </c>
      <c r="B23" t="s">
        <v>375</v>
      </c>
      <c r="C23" t="str">
        <f>UPPER(Tabla181215246[[#This Row],[Symbol]])</f>
        <v>RPL8</v>
      </c>
      <c r="D23" t="s">
        <v>376</v>
      </c>
      <c r="E23">
        <v>14</v>
      </c>
      <c r="F23">
        <v>28</v>
      </c>
      <c r="G23" s="18">
        <v>-0.15340599999999999</v>
      </c>
      <c r="H23" s="19">
        <v>-0.27671899999999999</v>
      </c>
      <c r="I23" s="6">
        <f>AVERAGE(Tabla181215246[[#This Row],[mtF1/mtM1]:[mtF2/mtM2]])</f>
        <v>-0.21506249999999999</v>
      </c>
    </row>
    <row r="24" spans="1:12" x14ac:dyDescent="0.35">
      <c r="A24" t="s">
        <v>562</v>
      </c>
      <c r="B24" t="s">
        <v>563</v>
      </c>
      <c r="C24" t="str">
        <f>UPPER(Tabla181215246[[#This Row],[Symbol]])</f>
        <v>ECEL1</v>
      </c>
      <c r="D24" t="s">
        <v>564</v>
      </c>
      <c r="E24">
        <v>7</v>
      </c>
      <c r="F24">
        <v>87.9</v>
      </c>
      <c r="G24" s="18">
        <v>-0.19994300000000001</v>
      </c>
      <c r="H24" s="19">
        <v>-0.211427</v>
      </c>
      <c r="I24" s="6">
        <f>AVERAGE(Tabla181215246[[#This Row],[mtF1/mtM1]:[mtF2/mtM2]])</f>
        <v>-0.20568500000000001</v>
      </c>
    </row>
    <row r="25" spans="1:12" x14ac:dyDescent="0.35">
      <c r="A25" t="s">
        <v>362</v>
      </c>
      <c r="B25" t="s">
        <v>363</v>
      </c>
      <c r="C25" t="str">
        <f>UPPER(Tabla181215246[[#This Row],[Symbol]])</f>
        <v>SPEG</v>
      </c>
      <c r="D25" t="s">
        <v>364</v>
      </c>
      <c r="E25">
        <v>2</v>
      </c>
      <c r="F25">
        <v>354.1</v>
      </c>
      <c r="G25" s="18">
        <v>-0.30799700000000002</v>
      </c>
      <c r="H25" s="19">
        <v>-0.101711</v>
      </c>
      <c r="I25" s="6">
        <f>AVERAGE(Tabla181215246[[#This Row],[mtF1/mtM1]:[mtF2/mtM2]])</f>
        <v>-0.20485400000000001</v>
      </c>
    </row>
    <row r="26" spans="1:12" x14ac:dyDescent="0.35">
      <c r="A26" t="s">
        <v>565</v>
      </c>
      <c r="B26" t="s">
        <v>566</v>
      </c>
      <c r="C26" t="str">
        <f>UPPER(Tabla181215246[[#This Row],[Symbol]])</f>
        <v>PAG1</v>
      </c>
      <c r="D26" t="s">
        <v>567</v>
      </c>
      <c r="E26">
        <v>2</v>
      </c>
      <c r="F26">
        <v>46.5</v>
      </c>
      <c r="G26" s="18">
        <v>-0.359537</v>
      </c>
      <c r="H26" s="19">
        <v>-4.7111500000000001E-2</v>
      </c>
      <c r="I26" s="6">
        <f>AVERAGE(Tabla181215246[[#This Row],[mtF1/mtM1]:[mtF2/mtM2]])</f>
        <v>-0.20332424999999998</v>
      </c>
    </row>
    <row r="27" spans="1:12" x14ac:dyDescent="0.35">
      <c r="A27" t="s">
        <v>198</v>
      </c>
      <c r="B27" t="s">
        <v>199</v>
      </c>
      <c r="C27" t="str">
        <f>UPPER(Tabla181215246[[#This Row],[Symbol]])</f>
        <v>COL4A2</v>
      </c>
      <c r="D27" t="s">
        <v>200</v>
      </c>
      <c r="E27">
        <v>3</v>
      </c>
      <c r="F27">
        <v>167.2</v>
      </c>
      <c r="G27" s="18">
        <v>-0.27362900000000001</v>
      </c>
      <c r="H27" s="19">
        <v>-0.13145299999999999</v>
      </c>
      <c r="I27" s="6">
        <f>AVERAGE(Tabla181215246[[#This Row],[mtF1/mtM1]:[mtF2/mtM2]])</f>
        <v>-0.202541</v>
      </c>
    </row>
    <row r="28" spans="1:12" x14ac:dyDescent="0.35">
      <c r="A28" t="s">
        <v>568</v>
      </c>
      <c r="B28" t="s">
        <v>569</v>
      </c>
      <c r="C28" t="str">
        <f>UPPER(Tabla181215246[[#This Row],[Symbol]])</f>
        <v>PPP3R1</v>
      </c>
      <c r="D28" t="s">
        <v>570</v>
      </c>
      <c r="E28">
        <v>13</v>
      </c>
      <c r="F28">
        <v>19.3</v>
      </c>
      <c r="G28" s="18">
        <v>-0.19464899999999999</v>
      </c>
      <c r="H28" s="19">
        <v>-0.20779</v>
      </c>
      <c r="I28" s="6">
        <f>AVERAGE(Tabla181215246[[#This Row],[mtF1/mtM1]:[mtF2/mtM2]])</f>
        <v>-0.2012195</v>
      </c>
    </row>
    <row r="29" spans="1:12" x14ac:dyDescent="0.35">
      <c r="A29" t="s">
        <v>571</v>
      </c>
      <c r="B29" t="s">
        <v>572</v>
      </c>
      <c r="C29" t="str">
        <f>UPPER(Tabla181215246[[#This Row],[Symbol]])</f>
        <v>CPNE2</v>
      </c>
      <c r="D29" t="s">
        <v>573</v>
      </c>
      <c r="E29">
        <v>8</v>
      </c>
      <c r="F29">
        <v>61</v>
      </c>
      <c r="G29" s="18">
        <v>-1.9408499999999999E-2</v>
      </c>
      <c r="H29" s="19">
        <v>-0.37287300000000001</v>
      </c>
      <c r="I29" s="6">
        <f>AVERAGE(Tabla181215246[[#This Row],[mtF1/mtM1]:[mtF2/mtM2]])</f>
        <v>-0.19614075</v>
      </c>
    </row>
    <row r="30" spans="1:12" x14ac:dyDescent="0.35">
      <c r="A30" t="s">
        <v>60</v>
      </c>
      <c r="B30" t="s">
        <v>61</v>
      </c>
      <c r="C30" t="str">
        <f>UPPER(Tabla181215246[[#This Row],[Symbol]])</f>
        <v>AU040320</v>
      </c>
      <c r="D30" t="s">
        <v>62</v>
      </c>
      <c r="E30">
        <v>2</v>
      </c>
      <c r="F30">
        <v>119.4</v>
      </c>
      <c r="G30" s="18">
        <v>-0.121042</v>
      </c>
      <c r="H30" s="19">
        <v>-0.26540900000000001</v>
      </c>
      <c r="I30" s="6">
        <f>AVERAGE(Tabla181215246[[#This Row],[mtF1/mtM1]:[mtF2/mtM2]])</f>
        <v>-0.19322549999999999</v>
      </c>
    </row>
    <row r="31" spans="1:12" x14ac:dyDescent="0.35">
      <c r="A31" t="s">
        <v>389</v>
      </c>
      <c r="B31" t="s">
        <v>390</v>
      </c>
      <c r="C31" t="str">
        <f>UPPER(Tabla181215246[[#This Row],[Symbol]])</f>
        <v>RPL7A</v>
      </c>
      <c r="D31" t="s">
        <v>391</v>
      </c>
      <c r="E31">
        <v>15</v>
      </c>
      <c r="F31">
        <v>30</v>
      </c>
      <c r="G31" s="18">
        <v>-0.16331499999999999</v>
      </c>
      <c r="H31" s="19">
        <v>-0.218915</v>
      </c>
      <c r="I31" s="6">
        <f>AVERAGE(Tabla181215246[[#This Row],[mtF1/mtM1]:[mtF2/mtM2]])</f>
        <v>-0.19111499999999998</v>
      </c>
    </row>
    <row r="32" spans="1:12" x14ac:dyDescent="0.35">
      <c r="A32" t="s">
        <v>380</v>
      </c>
      <c r="B32" t="s">
        <v>381</v>
      </c>
      <c r="C32" t="str">
        <f>UPPER(Tabla181215246[[#This Row],[Symbol]])</f>
        <v>H3F3C</v>
      </c>
      <c r="D32" t="s">
        <v>382</v>
      </c>
      <c r="E32">
        <v>10</v>
      </c>
      <c r="F32">
        <v>15.3</v>
      </c>
      <c r="G32" s="18">
        <v>-8.4755300000000006E-2</v>
      </c>
      <c r="H32" s="19">
        <v>-0.29337299999999999</v>
      </c>
      <c r="I32" s="6">
        <f>AVERAGE(Tabla181215246[[#This Row],[mtF1/mtM1]:[mtF2/mtM2]])</f>
        <v>-0.18906414999999999</v>
      </c>
    </row>
    <row r="33" spans="1:9" x14ac:dyDescent="0.35">
      <c r="A33" t="s">
        <v>365</v>
      </c>
      <c r="B33" t="s">
        <v>366</v>
      </c>
      <c r="C33" t="str">
        <f>UPPER(Tabla181215246[[#This Row],[Symbol]])</f>
        <v>RPL4</v>
      </c>
      <c r="D33" t="s">
        <v>367</v>
      </c>
      <c r="E33">
        <v>20</v>
      </c>
      <c r="F33">
        <v>47.1</v>
      </c>
      <c r="G33" s="18">
        <v>-0.177236</v>
      </c>
      <c r="H33" s="19">
        <v>-0.196524</v>
      </c>
      <c r="I33" s="6">
        <f>AVERAGE(Tabla181215246[[#This Row],[mtF1/mtM1]:[mtF2/mtM2]])</f>
        <v>-0.18687999999999999</v>
      </c>
    </row>
    <row r="34" spans="1:9" x14ac:dyDescent="0.35">
      <c r="A34" t="s">
        <v>574</v>
      </c>
      <c r="B34" t="s">
        <v>575</v>
      </c>
      <c r="C34" t="str">
        <f>UPPER(Tabla181215246[[#This Row],[Symbol]])</f>
        <v>MBP</v>
      </c>
      <c r="D34" t="s">
        <v>576</v>
      </c>
      <c r="E34">
        <v>9</v>
      </c>
      <c r="F34">
        <v>27.2</v>
      </c>
      <c r="G34" s="18">
        <v>-0.14075799999999999</v>
      </c>
      <c r="H34" s="19">
        <v>-0.22891</v>
      </c>
      <c r="I34" s="6">
        <f>AVERAGE(Tabla181215246[[#This Row],[mtF1/mtM1]:[mtF2/mtM2]])</f>
        <v>-0.184834</v>
      </c>
    </row>
    <row r="35" spans="1:9" x14ac:dyDescent="0.35">
      <c r="A35" t="s">
        <v>398</v>
      </c>
      <c r="B35" t="s">
        <v>399</v>
      </c>
      <c r="C35" t="str">
        <f>UPPER(Tabla181215246[[#This Row],[Symbol]])</f>
        <v>CCN3</v>
      </c>
      <c r="D35" t="s">
        <v>400</v>
      </c>
      <c r="E35">
        <v>3</v>
      </c>
      <c r="F35">
        <v>38.9</v>
      </c>
      <c r="G35" s="18">
        <v>-0.106116</v>
      </c>
      <c r="H35" s="19">
        <v>-0.25586999999999999</v>
      </c>
      <c r="I35" s="6">
        <f>AVERAGE(Tabla181215246[[#This Row],[mtF1/mtM1]:[mtF2/mtM2]])</f>
        <v>-0.18099299999999999</v>
      </c>
    </row>
    <row r="36" spans="1:9" x14ac:dyDescent="0.35">
      <c r="A36" t="s">
        <v>577</v>
      </c>
      <c r="B36" t="s">
        <v>578</v>
      </c>
      <c r="C36" t="str">
        <f>UPPER(Tabla181215246[[#This Row],[Symbol]])</f>
        <v>DNAJC2</v>
      </c>
      <c r="D36" t="s">
        <v>579</v>
      </c>
      <c r="E36">
        <v>4</v>
      </c>
      <c r="F36">
        <v>71.7</v>
      </c>
      <c r="G36" s="18">
        <v>-0.23228099999999999</v>
      </c>
      <c r="H36" s="19">
        <v>-0.127494</v>
      </c>
      <c r="I36" s="6">
        <f>AVERAGE(Tabla181215246[[#This Row],[mtF1/mtM1]:[mtF2/mtM2]])</f>
        <v>-0.17988749999999998</v>
      </c>
    </row>
    <row r="37" spans="1:9" x14ac:dyDescent="0.35">
      <c r="A37" t="s">
        <v>57</v>
      </c>
      <c r="B37" t="s">
        <v>58</v>
      </c>
      <c r="C37" t="str">
        <f>UPPER(Tabla181215246[[#This Row],[Symbol]])</f>
        <v>NUDT5</v>
      </c>
      <c r="D37" t="s">
        <v>59</v>
      </c>
      <c r="E37">
        <v>5</v>
      </c>
      <c r="F37">
        <v>24</v>
      </c>
      <c r="G37" s="18">
        <v>-2.6882400000000001E-2</v>
      </c>
      <c r="H37" s="19">
        <v>-0.32280999999999999</v>
      </c>
      <c r="I37" s="6">
        <f>AVERAGE(Tabla181215246[[#This Row],[mtF1/mtM1]:[mtF2/mtM2]])</f>
        <v>-0.17484620000000001</v>
      </c>
    </row>
    <row r="38" spans="1:9" x14ac:dyDescent="0.35">
      <c r="A38" t="s">
        <v>580</v>
      </c>
      <c r="B38" t="s">
        <v>581</v>
      </c>
      <c r="C38" t="str">
        <f>UPPER(Tabla181215246[[#This Row],[Symbol]])</f>
        <v>UQCRH</v>
      </c>
      <c r="D38" t="s">
        <v>582</v>
      </c>
      <c r="E38">
        <v>3</v>
      </c>
      <c r="F38">
        <v>10.4</v>
      </c>
      <c r="G38" s="18">
        <v>-0.27922400000000003</v>
      </c>
      <c r="H38" s="19">
        <v>-6.7055500000000004E-2</v>
      </c>
      <c r="I38" s="6">
        <f>AVERAGE(Tabla181215246[[#This Row],[mtF1/mtM1]:[mtF2/mtM2]])</f>
        <v>-0.17313975000000001</v>
      </c>
    </row>
    <row r="39" spans="1:9" x14ac:dyDescent="0.35">
      <c r="A39" t="s">
        <v>583</v>
      </c>
      <c r="B39" t="s">
        <v>584</v>
      </c>
      <c r="C39" t="str">
        <f>UPPER(Tabla181215246[[#This Row],[Symbol]])</f>
        <v>CLTA</v>
      </c>
      <c r="D39" t="s">
        <v>585</v>
      </c>
      <c r="E39">
        <v>8</v>
      </c>
      <c r="F39">
        <v>27</v>
      </c>
      <c r="G39" s="18">
        <v>-0.11401500000000001</v>
      </c>
      <c r="H39" s="19">
        <v>-0.23178299999999999</v>
      </c>
      <c r="I39" s="6">
        <f>AVERAGE(Tabla181215246[[#This Row],[mtF1/mtM1]:[mtF2/mtM2]])</f>
        <v>-0.172899</v>
      </c>
    </row>
    <row r="40" spans="1:9" x14ac:dyDescent="0.35">
      <c r="A40" t="s">
        <v>586</v>
      </c>
      <c r="B40" t="s">
        <v>587</v>
      </c>
      <c r="C40" t="str">
        <f>UPPER(Tabla181215246[[#This Row],[Symbol]])</f>
        <v>SCRIB</v>
      </c>
      <c r="D40" t="s">
        <v>588</v>
      </c>
      <c r="E40">
        <v>8</v>
      </c>
      <c r="F40">
        <v>174</v>
      </c>
      <c r="G40" s="18">
        <v>-0.18257200000000001</v>
      </c>
      <c r="H40" s="19">
        <v>-0.163215</v>
      </c>
      <c r="I40" s="6">
        <f>AVERAGE(Tabla181215246[[#This Row],[mtF1/mtM1]:[mtF2/mtM2]])</f>
        <v>-0.17289350000000001</v>
      </c>
    </row>
    <row r="41" spans="1:9" x14ac:dyDescent="0.35">
      <c r="A41" t="s">
        <v>589</v>
      </c>
      <c r="B41" t="s">
        <v>590</v>
      </c>
      <c r="C41" t="str">
        <f>UPPER(Tabla181215246[[#This Row],[Symbol]])</f>
        <v>CC2D1B</v>
      </c>
      <c r="D41" t="s">
        <v>591</v>
      </c>
      <c r="E41">
        <v>3</v>
      </c>
      <c r="F41">
        <v>93</v>
      </c>
      <c r="G41" s="18">
        <v>-0.19428400000000001</v>
      </c>
      <c r="H41" s="19">
        <v>-0.14465500000000001</v>
      </c>
      <c r="I41" s="6">
        <f>AVERAGE(Tabla181215246[[#This Row],[mtF1/mtM1]:[mtF2/mtM2]])</f>
        <v>-0.1694695</v>
      </c>
    </row>
    <row r="42" spans="1:9" x14ac:dyDescent="0.35">
      <c r="A42" t="s">
        <v>404</v>
      </c>
      <c r="B42" t="s">
        <v>405</v>
      </c>
      <c r="C42" t="str">
        <f>UPPER(Tabla181215246[[#This Row],[Symbol]])</f>
        <v>RPL13</v>
      </c>
      <c r="D42" t="s">
        <v>406</v>
      </c>
      <c r="E42">
        <v>11</v>
      </c>
      <c r="F42">
        <v>24.3</v>
      </c>
      <c r="G42" s="18">
        <v>-9.2483800000000005E-2</v>
      </c>
      <c r="H42" s="19">
        <v>-0.24562300000000001</v>
      </c>
      <c r="I42" s="6">
        <f>AVERAGE(Tabla181215246[[#This Row],[mtF1/mtM1]:[mtF2/mtM2]])</f>
        <v>-0.16905340000000002</v>
      </c>
    </row>
    <row r="43" spans="1:9" x14ac:dyDescent="0.35">
      <c r="A43" t="s">
        <v>592</v>
      </c>
      <c r="B43" t="s">
        <v>593</v>
      </c>
      <c r="C43" t="str">
        <f>UPPER(Tabla181215246[[#This Row],[Symbol]])</f>
        <v>TPBG</v>
      </c>
      <c r="D43" t="s">
        <v>594</v>
      </c>
      <c r="E43">
        <v>5</v>
      </c>
      <c r="F43">
        <v>46.4</v>
      </c>
      <c r="G43" s="18">
        <v>-0.13336700000000001</v>
      </c>
      <c r="H43" s="19">
        <v>-0.203537</v>
      </c>
      <c r="I43" s="6">
        <f>AVERAGE(Tabla181215246[[#This Row],[mtF1/mtM1]:[mtF2/mtM2]])</f>
        <v>-0.16845199999999999</v>
      </c>
    </row>
    <row r="44" spans="1:9" x14ac:dyDescent="0.35">
      <c r="A44" t="s">
        <v>595</v>
      </c>
      <c r="B44" t="s">
        <v>596</v>
      </c>
      <c r="C44" t="str">
        <f>UPPER(Tabla181215246[[#This Row],[Symbol]])</f>
        <v>MIGA1</v>
      </c>
      <c r="D44" t="s">
        <v>597</v>
      </c>
      <c r="E44">
        <v>1</v>
      </c>
      <c r="F44">
        <v>67.5</v>
      </c>
      <c r="G44" s="18">
        <v>-0.241206</v>
      </c>
      <c r="H44" s="19">
        <v>-9.5451499999999995E-2</v>
      </c>
      <c r="I44" s="6">
        <f>AVERAGE(Tabla181215246[[#This Row],[mtF1/mtM1]:[mtF2/mtM2]])</f>
        <v>-0.16832875</v>
      </c>
    </row>
    <row r="45" spans="1:9" x14ac:dyDescent="0.35">
      <c r="A45" t="s">
        <v>392</v>
      </c>
      <c r="B45" t="s">
        <v>393</v>
      </c>
      <c r="C45" t="str">
        <f>UPPER(Tabla181215246[[#This Row],[Symbol]])</f>
        <v>VARS2</v>
      </c>
      <c r="D45" t="s">
        <v>394</v>
      </c>
      <c r="E45">
        <v>2</v>
      </c>
      <c r="F45">
        <v>118.4</v>
      </c>
      <c r="G45" s="18">
        <v>-0.14031199999999999</v>
      </c>
      <c r="H45" s="19">
        <v>-0.19525300000000001</v>
      </c>
      <c r="I45" s="6">
        <f>AVERAGE(Tabla181215246[[#This Row],[mtF1/mtM1]:[mtF2/mtM2]])</f>
        <v>-0.1677825</v>
      </c>
    </row>
    <row r="46" spans="1:9" x14ac:dyDescent="0.35">
      <c r="A46" t="s">
        <v>598</v>
      </c>
      <c r="B46" t="s">
        <v>599</v>
      </c>
      <c r="C46" t="str">
        <f>UPPER(Tabla181215246[[#This Row],[Symbol]])</f>
        <v>RPL7</v>
      </c>
      <c r="D46" t="s">
        <v>600</v>
      </c>
      <c r="E46">
        <v>24</v>
      </c>
      <c r="F46">
        <v>31.4</v>
      </c>
      <c r="G46" s="18">
        <v>-0.14138000000000001</v>
      </c>
      <c r="H46" s="19">
        <v>-0.19361100000000001</v>
      </c>
      <c r="I46" s="6">
        <f>AVERAGE(Tabla181215246[[#This Row],[mtF1/mtM1]:[mtF2/mtM2]])</f>
        <v>-0.16749550000000002</v>
      </c>
    </row>
    <row r="47" spans="1:9" x14ac:dyDescent="0.35">
      <c r="A47" t="s">
        <v>601</v>
      </c>
      <c r="B47" t="s">
        <v>602</v>
      </c>
      <c r="C47" t="str">
        <f>UPPER(Tabla181215246[[#This Row],[Symbol]])</f>
        <v>DCTN5</v>
      </c>
      <c r="D47" t="s">
        <v>603</v>
      </c>
      <c r="E47">
        <v>5</v>
      </c>
      <c r="F47">
        <v>20.100000000000001</v>
      </c>
      <c r="G47" s="18">
        <v>-0.16767000000000001</v>
      </c>
      <c r="H47" s="19">
        <v>-0.16625799999999999</v>
      </c>
      <c r="I47" s="6">
        <f>AVERAGE(Tabla181215246[[#This Row],[mtF1/mtM1]:[mtF2/mtM2]])</f>
        <v>-0.166964</v>
      </c>
    </row>
    <row r="48" spans="1:9" x14ac:dyDescent="0.35">
      <c r="A48" t="s">
        <v>407</v>
      </c>
      <c r="B48" t="s">
        <v>408</v>
      </c>
      <c r="C48" t="str">
        <f>UPPER(Tabla181215246[[#This Row],[Symbol]])</f>
        <v>HIST1H4A</v>
      </c>
      <c r="D48" t="s">
        <v>409</v>
      </c>
      <c r="E48">
        <v>9</v>
      </c>
      <c r="F48">
        <v>11.4</v>
      </c>
      <c r="G48" s="18">
        <v>-3.4357400000000003E-2</v>
      </c>
      <c r="H48" s="19">
        <v>-0.29860900000000001</v>
      </c>
      <c r="I48" s="6">
        <f>AVERAGE(Tabla181215246[[#This Row],[mtF1/mtM1]:[mtF2/mtM2]])</f>
        <v>-0.1664832</v>
      </c>
    </row>
    <row r="49" spans="1:9" x14ac:dyDescent="0.35">
      <c r="A49" t="s">
        <v>604</v>
      </c>
      <c r="B49" t="s">
        <v>605</v>
      </c>
      <c r="C49" t="str">
        <f>UPPER(Tabla181215246[[#This Row],[Symbol]])</f>
        <v>NOL3</v>
      </c>
      <c r="D49" t="s">
        <v>606</v>
      </c>
      <c r="E49">
        <v>3</v>
      </c>
      <c r="F49">
        <v>24.6</v>
      </c>
      <c r="G49" s="18">
        <v>-0.23728199999999999</v>
      </c>
      <c r="H49" s="19">
        <v>-8.9875399999999994E-2</v>
      </c>
      <c r="I49" s="6">
        <f>AVERAGE(Tabla181215246[[#This Row],[mtF1/mtM1]:[mtF2/mtM2]])</f>
        <v>-0.16357869999999999</v>
      </c>
    </row>
    <row r="50" spans="1:9" x14ac:dyDescent="0.35">
      <c r="A50" t="s">
        <v>443</v>
      </c>
      <c r="B50" t="s">
        <v>444</v>
      </c>
      <c r="C50" t="str">
        <f>UPPER(Tabla181215246[[#This Row],[Symbol]])</f>
        <v>INTS3</v>
      </c>
      <c r="D50" t="s">
        <v>445</v>
      </c>
      <c r="E50">
        <v>6</v>
      </c>
      <c r="F50">
        <v>117.9</v>
      </c>
      <c r="G50" s="18">
        <v>-0.14394199999999999</v>
      </c>
      <c r="H50" s="19">
        <v>-0.18309800000000001</v>
      </c>
      <c r="I50" s="6">
        <f>AVERAGE(Tabla181215246[[#This Row],[mtF1/mtM1]:[mtF2/mtM2]])</f>
        <v>-0.16352</v>
      </c>
    </row>
    <row r="51" spans="1:9" x14ac:dyDescent="0.35">
      <c r="A51" t="s">
        <v>607</v>
      </c>
      <c r="B51" t="s">
        <v>608</v>
      </c>
      <c r="C51" t="str">
        <f>UPPER(Tabla181215246[[#This Row],[Symbol]])</f>
        <v>VWA5B1</v>
      </c>
      <c r="D51" t="s">
        <v>609</v>
      </c>
      <c r="E51">
        <v>9</v>
      </c>
      <c r="F51">
        <v>133.9</v>
      </c>
      <c r="G51" s="18">
        <v>-7.9117900000000005E-2</v>
      </c>
      <c r="H51" s="19">
        <v>-0.247868</v>
      </c>
      <c r="I51" s="6">
        <f>AVERAGE(Tabla181215246[[#This Row],[mtF1/mtM1]:[mtF2/mtM2]])</f>
        <v>-0.16349295</v>
      </c>
    </row>
    <row r="52" spans="1:9" x14ac:dyDescent="0.35">
      <c r="A52" t="s">
        <v>410</v>
      </c>
      <c r="B52" t="s">
        <v>411</v>
      </c>
      <c r="C52" t="str">
        <f>UPPER(Tabla181215246[[#This Row],[Symbol]])</f>
        <v>RPL19</v>
      </c>
      <c r="D52" t="s">
        <v>412</v>
      </c>
      <c r="E52">
        <v>6</v>
      </c>
      <c r="F52">
        <v>23.5</v>
      </c>
      <c r="G52" s="18">
        <v>-0.133102</v>
      </c>
      <c r="H52" s="19">
        <v>-0.19356400000000001</v>
      </c>
      <c r="I52" s="6">
        <f>AVERAGE(Tabla181215246[[#This Row],[mtF1/mtM1]:[mtF2/mtM2]])</f>
        <v>-0.16333300000000001</v>
      </c>
    </row>
    <row r="53" spans="1:9" x14ac:dyDescent="0.35">
      <c r="A53" t="s">
        <v>610</v>
      </c>
      <c r="B53" t="s">
        <v>611</v>
      </c>
      <c r="C53" t="str">
        <f>UPPER(Tabla181215246[[#This Row],[Symbol]])</f>
        <v>TOMM7</v>
      </c>
      <c r="D53" t="s">
        <v>612</v>
      </c>
      <c r="E53">
        <v>2</v>
      </c>
      <c r="F53">
        <v>6.2</v>
      </c>
      <c r="G53" s="18">
        <v>-0.184334</v>
      </c>
      <c r="H53" s="19">
        <v>-0.140047</v>
      </c>
      <c r="I53" s="6">
        <f>AVERAGE(Tabla181215246[[#This Row],[mtF1/mtM1]:[mtF2/mtM2]])</f>
        <v>-0.16219050000000002</v>
      </c>
    </row>
    <row r="54" spans="1:9" x14ac:dyDescent="0.35">
      <c r="A54" t="s">
        <v>613</v>
      </c>
      <c r="B54" t="s">
        <v>614</v>
      </c>
      <c r="C54" t="str">
        <f>UPPER(Tabla181215246[[#This Row],[Symbol]])</f>
        <v>RICTOR</v>
      </c>
      <c r="D54" t="s">
        <v>615</v>
      </c>
      <c r="E54">
        <v>5</v>
      </c>
      <c r="F54">
        <v>191.4</v>
      </c>
      <c r="G54" s="18">
        <v>-0.23570199999999999</v>
      </c>
      <c r="H54" s="19">
        <v>-8.4375400000000003E-2</v>
      </c>
      <c r="I54" s="6">
        <f>AVERAGE(Tabla181215246[[#This Row],[mtF1/mtM1]:[mtF2/mtM2]])</f>
        <v>-0.16003870000000001</v>
      </c>
    </row>
    <row r="55" spans="1:9" x14ac:dyDescent="0.35">
      <c r="A55" t="s">
        <v>616</v>
      </c>
      <c r="B55" t="s">
        <v>617</v>
      </c>
      <c r="C55" t="str">
        <f>UPPER(Tabla181215246[[#This Row],[Symbol]])</f>
        <v>TMEM126A</v>
      </c>
      <c r="D55" t="s">
        <v>618</v>
      </c>
      <c r="E55">
        <v>4</v>
      </c>
      <c r="F55">
        <v>21.5</v>
      </c>
      <c r="G55" s="18">
        <v>-0.16805</v>
      </c>
      <c r="H55" s="19">
        <v>-0.14974299999999999</v>
      </c>
      <c r="I55" s="6">
        <f>AVERAGE(Tabla181215246[[#This Row],[mtF1/mtM1]:[mtF2/mtM2]])</f>
        <v>-0.1588965</v>
      </c>
    </row>
    <row r="56" spans="1:9" x14ac:dyDescent="0.35">
      <c r="A56" t="s">
        <v>619</v>
      </c>
      <c r="B56" t="s">
        <v>620</v>
      </c>
      <c r="C56" t="str">
        <f>UPPER(Tabla181215246[[#This Row],[Symbol]])</f>
        <v>CALU</v>
      </c>
      <c r="D56" t="s">
        <v>621</v>
      </c>
      <c r="E56">
        <v>8</v>
      </c>
      <c r="F56">
        <v>37</v>
      </c>
      <c r="G56" s="18">
        <v>-0.120868</v>
      </c>
      <c r="H56" s="19">
        <v>-0.19463</v>
      </c>
      <c r="I56" s="6">
        <f>AVERAGE(Tabla181215246[[#This Row],[mtF1/mtM1]:[mtF2/mtM2]])</f>
        <v>-0.157749</v>
      </c>
    </row>
    <row r="57" spans="1:9" x14ac:dyDescent="0.35">
      <c r="A57" t="s">
        <v>622</v>
      </c>
      <c r="B57" t="s">
        <v>623</v>
      </c>
      <c r="C57" t="str">
        <f>UPPER(Tabla181215246[[#This Row],[Symbol]])</f>
        <v>SEC24A</v>
      </c>
      <c r="D57" t="s">
        <v>624</v>
      </c>
      <c r="E57">
        <v>5</v>
      </c>
      <c r="F57">
        <v>118.7</v>
      </c>
      <c r="G57" s="18">
        <v>-0.269542</v>
      </c>
      <c r="H57" s="19">
        <v>-4.0577099999999998E-2</v>
      </c>
      <c r="I57" s="6">
        <f>AVERAGE(Tabla181215246[[#This Row],[mtF1/mtM1]:[mtF2/mtM2]])</f>
        <v>-0.15505954999999999</v>
      </c>
    </row>
    <row r="58" spans="1:9" x14ac:dyDescent="0.35">
      <c r="A58" t="s">
        <v>353</v>
      </c>
      <c r="B58" t="s">
        <v>354</v>
      </c>
      <c r="C58" t="str">
        <f>UPPER(Tabla181215246[[#This Row],[Symbol]])</f>
        <v>RPL35</v>
      </c>
      <c r="D58" t="s">
        <v>355</v>
      </c>
      <c r="E58">
        <v>8</v>
      </c>
      <c r="F58">
        <v>14.5</v>
      </c>
      <c r="G58" s="18">
        <v>-6.9056800000000002E-2</v>
      </c>
      <c r="H58" s="19">
        <v>-0.23996899999999999</v>
      </c>
      <c r="I58" s="6">
        <f>AVERAGE(Tabla181215246[[#This Row],[mtF1/mtM1]:[mtF2/mtM2]])</f>
        <v>-0.15451290000000001</v>
      </c>
    </row>
    <row r="59" spans="1:9" x14ac:dyDescent="0.35">
      <c r="A59" t="s">
        <v>15</v>
      </c>
      <c r="B59" t="s">
        <v>575</v>
      </c>
      <c r="C59" t="str">
        <f>UPPER(Tabla181215246[[#This Row],[Symbol]])</f>
        <v>MBP</v>
      </c>
      <c r="D59" t="s">
        <v>17</v>
      </c>
      <c r="E59">
        <v>9</v>
      </c>
      <c r="F59">
        <v>23.2</v>
      </c>
      <c r="G59" s="18">
        <v>-6.5110699999999999E-3</v>
      </c>
      <c r="H59" s="19">
        <v>-0.29799500000000001</v>
      </c>
      <c r="I59" s="6">
        <f>AVERAGE(Tabla181215246[[#This Row],[mtF1/mtM1]:[mtF2/mtM2]])</f>
        <v>-0.15225303500000001</v>
      </c>
    </row>
    <row r="60" spans="1:9" x14ac:dyDescent="0.35">
      <c r="A60" t="s">
        <v>413</v>
      </c>
      <c r="B60" t="s">
        <v>414</v>
      </c>
      <c r="C60" t="str">
        <f>UPPER(Tabla181215246[[#This Row],[Symbol]])</f>
        <v>IQGAP2</v>
      </c>
      <c r="D60" t="s">
        <v>415</v>
      </c>
      <c r="E60">
        <v>20</v>
      </c>
      <c r="F60">
        <v>180.4</v>
      </c>
      <c r="G60" s="18">
        <v>-0.112957</v>
      </c>
      <c r="H60" s="19">
        <v>-0.19078300000000001</v>
      </c>
      <c r="I60" s="6">
        <f>AVERAGE(Tabla181215246[[#This Row],[mtF1/mtM1]:[mtF2/mtM2]])</f>
        <v>-0.15187</v>
      </c>
    </row>
    <row r="61" spans="1:9" x14ac:dyDescent="0.35">
      <c r="A61" t="s">
        <v>625</v>
      </c>
      <c r="B61" t="s">
        <v>626</v>
      </c>
      <c r="C61" t="str">
        <f>UPPER(Tabla181215246[[#This Row],[Symbol]])</f>
        <v>KSR1</v>
      </c>
      <c r="D61" t="s">
        <v>627</v>
      </c>
      <c r="E61">
        <v>11</v>
      </c>
      <c r="F61">
        <v>96.7</v>
      </c>
      <c r="G61" s="18">
        <v>-7.5474200000000005E-2</v>
      </c>
      <c r="H61" s="19">
        <v>-0.22276599999999999</v>
      </c>
      <c r="I61" s="6">
        <f>AVERAGE(Tabla181215246[[#This Row],[mtF1/mtM1]:[mtF2/mtM2]])</f>
        <v>-0.14912010000000001</v>
      </c>
    </row>
    <row r="62" spans="1:9" x14ac:dyDescent="0.35">
      <c r="A62" t="s">
        <v>628</v>
      </c>
      <c r="B62" t="s">
        <v>629</v>
      </c>
      <c r="C62" t="str">
        <f>UPPER(Tabla181215246[[#This Row],[Symbol]])</f>
        <v>PPP1R3F</v>
      </c>
      <c r="D62" t="s">
        <v>630</v>
      </c>
      <c r="E62">
        <v>6</v>
      </c>
      <c r="F62">
        <v>84.1</v>
      </c>
      <c r="G62" s="18">
        <v>-0.14632999999999999</v>
      </c>
      <c r="H62" s="19">
        <v>-0.14990899999999999</v>
      </c>
      <c r="I62" s="6">
        <f>AVERAGE(Tabla181215246[[#This Row],[mtF1/mtM1]:[mtF2/mtM2]])</f>
        <v>-0.14811949999999999</v>
      </c>
    </row>
    <row r="63" spans="1:9" x14ac:dyDescent="0.35">
      <c r="A63" t="s">
        <v>631</v>
      </c>
      <c r="B63" t="s">
        <v>632</v>
      </c>
      <c r="C63" t="str">
        <f>UPPER(Tabla181215246[[#This Row],[Symbol]])</f>
        <v>MTAP</v>
      </c>
      <c r="D63" t="s">
        <v>633</v>
      </c>
      <c r="E63">
        <v>7</v>
      </c>
      <c r="F63">
        <v>31</v>
      </c>
      <c r="G63" s="18">
        <v>-0.173988</v>
      </c>
      <c r="H63" s="19">
        <v>-0.12187199999999999</v>
      </c>
      <c r="I63" s="6">
        <f>AVERAGE(Tabla181215246[[#This Row],[mtF1/mtM1]:[mtF2/mtM2]])</f>
        <v>-0.14793000000000001</v>
      </c>
    </row>
    <row r="64" spans="1:9" x14ac:dyDescent="0.35">
      <c r="A64" t="s">
        <v>377</v>
      </c>
      <c r="B64" t="s">
        <v>378</v>
      </c>
      <c r="C64" t="str">
        <f>UPPER(Tabla181215246[[#This Row],[Symbol]])</f>
        <v>NSMF</v>
      </c>
      <c r="D64" t="s">
        <v>379</v>
      </c>
      <c r="E64">
        <v>4</v>
      </c>
      <c r="F64">
        <v>60.3</v>
      </c>
      <c r="G64" s="18">
        <v>-0.160189</v>
      </c>
      <c r="H64" s="19">
        <v>-0.13478399999999999</v>
      </c>
      <c r="I64" s="6">
        <f>AVERAGE(Tabla181215246[[#This Row],[mtF1/mtM1]:[mtF2/mtM2]])</f>
        <v>-0.14748649999999999</v>
      </c>
    </row>
    <row r="65" spans="1:9" ht="15" thickBot="1" x14ac:dyDescent="0.4">
      <c r="A65" s="4" t="s">
        <v>401</v>
      </c>
      <c r="B65" s="4" t="s">
        <v>402</v>
      </c>
      <c r="C65" s="4" t="str">
        <f>UPPER(Tabla181215246[[#This Row],[Symbol]])</f>
        <v>NTRK3</v>
      </c>
      <c r="D65" s="4" t="s">
        <v>403</v>
      </c>
      <c r="E65" s="4">
        <v>14</v>
      </c>
      <c r="F65" s="4">
        <v>92.7</v>
      </c>
      <c r="G65" s="20">
        <v>-0.15737799999999999</v>
      </c>
      <c r="H65" s="21">
        <v>-0.134964</v>
      </c>
      <c r="I65" s="11">
        <f>AVERAGE(Tabla181215246[[#This Row],[mtF1/mtM1]:[mtF2/mtM2]])</f>
        <v>-0.146171</v>
      </c>
    </row>
    <row r="66" spans="1:9" x14ac:dyDescent="0.35">
      <c r="A66" s="40" t="s">
        <v>449</v>
      </c>
      <c r="B66" s="41" t="s">
        <v>450</v>
      </c>
      <c r="C66" s="41" t="str">
        <f>UPPER(B66)</f>
        <v>ANXA2</v>
      </c>
      <c r="D66" s="41" t="s">
        <v>451</v>
      </c>
      <c r="E66" s="41">
        <v>15</v>
      </c>
      <c r="F66" s="41">
        <v>38.700000000000003</v>
      </c>
      <c r="G66" s="52">
        <v>0.45100200000000001</v>
      </c>
      <c r="H66" s="53">
        <v>0.31976700000000002</v>
      </c>
      <c r="I66" s="42">
        <f>AVERAGE(G66:H66)</f>
        <v>0.38538450000000002</v>
      </c>
    </row>
    <row r="67" spans="1:9" x14ac:dyDescent="0.35">
      <c r="A67" s="32" t="s">
        <v>634</v>
      </c>
      <c r="B67" s="29" t="s">
        <v>635</v>
      </c>
      <c r="C67" s="41" t="str">
        <f t="shared" ref="C67:C108" si="0">UPPER(B67)</f>
        <v>WDFY1</v>
      </c>
      <c r="D67" s="29" t="s">
        <v>636</v>
      </c>
      <c r="E67" s="29">
        <v>10</v>
      </c>
      <c r="F67" s="29">
        <v>46.2</v>
      </c>
      <c r="G67" s="46">
        <v>0.46690399999999999</v>
      </c>
      <c r="H67" s="47">
        <v>0.26138800000000001</v>
      </c>
      <c r="I67" s="28">
        <f t="shared" ref="I67:I108" si="1">AVERAGE(G67:H67)</f>
        <v>0.36414599999999997</v>
      </c>
    </row>
    <row r="68" spans="1:9" x14ac:dyDescent="0.35">
      <c r="A68" s="31" t="s">
        <v>452</v>
      </c>
      <c r="B68" s="10" t="s">
        <v>453</v>
      </c>
      <c r="C68" s="41" t="str">
        <f t="shared" si="0"/>
        <v>GLO1</v>
      </c>
      <c r="D68" s="10" t="s">
        <v>454</v>
      </c>
      <c r="E68" s="10">
        <v>12</v>
      </c>
      <c r="F68" s="10">
        <v>20.8</v>
      </c>
      <c r="G68" s="48">
        <v>0.43649700000000002</v>
      </c>
      <c r="H68" s="49">
        <v>0.285215</v>
      </c>
      <c r="I68" s="28">
        <f t="shared" si="1"/>
        <v>0.36085600000000001</v>
      </c>
    </row>
    <row r="69" spans="1:9" x14ac:dyDescent="0.35">
      <c r="A69" s="32" t="s">
        <v>637</v>
      </c>
      <c r="B69" s="29" t="s">
        <v>638</v>
      </c>
      <c r="C69" s="41" t="str">
        <f t="shared" si="0"/>
        <v>TCEAL3</v>
      </c>
      <c r="D69" s="29" t="s">
        <v>639</v>
      </c>
      <c r="E69" s="29">
        <v>6</v>
      </c>
      <c r="F69" s="29">
        <v>22.5</v>
      </c>
      <c r="G69" s="46">
        <v>0.42297899999999999</v>
      </c>
      <c r="H69" s="47">
        <v>0.21790899999999999</v>
      </c>
      <c r="I69" s="28">
        <f t="shared" si="1"/>
        <v>0.32044400000000001</v>
      </c>
    </row>
    <row r="70" spans="1:9" x14ac:dyDescent="0.35">
      <c r="A70" s="31" t="s">
        <v>464</v>
      </c>
      <c r="B70" s="10" t="s">
        <v>465</v>
      </c>
      <c r="C70" s="41" t="str">
        <f t="shared" si="0"/>
        <v>GNG13</v>
      </c>
      <c r="D70" s="10" t="s">
        <v>466</v>
      </c>
      <c r="E70" s="10">
        <v>6</v>
      </c>
      <c r="F70" s="10">
        <v>8</v>
      </c>
      <c r="G70" s="48">
        <v>0.14805299999999999</v>
      </c>
      <c r="H70" s="49">
        <v>0.43947599999999998</v>
      </c>
      <c r="I70" s="28">
        <f t="shared" si="1"/>
        <v>0.29376449999999998</v>
      </c>
    </row>
    <row r="71" spans="1:9" x14ac:dyDescent="0.35">
      <c r="A71" s="32" t="s">
        <v>270</v>
      </c>
      <c r="B71" s="29" t="s">
        <v>271</v>
      </c>
      <c r="C71" s="41" t="str">
        <f t="shared" si="0"/>
        <v>ALDH1A1</v>
      </c>
      <c r="D71" s="29" t="s">
        <v>272</v>
      </c>
      <c r="E71" s="29">
        <v>12</v>
      </c>
      <c r="F71" s="29">
        <v>54.4</v>
      </c>
      <c r="G71" s="46">
        <v>0.124322</v>
      </c>
      <c r="H71" s="47">
        <v>0.40819</v>
      </c>
      <c r="I71" s="28">
        <f t="shared" si="1"/>
        <v>0.26625599999999999</v>
      </c>
    </row>
    <row r="72" spans="1:9" x14ac:dyDescent="0.35">
      <c r="A72" s="31" t="s">
        <v>640</v>
      </c>
      <c r="B72" s="10" t="s">
        <v>641</v>
      </c>
      <c r="C72" s="41" t="str">
        <f t="shared" si="0"/>
        <v>IDE</v>
      </c>
      <c r="D72" s="10" t="s">
        <v>642</v>
      </c>
      <c r="E72" s="10">
        <v>19</v>
      </c>
      <c r="F72" s="10">
        <v>114.2</v>
      </c>
      <c r="G72" s="48">
        <v>0.34445300000000001</v>
      </c>
      <c r="H72" s="49">
        <v>8.6337300000000006E-2</v>
      </c>
      <c r="I72" s="28">
        <f t="shared" si="1"/>
        <v>0.21539515000000001</v>
      </c>
    </row>
    <row r="73" spans="1:9" x14ac:dyDescent="0.35">
      <c r="A73" s="32" t="s">
        <v>643</v>
      </c>
      <c r="B73" s="29" t="s">
        <v>644</v>
      </c>
      <c r="C73" s="41" t="str">
        <f t="shared" si="0"/>
        <v>PTGDS</v>
      </c>
      <c r="D73" s="29" t="s">
        <v>645</v>
      </c>
      <c r="E73" s="29">
        <v>4</v>
      </c>
      <c r="F73" s="29">
        <v>21.1</v>
      </c>
      <c r="G73" s="46">
        <v>0.19174099999999999</v>
      </c>
      <c r="H73" s="47">
        <v>0.231904</v>
      </c>
      <c r="I73" s="28">
        <f t="shared" si="1"/>
        <v>0.2118225</v>
      </c>
    </row>
    <row r="74" spans="1:9" x14ac:dyDescent="0.35">
      <c r="A74" s="31" t="s">
        <v>646</v>
      </c>
      <c r="B74" s="10" t="s">
        <v>647</v>
      </c>
      <c r="C74" s="41" t="str">
        <f t="shared" si="0"/>
        <v>SELENOW</v>
      </c>
      <c r="D74" s="10" t="s">
        <v>648</v>
      </c>
      <c r="E74" s="10">
        <v>3</v>
      </c>
      <c r="F74" s="10">
        <v>9.6999999999999993</v>
      </c>
      <c r="G74" s="48">
        <v>0.14754700000000001</v>
      </c>
      <c r="H74" s="49">
        <v>0.27521200000000001</v>
      </c>
      <c r="I74" s="28">
        <f t="shared" si="1"/>
        <v>0.2113795</v>
      </c>
    </row>
    <row r="75" spans="1:9" x14ac:dyDescent="0.35">
      <c r="A75" s="32" t="s">
        <v>455</v>
      </c>
      <c r="B75" s="29" t="s">
        <v>456</v>
      </c>
      <c r="C75" s="41" t="str">
        <f t="shared" si="0"/>
        <v>MTPN</v>
      </c>
      <c r="D75" s="29" t="s">
        <v>457</v>
      </c>
      <c r="E75" s="29">
        <v>4</v>
      </c>
      <c r="F75" s="29">
        <v>12.9</v>
      </c>
      <c r="G75" s="46">
        <v>0.18496799999999999</v>
      </c>
      <c r="H75" s="47">
        <v>0.21346799999999999</v>
      </c>
      <c r="I75" s="28">
        <f t="shared" si="1"/>
        <v>0.19921800000000001</v>
      </c>
    </row>
    <row r="76" spans="1:9" x14ac:dyDescent="0.35">
      <c r="A76" s="31" t="s">
        <v>539</v>
      </c>
      <c r="B76" s="10" t="s">
        <v>540</v>
      </c>
      <c r="C76" s="41" t="str">
        <f t="shared" si="0"/>
        <v>ANXA5</v>
      </c>
      <c r="D76" s="10" t="s">
        <v>541</v>
      </c>
      <c r="E76" s="10">
        <v>22</v>
      </c>
      <c r="F76" s="10">
        <v>35.700000000000003</v>
      </c>
      <c r="G76" s="48">
        <v>0.196908</v>
      </c>
      <c r="H76" s="49">
        <v>0.20052500000000001</v>
      </c>
      <c r="I76" s="28">
        <f t="shared" si="1"/>
        <v>0.19871650000000002</v>
      </c>
    </row>
    <row r="77" spans="1:9" x14ac:dyDescent="0.35">
      <c r="A77" s="32" t="s">
        <v>649</v>
      </c>
      <c r="B77" s="29" t="s">
        <v>650</v>
      </c>
      <c r="C77" s="41" t="str">
        <f t="shared" si="0"/>
        <v>STARD10</v>
      </c>
      <c r="D77" s="29" t="s">
        <v>651</v>
      </c>
      <c r="E77" s="29">
        <v>2</v>
      </c>
      <c r="F77" s="29">
        <v>40.1</v>
      </c>
      <c r="G77" s="46">
        <v>0.18992500000000001</v>
      </c>
      <c r="H77" s="47">
        <v>0.19691900000000001</v>
      </c>
      <c r="I77" s="28">
        <f t="shared" si="1"/>
        <v>0.19342200000000001</v>
      </c>
    </row>
    <row r="78" spans="1:9" x14ac:dyDescent="0.35">
      <c r="A78" s="31" t="s">
        <v>207</v>
      </c>
      <c r="B78" s="10" t="s">
        <v>208</v>
      </c>
      <c r="C78" s="41" t="str">
        <f t="shared" si="0"/>
        <v>ME3</v>
      </c>
      <c r="D78" s="10" t="s">
        <v>209</v>
      </c>
      <c r="E78" s="10">
        <v>25</v>
      </c>
      <c r="F78" s="10">
        <v>67.099999999999994</v>
      </c>
      <c r="G78" s="48">
        <v>9.34532E-2</v>
      </c>
      <c r="H78" s="49">
        <v>0.291491</v>
      </c>
      <c r="I78" s="28">
        <f t="shared" si="1"/>
        <v>0.19247210000000001</v>
      </c>
    </row>
    <row r="79" spans="1:9" x14ac:dyDescent="0.35">
      <c r="A79" s="32" t="s">
        <v>652</v>
      </c>
      <c r="B79" s="29" t="s">
        <v>653</v>
      </c>
      <c r="C79" s="41" t="str">
        <f t="shared" si="0"/>
        <v>PRDX6</v>
      </c>
      <c r="D79" s="29" t="s">
        <v>654</v>
      </c>
      <c r="E79" s="29">
        <v>16</v>
      </c>
      <c r="F79" s="29">
        <v>24.8</v>
      </c>
      <c r="G79" s="46">
        <v>0.20629900000000001</v>
      </c>
      <c r="H79" s="47">
        <v>0.17735600000000001</v>
      </c>
      <c r="I79" s="28">
        <f t="shared" si="1"/>
        <v>0.19182750000000001</v>
      </c>
    </row>
    <row r="80" spans="1:9" x14ac:dyDescent="0.35">
      <c r="A80" s="31" t="s">
        <v>246</v>
      </c>
      <c r="B80" s="10" t="s">
        <v>247</v>
      </c>
      <c r="C80" s="41" t="str">
        <f t="shared" si="0"/>
        <v>RAB3B</v>
      </c>
      <c r="D80" s="10" t="s">
        <v>248</v>
      </c>
      <c r="E80" s="10">
        <v>12</v>
      </c>
      <c r="F80" s="10">
        <v>24.7</v>
      </c>
      <c r="G80" s="48">
        <v>0.123142</v>
      </c>
      <c r="H80" s="49">
        <v>0.25512099999999999</v>
      </c>
      <c r="I80" s="28">
        <f t="shared" si="1"/>
        <v>0.18913150000000001</v>
      </c>
    </row>
    <row r="81" spans="1:9" x14ac:dyDescent="0.35">
      <c r="A81" s="32" t="s">
        <v>655</v>
      </c>
      <c r="B81" s="29" t="s">
        <v>656</v>
      </c>
      <c r="C81" s="41" t="str">
        <f t="shared" si="0"/>
        <v>CD99L2</v>
      </c>
      <c r="D81" s="29" t="s">
        <v>657</v>
      </c>
      <c r="E81" s="29">
        <v>2</v>
      </c>
      <c r="F81" s="29">
        <v>25.4</v>
      </c>
      <c r="G81" s="46">
        <v>0.1842</v>
      </c>
      <c r="H81" s="47">
        <v>0.19334000000000001</v>
      </c>
      <c r="I81" s="28">
        <f t="shared" si="1"/>
        <v>0.18876999999999999</v>
      </c>
    </row>
    <row r="82" spans="1:9" x14ac:dyDescent="0.35">
      <c r="A82" s="31" t="s">
        <v>461</v>
      </c>
      <c r="B82" s="10" t="s">
        <v>462</v>
      </c>
      <c r="C82" s="41" t="str">
        <f t="shared" si="0"/>
        <v>ANPEP</v>
      </c>
      <c r="D82" s="10" t="s">
        <v>463</v>
      </c>
      <c r="E82" s="10">
        <v>6</v>
      </c>
      <c r="F82" s="10">
        <v>109.6</v>
      </c>
      <c r="G82" s="48">
        <v>0.269812</v>
      </c>
      <c r="H82" s="49">
        <v>9.51018E-2</v>
      </c>
      <c r="I82" s="28">
        <f t="shared" si="1"/>
        <v>0.18245690000000001</v>
      </c>
    </row>
    <row r="83" spans="1:9" x14ac:dyDescent="0.35">
      <c r="A83" s="32" t="s">
        <v>658</v>
      </c>
      <c r="B83" s="29" t="s">
        <v>659</v>
      </c>
      <c r="C83" s="41" t="str">
        <f t="shared" si="0"/>
        <v>MT3</v>
      </c>
      <c r="D83" s="29" t="s">
        <v>660</v>
      </c>
      <c r="E83" s="29">
        <v>3</v>
      </c>
      <c r="F83" s="29">
        <v>7</v>
      </c>
      <c r="G83" s="46">
        <v>0.230323</v>
      </c>
      <c r="H83" s="47">
        <v>0.133935</v>
      </c>
      <c r="I83" s="28">
        <f t="shared" si="1"/>
        <v>0.18212899999999999</v>
      </c>
    </row>
    <row r="84" spans="1:9" x14ac:dyDescent="0.35">
      <c r="A84" s="31" t="s">
        <v>661</v>
      </c>
      <c r="B84" s="10" t="s">
        <v>662</v>
      </c>
      <c r="C84" s="41" t="str">
        <f t="shared" si="0"/>
        <v>RGS6</v>
      </c>
      <c r="D84" s="10" t="s">
        <v>663</v>
      </c>
      <c r="E84" s="10">
        <v>14</v>
      </c>
      <c r="F84" s="10">
        <v>58.4</v>
      </c>
      <c r="G84" s="48">
        <v>8.4121600000000005E-2</v>
      </c>
      <c r="H84" s="49">
        <v>0.27829999999999999</v>
      </c>
      <c r="I84" s="28">
        <f t="shared" si="1"/>
        <v>0.18121080000000001</v>
      </c>
    </row>
    <row r="85" spans="1:9" x14ac:dyDescent="0.35">
      <c r="A85" s="32" t="s">
        <v>664</v>
      </c>
      <c r="B85" s="29" t="s">
        <v>665</v>
      </c>
      <c r="C85" s="41" t="str">
        <f t="shared" si="0"/>
        <v>LGALS1</v>
      </c>
      <c r="D85" s="29" t="s">
        <v>666</v>
      </c>
      <c r="E85" s="29">
        <v>3</v>
      </c>
      <c r="F85" s="29">
        <v>14.9</v>
      </c>
      <c r="G85" s="46">
        <v>0.211587</v>
      </c>
      <c r="H85" s="47">
        <v>0.14886199999999999</v>
      </c>
      <c r="I85" s="28">
        <f t="shared" si="1"/>
        <v>0.18022450000000001</v>
      </c>
    </row>
    <row r="86" spans="1:9" x14ac:dyDescent="0.35">
      <c r="A86" s="31" t="s">
        <v>494</v>
      </c>
      <c r="B86" s="10" t="s">
        <v>495</v>
      </c>
      <c r="C86" s="41" t="str">
        <f t="shared" si="0"/>
        <v>MICOS10</v>
      </c>
      <c r="D86" s="10" t="s">
        <v>496</v>
      </c>
      <c r="E86" s="10">
        <v>1</v>
      </c>
      <c r="F86" s="10">
        <v>8.6</v>
      </c>
      <c r="G86" s="48">
        <v>0.160108</v>
      </c>
      <c r="H86" s="49">
        <v>0.19253000000000001</v>
      </c>
      <c r="I86" s="28">
        <f t="shared" si="1"/>
        <v>0.176319</v>
      </c>
    </row>
    <row r="87" spans="1:9" x14ac:dyDescent="0.35">
      <c r="A87" s="32" t="s">
        <v>488</v>
      </c>
      <c r="B87" s="29" t="s">
        <v>489</v>
      </c>
      <c r="C87" s="41" t="str">
        <f t="shared" si="0"/>
        <v>CALB2</v>
      </c>
      <c r="D87" s="29" t="s">
        <v>490</v>
      </c>
      <c r="E87" s="29">
        <v>23</v>
      </c>
      <c r="F87" s="29">
        <v>31.4</v>
      </c>
      <c r="G87" s="46">
        <v>0.227822</v>
      </c>
      <c r="H87" s="47">
        <v>0.123585</v>
      </c>
      <c r="I87" s="28">
        <f t="shared" si="1"/>
        <v>0.17570350000000001</v>
      </c>
    </row>
    <row r="88" spans="1:9" x14ac:dyDescent="0.35">
      <c r="A88" s="31" t="s">
        <v>667</v>
      </c>
      <c r="B88" s="10" t="s">
        <v>668</v>
      </c>
      <c r="C88" s="41" t="str">
        <f t="shared" si="0"/>
        <v>CSTB</v>
      </c>
      <c r="D88" s="10" t="s">
        <v>669</v>
      </c>
      <c r="E88" s="10">
        <v>4</v>
      </c>
      <c r="F88" s="10">
        <v>11</v>
      </c>
      <c r="G88" s="48">
        <v>0.19364200000000001</v>
      </c>
      <c r="H88" s="49">
        <v>0.15262899999999999</v>
      </c>
      <c r="I88" s="28">
        <f t="shared" si="1"/>
        <v>0.1731355</v>
      </c>
    </row>
    <row r="89" spans="1:9" x14ac:dyDescent="0.35">
      <c r="A89" s="32" t="s">
        <v>670</v>
      </c>
      <c r="B89" s="29" t="s">
        <v>671</v>
      </c>
      <c r="C89" s="41" t="str">
        <f t="shared" si="0"/>
        <v>AKR1B3</v>
      </c>
      <c r="D89" s="29" t="s">
        <v>672</v>
      </c>
      <c r="E89" s="29">
        <v>16</v>
      </c>
      <c r="F89" s="29">
        <v>35.700000000000003</v>
      </c>
      <c r="G89" s="46">
        <v>0.18207200000000001</v>
      </c>
      <c r="H89" s="47">
        <v>0.16264700000000001</v>
      </c>
      <c r="I89" s="28">
        <f t="shared" si="1"/>
        <v>0.1723595</v>
      </c>
    </row>
    <row r="90" spans="1:9" x14ac:dyDescent="0.35">
      <c r="A90" s="31" t="s">
        <v>673</v>
      </c>
      <c r="B90" s="10" t="s">
        <v>674</v>
      </c>
      <c r="C90" s="41" t="str">
        <f t="shared" si="0"/>
        <v>TUBAL3</v>
      </c>
      <c r="D90" s="10" t="s">
        <v>675</v>
      </c>
      <c r="E90" s="10">
        <v>5</v>
      </c>
      <c r="F90" s="10">
        <v>50</v>
      </c>
      <c r="G90" s="48">
        <v>8.3253599999999997E-2</v>
      </c>
      <c r="H90" s="49">
        <v>0.25707200000000002</v>
      </c>
      <c r="I90" s="28">
        <f t="shared" si="1"/>
        <v>0.1701628</v>
      </c>
    </row>
    <row r="91" spans="1:9" x14ac:dyDescent="0.35">
      <c r="A91" s="32" t="s">
        <v>676</v>
      </c>
      <c r="B91" s="29" t="s">
        <v>677</v>
      </c>
      <c r="C91" s="41" t="str">
        <f t="shared" si="0"/>
        <v>ALB</v>
      </c>
      <c r="D91" s="29" t="s">
        <v>678</v>
      </c>
      <c r="E91" s="29">
        <v>51</v>
      </c>
      <c r="F91" s="29">
        <v>68.599999999999994</v>
      </c>
      <c r="G91" s="46">
        <v>0.201098</v>
      </c>
      <c r="H91" s="47">
        <v>0.13470399999999999</v>
      </c>
      <c r="I91" s="28">
        <f t="shared" si="1"/>
        <v>0.16790099999999999</v>
      </c>
    </row>
    <row r="92" spans="1:9" x14ac:dyDescent="0.35">
      <c r="A92" s="31" t="s">
        <v>679</v>
      </c>
      <c r="B92" s="10" t="s">
        <v>680</v>
      </c>
      <c r="C92" s="41" t="str">
        <f t="shared" si="0"/>
        <v>UCHL1</v>
      </c>
      <c r="D92" s="10" t="s">
        <v>681</v>
      </c>
      <c r="E92" s="10">
        <v>18</v>
      </c>
      <c r="F92" s="10">
        <v>24.8</v>
      </c>
      <c r="G92" s="48">
        <v>0.15997</v>
      </c>
      <c r="H92" s="49">
        <v>0.17371200000000001</v>
      </c>
      <c r="I92" s="28">
        <f t="shared" si="1"/>
        <v>0.16684100000000002</v>
      </c>
    </row>
    <row r="93" spans="1:9" x14ac:dyDescent="0.35">
      <c r="A93" s="32" t="s">
        <v>497</v>
      </c>
      <c r="B93" s="29" t="s">
        <v>498</v>
      </c>
      <c r="C93" s="41" t="str">
        <f t="shared" si="0"/>
        <v>NPTX2</v>
      </c>
      <c r="D93" s="29" t="s">
        <v>499</v>
      </c>
      <c r="E93" s="29">
        <v>6</v>
      </c>
      <c r="F93" s="29">
        <v>47.1</v>
      </c>
      <c r="G93" s="46">
        <v>9.8926899999999998E-2</v>
      </c>
      <c r="H93" s="47">
        <v>0.23049500000000001</v>
      </c>
      <c r="I93" s="28">
        <f t="shared" si="1"/>
        <v>0.16471094999999999</v>
      </c>
    </row>
    <row r="94" spans="1:9" x14ac:dyDescent="0.35">
      <c r="A94" s="31" t="s">
        <v>473</v>
      </c>
      <c r="B94" s="10" t="s">
        <v>88</v>
      </c>
      <c r="C94" s="41" t="str">
        <f t="shared" si="0"/>
        <v>VIM</v>
      </c>
      <c r="D94" s="10" t="s">
        <v>89</v>
      </c>
      <c r="E94" s="10">
        <v>32</v>
      </c>
      <c r="F94" s="10">
        <v>53.7</v>
      </c>
      <c r="G94" s="48">
        <v>0.224499</v>
      </c>
      <c r="H94" s="49">
        <v>9.97831E-2</v>
      </c>
      <c r="I94" s="28">
        <f t="shared" si="1"/>
        <v>0.16214105000000001</v>
      </c>
    </row>
    <row r="95" spans="1:9" x14ac:dyDescent="0.35">
      <c r="A95" s="32" t="s">
        <v>682</v>
      </c>
      <c r="B95" s="29" t="s">
        <v>683</v>
      </c>
      <c r="C95" s="41" t="str">
        <f t="shared" si="0"/>
        <v>LDHB</v>
      </c>
      <c r="D95" s="29" t="s">
        <v>684</v>
      </c>
      <c r="E95" s="29">
        <v>22</v>
      </c>
      <c r="F95" s="29">
        <v>36.5</v>
      </c>
      <c r="G95" s="46">
        <v>0.14690800000000001</v>
      </c>
      <c r="H95" s="47">
        <v>0.17655699999999999</v>
      </c>
      <c r="I95" s="28">
        <f t="shared" si="1"/>
        <v>0.1617325</v>
      </c>
    </row>
    <row r="96" spans="1:9" x14ac:dyDescent="0.35">
      <c r="A96" s="31" t="s">
        <v>503</v>
      </c>
      <c r="B96" s="10" t="s">
        <v>504</v>
      </c>
      <c r="C96" s="41" t="str">
        <f t="shared" si="0"/>
        <v>ELOB</v>
      </c>
      <c r="D96" s="10" t="s">
        <v>505</v>
      </c>
      <c r="E96" s="10">
        <v>7</v>
      </c>
      <c r="F96" s="10">
        <v>13.2</v>
      </c>
      <c r="G96" s="48">
        <v>0.11607000000000001</v>
      </c>
      <c r="H96" s="49">
        <v>0.20059299999999999</v>
      </c>
      <c r="I96" s="28">
        <f t="shared" si="1"/>
        <v>0.15833150000000001</v>
      </c>
    </row>
    <row r="97" spans="1:9" x14ac:dyDescent="0.35">
      <c r="A97" s="32" t="s">
        <v>685</v>
      </c>
      <c r="B97" s="29" t="s">
        <v>686</v>
      </c>
      <c r="C97" s="41" t="str">
        <f t="shared" si="0"/>
        <v>SNCB</v>
      </c>
      <c r="D97" s="29" t="s">
        <v>687</v>
      </c>
      <c r="E97" s="29">
        <v>10</v>
      </c>
      <c r="F97" s="29">
        <v>14</v>
      </c>
      <c r="G97" s="46">
        <v>0.10488400000000001</v>
      </c>
      <c r="H97" s="47">
        <v>0.21133099999999999</v>
      </c>
      <c r="I97" s="28">
        <f t="shared" si="1"/>
        <v>0.15810750000000001</v>
      </c>
    </row>
    <row r="98" spans="1:9" x14ac:dyDescent="0.35">
      <c r="A98" s="31" t="s">
        <v>688</v>
      </c>
      <c r="B98" s="10" t="s">
        <v>689</v>
      </c>
      <c r="C98" s="41" t="str">
        <f t="shared" si="0"/>
        <v>HBA-A2</v>
      </c>
      <c r="D98" s="10" t="s">
        <v>690</v>
      </c>
      <c r="E98" s="10">
        <v>10</v>
      </c>
      <c r="F98" s="10">
        <v>15.1</v>
      </c>
      <c r="G98" s="48">
        <v>0.16314400000000001</v>
      </c>
      <c r="H98" s="49">
        <v>0.151284</v>
      </c>
      <c r="I98" s="28">
        <f t="shared" si="1"/>
        <v>0.15721400000000002</v>
      </c>
    </row>
    <row r="99" spans="1:9" x14ac:dyDescent="0.35">
      <c r="A99" s="32" t="s">
        <v>691</v>
      </c>
      <c r="B99" s="29" t="s">
        <v>692</v>
      </c>
      <c r="C99" s="41" t="str">
        <f t="shared" si="0"/>
        <v>RBP1</v>
      </c>
      <c r="D99" s="29" t="s">
        <v>693</v>
      </c>
      <c r="E99" s="29">
        <v>3</v>
      </c>
      <c r="F99" s="29">
        <v>15.8</v>
      </c>
      <c r="G99" s="46">
        <v>0.17456199999999999</v>
      </c>
      <c r="H99" s="47">
        <v>0.13906299999999999</v>
      </c>
      <c r="I99" s="28">
        <f t="shared" si="1"/>
        <v>0.15681249999999999</v>
      </c>
    </row>
    <row r="100" spans="1:9" x14ac:dyDescent="0.35">
      <c r="A100" s="31" t="s">
        <v>694</v>
      </c>
      <c r="B100" s="10" t="s">
        <v>695</v>
      </c>
      <c r="C100" s="41" t="str">
        <f t="shared" si="0"/>
        <v>AKR1E1</v>
      </c>
      <c r="D100" s="10" t="s">
        <v>696</v>
      </c>
      <c r="E100" s="10">
        <v>11</v>
      </c>
      <c r="F100" s="10">
        <v>34.4</v>
      </c>
      <c r="G100" s="48">
        <v>0.145098</v>
      </c>
      <c r="H100" s="49">
        <v>0.167459</v>
      </c>
      <c r="I100" s="28">
        <f t="shared" si="1"/>
        <v>0.15627849999999999</v>
      </c>
    </row>
    <row r="101" spans="1:9" x14ac:dyDescent="0.35">
      <c r="A101" s="32" t="s">
        <v>697</v>
      </c>
      <c r="B101" s="29" t="s">
        <v>698</v>
      </c>
      <c r="C101" s="41" t="str">
        <f t="shared" si="0"/>
        <v>CIAPIN1</v>
      </c>
      <c r="D101" s="29" t="s">
        <v>699</v>
      </c>
      <c r="E101" s="29">
        <v>7</v>
      </c>
      <c r="F101" s="29">
        <v>33.4</v>
      </c>
      <c r="G101" s="46">
        <v>0.16306599999999999</v>
      </c>
      <c r="H101" s="47">
        <v>0.148975</v>
      </c>
      <c r="I101" s="28">
        <f t="shared" si="1"/>
        <v>0.15602050000000001</v>
      </c>
    </row>
    <row r="102" spans="1:9" x14ac:dyDescent="0.35">
      <c r="A102" s="31" t="s">
        <v>700</v>
      </c>
      <c r="B102" s="10" t="s">
        <v>701</v>
      </c>
      <c r="C102" s="41" t="str">
        <f t="shared" si="0"/>
        <v>MDH1</v>
      </c>
      <c r="D102" s="10" t="s">
        <v>702</v>
      </c>
      <c r="E102" s="10">
        <v>24</v>
      </c>
      <c r="F102" s="10">
        <v>36.5</v>
      </c>
      <c r="G102" s="48">
        <v>0.183368</v>
      </c>
      <c r="H102" s="49">
        <v>0.128327</v>
      </c>
      <c r="I102" s="28">
        <f t="shared" si="1"/>
        <v>0.1558475</v>
      </c>
    </row>
    <row r="103" spans="1:9" x14ac:dyDescent="0.35">
      <c r="A103" s="32" t="s">
        <v>703</v>
      </c>
      <c r="B103" s="29" t="s">
        <v>704</v>
      </c>
      <c r="C103" s="41" t="str">
        <f t="shared" si="0"/>
        <v>GSTM1</v>
      </c>
      <c r="D103" s="29" t="s">
        <v>705</v>
      </c>
      <c r="E103" s="29">
        <v>19</v>
      </c>
      <c r="F103" s="29">
        <v>26</v>
      </c>
      <c r="G103" s="46">
        <v>0.15860299999999999</v>
      </c>
      <c r="H103" s="47">
        <v>0.150084</v>
      </c>
      <c r="I103" s="28">
        <f t="shared" si="1"/>
        <v>0.15434349999999999</v>
      </c>
    </row>
    <row r="104" spans="1:9" x14ac:dyDescent="0.35">
      <c r="A104" s="31" t="s">
        <v>706</v>
      </c>
      <c r="B104" s="10" t="s">
        <v>707</v>
      </c>
      <c r="C104" s="41" t="str">
        <f t="shared" si="0"/>
        <v>NUDT3</v>
      </c>
      <c r="D104" s="10" t="s">
        <v>708</v>
      </c>
      <c r="E104" s="10">
        <v>10</v>
      </c>
      <c r="F104" s="10">
        <v>19</v>
      </c>
      <c r="G104" s="48">
        <v>0.13244500000000001</v>
      </c>
      <c r="H104" s="49">
        <v>0.172185</v>
      </c>
      <c r="I104" s="28">
        <f t="shared" si="1"/>
        <v>0.15231500000000001</v>
      </c>
    </row>
    <row r="105" spans="1:9" x14ac:dyDescent="0.35">
      <c r="A105" s="32" t="s">
        <v>512</v>
      </c>
      <c r="B105" s="29" t="s">
        <v>513</v>
      </c>
      <c r="C105" s="41" t="str">
        <f t="shared" si="0"/>
        <v>WFS1</v>
      </c>
      <c r="D105" s="29" t="s">
        <v>514</v>
      </c>
      <c r="E105" s="29">
        <v>19</v>
      </c>
      <c r="F105" s="29">
        <v>100.5</v>
      </c>
      <c r="G105" s="46">
        <v>0.13003000000000001</v>
      </c>
      <c r="H105" s="47">
        <v>0.17355599999999999</v>
      </c>
      <c r="I105" s="28">
        <f t="shared" si="1"/>
        <v>0.15179300000000001</v>
      </c>
    </row>
    <row r="106" spans="1:9" x14ac:dyDescent="0.35">
      <c r="A106" s="31" t="s">
        <v>709</v>
      </c>
      <c r="B106" s="10" t="s">
        <v>710</v>
      </c>
      <c r="C106" s="41" t="str">
        <f t="shared" si="0"/>
        <v>FGF12</v>
      </c>
      <c r="D106" s="10" t="s">
        <v>711</v>
      </c>
      <c r="E106" s="10">
        <v>8</v>
      </c>
      <c r="F106" s="10">
        <v>27.4</v>
      </c>
      <c r="G106" s="48">
        <v>0.124255</v>
      </c>
      <c r="H106" s="49">
        <v>0.17724500000000001</v>
      </c>
      <c r="I106" s="28">
        <f t="shared" si="1"/>
        <v>0.15075</v>
      </c>
    </row>
    <row r="107" spans="1:9" x14ac:dyDescent="0.35">
      <c r="A107" s="32" t="s">
        <v>515</v>
      </c>
      <c r="B107" s="29" t="s">
        <v>516</v>
      </c>
      <c r="C107" s="41" t="str">
        <f t="shared" si="0"/>
        <v>ATP6AP2</v>
      </c>
      <c r="D107" s="29" t="s">
        <v>517</v>
      </c>
      <c r="E107" s="29">
        <v>6</v>
      </c>
      <c r="F107" s="29">
        <v>39.1</v>
      </c>
      <c r="G107" s="46">
        <v>9.9743299999999993E-2</v>
      </c>
      <c r="H107" s="47">
        <v>0.19425999999999999</v>
      </c>
      <c r="I107" s="28">
        <f t="shared" si="1"/>
        <v>0.14700164999999998</v>
      </c>
    </row>
    <row r="108" spans="1:9" ht="15" thickBot="1" x14ac:dyDescent="0.4">
      <c r="A108" s="31" t="s">
        <v>712</v>
      </c>
      <c r="B108" s="10" t="s">
        <v>713</v>
      </c>
      <c r="C108" s="41" t="str">
        <f t="shared" si="0"/>
        <v>TNS1</v>
      </c>
      <c r="D108" s="10" t="s">
        <v>714</v>
      </c>
      <c r="E108" s="10">
        <v>6</v>
      </c>
      <c r="F108" s="10">
        <v>201.3</v>
      </c>
      <c r="G108" s="50">
        <v>0.12576100000000001</v>
      </c>
      <c r="H108" s="51">
        <v>0.165598</v>
      </c>
      <c r="I108" s="28">
        <f t="shared" si="1"/>
        <v>0.14567950000000002</v>
      </c>
    </row>
  </sheetData>
  <conditionalFormatting sqref="G1:I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Comp1_Females</vt:lpstr>
      <vt:lpstr>Comp2_Males</vt:lpstr>
      <vt:lpstr>Comp3_Females vs.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2020-04-26T11:33:20Z</dcterms:created>
  <dcterms:modified xsi:type="dcterms:W3CDTF">2021-02-03T10:53:25Z</dcterms:modified>
</cp:coreProperties>
</file>