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longo\Documents\Notes\"/>
    </mc:Choice>
  </mc:AlternateContent>
  <xr:revisionPtr revIDLastSave="0" documentId="8_{F28EAB40-5826-4E0E-8A06-0866282E71F3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" i="6" l="1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48" i="4" l="1"/>
  <c r="G48" i="4"/>
  <c r="G50" i="4"/>
  <c r="H40" i="4"/>
  <c r="G41" i="4"/>
  <c r="G39" i="4"/>
  <c r="H35" i="4"/>
  <c r="G34" i="4"/>
  <c r="H34" i="4"/>
  <c r="G31" i="4"/>
  <c r="H29" i="4"/>
  <c r="H26" i="4"/>
  <c r="G26" i="4"/>
  <c r="G25" i="4"/>
  <c r="G23" i="4"/>
  <c r="H20" i="4"/>
  <c r="I20" i="4" s="1"/>
  <c r="G20" i="4"/>
  <c r="H19" i="4"/>
  <c r="H14" i="4"/>
  <c r="I14" i="4" s="1"/>
  <c r="H11" i="4"/>
  <c r="I11" i="4" s="1"/>
  <c r="H8" i="4"/>
  <c r="G10" i="4"/>
  <c r="G8" i="4"/>
  <c r="G7" i="4"/>
  <c r="G3" i="4"/>
  <c r="H3" i="4"/>
  <c r="G12" i="4"/>
  <c r="G9" i="4"/>
  <c r="I9" i="4" s="1"/>
  <c r="H15" i="4"/>
  <c r="G40" i="4"/>
  <c r="H43" i="4"/>
  <c r="H44" i="4"/>
  <c r="H33" i="4"/>
  <c r="G24" i="4"/>
  <c r="I24" i="4" s="1"/>
  <c r="H30" i="4"/>
  <c r="G21" i="4"/>
  <c r="I21" i="4" s="1"/>
  <c r="H27" i="4"/>
  <c r="G28" i="4"/>
  <c r="H25" i="4"/>
  <c r="I25" i="4" s="1"/>
  <c r="H47" i="4"/>
  <c r="H12" i="4"/>
  <c r="I12" i="4" s="1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48" i="4" l="1"/>
  <c r="I50" i="4"/>
  <c r="I47" i="4"/>
  <c r="I40" i="4"/>
  <c r="I41" i="4"/>
  <c r="I34" i="4"/>
  <c r="I30" i="4"/>
  <c r="I28" i="4"/>
  <c r="I26" i="4"/>
  <c r="I23" i="4"/>
  <c r="J23" i="4" s="1"/>
  <c r="I19" i="4"/>
  <c r="I15" i="4"/>
  <c r="I7" i="4"/>
  <c r="I10" i="4"/>
  <c r="I8" i="4"/>
  <c r="I5" i="4"/>
  <c r="I3" i="4"/>
  <c r="I33" i="4"/>
  <c r="I42" i="4"/>
  <c r="J40" i="4" s="1"/>
  <c r="I44" i="4"/>
  <c r="I27" i="4"/>
  <c r="J24" i="4"/>
  <c r="I6" i="4"/>
  <c r="I49" i="4"/>
  <c r="J47" i="4" s="1"/>
  <c r="J12" i="4"/>
  <c r="I16" i="4"/>
  <c r="I36" i="4"/>
  <c r="J48" i="4"/>
  <c r="I4" i="4"/>
  <c r="I38" i="4"/>
  <c r="J9" i="4"/>
  <c r="I37" i="4"/>
  <c r="J8" i="4"/>
  <c r="I17" i="4"/>
  <c r="J13" i="4"/>
  <c r="I32" i="4"/>
  <c r="I22" i="4"/>
  <c r="I18" i="4"/>
  <c r="J18" i="4" s="1"/>
  <c r="J11" i="4"/>
  <c r="AO11" i="2" s="1"/>
  <c r="I45" i="4"/>
  <c r="J43" i="4" s="1"/>
  <c r="J14" i="4"/>
  <c r="AO31" i="2" l="1"/>
  <c r="J41" i="4"/>
  <c r="J39" i="4"/>
  <c r="B31" i="2" s="1"/>
  <c r="J42" i="4"/>
  <c r="J31" i="4"/>
  <c r="J30" i="4"/>
  <c r="J27" i="4"/>
  <c r="N24" i="2" s="1"/>
  <c r="J25" i="4"/>
  <c r="AH19" i="2" s="1"/>
  <c r="AO19" i="2"/>
  <c r="AT17" i="2"/>
  <c r="AU17" i="2"/>
  <c r="AV17" i="2"/>
  <c r="J26" i="4"/>
  <c r="AH20" i="2" s="1"/>
  <c r="AT19" i="2"/>
  <c r="C71" i="4"/>
  <c r="AP19" i="2"/>
  <c r="AV19" i="2"/>
  <c r="AR19" i="2"/>
  <c r="J22" i="4"/>
  <c r="J10" i="4"/>
  <c r="J7" i="4"/>
  <c r="AF12" i="2" s="1"/>
  <c r="J3" i="4"/>
  <c r="B71" i="4"/>
  <c r="AN17" i="2"/>
  <c r="AN19" i="2"/>
  <c r="AQ17" i="2"/>
  <c r="J29" i="4"/>
  <c r="J28" i="4"/>
  <c r="AN10" i="2"/>
  <c r="AN11" i="2"/>
  <c r="AQ10" i="2"/>
  <c r="AO17" i="2"/>
  <c r="AS17" i="2"/>
  <c r="AQ19" i="2"/>
  <c r="AV18" i="2"/>
  <c r="B58" i="4"/>
  <c r="F5" i="6" s="1"/>
  <c r="AP17" i="2"/>
  <c r="D58" i="4"/>
  <c r="AR17" i="2"/>
  <c r="AS19" i="2"/>
  <c r="AU19" i="2"/>
  <c r="J49" i="4"/>
  <c r="AT32" i="2" s="1"/>
  <c r="J36" i="4"/>
  <c r="J4" i="4"/>
  <c r="J50" i="4"/>
  <c r="AQ34" i="2" s="1"/>
  <c r="J35" i="4"/>
  <c r="AQ24" i="2" s="1"/>
  <c r="J6" i="4"/>
  <c r="AT18" i="2"/>
  <c r="AH17" i="2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S12" i="2"/>
  <c r="AQ31" i="2"/>
  <c r="AD12" i="2"/>
  <c r="AU31" i="2"/>
  <c r="AT11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AS31" i="2"/>
  <c r="C67" i="4"/>
  <c r="AD11" i="2"/>
  <c r="B67" i="4"/>
  <c r="AB13" i="2"/>
  <c r="B64" i="4"/>
  <c r="P5" i="6" s="1"/>
  <c r="AS11" i="2"/>
  <c r="AC10" i="2"/>
  <c r="Z13" i="2"/>
  <c r="AR13" i="2"/>
  <c r="R13" i="2"/>
  <c r="J38" i="4"/>
  <c r="AQ12" i="2"/>
  <c r="AE12" i="2"/>
  <c r="E54" i="4"/>
  <c r="P24" i="2"/>
  <c r="AO13" i="2"/>
  <c r="AA11" i="2"/>
  <c r="J15" i="4"/>
  <c r="AU12" i="2"/>
  <c r="O24" i="2"/>
  <c r="AT10" i="2"/>
  <c r="J45" i="4"/>
  <c r="AV11" i="2"/>
  <c r="AP11" i="2"/>
  <c r="AU13" i="2"/>
  <c r="J44" i="4"/>
  <c r="AR11" i="2"/>
  <c r="AR10" i="2"/>
  <c r="B24" i="2"/>
  <c r="B59" i="4"/>
  <c r="T5" i="6" s="1"/>
  <c r="AS10" i="2"/>
  <c r="AO32" i="2"/>
  <c r="B55" i="4"/>
  <c r="H5" i="6" s="1"/>
  <c r="AT12" i="2"/>
  <c r="AQ11" i="2"/>
  <c r="J46" i="4"/>
  <c r="AE31" i="2" s="1"/>
  <c r="C64" i="4"/>
  <c r="W5" i="6" s="1"/>
  <c r="AU10" i="2"/>
  <c r="J17" i="4"/>
  <c r="O10" i="2"/>
  <c r="P10" i="2"/>
  <c r="B53" i="4"/>
  <c r="N5" i="6" s="1"/>
  <c r="B10" i="2"/>
  <c r="K10" i="2"/>
  <c r="N10" i="2"/>
  <c r="M10" i="2"/>
  <c r="L10" i="2"/>
  <c r="I10" i="2"/>
  <c r="H10" i="2"/>
  <c r="J10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N34" i="2"/>
  <c r="B63" i="4"/>
  <c r="AD5" i="6" s="1"/>
  <c r="AF31" i="2"/>
  <c r="X31" i="2"/>
  <c r="R31" i="2"/>
  <c r="D64" i="4"/>
  <c r="AP12" i="2"/>
  <c r="AH34" i="2" l="1"/>
  <c r="AP34" i="2"/>
  <c r="AT33" i="2"/>
  <c r="AV32" i="2"/>
  <c r="AO33" i="2"/>
  <c r="AU33" i="2"/>
  <c r="AQ33" i="2"/>
  <c r="AQ32" i="2"/>
  <c r="AH32" i="2"/>
  <c r="AR33" i="2"/>
  <c r="AS32" i="2"/>
  <c r="AU32" i="2"/>
  <c r="AP33" i="2"/>
  <c r="C77" i="4"/>
  <c r="AN33" i="2"/>
  <c r="AR32" i="2"/>
  <c r="AN32" i="2"/>
  <c r="AB31" i="2"/>
  <c r="AC31" i="2"/>
  <c r="AD31" i="2"/>
  <c r="Y31" i="2"/>
  <c r="Z31" i="2"/>
  <c r="AA31" i="2"/>
  <c r="AC33" i="2"/>
  <c r="J34" i="2"/>
  <c r="P31" i="2"/>
  <c r="N31" i="2"/>
  <c r="E62" i="4"/>
  <c r="I34" i="2"/>
  <c r="H34" i="2"/>
  <c r="P34" i="2"/>
  <c r="H31" i="2"/>
  <c r="O31" i="2"/>
  <c r="O34" i="2"/>
  <c r="K34" i="2"/>
  <c r="L34" i="2"/>
  <c r="M31" i="2"/>
  <c r="L31" i="2"/>
  <c r="B62" i="4"/>
  <c r="AB5" i="6" s="1"/>
  <c r="B34" i="2"/>
  <c r="I31" i="2"/>
  <c r="J31" i="2"/>
  <c r="M34" i="2"/>
  <c r="K31" i="2"/>
  <c r="H33" i="2"/>
  <c r="P32" i="2"/>
  <c r="C62" i="4"/>
  <c r="Y5" i="6" s="1"/>
  <c r="J32" i="2"/>
  <c r="P33" i="2"/>
  <c r="N33" i="2"/>
  <c r="K33" i="2"/>
  <c r="L32" i="2"/>
  <c r="K32" i="2"/>
  <c r="O32" i="2"/>
  <c r="D62" i="4"/>
  <c r="B33" i="2"/>
  <c r="M33" i="2"/>
  <c r="B75" i="4"/>
  <c r="I32" i="2"/>
  <c r="B32" i="2"/>
  <c r="H32" i="2"/>
  <c r="O33" i="2"/>
  <c r="L33" i="2"/>
  <c r="N32" i="2"/>
  <c r="I33" i="2"/>
  <c r="M32" i="2"/>
  <c r="J33" i="2"/>
  <c r="C75" i="4"/>
  <c r="R27" i="2"/>
  <c r="P27" i="2"/>
  <c r="L25" i="2"/>
  <c r="H27" i="2"/>
  <c r="K25" i="2"/>
  <c r="K27" i="2"/>
  <c r="P25" i="2"/>
  <c r="J25" i="2"/>
  <c r="L27" i="2"/>
  <c r="J26" i="2"/>
  <c r="M26" i="2"/>
  <c r="H26" i="2"/>
  <c r="E59" i="4"/>
  <c r="K26" i="2"/>
  <c r="P26" i="2"/>
  <c r="B27" i="2"/>
  <c r="N27" i="2"/>
  <c r="B72" i="4"/>
  <c r="B26" i="2"/>
  <c r="I26" i="2"/>
  <c r="C59" i="4"/>
  <c r="AG5" i="6" s="1"/>
  <c r="N25" i="2"/>
  <c r="N26" i="2"/>
  <c r="D59" i="4"/>
  <c r="AS18" i="2"/>
  <c r="AN18" i="2"/>
  <c r="C58" i="4"/>
  <c r="I5" i="6" s="1"/>
  <c r="AO18" i="2"/>
  <c r="AR18" i="2"/>
  <c r="AU18" i="2"/>
  <c r="AQ18" i="2"/>
  <c r="AP18" i="2"/>
  <c r="AH18" i="2"/>
  <c r="AR20" i="2"/>
  <c r="E58" i="4"/>
  <c r="AT20" i="2"/>
  <c r="AO20" i="2"/>
  <c r="AS20" i="2"/>
  <c r="AU20" i="2"/>
  <c r="AP20" i="2"/>
  <c r="AV20" i="2"/>
  <c r="AN20" i="2"/>
  <c r="AQ2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AE5" i="6" l="1"/>
  <c r="AA5" i="6"/>
  <c r="Q5" i="6"/>
  <c r="O5" i="6"/>
  <c r="S5" i="6"/>
  <c r="K5" i="6"/>
  <c r="U5" i="6"/>
</calcChain>
</file>

<file path=xl/sharedStrings.xml><?xml version="1.0" encoding="utf-8"?>
<sst xmlns="http://schemas.openxmlformats.org/spreadsheetml/2006/main" count="6773" uniqueCount="1618">
  <si>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</si>
  <si>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</si>
  <si>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</si>
  <si>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</si>
  <si>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</si>
  <si>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</si>
  <si>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</si>
  <si>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</si>
  <si>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</si>
  <si>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</si>
  <si>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</si>
  <si>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</si>
  <si>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</si>
  <si>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</si>
  <si>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</si>
  <si>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</si>
  <si>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</si>
  <si>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</si>
  <si>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</si>
  <si>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</si>
  <si>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</si>
  <si>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</si>
  <si>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</si>
  <si>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</si>
  <si>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</si>
  <si>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</si>
  <si>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</si>
  <si>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</si>
  <si>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</si>
  <si>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</si>
  <si>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</si>
  <si>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</si>
  <si>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</si>
  <si>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</si>
  <si>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</si>
  <si>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</si>
  <si>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</si>
  <si>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</si>
  <si>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</si>
  <si>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</si>
  <si>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</si>
  <si>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</si>
  <si>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</si>
  <si>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</si>
  <si>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</si>
  <si>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</si>
  <si>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</si>
  <si>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</si>
  <si>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</si>
  <si>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</si>
  <si>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</si>
  <si>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</si>
  <si>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</si>
  <si>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</si>
  <si>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</si>
  <si>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</si>
  <si>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</si>
  <si>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</si>
  <si>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</si>
  <si>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</si>
  <si>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</si>
  <si>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</si>
  <si>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</si>
  <si>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</si>
  <si>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</si>
  <si>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</si>
  <si>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</si>
  <si>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</si>
  <si>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</si>
  <si>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</si>
  <si>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</si>
  <si>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</si>
  <si>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</si>
  <si>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</si>
  <si>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</si>
  <si>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</si>
  <si>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</si>
  <si>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</si>
  <si>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</si>
  <si>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</si>
  <si>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</si>
  <si>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</si>
  <si>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</si>
  <si>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</si>
  <si>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</si>
  <si>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</si>
  <si>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</si>
  <si>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</si>
  <si>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</si>
  <si>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</si>
  <si>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</si>
  <si>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</si>
  <si>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</si>
  <si>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</si>
  <si>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</si>
  <si>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</si>
  <si>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</si>
  <si>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</si>
  <si>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</si>
  <si>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</si>
  <si>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</si>
  <si>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</si>
  <si>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</si>
  <si>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</si>
  <si>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</si>
  <si>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</si>
  <si>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</si>
  <si>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</si>
  <si>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</si>
  <si>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</si>
  <si>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</si>
  <si>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</si>
  <si>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</si>
  <si>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</si>
  <si>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</si>
  <si>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</si>
  <si>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</si>
  <si>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</si>
  <si>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</si>
  <si>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</si>
  <si>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</si>
  <si>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</si>
  <si>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</si>
  <si>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</si>
  <si>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</si>
  <si>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</si>
  <si>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</si>
  <si>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</si>
  <si>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</si>
  <si>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</si>
  <si>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</si>
  <si>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</si>
  <si>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</si>
  <si>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</si>
  <si>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</si>
  <si>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</si>
  <si>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</si>
  <si>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</si>
  <si>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</si>
  <si>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</si>
  <si>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</si>
  <si>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</si>
  <si>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</si>
  <si>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</si>
  <si>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</si>
  <si>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</si>
  <si>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</si>
  <si>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</si>
  <si>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</si>
  <si>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</si>
  <si>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</si>
  <si>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</si>
  <si>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</si>
  <si>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</si>
  <si>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</si>
  <si>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</si>
  <si>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</si>
  <si>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</si>
  <si>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</si>
  <si>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</si>
  <si>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</si>
  <si>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</si>
  <si>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</si>
  <si>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</si>
  <si>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</si>
  <si>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</si>
  <si>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</si>
  <si>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</si>
  <si>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</si>
  <si>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</si>
  <si>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</si>
  <si>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</si>
  <si>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</si>
  <si>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</si>
  <si>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</si>
  <si>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</si>
  <si>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</si>
  <si>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</si>
  <si>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</si>
  <si>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</si>
  <si>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</si>
  <si>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</si>
  <si>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</si>
  <si>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</si>
  <si>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</si>
  <si>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</si>
  <si>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</si>
  <si>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</si>
  <si>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</si>
  <si>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</si>
  <si>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</si>
  <si>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</si>
  <si>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</si>
  <si>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</si>
  <si>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</si>
  <si>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</si>
  <si>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</si>
  <si>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</si>
  <si>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</si>
  <si>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</si>
  <si>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</si>
  <si>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</si>
  <si>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</si>
  <si>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</si>
  <si>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</si>
  <si>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</si>
  <si>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</si>
  <si>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</si>
  <si>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</si>
  <si>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</si>
  <si>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</si>
  <si>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</si>
  <si>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</si>
  <si>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</si>
  <si>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</si>
  <si>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</si>
  <si>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</si>
  <si>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</si>
  <si>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</si>
  <si>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</si>
  <si>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</si>
  <si>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</si>
  <si>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</si>
  <si>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</si>
  <si>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</si>
  <si>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</si>
  <si>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</si>
  <si>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</si>
  <si>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</si>
  <si>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</si>
  <si>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</si>
  <si>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</si>
  <si>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</si>
  <si>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</si>
  <si>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</si>
  <si>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</si>
  <si>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</si>
  <si>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</si>
  <si>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</si>
  <si>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</si>
  <si>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</si>
  <si>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</si>
  <si>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</si>
  <si>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</si>
  <si>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</si>
  <si>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</si>
  <si>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</si>
  <si>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</si>
  <si>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</si>
  <si>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</si>
  <si>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</si>
  <si>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</si>
  <si>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</si>
  <si>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</si>
  <si>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</si>
  <si>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</si>
  <si>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</si>
  <si>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</si>
  <si>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</si>
  <si>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</si>
  <si>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</si>
  <si>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</si>
  <si>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</si>
  <si>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</si>
  <si>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</si>
  <si>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</si>
  <si>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</si>
  <si>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</si>
  <si>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</si>
  <si>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</si>
  <si>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</si>
  <si>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</si>
  <si>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</si>
  <si>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</si>
  <si>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</si>
  <si>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</si>
  <si>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</si>
  <si>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</si>
  <si>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</si>
  <si>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</si>
  <si>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</si>
  <si>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</si>
  <si>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</si>
  <si>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</si>
  <si>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</si>
  <si>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</si>
  <si>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</si>
  <si>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</si>
  <si>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</si>
  <si>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</si>
  <si>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</si>
  <si>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</si>
  <si>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</si>
  <si>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</si>
  <si>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</si>
  <si>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</si>
  <si>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</si>
  <si>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</si>
  <si>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</si>
  <si>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</si>
  <si>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</si>
  <si>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</si>
  <si>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</si>
  <si>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</si>
  <si>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</si>
  <si>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</si>
  <si>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</si>
  <si>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</si>
  <si>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</si>
  <si>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</si>
  <si>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</si>
  <si>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</si>
  <si>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</si>
  <si>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</si>
  <si>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</si>
  <si>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</si>
  <si>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</si>
  <si>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</si>
  <si>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</si>
  <si>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</si>
  <si>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</si>
  <si>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</si>
  <si>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</si>
  <si>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</si>
  <si>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</si>
  <si>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</si>
  <si>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</si>
  <si>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</si>
  <si>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</si>
  <si>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</si>
  <si>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</si>
  <si>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</si>
  <si>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</si>
  <si>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</si>
  <si>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</si>
  <si>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</si>
  <si>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</si>
  <si>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</si>
  <si>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</si>
  <si>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</si>
  <si>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</si>
  <si>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</si>
  <si>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</si>
  <si>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</si>
  <si>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</si>
  <si>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</si>
  <si>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</si>
  <si>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</si>
  <si>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</si>
  <si>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</si>
  <si>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</si>
  <si>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</si>
  <si>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</si>
  <si>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</si>
  <si>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</si>
  <si>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</si>
  <si>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</si>
  <si>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</si>
  <si>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</si>
  <si>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</si>
  <si>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</si>
  <si>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</si>
  <si>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</si>
  <si>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</si>
  <si>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</si>
  <si>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</si>
  <si>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</si>
  <si>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</si>
  <si>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</si>
  <si>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</si>
  <si>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</si>
  <si>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</si>
  <si>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</si>
  <si>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</si>
  <si>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</si>
  <si>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</si>
  <si>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</si>
  <si>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</si>
  <si>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</si>
  <si>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</si>
  <si>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</si>
  <si>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</si>
  <si>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</si>
  <si>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</si>
  <si>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</si>
  <si>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</si>
  <si>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</si>
  <si>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</si>
  <si>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</si>
  <si>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</si>
  <si>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</si>
  <si>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</si>
  <si>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</si>
  <si>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</si>
  <si>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</si>
  <si>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</si>
  <si>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</si>
  <si>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</si>
  <si>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</si>
  <si>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</si>
  <si>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</si>
  <si>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</si>
  <si>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</si>
  <si>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</si>
  <si>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</si>
  <si>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</si>
  <si>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</si>
  <si>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</si>
  <si>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</si>
  <si>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</si>
  <si>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</si>
  <si>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</si>
  <si>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</si>
  <si>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</si>
  <si>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</si>
  <si>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</si>
  <si>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</si>
  <si>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</si>
  <si>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</si>
  <si>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</si>
  <si>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</si>
  <si>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</si>
  <si>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</si>
  <si>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</si>
  <si>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</si>
  <si>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</si>
  <si>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</si>
  <si>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</si>
  <si>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</si>
  <si>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</si>
  <si>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</si>
  <si>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</si>
  <si>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</si>
  <si>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</si>
  <si>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</si>
  <si>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</si>
  <si>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</si>
  <si>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</si>
  <si>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</si>
  <si>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</si>
  <si>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</si>
  <si>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</si>
  <si>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</si>
  <si>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</si>
  <si>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</si>
  <si>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</si>
  <si>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</si>
  <si>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</si>
  <si>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</si>
  <si>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</si>
  <si>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</si>
  <si>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</si>
  <si>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</si>
  <si>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</si>
  <si>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</si>
  <si>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</si>
  <si>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</si>
  <si>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</si>
  <si>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</si>
  <si>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</si>
  <si>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</si>
  <si>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</si>
  <si>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</si>
  <si>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</si>
  <si>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</si>
  <si>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</si>
  <si>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</si>
  <si>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</si>
  <si>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</si>
  <si>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</si>
  <si>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</si>
  <si>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</si>
  <si>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</si>
  <si>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</si>
  <si>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</si>
  <si>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</si>
  <si>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</si>
  <si>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</si>
  <si>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</si>
  <si>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</si>
  <si>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</si>
  <si>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</si>
  <si>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</si>
  <si>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</si>
  <si>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</si>
  <si>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</si>
  <si>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</si>
  <si>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</si>
  <si>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</si>
  <si>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</si>
  <si>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</si>
  <si>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</si>
  <si>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</si>
  <si>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</si>
  <si>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</si>
  <si>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</si>
  <si>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</si>
  <si>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</si>
  <si>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</si>
  <si>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</si>
  <si>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</si>
  <si>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</si>
  <si>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</si>
  <si>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</si>
  <si>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</si>
  <si>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</si>
  <si>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</si>
  <si>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</si>
  <si>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</si>
  <si>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</si>
  <si>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</si>
  <si>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</si>
  <si>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</si>
  <si>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</si>
  <si>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</si>
  <si>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</si>
  <si>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</si>
  <si>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</si>
  <si>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</si>
  <si>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</si>
  <si>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</si>
  <si>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</si>
  <si>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</si>
  <si>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</si>
  <si>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</si>
  <si>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</si>
  <si>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</si>
  <si>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</si>
  <si>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</si>
  <si>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</si>
  <si>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</si>
  <si>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</si>
  <si>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</si>
  <si>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</si>
  <si>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</si>
  <si>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</si>
  <si>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</si>
  <si>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</si>
  <si>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</si>
  <si>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</si>
  <si>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</si>
  <si>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</si>
  <si>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</si>
  <si>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</si>
  <si>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</si>
  <si>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</si>
  <si>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</si>
  <si>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</si>
  <si>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</si>
  <si>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</si>
  <si>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</si>
  <si>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</si>
  <si>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</si>
  <si>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</si>
  <si>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</si>
  <si>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</si>
  <si>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</si>
  <si>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</si>
  <si>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</si>
  <si>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</si>
  <si>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</si>
  <si>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</si>
  <si>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</si>
  <si>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</si>
  <si>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</si>
  <si>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</si>
  <si>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</si>
  <si>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</si>
  <si>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</si>
  <si>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</si>
  <si>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</si>
  <si>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</si>
  <si>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</si>
  <si>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</si>
  <si>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</si>
  <si>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</si>
  <si>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</si>
  <si>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</si>
  <si>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</si>
  <si>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</si>
  <si>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</si>
  <si>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</si>
  <si>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</si>
  <si>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</si>
  <si>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</si>
  <si>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</si>
  <si>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</si>
  <si>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</si>
  <si>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</si>
  <si>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</si>
  <si>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</si>
  <si>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</si>
  <si>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</si>
  <si>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</si>
  <si>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</si>
  <si>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</si>
  <si>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</si>
  <si>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</si>
  <si>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</si>
  <si>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</si>
  <si>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</si>
  <si>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</si>
  <si>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</si>
  <si>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</si>
  <si>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</si>
  <si>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</si>
  <si>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</si>
  <si>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</si>
  <si>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</si>
  <si>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</si>
  <si>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</si>
  <si>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</si>
  <si>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</si>
  <si>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</si>
  <si>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</si>
  <si>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</si>
  <si>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</si>
  <si>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</si>
  <si>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</si>
  <si>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</si>
  <si>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</si>
  <si>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</si>
  <si>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</si>
  <si>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</si>
  <si>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</si>
  <si>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</si>
  <si>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</si>
  <si>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</si>
  <si>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</si>
  <si>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</si>
  <si>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</si>
  <si>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</si>
  <si>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</si>
  <si>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</si>
  <si>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</si>
  <si>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</si>
  <si>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</si>
  <si>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</si>
  <si>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</si>
  <si>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</si>
  <si>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</si>
  <si>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</si>
  <si>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</si>
  <si>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</si>
  <si>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</si>
  <si>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</si>
  <si>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</si>
  <si>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</si>
  <si>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</si>
  <si>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</si>
  <si>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</si>
  <si>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</si>
  <si>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</si>
  <si>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</si>
  <si>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</si>
  <si>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</si>
  <si>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</si>
  <si>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</si>
  <si>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</si>
  <si>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</si>
  <si>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</si>
  <si>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</si>
  <si>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</si>
  <si>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</si>
  <si>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</si>
  <si>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</si>
  <si>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</si>
  <si>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</si>
  <si>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</si>
  <si>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</si>
  <si>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</si>
  <si>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</si>
  <si>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</si>
  <si>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</si>
  <si>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</si>
  <si>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</si>
  <si>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</si>
  <si>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</si>
  <si>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</si>
  <si>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</si>
  <si>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</si>
  <si>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</si>
  <si>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</si>
  <si>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</si>
  <si>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</si>
  <si>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</si>
  <si>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</si>
  <si>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</si>
  <si>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</si>
  <si>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</si>
  <si>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</si>
  <si>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</si>
  <si>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</si>
  <si>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</si>
  <si>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</si>
  <si>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</si>
  <si>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</si>
  <si>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</si>
  <si>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</si>
  <si>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</si>
  <si>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</si>
  <si>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</si>
  <si>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</si>
  <si>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</si>
  <si>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</si>
  <si>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</si>
  <si>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</si>
  <si>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</si>
  <si>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</si>
  <si>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</si>
  <si>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</si>
  <si>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</si>
  <si>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</si>
  <si>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</si>
  <si>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</si>
  <si>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</si>
  <si>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</si>
  <si>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</si>
  <si>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</si>
  <si>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</si>
  <si>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</si>
  <si>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</si>
  <si>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</si>
  <si>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</si>
  <si>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</si>
  <si>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</si>
  <si>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</si>
  <si>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</si>
  <si>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</si>
  <si>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</si>
  <si>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</si>
  <si>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</si>
  <si>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</si>
  <si>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</si>
  <si>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</si>
  <si>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</si>
  <si>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</si>
  <si>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</si>
  <si>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</si>
  <si>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</si>
  <si>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</si>
  <si>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</si>
  <si>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</si>
  <si>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</si>
  <si>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</si>
  <si>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</si>
  <si>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</si>
  <si>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</si>
  <si>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</si>
  <si>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</si>
  <si>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</si>
  <si>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</si>
  <si>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</si>
  <si>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</si>
  <si>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</si>
  <si>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</si>
  <si>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</si>
  <si>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</si>
  <si>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</si>
  <si>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</si>
  <si>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</si>
  <si>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</si>
  <si>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</si>
  <si>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</si>
  <si>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</si>
  <si>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</si>
  <si>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</si>
  <si>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</si>
  <si>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</si>
  <si>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</si>
  <si>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</si>
  <si>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</si>
  <si>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</si>
  <si>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</si>
  <si>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</si>
  <si>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</si>
  <si>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</si>
  <si>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</si>
  <si>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</si>
  <si>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</si>
  <si>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</si>
  <si>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</si>
  <si>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</si>
  <si>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</si>
  <si>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</si>
  <si>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</si>
  <si>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</si>
  <si>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</si>
  <si>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</si>
  <si>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</si>
  <si>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</si>
  <si>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</si>
  <si>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</si>
  <si>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</si>
  <si>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</si>
  <si>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</si>
  <si>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</si>
  <si>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</si>
  <si>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</si>
  <si>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</si>
  <si>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</si>
  <si>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</si>
  <si>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</si>
  <si>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</si>
  <si>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</si>
  <si>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</si>
  <si>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</si>
  <si>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</si>
  <si>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</si>
  <si>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</si>
  <si>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</si>
  <si>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</si>
  <si>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</si>
  <si>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</si>
  <si>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</si>
  <si>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</si>
  <si>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</si>
  <si>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</si>
  <si>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</si>
  <si>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</si>
  <si>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</si>
  <si>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</si>
  <si>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</si>
  <si>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</si>
  <si>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</si>
  <si>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</si>
  <si>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</si>
  <si>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</si>
  <si>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</si>
  <si>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</si>
  <si>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</si>
  <si>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</si>
  <si>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</si>
  <si>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</si>
  <si>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</si>
  <si>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</si>
  <si>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</si>
  <si>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</si>
  <si>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</si>
  <si>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</si>
  <si>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</si>
  <si>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</si>
  <si>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</si>
  <si>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</si>
  <si>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</si>
  <si>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</si>
  <si>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</si>
  <si>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</si>
  <si>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</si>
  <si>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</si>
  <si>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</si>
  <si>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</si>
  <si>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</si>
  <si>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</si>
  <si>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</si>
  <si>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</si>
  <si>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</si>
  <si>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</si>
  <si>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</si>
  <si>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</si>
  <si>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</si>
  <si>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</si>
  <si>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</si>
  <si>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</si>
  <si>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</si>
  <si>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</si>
  <si>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</si>
  <si>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</si>
  <si>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</si>
  <si>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</si>
  <si>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</si>
  <si>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</si>
  <si>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</si>
  <si>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</si>
  <si>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</si>
  <si>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</si>
  <si>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</si>
  <si>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</si>
  <si>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</si>
  <si>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</si>
  <si>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</si>
  <si>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</si>
  <si>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</si>
  <si>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</si>
  <si>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</si>
  <si>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</si>
  <si>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</si>
  <si>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</si>
  <si>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</si>
  <si>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</si>
  <si>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</si>
  <si>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</si>
  <si>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</si>
  <si>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</si>
  <si>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</si>
  <si>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</si>
  <si>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</si>
  <si>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</si>
  <si>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</si>
  <si>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</si>
  <si>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</si>
  <si>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</si>
  <si>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</si>
  <si>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</si>
  <si>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</si>
  <si>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</si>
  <si>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</si>
  <si>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</si>
  <si>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</si>
  <si>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</si>
  <si>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</si>
  <si>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</si>
  <si>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</si>
  <si>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</si>
  <si>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</si>
  <si>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</si>
  <si>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</si>
  <si>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</si>
  <si>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</si>
  <si>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</si>
  <si>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</si>
  <si>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</si>
  <si>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</si>
  <si>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</si>
  <si>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</si>
  <si>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</si>
  <si>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</si>
  <si>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</si>
  <si>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</si>
  <si>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</si>
  <si>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</si>
  <si>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</si>
  <si>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</si>
  <si>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</si>
  <si>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</si>
  <si>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</si>
  <si>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</si>
  <si>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</si>
  <si>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</si>
  <si>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</si>
  <si>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</si>
  <si>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</si>
  <si>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</si>
  <si>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</si>
  <si>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</si>
  <si>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</si>
  <si>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</si>
  <si>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</si>
  <si>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</si>
  <si>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</si>
  <si>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</si>
  <si>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</si>
  <si>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</si>
  <si>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</si>
  <si>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</si>
  <si>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</si>
  <si>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</si>
  <si>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</si>
  <si>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</si>
  <si>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</si>
  <si>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</si>
  <si>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</si>
  <si>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</si>
  <si>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</si>
  <si>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</si>
  <si>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</si>
  <si>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</si>
  <si>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</si>
  <si>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</si>
  <si>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</si>
  <si>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</si>
  <si>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</si>
  <si>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</si>
  <si>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</si>
  <si>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</si>
  <si>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</si>
  <si>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</si>
  <si>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</si>
  <si>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</si>
  <si>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</si>
  <si>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</si>
  <si>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</si>
  <si>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</si>
  <si>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</si>
  <si>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</si>
  <si>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</si>
  <si>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</si>
  <si>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</si>
  <si>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</si>
  <si>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</si>
  <si>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</si>
  <si>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</si>
  <si>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</si>
  <si>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</si>
  <si>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</si>
  <si>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</si>
  <si>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</si>
  <si>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</si>
  <si>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</si>
  <si>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</si>
  <si>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</si>
  <si>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</si>
  <si>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</si>
  <si>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</si>
  <si>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</si>
  <si>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</si>
  <si>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</si>
  <si>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</si>
  <si>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</si>
  <si>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</si>
  <si>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</si>
  <si>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</si>
  <si>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</si>
  <si>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</si>
  <si>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</si>
  <si>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</si>
  <si>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</si>
  <si>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</si>
  <si>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</si>
  <si>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</si>
  <si>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</si>
  <si>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</si>
  <si>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</si>
  <si>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</si>
  <si>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</si>
  <si>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</si>
  <si>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</si>
  <si>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</si>
  <si>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</si>
  <si>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</si>
  <si>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</si>
  <si>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</si>
  <si>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</si>
  <si>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</si>
  <si>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</si>
  <si>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</si>
  <si>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</si>
  <si>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</si>
  <si>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</si>
  <si>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</si>
  <si>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</si>
  <si>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</si>
  <si>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</si>
  <si>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</si>
  <si>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</si>
  <si>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</si>
  <si>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</si>
  <si>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</si>
  <si>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</si>
  <si>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</si>
  <si>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</si>
  <si>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</si>
  <si>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</si>
  <si>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</si>
  <si>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</si>
  <si>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</si>
  <si>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</si>
  <si>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</si>
  <si>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</si>
  <si>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</si>
  <si>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</si>
  <si>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</si>
  <si>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</si>
  <si>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</si>
  <si>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</si>
  <si>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</si>
  <si>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</si>
  <si>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</si>
  <si>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</si>
  <si>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</si>
  <si>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</si>
  <si>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</si>
  <si>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</si>
  <si>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</si>
  <si>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</si>
  <si>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</si>
  <si>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</si>
  <si>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</si>
  <si>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</si>
  <si>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</si>
  <si>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</si>
  <si>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</si>
  <si>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</si>
  <si>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</si>
  <si>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</si>
  <si>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</si>
  <si>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</si>
  <si>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</si>
  <si>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</si>
  <si>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</si>
  <si>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</si>
  <si>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</si>
  <si>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</si>
  <si>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</si>
  <si>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</si>
  <si>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</si>
  <si>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</si>
  <si>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</si>
  <si>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</si>
  <si>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</si>
  <si>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</si>
  <si>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</si>
  <si>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</si>
  <si>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</si>
  <si>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</si>
  <si>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</si>
  <si>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</si>
  <si>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</si>
  <si>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</si>
  <si>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</si>
  <si>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</si>
  <si>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</si>
  <si>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</si>
  <si>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</si>
  <si>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</si>
  <si>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</si>
  <si>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</si>
  <si>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</si>
  <si>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</si>
  <si>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</si>
  <si>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</si>
  <si>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</si>
  <si>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</si>
  <si>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</si>
  <si>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</si>
  <si>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</si>
  <si>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</si>
  <si>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</si>
  <si>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</si>
  <si>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</si>
  <si>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</si>
  <si>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</si>
  <si>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</si>
  <si>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</si>
  <si>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</si>
  <si>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</si>
  <si>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</si>
  <si>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</si>
  <si>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</si>
  <si>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</si>
  <si>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</si>
  <si>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</si>
  <si>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</si>
  <si>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</si>
  <si>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</si>
  <si>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</si>
  <si>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</si>
  <si>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</si>
  <si>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</si>
  <si>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</si>
  <si>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</si>
  <si>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</si>
  <si>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</si>
  <si>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</si>
  <si>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</si>
  <si>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</si>
  <si>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</si>
  <si>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</si>
  <si>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</si>
  <si>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</si>
  <si>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</si>
  <si>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</si>
  <si>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</si>
  <si>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</si>
  <si>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</si>
  <si>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</si>
  <si>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</si>
  <si>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</si>
  <si>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</si>
  <si>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</si>
  <si>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</si>
  <si>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</si>
  <si>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</si>
  <si>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</si>
  <si>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</si>
  <si>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</si>
  <si>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</si>
  <si>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</si>
  <si>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</si>
  <si>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</si>
  <si>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</si>
  <si>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</si>
  <si>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</si>
  <si>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</si>
  <si>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</si>
  <si>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</si>
  <si>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</si>
  <si>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</si>
  <si>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</si>
  <si>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</si>
  <si>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</si>
  <si>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</si>
  <si>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</si>
  <si>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</si>
  <si>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</si>
  <si>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</si>
  <si>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</si>
  <si>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</si>
  <si>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</si>
  <si>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</si>
  <si>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</si>
  <si>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</si>
  <si>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</si>
  <si>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</si>
  <si>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</si>
  <si>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</si>
  <si>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</si>
  <si>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</si>
  <si>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</si>
  <si>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</si>
  <si>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</si>
  <si>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</si>
  <si>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</si>
  <si>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</si>
  <si>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</si>
  <si>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</si>
  <si>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</si>
  <si>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</si>
  <si>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</si>
  <si>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</si>
  <si>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</si>
  <si>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</si>
  <si>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</si>
  <si>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</si>
  <si>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</si>
  <si>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</si>
  <si>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</si>
  <si>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</si>
  <si>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</si>
  <si>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</si>
  <si>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</si>
  <si>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</si>
  <si>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</si>
  <si>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</si>
  <si>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</si>
  <si>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</si>
  <si>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</si>
  <si>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</si>
  <si>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</si>
  <si>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</si>
  <si>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</si>
  <si>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</si>
  <si>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</si>
  <si>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</si>
  <si>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</si>
  <si>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</si>
  <si>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</si>
  <si>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</si>
  <si>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</si>
  <si>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</si>
  <si>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</si>
  <si>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</si>
  <si>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</si>
  <si>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</si>
  <si>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</si>
  <si>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</si>
  <si>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</si>
  <si>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</si>
  <si>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</si>
  <si>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</si>
  <si>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</si>
  <si>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</si>
  <si>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</si>
  <si>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</si>
  <si>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</si>
  <si>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</si>
  <si>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</si>
  <si>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</si>
  <si>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</si>
  <si>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</si>
  <si>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</si>
  <si>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</si>
  <si>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</si>
  <si>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</si>
  <si>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</si>
  <si>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</si>
  <si>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</si>
  <si>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</si>
  <si>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</si>
  <si>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</si>
  <si>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</si>
  <si>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</si>
  <si>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</si>
  <si>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</si>
  <si>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</si>
  <si>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</si>
  <si>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</si>
  <si>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</si>
  <si>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</si>
  <si>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</si>
  <si>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</si>
  <si>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</si>
  <si>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</si>
  <si>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</si>
  <si>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</si>
  <si>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</si>
  <si>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</si>
  <si>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</si>
  <si>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</si>
  <si>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</si>
  <si>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</si>
  <si>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</si>
  <si>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</si>
  <si>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</si>
  <si>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</si>
  <si>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</si>
  <si>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</si>
  <si>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</si>
  <si>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</si>
  <si>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</si>
  <si>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</si>
  <si>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</si>
  <si>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</si>
  <si>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</si>
  <si>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</si>
  <si>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</si>
  <si>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</si>
  <si>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</si>
  <si>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</si>
  <si>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</si>
  <si>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</si>
  <si>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</si>
  <si>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</si>
  <si>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</si>
  <si>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</si>
  <si>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</si>
  <si>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</si>
  <si>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</si>
  <si>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</si>
  <si>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</si>
  <si>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</si>
  <si>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</si>
  <si>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</si>
  <si>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</si>
  <si>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</si>
  <si>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</si>
  <si>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</si>
  <si>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</si>
  <si>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</si>
  <si>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</si>
  <si>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</si>
  <si>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</si>
  <si>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</si>
  <si>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</si>
  <si>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</si>
  <si>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</si>
  <si>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</si>
  <si>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</si>
  <si>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</si>
  <si>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</si>
  <si>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</si>
  <si>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</si>
  <si>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</si>
  <si>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</si>
  <si>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</si>
  <si>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</si>
  <si>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</si>
  <si>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</si>
  <si>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</si>
  <si>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</si>
  <si>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</si>
  <si>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</si>
  <si>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</si>
  <si>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</si>
  <si>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</si>
  <si>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</si>
  <si>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</si>
  <si>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</si>
  <si>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</si>
  <si>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</si>
  <si>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</si>
  <si>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</si>
  <si>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</si>
  <si>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</si>
  <si>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</si>
  <si>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</si>
  <si>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</si>
  <si>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</si>
  <si>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</si>
  <si>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</si>
  <si>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</si>
  <si>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</si>
  <si>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</si>
  <si>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</si>
  <si>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</si>
  <si>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</si>
  <si>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</si>
  <si>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</si>
  <si>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</si>
  <si>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</si>
  <si>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</si>
  <si>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</si>
  <si>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</si>
  <si>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</si>
  <si>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</si>
  <si>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</si>
  <si>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</si>
  <si>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</si>
  <si>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</si>
  <si>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</si>
  <si>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</si>
  <si>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</si>
  <si>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</si>
  <si>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</si>
  <si>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</si>
  <si>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</si>
  <si>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</si>
  <si>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</si>
  <si>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</si>
  <si>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</si>
  <si>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</si>
  <si>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</si>
  <si>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</si>
  <si>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</si>
  <si>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</si>
  <si>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</si>
  <si>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</si>
  <si>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</si>
  <si>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</si>
  <si>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</si>
  <si>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</si>
  <si>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</si>
  <si>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</si>
  <si>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</si>
  <si>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</si>
  <si>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</si>
  <si>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</si>
  <si>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</si>
  <si>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</si>
  <si>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</si>
  <si>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</si>
  <si>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</si>
  <si>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</si>
  <si>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</si>
  <si>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</si>
  <si>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</si>
  <si>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</si>
  <si>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</si>
  <si>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</si>
  <si>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</si>
  <si>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</si>
  <si>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</si>
  <si>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</si>
  <si>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</si>
  <si>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</si>
  <si>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</si>
  <si>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</si>
  <si>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</si>
  <si>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</si>
  <si>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</si>
  <si>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</si>
  <si>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</si>
  <si>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</si>
  <si>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</si>
  <si>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</si>
  <si>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</si>
  <si>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</si>
  <si>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</si>
  <si>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</si>
  <si>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</si>
  <si>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</si>
  <si>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</si>
  <si>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</si>
  <si>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</si>
  <si>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</si>
  <si>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</si>
  <si>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</si>
  <si>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</si>
  <si>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</si>
  <si>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</si>
  <si>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</si>
  <si>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</si>
  <si>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</si>
  <si>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</si>
  <si>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</si>
  <si>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</si>
  <si>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</si>
  <si>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</si>
  <si>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</si>
  <si>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</si>
  <si>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</si>
  <si>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</si>
  <si>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</si>
  <si>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</si>
  <si>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</si>
  <si>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</si>
  <si>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</si>
  <si>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</si>
  <si>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</si>
  <si>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</si>
  <si>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</si>
  <si>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</si>
  <si>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</si>
  <si>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</si>
  <si>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</si>
  <si>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</si>
  <si>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</si>
  <si>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</si>
  <si>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</si>
  <si>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</si>
  <si>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</si>
  <si>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</si>
  <si>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</si>
  <si>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</si>
  <si>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</si>
  <si>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</si>
  <si>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</si>
  <si>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</si>
  <si>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</si>
  <si>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</si>
  <si>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</si>
  <si>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</si>
  <si>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</si>
  <si>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</si>
  <si>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</si>
  <si>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</si>
  <si>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</si>
  <si>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</si>
  <si>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</si>
  <si>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</si>
  <si>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</si>
  <si>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</si>
  <si>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</si>
  <si>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</si>
  <si>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</si>
  <si>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</si>
  <si>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</si>
  <si>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</si>
  <si>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</si>
  <si>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</si>
  <si>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</si>
  <si>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</si>
  <si>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</si>
  <si>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</si>
  <si>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</si>
  <si>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</si>
  <si>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</si>
  <si>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</si>
  <si>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</si>
  <si>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</si>
  <si>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</si>
  <si>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</si>
  <si>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</si>
  <si>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</si>
  <si>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</si>
  <si>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</si>
  <si>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</si>
  <si>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</si>
  <si>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</si>
  <si>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</si>
  <si>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</si>
  <si>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</si>
  <si>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</si>
  <si>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</si>
  <si>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</si>
  <si>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</si>
  <si>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</si>
  <si>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</si>
  <si>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</si>
  <si>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</si>
  <si>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</si>
  <si>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</si>
  <si>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</si>
  <si>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</si>
  <si>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</si>
  <si>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</si>
  <si>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</si>
  <si>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</si>
  <si>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</si>
  <si>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</si>
  <si>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</si>
  <si>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</si>
  <si>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</si>
  <si>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</si>
  <si>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</si>
  <si>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</si>
  <si>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</si>
  <si>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</si>
  <si>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</si>
  <si>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</si>
  <si>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</si>
  <si>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</si>
  <si>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</si>
  <si>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</si>
  <si>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</si>
  <si>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</si>
  <si>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</si>
  <si>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</si>
  <si>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</si>
  <si>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</si>
  <si>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</si>
  <si>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</si>
  <si>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</si>
  <si>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</si>
  <si>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</si>
  <si>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</si>
  <si>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</si>
  <si>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</si>
  <si>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</si>
  <si>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</si>
  <si>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</si>
  <si>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</si>
  <si>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</si>
  <si>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</si>
  <si>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</si>
  <si>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</si>
  <si>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</si>
  <si>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</si>
  <si>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</si>
  <si>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</si>
  <si>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</si>
  <si>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</si>
  <si>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</si>
  <si>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</si>
  <si>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</si>
  <si>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</si>
  <si>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</si>
  <si>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Julia Longo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</si>
</sst>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3</v>
      </c>
      <c r="C5" s="126">
        <v>0</v>
      </c>
      <c r="D5" s="126">
        <v>2</v>
      </c>
      <c r="E5" s="126">
        <v>2</v>
      </c>
      <c r="F5" s="126">
        <v>0</v>
      </c>
      <c r="G5" s="126">
        <v>1</v>
      </c>
      <c r="H5" s="126">
        <v>2</v>
      </c>
      <c r="I5" s="126">
        <v>1</v>
      </c>
      <c r="J5" s="126">
        <v>0</v>
      </c>
      <c r="K5" s="126">
        <v>0</v>
      </c>
      <c r="L5" s="126">
        <v>1</v>
      </c>
      <c r="M5" s="126">
        <v>2</v>
      </c>
      <c r="N5" s="126">
        <v>1</v>
      </c>
      <c r="O5" s="126">
        <v>0</v>
      </c>
      <c r="P5" s="126">
        <v>1</v>
      </c>
      <c r="Q5" s="126">
        <v>3</v>
      </c>
      <c r="R5" s="126">
        <v>2</v>
      </c>
      <c r="S5" s="126">
        <v>0</v>
      </c>
      <c r="T5" s="126">
        <v>2</v>
      </c>
      <c r="U5" s="126">
        <v>0</v>
      </c>
      <c r="V5" s="126">
        <v>1</v>
      </c>
      <c r="W5" s="126">
        <v>0</v>
      </c>
      <c r="X5" s="126">
        <v>0</v>
      </c>
      <c r="Y5" s="126">
        <v>0</v>
      </c>
      <c r="Z5" s="126">
        <v>3</v>
      </c>
      <c r="AA5" s="126">
        <v>2</v>
      </c>
      <c r="AB5" s="126">
        <v>0</v>
      </c>
      <c r="AC5" s="126">
        <v>1</v>
      </c>
      <c r="AD5" s="126">
        <v>0</v>
      </c>
      <c r="AE5" s="126">
        <v>3</v>
      </c>
      <c r="AF5" s="126">
        <v>4</v>
      </c>
      <c r="AG5" s="126">
        <v>0</v>
      </c>
      <c r="AH5" s="126">
        <v>1</v>
      </c>
      <c r="AI5" s="126">
        <v>3</v>
      </c>
      <c r="AJ5" s="126">
        <v>3</v>
      </c>
      <c r="AK5" s="126">
        <v>0</v>
      </c>
      <c r="AL5" s="126">
        <v>2</v>
      </c>
      <c r="AM5" s="126">
        <v>2</v>
      </c>
      <c r="AN5" s="126">
        <v>0</v>
      </c>
      <c r="AO5" s="126">
        <v>0</v>
      </c>
      <c r="AP5" s="126">
        <v>3</v>
      </c>
      <c r="AQ5" s="126">
        <v>0</v>
      </c>
      <c r="AR5" s="126">
        <v>2</v>
      </c>
      <c r="AS5" s="126">
        <v>2</v>
      </c>
      <c r="AT5" s="126">
        <v>2</v>
      </c>
      <c r="AU5" s="126">
        <v>2</v>
      </c>
      <c r="AV5" s="126">
        <v>3</v>
      </c>
      <c r="AW5" s="126">
        <v>1</v>
      </c>
      <c r="AX5" s="126">
        <v>5</v>
      </c>
      <c r="AY5" s="126">
        <v>0</v>
      </c>
      <c r="AZ5" s="126">
        <v>3</v>
      </c>
      <c r="BA5" s="126">
        <v>2</v>
      </c>
      <c r="BB5" s="126">
        <v>2</v>
      </c>
      <c r="BC5" s="126">
        <v>2</v>
      </c>
      <c r="BD5" s="126">
        <v>2</v>
      </c>
      <c r="BE5" s="126">
        <v>0</v>
      </c>
      <c r="BF5" s="126">
        <v>0</v>
      </c>
      <c r="BG5" s="126">
        <v>2</v>
      </c>
      <c r="BH5" s="126">
        <v>0</v>
      </c>
      <c r="BI5" s="126">
        <v>3</v>
      </c>
      <c r="BJ5" s="126">
        <v>2</v>
      </c>
      <c r="BK5" s="126">
        <v>1</v>
      </c>
      <c r="BL5" s="126">
        <v>1</v>
      </c>
      <c r="BM5" s="126">
        <v>0</v>
      </c>
      <c r="BN5" s="126">
        <v>3</v>
      </c>
      <c r="BO5" s="126">
        <v>2</v>
      </c>
      <c r="BP5" s="126">
        <v>0</v>
      </c>
      <c r="BQ5" s="126">
        <v>1</v>
      </c>
      <c r="BR5" s="126">
        <v>2</v>
      </c>
      <c r="BS5" s="126">
        <v>2</v>
      </c>
      <c r="BT5" s="126">
        <v>0</v>
      </c>
      <c r="BU5" s="126">
        <v>3</v>
      </c>
      <c r="BV5" s="126">
        <v>2</v>
      </c>
      <c r="BW5" s="126">
        <v>0</v>
      </c>
      <c r="BX5" s="126">
        <v>1</v>
      </c>
      <c r="BY5" s="126">
        <v>0</v>
      </c>
      <c r="BZ5" s="126">
        <v>3</v>
      </c>
      <c r="CA5" s="126">
        <v>0</v>
      </c>
      <c r="CB5" s="126">
        <v>0</v>
      </c>
      <c r="CC5" s="126">
        <v>0</v>
      </c>
      <c r="CD5" s="126">
        <v>0</v>
      </c>
      <c r="CE5" s="126">
        <v>0</v>
      </c>
      <c r="CF5" s="126">
        <v>0</v>
      </c>
      <c r="CG5" s="126">
        <v>2</v>
      </c>
      <c r="CH5" s="126">
        <v>5</v>
      </c>
      <c r="CI5" s="126">
        <v>0</v>
      </c>
      <c r="CJ5" s="126">
        <v>1</v>
      </c>
      <c r="CK5" s="126">
        <v>2</v>
      </c>
      <c r="CL5" s="126">
        <v>3</v>
      </c>
      <c r="CM5" s="126">
        <v>1</v>
      </c>
      <c r="CN5" s="126">
        <v>3</v>
      </c>
      <c r="CO5" s="126">
        <v>0</v>
      </c>
      <c r="CP5" s="126">
        <v>0</v>
      </c>
      <c r="CQ5" s="126">
        <v>2</v>
      </c>
      <c r="CR5" s="126">
        <v>2</v>
      </c>
      <c r="CS5" s="126">
        <v>4</v>
      </c>
      <c r="CT5" s="126">
        <v>3</v>
      </c>
      <c r="CU5" s="126">
        <v>0</v>
      </c>
      <c r="CV5" s="126">
        <v>0</v>
      </c>
      <c r="CW5" s="126">
        <v>3</v>
      </c>
      <c r="CX5" s="126">
        <v>5</v>
      </c>
      <c r="CY5" s="126">
        <v>0</v>
      </c>
      <c r="CZ5" s="126">
        <v>2</v>
      </c>
      <c r="DA5" s="126">
        <v>2</v>
      </c>
      <c r="DB5" s="126">
        <v>2</v>
      </c>
      <c r="DC5" s="126">
        <v>2</v>
      </c>
      <c r="DD5" s="126">
        <v>0</v>
      </c>
      <c r="DE5" s="126">
        <v>0</v>
      </c>
      <c r="DF5" s="126">
        <v>1</v>
      </c>
      <c r="DG5" s="126">
        <v>0</v>
      </c>
      <c r="DH5" s="126">
        <v>0</v>
      </c>
      <c r="DI5" s="126">
        <v>0</v>
      </c>
      <c r="DJ5" s="126">
        <v>2</v>
      </c>
      <c r="DK5" s="126">
        <v>0</v>
      </c>
      <c r="DL5" s="126">
        <v>0</v>
      </c>
      <c r="DM5" s="126">
        <v>1</v>
      </c>
      <c r="DN5" s="126">
        <v>1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1</v>
      </c>
      <c r="DV5" s="126">
        <v>2</v>
      </c>
      <c r="DW5" s="126">
        <v>0</v>
      </c>
      <c r="DX5" s="126">
        <v>2</v>
      </c>
      <c r="DY5" s="126">
        <v>0</v>
      </c>
      <c r="DZ5" s="126">
        <v>3</v>
      </c>
      <c r="EA5" s="126">
        <v>3</v>
      </c>
      <c r="EB5" s="126">
        <v>0</v>
      </c>
      <c r="EC5" s="126">
        <v>0</v>
      </c>
      <c r="ED5" s="126">
        <v>2</v>
      </c>
      <c r="EE5" s="126">
        <v>2</v>
      </c>
      <c r="EF5" s="126">
        <v>2</v>
      </c>
      <c r="EG5" s="126">
        <v>1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4</v>
      </c>
      <c r="EN5" s="126">
        <v>1</v>
      </c>
      <c r="EO5" s="126">
        <v>0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1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3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5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8</v>
      </c>
      <c r="AT11" s="25">
        <f>IFERROR(INDEX(Calc!$F$11:$F$14,MATCH(2,Calc!$J$11:$J$14,0)),0)</f>
        <v>3</v>
      </c>
      <c r="AU11" s="25">
        <f>IFERROR(INDEX(Calc!$G$11:$G$14,MATCH(2,Calc!$J$11:$J$14,0)),0)</f>
        <v>5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5</v>
      </c>
      <c r="O12" s="27">
        <f>IFERROR(INDEX(Calc!$G$3:$G$6,MATCH(3,Calc!$J$3:$J$6,0)),0)</f>
        <v>-3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0</v>
      </c>
      <c r="AD12" s="27">
        <f>IFERROR(INDEX(Calc!$F$7:$F$10,MATCH(3,Calc!$J$7:$J$10,0)),0)</f>
        <v>3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6</v>
      </c>
      <c r="AU12" s="27">
        <f>IFERROR(INDEX(Calc!$G$11:$G$14,MATCH(3,Calc!$J$11:$J$14,0)),0)</f>
        <v>-4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2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2</v>
      </c>
      <c r="L13" s="29">
        <f>IFERROR(INDEX(Calc!$L$3:$L$6,MATCH(4,Calc!$J$3:$J$6,0)),0)</f>
        <v>1</v>
      </c>
      <c r="M13" s="29">
        <f>IFERROR(INDEX(Calc!$E$3:$E$6,MATCH(4,Calc!$J$3:$J$6,0)),0)</f>
        <v>2</v>
      </c>
      <c r="N13" s="29">
        <f>IFERROR(INDEX(Calc!$F$3:$F$6,MATCH(4,Calc!$J$3:$J$6,0)),0)</f>
        <v>3</v>
      </c>
      <c r="O13" s="29">
        <f>IFERROR(INDEX(Calc!$G$3:$G$6,MATCH(4,Calc!$J$3:$J$6,0)),0)</f>
        <v>-1</v>
      </c>
      <c r="P13" s="29">
        <f>IFERROR(ROUND(INDEX(Calc!$H$3:$H$6,MATCH(4,Calc!$J$3:$J$6,0))/(INDEX(Calc!$K$3:$K$6,MATCH(4,Calc!$J$3:$J$6,0))*3)*100,0),0)</f>
        <v>22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5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5</v>
      </c>
      <c r="I17" s="23">
        <f>IFERROR(INDEX(Calc!$K$15:$K$18,MATCH(1,Calc!$J$15:$J$18,0)),0)</f>
        <v>3</v>
      </c>
      <c r="J17" s="23">
        <f>IFERROR(INDEX(Calc!$C$15:$C$18,MATCH(1,Calc!$J$15:$J$18,0)),0)</f>
        <v>1</v>
      </c>
      <c r="K17" s="23">
        <f>IFERROR(INDEX(Calc!$D$15:$D$18,MATCH(1,Calc!$J$15:$J$18,0)),0)</f>
        <v>2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4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56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2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8</v>
      </c>
      <c r="AT17" s="23">
        <f>IFERROR(INDEX(Calc!$F$23:$F$26,MATCH(1,Calc!$J$23:$J$26,0)),0)</f>
        <v>3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7</v>
      </c>
      <c r="N18" s="25">
        <f>IFERROR(INDEX(Calc!$F$15:$F$18,MATCH(2,Calc!$J$15:$J$18,0)),0)</f>
        <v>5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8</v>
      </c>
      <c r="AD18" s="25">
        <f>IFERROR(INDEX(Calc!$F$19:$F$22,MATCH(2,Calc!$J$19:$J$22,0)),0)</f>
        <v>4</v>
      </c>
      <c r="AE18" s="25">
        <f>IFERROR(INDEX(Calc!$G$19:$G$22,MATCH(2,Calc!$J$19:$J$22,0)),0)</f>
        <v>4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52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5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3</v>
      </c>
      <c r="L19" s="27">
        <f>IFERROR(INDEX(Calc!$L$15:$L$18,MATCH(3,Calc!$J$15:$J$18,0)),0)</f>
        <v>0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5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1</v>
      </c>
      <c r="N20" s="29">
        <f>IFERROR(INDEX(Calc!$F$15:$F$18,MATCH(4,Calc!$J$15:$J$18,0)),0)</f>
        <v>6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10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0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12</v>
      </c>
      <c r="AD24" s="23">
        <f>IFERROR(INDEX(Calc!$F$31:$F$34,MATCH(1,Calc!$J$31:$J$34,0)),0)</f>
        <v>3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10</v>
      </c>
      <c r="AT24" s="23">
        <f>IFERROR(INDEX(Calc!$F$35:$F$38,MATCH(1,Calc!$J$35:$J$38,0)),0)</f>
        <v>2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1</v>
      </c>
      <c r="N25" s="25">
        <f>IFERROR(INDEX(Calc!$F$27:$F$30,MATCH(2,Calc!$J$27:$J$30,0)),0)</f>
        <v>3</v>
      </c>
      <c r="O25" s="25">
        <f>IFERROR(INDEX(Calc!$G$27:$G$30,MATCH(2,Calc!$J$27:$J$30,0)),0)</f>
        <v>-2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5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7</v>
      </c>
      <c r="AT25" s="25">
        <f>IFERROR(INDEX(Calc!$F$35:$F$38,MATCH(2,Calc!$J$35:$J$38,0)),0)</f>
        <v>4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0</v>
      </c>
      <c r="N26" s="27">
        <f>IFERROR(INDEX(Calc!$F$27:$F$30,MATCH(3,Calc!$J$27:$J$30,0)),0)</f>
        <v>2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5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2</v>
      </c>
      <c r="AO26" s="27">
        <f>IFERROR(INDEX(Calc!$K$35:$K$38,MATCH(3,Calc!$J$35:$J$38,0)),0)</f>
        <v>3</v>
      </c>
      <c r="AP26" s="27">
        <f>IFERROR(INDEX(Calc!$C$35:$C$38,MATCH(3,Calc!$J$35:$J$38,0)),0)</f>
        <v>0</v>
      </c>
      <c r="AQ26" s="27">
        <f>IFERROR(INDEX(Calc!$D$35:$D$38,MATCH(3,Calc!$J$35:$J$38,0)),0)</f>
        <v>2</v>
      </c>
      <c r="AR26" s="27">
        <f>IFERROR(INDEX(Calc!$L$35:$L$38,MATCH(3,Calc!$J$35:$J$38,0)),0)</f>
        <v>1</v>
      </c>
      <c r="AS26" s="27">
        <f>IFERROR(INDEX(Calc!$E$35:$E$38,MATCH(3,Calc!$J$35:$J$38,0)),0)</f>
        <v>2</v>
      </c>
      <c r="AT26" s="27">
        <f>IFERROR(INDEX(Calc!$F$35:$F$38,MATCH(3,Calc!$J$35:$J$38,0)),0)</f>
        <v>5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22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3</v>
      </c>
      <c r="O27" s="29">
        <f>IFERROR(INDEX(Calc!$G$27:$G$30,MATCH(4,Calc!$J$27:$J$30,0)),0)</f>
        <v>-3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10</v>
      </c>
      <c r="AE27" s="29">
        <f>IFERROR(INDEX(Calc!$G$31:$G$34,MATCH(4,Calc!$J$31:$J$34,0)),0)</f>
        <v>-10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0</v>
      </c>
      <c r="AT27" s="29">
        <f>IFERROR(INDEX(Calc!$F$35:$F$38,MATCH(4,Calc!$J$35:$J$38,0)),0)</f>
        <v>8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11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0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3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2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3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0</v>
      </c>
      <c r="AD33" s="27">
        <f>IFERROR(INDEX(Calc!$F$43:$F$46,MATCH(3,Calc!$J$43:$J$46,0)),0)</f>
        <v>3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4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0</v>
      </c>
      <c r="N34" s="29">
        <f>IFERROR(INDEX(Calc!$F$39:$F$42,MATCH(4,Calc!$J$39:$J$42,0)),0)</f>
        <v>4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0</v>
      </c>
      <c r="AD34" s="29">
        <f>IFERROR(INDEX(Calc!$F$43:$F$46,MATCH(4,Calc!$J$43:$J$46,0)),0)</f>
        <v>5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-3</v>
      </c>
      <c r="H4" s="38">
        <f t="shared" si="1"/>
        <v>3</v>
      </c>
      <c r="I4" s="37">
        <f t="shared" si="2"/>
        <v>3197002437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0</v>
      </c>
      <c r="H5" s="38">
        <f t="shared" si="1"/>
        <v>4</v>
      </c>
      <c r="I5" s="37">
        <f t="shared" si="2"/>
        <v>4200005477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-1</v>
      </c>
      <c r="H6" s="38">
        <f t="shared" si="1"/>
        <v>2</v>
      </c>
      <c r="I6" s="37">
        <f t="shared" si="2"/>
        <v>2199002462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2</v>
      </c>
      <c r="H7" s="42">
        <f t="shared" si="1"/>
        <v>6</v>
      </c>
      <c r="I7" s="41">
        <f t="shared" si="2"/>
        <v>6202003456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0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-3</v>
      </c>
      <c r="H8" s="42">
        <f t="shared" si="1"/>
        <v>1</v>
      </c>
      <c r="I8" s="41">
        <f t="shared" si="2"/>
        <v>1197000445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-4</v>
      </c>
      <c r="H9" s="42">
        <f t="shared" si="1"/>
        <v>1</v>
      </c>
      <c r="I9" s="41">
        <f t="shared" si="2"/>
        <v>1196001462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5</v>
      </c>
      <c r="H10" s="42">
        <f t="shared" si="1"/>
        <v>9</v>
      </c>
      <c r="I10" s="41">
        <f t="shared" si="2"/>
        <v>9205006480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7</v>
      </c>
      <c r="H11" s="46">
        <f t="shared" si="1"/>
        <v>9</v>
      </c>
      <c r="I11" s="45">
        <f t="shared" si="2"/>
        <v>9207010495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8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5</v>
      </c>
      <c r="H12" s="46">
        <f t="shared" si="1"/>
        <v>6</v>
      </c>
      <c r="I12" s="45">
        <f t="shared" si="2"/>
        <v>6205008486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-4</v>
      </c>
      <c r="H14" s="46">
        <f t="shared" si="1"/>
        <v>3</v>
      </c>
      <c r="I14" s="45">
        <f t="shared" si="2"/>
        <v>3196002473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7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3</v>
      </c>
      <c r="H15" s="50">
        <f t="shared" si="1"/>
        <v>5</v>
      </c>
      <c r="I15" s="49">
        <f t="shared" si="2"/>
        <v>5203007489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7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2</v>
      </c>
      <c r="H16" s="50">
        <f t="shared" si="1"/>
        <v>5</v>
      </c>
      <c r="I16" s="49">
        <f t="shared" si="2"/>
        <v>5202007449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-5</v>
      </c>
      <c r="H17" s="50">
        <f t="shared" si="1"/>
        <v>1</v>
      </c>
      <c r="I17" s="49">
        <f t="shared" si="2"/>
        <v>1195001477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3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0</v>
      </c>
      <c r="H18" s="50">
        <f t="shared" si="1"/>
        <v>3</v>
      </c>
      <c r="I18" s="49">
        <f t="shared" si="2"/>
        <v>3200004464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7</v>
      </c>
      <c r="H19" s="54">
        <f t="shared" si="1"/>
        <v>7</v>
      </c>
      <c r="I19" s="53">
        <f t="shared" si="2"/>
        <v>7207009488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10</v>
      </c>
      <c r="G20" s="53">
        <f t="shared" si="0"/>
        <v>-10</v>
      </c>
      <c r="H20" s="54">
        <f t="shared" si="1"/>
        <v>0</v>
      </c>
      <c r="I20" s="53">
        <f t="shared" si="2"/>
        <v>190000417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8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4</v>
      </c>
      <c r="H21" s="54">
        <f t="shared" si="1"/>
        <v>7</v>
      </c>
      <c r="I21" s="53">
        <f t="shared" si="2"/>
        <v>7204008459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-1</v>
      </c>
      <c r="H22" s="54">
        <f t="shared" si="1"/>
        <v>3</v>
      </c>
      <c r="I22" s="53">
        <f t="shared" si="2"/>
        <v>3199004461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8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5</v>
      </c>
      <c r="H23" s="58">
        <f t="shared" si="1"/>
        <v>9</v>
      </c>
      <c r="I23" s="57">
        <f t="shared" si="2"/>
        <v>9205008492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0</v>
      </c>
      <c r="H24" s="58">
        <f t="shared" si="1"/>
        <v>4</v>
      </c>
      <c r="I24" s="57">
        <f t="shared" si="2"/>
        <v>4200004485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0</v>
      </c>
      <c r="H25" s="58">
        <f t="shared" si="1"/>
        <v>4</v>
      </c>
      <c r="I25" s="57">
        <f t="shared" si="2"/>
        <v>4200005474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0</v>
      </c>
      <c r="I26" s="57">
        <f t="shared" si="2"/>
        <v>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7</v>
      </c>
      <c r="H27" s="62">
        <f t="shared" si="1"/>
        <v>9</v>
      </c>
      <c r="I27" s="61">
        <f t="shared" si="2"/>
        <v>9207007497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0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-2</v>
      </c>
      <c r="H28" s="62">
        <f t="shared" si="1"/>
        <v>2</v>
      </c>
      <c r="I28" s="61">
        <f t="shared" si="2"/>
        <v>2198000464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-2</v>
      </c>
      <c r="H29" s="62">
        <f t="shared" si="1"/>
        <v>4</v>
      </c>
      <c r="I29" s="61">
        <f t="shared" si="2"/>
        <v>4198001475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3</v>
      </c>
      <c r="G30" s="61">
        <f t="shared" si="0"/>
        <v>-3</v>
      </c>
      <c r="H30" s="62">
        <f t="shared" si="1"/>
        <v>1</v>
      </c>
      <c r="I30" s="61">
        <f t="shared" si="2"/>
        <v>1197000402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12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9</v>
      </c>
      <c r="H31" s="66">
        <f t="shared" si="1"/>
        <v>9</v>
      </c>
      <c r="I31" s="65">
        <f t="shared" si="2"/>
        <v>9209012496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-10</v>
      </c>
      <c r="H32" s="66">
        <f t="shared" si="1"/>
        <v>0</v>
      </c>
      <c r="I32" s="65">
        <f t="shared" si="2"/>
        <v>190000412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-1</v>
      </c>
      <c r="H33" s="66">
        <f t="shared" si="1"/>
        <v>3</v>
      </c>
      <c r="I33" s="65">
        <f t="shared" si="2"/>
        <v>3199004443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5</v>
      </c>
      <c r="G34" s="65">
        <f t="shared" si="0"/>
        <v>2</v>
      </c>
      <c r="H34" s="66">
        <f t="shared" si="1"/>
        <v>6</v>
      </c>
      <c r="I34" s="65">
        <f t="shared" si="2"/>
        <v>6202007483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10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8</v>
      </c>
      <c r="H35" s="70">
        <f t="shared" si="1"/>
        <v>7</v>
      </c>
      <c r="I35" s="69">
        <f t="shared" si="2"/>
        <v>7208010498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2</v>
      </c>
      <c r="E36" s="69">
        <f>IF(ISNUMBER('Apostas - Grupos'!CT5),'Apostas - Grupos'!CU5,0)+IF(ISNUMBER('Apostas - Grupos'!CZ5),'Apostas - Grupos'!DA5,0)+IF(ISNUMBER('Apostas - Grupos'!DD5),'Apostas - Grupos'!DD5,0)</f>
        <v>2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-3</v>
      </c>
      <c r="H36" s="70">
        <f t="shared" si="1"/>
        <v>2</v>
      </c>
      <c r="I36" s="69">
        <f t="shared" si="2"/>
        <v>2197002479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-8</v>
      </c>
      <c r="H37" s="70">
        <f t="shared" si="1"/>
        <v>1</v>
      </c>
      <c r="I37" s="69">
        <f t="shared" si="2"/>
        <v>1192000435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7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3</v>
      </c>
      <c r="H38" s="70">
        <f t="shared" si="1"/>
        <v>5</v>
      </c>
      <c r="I38" s="69">
        <f t="shared" si="2"/>
        <v>5203007472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6</v>
      </c>
      <c r="H39" s="74">
        <f t="shared" si="1"/>
        <v>9</v>
      </c>
      <c r="I39" s="73">
        <f t="shared" si="2"/>
        <v>9206006499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2</v>
      </c>
      <c r="G40" s="73">
        <f t="shared" si="0"/>
        <v>0</v>
      </c>
      <c r="H40" s="74">
        <f t="shared" si="1"/>
        <v>4</v>
      </c>
      <c r="I40" s="73">
        <f t="shared" si="2"/>
        <v>4200002468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1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-2</v>
      </c>
      <c r="H41" s="74">
        <f t="shared" si="1"/>
        <v>2</v>
      </c>
      <c r="I41" s="73">
        <f t="shared" si="2"/>
        <v>2198001476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-4</v>
      </c>
      <c r="H42" s="74">
        <f t="shared" si="1"/>
        <v>1</v>
      </c>
      <c r="I42" s="73">
        <f t="shared" si="2"/>
        <v>1196000414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5</v>
      </c>
      <c r="H43" s="78">
        <f t="shared" si="1"/>
        <v>7</v>
      </c>
      <c r="I43" s="77">
        <f t="shared" si="2"/>
        <v>7205008494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-5</v>
      </c>
      <c r="H44" s="78">
        <f t="shared" si="1"/>
        <v>1</v>
      </c>
      <c r="I44" s="77">
        <f t="shared" si="2"/>
        <v>1195000443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3</v>
      </c>
      <c r="G45" s="77">
        <f t="shared" si="0"/>
        <v>-3</v>
      </c>
      <c r="H45" s="78">
        <f t="shared" si="1"/>
        <v>1</v>
      </c>
      <c r="I45" s="77">
        <f t="shared" si="2"/>
        <v>1197000426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3</v>
      </c>
      <c r="H46" s="78">
        <f t="shared" si="1"/>
        <v>7</v>
      </c>
      <c r="I46" s="77">
        <f t="shared" si="2"/>
        <v>7203006482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6</v>
      </c>
      <c r="H47" s="82">
        <f t="shared" si="1"/>
        <v>7</v>
      </c>
      <c r="I47" s="81">
        <f t="shared" si="2"/>
        <v>7206008491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-2</v>
      </c>
      <c r="H49" s="82">
        <f t="shared" si="1"/>
        <v>3</v>
      </c>
      <c r="I49" s="81">
        <f t="shared" si="2"/>
        <v>3198002448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3197002437</v>
      </c>
      <c r="D66" s="98">
        <f t="shared" ref="D66:D77" si="4">RANK(C66,$C$66:$C$77,0)</f>
        <v>6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1197000445</v>
      </c>
      <c r="D67" s="98">
        <f t="shared" si="4"/>
        <v>11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3196002473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3200004464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3199004461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4200004485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2198000464</v>
      </c>
      <c r="D72" s="98">
        <f t="shared" si="4"/>
        <v>9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3199004443</v>
      </c>
      <c r="D73" s="98">
        <f t="shared" si="4"/>
        <v>4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2197002479</v>
      </c>
      <c r="D74" s="98">
        <f t="shared" si="4"/>
        <v>10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2198001476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1197000426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3198002448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Japao</v>
      </c>
    </row>
    <row r="80" spans="1:4">
      <c r="A80" s="110">
        <v>2</v>
      </c>
      <c r="B80" s="111" t="str">
        <f>IFERROR(INDEX($B$66:$B$77,MATCH(2,$D$66:$D$77,0)),"?")</f>
        <v>Turquia</v>
      </c>
    </row>
    <row r="81" spans="1:2">
      <c r="A81" s="110">
        <v>3</v>
      </c>
      <c r="B81" s="111" t="str">
        <f>IFERROR(INDEX($B$66:$B$77,MATCH(3,$D$66:$D$77,0)),"?")</f>
        <v>Equador</v>
      </c>
    </row>
    <row r="82" spans="1:2">
      <c r="A82" s="110">
        <v>4</v>
      </c>
      <c r="B82" s="111" t="str">
        <f>IFERROR(INDEX($B$66:$B$77,MATCH(4,$D$66:$D$77,0)),"?")</f>
        <v>Arabia Saudita</v>
      </c>
    </row>
    <row r="83" spans="1:2">
      <c r="A83" s="110">
        <v>5</v>
      </c>
      <c r="B83" s="111" t="str">
        <f>IFERROR(INDEX($B$66:$B$77,MATCH(5,$D$66:$D$77,0)),"?")</f>
        <v>Gana</v>
      </c>
    </row>
    <row r="84" spans="1:2">
      <c r="A84" s="110">
        <v>6</v>
      </c>
      <c r="B84" s="111" t="str">
        <f>IFERROR(INDEX($B$66:$B$77,MATCH(6,$D$66:$D$77,0)),"?")</f>
        <v>Africa do Sul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Austria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ACDEFHJL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A6" sqref="A6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">
        <v>1617</v>
      </c>
      <c r="B5" s="20" t="s">
        <v>1218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">
        <v>1617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Turquia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Equador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Japao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Austria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Paraguai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Japao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Japao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/>
      <c r="G6" s="123" t="s">
        <v>1616</v>
      </c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/>
      <c r="S6" s="123" t="s">
        <v>1616</v>
      </c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 t="s">
        <v>1616</v>
      </c>
      <c r="AS6" s="142"/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1616</v>
      </c>
      <c r="BF6" s="141"/>
      <c r="BG6" s="142" t="s">
        <v>1616</v>
      </c>
      <c r="BH6" s="142" t="s">
        <v>1616</v>
      </c>
      <c r="BI6" s="143"/>
      <c r="BJ6" s="141"/>
      <c r="BK6" s="143" t="s">
        <v>1616</v>
      </c>
      <c r="BL6" s="141"/>
      <c r="BM6" s="143" t="s">
        <v>1616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Longo</cp:lastModifiedBy>
  <dcterms:created xsi:type="dcterms:W3CDTF">2026-05-13T21:26:19Z</dcterms:created>
  <dcterms:modified xsi:type="dcterms:W3CDTF">2026-06-08T00:39:10Z</dcterms:modified>
</cp:coreProperties>
</file>